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4.bin" ContentType="application/vnd.openxmlformats-officedocument.oleObject"/>
  <Override PartName="/xl/drawings/drawing7.xml" ContentType="application/vnd.openxmlformats-officedocument.drawing+xml"/>
  <Override PartName="/xl/embeddings/oleObject5.bin" ContentType="application/vnd.openxmlformats-officedocument.oleObject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embeddings/oleObject6.bin" ContentType="application/vnd.openxmlformats-officedocument.oleObject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/>
  <mc:AlternateContent xmlns:mc="http://schemas.openxmlformats.org/markup-compatibility/2006">
    <mc:Choice Requires="x15">
      <x15ac:absPath xmlns:x15ac="http://schemas.microsoft.com/office/spreadsheetml/2010/11/ac" url="C:\Users\Lu\Desktop\"/>
    </mc:Choice>
  </mc:AlternateContent>
  <xr:revisionPtr revIDLastSave="0" documentId="8_{35D1223A-0963-4DA1-8A40-FD26EF7AF34C}" xr6:coauthVersionLast="45" xr6:coauthVersionMax="45" xr10:uidLastSave="{00000000-0000-0000-0000-000000000000}"/>
  <bookViews>
    <workbookView xWindow="3120" yWindow="3120" windowWidth="28800" windowHeight="15435" tabRatio="806" xr2:uid="{00000000-000D-0000-FFFF-FFFF00000000}"/>
  </bookViews>
  <sheets>
    <sheet name="Tabelle1" sheetId="33" r:id="rId1"/>
    <sheet name="Deskriptiv" sheetId="1" r:id="rId2"/>
    <sheet name="LGS" sheetId="11" r:id="rId3"/>
    <sheet name="Vorraussetzungen" sheetId="13" r:id="rId4"/>
    <sheet name="QQ-Plot" sheetId="15" r:id="rId5"/>
    <sheet name="Diskrimanalyse + Hotellings T" sheetId="2" r:id="rId6"/>
    <sheet name="Diskriminanzfunktionen" sheetId="9" r:id="rId7"/>
    <sheet name="Root-Analyse" sheetId="32" r:id="rId8"/>
    <sheet name="Diskriminanz-Klassifikation" sheetId="16" r:id="rId9"/>
    <sheet name="Diskrimanzanalyse in Statistica" sheetId="3" r:id="rId10"/>
    <sheet name="Classifier" sheetId="6" r:id="rId11"/>
    <sheet name="Anleitung" sheetId="10" r:id="rId12"/>
    <sheet name="Allgemeines" sheetId="12" r:id="rId13"/>
    <sheet name="MR_Rohdaten" sheetId="17" r:id="rId14"/>
    <sheet name="MR_Kennwerte_Sortiert" sheetId="18" r:id="rId15"/>
    <sheet name="MR_Korrelation" sheetId="19" r:id="rId16"/>
    <sheet name="MR_Regression" sheetId="31" r:id="rId17"/>
    <sheet name="MR_Residuen" sheetId="21" r:id="rId18"/>
    <sheet name="Rohdaten" sheetId="23" r:id="rId19"/>
    <sheet name="Korrelationsmatrix" sheetId="24" r:id="rId20"/>
    <sheet name="Ladungsmatrix" sheetId="25" r:id="rId21"/>
    <sheet name="Zufallszahlen&amp;Parallelanalyse" sheetId="26" r:id="rId22"/>
    <sheet name="Faktor Lösung" sheetId="27" r:id="rId23"/>
    <sheet name="Rotation" sheetId="28" r:id="rId24"/>
    <sheet name="FaktorScores" sheetId="29" r:id="rId25"/>
    <sheet name="Theorie" sheetId="14" r:id="rId26"/>
  </sheets>
  <definedNames>
    <definedName name="gr_1">'Diskrimanalyse + Hotellings T'!$D$6</definedName>
    <definedName name="gr_2">'Diskrimanalyse + Hotellings T'!$D$7</definedName>
    <definedName name="gr_3">'Diskrimanalyse + Hotellings T'!$D$8</definedName>
    <definedName name="gr_4">'Diskrimanalyse + Hotellings T'!$D$9</definedName>
    <definedName name="gr_5">'Diskrimanalyse + Hotellings T'!$D$10</definedName>
    <definedName name="k_">'Diskrimanalyse + Hotellings T'!$C$13</definedName>
    <definedName name="m_">'Diskrimanalyse + Hotellings T'!$C$14</definedName>
    <definedName name="MR_N">MR_Rohdaten!$A$5</definedName>
    <definedName name="N">Deskriptiv!$C$10</definedName>
    <definedName name="n_1">Deskriptiv!$C$5</definedName>
    <definedName name="n_2">Deskriptiv!$C$6</definedName>
    <definedName name="n_3">Deskriptiv!$C$7</definedName>
    <definedName name="n_4">Deskriptiv!$C$8</definedName>
    <definedName name="n_5">Deskriptiv!$C$9</definedName>
    <definedName name="n_cases">Rohdaten!$B$5</definedName>
    <definedName name="qN_">'QQ-Plot'!$B$4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7" i="32" l="1"/>
  <c r="C27" i="32"/>
  <c r="B28" i="32" s="1"/>
  <c r="B29" i="32" s="1"/>
  <c r="D27" i="32"/>
  <c r="E27" i="32"/>
  <c r="D28" i="32" s="1"/>
  <c r="D29" i="32" s="1"/>
  <c r="F27" i="32"/>
  <c r="G27" i="32"/>
  <c r="F28" i="32" s="1"/>
  <c r="F29" i="32" s="1"/>
  <c r="H27" i="32"/>
  <c r="I27" i="32"/>
  <c r="H28" i="32" s="1"/>
  <c r="H29" i="32" s="1"/>
  <c r="J27" i="32"/>
  <c r="K27" i="32"/>
  <c r="J28" i="32" s="1"/>
  <c r="J29" i="32" s="1"/>
  <c r="C28" i="32"/>
  <c r="E28" i="32"/>
  <c r="G28" i="32"/>
  <c r="I28" i="32"/>
  <c r="K28" i="32"/>
  <c r="C29" i="32"/>
  <c r="E29" i="32"/>
  <c r="G29" i="32"/>
  <c r="I29" i="32"/>
  <c r="K29" i="32"/>
  <c r="I35" i="32"/>
  <c r="J35" i="32"/>
  <c r="I36" i="32"/>
  <c r="J36" i="32"/>
  <c r="I37" i="32"/>
  <c r="J37" i="32"/>
  <c r="I38" i="32"/>
  <c r="J38" i="32"/>
  <c r="I39" i="32"/>
  <c r="J39" i="32"/>
  <c r="I40" i="32"/>
  <c r="J40" i="32"/>
  <c r="I41" i="32"/>
  <c r="J41" i="32"/>
  <c r="I42" i="32"/>
  <c r="J42" i="32"/>
  <c r="I43" i="32"/>
  <c r="J43" i="32"/>
  <c r="I44" i="32"/>
  <c r="J44" i="32"/>
  <c r="I45" i="32"/>
  <c r="J45" i="32"/>
  <c r="I51" i="32"/>
  <c r="J51" i="32"/>
  <c r="K51" i="32" s="1"/>
  <c r="I52" i="32"/>
  <c r="J52" i="32"/>
  <c r="K52" i="32" s="1"/>
  <c r="I53" i="32"/>
  <c r="J53" i="32"/>
  <c r="K53" i="32" s="1"/>
  <c r="I54" i="32"/>
  <c r="J54" i="32"/>
  <c r="I55" i="32"/>
  <c r="J55" i="32"/>
  <c r="K55" i="32"/>
  <c r="I56" i="32"/>
  <c r="J56" i="32"/>
  <c r="K56" i="32" s="1"/>
  <c r="I57" i="32"/>
  <c r="J57" i="32"/>
  <c r="I58" i="32"/>
  <c r="J58" i="32"/>
  <c r="K58" i="32"/>
  <c r="I59" i="32"/>
  <c r="J59" i="32"/>
  <c r="K59" i="32" s="1"/>
  <c r="I60" i="32"/>
  <c r="J60" i="32"/>
  <c r="K60" i="32" s="1"/>
  <c r="O81" i="32" a="1"/>
  <c r="O81" i="32" s="1"/>
  <c r="X87" i="32"/>
  <c r="R88" i="32"/>
  <c r="V88" i="32"/>
  <c r="P89" i="32"/>
  <c r="T89" i="32"/>
  <c r="X89" i="32"/>
  <c r="R90" i="32"/>
  <c r="V90" i="32"/>
  <c r="X90" i="32" l="1"/>
  <c r="T90" i="32"/>
  <c r="P90" i="32"/>
  <c r="V89" i="32"/>
  <c r="R89" i="32"/>
  <c r="X88" i="32"/>
  <c r="T88" i="32"/>
  <c r="P88" i="32"/>
  <c r="V87" i="32"/>
  <c r="K57" i="32"/>
  <c r="K54" i="32"/>
  <c r="T87" i="32"/>
  <c r="R87" i="32"/>
  <c r="P87" i="32"/>
  <c r="X86" i="32"/>
  <c r="V86" i="32"/>
  <c r="T86" i="32"/>
  <c r="R86" i="32"/>
  <c r="P86" i="32"/>
  <c r="X85" i="32"/>
  <c r="V85" i="32"/>
  <c r="T85" i="32"/>
  <c r="R85" i="32"/>
  <c r="P85" i="32"/>
  <c r="X84" i="32"/>
  <c r="V84" i="32"/>
  <c r="T84" i="32"/>
  <c r="R84" i="32"/>
  <c r="P84" i="32"/>
  <c r="X83" i="32"/>
  <c r="V83" i="32"/>
  <c r="T83" i="32"/>
  <c r="R83" i="32"/>
  <c r="P83" i="32"/>
  <c r="X82" i="32"/>
  <c r="V82" i="32"/>
  <c r="T82" i="32"/>
  <c r="R82" i="32"/>
  <c r="P82" i="32"/>
  <c r="X81" i="32"/>
  <c r="V81" i="32"/>
  <c r="T81" i="32"/>
  <c r="R81" i="32"/>
  <c r="P81" i="32"/>
  <c r="W90" i="32"/>
  <c r="U90" i="32"/>
  <c r="S90" i="32"/>
  <c r="Q90" i="32"/>
  <c r="O90" i="32"/>
  <c r="W89" i="32"/>
  <c r="U89" i="32"/>
  <c r="S89" i="32"/>
  <c r="Q89" i="32"/>
  <c r="O89" i="32"/>
  <c r="W88" i="32"/>
  <c r="U88" i="32"/>
  <c r="S88" i="32"/>
  <c r="Q88" i="32"/>
  <c r="O88" i="32"/>
  <c r="W87" i="32"/>
  <c r="U87" i="32"/>
  <c r="S87" i="32"/>
  <c r="Q87" i="32"/>
  <c r="O87" i="32"/>
  <c r="W86" i="32"/>
  <c r="U86" i="32"/>
  <c r="S86" i="32"/>
  <c r="Q86" i="32"/>
  <c r="O86" i="32"/>
  <c r="W85" i="32"/>
  <c r="U85" i="32"/>
  <c r="S85" i="32"/>
  <c r="Q85" i="32"/>
  <c r="O85" i="32"/>
  <c r="W84" i="32"/>
  <c r="U84" i="32"/>
  <c r="S84" i="32"/>
  <c r="Q84" i="32"/>
  <c r="O84" i="32"/>
  <c r="W83" i="32"/>
  <c r="U83" i="32"/>
  <c r="S83" i="32"/>
  <c r="Q83" i="32"/>
  <c r="O83" i="32"/>
  <c r="W82" i="32"/>
  <c r="U82" i="32"/>
  <c r="S82" i="32"/>
  <c r="Q82" i="32"/>
  <c r="O82" i="32"/>
  <c r="W81" i="32"/>
  <c r="U81" i="32"/>
  <c r="S81" i="32"/>
  <c r="Q81" i="32"/>
  <c r="B3" i="31" l="1"/>
  <c r="C3" i="31"/>
  <c r="D3" i="31"/>
  <c r="E3" i="31"/>
  <c r="F3" i="31"/>
  <c r="G3" i="31"/>
  <c r="H3" i="31"/>
  <c r="I3" i="31"/>
  <c r="J3" i="31"/>
  <c r="K3" i="31"/>
  <c r="L3" i="31"/>
  <c r="M3" i="31"/>
  <c r="N3" i="31"/>
  <c r="O3" i="31"/>
  <c r="P3" i="31"/>
  <c r="B4" i="31"/>
  <c r="C4" i="31"/>
  <c r="D4" i="31"/>
  <c r="E4" i="31"/>
  <c r="F4" i="31"/>
  <c r="G4" i="31"/>
  <c r="H4" i="31"/>
  <c r="I4" i="31"/>
  <c r="J4" i="31"/>
  <c r="K4" i="31"/>
  <c r="L4" i="31"/>
  <c r="M4" i="31"/>
  <c r="N4" i="31"/>
  <c r="O4" i="31"/>
  <c r="P4" i="31"/>
  <c r="AN35" i="31"/>
  <c r="AN36" i="31"/>
  <c r="BN36" i="31"/>
  <c r="CN36" i="31"/>
  <c r="AN37" i="31"/>
  <c r="BN37" i="31"/>
  <c r="CN37" i="31"/>
  <c r="AN38" i="31"/>
  <c r="BN38" i="31"/>
  <c r="CN38" i="31"/>
  <c r="AN39" i="31"/>
  <c r="BN39" i="31"/>
  <c r="CN39" i="31"/>
  <c r="AN40" i="31"/>
  <c r="BN40" i="31"/>
  <c r="CN40" i="31"/>
  <c r="AN41" i="31"/>
  <c r="BN41" i="31"/>
  <c r="CN41" i="31"/>
  <c r="AN42" i="31"/>
  <c r="BN42" i="31"/>
  <c r="CN42" i="31"/>
  <c r="AN43" i="31"/>
  <c r="BN43" i="31"/>
  <c r="CN43" i="31"/>
  <c r="AN44" i="31"/>
  <c r="BN44" i="31"/>
  <c r="CN44" i="31"/>
  <c r="AN45" i="31"/>
  <c r="BN45" i="31"/>
  <c r="CN45" i="31"/>
  <c r="AN46" i="31"/>
  <c r="BN46" i="31"/>
  <c r="CN46" i="31"/>
  <c r="BN47" i="31"/>
  <c r="CN47" i="31"/>
  <c r="AN50" i="31"/>
  <c r="AN51" i="31"/>
  <c r="BN51" i="31"/>
  <c r="CN51" i="31"/>
  <c r="AN52" i="31"/>
  <c r="BN52" i="31"/>
  <c r="CN52" i="31"/>
  <c r="AN53" i="31"/>
  <c r="BN53" i="31"/>
  <c r="CN53" i="31"/>
  <c r="AN54" i="31"/>
  <c r="BN54" i="31"/>
  <c r="CN54" i="31"/>
  <c r="AN55" i="31"/>
  <c r="BN55" i="31"/>
  <c r="CN55" i="31"/>
  <c r="AN56" i="31"/>
  <c r="BN56" i="31"/>
  <c r="CN56" i="31"/>
  <c r="AN57" i="31"/>
  <c r="BN57" i="31"/>
  <c r="CN57" i="31"/>
  <c r="AN58" i="31"/>
  <c r="BN58" i="31"/>
  <c r="CN58" i="31"/>
  <c r="AN59" i="31"/>
  <c r="BN59" i="31"/>
  <c r="CN59" i="31"/>
  <c r="AN60" i="31"/>
  <c r="BN60" i="31"/>
  <c r="CN60" i="31"/>
  <c r="AN61" i="31"/>
  <c r="BN61" i="31"/>
  <c r="CN61" i="31"/>
  <c r="BN62" i="31"/>
  <c r="CN62" i="31"/>
  <c r="AN65" i="31"/>
  <c r="AN66" i="31"/>
  <c r="BN66" i="31"/>
  <c r="CN66" i="31"/>
  <c r="AN67" i="31"/>
  <c r="BN67" i="31"/>
  <c r="CN67" i="31"/>
  <c r="AN68" i="31"/>
  <c r="BN68" i="31"/>
  <c r="CN68" i="31"/>
  <c r="AN69" i="31"/>
  <c r="BN69" i="31"/>
  <c r="CN69" i="31"/>
  <c r="AN70" i="31"/>
  <c r="BN70" i="31"/>
  <c r="CN70" i="31"/>
  <c r="AN71" i="31"/>
  <c r="BN71" i="31"/>
  <c r="CN71" i="31"/>
  <c r="AN72" i="31"/>
  <c r="BN72" i="31"/>
  <c r="CN72" i="31"/>
  <c r="AN73" i="31"/>
  <c r="BN73" i="31"/>
  <c r="CN73" i="31"/>
  <c r="AN74" i="31"/>
  <c r="BN74" i="31"/>
  <c r="CN74" i="31"/>
  <c r="AN75" i="31"/>
  <c r="BN75" i="31"/>
  <c r="CN75" i="31"/>
  <c r="AN76" i="31"/>
  <c r="BN76" i="31"/>
  <c r="CN76" i="31"/>
  <c r="BN77" i="31"/>
  <c r="CN77" i="31"/>
  <c r="O7" i="31" l="1"/>
  <c r="O9" i="31"/>
  <c r="O11" i="31"/>
  <c r="O13" i="31"/>
  <c r="O15" i="31"/>
  <c r="O17" i="31"/>
  <c r="O8" i="31"/>
  <c r="O10" i="31"/>
  <c r="O12" i="31"/>
  <c r="O14" i="31"/>
  <c r="O18" i="31"/>
  <c r="O20" i="31"/>
  <c r="O22" i="31"/>
  <c r="O24" i="31"/>
  <c r="O26" i="31"/>
  <c r="O28" i="31"/>
  <c r="O30" i="31"/>
  <c r="O16" i="31"/>
  <c r="O19" i="31"/>
  <c r="O21" i="31"/>
  <c r="O23" i="31"/>
  <c r="O25" i="31"/>
  <c r="O27" i="31"/>
  <c r="O29" i="31"/>
  <c r="O33" i="31"/>
  <c r="O35" i="31"/>
  <c r="O37" i="31"/>
  <c r="O39" i="31"/>
  <c r="O41" i="31"/>
  <c r="O43" i="31"/>
  <c r="O45" i="31"/>
  <c r="O47" i="31"/>
  <c r="O49" i="31"/>
  <c r="O51" i="31"/>
  <c r="O31" i="31"/>
  <c r="O34" i="31"/>
  <c r="O38" i="31"/>
  <c r="O42" i="31"/>
  <c r="O46" i="31"/>
  <c r="O50" i="31"/>
  <c r="O53" i="31"/>
  <c r="O55" i="31"/>
  <c r="O57" i="31"/>
  <c r="O59" i="31"/>
  <c r="O61" i="31"/>
  <c r="O63" i="31"/>
  <c r="O65" i="31"/>
  <c r="O67" i="31"/>
  <c r="O69" i="31"/>
  <c r="O71" i="31"/>
  <c r="O73" i="31"/>
  <c r="O75" i="31"/>
  <c r="O77" i="31"/>
  <c r="O79" i="31"/>
  <c r="O81" i="31"/>
  <c r="O83" i="31"/>
  <c r="O85" i="31"/>
  <c r="O87" i="31"/>
  <c r="O36" i="31"/>
  <c r="O44" i="31"/>
  <c r="O52" i="31"/>
  <c r="O54" i="31"/>
  <c r="O58" i="31"/>
  <c r="O62" i="31"/>
  <c r="O66" i="31"/>
  <c r="O70" i="31"/>
  <c r="O74" i="31"/>
  <c r="O78" i="31"/>
  <c r="O82" i="31"/>
  <c r="O86" i="31"/>
  <c r="O88" i="31"/>
  <c r="O90" i="31"/>
  <c r="O92" i="31"/>
  <c r="O94" i="31"/>
  <c r="O96" i="31"/>
  <c r="O98" i="31"/>
  <c r="O100" i="31"/>
  <c r="O102" i="31"/>
  <c r="O104" i="31"/>
  <c r="O106" i="31"/>
  <c r="O108" i="31"/>
  <c r="O110" i="31"/>
  <c r="O112" i="31"/>
  <c r="O114" i="31"/>
  <c r="O116" i="31"/>
  <c r="O118" i="31"/>
  <c r="O120" i="31"/>
  <c r="O122" i="31"/>
  <c r="O124" i="31"/>
  <c r="O126" i="31"/>
  <c r="O128" i="31"/>
  <c r="O130" i="31"/>
  <c r="O132" i="31"/>
  <c r="O134" i="31"/>
  <c r="O136" i="31"/>
  <c r="O138" i="31"/>
  <c r="O140" i="31"/>
  <c r="O142" i="31"/>
  <c r="O144" i="31"/>
  <c r="O146" i="31"/>
  <c r="O148" i="31"/>
  <c r="O150" i="31"/>
  <c r="O152" i="31"/>
  <c r="O154" i="31"/>
  <c r="O32" i="31"/>
  <c r="O40" i="31"/>
  <c r="O48" i="31"/>
  <c r="O56" i="31"/>
  <c r="O60" i="31"/>
  <c r="O64" i="31"/>
  <c r="O68" i="31"/>
  <c r="O72" i="31"/>
  <c r="O76" i="31"/>
  <c r="O80" i="31"/>
  <c r="O84" i="31"/>
  <c r="O91" i="31"/>
  <c r="O95" i="31"/>
  <c r="O99" i="31"/>
  <c r="O103" i="31"/>
  <c r="O107" i="31"/>
  <c r="O111" i="31"/>
  <c r="O115" i="31"/>
  <c r="O119" i="31"/>
  <c r="O123" i="31"/>
  <c r="O127" i="31"/>
  <c r="O131" i="31"/>
  <c r="O135" i="31"/>
  <c r="O139" i="31"/>
  <c r="O143" i="31"/>
  <c r="O147" i="31"/>
  <c r="O151" i="31"/>
  <c r="O155" i="31"/>
  <c r="O89" i="31"/>
  <c r="O93" i="31"/>
  <c r="O97" i="31"/>
  <c r="O101" i="31"/>
  <c r="O105" i="31"/>
  <c r="O109" i="31"/>
  <c r="O113" i="31"/>
  <c r="O117" i="31"/>
  <c r="O121" i="31"/>
  <c r="O125" i="31"/>
  <c r="O129" i="31"/>
  <c r="O133" i="31"/>
  <c r="O141" i="31"/>
  <c r="O149" i="31"/>
  <c r="O156" i="31"/>
  <c r="O157" i="31"/>
  <c r="O159" i="31"/>
  <c r="O161" i="31"/>
  <c r="O163" i="31"/>
  <c r="O165" i="31"/>
  <c r="O167" i="31"/>
  <c r="O169" i="31"/>
  <c r="O171" i="31"/>
  <c r="O173" i="31"/>
  <c r="O175" i="31"/>
  <c r="O137" i="31"/>
  <c r="O145" i="31"/>
  <c r="O153" i="31"/>
  <c r="O158" i="31"/>
  <c r="O160" i="31"/>
  <c r="O162" i="31"/>
  <c r="O164" i="31"/>
  <c r="O166" i="31"/>
  <c r="O168" i="31"/>
  <c r="O170" i="31"/>
  <c r="O172" i="31"/>
  <c r="O174" i="31"/>
  <c r="O176" i="31"/>
  <c r="O178" i="31"/>
  <c r="O180" i="31"/>
  <c r="O182" i="31"/>
  <c r="O184" i="31"/>
  <c r="O186" i="31"/>
  <c r="O188" i="31"/>
  <c r="O190" i="31"/>
  <c r="O192" i="31"/>
  <c r="O194" i="31"/>
  <c r="O177" i="31"/>
  <c r="O181" i="31"/>
  <c r="O185" i="31"/>
  <c r="O189" i="31"/>
  <c r="O193" i="31"/>
  <c r="O197" i="31"/>
  <c r="O199" i="31"/>
  <c r="O201" i="31"/>
  <c r="O203" i="31"/>
  <c r="O205" i="31"/>
  <c r="O207" i="31"/>
  <c r="O209" i="31"/>
  <c r="O211" i="31"/>
  <c r="O213" i="31"/>
  <c r="O215" i="31"/>
  <c r="O217" i="31"/>
  <c r="O219" i="31"/>
  <c r="O221" i="31"/>
  <c r="O223" i="31"/>
  <c r="O225" i="31"/>
  <c r="O227" i="31"/>
  <c r="O229" i="31"/>
  <c r="O231" i="31"/>
  <c r="O233" i="31"/>
  <c r="O235" i="31"/>
  <c r="O237" i="31"/>
  <c r="O239" i="31"/>
  <c r="O241" i="31"/>
  <c r="O243" i="31"/>
  <c r="O245" i="31"/>
  <c r="O247" i="31"/>
  <c r="O249" i="31"/>
  <c r="O251" i="31"/>
  <c r="O253" i="31"/>
  <c r="O255" i="31"/>
  <c r="O257" i="31"/>
  <c r="O259" i="31"/>
  <c r="O261" i="31"/>
  <c r="O263" i="31"/>
  <c r="O265" i="31"/>
  <c r="O267" i="31"/>
  <c r="O269" i="31"/>
  <c r="O271" i="31"/>
  <c r="O273" i="31"/>
  <c r="O275" i="31"/>
  <c r="O277" i="31"/>
  <c r="O279" i="31"/>
  <c r="O281" i="31"/>
  <c r="O283" i="31"/>
  <c r="O285" i="31"/>
  <c r="O287" i="31"/>
  <c r="O289" i="31"/>
  <c r="O291" i="31"/>
  <c r="O293" i="31"/>
  <c r="O295" i="31"/>
  <c r="O297" i="31"/>
  <c r="O299" i="31"/>
  <c r="O301" i="31"/>
  <c r="O303" i="31"/>
  <c r="O305" i="31"/>
  <c r="O307" i="31"/>
  <c r="O309" i="31"/>
  <c r="O311" i="31"/>
  <c r="O313" i="31"/>
  <c r="O315" i="31"/>
  <c r="O317" i="31"/>
  <c r="O319" i="31"/>
  <c r="O321" i="31"/>
  <c r="O323" i="31"/>
  <c r="O325" i="31"/>
  <c r="O327" i="31"/>
  <c r="O329" i="31"/>
  <c r="O331" i="31"/>
  <c r="O333" i="31"/>
  <c r="O335" i="31"/>
  <c r="O337" i="31"/>
  <c r="O339" i="31"/>
  <c r="O341" i="31"/>
  <c r="O343" i="31"/>
  <c r="O345" i="31"/>
  <c r="O347" i="31"/>
  <c r="O349" i="31"/>
  <c r="O351" i="31"/>
  <c r="O353" i="31"/>
  <c r="O355" i="31"/>
  <c r="O357" i="31"/>
  <c r="O359" i="31"/>
  <c r="O361" i="31"/>
  <c r="O363" i="31"/>
  <c r="O365" i="31"/>
  <c r="O367" i="31"/>
  <c r="O179" i="31"/>
  <c r="O183" i="31"/>
  <c r="O187" i="31"/>
  <c r="O191" i="31"/>
  <c r="O195" i="31"/>
  <c r="O196" i="31"/>
  <c r="O198" i="31"/>
  <c r="O200" i="31"/>
  <c r="O202" i="31"/>
  <c r="O204" i="31"/>
  <c r="O206" i="31"/>
  <c r="O208" i="31"/>
  <c r="O210" i="31"/>
  <c r="O212" i="31"/>
  <c r="O214" i="31"/>
  <c r="O216" i="31"/>
  <c r="O218" i="31"/>
  <c r="O220" i="31"/>
  <c r="O222" i="31"/>
  <c r="O224" i="31"/>
  <c r="O226" i="31"/>
  <c r="O228" i="31"/>
  <c r="O230" i="31"/>
  <c r="O232" i="31"/>
  <c r="O234" i="31"/>
  <c r="O236" i="31"/>
  <c r="O238" i="31"/>
  <c r="O240" i="31"/>
  <c r="O242" i="31"/>
  <c r="O244" i="31"/>
  <c r="O246" i="31"/>
  <c r="O248" i="31"/>
  <c r="O250" i="31"/>
  <c r="O252" i="31"/>
  <c r="O254" i="31"/>
  <c r="O256" i="31"/>
  <c r="O258" i="31"/>
  <c r="O260" i="31"/>
  <c r="O262" i="31"/>
  <c r="O264" i="31"/>
  <c r="O266" i="31"/>
  <c r="O268" i="31"/>
  <c r="O270" i="31"/>
  <c r="O272" i="31"/>
  <c r="O274" i="31"/>
  <c r="O276" i="31"/>
  <c r="O280" i="31"/>
  <c r="O284" i="31"/>
  <c r="O288" i="31"/>
  <c r="O292" i="31"/>
  <c r="O296" i="31"/>
  <c r="O300" i="31"/>
  <c r="O304" i="31"/>
  <c r="O308" i="31"/>
  <c r="O312" i="31"/>
  <c r="O316" i="31"/>
  <c r="O320" i="31"/>
  <c r="O324" i="31"/>
  <c r="O328" i="31"/>
  <c r="O332" i="31"/>
  <c r="O336" i="31"/>
  <c r="O340" i="31"/>
  <c r="O344" i="31"/>
  <c r="O348" i="31"/>
  <c r="O352" i="31"/>
  <c r="O356" i="31"/>
  <c r="O360" i="31"/>
  <c r="O364" i="31"/>
  <c r="O368" i="31"/>
  <c r="O369" i="31"/>
  <c r="O371" i="31"/>
  <c r="O373" i="31"/>
  <c r="O375" i="31"/>
  <c r="O377" i="31"/>
  <c r="O379" i="31"/>
  <c r="O381" i="31"/>
  <c r="O383" i="31"/>
  <c r="O385" i="31"/>
  <c r="O387" i="31"/>
  <c r="O389" i="31"/>
  <c r="O391" i="31"/>
  <c r="O393" i="31"/>
  <c r="O395" i="31"/>
  <c r="O397" i="31"/>
  <c r="O399" i="31"/>
  <c r="O401" i="31"/>
  <c r="O403" i="31"/>
  <c r="O405" i="31"/>
  <c r="O407" i="31"/>
  <c r="O409" i="31"/>
  <c r="O411" i="31"/>
  <c r="O413" i="31"/>
  <c r="O415" i="31"/>
  <c r="O417" i="31"/>
  <c r="O419" i="31"/>
  <c r="O421" i="31"/>
  <c r="O423" i="31"/>
  <c r="O425" i="31"/>
  <c r="O427" i="31"/>
  <c r="O429" i="31"/>
  <c r="O431" i="31"/>
  <c r="O433" i="31"/>
  <c r="O435" i="31"/>
  <c r="O437" i="31"/>
  <c r="O439" i="31"/>
  <c r="O441" i="31"/>
  <c r="O443" i="31"/>
  <c r="O445" i="31"/>
  <c r="O447" i="31"/>
  <c r="O449" i="31"/>
  <c r="O451" i="31"/>
  <c r="O453" i="31"/>
  <c r="O455" i="31"/>
  <c r="O457" i="31"/>
  <c r="O459" i="31"/>
  <c r="O461" i="31"/>
  <c r="O463" i="31"/>
  <c r="O465" i="31"/>
  <c r="O467" i="31"/>
  <c r="O469" i="31"/>
  <c r="O471" i="31"/>
  <c r="O473" i="31"/>
  <c r="O475" i="31"/>
  <c r="O477" i="31"/>
  <c r="O479" i="31"/>
  <c r="O481" i="31"/>
  <c r="O483" i="31"/>
  <c r="O485" i="31"/>
  <c r="O487" i="31"/>
  <c r="O489" i="31"/>
  <c r="O491" i="31"/>
  <c r="O493" i="31"/>
  <c r="O495" i="31"/>
  <c r="O497" i="31"/>
  <c r="O499" i="31"/>
  <c r="O501" i="31"/>
  <c r="O503" i="31"/>
  <c r="O505" i="31"/>
  <c r="O6" i="31"/>
  <c r="O278" i="31"/>
  <c r="O282" i="31"/>
  <c r="O286" i="31"/>
  <c r="O290" i="31"/>
  <c r="O294" i="31"/>
  <c r="O298" i="31"/>
  <c r="O302" i="31"/>
  <c r="O306" i="31"/>
  <c r="O310" i="31"/>
  <c r="O314" i="31"/>
  <c r="O318" i="31"/>
  <c r="O322" i="31"/>
  <c r="O326" i="31"/>
  <c r="O330" i="31"/>
  <c r="O334" i="31"/>
  <c r="O338" i="31"/>
  <c r="O342" i="31"/>
  <c r="O346" i="31"/>
  <c r="O350" i="31"/>
  <c r="O354" i="31"/>
  <c r="O358" i="31"/>
  <c r="O362" i="31"/>
  <c r="O366" i="31"/>
  <c r="O370" i="31"/>
  <c r="O372" i="31"/>
  <c r="O374" i="31"/>
  <c r="O376" i="31"/>
  <c r="O378" i="31"/>
  <c r="O380" i="31"/>
  <c r="O382" i="31"/>
  <c r="O384" i="31"/>
  <c r="O386" i="31"/>
  <c r="O388" i="31"/>
  <c r="O390" i="31"/>
  <c r="O392" i="31"/>
  <c r="O394" i="31"/>
  <c r="O396" i="31"/>
  <c r="O398" i="31"/>
  <c r="O400" i="31"/>
  <c r="O402" i="31"/>
  <c r="O404" i="31"/>
  <c r="O406" i="31"/>
  <c r="O408" i="31"/>
  <c r="O410" i="31"/>
  <c r="O412" i="31"/>
  <c r="O414" i="31"/>
  <c r="O418" i="31"/>
  <c r="O422" i="31"/>
  <c r="O426" i="31"/>
  <c r="O430" i="31"/>
  <c r="O434" i="31"/>
  <c r="O438" i="31"/>
  <c r="O442" i="31"/>
  <c r="O446" i="31"/>
  <c r="O450" i="31"/>
  <c r="O454" i="31"/>
  <c r="O458" i="31"/>
  <c r="O462" i="31"/>
  <c r="O466" i="31"/>
  <c r="O470" i="31"/>
  <c r="O474" i="31"/>
  <c r="O478" i="31"/>
  <c r="O482" i="31"/>
  <c r="O486" i="31"/>
  <c r="O490" i="31"/>
  <c r="O494" i="31"/>
  <c r="O498" i="31"/>
  <c r="O502" i="31"/>
  <c r="O416" i="31"/>
  <c r="O420" i="31"/>
  <c r="O424" i="31"/>
  <c r="O428" i="31"/>
  <c r="O432" i="31"/>
  <c r="O436" i="31"/>
  <c r="O440" i="31"/>
  <c r="O444" i="31"/>
  <c r="O448" i="31"/>
  <c r="O452" i="31"/>
  <c r="O456" i="31"/>
  <c r="O460" i="31"/>
  <c r="O464" i="31"/>
  <c r="O468" i="31"/>
  <c r="O472" i="31"/>
  <c r="O476" i="31"/>
  <c r="O480" i="31"/>
  <c r="O484" i="31"/>
  <c r="O488" i="31"/>
  <c r="O492" i="31"/>
  <c r="O496" i="31"/>
  <c r="O500" i="31"/>
  <c r="O504" i="31"/>
  <c r="M7" i="31"/>
  <c r="M9" i="31"/>
  <c r="M11" i="31"/>
  <c r="M13" i="31"/>
  <c r="M15" i="31"/>
  <c r="M17" i="31"/>
  <c r="M8" i="31"/>
  <c r="M10" i="31"/>
  <c r="M12" i="31"/>
  <c r="M14" i="31"/>
  <c r="M16" i="31"/>
  <c r="M18" i="31"/>
  <c r="M20" i="31"/>
  <c r="M22" i="31"/>
  <c r="M24" i="31"/>
  <c r="M26" i="31"/>
  <c r="M28" i="31"/>
  <c r="M30" i="31"/>
  <c r="M19" i="31"/>
  <c r="M21" i="31"/>
  <c r="M23" i="31"/>
  <c r="M25" i="31"/>
  <c r="M27" i="31"/>
  <c r="M31" i="31"/>
  <c r="M33" i="31"/>
  <c r="M35" i="31"/>
  <c r="M37" i="31"/>
  <c r="M39" i="31"/>
  <c r="M41" i="31"/>
  <c r="M43" i="31"/>
  <c r="M45" i="31"/>
  <c r="M47" i="31"/>
  <c r="M49" i="31"/>
  <c r="M51" i="31"/>
  <c r="M29" i="31"/>
  <c r="M32" i="31"/>
  <c r="M36" i="31"/>
  <c r="M40" i="31"/>
  <c r="M44" i="31"/>
  <c r="M48" i="31"/>
  <c r="M52" i="31"/>
  <c r="M53" i="31"/>
  <c r="M55" i="31"/>
  <c r="M57" i="31"/>
  <c r="M59" i="31"/>
  <c r="M61" i="31"/>
  <c r="M63" i="31"/>
  <c r="M65" i="31"/>
  <c r="M67" i="31"/>
  <c r="M69" i="31"/>
  <c r="M71" i="31"/>
  <c r="M73" i="31"/>
  <c r="M75" i="31"/>
  <c r="M77" i="31"/>
  <c r="M79" i="31"/>
  <c r="M81" i="31"/>
  <c r="M83" i="31"/>
  <c r="M85" i="31"/>
  <c r="M87" i="31"/>
  <c r="M34" i="31"/>
  <c r="M42" i="31"/>
  <c r="M50" i="31"/>
  <c r="M56" i="31"/>
  <c r="M60" i="31"/>
  <c r="M64" i="31"/>
  <c r="M68" i="31"/>
  <c r="M72" i="31"/>
  <c r="M76" i="31"/>
  <c r="M80" i="31"/>
  <c r="M84" i="31"/>
  <c r="M88" i="31"/>
  <c r="M90" i="31"/>
  <c r="M92" i="31"/>
  <c r="M94" i="31"/>
  <c r="M96" i="31"/>
  <c r="M98" i="31"/>
  <c r="M100" i="31"/>
  <c r="M102" i="31"/>
  <c r="M104" i="31"/>
  <c r="M106" i="31"/>
  <c r="M108" i="31"/>
  <c r="M110" i="31"/>
  <c r="M112" i="31"/>
  <c r="M114" i="31"/>
  <c r="M116" i="31"/>
  <c r="M118" i="31"/>
  <c r="M120" i="31"/>
  <c r="M122" i="31"/>
  <c r="M124" i="31"/>
  <c r="M126" i="31"/>
  <c r="M128" i="31"/>
  <c r="M130" i="31"/>
  <c r="M132" i="31"/>
  <c r="M134" i="31"/>
  <c r="M136" i="31"/>
  <c r="M138" i="31"/>
  <c r="M140" i="31"/>
  <c r="M142" i="31"/>
  <c r="M144" i="31"/>
  <c r="M146" i="31"/>
  <c r="M148" i="31"/>
  <c r="M150" i="31"/>
  <c r="M152" i="31"/>
  <c r="M154" i="31"/>
  <c r="M38" i="31"/>
  <c r="M46" i="31"/>
  <c r="M54" i="31"/>
  <c r="M58" i="31"/>
  <c r="M62" i="31"/>
  <c r="M66" i="31"/>
  <c r="M70" i="31"/>
  <c r="M74" i="31"/>
  <c r="M78" i="31"/>
  <c r="M82" i="31"/>
  <c r="M89" i="31"/>
  <c r="M93" i="31"/>
  <c r="M97" i="31"/>
  <c r="M101" i="31"/>
  <c r="M105" i="31"/>
  <c r="M109" i="31"/>
  <c r="M113" i="31"/>
  <c r="M117" i="31"/>
  <c r="M121" i="31"/>
  <c r="M125" i="31"/>
  <c r="M129" i="31"/>
  <c r="M133" i="31"/>
  <c r="M137" i="31"/>
  <c r="M141" i="31"/>
  <c r="M145" i="31"/>
  <c r="M149" i="31"/>
  <c r="M153" i="31"/>
  <c r="M86" i="31"/>
  <c r="M91" i="31"/>
  <c r="M95" i="31"/>
  <c r="M99" i="31"/>
  <c r="M103" i="31"/>
  <c r="M107" i="31"/>
  <c r="M111" i="31"/>
  <c r="M115" i="31"/>
  <c r="M119" i="31"/>
  <c r="M123" i="31"/>
  <c r="M127" i="31"/>
  <c r="M131" i="31"/>
  <c r="M139" i="31"/>
  <c r="M147" i="31"/>
  <c r="M155" i="31"/>
  <c r="M157" i="31"/>
  <c r="M159" i="31"/>
  <c r="M161" i="31"/>
  <c r="M163" i="31"/>
  <c r="M165" i="31"/>
  <c r="M167" i="31"/>
  <c r="M169" i="31"/>
  <c r="M171" i="31"/>
  <c r="M173" i="31"/>
  <c r="M175" i="31"/>
  <c r="M135" i="31"/>
  <c r="M143" i="31"/>
  <c r="M151" i="31"/>
  <c r="M156" i="31"/>
  <c r="M158" i="31"/>
  <c r="M160" i="31"/>
  <c r="M162" i="31"/>
  <c r="M164" i="31"/>
  <c r="M166" i="31"/>
  <c r="M168" i="31"/>
  <c r="M170" i="31"/>
  <c r="M172" i="31"/>
  <c r="M174" i="31"/>
  <c r="M176" i="31"/>
  <c r="M178" i="31"/>
  <c r="M180" i="31"/>
  <c r="M182" i="31"/>
  <c r="M184" i="31"/>
  <c r="M186" i="31"/>
  <c r="M188" i="31"/>
  <c r="M190" i="31"/>
  <c r="M192" i="31"/>
  <c r="M194" i="31"/>
  <c r="M179" i="31"/>
  <c r="M183" i="31"/>
  <c r="M187" i="31"/>
  <c r="M191" i="31"/>
  <c r="M195" i="31"/>
  <c r="M197" i="31"/>
  <c r="M199" i="31"/>
  <c r="M201" i="31"/>
  <c r="M203" i="31"/>
  <c r="M205" i="31"/>
  <c r="M207" i="31"/>
  <c r="M209" i="31"/>
  <c r="M211" i="31"/>
  <c r="M213" i="31"/>
  <c r="M215" i="31"/>
  <c r="M217" i="31"/>
  <c r="M219" i="31"/>
  <c r="M221" i="31"/>
  <c r="M223" i="31"/>
  <c r="M225" i="31"/>
  <c r="M227" i="31"/>
  <c r="M229" i="31"/>
  <c r="M231" i="31"/>
  <c r="M233" i="31"/>
  <c r="M235" i="31"/>
  <c r="M237" i="31"/>
  <c r="M239" i="31"/>
  <c r="M241" i="31"/>
  <c r="M243" i="31"/>
  <c r="M245" i="31"/>
  <c r="M247" i="31"/>
  <c r="M249" i="31"/>
  <c r="M251" i="31"/>
  <c r="M253" i="31"/>
  <c r="M255" i="31"/>
  <c r="M257" i="31"/>
  <c r="M259" i="31"/>
  <c r="M261" i="31"/>
  <c r="M263" i="31"/>
  <c r="M265" i="31"/>
  <c r="M267" i="31"/>
  <c r="M269" i="31"/>
  <c r="M271" i="31"/>
  <c r="M273" i="31"/>
  <c r="M275" i="31"/>
  <c r="M277" i="31"/>
  <c r="M279" i="31"/>
  <c r="M281" i="31"/>
  <c r="M283" i="31"/>
  <c r="M285" i="31"/>
  <c r="M287" i="31"/>
  <c r="M289" i="31"/>
  <c r="M291" i="31"/>
  <c r="M293" i="31"/>
  <c r="M295" i="31"/>
  <c r="M297" i="31"/>
  <c r="M299" i="31"/>
  <c r="M301" i="31"/>
  <c r="M303" i="31"/>
  <c r="M305" i="31"/>
  <c r="M307" i="31"/>
  <c r="M309" i="31"/>
  <c r="M311" i="31"/>
  <c r="M313" i="31"/>
  <c r="M315" i="31"/>
  <c r="M317" i="31"/>
  <c r="M319" i="31"/>
  <c r="M321" i="31"/>
  <c r="M323" i="31"/>
  <c r="M325" i="31"/>
  <c r="M327" i="31"/>
  <c r="M329" i="31"/>
  <c r="M331" i="31"/>
  <c r="M333" i="31"/>
  <c r="M335" i="31"/>
  <c r="M337" i="31"/>
  <c r="M339" i="31"/>
  <c r="M341" i="31"/>
  <c r="M343" i="31"/>
  <c r="M345" i="31"/>
  <c r="M347" i="31"/>
  <c r="M349" i="31"/>
  <c r="M351" i="31"/>
  <c r="M353" i="31"/>
  <c r="M355" i="31"/>
  <c r="M357" i="31"/>
  <c r="M359" i="31"/>
  <c r="M361" i="31"/>
  <c r="M363" i="31"/>
  <c r="M365" i="31"/>
  <c r="M367" i="31"/>
  <c r="M177" i="31"/>
  <c r="M181" i="31"/>
  <c r="M185" i="31"/>
  <c r="M189" i="31"/>
  <c r="M193" i="31"/>
  <c r="M196" i="31"/>
  <c r="M198" i="31"/>
  <c r="M200" i="31"/>
  <c r="M202" i="31"/>
  <c r="M204" i="31"/>
  <c r="M206" i="31"/>
  <c r="M208" i="31"/>
  <c r="M210" i="31"/>
  <c r="M212" i="31"/>
  <c r="M214" i="31"/>
  <c r="M216" i="31"/>
  <c r="M218" i="31"/>
  <c r="M220" i="31"/>
  <c r="M222" i="31"/>
  <c r="M224" i="31"/>
  <c r="M226" i="31"/>
  <c r="M228" i="31"/>
  <c r="M230" i="31"/>
  <c r="M232" i="31"/>
  <c r="M234" i="31"/>
  <c r="M236" i="31"/>
  <c r="M238" i="31"/>
  <c r="M240" i="31"/>
  <c r="M242" i="31"/>
  <c r="M244" i="31"/>
  <c r="M246" i="31"/>
  <c r="M248" i="31"/>
  <c r="M250" i="31"/>
  <c r="M252" i="31"/>
  <c r="M254" i="31"/>
  <c r="M256" i="31"/>
  <c r="M258" i="31"/>
  <c r="M260" i="31"/>
  <c r="M262" i="31"/>
  <c r="M264" i="31"/>
  <c r="M266" i="31"/>
  <c r="M268" i="31"/>
  <c r="M270" i="31"/>
  <c r="M272" i="31"/>
  <c r="M274" i="31"/>
  <c r="M276" i="31"/>
  <c r="M278" i="31"/>
  <c r="M282" i="31"/>
  <c r="M286" i="31"/>
  <c r="M290" i="31"/>
  <c r="M294" i="31"/>
  <c r="M298" i="31"/>
  <c r="M302" i="31"/>
  <c r="M306" i="31"/>
  <c r="M310" i="31"/>
  <c r="M314" i="31"/>
  <c r="M318" i="31"/>
  <c r="M322" i="31"/>
  <c r="M326" i="31"/>
  <c r="M330" i="31"/>
  <c r="M334" i="31"/>
  <c r="M338" i="31"/>
  <c r="M342" i="31"/>
  <c r="M346" i="31"/>
  <c r="M350" i="31"/>
  <c r="M354" i="31"/>
  <c r="M358" i="31"/>
  <c r="M362" i="31"/>
  <c r="M366" i="31"/>
  <c r="M369" i="31"/>
  <c r="M371" i="31"/>
  <c r="M373" i="31"/>
  <c r="M375" i="31"/>
  <c r="M377" i="31"/>
  <c r="M379" i="31"/>
  <c r="M381" i="31"/>
  <c r="M383" i="31"/>
  <c r="M385" i="31"/>
  <c r="M387" i="31"/>
  <c r="M389" i="31"/>
  <c r="M391" i="31"/>
  <c r="M393" i="31"/>
  <c r="M395" i="31"/>
  <c r="M397" i="31"/>
  <c r="M399" i="31"/>
  <c r="M401" i="31"/>
  <c r="M403" i="31"/>
  <c r="M405" i="31"/>
  <c r="M407" i="31"/>
  <c r="M409" i="31"/>
  <c r="M411" i="31"/>
  <c r="M413" i="31"/>
  <c r="M415" i="31"/>
  <c r="M417" i="31"/>
  <c r="M419" i="31"/>
  <c r="M421" i="31"/>
  <c r="M423" i="31"/>
  <c r="M425" i="31"/>
  <c r="M427" i="31"/>
  <c r="M429" i="31"/>
  <c r="M431" i="31"/>
  <c r="M433" i="31"/>
  <c r="M435" i="31"/>
  <c r="M437" i="31"/>
  <c r="M439" i="31"/>
  <c r="M441" i="31"/>
  <c r="M443" i="31"/>
  <c r="M445" i="31"/>
  <c r="M447" i="31"/>
  <c r="M449" i="31"/>
  <c r="M451" i="31"/>
  <c r="M453" i="31"/>
  <c r="M455" i="31"/>
  <c r="M457" i="31"/>
  <c r="M459" i="31"/>
  <c r="M461" i="31"/>
  <c r="M463" i="31"/>
  <c r="M465" i="31"/>
  <c r="M467" i="31"/>
  <c r="M469" i="31"/>
  <c r="M471" i="31"/>
  <c r="M473" i="31"/>
  <c r="M475" i="31"/>
  <c r="M477" i="31"/>
  <c r="M479" i="31"/>
  <c r="M481" i="31"/>
  <c r="M483" i="31"/>
  <c r="M485" i="31"/>
  <c r="M487" i="31"/>
  <c r="M489" i="31"/>
  <c r="M491" i="31"/>
  <c r="M493" i="31"/>
  <c r="M495" i="31"/>
  <c r="M497" i="31"/>
  <c r="M499" i="31"/>
  <c r="M501" i="31"/>
  <c r="M503" i="31"/>
  <c r="M505" i="31"/>
  <c r="M6" i="31"/>
  <c r="M280" i="31"/>
  <c r="M284" i="31"/>
  <c r="M288" i="31"/>
  <c r="M292" i="31"/>
  <c r="M296" i="31"/>
  <c r="M300" i="31"/>
  <c r="M304" i="31"/>
  <c r="M308" i="31"/>
  <c r="M312" i="31"/>
  <c r="M316" i="31"/>
  <c r="M320" i="31"/>
  <c r="M324" i="31"/>
  <c r="M328" i="31"/>
  <c r="M332" i="31"/>
  <c r="M336" i="31"/>
  <c r="M340" i="31"/>
  <c r="M344" i="31"/>
  <c r="M348" i="31"/>
  <c r="M352" i="31"/>
  <c r="M356" i="31"/>
  <c r="M360" i="31"/>
  <c r="M364" i="31"/>
  <c r="M368" i="31"/>
  <c r="M370" i="31"/>
  <c r="M372" i="31"/>
  <c r="M374" i="31"/>
  <c r="M376" i="31"/>
  <c r="M378" i="31"/>
  <c r="M380" i="31"/>
  <c r="M382" i="31"/>
  <c r="M384" i="31"/>
  <c r="M386" i="31"/>
  <c r="M388" i="31"/>
  <c r="M390" i="31"/>
  <c r="M392" i="31"/>
  <c r="M394" i="31"/>
  <c r="M396" i="31"/>
  <c r="M398" i="31"/>
  <c r="M400" i="31"/>
  <c r="M402" i="31"/>
  <c r="M404" i="31"/>
  <c r="M406" i="31"/>
  <c r="M408" i="31"/>
  <c r="M410" i="31"/>
  <c r="M412" i="31"/>
  <c r="M416" i="31"/>
  <c r="M420" i="31"/>
  <c r="M424" i="31"/>
  <c r="M428" i="31"/>
  <c r="M432" i="31"/>
  <c r="M436" i="31"/>
  <c r="M440" i="31"/>
  <c r="M444" i="31"/>
  <c r="M448" i="31"/>
  <c r="M452" i="31"/>
  <c r="M456" i="31"/>
  <c r="M460" i="31"/>
  <c r="M464" i="31"/>
  <c r="M468" i="31"/>
  <c r="M472" i="31"/>
  <c r="M476" i="31"/>
  <c r="M480" i="31"/>
  <c r="M484" i="31"/>
  <c r="M488" i="31"/>
  <c r="M492" i="31"/>
  <c r="M496" i="31"/>
  <c r="M500" i="31"/>
  <c r="M504" i="31"/>
  <c r="M414" i="31"/>
  <c r="M418" i="31"/>
  <c r="M422" i="31"/>
  <c r="M426" i="31"/>
  <c r="M430" i="31"/>
  <c r="M434" i="31"/>
  <c r="M438" i="31"/>
  <c r="M442" i="31"/>
  <c r="M446" i="31"/>
  <c r="M450" i="31"/>
  <c r="M454" i="31"/>
  <c r="M458" i="31"/>
  <c r="M462" i="31"/>
  <c r="M466" i="31"/>
  <c r="M470" i="31"/>
  <c r="M474" i="31"/>
  <c r="M478" i="31"/>
  <c r="M482" i="31"/>
  <c r="M486" i="31"/>
  <c r="M490" i="31"/>
  <c r="M494" i="31"/>
  <c r="M498" i="31"/>
  <c r="M502" i="31"/>
  <c r="K7" i="31"/>
  <c r="K9" i="31"/>
  <c r="K11" i="31"/>
  <c r="K13" i="31"/>
  <c r="K15" i="31"/>
  <c r="K17" i="31"/>
  <c r="K8" i="31"/>
  <c r="K10" i="31"/>
  <c r="K12" i="31"/>
  <c r="K14" i="31"/>
  <c r="K18" i="31"/>
  <c r="K20" i="31"/>
  <c r="K22" i="31"/>
  <c r="K24" i="31"/>
  <c r="K26" i="31"/>
  <c r="K28" i="31"/>
  <c r="K30" i="31"/>
  <c r="K16" i="31"/>
  <c r="K19" i="31"/>
  <c r="K21" i="31"/>
  <c r="K23" i="31"/>
  <c r="K25" i="31"/>
  <c r="K27" i="31"/>
  <c r="K29" i="31"/>
  <c r="K33" i="31"/>
  <c r="K35" i="31"/>
  <c r="K37" i="31"/>
  <c r="K39" i="31"/>
  <c r="K41" i="31"/>
  <c r="K43" i="31"/>
  <c r="K45" i="31"/>
  <c r="K47" i="31"/>
  <c r="K49" i="31"/>
  <c r="K51" i="31"/>
  <c r="K31" i="31"/>
  <c r="K34" i="31"/>
  <c r="K38" i="31"/>
  <c r="K42" i="31"/>
  <c r="K46" i="31"/>
  <c r="K50" i="31"/>
  <c r="K53" i="31"/>
  <c r="K55" i="31"/>
  <c r="K57" i="31"/>
  <c r="K59" i="31"/>
  <c r="K61" i="31"/>
  <c r="K63" i="31"/>
  <c r="K65" i="31"/>
  <c r="K67" i="31"/>
  <c r="K69" i="31"/>
  <c r="K71" i="31"/>
  <c r="K73" i="31"/>
  <c r="K75" i="31"/>
  <c r="K77" i="31"/>
  <c r="K79" i="31"/>
  <c r="K81" i="31"/>
  <c r="K83" i="31"/>
  <c r="K85" i="31"/>
  <c r="K87" i="31"/>
  <c r="K32" i="31"/>
  <c r="K40" i="31"/>
  <c r="K48" i="31"/>
  <c r="K54" i="31"/>
  <c r="K58" i="31"/>
  <c r="K62" i="31"/>
  <c r="K66" i="31"/>
  <c r="K70" i="31"/>
  <c r="K74" i="31"/>
  <c r="K78" i="31"/>
  <c r="K82" i="31"/>
  <c r="K86" i="31"/>
  <c r="K88" i="31"/>
  <c r="K90" i="31"/>
  <c r="K92" i="31"/>
  <c r="K94" i="31"/>
  <c r="K96" i="31"/>
  <c r="K98" i="31"/>
  <c r="K100" i="31"/>
  <c r="K102" i="31"/>
  <c r="K104" i="31"/>
  <c r="K106" i="31"/>
  <c r="K108" i="31"/>
  <c r="K110" i="31"/>
  <c r="K112" i="31"/>
  <c r="K114" i="31"/>
  <c r="K116" i="31"/>
  <c r="K118" i="31"/>
  <c r="K120" i="31"/>
  <c r="K122" i="31"/>
  <c r="K124" i="31"/>
  <c r="K126" i="31"/>
  <c r="K128" i="31"/>
  <c r="K130" i="31"/>
  <c r="K132" i="31"/>
  <c r="K134" i="31"/>
  <c r="K136" i="31"/>
  <c r="K138" i="31"/>
  <c r="K140" i="31"/>
  <c r="K142" i="31"/>
  <c r="K144" i="31"/>
  <c r="K146" i="31"/>
  <c r="K148" i="31"/>
  <c r="K150" i="31"/>
  <c r="K152" i="31"/>
  <c r="K154" i="31"/>
  <c r="K36" i="31"/>
  <c r="K44" i="31"/>
  <c r="K52" i="31"/>
  <c r="K56" i="31"/>
  <c r="K60" i="31"/>
  <c r="K64" i="31"/>
  <c r="K68" i="31"/>
  <c r="K72" i="31"/>
  <c r="K76" i="31"/>
  <c r="K80" i="31"/>
  <c r="K84" i="31"/>
  <c r="K91" i="31"/>
  <c r="K95" i="31"/>
  <c r="K99" i="31"/>
  <c r="K103" i="31"/>
  <c r="K107" i="31"/>
  <c r="K111" i="31"/>
  <c r="K115" i="31"/>
  <c r="K119" i="31"/>
  <c r="K123" i="31"/>
  <c r="K127" i="31"/>
  <c r="K131" i="31"/>
  <c r="K135" i="31"/>
  <c r="K139" i="31"/>
  <c r="K143" i="31"/>
  <c r="K147" i="31"/>
  <c r="K151" i="31"/>
  <c r="K155" i="31"/>
  <c r="K89" i="31"/>
  <c r="K93" i="31"/>
  <c r="K97" i="31"/>
  <c r="K101" i="31"/>
  <c r="K105" i="31"/>
  <c r="K109" i="31"/>
  <c r="K113" i="31"/>
  <c r="K117" i="31"/>
  <c r="K121" i="31"/>
  <c r="K125" i="31"/>
  <c r="K129" i="31"/>
  <c r="K137" i="31"/>
  <c r="K145" i="31"/>
  <c r="K153" i="31"/>
  <c r="K156" i="31"/>
  <c r="K157" i="31"/>
  <c r="K159" i="31"/>
  <c r="K161" i="31"/>
  <c r="K163" i="31"/>
  <c r="K165" i="31"/>
  <c r="K167" i="31"/>
  <c r="K169" i="31"/>
  <c r="K171" i="31"/>
  <c r="K173" i="31"/>
  <c r="K175" i="31"/>
  <c r="K177" i="31"/>
  <c r="K133" i="31"/>
  <c r="K141" i="31"/>
  <c r="K149" i="31"/>
  <c r="K158" i="31"/>
  <c r="K160" i="31"/>
  <c r="K162" i="31"/>
  <c r="K164" i="31"/>
  <c r="K166" i="31"/>
  <c r="K168" i="31"/>
  <c r="K170" i="31"/>
  <c r="K172" i="31"/>
  <c r="K174" i="31"/>
  <c r="K176" i="31"/>
  <c r="K178" i="31"/>
  <c r="K180" i="31"/>
  <c r="K182" i="31"/>
  <c r="K184" i="31"/>
  <c r="K186" i="31"/>
  <c r="K188" i="31"/>
  <c r="K190" i="31"/>
  <c r="K192" i="31"/>
  <c r="K194" i="31"/>
  <c r="K181" i="31"/>
  <c r="K185" i="31"/>
  <c r="K189" i="31"/>
  <c r="K193" i="31"/>
  <c r="K197" i="31"/>
  <c r="K199" i="31"/>
  <c r="K201" i="31"/>
  <c r="K203" i="31"/>
  <c r="K205" i="31"/>
  <c r="K207" i="31"/>
  <c r="K209" i="31"/>
  <c r="K211" i="31"/>
  <c r="K213" i="31"/>
  <c r="K215" i="31"/>
  <c r="K217" i="31"/>
  <c r="K219" i="31"/>
  <c r="K221" i="31"/>
  <c r="K223" i="31"/>
  <c r="K225" i="31"/>
  <c r="K227" i="31"/>
  <c r="K229" i="31"/>
  <c r="K231" i="31"/>
  <c r="K233" i="31"/>
  <c r="K235" i="31"/>
  <c r="K237" i="31"/>
  <c r="K239" i="31"/>
  <c r="K241" i="31"/>
  <c r="K243" i="31"/>
  <c r="K245" i="31"/>
  <c r="K247" i="31"/>
  <c r="K249" i="31"/>
  <c r="K251" i="31"/>
  <c r="K253" i="31"/>
  <c r="K255" i="31"/>
  <c r="K257" i="31"/>
  <c r="K259" i="31"/>
  <c r="K261" i="31"/>
  <c r="K263" i="31"/>
  <c r="K265" i="31"/>
  <c r="K267" i="31"/>
  <c r="K269" i="31"/>
  <c r="K271" i="31"/>
  <c r="K273" i="31"/>
  <c r="K275" i="31"/>
  <c r="K277" i="31"/>
  <c r="K279" i="31"/>
  <c r="K281" i="31"/>
  <c r="K283" i="31"/>
  <c r="K285" i="31"/>
  <c r="K287" i="31"/>
  <c r="K289" i="31"/>
  <c r="K291" i="31"/>
  <c r="K293" i="31"/>
  <c r="K295" i="31"/>
  <c r="K297" i="31"/>
  <c r="K299" i="31"/>
  <c r="K301" i="31"/>
  <c r="K303" i="31"/>
  <c r="K305" i="31"/>
  <c r="K307" i="31"/>
  <c r="K309" i="31"/>
  <c r="K311" i="31"/>
  <c r="K313" i="31"/>
  <c r="K315" i="31"/>
  <c r="K317" i="31"/>
  <c r="K319" i="31"/>
  <c r="K321" i="31"/>
  <c r="K323" i="31"/>
  <c r="K325" i="31"/>
  <c r="K327" i="31"/>
  <c r="K329" i="31"/>
  <c r="K331" i="31"/>
  <c r="K333" i="31"/>
  <c r="K335" i="31"/>
  <c r="K337" i="31"/>
  <c r="K339" i="31"/>
  <c r="K341" i="31"/>
  <c r="K343" i="31"/>
  <c r="K345" i="31"/>
  <c r="K347" i="31"/>
  <c r="K349" i="31"/>
  <c r="K351" i="31"/>
  <c r="K353" i="31"/>
  <c r="K355" i="31"/>
  <c r="K357" i="31"/>
  <c r="K359" i="31"/>
  <c r="K361" i="31"/>
  <c r="K363" i="31"/>
  <c r="K365" i="31"/>
  <c r="K367" i="31"/>
  <c r="K179" i="31"/>
  <c r="K183" i="31"/>
  <c r="K187" i="31"/>
  <c r="K191" i="31"/>
  <c r="K195" i="31"/>
  <c r="K196" i="31"/>
  <c r="K198" i="31"/>
  <c r="K200" i="31"/>
  <c r="K202" i="31"/>
  <c r="K204" i="31"/>
  <c r="K206" i="31"/>
  <c r="K208" i="31"/>
  <c r="K210" i="31"/>
  <c r="K212" i="31"/>
  <c r="K214" i="31"/>
  <c r="K216" i="31"/>
  <c r="K218" i="31"/>
  <c r="K220" i="31"/>
  <c r="K222" i="31"/>
  <c r="K224" i="31"/>
  <c r="K226" i="31"/>
  <c r="K228" i="31"/>
  <c r="K230" i="31"/>
  <c r="K232" i="31"/>
  <c r="K234" i="31"/>
  <c r="K236" i="31"/>
  <c r="K238" i="31"/>
  <c r="K240" i="31"/>
  <c r="K242" i="31"/>
  <c r="K244" i="31"/>
  <c r="K246" i="31"/>
  <c r="K248" i="31"/>
  <c r="K250" i="31"/>
  <c r="K252" i="31"/>
  <c r="K254" i="31"/>
  <c r="K256" i="31"/>
  <c r="K258" i="31"/>
  <c r="K260" i="31"/>
  <c r="K262" i="31"/>
  <c r="K264" i="31"/>
  <c r="K266" i="31"/>
  <c r="K268" i="31"/>
  <c r="K270" i="31"/>
  <c r="K272" i="31"/>
  <c r="K274" i="31"/>
  <c r="K276" i="31"/>
  <c r="K280" i="31"/>
  <c r="K284" i="31"/>
  <c r="K288" i="31"/>
  <c r="K292" i="31"/>
  <c r="K296" i="31"/>
  <c r="K300" i="31"/>
  <c r="K304" i="31"/>
  <c r="K308" i="31"/>
  <c r="K312" i="31"/>
  <c r="K316" i="31"/>
  <c r="K320" i="31"/>
  <c r="K324" i="31"/>
  <c r="K328" i="31"/>
  <c r="K332" i="31"/>
  <c r="K336" i="31"/>
  <c r="K340" i="31"/>
  <c r="K344" i="31"/>
  <c r="K348" i="31"/>
  <c r="K352" i="31"/>
  <c r="K356" i="31"/>
  <c r="K360" i="31"/>
  <c r="K364" i="31"/>
  <c r="K368" i="31"/>
  <c r="K369" i="31"/>
  <c r="K371" i="31"/>
  <c r="K373" i="31"/>
  <c r="K375" i="31"/>
  <c r="K377" i="31"/>
  <c r="K379" i="31"/>
  <c r="K381" i="31"/>
  <c r="K383" i="31"/>
  <c r="K385" i="31"/>
  <c r="K387" i="31"/>
  <c r="K389" i="31"/>
  <c r="K391" i="31"/>
  <c r="K393" i="31"/>
  <c r="K395" i="31"/>
  <c r="K397" i="31"/>
  <c r="K399" i="31"/>
  <c r="K401" i="31"/>
  <c r="K403" i="31"/>
  <c r="K405" i="31"/>
  <c r="K407" i="31"/>
  <c r="K409" i="31"/>
  <c r="K411" i="31"/>
  <c r="K413" i="31"/>
  <c r="K415" i="31"/>
  <c r="K417" i="31"/>
  <c r="K419" i="31"/>
  <c r="K421" i="31"/>
  <c r="K423" i="31"/>
  <c r="K425" i="31"/>
  <c r="K427" i="31"/>
  <c r="K429" i="31"/>
  <c r="K431" i="31"/>
  <c r="K433" i="31"/>
  <c r="K435" i="31"/>
  <c r="K437" i="31"/>
  <c r="K439" i="31"/>
  <c r="K441" i="31"/>
  <c r="K443" i="31"/>
  <c r="K445" i="31"/>
  <c r="K447" i="31"/>
  <c r="K449" i="31"/>
  <c r="K451" i="31"/>
  <c r="K453" i="31"/>
  <c r="K455" i="31"/>
  <c r="K457" i="31"/>
  <c r="K459" i="31"/>
  <c r="K461" i="31"/>
  <c r="K463" i="31"/>
  <c r="K465" i="31"/>
  <c r="K467" i="31"/>
  <c r="K469" i="31"/>
  <c r="K471" i="31"/>
  <c r="K473" i="31"/>
  <c r="K475" i="31"/>
  <c r="K477" i="31"/>
  <c r="K479" i="31"/>
  <c r="K481" i="31"/>
  <c r="K483" i="31"/>
  <c r="K485" i="31"/>
  <c r="K487" i="31"/>
  <c r="K489" i="31"/>
  <c r="K491" i="31"/>
  <c r="K493" i="31"/>
  <c r="K495" i="31"/>
  <c r="K497" i="31"/>
  <c r="K499" i="31"/>
  <c r="K501" i="31"/>
  <c r="K503" i="31"/>
  <c r="K505" i="31"/>
  <c r="K6" i="31"/>
  <c r="K278" i="31"/>
  <c r="K282" i="31"/>
  <c r="K286" i="31"/>
  <c r="K290" i="31"/>
  <c r="K294" i="31"/>
  <c r="K298" i="31"/>
  <c r="K302" i="31"/>
  <c r="K306" i="31"/>
  <c r="K310" i="31"/>
  <c r="K314" i="31"/>
  <c r="K318" i="31"/>
  <c r="K322" i="31"/>
  <c r="K326" i="31"/>
  <c r="K330" i="31"/>
  <c r="K334" i="31"/>
  <c r="K338" i="31"/>
  <c r="K342" i="31"/>
  <c r="K346" i="31"/>
  <c r="K350" i="31"/>
  <c r="K354" i="31"/>
  <c r="K358" i="31"/>
  <c r="K362" i="31"/>
  <c r="K366" i="31"/>
  <c r="K370" i="31"/>
  <c r="K372" i="31"/>
  <c r="K374" i="31"/>
  <c r="K376" i="31"/>
  <c r="K378" i="31"/>
  <c r="K380" i="31"/>
  <c r="K382" i="31"/>
  <c r="K384" i="31"/>
  <c r="K386" i="31"/>
  <c r="K388" i="31"/>
  <c r="K390" i="31"/>
  <c r="K392" i="31"/>
  <c r="K394" i="31"/>
  <c r="K396" i="31"/>
  <c r="K398" i="31"/>
  <c r="K400" i="31"/>
  <c r="K402" i="31"/>
  <c r="K404" i="31"/>
  <c r="K406" i="31"/>
  <c r="K408" i="31"/>
  <c r="K410" i="31"/>
  <c r="K412" i="31"/>
  <c r="K414" i="31"/>
  <c r="K418" i="31"/>
  <c r="K422" i="31"/>
  <c r="K426" i="31"/>
  <c r="K430" i="31"/>
  <c r="K434" i="31"/>
  <c r="K438" i="31"/>
  <c r="K442" i="31"/>
  <c r="K446" i="31"/>
  <c r="K450" i="31"/>
  <c r="K454" i="31"/>
  <c r="K458" i="31"/>
  <c r="K462" i="31"/>
  <c r="K466" i="31"/>
  <c r="K470" i="31"/>
  <c r="K474" i="31"/>
  <c r="K478" i="31"/>
  <c r="K482" i="31"/>
  <c r="K486" i="31"/>
  <c r="K490" i="31"/>
  <c r="K494" i="31"/>
  <c r="K498" i="31"/>
  <c r="K502" i="31"/>
  <c r="K416" i="31"/>
  <c r="K420" i="31"/>
  <c r="K424" i="31"/>
  <c r="K428" i="31"/>
  <c r="K432" i="31"/>
  <c r="K436" i="31"/>
  <c r="K440" i="31"/>
  <c r="K444" i="31"/>
  <c r="K448" i="31"/>
  <c r="K452" i="31"/>
  <c r="K456" i="31"/>
  <c r="K460" i="31"/>
  <c r="K464" i="31"/>
  <c r="K468" i="31"/>
  <c r="K472" i="31"/>
  <c r="K476" i="31"/>
  <c r="K480" i="31"/>
  <c r="K484" i="31"/>
  <c r="K488" i="31"/>
  <c r="K492" i="31"/>
  <c r="K496" i="31"/>
  <c r="K500" i="31"/>
  <c r="K504" i="31"/>
  <c r="I7" i="31"/>
  <c r="I9" i="31"/>
  <c r="I11" i="31"/>
  <c r="I13" i="31"/>
  <c r="I15" i="31"/>
  <c r="I17" i="31"/>
  <c r="I8" i="31"/>
  <c r="I10" i="31"/>
  <c r="I12" i="31"/>
  <c r="I14" i="31"/>
  <c r="I16" i="31"/>
  <c r="I18" i="31"/>
  <c r="I20" i="31"/>
  <c r="I22" i="31"/>
  <c r="I24" i="31"/>
  <c r="I26" i="31"/>
  <c r="I28" i="31"/>
  <c r="I30" i="31"/>
  <c r="I32" i="31"/>
  <c r="I19" i="31"/>
  <c r="I21" i="31"/>
  <c r="I23" i="31"/>
  <c r="I25" i="31"/>
  <c r="I27" i="31"/>
  <c r="I31" i="31"/>
  <c r="I33" i="31"/>
  <c r="I35" i="31"/>
  <c r="I37" i="31"/>
  <c r="I39" i="31"/>
  <c r="I41" i="31"/>
  <c r="I43" i="31"/>
  <c r="I45" i="31"/>
  <c r="I47" i="31"/>
  <c r="I49" i="31"/>
  <c r="I51" i="31"/>
  <c r="I29" i="31"/>
  <c r="I36" i="31"/>
  <c r="I40" i="31"/>
  <c r="I44" i="31"/>
  <c r="I48" i="31"/>
  <c r="I52" i="31"/>
  <c r="I53" i="31"/>
  <c r="I55" i="31"/>
  <c r="I57" i="31"/>
  <c r="I59" i="31"/>
  <c r="I61" i="31"/>
  <c r="I63" i="31"/>
  <c r="I65" i="31"/>
  <c r="I67" i="31"/>
  <c r="I69" i="31"/>
  <c r="I71" i="31"/>
  <c r="I73" i="31"/>
  <c r="I75" i="31"/>
  <c r="I77" i="31"/>
  <c r="I79" i="31"/>
  <c r="I81" i="31"/>
  <c r="I83" i="31"/>
  <c r="I85" i="31"/>
  <c r="I87" i="31"/>
  <c r="I38" i="31"/>
  <c r="I46" i="31"/>
  <c r="I56" i="31"/>
  <c r="I60" i="31"/>
  <c r="I64" i="31"/>
  <c r="I68" i="31"/>
  <c r="I72" i="31"/>
  <c r="I76" i="31"/>
  <c r="I80" i="31"/>
  <c r="I84" i="31"/>
  <c r="I88" i="31"/>
  <c r="I90" i="31"/>
  <c r="I92" i="31"/>
  <c r="I94" i="31"/>
  <c r="I96" i="31"/>
  <c r="I98" i="31"/>
  <c r="I100" i="31"/>
  <c r="I102" i="31"/>
  <c r="I104" i="31"/>
  <c r="I106" i="31"/>
  <c r="I108" i="31"/>
  <c r="I110" i="31"/>
  <c r="I112" i="31"/>
  <c r="I114" i="31"/>
  <c r="I116" i="31"/>
  <c r="I118" i="31"/>
  <c r="I120" i="31"/>
  <c r="I122" i="31"/>
  <c r="I124" i="31"/>
  <c r="I126" i="31"/>
  <c r="I128" i="31"/>
  <c r="I130" i="31"/>
  <c r="I132" i="31"/>
  <c r="I134" i="31"/>
  <c r="I136" i="31"/>
  <c r="I138" i="31"/>
  <c r="I140" i="31"/>
  <c r="I142" i="31"/>
  <c r="I144" i="31"/>
  <c r="I146" i="31"/>
  <c r="I148" i="31"/>
  <c r="I150" i="31"/>
  <c r="I152" i="31"/>
  <c r="I154" i="31"/>
  <c r="I34" i="31"/>
  <c r="I42" i="31"/>
  <c r="I50" i="31"/>
  <c r="I54" i="31"/>
  <c r="I58" i="31"/>
  <c r="I62" i="31"/>
  <c r="I66" i="31"/>
  <c r="I70" i="31"/>
  <c r="I74" i="31"/>
  <c r="I78" i="31"/>
  <c r="I82" i="31"/>
  <c r="I86" i="31"/>
  <c r="I89" i="31"/>
  <c r="I93" i="31"/>
  <c r="I97" i="31"/>
  <c r="I101" i="31"/>
  <c r="I105" i="31"/>
  <c r="I109" i="31"/>
  <c r="I113" i="31"/>
  <c r="I117" i="31"/>
  <c r="I121" i="31"/>
  <c r="I125" i="31"/>
  <c r="I129" i="31"/>
  <c r="I133" i="31"/>
  <c r="I137" i="31"/>
  <c r="I141" i="31"/>
  <c r="I145" i="31"/>
  <c r="I149" i="31"/>
  <c r="I153" i="31"/>
  <c r="I157" i="31"/>
  <c r="I91" i="31"/>
  <c r="I95" i="31"/>
  <c r="I99" i="31"/>
  <c r="I103" i="31"/>
  <c r="I107" i="31"/>
  <c r="I111" i="31"/>
  <c r="I115" i="31"/>
  <c r="I119" i="31"/>
  <c r="I123" i="31"/>
  <c r="I127" i="31"/>
  <c r="I131" i="31"/>
  <c r="I135" i="31"/>
  <c r="I143" i="31"/>
  <c r="I151" i="31"/>
  <c r="I159" i="31"/>
  <c r="I161" i="31"/>
  <c r="I163" i="31"/>
  <c r="I165" i="31"/>
  <c r="I167" i="31"/>
  <c r="I169" i="31"/>
  <c r="I171" i="31"/>
  <c r="I173" i="31"/>
  <c r="I175" i="31"/>
  <c r="I177" i="31"/>
  <c r="I139" i="31"/>
  <c r="I147" i="31"/>
  <c r="I155" i="31"/>
  <c r="I156" i="31"/>
  <c r="I158" i="31"/>
  <c r="I160" i="31"/>
  <c r="I162" i="31"/>
  <c r="I164" i="31"/>
  <c r="I166" i="31"/>
  <c r="I168" i="31"/>
  <c r="I170" i="31"/>
  <c r="I172" i="31"/>
  <c r="I174" i="31"/>
  <c r="I176" i="31"/>
  <c r="I178" i="31"/>
  <c r="I180" i="31"/>
  <c r="I182" i="31"/>
  <c r="I184" i="31"/>
  <c r="I186" i="31"/>
  <c r="I188" i="31"/>
  <c r="I190" i="31"/>
  <c r="I192" i="31"/>
  <c r="I194" i="31"/>
  <c r="I179" i="31"/>
  <c r="I183" i="31"/>
  <c r="I187" i="31"/>
  <c r="I191" i="31"/>
  <c r="I195" i="31"/>
  <c r="I197" i="31"/>
  <c r="I199" i="31"/>
  <c r="I201" i="31"/>
  <c r="I203" i="31"/>
  <c r="I205" i="31"/>
  <c r="I207" i="31"/>
  <c r="I209" i="31"/>
  <c r="I211" i="31"/>
  <c r="I213" i="31"/>
  <c r="I215" i="31"/>
  <c r="I217" i="31"/>
  <c r="I219" i="31"/>
  <c r="I221" i="31"/>
  <c r="I223" i="31"/>
  <c r="I225" i="31"/>
  <c r="I227" i="31"/>
  <c r="I229" i="31"/>
  <c r="I231" i="31"/>
  <c r="I233" i="31"/>
  <c r="I235" i="31"/>
  <c r="I237" i="31"/>
  <c r="I239" i="31"/>
  <c r="I241" i="31"/>
  <c r="I243" i="31"/>
  <c r="I245" i="31"/>
  <c r="I247" i="31"/>
  <c r="I249" i="31"/>
  <c r="I251" i="31"/>
  <c r="I253" i="31"/>
  <c r="I255" i="31"/>
  <c r="I257" i="31"/>
  <c r="I259" i="31"/>
  <c r="I261" i="31"/>
  <c r="I263" i="31"/>
  <c r="I265" i="31"/>
  <c r="I267" i="31"/>
  <c r="I269" i="31"/>
  <c r="I271" i="31"/>
  <c r="I273" i="31"/>
  <c r="I275" i="31"/>
  <c r="I277" i="31"/>
  <c r="I279" i="31"/>
  <c r="I281" i="31"/>
  <c r="I283" i="31"/>
  <c r="I285" i="31"/>
  <c r="I287" i="31"/>
  <c r="I289" i="31"/>
  <c r="I291" i="31"/>
  <c r="I293" i="31"/>
  <c r="I295" i="31"/>
  <c r="I297" i="31"/>
  <c r="I299" i="31"/>
  <c r="I301" i="31"/>
  <c r="I303" i="31"/>
  <c r="I305" i="31"/>
  <c r="I307" i="31"/>
  <c r="I309" i="31"/>
  <c r="I311" i="31"/>
  <c r="I313" i="31"/>
  <c r="I315" i="31"/>
  <c r="I317" i="31"/>
  <c r="I319" i="31"/>
  <c r="I321" i="31"/>
  <c r="I323" i="31"/>
  <c r="I325" i="31"/>
  <c r="I327" i="31"/>
  <c r="I329" i="31"/>
  <c r="I331" i="31"/>
  <c r="I333" i="31"/>
  <c r="I335" i="31"/>
  <c r="I337" i="31"/>
  <c r="I339" i="31"/>
  <c r="I341" i="31"/>
  <c r="I343" i="31"/>
  <c r="I345" i="31"/>
  <c r="I347" i="31"/>
  <c r="I349" i="31"/>
  <c r="I351" i="31"/>
  <c r="I353" i="31"/>
  <c r="I355" i="31"/>
  <c r="I357" i="31"/>
  <c r="I359" i="31"/>
  <c r="I361" i="31"/>
  <c r="I363" i="31"/>
  <c r="I365" i="31"/>
  <c r="I367" i="31"/>
  <c r="I181" i="31"/>
  <c r="I185" i="31"/>
  <c r="I189" i="31"/>
  <c r="I193" i="31"/>
  <c r="I196" i="31"/>
  <c r="I198" i="31"/>
  <c r="I200" i="31"/>
  <c r="I202" i="31"/>
  <c r="I204" i="31"/>
  <c r="I206" i="31"/>
  <c r="I208" i="31"/>
  <c r="I210" i="31"/>
  <c r="I212" i="31"/>
  <c r="I214" i="31"/>
  <c r="I216" i="31"/>
  <c r="I218" i="31"/>
  <c r="I220" i="31"/>
  <c r="I222" i="31"/>
  <c r="I224" i="31"/>
  <c r="I226" i="31"/>
  <c r="I228" i="31"/>
  <c r="I230" i="31"/>
  <c r="I232" i="31"/>
  <c r="I234" i="31"/>
  <c r="I236" i="31"/>
  <c r="I238" i="31"/>
  <c r="I240" i="31"/>
  <c r="I242" i="31"/>
  <c r="I244" i="31"/>
  <c r="I246" i="31"/>
  <c r="I248" i="31"/>
  <c r="I250" i="31"/>
  <c r="I252" i="31"/>
  <c r="I254" i="31"/>
  <c r="I256" i="31"/>
  <c r="I258" i="31"/>
  <c r="I260" i="31"/>
  <c r="I262" i="31"/>
  <c r="I264" i="31"/>
  <c r="I266" i="31"/>
  <c r="I268" i="31"/>
  <c r="I270" i="31"/>
  <c r="I272" i="31"/>
  <c r="I274" i="31"/>
  <c r="I276" i="31"/>
  <c r="I278" i="31"/>
  <c r="I282" i="31"/>
  <c r="I286" i="31"/>
  <c r="I290" i="31"/>
  <c r="I294" i="31"/>
  <c r="I298" i="31"/>
  <c r="I302" i="31"/>
  <c r="I306" i="31"/>
  <c r="I310" i="31"/>
  <c r="I314" i="31"/>
  <c r="I318" i="31"/>
  <c r="I322" i="31"/>
  <c r="I326" i="31"/>
  <c r="I330" i="31"/>
  <c r="I334" i="31"/>
  <c r="I338" i="31"/>
  <c r="I342" i="31"/>
  <c r="I346" i="31"/>
  <c r="I350" i="31"/>
  <c r="I354" i="31"/>
  <c r="I358" i="31"/>
  <c r="I362" i="31"/>
  <c r="I366" i="31"/>
  <c r="I369" i="31"/>
  <c r="I371" i="31"/>
  <c r="I373" i="31"/>
  <c r="I375" i="31"/>
  <c r="I377" i="31"/>
  <c r="I379" i="31"/>
  <c r="I381" i="31"/>
  <c r="I383" i="31"/>
  <c r="I385" i="31"/>
  <c r="I387" i="31"/>
  <c r="I389" i="31"/>
  <c r="I391" i="31"/>
  <c r="I393" i="31"/>
  <c r="I395" i="31"/>
  <c r="I397" i="31"/>
  <c r="I399" i="31"/>
  <c r="I401" i="31"/>
  <c r="I403" i="31"/>
  <c r="I405" i="31"/>
  <c r="I407" i="31"/>
  <c r="I409" i="31"/>
  <c r="I411" i="31"/>
  <c r="I413" i="31"/>
  <c r="I415" i="31"/>
  <c r="I417" i="31"/>
  <c r="I419" i="31"/>
  <c r="I421" i="31"/>
  <c r="I423" i="31"/>
  <c r="I425" i="31"/>
  <c r="I427" i="31"/>
  <c r="I429" i="31"/>
  <c r="I431" i="31"/>
  <c r="I433" i="31"/>
  <c r="I435" i="31"/>
  <c r="I437" i="31"/>
  <c r="I439" i="31"/>
  <c r="I441" i="31"/>
  <c r="I443" i="31"/>
  <c r="I445" i="31"/>
  <c r="I447" i="31"/>
  <c r="I449" i="31"/>
  <c r="I451" i="31"/>
  <c r="I453" i="31"/>
  <c r="I455" i="31"/>
  <c r="I457" i="31"/>
  <c r="I459" i="31"/>
  <c r="I461" i="31"/>
  <c r="I463" i="31"/>
  <c r="I465" i="31"/>
  <c r="I467" i="31"/>
  <c r="I469" i="31"/>
  <c r="I471" i="31"/>
  <c r="I473" i="31"/>
  <c r="I475" i="31"/>
  <c r="I477" i="31"/>
  <c r="I479" i="31"/>
  <c r="I481" i="31"/>
  <c r="I483" i="31"/>
  <c r="I485" i="31"/>
  <c r="I487" i="31"/>
  <c r="I489" i="31"/>
  <c r="I491" i="31"/>
  <c r="I493" i="31"/>
  <c r="I495" i="31"/>
  <c r="I497" i="31"/>
  <c r="I499" i="31"/>
  <c r="I501" i="31"/>
  <c r="I503" i="31"/>
  <c r="I505" i="31"/>
  <c r="I6" i="31"/>
  <c r="I280" i="31"/>
  <c r="I284" i="31"/>
  <c r="I288" i="31"/>
  <c r="I292" i="31"/>
  <c r="I296" i="31"/>
  <c r="I300" i="31"/>
  <c r="I304" i="31"/>
  <c r="I308" i="31"/>
  <c r="I312" i="31"/>
  <c r="I316" i="31"/>
  <c r="I320" i="31"/>
  <c r="I324" i="31"/>
  <c r="I328" i="31"/>
  <c r="I332" i="31"/>
  <c r="I336" i="31"/>
  <c r="I340" i="31"/>
  <c r="I344" i="31"/>
  <c r="I348" i="31"/>
  <c r="I352" i="31"/>
  <c r="I356" i="31"/>
  <c r="I360" i="31"/>
  <c r="I364" i="31"/>
  <c r="I368" i="31"/>
  <c r="I370" i="31"/>
  <c r="I372" i="31"/>
  <c r="I374" i="31"/>
  <c r="I376" i="31"/>
  <c r="I378" i="31"/>
  <c r="I380" i="31"/>
  <c r="I382" i="31"/>
  <c r="I384" i="31"/>
  <c r="I386" i="31"/>
  <c r="I388" i="31"/>
  <c r="I390" i="31"/>
  <c r="I392" i="31"/>
  <c r="I394" i="31"/>
  <c r="I396" i="31"/>
  <c r="I398" i="31"/>
  <c r="I400" i="31"/>
  <c r="I402" i="31"/>
  <c r="I404" i="31"/>
  <c r="I406" i="31"/>
  <c r="I408" i="31"/>
  <c r="I410" i="31"/>
  <c r="I412" i="31"/>
  <c r="I416" i="31"/>
  <c r="I420" i="31"/>
  <c r="I424" i="31"/>
  <c r="I428" i="31"/>
  <c r="I432" i="31"/>
  <c r="I436" i="31"/>
  <c r="I440" i="31"/>
  <c r="I444" i="31"/>
  <c r="I448" i="31"/>
  <c r="I452" i="31"/>
  <c r="I456" i="31"/>
  <c r="I460" i="31"/>
  <c r="I464" i="31"/>
  <c r="I468" i="31"/>
  <c r="I472" i="31"/>
  <c r="I476" i="31"/>
  <c r="I480" i="31"/>
  <c r="I484" i="31"/>
  <c r="I488" i="31"/>
  <c r="I492" i="31"/>
  <c r="I496" i="31"/>
  <c r="I500" i="31"/>
  <c r="I504" i="31"/>
  <c r="I414" i="31"/>
  <c r="I418" i="31"/>
  <c r="I422" i="31"/>
  <c r="I426" i="31"/>
  <c r="I430" i="31"/>
  <c r="I434" i="31"/>
  <c r="I438" i="31"/>
  <c r="I442" i="31"/>
  <c r="I446" i="31"/>
  <c r="I450" i="31"/>
  <c r="I454" i="31"/>
  <c r="I458" i="31"/>
  <c r="I462" i="31"/>
  <c r="I466" i="31"/>
  <c r="I470" i="31"/>
  <c r="I474" i="31"/>
  <c r="I478" i="31"/>
  <c r="I482" i="31"/>
  <c r="I486" i="31"/>
  <c r="I490" i="31"/>
  <c r="I494" i="31"/>
  <c r="I498" i="31"/>
  <c r="I502" i="31"/>
  <c r="G7" i="31"/>
  <c r="G9" i="31"/>
  <c r="G11" i="31"/>
  <c r="G13" i="31"/>
  <c r="G15" i="31"/>
  <c r="G17" i="31"/>
  <c r="G8" i="31"/>
  <c r="G10" i="31"/>
  <c r="G12" i="31"/>
  <c r="G14" i="31"/>
  <c r="G18" i="31"/>
  <c r="G20" i="31"/>
  <c r="G22" i="31"/>
  <c r="G24" i="31"/>
  <c r="G26" i="31"/>
  <c r="G28" i="31"/>
  <c r="G30" i="31"/>
  <c r="G32" i="31"/>
  <c r="G16" i="31"/>
  <c r="G19" i="31"/>
  <c r="G21" i="31"/>
  <c r="G23" i="31"/>
  <c r="G25" i="31"/>
  <c r="G27" i="31"/>
  <c r="G29" i="31"/>
  <c r="G33" i="31"/>
  <c r="G35" i="31"/>
  <c r="G37" i="31"/>
  <c r="G39" i="31"/>
  <c r="G41" i="31"/>
  <c r="G43" i="31"/>
  <c r="G45" i="31"/>
  <c r="G47" i="31"/>
  <c r="G49" i="31"/>
  <c r="G51" i="31"/>
  <c r="G31" i="31"/>
  <c r="G34" i="31"/>
  <c r="G38" i="31"/>
  <c r="G42" i="31"/>
  <c r="G46" i="31"/>
  <c r="G50" i="31"/>
  <c r="G53" i="31"/>
  <c r="G55" i="31"/>
  <c r="G57" i="31"/>
  <c r="G59" i="31"/>
  <c r="G61" i="31"/>
  <c r="G63" i="31"/>
  <c r="G65" i="31"/>
  <c r="G67" i="31"/>
  <c r="G69" i="31"/>
  <c r="G71" i="31"/>
  <c r="G73" i="31"/>
  <c r="G75" i="31"/>
  <c r="G77" i="31"/>
  <c r="G79" i="31"/>
  <c r="G81" i="31"/>
  <c r="G83" i="31"/>
  <c r="G85" i="31"/>
  <c r="G87" i="31"/>
  <c r="G36" i="31"/>
  <c r="G44" i="31"/>
  <c r="G52" i="31"/>
  <c r="G54" i="31"/>
  <c r="G58" i="31"/>
  <c r="G62" i="31"/>
  <c r="G66" i="31"/>
  <c r="G70" i="31"/>
  <c r="G74" i="31"/>
  <c r="G78" i="31"/>
  <c r="G82" i="31"/>
  <c r="G86" i="31"/>
  <c r="G88" i="31"/>
  <c r="G90" i="31"/>
  <c r="G92" i="31"/>
  <c r="G94" i="31"/>
  <c r="G96" i="31"/>
  <c r="G98" i="31"/>
  <c r="G100" i="31"/>
  <c r="G102" i="31"/>
  <c r="G104" i="31"/>
  <c r="G106" i="31"/>
  <c r="G108" i="31"/>
  <c r="G110" i="31"/>
  <c r="G112" i="31"/>
  <c r="G114" i="31"/>
  <c r="G116" i="31"/>
  <c r="G118" i="31"/>
  <c r="G120" i="31"/>
  <c r="G122" i="31"/>
  <c r="G124" i="31"/>
  <c r="G126" i="31"/>
  <c r="G128" i="31"/>
  <c r="G130" i="31"/>
  <c r="G132" i="31"/>
  <c r="G134" i="31"/>
  <c r="G136" i="31"/>
  <c r="G138" i="31"/>
  <c r="G140" i="31"/>
  <c r="G142" i="31"/>
  <c r="G144" i="31"/>
  <c r="G146" i="31"/>
  <c r="G148" i="31"/>
  <c r="G150" i="31"/>
  <c r="G152" i="31"/>
  <c r="G154" i="31"/>
  <c r="G156" i="31"/>
  <c r="G40" i="31"/>
  <c r="G48" i="31"/>
  <c r="G56" i="31"/>
  <c r="G60" i="31"/>
  <c r="G64" i="31"/>
  <c r="G68" i="31"/>
  <c r="G72" i="31"/>
  <c r="G76" i="31"/>
  <c r="G80" i="31"/>
  <c r="G84" i="31"/>
  <c r="G91" i="31"/>
  <c r="G95" i="31"/>
  <c r="G99" i="31"/>
  <c r="G103" i="31"/>
  <c r="G107" i="31"/>
  <c r="G111" i="31"/>
  <c r="G115" i="31"/>
  <c r="G119" i="31"/>
  <c r="G123" i="31"/>
  <c r="G127" i="31"/>
  <c r="G131" i="31"/>
  <c r="G135" i="31"/>
  <c r="G139" i="31"/>
  <c r="G143" i="31"/>
  <c r="G147" i="31"/>
  <c r="G151" i="31"/>
  <c r="G155" i="31"/>
  <c r="G157" i="31"/>
  <c r="G89" i="31"/>
  <c r="G93" i="31"/>
  <c r="G97" i="31"/>
  <c r="G101" i="31"/>
  <c r="G105" i="31"/>
  <c r="G109" i="31"/>
  <c r="G113" i="31"/>
  <c r="G117" i="31"/>
  <c r="G121" i="31"/>
  <c r="G125" i="31"/>
  <c r="G129" i="31"/>
  <c r="G133" i="31"/>
  <c r="G141" i="31"/>
  <c r="G149" i="31"/>
  <c r="G159" i="31"/>
  <c r="G161" i="31"/>
  <c r="G163" i="31"/>
  <c r="G165" i="31"/>
  <c r="G167" i="31"/>
  <c r="G169" i="31"/>
  <c r="G171" i="31"/>
  <c r="G173" i="31"/>
  <c r="G175" i="31"/>
  <c r="G177" i="31"/>
  <c r="G137" i="31"/>
  <c r="G145" i="31"/>
  <c r="G153" i="31"/>
  <c r="G158" i="31"/>
  <c r="G160" i="31"/>
  <c r="G162" i="31"/>
  <c r="G164" i="31"/>
  <c r="G166" i="31"/>
  <c r="G168" i="31"/>
  <c r="G170" i="31"/>
  <c r="G172" i="31"/>
  <c r="G174" i="31"/>
  <c r="G176" i="31"/>
  <c r="G178" i="31"/>
  <c r="G180" i="31"/>
  <c r="G182" i="31"/>
  <c r="G184" i="31"/>
  <c r="G186" i="31"/>
  <c r="G188" i="31"/>
  <c r="G190" i="31"/>
  <c r="G192" i="31"/>
  <c r="G194" i="31"/>
  <c r="G181" i="31"/>
  <c r="G185" i="31"/>
  <c r="G189" i="31"/>
  <c r="G193" i="31"/>
  <c r="G197" i="31"/>
  <c r="G199" i="31"/>
  <c r="G201" i="31"/>
  <c r="G203" i="31"/>
  <c r="G205" i="31"/>
  <c r="G207" i="31"/>
  <c r="G209" i="31"/>
  <c r="G211" i="31"/>
  <c r="G213" i="31"/>
  <c r="G215" i="31"/>
  <c r="G217" i="31"/>
  <c r="G219" i="31"/>
  <c r="G221" i="31"/>
  <c r="G223" i="31"/>
  <c r="G225" i="31"/>
  <c r="G227" i="31"/>
  <c r="G229" i="31"/>
  <c r="G231" i="31"/>
  <c r="G233" i="31"/>
  <c r="G235" i="31"/>
  <c r="G237" i="31"/>
  <c r="G239" i="31"/>
  <c r="G241" i="31"/>
  <c r="G243" i="31"/>
  <c r="G245" i="31"/>
  <c r="G247" i="31"/>
  <c r="G249" i="31"/>
  <c r="G251" i="31"/>
  <c r="G253" i="31"/>
  <c r="G255" i="31"/>
  <c r="G257" i="31"/>
  <c r="G259" i="31"/>
  <c r="G261" i="31"/>
  <c r="G263" i="31"/>
  <c r="G265" i="31"/>
  <c r="G267" i="31"/>
  <c r="G269" i="31"/>
  <c r="G271" i="31"/>
  <c r="G273" i="31"/>
  <c r="G275" i="31"/>
  <c r="G277" i="31"/>
  <c r="G279" i="31"/>
  <c r="G281" i="31"/>
  <c r="G283" i="31"/>
  <c r="G285" i="31"/>
  <c r="G287" i="31"/>
  <c r="G289" i="31"/>
  <c r="G291" i="31"/>
  <c r="G293" i="31"/>
  <c r="G295" i="31"/>
  <c r="G297" i="31"/>
  <c r="G299" i="31"/>
  <c r="G301" i="31"/>
  <c r="G303" i="31"/>
  <c r="G305" i="31"/>
  <c r="G307" i="31"/>
  <c r="G309" i="31"/>
  <c r="G311" i="31"/>
  <c r="G313" i="31"/>
  <c r="G315" i="31"/>
  <c r="G317" i="31"/>
  <c r="G319" i="31"/>
  <c r="G321" i="31"/>
  <c r="G323" i="31"/>
  <c r="G325" i="31"/>
  <c r="G327" i="31"/>
  <c r="G329" i="31"/>
  <c r="G331" i="31"/>
  <c r="G333" i="31"/>
  <c r="G335" i="31"/>
  <c r="G337" i="31"/>
  <c r="G339" i="31"/>
  <c r="G341" i="31"/>
  <c r="G343" i="31"/>
  <c r="G345" i="31"/>
  <c r="G347" i="31"/>
  <c r="G349" i="31"/>
  <c r="G351" i="31"/>
  <c r="G353" i="31"/>
  <c r="G355" i="31"/>
  <c r="G357" i="31"/>
  <c r="G359" i="31"/>
  <c r="G361" i="31"/>
  <c r="G363" i="31"/>
  <c r="G365" i="31"/>
  <c r="G367" i="31"/>
  <c r="G179" i="31"/>
  <c r="G183" i="31"/>
  <c r="G187" i="31"/>
  <c r="G191" i="31"/>
  <c r="G195" i="31"/>
  <c r="G196" i="31"/>
  <c r="G198" i="31"/>
  <c r="G200" i="31"/>
  <c r="G202" i="31"/>
  <c r="G204" i="31"/>
  <c r="G206" i="31"/>
  <c r="G208" i="31"/>
  <c r="G210" i="31"/>
  <c r="G212" i="31"/>
  <c r="G214" i="31"/>
  <c r="G216" i="31"/>
  <c r="G218" i="31"/>
  <c r="G220" i="31"/>
  <c r="G222" i="31"/>
  <c r="G224" i="31"/>
  <c r="G226" i="31"/>
  <c r="G228" i="31"/>
  <c r="G230" i="31"/>
  <c r="G232" i="31"/>
  <c r="G234" i="31"/>
  <c r="G236" i="31"/>
  <c r="G238" i="31"/>
  <c r="G240" i="31"/>
  <c r="G242" i="31"/>
  <c r="G244" i="31"/>
  <c r="G246" i="31"/>
  <c r="G248" i="31"/>
  <c r="G250" i="31"/>
  <c r="G252" i="31"/>
  <c r="G254" i="31"/>
  <c r="G256" i="31"/>
  <c r="G258" i="31"/>
  <c r="G260" i="31"/>
  <c r="G262" i="31"/>
  <c r="G264" i="31"/>
  <c r="G266" i="31"/>
  <c r="G268" i="31"/>
  <c r="G270" i="31"/>
  <c r="G272" i="31"/>
  <c r="G274" i="31"/>
  <c r="G276" i="31"/>
  <c r="G280" i="31"/>
  <c r="G284" i="31"/>
  <c r="G288" i="31"/>
  <c r="G292" i="31"/>
  <c r="G296" i="31"/>
  <c r="G300" i="31"/>
  <c r="G304" i="31"/>
  <c r="G308" i="31"/>
  <c r="G312" i="31"/>
  <c r="G316" i="31"/>
  <c r="G320" i="31"/>
  <c r="G324" i="31"/>
  <c r="G328" i="31"/>
  <c r="G332" i="31"/>
  <c r="G336" i="31"/>
  <c r="G340" i="31"/>
  <c r="G344" i="31"/>
  <c r="G348" i="31"/>
  <c r="G352" i="31"/>
  <c r="G356" i="31"/>
  <c r="G360" i="31"/>
  <c r="G364" i="31"/>
  <c r="G368" i="31"/>
  <c r="G369" i="31"/>
  <c r="G371" i="31"/>
  <c r="G373" i="31"/>
  <c r="G375" i="31"/>
  <c r="G377" i="31"/>
  <c r="G379" i="31"/>
  <c r="G381" i="31"/>
  <c r="G383" i="31"/>
  <c r="G385" i="31"/>
  <c r="G387" i="31"/>
  <c r="G389" i="31"/>
  <c r="G391" i="31"/>
  <c r="G393" i="31"/>
  <c r="G395" i="31"/>
  <c r="G397" i="31"/>
  <c r="G399" i="31"/>
  <c r="G401" i="31"/>
  <c r="G403" i="31"/>
  <c r="G405" i="31"/>
  <c r="G407" i="31"/>
  <c r="G409" i="31"/>
  <c r="G411" i="31"/>
  <c r="G413" i="31"/>
  <c r="G415" i="31"/>
  <c r="G417" i="31"/>
  <c r="G419" i="31"/>
  <c r="G421" i="31"/>
  <c r="G423" i="31"/>
  <c r="G425" i="31"/>
  <c r="G427" i="31"/>
  <c r="G429" i="31"/>
  <c r="G431" i="31"/>
  <c r="G433" i="31"/>
  <c r="G435" i="31"/>
  <c r="G437" i="31"/>
  <c r="G439" i="31"/>
  <c r="G441" i="31"/>
  <c r="G443" i="31"/>
  <c r="G445" i="31"/>
  <c r="G447" i="31"/>
  <c r="G449" i="31"/>
  <c r="G451" i="31"/>
  <c r="G453" i="31"/>
  <c r="G455" i="31"/>
  <c r="G457" i="31"/>
  <c r="G459" i="31"/>
  <c r="G461" i="31"/>
  <c r="G463" i="31"/>
  <c r="G465" i="31"/>
  <c r="G467" i="31"/>
  <c r="G469" i="31"/>
  <c r="G471" i="31"/>
  <c r="G473" i="31"/>
  <c r="G475" i="31"/>
  <c r="G477" i="31"/>
  <c r="G479" i="31"/>
  <c r="G481" i="31"/>
  <c r="G483" i="31"/>
  <c r="G485" i="31"/>
  <c r="G487" i="31"/>
  <c r="G489" i="31"/>
  <c r="G491" i="31"/>
  <c r="G493" i="31"/>
  <c r="G495" i="31"/>
  <c r="G497" i="31"/>
  <c r="G499" i="31"/>
  <c r="G501" i="31"/>
  <c r="G503" i="31"/>
  <c r="G505" i="31"/>
  <c r="G6" i="31"/>
  <c r="G278" i="31"/>
  <c r="G282" i="31"/>
  <c r="G286" i="31"/>
  <c r="G290" i="31"/>
  <c r="G294" i="31"/>
  <c r="G298" i="31"/>
  <c r="G302" i="31"/>
  <c r="G306" i="31"/>
  <c r="G310" i="31"/>
  <c r="G314" i="31"/>
  <c r="G318" i="31"/>
  <c r="G322" i="31"/>
  <c r="G326" i="31"/>
  <c r="G330" i="31"/>
  <c r="G334" i="31"/>
  <c r="G338" i="31"/>
  <c r="G342" i="31"/>
  <c r="G346" i="31"/>
  <c r="G350" i="31"/>
  <c r="G354" i="31"/>
  <c r="G358" i="31"/>
  <c r="G362" i="31"/>
  <c r="G366" i="31"/>
  <c r="G370" i="31"/>
  <c r="G372" i="31"/>
  <c r="G374" i="31"/>
  <c r="G376" i="31"/>
  <c r="G378" i="31"/>
  <c r="G380" i="31"/>
  <c r="G382" i="31"/>
  <c r="G384" i="31"/>
  <c r="G386" i="31"/>
  <c r="G388" i="31"/>
  <c r="G390" i="31"/>
  <c r="G392" i="31"/>
  <c r="G394" i="31"/>
  <c r="G396" i="31"/>
  <c r="G398" i="31"/>
  <c r="G400" i="31"/>
  <c r="G402" i="31"/>
  <c r="G404" i="31"/>
  <c r="G406" i="31"/>
  <c r="G410" i="31"/>
  <c r="G412" i="31"/>
  <c r="G414" i="31"/>
  <c r="G418" i="31"/>
  <c r="G422" i="31"/>
  <c r="G426" i="31"/>
  <c r="G430" i="31"/>
  <c r="G434" i="31"/>
  <c r="G438" i="31"/>
  <c r="G442" i="31"/>
  <c r="G446" i="31"/>
  <c r="G450" i="31"/>
  <c r="G454" i="31"/>
  <c r="G458" i="31"/>
  <c r="G462" i="31"/>
  <c r="G466" i="31"/>
  <c r="G470" i="31"/>
  <c r="G474" i="31"/>
  <c r="G478" i="31"/>
  <c r="G482" i="31"/>
  <c r="G486" i="31"/>
  <c r="G490" i="31"/>
  <c r="G494" i="31"/>
  <c r="G498" i="31"/>
  <c r="G502" i="31"/>
  <c r="G408" i="31"/>
  <c r="G416" i="31"/>
  <c r="G420" i="31"/>
  <c r="G424" i="31"/>
  <c r="G428" i="31"/>
  <c r="G432" i="31"/>
  <c r="G436" i="31"/>
  <c r="G440" i="31"/>
  <c r="G444" i="31"/>
  <c r="G448" i="31"/>
  <c r="G452" i="31"/>
  <c r="G456" i="31"/>
  <c r="G460" i="31"/>
  <c r="G464" i="31"/>
  <c r="G468" i="31"/>
  <c r="G472" i="31"/>
  <c r="G476" i="31"/>
  <c r="G480" i="31"/>
  <c r="G484" i="31"/>
  <c r="G488" i="31"/>
  <c r="G492" i="31"/>
  <c r="G496" i="31"/>
  <c r="G500" i="31"/>
  <c r="G504" i="31"/>
  <c r="E7" i="31"/>
  <c r="E9" i="31"/>
  <c r="E11" i="31"/>
  <c r="E13" i="31"/>
  <c r="E15" i="31"/>
  <c r="E17" i="31"/>
  <c r="E8" i="31"/>
  <c r="E10" i="31"/>
  <c r="E12" i="31"/>
  <c r="E14" i="31"/>
  <c r="E16" i="31"/>
  <c r="E20" i="31"/>
  <c r="E22" i="31"/>
  <c r="E24" i="31"/>
  <c r="E26" i="31"/>
  <c r="E28" i="31"/>
  <c r="E30" i="31"/>
  <c r="E32" i="31"/>
  <c r="E18" i="31"/>
  <c r="E19" i="31"/>
  <c r="E21" i="31"/>
  <c r="E23" i="31"/>
  <c r="E25" i="31"/>
  <c r="E27" i="31"/>
  <c r="E31" i="31"/>
  <c r="E33" i="31"/>
  <c r="E35" i="31"/>
  <c r="E37" i="31"/>
  <c r="E39" i="31"/>
  <c r="E41" i="31"/>
  <c r="E43" i="31"/>
  <c r="E45" i="31"/>
  <c r="E47" i="31"/>
  <c r="E49" i="31"/>
  <c r="E51" i="31"/>
  <c r="E29" i="31"/>
  <c r="E36" i="31"/>
  <c r="E40" i="31"/>
  <c r="E44" i="31"/>
  <c r="E48" i="31"/>
  <c r="E52" i="31"/>
  <c r="E53" i="31"/>
  <c r="E55" i="31"/>
  <c r="E57" i="31"/>
  <c r="E59" i="31"/>
  <c r="E61" i="31"/>
  <c r="E63" i="31"/>
  <c r="E65" i="31"/>
  <c r="E67" i="31"/>
  <c r="E69" i="31"/>
  <c r="E71" i="31"/>
  <c r="E73" i="31"/>
  <c r="E75" i="31"/>
  <c r="E77" i="31"/>
  <c r="E79" i="31"/>
  <c r="E81" i="31"/>
  <c r="E83" i="31"/>
  <c r="E85" i="31"/>
  <c r="E87" i="31"/>
  <c r="E34" i="31"/>
  <c r="E42" i="31"/>
  <c r="E50" i="31"/>
  <c r="E56" i="31"/>
  <c r="E60" i="31"/>
  <c r="E64" i="31"/>
  <c r="E68" i="31"/>
  <c r="E72" i="31"/>
  <c r="E76" i="31"/>
  <c r="E80" i="31"/>
  <c r="E84" i="31"/>
  <c r="E88" i="31"/>
  <c r="E90" i="31"/>
  <c r="E92" i="31"/>
  <c r="E94" i="31"/>
  <c r="E96" i="31"/>
  <c r="E98" i="31"/>
  <c r="E100" i="31"/>
  <c r="E102" i="31"/>
  <c r="E104" i="31"/>
  <c r="E106" i="31"/>
  <c r="E108" i="31"/>
  <c r="E110" i="31"/>
  <c r="E112" i="31"/>
  <c r="E114" i="31"/>
  <c r="E116" i="31"/>
  <c r="E118" i="31"/>
  <c r="E120" i="31"/>
  <c r="E122" i="31"/>
  <c r="E124" i="31"/>
  <c r="E126" i="31"/>
  <c r="E128" i="31"/>
  <c r="E130" i="31"/>
  <c r="E132" i="31"/>
  <c r="E134" i="31"/>
  <c r="E136" i="31"/>
  <c r="E138" i="31"/>
  <c r="E140" i="31"/>
  <c r="E142" i="31"/>
  <c r="E144" i="31"/>
  <c r="E146" i="31"/>
  <c r="E148" i="31"/>
  <c r="E150" i="31"/>
  <c r="E152" i="31"/>
  <c r="E154" i="31"/>
  <c r="E156" i="31"/>
  <c r="E38" i="31"/>
  <c r="E46" i="31"/>
  <c r="E54" i="31"/>
  <c r="E58" i="31"/>
  <c r="E62" i="31"/>
  <c r="E66" i="31"/>
  <c r="E70" i="31"/>
  <c r="E74" i="31"/>
  <c r="E78" i="31"/>
  <c r="E82" i="31"/>
  <c r="E89" i="31"/>
  <c r="E93" i="31"/>
  <c r="E97" i="31"/>
  <c r="E101" i="31"/>
  <c r="E105" i="31"/>
  <c r="E109" i="31"/>
  <c r="E113" i="31"/>
  <c r="E117" i="31"/>
  <c r="E121" i="31"/>
  <c r="E125" i="31"/>
  <c r="E129" i="31"/>
  <c r="E133" i="31"/>
  <c r="E137" i="31"/>
  <c r="E141" i="31"/>
  <c r="E145" i="31"/>
  <c r="E149" i="31"/>
  <c r="E153" i="31"/>
  <c r="E157" i="31"/>
  <c r="E86" i="31"/>
  <c r="E91" i="31"/>
  <c r="E95" i="31"/>
  <c r="E99" i="31"/>
  <c r="E103" i="31"/>
  <c r="E107" i="31"/>
  <c r="E111" i="31"/>
  <c r="E115" i="31"/>
  <c r="E119" i="31"/>
  <c r="E123" i="31"/>
  <c r="E127" i="31"/>
  <c r="E131" i="31"/>
  <c r="E139" i="31"/>
  <c r="E147" i="31"/>
  <c r="E155" i="31"/>
  <c r="E159" i="31"/>
  <c r="E161" i="31"/>
  <c r="E163" i="31"/>
  <c r="E165" i="31"/>
  <c r="E167" i="31"/>
  <c r="E169" i="31"/>
  <c r="E171" i="31"/>
  <c r="E173" i="31"/>
  <c r="E175" i="31"/>
  <c r="E177" i="31"/>
  <c r="E135" i="31"/>
  <c r="E143" i="31"/>
  <c r="E151" i="31"/>
  <c r="E158" i="31"/>
  <c r="E160" i="31"/>
  <c r="E162" i="31"/>
  <c r="E164" i="31"/>
  <c r="E166" i="31"/>
  <c r="E168" i="31"/>
  <c r="E170" i="31"/>
  <c r="E172" i="31"/>
  <c r="E174" i="31"/>
  <c r="E176" i="31"/>
  <c r="E178" i="31"/>
  <c r="E180" i="31"/>
  <c r="E182" i="31"/>
  <c r="E184" i="31"/>
  <c r="E186" i="31"/>
  <c r="E188" i="31"/>
  <c r="E190" i="31"/>
  <c r="E192" i="31"/>
  <c r="E194" i="31"/>
  <c r="E196" i="31"/>
  <c r="E179" i="31"/>
  <c r="E183" i="31"/>
  <c r="E187" i="31"/>
  <c r="E191" i="31"/>
  <c r="E195" i="31"/>
  <c r="E197" i="31"/>
  <c r="E199" i="31"/>
  <c r="E201" i="31"/>
  <c r="E203" i="31"/>
  <c r="E205" i="31"/>
  <c r="E207" i="31"/>
  <c r="E209" i="31"/>
  <c r="E211" i="31"/>
  <c r="E213" i="31"/>
  <c r="E215" i="31"/>
  <c r="E217" i="31"/>
  <c r="E219" i="31"/>
  <c r="E221" i="31"/>
  <c r="E223" i="31"/>
  <c r="E225" i="31"/>
  <c r="E227" i="31"/>
  <c r="E229" i="31"/>
  <c r="E231" i="31"/>
  <c r="E233" i="31"/>
  <c r="E235" i="31"/>
  <c r="E237" i="31"/>
  <c r="E239" i="31"/>
  <c r="E241" i="31"/>
  <c r="E243" i="31"/>
  <c r="E245" i="31"/>
  <c r="E247" i="31"/>
  <c r="E249" i="31"/>
  <c r="E251" i="31"/>
  <c r="E253" i="31"/>
  <c r="E255" i="31"/>
  <c r="E257" i="31"/>
  <c r="E259" i="31"/>
  <c r="E261" i="31"/>
  <c r="E263" i="31"/>
  <c r="E265" i="31"/>
  <c r="E267" i="31"/>
  <c r="E269" i="31"/>
  <c r="E271" i="31"/>
  <c r="E273" i="31"/>
  <c r="E275" i="31"/>
  <c r="E277" i="31"/>
  <c r="E279" i="31"/>
  <c r="E281" i="31"/>
  <c r="E283" i="31"/>
  <c r="E285" i="31"/>
  <c r="E287" i="31"/>
  <c r="E289" i="31"/>
  <c r="E291" i="31"/>
  <c r="E293" i="31"/>
  <c r="E295" i="31"/>
  <c r="E297" i="31"/>
  <c r="E299" i="31"/>
  <c r="E301" i="31"/>
  <c r="E303" i="31"/>
  <c r="E305" i="31"/>
  <c r="E307" i="31"/>
  <c r="E309" i="31"/>
  <c r="E311" i="31"/>
  <c r="E313" i="31"/>
  <c r="E315" i="31"/>
  <c r="E317" i="31"/>
  <c r="E319" i="31"/>
  <c r="E321" i="31"/>
  <c r="E323" i="31"/>
  <c r="E325" i="31"/>
  <c r="E327" i="31"/>
  <c r="E329" i="31"/>
  <c r="E331" i="31"/>
  <c r="E333" i="31"/>
  <c r="E335" i="31"/>
  <c r="E337" i="31"/>
  <c r="E339" i="31"/>
  <c r="E341" i="31"/>
  <c r="E343" i="31"/>
  <c r="E345" i="31"/>
  <c r="E347" i="31"/>
  <c r="E349" i="31"/>
  <c r="E351" i="31"/>
  <c r="E353" i="31"/>
  <c r="E355" i="31"/>
  <c r="E357" i="31"/>
  <c r="E359" i="31"/>
  <c r="E361" i="31"/>
  <c r="E363" i="31"/>
  <c r="E365" i="31"/>
  <c r="E367" i="31"/>
  <c r="E181" i="31"/>
  <c r="E185" i="31"/>
  <c r="E189" i="31"/>
  <c r="E193" i="31"/>
  <c r="E198" i="31"/>
  <c r="E200" i="31"/>
  <c r="E202" i="31"/>
  <c r="E204" i="31"/>
  <c r="E206" i="31"/>
  <c r="E208" i="31"/>
  <c r="E210" i="31"/>
  <c r="E212" i="31"/>
  <c r="E214" i="31"/>
  <c r="E216" i="31"/>
  <c r="E218" i="31"/>
  <c r="E220" i="31"/>
  <c r="E222" i="31"/>
  <c r="E224" i="31"/>
  <c r="E226" i="31"/>
  <c r="E228" i="31"/>
  <c r="E230" i="31"/>
  <c r="E232" i="31"/>
  <c r="E234" i="31"/>
  <c r="E236" i="31"/>
  <c r="E238" i="31"/>
  <c r="E240" i="31"/>
  <c r="E242" i="31"/>
  <c r="E244" i="31"/>
  <c r="E246" i="31"/>
  <c r="E248" i="31"/>
  <c r="E250" i="31"/>
  <c r="E252" i="31"/>
  <c r="E254" i="31"/>
  <c r="E256" i="31"/>
  <c r="E258" i="31"/>
  <c r="E260" i="31"/>
  <c r="E262" i="31"/>
  <c r="E264" i="31"/>
  <c r="E266" i="31"/>
  <c r="E268" i="31"/>
  <c r="E270" i="31"/>
  <c r="E272" i="31"/>
  <c r="E274" i="31"/>
  <c r="E276" i="31"/>
  <c r="E278" i="31"/>
  <c r="E282" i="31"/>
  <c r="E286" i="31"/>
  <c r="E290" i="31"/>
  <c r="E294" i="31"/>
  <c r="E298" i="31"/>
  <c r="E302" i="31"/>
  <c r="E306" i="31"/>
  <c r="E310" i="31"/>
  <c r="E314" i="31"/>
  <c r="E318" i="31"/>
  <c r="E322" i="31"/>
  <c r="E326" i="31"/>
  <c r="E330" i="31"/>
  <c r="E334" i="31"/>
  <c r="E338" i="31"/>
  <c r="E342" i="31"/>
  <c r="E346" i="31"/>
  <c r="E350" i="31"/>
  <c r="E354" i="31"/>
  <c r="E358" i="31"/>
  <c r="E362" i="31"/>
  <c r="E366" i="31"/>
  <c r="E369" i="31"/>
  <c r="E371" i="31"/>
  <c r="E373" i="31"/>
  <c r="E375" i="31"/>
  <c r="E377" i="31"/>
  <c r="E379" i="31"/>
  <c r="E381" i="31"/>
  <c r="E383" i="31"/>
  <c r="E385" i="31"/>
  <c r="E387" i="31"/>
  <c r="E389" i="31"/>
  <c r="E391" i="31"/>
  <c r="E393" i="31"/>
  <c r="E395" i="31"/>
  <c r="E397" i="31"/>
  <c r="E399" i="31"/>
  <c r="E401" i="31"/>
  <c r="E403" i="31"/>
  <c r="E405" i="31"/>
  <c r="E407" i="31"/>
  <c r="E409" i="31"/>
  <c r="E411" i="31"/>
  <c r="E413" i="31"/>
  <c r="E415" i="31"/>
  <c r="E417" i="31"/>
  <c r="E419" i="31"/>
  <c r="E421" i="31"/>
  <c r="E423" i="31"/>
  <c r="E425" i="31"/>
  <c r="E427" i="31"/>
  <c r="E429" i="31"/>
  <c r="E431" i="31"/>
  <c r="E433" i="31"/>
  <c r="E435" i="31"/>
  <c r="E437" i="31"/>
  <c r="E439" i="31"/>
  <c r="E441" i="31"/>
  <c r="E443" i="31"/>
  <c r="E445" i="31"/>
  <c r="E447" i="31"/>
  <c r="E449" i="31"/>
  <c r="E451" i="31"/>
  <c r="E453" i="31"/>
  <c r="E455" i="31"/>
  <c r="E457" i="31"/>
  <c r="E459" i="31"/>
  <c r="E461" i="31"/>
  <c r="E463" i="31"/>
  <c r="E465" i="31"/>
  <c r="E467" i="31"/>
  <c r="E469" i="31"/>
  <c r="E471" i="31"/>
  <c r="E473" i="31"/>
  <c r="E475" i="31"/>
  <c r="E477" i="31"/>
  <c r="E479" i="31"/>
  <c r="E481" i="31"/>
  <c r="E483" i="31"/>
  <c r="E485" i="31"/>
  <c r="E487" i="31"/>
  <c r="E489" i="31"/>
  <c r="E491" i="31"/>
  <c r="E493" i="31"/>
  <c r="E495" i="31"/>
  <c r="E497" i="31"/>
  <c r="E499" i="31"/>
  <c r="E501" i="31"/>
  <c r="E503" i="31"/>
  <c r="E505" i="31"/>
  <c r="E6" i="31"/>
  <c r="E280" i="31"/>
  <c r="E284" i="31"/>
  <c r="E288" i="31"/>
  <c r="E292" i="31"/>
  <c r="E296" i="31"/>
  <c r="E300" i="31"/>
  <c r="E304" i="31"/>
  <c r="E308" i="31"/>
  <c r="E312" i="31"/>
  <c r="E316" i="31"/>
  <c r="E320" i="31"/>
  <c r="E324" i="31"/>
  <c r="E328" i="31"/>
  <c r="E332" i="31"/>
  <c r="E336" i="31"/>
  <c r="E340" i="31"/>
  <c r="E344" i="31"/>
  <c r="E348" i="31"/>
  <c r="E352" i="31"/>
  <c r="E356" i="31"/>
  <c r="E360" i="31"/>
  <c r="E364" i="31"/>
  <c r="E368" i="31"/>
  <c r="E370" i="31"/>
  <c r="E372" i="31"/>
  <c r="E374" i="31"/>
  <c r="E376" i="31"/>
  <c r="E378" i="31"/>
  <c r="E380" i="31"/>
  <c r="E382" i="31"/>
  <c r="E384" i="31"/>
  <c r="E386" i="31"/>
  <c r="E388" i="31"/>
  <c r="E390" i="31"/>
  <c r="E392" i="31"/>
  <c r="E394" i="31"/>
  <c r="E396" i="31"/>
  <c r="E398" i="31"/>
  <c r="E400" i="31"/>
  <c r="E402" i="31"/>
  <c r="E404" i="31"/>
  <c r="E406" i="31"/>
  <c r="E408" i="31"/>
  <c r="E410" i="31"/>
  <c r="E412" i="31"/>
  <c r="E416" i="31"/>
  <c r="E420" i="31"/>
  <c r="E424" i="31"/>
  <c r="E428" i="31"/>
  <c r="E432" i="31"/>
  <c r="E436" i="31"/>
  <c r="E440" i="31"/>
  <c r="E444" i="31"/>
  <c r="E448" i="31"/>
  <c r="E452" i="31"/>
  <c r="E456" i="31"/>
  <c r="E460" i="31"/>
  <c r="E464" i="31"/>
  <c r="E468" i="31"/>
  <c r="E472" i="31"/>
  <c r="E476" i="31"/>
  <c r="E480" i="31"/>
  <c r="E484" i="31"/>
  <c r="E488" i="31"/>
  <c r="E492" i="31"/>
  <c r="E496" i="31"/>
  <c r="E500" i="31"/>
  <c r="E504" i="31"/>
  <c r="E414" i="31"/>
  <c r="E418" i="31"/>
  <c r="E422" i="31"/>
  <c r="E426" i="31"/>
  <c r="E430" i="31"/>
  <c r="E434" i="31"/>
  <c r="E438" i="31"/>
  <c r="E442" i="31"/>
  <c r="E446" i="31"/>
  <c r="E450" i="31"/>
  <c r="E454" i="31"/>
  <c r="E458" i="31"/>
  <c r="E462" i="31"/>
  <c r="E466" i="31"/>
  <c r="E470" i="31"/>
  <c r="E474" i="31"/>
  <c r="E478" i="31"/>
  <c r="E482" i="31"/>
  <c r="E486" i="31"/>
  <c r="E490" i="31"/>
  <c r="E494" i="31"/>
  <c r="E498" i="31"/>
  <c r="E502" i="31"/>
  <c r="C7" i="31"/>
  <c r="C9" i="31"/>
  <c r="C11" i="31"/>
  <c r="C13" i="31"/>
  <c r="C15" i="31"/>
  <c r="C17" i="31"/>
  <c r="C8" i="31"/>
  <c r="C10" i="31"/>
  <c r="C12" i="31"/>
  <c r="C14" i="31"/>
  <c r="C18" i="31"/>
  <c r="C20" i="31"/>
  <c r="C22" i="31"/>
  <c r="C24" i="31"/>
  <c r="C26" i="31"/>
  <c r="C28" i="31"/>
  <c r="C30" i="31"/>
  <c r="C32" i="31"/>
  <c r="C16" i="31"/>
  <c r="C19" i="31"/>
  <c r="C21" i="31"/>
  <c r="C23" i="31"/>
  <c r="C25" i="31"/>
  <c r="C27" i="31"/>
  <c r="C29" i="31"/>
  <c r="C33" i="31"/>
  <c r="C35" i="31"/>
  <c r="C37" i="31"/>
  <c r="C39" i="31"/>
  <c r="C41" i="31"/>
  <c r="C43" i="31"/>
  <c r="C45" i="31"/>
  <c r="C47" i="31"/>
  <c r="C49" i="31"/>
  <c r="C51" i="31"/>
  <c r="C53" i="31"/>
  <c r="C31" i="31"/>
  <c r="C34" i="31"/>
  <c r="C38" i="31"/>
  <c r="C42" i="31"/>
  <c r="C46" i="31"/>
  <c r="C50" i="31"/>
  <c r="C55" i="31"/>
  <c r="C57" i="31"/>
  <c r="C59" i="31"/>
  <c r="C61" i="31"/>
  <c r="C63" i="31"/>
  <c r="C65" i="31"/>
  <c r="C67" i="31"/>
  <c r="C69" i="31"/>
  <c r="C71" i="31"/>
  <c r="C73" i="31"/>
  <c r="C75" i="31"/>
  <c r="C77" i="31"/>
  <c r="C79" i="31"/>
  <c r="C81" i="31"/>
  <c r="C83" i="31"/>
  <c r="C85" i="31"/>
  <c r="C87" i="31"/>
  <c r="C40" i="31"/>
  <c r="C48" i="31"/>
  <c r="C54" i="31"/>
  <c r="C58" i="31"/>
  <c r="C62" i="31"/>
  <c r="C66" i="31"/>
  <c r="C70" i="31"/>
  <c r="C74" i="31"/>
  <c r="C78" i="31"/>
  <c r="C82" i="31"/>
  <c r="C86" i="31"/>
  <c r="C90" i="31"/>
  <c r="C92" i="31"/>
  <c r="C94" i="31"/>
  <c r="C96" i="31"/>
  <c r="C98" i="31"/>
  <c r="C100" i="31"/>
  <c r="C102" i="31"/>
  <c r="C104" i="31"/>
  <c r="C106" i="31"/>
  <c r="C108" i="31"/>
  <c r="C110" i="31"/>
  <c r="C112" i="31"/>
  <c r="C114" i="31"/>
  <c r="C116" i="31"/>
  <c r="C118" i="31"/>
  <c r="C120" i="31"/>
  <c r="C122" i="31"/>
  <c r="C124" i="31"/>
  <c r="C126" i="31"/>
  <c r="C128" i="31"/>
  <c r="C130" i="31"/>
  <c r="C132" i="31"/>
  <c r="C134" i="31"/>
  <c r="C136" i="31"/>
  <c r="C138" i="31"/>
  <c r="C140" i="31"/>
  <c r="C142" i="31"/>
  <c r="C144" i="31"/>
  <c r="C146" i="31"/>
  <c r="C148" i="31"/>
  <c r="C150" i="31"/>
  <c r="C152" i="31"/>
  <c r="C154" i="31"/>
  <c r="C156" i="31"/>
  <c r="C36" i="31"/>
  <c r="C44" i="31"/>
  <c r="C52" i="31"/>
  <c r="C56" i="31"/>
  <c r="C60" i="31"/>
  <c r="C64" i="31"/>
  <c r="C68" i="31"/>
  <c r="C72" i="31"/>
  <c r="C76" i="31"/>
  <c r="C80" i="31"/>
  <c r="C84" i="31"/>
  <c r="C88" i="31"/>
  <c r="C91" i="31"/>
  <c r="C95" i="31"/>
  <c r="C99" i="31"/>
  <c r="C103" i="31"/>
  <c r="C107" i="31"/>
  <c r="C111" i="31"/>
  <c r="C115" i="31"/>
  <c r="C119" i="31"/>
  <c r="C123" i="31"/>
  <c r="C127" i="31"/>
  <c r="C131" i="31"/>
  <c r="C135" i="31"/>
  <c r="C139" i="31"/>
  <c r="C143" i="31"/>
  <c r="C147" i="31"/>
  <c r="C151" i="31"/>
  <c r="C155" i="31"/>
  <c r="C157" i="31"/>
  <c r="C89" i="31"/>
  <c r="C93" i="31"/>
  <c r="C97" i="31"/>
  <c r="C101" i="31"/>
  <c r="C105" i="31"/>
  <c r="C109" i="31"/>
  <c r="C113" i="31"/>
  <c r="C117" i="31"/>
  <c r="C121" i="31"/>
  <c r="C125" i="31"/>
  <c r="C129" i="31"/>
  <c r="C137" i="31"/>
  <c r="C145" i="31"/>
  <c r="C153" i="31"/>
  <c r="C159" i="31"/>
  <c r="C161" i="31"/>
  <c r="C163" i="31"/>
  <c r="C165" i="31"/>
  <c r="C167" i="31"/>
  <c r="C169" i="31"/>
  <c r="C171" i="31"/>
  <c r="C173" i="31"/>
  <c r="C175" i="31"/>
  <c r="C177" i="31"/>
  <c r="C133" i="31"/>
  <c r="C141" i="31"/>
  <c r="C149" i="31"/>
  <c r="C158" i="31"/>
  <c r="C160" i="31"/>
  <c r="C162" i="31"/>
  <c r="C164" i="31"/>
  <c r="C166" i="31"/>
  <c r="C168" i="31"/>
  <c r="C170" i="31"/>
  <c r="C172" i="31"/>
  <c r="C174" i="31"/>
  <c r="C176" i="31"/>
  <c r="C178" i="31"/>
  <c r="C180" i="31"/>
  <c r="C182" i="31"/>
  <c r="C184" i="31"/>
  <c r="C186" i="31"/>
  <c r="C188" i="31"/>
  <c r="C190" i="31"/>
  <c r="C192" i="31"/>
  <c r="C194" i="31"/>
  <c r="C196" i="31"/>
  <c r="C181" i="31"/>
  <c r="C185" i="31"/>
  <c r="C189" i="31"/>
  <c r="C193" i="31"/>
  <c r="C197" i="31"/>
  <c r="C199" i="31"/>
  <c r="C201" i="31"/>
  <c r="C203" i="31"/>
  <c r="C205" i="31"/>
  <c r="C207" i="31"/>
  <c r="C209" i="31"/>
  <c r="C211" i="31"/>
  <c r="C213" i="31"/>
  <c r="C215" i="31"/>
  <c r="C217" i="31"/>
  <c r="C219" i="31"/>
  <c r="C221" i="31"/>
  <c r="C223" i="31"/>
  <c r="C225" i="31"/>
  <c r="C227" i="31"/>
  <c r="C229" i="31"/>
  <c r="C231" i="31"/>
  <c r="C233" i="31"/>
  <c r="C235" i="31"/>
  <c r="C237" i="31"/>
  <c r="C239" i="31"/>
  <c r="C241" i="31"/>
  <c r="C243" i="31"/>
  <c r="C245" i="31"/>
  <c r="C247" i="31"/>
  <c r="C249" i="31"/>
  <c r="C251" i="31"/>
  <c r="C253" i="31"/>
  <c r="C255" i="31"/>
  <c r="C257" i="31"/>
  <c r="C259" i="31"/>
  <c r="C261" i="31"/>
  <c r="C263" i="31"/>
  <c r="C265" i="31"/>
  <c r="C267" i="31"/>
  <c r="C269" i="31"/>
  <c r="C271" i="31"/>
  <c r="C273" i="31"/>
  <c r="C275" i="31"/>
  <c r="C277" i="31"/>
  <c r="C279" i="31"/>
  <c r="C281" i="31"/>
  <c r="C283" i="31"/>
  <c r="C285" i="31"/>
  <c r="C287" i="31"/>
  <c r="C289" i="31"/>
  <c r="C291" i="31"/>
  <c r="C293" i="31"/>
  <c r="C295" i="31"/>
  <c r="C297" i="31"/>
  <c r="C299" i="31"/>
  <c r="C301" i="31"/>
  <c r="C303" i="31"/>
  <c r="C305" i="31"/>
  <c r="C307" i="31"/>
  <c r="C309" i="31"/>
  <c r="C311" i="31"/>
  <c r="C313" i="31"/>
  <c r="C315" i="31"/>
  <c r="C317" i="31"/>
  <c r="C319" i="31"/>
  <c r="C321" i="31"/>
  <c r="C323" i="31"/>
  <c r="C325" i="31"/>
  <c r="C327" i="31"/>
  <c r="C329" i="31"/>
  <c r="C331" i="31"/>
  <c r="C333" i="31"/>
  <c r="C335" i="31"/>
  <c r="C337" i="31"/>
  <c r="C339" i="31"/>
  <c r="C341" i="31"/>
  <c r="C343" i="31"/>
  <c r="C345" i="31"/>
  <c r="C347" i="31"/>
  <c r="C349" i="31"/>
  <c r="C351" i="31"/>
  <c r="C353" i="31"/>
  <c r="C355" i="31"/>
  <c r="C357" i="31"/>
  <c r="C359" i="31"/>
  <c r="C361" i="31"/>
  <c r="C363" i="31"/>
  <c r="C365" i="31"/>
  <c r="C367" i="31"/>
  <c r="C179" i="31"/>
  <c r="C183" i="31"/>
  <c r="C187" i="31"/>
  <c r="C191" i="31"/>
  <c r="C195" i="31"/>
  <c r="C198" i="31"/>
  <c r="C200" i="31"/>
  <c r="C202" i="31"/>
  <c r="C204" i="31"/>
  <c r="C206" i="31"/>
  <c r="C208" i="31"/>
  <c r="C210" i="31"/>
  <c r="C212" i="31"/>
  <c r="C214" i="31"/>
  <c r="C216" i="31"/>
  <c r="C218" i="31"/>
  <c r="C220" i="31"/>
  <c r="C222" i="31"/>
  <c r="C224" i="31"/>
  <c r="C226" i="31"/>
  <c r="C228" i="31"/>
  <c r="C230" i="31"/>
  <c r="C232" i="31"/>
  <c r="C234" i="31"/>
  <c r="C236" i="31"/>
  <c r="C238" i="31"/>
  <c r="C240" i="31"/>
  <c r="C242" i="31"/>
  <c r="C244" i="31"/>
  <c r="C246" i="31"/>
  <c r="C248" i="31"/>
  <c r="C250" i="31"/>
  <c r="C252" i="31"/>
  <c r="C254" i="31"/>
  <c r="C256" i="31"/>
  <c r="C258" i="31"/>
  <c r="C260" i="31"/>
  <c r="C262" i="31"/>
  <c r="C264" i="31"/>
  <c r="C266" i="31"/>
  <c r="C268" i="31"/>
  <c r="C270" i="31"/>
  <c r="C272" i="31"/>
  <c r="C274" i="31"/>
  <c r="C276" i="31"/>
  <c r="C280" i="31"/>
  <c r="C284" i="31"/>
  <c r="C288" i="31"/>
  <c r="C292" i="31"/>
  <c r="C296" i="31"/>
  <c r="C300" i="31"/>
  <c r="C304" i="31"/>
  <c r="C308" i="31"/>
  <c r="C312" i="31"/>
  <c r="C316" i="31"/>
  <c r="C320" i="31"/>
  <c r="C324" i="31"/>
  <c r="C328" i="31"/>
  <c r="C332" i="31"/>
  <c r="C336" i="31"/>
  <c r="C340" i="31"/>
  <c r="C344" i="31"/>
  <c r="C348" i="31"/>
  <c r="C352" i="31"/>
  <c r="C356" i="31"/>
  <c r="C360" i="31"/>
  <c r="C364" i="31"/>
  <c r="C368" i="31"/>
  <c r="C369" i="31"/>
  <c r="C371" i="31"/>
  <c r="C373" i="31"/>
  <c r="C375" i="31"/>
  <c r="C377" i="31"/>
  <c r="C379" i="31"/>
  <c r="C381" i="31"/>
  <c r="C383" i="31"/>
  <c r="C385" i="31"/>
  <c r="C387" i="31"/>
  <c r="C389" i="31"/>
  <c r="C391" i="31"/>
  <c r="C393" i="31"/>
  <c r="C395" i="31"/>
  <c r="C397" i="31"/>
  <c r="C399" i="31"/>
  <c r="C401" i="31"/>
  <c r="C403" i="31"/>
  <c r="C405" i="31"/>
  <c r="C407" i="31"/>
  <c r="C409" i="31"/>
  <c r="C411" i="31"/>
  <c r="C413" i="31"/>
  <c r="C415" i="31"/>
  <c r="C417" i="31"/>
  <c r="C419" i="31"/>
  <c r="C421" i="31"/>
  <c r="C423" i="31"/>
  <c r="C425" i="31"/>
  <c r="C427" i="31"/>
  <c r="C429" i="31"/>
  <c r="C431" i="31"/>
  <c r="C433" i="31"/>
  <c r="C435" i="31"/>
  <c r="C437" i="31"/>
  <c r="C439" i="31"/>
  <c r="C441" i="31"/>
  <c r="C443" i="31"/>
  <c r="C445" i="31"/>
  <c r="C447" i="31"/>
  <c r="C449" i="31"/>
  <c r="C451" i="31"/>
  <c r="C453" i="31"/>
  <c r="C455" i="31"/>
  <c r="C457" i="31"/>
  <c r="C459" i="31"/>
  <c r="C461" i="31"/>
  <c r="C463" i="31"/>
  <c r="C465" i="31"/>
  <c r="C467" i="31"/>
  <c r="C469" i="31"/>
  <c r="C471" i="31"/>
  <c r="C473" i="31"/>
  <c r="C475" i="31"/>
  <c r="C477" i="31"/>
  <c r="C479" i="31"/>
  <c r="C481" i="31"/>
  <c r="C483" i="31"/>
  <c r="C485" i="31"/>
  <c r="C487" i="31"/>
  <c r="C489" i="31"/>
  <c r="C491" i="31"/>
  <c r="C493" i="31"/>
  <c r="C495" i="31"/>
  <c r="C497" i="31"/>
  <c r="C499" i="31"/>
  <c r="C501" i="31"/>
  <c r="C503" i="31"/>
  <c r="C505" i="31"/>
  <c r="C6" i="31"/>
  <c r="C278" i="31"/>
  <c r="C282" i="31"/>
  <c r="C286" i="31"/>
  <c r="C290" i="31"/>
  <c r="C294" i="31"/>
  <c r="C298" i="31"/>
  <c r="C302" i="31"/>
  <c r="C306" i="31"/>
  <c r="C310" i="31"/>
  <c r="C314" i="31"/>
  <c r="C318" i="31"/>
  <c r="C322" i="31"/>
  <c r="C326" i="31"/>
  <c r="C330" i="31"/>
  <c r="C334" i="31"/>
  <c r="C338" i="31"/>
  <c r="C342" i="31"/>
  <c r="C346" i="31"/>
  <c r="C350" i="31"/>
  <c r="C354" i="31"/>
  <c r="C358" i="31"/>
  <c r="C362" i="31"/>
  <c r="C366" i="31"/>
  <c r="C370" i="31"/>
  <c r="C372" i="31"/>
  <c r="C374" i="31"/>
  <c r="C376" i="31"/>
  <c r="C378" i="31"/>
  <c r="C380" i="31"/>
  <c r="C382" i="31"/>
  <c r="C384" i="31"/>
  <c r="C386" i="31"/>
  <c r="C388" i="31"/>
  <c r="C390" i="31"/>
  <c r="C392" i="31"/>
  <c r="C394" i="31"/>
  <c r="C396" i="31"/>
  <c r="C398" i="31"/>
  <c r="C400" i="31"/>
  <c r="C402" i="31"/>
  <c r="C404" i="31"/>
  <c r="C406" i="31"/>
  <c r="C408" i="31"/>
  <c r="C410" i="31"/>
  <c r="C412" i="31"/>
  <c r="C414" i="31"/>
  <c r="C418" i="31"/>
  <c r="C422" i="31"/>
  <c r="C426" i="31"/>
  <c r="C430" i="31"/>
  <c r="C434" i="31"/>
  <c r="C438" i="31"/>
  <c r="C442" i="31"/>
  <c r="C446" i="31"/>
  <c r="C450" i="31"/>
  <c r="C454" i="31"/>
  <c r="C458" i="31"/>
  <c r="C462" i="31"/>
  <c r="C466" i="31"/>
  <c r="C470" i="31"/>
  <c r="C474" i="31"/>
  <c r="C478" i="31"/>
  <c r="C482" i="31"/>
  <c r="C486" i="31"/>
  <c r="C490" i="31"/>
  <c r="C494" i="31"/>
  <c r="C498" i="31"/>
  <c r="C502" i="31"/>
  <c r="C416" i="31"/>
  <c r="C420" i="31"/>
  <c r="C424" i="31"/>
  <c r="C428" i="31"/>
  <c r="C432" i="31"/>
  <c r="C436" i="31"/>
  <c r="C440" i="31"/>
  <c r="C444" i="31"/>
  <c r="C448" i="31"/>
  <c r="C452" i="31"/>
  <c r="C456" i="31"/>
  <c r="C460" i="31"/>
  <c r="C464" i="31"/>
  <c r="C468" i="31"/>
  <c r="C472" i="31"/>
  <c r="C476" i="31"/>
  <c r="C480" i="31"/>
  <c r="C484" i="31"/>
  <c r="C488" i="31"/>
  <c r="C492" i="31"/>
  <c r="C496" i="31"/>
  <c r="C500" i="31"/>
  <c r="C504" i="31"/>
  <c r="P8" i="31"/>
  <c r="P10" i="31"/>
  <c r="P12" i="31"/>
  <c r="P14" i="31"/>
  <c r="P16" i="31"/>
  <c r="P7" i="31"/>
  <c r="P9" i="31"/>
  <c r="P11" i="31"/>
  <c r="P13" i="31"/>
  <c r="P15" i="31"/>
  <c r="P19" i="31"/>
  <c r="P21" i="31"/>
  <c r="P23" i="31"/>
  <c r="P25" i="31"/>
  <c r="P27" i="31"/>
  <c r="P29" i="31"/>
  <c r="P31" i="31"/>
  <c r="P17" i="31"/>
  <c r="P18" i="31"/>
  <c r="P20" i="31"/>
  <c r="P22" i="31"/>
  <c r="P24" i="31"/>
  <c r="P26" i="31"/>
  <c r="P30" i="31"/>
  <c r="P32" i="31"/>
  <c r="P34" i="31"/>
  <c r="P36" i="31"/>
  <c r="P38" i="31"/>
  <c r="P40" i="31"/>
  <c r="P42" i="31"/>
  <c r="P44" i="31"/>
  <c r="P46" i="31"/>
  <c r="P48" i="31"/>
  <c r="P50" i="31"/>
  <c r="P52" i="31"/>
  <c r="P28" i="31"/>
  <c r="P35" i="31"/>
  <c r="P39" i="31"/>
  <c r="P43" i="31"/>
  <c r="P47" i="31"/>
  <c r="P51" i="31"/>
  <c r="P54" i="31"/>
  <c r="P56" i="31"/>
  <c r="P58" i="31"/>
  <c r="P60" i="31"/>
  <c r="P62" i="31"/>
  <c r="P64" i="31"/>
  <c r="P66" i="31"/>
  <c r="P68" i="31"/>
  <c r="P70" i="31"/>
  <c r="P72" i="31"/>
  <c r="P74" i="31"/>
  <c r="P76" i="31"/>
  <c r="P78" i="31"/>
  <c r="P80" i="31"/>
  <c r="P82" i="31"/>
  <c r="P84" i="31"/>
  <c r="P86" i="31"/>
  <c r="P37" i="31"/>
  <c r="P45" i="31"/>
  <c r="P55" i="31"/>
  <c r="P59" i="31"/>
  <c r="P63" i="31"/>
  <c r="P67" i="31"/>
  <c r="P71" i="31"/>
  <c r="P75" i="31"/>
  <c r="P79" i="31"/>
  <c r="P83" i="31"/>
  <c r="P87" i="31"/>
  <c r="P89" i="31"/>
  <c r="P91" i="31"/>
  <c r="P93" i="31"/>
  <c r="P95" i="31"/>
  <c r="P97" i="31"/>
  <c r="P99" i="31"/>
  <c r="P101" i="31"/>
  <c r="P103" i="31"/>
  <c r="P105" i="31"/>
  <c r="P107" i="31"/>
  <c r="P109" i="31"/>
  <c r="P111" i="31"/>
  <c r="P113" i="31"/>
  <c r="P115" i="31"/>
  <c r="P117" i="31"/>
  <c r="P119" i="31"/>
  <c r="P121" i="31"/>
  <c r="P123" i="31"/>
  <c r="P125" i="31"/>
  <c r="P127" i="31"/>
  <c r="P129" i="31"/>
  <c r="P131" i="31"/>
  <c r="P133" i="31"/>
  <c r="P135" i="31"/>
  <c r="P137" i="31"/>
  <c r="P139" i="31"/>
  <c r="P141" i="31"/>
  <c r="P143" i="31"/>
  <c r="P145" i="31"/>
  <c r="P147" i="31"/>
  <c r="P149" i="31"/>
  <c r="P151" i="31"/>
  <c r="P153" i="31"/>
  <c r="P155" i="31"/>
  <c r="P33" i="31"/>
  <c r="P41" i="31"/>
  <c r="P49" i="31"/>
  <c r="P53" i="31"/>
  <c r="P57" i="31"/>
  <c r="P61" i="31"/>
  <c r="P65" i="31"/>
  <c r="P69" i="31"/>
  <c r="P73" i="31"/>
  <c r="P77" i="31"/>
  <c r="P81" i="31"/>
  <c r="P85" i="31"/>
  <c r="P88" i="31"/>
  <c r="P92" i="31"/>
  <c r="P96" i="31"/>
  <c r="P100" i="31"/>
  <c r="P104" i="31"/>
  <c r="P108" i="31"/>
  <c r="P112" i="31"/>
  <c r="P116" i="31"/>
  <c r="P120" i="31"/>
  <c r="P124" i="31"/>
  <c r="P128" i="31"/>
  <c r="P132" i="31"/>
  <c r="P136" i="31"/>
  <c r="P140" i="31"/>
  <c r="P144" i="31"/>
  <c r="P148" i="31"/>
  <c r="P152" i="31"/>
  <c r="P156" i="31"/>
  <c r="P90" i="31"/>
  <c r="P94" i="31"/>
  <c r="P98" i="31"/>
  <c r="P102" i="31"/>
  <c r="P106" i="31"/>
  <c r="P110" i="31"/>
  <c r="P114" i="31"/>
  <c r="P118" i="31"/>
  <c r="P122" i="31"/>
  <c r="P126" i="31"/>
  <c r="P130" i="31"/>
  <c r="P134" i="31"/>
  <c r="P142" i="31"/>
  <c r="P150" i="31"/>
  <c r="P158" i="31"/>
  <c r="P160" i="31"/>
  <c r="P162" i="31"/>
  <c r="P164" i="31"/>
  <c r="P166" i="31"/>
  <c r="P168" i="31"/>
  <c r="P170" i="31"/>
  <c r="P172" i="31"/>
  <c r="P174" i="31"/>
  <c r="P176" i="31"/>
  <c r="P138" i="31"/>
  <c r="P146" i="31"/>
  <c r="P154" i="31"/>
  <c r="P157" i="31"/>
  <c r="P159" i="31"/>
  <c r="P161" i="31"/>
  <c r="P163" i="31"/>
  <c r="P165" i="31"/>
  <c r="P167" i="31"/>
  <c r="P169" i="31"/>
  <c r="P171" i="31"/>
  <c r="P173" i="31"/>
  <c r="P175" i="31"/>
  <c r="P177" i="31"/>
  <c r="P179" i="31"/>
  <c r="P181" i="31"/>
  <c r="P183" i="31"/>
  <c r="P185" i="31"/>
  <c r="P187" i="31"/>
  <c r="P189" i="31"/>
  <c r="P191" i="31"/>
  <c r="P193" i="31"/>
  <c r="P195" i="31"/>
  <c r="P178" i="31"/>
  <c r="P182" i="31"/>
  <c r="P186" i="31"/>
  <c r="P190" i="31"/>
  <c r="P194" i="31"/>
  <c r="P196" i="31"/>
  <c r="P198" i="31"/>
  <c r="P200" i="31"/>
  <c r="P202" i="31"/>
  <c r="P204" i="31"/>
  <c r="P206" i="31"/>
  <c r="P208" i="31"/>
  <c r="P210" i="31"/>
  <c r="P212" i="31"/>
  <c r="P214" i="31"/>
  <c r="P216" i="31"/>
  <c r="P218" i="31"/>
  <c r="P220" i="31"/>
  <c r="P222" i="31"/>
  <c r="P224" i="31"/>
  <c r="P226" i="31"/>
  <c r="P228" i="31"/>
  <c r="P230" i="31"/>
  <c r="P232" i="31"/>
  <c r="P234" i="31"/>
  <c r="P236" i="31"/>
  <c r="P238" i="31"/>
  <c r="P240" i="31"/>
  <c r="P242" i="31"/>
  <c r="P244" i="31"/>
  <c r="P246" i="31"/>
  <c r="P248" i="31"/>
  <c r="P250" i="31"/>
  <c r="P252" i="31"/>
  <c r="P254" i="31"/>
  <c r="P256" i="31"/>
  <c r="P258" i="31"/>
  <c r="P260" i="31"/>
  <c r="P262" i="31"/>
  <c r="P264" i="31"/>
  <c r="P266" i="31"/>
  <c r="P268" i="31"/>
  <c r="P270" i="31"/>
  <c r="P272" i="31"/>
  <c r="P274" i="31"/>
  <c r="P276" i="31"/>
  <c r="P278" i="31"/>
  <c r="P280" i="31"/>
  <c r="P282" i="31"/>
  <c r="P284" i="31"/>
  <c r="P286" i="31"/>
  <c r="P288" i="31"/>
  <c r="P290" i="31"/>
  <c r="P292" i="31"/>
  <c r="P294" i="31"/>
  <c r="P296" i="31"/>
  <c r="P298" i="31"/>
  <c r="P300" i="31"/>
  <c r="P302" i="31"/>
  <c r="P304" i="31"/>
  <c r="P306" i="31"/>
  <c r="P308" i="31"/>
  <c r="P310" i="31"/>
  <c r="P312" i="31"/>
  <c r="P314" i="31"/>
  <c r="P316" i="31"/>
  <c r="P318" i="31"/>
  <c r="P320" i="31"/>
  <c r="P322" i="31"/>
  <c r="P324" i="31"/>
  <c r="P326" i="31"/>
  <c r="P328" i="31"/>
  <c r="P330" i="31"/>
  <c r="P332" i="31"/>
  <c r="P334" i="31"/>
  <c r="P336" i="31"/>
  <c r="P338" i="31"/>
  <c r="P340" i="31"/>
  <c r="P342" i="31"/>
  <c r="P344" i="31"/>
  <c r="P346" i="31"/>
  <c r="P348" i="31"/>
  <c r="P350" i="31"/>
  <c r="P352" i="31"/>
  <c r="P354" i="31"/>
  <c r="P356" i="31"/>
  <c r="P358" i="31"/>
  <c r="P360" i="31"/>
  <c r="P362" i="31"/>
  <c r="P364" i="31"/>
  <c r="P366" i="31"/>
  <c r="P368" i="31"/>
  <c r="P180" i="31"/>
  <c r="P184" i="31"/>
  <c r="P188" i="31"/>
  <c r="P192" i="31"/>
  <c r="P197" i="31"/>
  <c r="P199" i="31"/>
  <c r="P201" i="31"/>
  <c r="P203" i="31"/>
  <c r="P205" i="31"/>
  <c r="P207" i="31"/>
  <c r="P209" i="31"/>
  <c r="P211" i="31"/>
  <c r="P213" i="31"/>
  <c r="P215" i="31"/>
  <c r="P217" i="31"/>
  <c r="P219" i="31"/>
  <c r="P221" i="31"/>
  <c r="P223" i="31"/>
  <c r="P225" i="31"/>
  <c r="P227" i="31"/>
  <c r="P229" i="31"/>
  <c r="P231" i="31"/>
  <c r="P233" i="31"/>
  <c r="P235" i="31"/>
  <c r="P237" i="31"/>
  <c r="P239" i="31"/>
  <c r="P241" i="31"/>
  <c r="P243" i="31"/>
  <c r="P245" i="31"/>
  <c r="P247" i="31"/>
  <c r="P249" i="31"/>
  <c r="P251" i="31"/>
  <c r="P253" i="31"/>
  <c r="P255" i="31"/>
  <c r="P257" i="31"/>
  <c r="P259" i="31"/>
  <c r="P261" i="31"/>
  <c r="P263" i="31"/>
  <c r="P265" i="31"/>
  <c r="P267" i="31"/>
  <c r="P269" i="31"/>
  <c r="P271" i="31"/>
  <c r="P273" i="31"/>
  <c r="P275" i="31"/>
  <c r="P277" i="31"/>
  <c r="P281" i="31"/>
  <c r="P285" i="31"/>
  <c r="P289" i="31"/>
  <c r="P293" i="31"/>
  <c r="P297" i="31"/>
  <c r="P301" i="31"/>
  <c r="P305" i="31"/>
  <c r="P309" i="31"/>
  <c r="P313" i="31"/>
  <c r="P317" i="31"/>
  <c r="P321" i="31"/>
  <c r="P325" i="31"/>
  <c r="P329" i="31"/>
  <c r="P333" i="31"/>
  <c r="P337" i="31"/>
  <c r="P341" i="31"/>
  <c r="P345" i="31"/>
  <c r="P349" i="31"/>
  <c r="P353" i="31"/>
  <c r="P357" i="31"/>
  <c r="P361" i="31"/>
  <c r="P365" i="31"/>
  <c r="P370" i="31"/>
  <c r="P372" i="31"/>
  <c r="P374" i="31"/>
  <c r="P376" i="31"/>
  <c r="P378" i="31"/>
  <c r="P380" i="31"/>
  <c r="P382" i="31"/>
  <c r="P384" i="31"/>
  <c r="P386" i="31"/>
  <c r="P388" i="31"/>
  <c r="P390" i="31"/>
  <c r="P392" i="31"/>
  <c r="P394" i="31"/>
  <c r="P396" i="31"/>
  <c r="P398" i="31"/>
  <c r="P400" i="31"/>
  <c r="P402" i="31"/>
  <c r="P404" i="31"/>
  <c r="P406" i="31"/>
  <c r="P408" i="31"/>
  <c r="P410" i="31"/>
  <c r="P412" i="31"/>
  <c r="P414" i="31"/>
  <c r="P416" i="31"/>
  <c r="P418" i="31"/>
  <c r="P420" i="31"/>
  <c r="P422" i="31"/>
  <c r="P424" i="31"/>
  <c r="P426" i="31"/>
  <c r="P428" i="31"/>
  <c r="P430" i="31"/>
  <c r="P432" i="31"/>
  <c r="P434" i="31"/>
  <c r="P436" i="31"/>
  <c r="P438" i="31"/>
  <c r="P440" i="31"/>
  <c r="P442" i="31"/>
  <c r="P444" i="31"/>
  <c r="P446" i="31"/>
  <c r="P448" i="31"/>
  <c r="P450" i="31"/>
  <c r="P452" i="31"/>
  <c r="P454" i="31"/>
  <c r="P456" i="31"/>
  <c r="P458" i="31"/>
  <c r="P460" i="31"/>
  <c r="P462" i="31"/>
  <c r="P464" i="31"/>
  <c r="P466" i="31"/>
  <c r="P468" i="31"/>
  <c r="P470" i="31"/>
  <c r="P472" i="31"/>
  <c r="P474" i="31"/>
  <c r="P476" i="31"/>
  <c r="P478" i="31"/>
  <c r="P480" i="31"/>
  <c r="P482" i="31"/>
  <c r="P484" i="31"/>
  <c r="P486" i="31"/>
  <c r="P488" i="31"/>
  <c r="P490" i="31"/>
  <c r="P492" i="31"/>
  <c r="P494" i="31"/>
  <c r="P496" i="31"/>
  <c r="P498" i="31"/>
  <c r="P500" i="31"/>
  <c r="P502" i="31"/>
  <c r="P504" i="31"/>
  <c r="P279" i="31"/>
  <c r="P283" i="31"/>
  <c r="P287" i="31"/>
  <c r="P291" i="31"/>
  <c r="P295" i="31"/>
  <c r="P299" i="31"/>
  <c r="P303" i="31"/>
  <c r="P307" i="31"/>
  <c r="P311" i="31"/>
  <c r="P315" i="31"/>
  <c r="P319" i="31"/>
  <c r="P323" i="31"/>
  <c r="P327" i="31"/>
  <c r="P331" i="31"/>
  <c r="P335" i="31"/>
  <c r="P339" i="31"/>
  <c r="P343" i="31"/>
  <c r="P347" i="31"/>
  <c r="P351" i="31"/>
  <c r="P355" i="31"/>
  <c r="P359" i="31"/>
  <c r="P363" i="31"/>
  <c r="P367" i="31"/>
  <c r="P369" i="31"/>
  <c r="P371" i="31"/>
  <c r="P373" i="31"/>
  <c r="P375" i="31"/>
  <c r="P377" i="31"/>
  <c r="P379" i="31"/>
  <c r="P381" i="31"/>
  <c r="P383" i="31"/>
  <c r="P385" i="31"/>
  <c r="P387" i="31"/>
  <c r="P389" i="31"/>
  <c r="P391" i="31"/>
  <c r="P393" i="31"/>
  <c r="P395" i="31"/>
  <c r="P397" i="31"/>
  <c r="P399" i="31"/>
  <c r="P401" i="31"/>
  <c r="P403" i="31"/>
  <c r="P405" i="31"/>
  <c r="P407" i="31"/>
  <c r="P409" i="31"/>
  <c r="P411" i="31"/>
  <c r="P413" i="31"/>
  <c r="P415" i="31"/>
  <c r="P419" i="31"/>
  <c r="P423" i="31"/>
  <c r="P427" i="31"/>
  <c r="P431" i="31"/>
  <c r="P435" i="31"/>
  <c r="P439" i="31"/>
  <c r="P443" i="31"/>
  <c r="P447" i="31"/>
  <c r="P451" i="31"/>
  <c r="P455" i="31"/>
  <c r="P459" i="31"/>
  <c r="P463" i="31"/>
  <c r="P467" i="31"/>
  <c r="P471" i="31"/>
  <c r="P475" i="31"/>
  <c r="P479" i="31"/>
  <c r="P483" i="31"/>
  <c r="P487" i="31"/>
  <c r="P491" i="31"/>
  <c r="P495" i="31"/>
  <c r="P499" i="31"/>
  <c r="P503" i="31"/>
  <c r="P6" i="31"/>
  <c r="P417" i="31"/>
  <c r="P421" i="31"/>
  <c r="P425" i="31"/>
  <c r="P429" i="31"/>
  <c r="P433" i="31"/>
  <c r="P437" i="31"/>
  <c r="P441" i="31"/>
  <c r="P445" i="31"/>
  <c r="P449" i="31"/>
  <c r="P453" i="31"/>
  <c r="P457" i="31"/>
  <c r="P461" i="31"/>
  <c r="P465" i="31"/>
  <c r="P469" i="31"/>
  <c r="P473" i="31"/>
  <c r="P477" i="31"/>
  <c r="P481" i="31"/>
  <c r="P485" i="31"/>
  <c r="P489" i="31"/>
  <c r="P493" i="31"/>
  <c r="P497" i="31"/>
  <c r="P501" i="31"/>
  <c r="P505" i="31"/>
  <c r="N8" i="31"/>
  <c r="N10" i="31"/>
  <c r="N12" i="31"/>
  <c r="N14" i="31"/>
  <c r="N16" i="31"/>
  <c r="N7" i="31"/>
  <c r="N9" i="31"/>
  <c r="N11" i="31"/>
  <c r="N13" i="31"/>
  <c r="N17" i="31"/>
  <c r="N19" i="31"/>
  <c r="N21" i="31"/>
  <c r="N23" i="31"/>
  <c r="N25" i="31"/>
  <c r="N27" i="31"/>
  <c r="N29" i="31"/>
  <c r="N31" i="31"/>
  <c r="N15" i="31"/>
  <c r="N18" i="31"/>
  <c r="N20" i="31"/>
  <c r="N22" i="31"/>
  <c r="N24" i="31"/>
  <c r="N26" i="31"/>
  <c r="N28" i="31"/>
  <c r="N32" i="31"/>
  <c r="N34" i="31"/>
  <c r="N36" i="31"/>
  <c r="N38" i="31"/>
  <c r="N40" i="31"/>
  <c r="N42" i="31"/>
  <c r="N44" i="31"/>
  <c r="N46" i="31"/>
  <c r="N48" i="31"/>
  <c r="N50" i="31"/>
  <c r="N52" i="31"/>
  <c r="N30" i="31"/>
  <c r="N33" i="31"/>
  <c r="N37" i="31"/>
  <c r="N41" i="31"/>
  <c r="N45" i="31"/>
  <c r="N49" i="31"/>
  <c r="N54" i="31"/>
  <c r="N56" i="31"/>
  <c r="N58" i="31"/>
  <c r="N60" i="31"/>
  <c r="N62" i="31"/>
  <c r="N64" i="31"/>
  <c r="N66" i="31"/>
  <c r="N68" i="31"/>
  <c r="N70" i="31"/>
  <c r="N72" i="31"/>
  <c r="N74" i="31"/>
  <c r="N76" i="31"/>
  <c r="N78" i="31"/>
  <c r="N80" i="31"/>
  <c r="N82" i="31"/>
  <c r="N84" i="31"/>
  <c r="N86" i="31"/>
  <c r="N35" i="31"/>
  <c r="N43" i="31"/>
  <c r="N51" i="31"/>
  <c r="N53" i="31"/>
  <c r="N57" i="31"/>
  <c r="N61" i="31"/>
  <c r="N65" i="31"/>
  <c r="N69" i="31"/>
  <c r="N73" i="31"/>
  <c r="N77" i="31"/>
  <c r="N81" i="31"/>
  <c r="N85" i="31"/>
  <c r="N89" i="31"/>
  <c r="N91" i="31"/>
  <c r="N93" i="31"/>
  <c r="N95" i="31"/>
  <c r="N97" i="31"/>
  <c r="N99" i="31"/>
  <c r="N101" i="31"/>
  <c r="N103" i="31"/>
  <c r="N105" i="31"/>
  <c r="N107" i="31"/>
  <c r="N109" i="31"/>
  <c r="N111" i="31"/>
  <c r="N113" i="31"/>
  <c r="N115" i="31"/>
  <c r="N117" i="31"/>
  <c r="N119" i="31"/>
  <c r="N121" i="31"/>
  <c r="N123" i="31"/>
  <c r="N125" i="31"/>
  <c r="N127" i="31"/>
  <c r="N129" i="31"/>
  <c r="N131" i="31"/>
  <c r="N133" i="31"/>
  <c r="N135" i="31"/>
  <c r="N137" i="31"/>
  <c r="N139" i="31"/>
  <c r="N141" i="31"/>
  <c r="N143" i="31"/>
  <c r="N145" i="31"/>
  <c r="N147" i="31"/>
  <c r="N149" i="31"/>
  <c r="N151" i="31"/>
  <c r="N153" i="31"/>
  <c r="N155" i="31"/>
  <c r="N39" i="31"/>
  <c r="N47" i="31"/>
  <c r="N55" i="31"/>
  <c r="N59" i="31"/>
  <c r="N63" i="31"/>
  <c r="N67" i="31"/>
  <c r="N71" i="31"/>
  <c r="N75" i="31"/>
  <c r="N79" i="31"/>
  <c r="N83" i="31"/>
  <c r="N90" i="31"/>
  <c r="N94" i="31"/>
  <c r="N98" i="31"/>
  <c r="N102" i="31"/>
  <c r="N106" i="31"/>
  <c r="N110" i="31"/>
  <c r="N114" i="31"/>
  <c r="N118" i="31"/>
  <c r="N122" i="31"/>
  <c r="N126" i="31"/>
  <c r="N130" i="31"/>
  <c r="N134" i="31"/>
  <c r="N138" i="31"/>
  <c r="N142" i="31"/>
  <c r="N146" i="31"/>
  <c r="N150" i="31"/>
  <c r="N154" i="31"/>
  <c r="N156" i="31"/>
  <c r="N87" i="31"/>
  <c r="N88" i="31"/>
  <c r="N92" i="31"/>
  <c r="N96" i="31"/>
  <c r="N100" i="31"/>
  <c r="N104" i="31"/>
  <c r="N108" i="31"/>
  <c r="N112" i="31"/>
  <c r="N116" i="31"/>
  <c r="N120" i="31"/>
  <c r="N124" i="31"/>
  <c r="N128" i="31"/>
  <c r="N132" i="31"/>
  <c r="N140" i="31"/>
  <c r="N148" i="31"/>
  <c r="N158" i="31"/>
  <c r="N160" i="31"/>
  <c r="N162" i="31"/>
  <c r="N164" i="31"/>
  <c r="N166" i="31"/>
  <c r="N168" i="31"/>
  <c r="N170" i="31"/>
  <c r="N172" i="31"/>
  <c r="N174" i="31"/>
  <c r="N176" i="31"/>
  <c r="N136" i="31"/>
  <c r="N144" i="31"/>
  <c r="N152" i="31"/>
  <c r="N157" i="31"/>
  <c r="N159" i="31"/>
  <c r="N161" i="31"/>
  <c r="N163" i="31"/>
  <c r="N165" i="31"/>
  <c r="N167" i="31"/>
  <c r="N169" i="31"/>
  <c r="N171" i="31"/>
  <c r="N173" i="31"/>
  <c r="N175" i="31"/>
  <c r="N177" i="31"/>
  <c r="N179" i="31"/>
  <c r="N181" i="31"/>
  <c r="N183" i="31"/>
  <c r="N185" i="31"/>
  <c r="N187" i="31"/>
  <c r="N189" i="31"/>
  <c r="N191" i="31"/>
  <c r="N193" i="31"/>
  <c r="N195" i="31"/>
  <c r="N180" i="31"/>
  <c r="N184" i="31"/>
  <c r="N188" i="31"/>
  <c r="N192" i="31"/>
  <c r="N196" i="31"/>
  <c r="N198" i="31"/>
  <c r="N200" i="31"/>
  <c r="N202" i="31"/>
  <c r="N204" i="31"/>
  <c r="N206" i="31"/>
  <c r="N208" i="31"/>
  <c r="N210" i="31"/>
  <c r="N212" i="31"/>
  <c r="N214" i="31"/>
  <c r="N216" i="31"/>
  <c r="N218" i="31"/>
  <c r="N220" i="31"/>
  <c r="N222" i="31"/>
  <c r="N224" i="31"/>
  <c r="N226" i="31"/>
  <c r="N228" i="31"/>
  <c r="N230" i="31"/>
  <c r="N232" i="31"/>
  <c r="N234" i="31"/>
  <c r="N236" i="31"/>
  <c r="N238" i="31"/>
  <c r="N240" i="31"/>
  <c r="N242" i="31"/>
  <c r="N244" i="31"/>
  <c r="N246" i="31"/>
  <c r="N248" i="31"/>
  <c r="N250" i="31"/>
  <c r="N252" i="31"/>
  <c r="N254" i="31"/>
  <c r="N256" i="31"/>
  <c r="N258" i="31"/>
  <c r="N260" i="31"/>
  <c r="N262" i="31"/>
  <c r="N264" i="31"/>
  <c r="N266" i="31"/>
  <c r="N268" i="31"/>
  <c r="N270" i="31"/>
  <c r="N272" i="31"/>
  <c r="N274" i="31"/>
  <c r="N276" i="31"/>
  <c r="N278" i="31"/>
  <c r="N280" i="31"/>
  <c r="N282" i="31"/>
  <c r="N284" i="31"/>
  <c r="N286" i="31"/>
  <c r="N288" i="31"/>
  <c r="N290" i="31"/>
  <c r="N292" i="31"/>
  <c r="N294" i="31"/>
  <c r="N296" i="31"/>
  <c r="N298" i="31"/>
  <c r="N300" i="31"/>
  <c r="N302" i="31"/>
  <c r="N304" i="31"/>
  <c r="N306" i="31"/>
  <c r="N308" i="31"/>
  <c r="N310" i="31"/>
  <c r="N312" i="31"/>
  <c r="N314" i="31"/>
  <c r="N316" i="31"/>
  <c r="N318" i="31"/>
  <c r="N320" i="31"/>
  <c r="N322" i="31"/>
  <c r="N324" i="31"/>
  <c r="N326" i="31"/>
  <c r="N328" i="31"/>
  <c r="N330" i="31"/>
  <c r="N332" i="31"/>
  <c r="N334" i="31"/>
  <c r="N336" i="31"/>
  <c r="N338" i="31"/>
  <c r="N340" i="31"/>
  <c r="N342" i="31"/>
  <c r="N344" i="31"/>
  <c r="N346" i="31"/>
  <c r="N348" i="31"/>
  <c r="N350" i="31"/>
  <c r="N352" i="31"/>
  <c r="N354" i="31"/>
  <c r="N356" i="31"/>
  <c r="N358" i="31"/>
  <c r="N360" i="31"/>
  <c r="N362" i="31"/>
  <c r="N364" i="31"/>
  <c r="N366" i="31"/>
  <c r="N368" i="31"/>
  <c r="N178" i="31"/>
  <c r="N182" i="31"/>
  <c r="N186" i="31"/>
  <c r="N190" i="31"/>
  <c r="N194" i="31"/>
  <c r="N197" i="31"/>
  <c r="N199" i="31"/>
  <c r="N201" i="31"/>
  <c r="N203" i="31"/>
  <c r="N205" i="31"/>
  <c r="N207" i="31"/>
  <c r="N209" i="31"/>
  <c r="N211" i="31"/>
  <c r="N213" i="31"/>
  <c r="N215" i="31"/>
  <c r="N217" i="31"/>
  <c r="N219" i="31"/>
  <c r="N221" i="31"/>
  <c r="N223" i="31"/>
  <c r="N225" i="31"/>
  <c r="N227" i="31"/>
  <c r="N229" i="31"/>
  <c r="N231" i="31"/>
  <c r="N233" i="31"/>
  <c r="N235" i="31"/>
  <c r="N237" i="31"/>
  <c r="N239" i="31"/>
  <c r="N241" i="31"/>
  <c r="N243" i="31"/>
  <c r="N245" i="31"/>
  <c r="N247" i="31"/>
  <c r="N249" i="31"/>
  <c r="N251" i="31"/>
  <c r="N253" i="31"/>
  <c r="N255" i="31"/>
  <c r="N257" i="31"/>
  <c r="N259" i="31"/>
  <c r="N261" i="31"/>
  <c r="N263" i="31"/>
  <c r="N265" i="31"/>
  <c r="N267" i="31"/>
  <c r="N269" i="31"/>
  <c r="N271" i="31"/>
  <c r="N273" i="31"/>
  <c r="N275" i="31"/>
  <c r="N279" i="31"/>
  <c r="N283" i="31"/>
  <c r="N287" i="31"/>
  <c r="N291" i="31"/>
  <c r="N295" i="31"/>
  <c r="N299" i="31"/>
  <c r="N303" i="31"/>
  <c r="N307" i="31"/>
  <c r="N311" i="31"/>
  <c r="N315" i="31"/>
  <c r="N319" i="31"/>
  <c r="N323" i="31"/>
  <c r="N327" i="31"/>
  <c r="N331" i="31"/>
  <c r="N335" i="31"/>
  <c r="N339" i="31"/>
  <c r="N343" i="31"/>
  <c r="N347" i="31"/>
  <c r="N351" i="31"/>
  <c r="N355" i="31"/>
  <c r="N359" i="31"/>
  <c r="N363" i="31"/>
  <c r="N367" i="31"/>
  <c r="N370" i="31"/>
  <c r="N372" i="31"/>
  <c r="N374" i="31"/>
  <c r="N376" i="31"/>
  <c r="N378" i="31"/>
  <c r="N380" i="31"/>
  <c r="N382" i="31"/>
  <c r="N384" i="31"/>
  <c r="N386" i="31"/>
  <c r="N388" i="31"/>
  <c r="N390" i="31"/>
  <c r="N392" i="31"/>
  <c r="N394" i="31"/>
  <c r="N396" i="31"/>
  <c r="N398" i="31"/>
  <c r="N400" i="31"/>
  <c r="N402" i="31"/>
  <c r="N404" i="31"/>
  <c r="N406" i="31"/>
  <c r="N408" i="31"/>
  <c r="N410" i="31"/>
  <c r="N412" i="31"/>
  <c r="N414" i="31"/>
  <c r="N416" i="31"/>
  <c r="N418" i="31"/>
  <c r="N420" i="31"/>
  <c r="N422" i="31"/>
  <c r="N424" i="31"/>
  <c r="N426" i="31"/>
  <c r="N428" i="31"/>
  <c r="N430" i="31"/>
  <c r="N432" i="31"/>
  <c r="N434" i="31"/>
  <c r="N436" i="31"/>
  <c r="N438" i="31"/>
  <c r="N440" i="31"/>
  <c r="N442" i="31"/>
  <c r="N444" i="31"/>
  <c r="N446" i="31"/>
  <c r="N448" i="31"/>
  <c r="N450" i="31"/>
  <c r="N452" i="31"/>
  <c r="N454" i="31"/>
  <c r="N456" i="31"/>
  <c r="N458" i="31"/>
  <c r="N460" i="31"/>
  <c r="N462" i="31"/>
  <c r="N464" i="31"/>
  <c r="N466" i="31"/>
  <c r="N468" i="31"/>
  <c r="N470" i="31"/>
  <c r="N472" i="31"/>
  <c r="N474" i="31"/>
  <c r="N476" i="31"/>
  <c r="N478" i="31"/>
  <c r="N480" i="31"/>
  <c r="N482" i="31"/>
  <c r="N484" i="31"/>
  <c r="N486" i="31"/>
  <c r="N488" i="31"/>
  <c r="N490" i="31"/>
  <c r="N492" i="31"/>
  <c r="N494" i="31"/>
  <c r="N496" i="31"/>
  <c r="N498" i="31"/>
  <c r="N500" i="31"/>
  <c r="N502" i="31"/>
  <c r="N504" i="31"/>
  <c r="N277" i="31"/>
  <c r="N281" i="31"/>
  <c r="N285" i="31"/>
  <c r="N289" i="31"/>
  <c r="N293" i="31"/>
  <c r="N297" i="31"/>
  <c r="N301" i="31"/>
  <c r="N305" i="31"/>
  <c r="N309" i="31"/>
  <c r="N313" i="31"/>
  <c r="N317" i="31"/>
  <c r="N321" i="31"/>
  <c r="N325" i="31"/>
  <c r="N329" i="31"/>
  <c r="N333" i="31"/>
  <c r="N337" i="31"/>
  <c r="N341" i="31"/>
  <c r="N345" i="31"/>
  <c r="N349" i="31"/>
  <c r="N353" i="31"/>
  <c r="N357" i="31"/>
  <c r="N361" i="31"/>
  <c r="N365" i="31"/>
  <c r="N369" i="31"/>
  <c r="N371" i="31"/>
  <c r="N373" i="31"/>
  <c r="N375" i="31"/>
  <c r="N377" i="31"/>
  <c r="N379" i="31"/>
  <c r="N381" i="31"/>
  <c r="N383" i="31"/>
  <c r="N385" i="31"/>
  <c r="N387" i="31"/>
  <c r="N389" i="31"/>
  <c r="N391" i="31"/>
  <c r="N393" i="31"/>
  <c r="N395" i="31"/>
  <c r="N397" i="31"/>
  <c r="N399" i="31"/>
  <c r="N401" i="31"/>
  <c r="N403" i="31"/>
  <c r="N405" i="31"/>
  <c r="N407" i="31"/>
  <c r="N409" i="31"/>
  <c r="N411" i="31"/>
  <c r="N413" i="31"/>
  <c r="N417" i="31"/>
  <c r="N421" i="31"/>
  <c r="N425" i="31"/>
  <c r="N429" i="31"/>
  <c r="N433" i="31"/>
  <c r="N437" i="31"/>
  <c r="N441" i="31"/>
  <c r="N445" i="31"/>
  <c r="N449" i="31"/>
  <c r="N453" i="31"/>
  <c r="N457" i="31"/>
  <c r="N461" i="31"/>
  <c r="N465" i="31"/>
  <c r="N469" i="31"/>
  <c r="N473" i="31"/>
  <c r="N477" i="31"/>
  <c r="N481" i="31"/>
  <c r="N485" i="31"/>
  <c r="N489" i="31"/>
  <c r="N493" i="31"/>
  <c r="N497" i="31"/>
  <c r="N501" i="31"/>
  <c r="N505" i="31"/>
  <c r="N415" i="31"/>
  <c r="N419" i="31"/>
  <c r="N423" i="31"/>
  <c r="N427" i="31"/>
  <c r="N431" i="31"/>
  <c r="N435" i="31"/>
  <c r="N439" i="31"/>
  <c r="N443" i="31"/>
  <c r="N447" i="31"/>
  <c r="N451" i="31"/>
  <c r="N455" i="31"/>
  <c r="N459" i="31"/>
  <c r="N463" i="31"/>
  <c r="N467" i="31"/>
  <c r="N471" i="31"/>
  <c r="N475" i="31"/>
  <c r="N479" i="31"/>
  <c r="N483" i="31"/>
  <c r="N487" i="31"/>
  <c r="N491" i="31"/>
  <c r="N495" i="31"/>
  <c r="N499" i="31"/>
  <c r="N503" i="31"/>
  <c r="N6" i="31"/>
  <c r="L8" i="31"/>
  <c r="L10" i="31"/>
  <c r="L12" i="31"/>
  <c r="L14" i="31"/>
  <c r="L16" i="31"/>
  <c r="L7" i="31"/>
  <c r="L9" i="31"/>
  <c r="L11" i="31"/>
  <c r="L13" i="31"/>
  <c r="L15" i="31"/>
  <c r="L19" i="31"/>
  <c r="L21" i="31"/>
  <c r="L23" i="31"/>
  <c r="L25" i="31"/>
  <c r="L27" i="31"/>
  <c r="L29" i="31"/>
  <c r="L31" i="31"/>
  <c r="L17" i="31"/>
  <c r="L18" i="31"/>
  <c r="L20" i="31"/>
  <c r="L22" i="31"/>
  <c r="L24" i="31"/>
  <c r="L26" i="31"/>
  <c r="L30" i="31"/>
  <c r="L32" i="31"/>
  <c r="L34" i="31"/>
  <c r="L36" i="31"/>
  <c r="L38" i="31"/>
  <c r="L40" i="31"/>
  <c r="L42" i="31"/>
  <c r="L44" i="31"/>
  <c r="L46" i="31"/>
  <c r="L48" i="31"/>
  <c r="L50" i="31"/>
  <c r="L52" i="31"/>
  <c r="L28" i="31"/>
  <c r="L35" i="31"/>
  <c r="L39" i="31"/>
  <c r="L43" i="31"/>
  <c r="L47" i="31"/>
  <c r="L51" i="31"/>
  <c r="L54" i="31"/>
  <c r="L56" i="31"/>
  <c r="L58" i="31"/>
  <c r="L60" i="31"/>
  <c r="L62" i="31"/>
  <c r="L64" i="31"/>
  <c r="L66" i="31"/>
  <c r="L68" i="31"/>
  <c r="L70" i="31"/>
  <c r="L72" i="31"/>
  <c r="L74" i="31"/>
  <c r="L76" i="31"/>
  <c r="L78" i="31"/>
  <c r="L80" i="31"/>
  <c r="L82" i="31"/>
  <c r="L84" i="31"/>
  <c r="L86" i="31"/>
  <c r="L33" i="31"/>
  <c r="L41" i="31"/>
  <c r="L49" i="31"/>
  <c r="L55" i="31"/>
  <c r="L59" i="31"/>
  <c r="L63" i="31"/>
  <c r="L67" i="31"/>
  <c r="L71" i="31"/>
  <c r="L75" i="31"/>
  <c r="L79" i="31"/>
  <c r="L83" i="31"/>
  <c r="L87" i="31"/>
  <c r="L89" i="31"/>
  <c r="L91" i="31"/>
  <c r="L93" i="31"/>
  <c r="L95" i="31"/>
  <c r="L97" i="31"/>
  <c r="L99" i="31"/>
  <c r="L101" i="31"/>
  <c r="L103" i="31"/>
  <c r="L105" i="31"/>
  <c r="L107" i="31"/>
  <c r="L109" i="31"/>
  <c r="L111" i="31"/>
  <c r="L113" i="31"/>
  <c r="L115" i="31"/>
  <c r="L117" i="31"/>
  <c r="L119" i="31"/>
  <c r="L121" i="31"/>
  <c r="L123" i="31"/>
  <c r="L125" i="31"/>
  <c r="L127" i="31"/>
  <c r="L129" i="31"/>
  <c r="L131" i="31"/>
  <c r="L133" i="31"/>
  <c r="L135" i="31"/>
  <c r="L137" i="31"/>
  <c r="L139" i="31"/>
  <c r="L141" i="31"/>
  <c r="L143" i="31"/>
  <c r="L145" i="31"/>
  <c r="L147" i="31"/>
  <c r="L149" i="31"/>
  <c r="L151" i="31"/>
  <c r="L153" i="31"/>
  <c r="L155" i="31"/>
  <c r="L37" i="31"/>
  <c r="L45" i="31"/>
  <c r="L53" i="31"/>
  <c r="L57" i="31"/>
  <c r="L61" i="31"/>
  <c r="L65" i="31"/>
  <c r="L69" i="31"/>
  <c r="L73" i="31"/>
  <c r="L77" i="31"/>
  <c r="L81" i="31"/>
  <c r="L88" i="31"/>
  <c r="L92" i="31"/>
  <c r="L96" i="31"/>
  <c r="L100" i="31"/>
  <c r="L104" i="31"/>
  <c r="L108" i="31"/>
  <c r="L112" i="31"/>
  <c r="L116" i="31"/>
  <c r="L120" i="31"/>
  <c r="L124" i="31"/>
  <c r="L128" i="31"/>
  <c r="L132" i="31"/>
  <c r="L136" i="31"/>
  <c r="L140" i="31"/>
  <c r="L144" i="31"/>
  <c r="L148" i="31"/>
  <c r="L152" i="31"/>
  <c r="L156" i="31"/>
  <c r="L85" i="31"/>
  <c r="L90" i="31"/>
  <c r="L94" i="31"/>
  <c r="L98" i="31"/>
  <c r="L102" i="31"/>
  <c r="L106" i="31"/>
  <c r="L110" i="31"/>
  <c r="L114" i="31"/>
  <c r="L118" i="31"/>
  <c r="L122" i="31"/>
  <c r="L126" i="31"/>
  <c r="L130" i="31"/>
  <c r="L138" i="31"/>
  <c r="L146" i="31"/>
  <c r="L154" i="31"/>
  <c r="L158" i="31"/>
  <c r="L160" i="31"/>
  <c r="L162" i="31"/>
  <c r="L164" i="31"/>
  <c r="L166" i="31"/>
  <c r="L168" i="31"/>
  <c r="L170" i="31"/>
  <c r="L172" i="31"/>
  <c r="L174" i="31"/>
  <c r="L176" i="31"/>
  <c r="L134" i="31"/>
  <c r="L142" i="31"/>
  <c r="L150" i="31"/>
  <c r="L157" i="31"/>
  <c r="L159" i="31"/>
  <c r="L161" i="31"/>
  <c r="L163" i="31"/>
  <c r="L165" i="31"/>
  <c r="L167" i="31"/>
  <c r="L169" i="31"/>
  <c r="L171" i="31"/>
  <c r="L173" i="31"/>
  <c r="L175" i="31"/>
  <c r="L177" i="31"/>
  <c r="L179" i="31"/>
  <c r="L181" i="31"/>
  <c r="L183" i="31"/>
  <c r="L185" i="31"/>
  <c r="L187" i="31"/>
  <c r="L189" i="31"/>
  <c r="L191" i="31"/>
  <c r="L193" i="31"/>
  <c r="L195" i="31"/>
  <c r="L178" i="31"/>
  <c r="L182" i="31"/>
  <c r="L186" i="31"/>
  <c r="L190" i="31"/>
  <c r="L194" i="31"/>
  <c r="L196" i="31"/>
  <c r="L198" i="31"/>
  <c r="L200" i="31"/>
  <c r="L202" i="31"/>
  <c r="L204" i="31"/>
  <c r="L206" i="31"/>
  <c r="L208" i="31"/>
  <c r="L210" i="31"/>
  <c r="L212" i="31"/>
  <c r="L214" i="31"/>
  <c r="L216" i="31"/>
  <c r="L218" i="31"/>
  <c r="L220" i="31"/>
  <c r="L222" i="31"/>
  <c r="L224" i="31"/>
  <c r="L226" i="31"/>
  <c r="L228" i="31"/>
  <c r="L230" i="31"/>
  <c r="L232" i="31"/>
  <c r="L234" i="31"/>
  <c r="L236" i="31"/>
  <c r="L238" i="31"/>
  <c r="L240" i="31"/>
  <c r="L242" i="31"/>
  <c r="L244" i="31"/>
  <c r="L246" i="31"/>
  <c r="L248" i="31"/>
  <c r="L250" i="31"/>
  <c r="L252" i="31"/>
  <c r="L254" i="31"/>
  <c r="L256" i="31"/>
  <c r="L258" i="31"/>
  <c r="L260" i="31"/>
  <c r="L262" i="31"/>
  <c r="L264" i="31"/>
  <c r="L266" i="31"/>
  <c r="L268" i="31"/>
  <c r="L270" i="31"/>
  <c r="L272" i="31"/>
  <c r="L274" i="31"/>
  <c r="L276" i="31"/>
  <c r="L278" i="31"/>
  <c r="L280" i="31"/>
  <c r="L282" i="31"/>
  <c r="L284" i="31"/>
  <c r="L286" i="31"/>
  <c r="L288" i="31"/>
  <c r="L290" i="31"/>
  <c r="L292" i="31"/>
  <c r="L294" i="31"/>
  <c r="L296" i="31"/>
  <c r="L298" i="31"/>
  <c r="L300" i="31"/>
  <c r="L302" i="31"/>
  <c r="L304" i="31"/>
  <c r="L306" i="31"/>
  <c r="L308" i="31"/>
  <c r="L310" i="31"/>
  <c r="L312" i="31"/>
  <c r="L314" i="31"/>
  <c r="L316" i="31"/>
  <c r="L318" i="31"/>
  <c r="L320" i="31"/>
  <c r="L322" i="31"/>
  <c r="L324" i="31"/>
  <c r="L326" i="31"/>
  <c r="L328" i="31"/>
  <c r="L330" i="31"/>
  <c r="L332" i="31"/>
  <c r="L334" i="31"/>
  <c r="L336" i="31"/>
  <c r="L338" i="31"/>
  <c r="L340" i="31"/>
  <c r="L342" i="31"/>
  <c r="L344" i="31"/>
  <c r="L346" i="31"/>
  <c r="L348" i="31"/>
  <c r="L350" i="31"/>
  <c r="L352" i="31"/>
  <c r="L354" i="31"/>
  <c r="L356" i="31"/>
  <c r="L358" i="31"/>
  <c r="L360" i="31"/>
  <c r="L362" i="31"/>
  <c r="L364" i="31"/>
  <c r="L366" i="31"/>
  <c r="L368" i="31"/>
  <c r="L180" i="31"/>
  <c r="L184" i="31"/>
  <c r="L188" i="31"/>
  <c r="L192" i="31"/>
  <c r="L197" i="31"/>
  <c r="L199" i="31"/>
  <c r="L201" i="31"/>
  <c r="L203" i="31"/>
  <c r="L205" i="31"/>
  <c r="L207" i="31"/>
  <c r="L209" i="31"/>
  <c r="L211" i="31"/>
  <c r="L213" i="31"/>
  <c r="L215" i="31"/>
  <c r="L217" i="31"/>
  <c r="L219" i="31"/>
  <c r="L221" i="31"/>
  <c r="L223" i="31"/>
  <c r="L225" i="31"/>
  <c r="L227" i="31"/>
  <c r="L229" i="31"/>
  <c r="L231" i="31"/>
  <c r="L233" i="31"/>
  <c r="L235" i="31"/>
  <c r="L237" i="31"/>
  <c r="L239" i="31"/>
  <c r="L241" i="31"/>
  <c r="L243" i="31"/>
  <c r="L245" i="31"/>
  <c r="L247" i="31"/>
  <c r="L249" i="31"/>
  <c r="L251" i="31"/>
  <c r="L253" i="31"/>
  <c r="L255" i="31"/>
  <c r="L257" i="31"/>
  <c r="L259" i="31"/>
  <c r="L261" i="31"/>
  <c r="L263" i="31"/>
  <c r="L265" i="31"/>
  <c r="L267" i="31"/>
  <c r="L269" i="31"/>
  <c r="L271" i="31"/>
  <c r="L273" i="31"/>
  <c r="L275" i="31"/>
  <c r="L277" i="31"/>
  <c r="L281" i="31"/>
  <c r="L285" i="31"/>
  <c r="L289" i="31"/>
  <c r="L293" i="31"/>
  <c r="L297" i="31"/>
  <c r="L301" i="31"/>
  <c r="L305" i="31"/>
  <c r="L309" i="31"/>
  <c r="L313" i="31"/>
  <c r="L317" i="31"/>
  <c r="L321" i="31"/>
  <c r="L325" i="31"/>
  <c r="L329" i="31"/>
  <c r="L333" i="31"/>
  <c r="L337" i="31"/>
  <c r="L341" i="31"/>
  <c r="L345" i="31"/>
  <c r="L349" i="31"/>
  <c r="L353" i="31"/>
  <c r="L357" i="31"/>
  <c r="L361" i="31"/>
  <c r="L365" i="31"/>
  <c r="L370" i="31"/>
  <c r="L372" i="31"/>
  <c r="L374" i="31"/>
  <c r="L376" i="31"/>
  <c r="L378" i="31"/>
  <c r="L380" i="31"/>
  <c r="L382" i="31"/>
  <c r="L384" i="31"/>
  <c r="L386" i="31"/>
  <c r="L388" i="31"/>
  <c r="L390" i="31"/>
  <c r="L392" i="31"/>
  <c r="L394" i="31"/>
  <c r="L396" i="31"/>
  <c r="L398" i="31"/>
  <c r="L400" i="31"/>
  <c r="L402" i="31"/>
  <c r="L404" i="31"/>
  <c r="L406" i="31"/>
  <c r="L408" i="31"/>
  <c r="L410" i="31"/>
  <c r="L412" i="31"/>
  <c r="L414" i="31"/>
  <c r="L416" i="31"/>
  <c r="L418" i="31"/>
  <c r="L420" i="31"/>
  <c r="L422" i="31"/>
  <c r="L424" i="31"/>
  <c r="L426" i="31"/>
  <c r="L428" i="31"/>
  <c r="L430" i="31"/>
  <c r="L432" i="31"/>
  <c r="L434" i="31"/>
  <c r="L436" i="31"/>
  <c r="L438" i="31"/>
  <c r="L440" i="31"/>
  <c r="L442" i="31"/>
  <c r="L444" i="31"/>
  <c r="L446" i="31"/>
  <c r="L448" i="31"/>
  <c r="L450" i="31"/>
  <c r="L452" i="31"/>
  <c r="L454" i="31"/>
  <c r="L456" i="31"/>
  <c r="L458" i="31"/>
  <c r="L460" i="31"/>
  <c r="L462" i="31"/>
  <c r="L464" i="31"/>
  <c r="L466" i="31"/>
  <c r="L468" i="31"/>
  <c r="L470" i="31"/>
  <c r="L472" i="31"/>
  <c r="L474" i="31"/>
  <c r="L476" i="31"/>
  <c r="L478" i="31"/>
  <c r="L480" i="31"/>
  <c r="L482" i="31"/>
  <c r="L484" i="31"/>
  <c r="L486" i="31"/>
  <c r="L488" i="31"/>
  <c r="L490" i="31"/>
  <c r="L492" i="31"/>
  <c r="L494" i="31"/>
  <c r="L496" i="31"/>
  <c r="L498" i="31"/>
  <c r="L500" i="31"/>
  <c r="L502" i="31"/>
  <c r="L504" i="31"/>
  <c r="L279" i="31"/>
  <c r="L283" i="31"/>
  <c r="L287" i="31"/>
  <c r="L291" i="31"/>
  <c r="L295" i="31"/>
  <c r="L299" i="31"/>
  <c r="L303" i="31"/>
  <c r="L307" i="31"/>
  <c r="L311" i="31"/>
  <c r="L315" i="31"/>
  <c r="L319" i="31"/>
  <c r="L323" i="31"/>
  <c r="L327" i="31"/>
  <c r="L331" i="31"/>
  <c r="L335" i="31"/>
  <c r="L339" i="31"/>
  <c r="L343" i="31"/>
  <c r="L347" i="31"/>
  <c r="L351" i="31"/>
  <c r="L355" i="31"/>
  <c r="L359" i="31"/>
  <c r="L363" i="31"/>
  <c r="L367" i="31"/>
  <c r="L369" i="31"/>
  <c r="L371" i="31"/>
  <c r="L373" i="31"/>
  <c r="L375" i="31"/>
  <c r="L377" i="31"/>
  <c r="L379" i="31"/>
  <c r="L381" i="31"/>
  <c r="L383" i="31"/>
  <c r="L385" i="31"/>
  <c r="L387" i="31"/>
  <c r="L389" i="31"/>
  <c r="L391" i="31"/>
  <c r="L393" i="31"/>
  <c r="L395" i="31"/>
  <c r="L397" i="31"/>
  <c r="L399" i="31"/>
  <c r="L401" i="31"/>
  <c r="L403" i="31"/>
  <c r="L405" i="31"/>
  <c r="L407" i="31"/>
  <c r="L409" i="31"/>
  <c r="L411" i="31"/>
  <c r="L413" i="31"/>
  <c r="L415" i="31"/>
  <c r="L419" i="31"/>
  <c r="L423" i="31"/>
  <c r="L427" i="31"/>
  <c r="L431" i="31"/>
  <c r="L435" i="31"/>
  <c r="L439" i="31"/>
  <c r="L443" i="31"/>
  <c r="L447" i="31"/>
  <c r="L451" i="31"/>
  <c r="L455" i="31"/>
  <c r="L459" i="31"/>
  <c r="L463" i="31"/>
  <c r="L467" i="31"/>
  <c r="L471" i="31"/>
  <c r="L475" i="31"/>
  <c r="L479" i="31"/>
  <c r="L483" i="31"/>
  <c r="L487" i="31"/>
  <c r="L491" i="31"/>
  <c r="L495" i="31"/>
  <c r="L499" i="31"/>
  <c r="L503" i="31"/>
  <c r="L6" i="31"/>
  <c r="L417" i="31"/>
  <c r="L421" i="31"/>
  <c r="L425" i="31"/>
  <c r="L429" i="31"/>
  <c r="L433" i="31"/>
  <c r="L437" i="31"/>
  <c r="L441" i="31"/>
  <c r="L445" i="31"/>
  <c r="L449" i="31"/>
  <c r="L453" i="31"/>
  <c r="L457" i="31"/>
  <c r="L461" i="31"/>
  <c r="L465" i="31"/>
  <c r="L469" i="31"/>
  <c r="L473" i="31"/>
  <c r="L477" i="31"/>
  <c r="L481" i="31"/>
  <c r="L485" i="31"/>
  <c r="L489" i="31"/>
  <c r="L493" i="31"/>
  <c r="L497" i="31"/>
  <c r="L501" i="31"/>
  <c r="L505" i="31"/>
  <c r="J8" i="31"/>
  <c r="J10" i="31"/>
  <c r="J12" i="31"/>
  <c r="J14" i="31"/>
  <c r="J16" i="31"/>
  <c r="J7" i="31"/>
  <c r="J9" i="31"/>
  <c r="J11" i="31"/>
  <c r="J13" i="31"/>
  <c r="J15" i="31"/>
  <c r="J17" i="31"/>
  <c r="J19" i="31"/>
  <c r="J21" i="31"/>
  <c r="J23" i="31"/>
  <c r="J25" i="31"/>
  <c r="J27" i="31"/>
  <c r="J29" i="31"/>
  <c r="J31" i="31"/>
  <c r="J18" i="31"/>
  <c r="J20" i="31"/>
  <c r="J22" i="31"/>
  <c r="J24" i="31"/>
  <c r="J26" i="31"/>
  <c r="J28" i="31"/>
  <c r="J32" i="31"/>
  <c r="J34" i="31"/>
  <c r="J36" i="31"/>
  <c r="J38" i="31"/>
  <c r="J40" i="31"/>
  <c r="J42" i="31"/>
  <c r="J44" i="31"/>
  <c r="J46" i="31"/>
  <c r="J48" i="31"/>
  <c r="J50" i="31"/>
  <c r="J52" i="31"/>
  <c r="J30" i="31"/>
  <c r="J33" i="31"/>
  <c r="J37" i="31"/>
  <c r="J41" i="31"/>
  <c r="J45" i="31"/>
  <c r="J49" i="31"/>
  <c r="J54" i="31"/>
  <c r="J56" i="31"/>
  <c r="J58" i="31"/>
  <c r="J60" i="31"/>
  <c r="J62" i="31"/>
  <c r="J64" i="31"/>
  <c r="J66" i="31"/>
  <c r="J68" i="31"/>
  <c r="J70" i="31"/>
  <c r="J72" i="31"/>
  <c r="J74" i="31"/>
  <c r="J76" i="31"/>
  <c r="J78" i="31"/>
  <c r="J80" i="31"/>
  <c r="J82" i="31"/>
  <c r="J84" i="31"/>
  <c r="J86" i="31"/>
  <c r="J39" i="31"/>
  <c r="J47" i="31"/>
  <c r="J53" i="31"/>
  <c r="J57" i="31"/>
  <c r="J61" i="31"/>
  <c r="J65" i="31"/>
  <c r="J69" i="31"/>
  <c r="J73" i="31"/>
  <c r="J77" i="31"/>
  <c r="J81" i="31"/>
  <c r="J85" i="31"/>
  <c r="J89" i="31"/>
  <c r="J91" i="31"/>
  <c r="J93" i="31"/>
  <c r="J95" i="31"/>
  <c r="J97" i="31"/>
  <c r="J99" i="31"/>
  <c r="J101" i="31"/>
  <c r="J103" i="31"/>
  <c r="J105" i="31"/>
  <c r="J107" i="31"/>
  <c r="J109" i="31"/>
  <c r="J111" i="31"/>
  <c r="J113" i="31"/>
  <c r="J115" i="31"/>
  <c r="J117" i="31"/>
  <c r="J119" i="31"/>
  <c r="J121" i="31"/>
  <c r="J123" i="31"/>
  <c r="J125" i="31"/>
  <c r="J127" i="31"/>
  <c r="J129" i="31"/>
  <c r="J131" i="31"/>
  <c r="J133" i="31"/>
  <c r="J135" i="31"/>
  <c r="J137" i="31"/>
  <c r="J139" i="31"/>
  <c r="J141" i="31"/>
  <c r="J143" i="31"/>
  <c r="J145" i="31"/>
  <c r="J147" i="31"/>
  <c r="J149" i="31"/>
  <c r="J151" i="31"/>
  <c r="J153" i="31"/>
  <c r="J155" i="31"/>
  <c r="J35" i="31"/>
  <c r="J43" i="31"/>
  <c r="J51" i="31"/>
  <c r="J55" i="31"/>
  <c r="J59" i="31"/>
  <c r="J63" i="31"/>
  <c r="J67" i="31"/>
  <c r="J71" i="31"/>
  <c r="J75" i="31"/>
  <c r="J79" i="31"/>
  <c r="J83" i="31"/>
  <c r="J87" i="31"/>
  <c r="J90" i="31"/>
  <c r="J94" i="31"/>
  <c r="J98" i="31"/>
  <c r="J102" i="31"/>
  <c r="J106" i="31"/>
  <c r="J110" i="31"/>
  <c r="J114" i="31"/>
  <c r="J118" i="31"/>
  <c r="J122" i="31"/>
  <c r="J126" i="31"/>
  <c r="J130" i="31"/>
  <c r="J134" i="31"/>
  <c r="J138" i="31"/>
  <c r="J142" i="31"/>
  <c r="J146" i="31"/>
  <c r="J150" i="31"/>
  <c r="J154" i="31"/>
  <c r="J156" i="31"/>
  <c r="J88" i="31"/>
  <c r="J92" i="31"/>
  <c r="J96" i="31"/>
  <c r="J100" i="31"/>
  <c r="J104" i="31"/>
  <c r="J108" i="31"/>
  <c r="J112" i="31"/>
  <c r="J116" i="31"/>
  <c r="J120" i="31"/>
  <c r="J124" i="31"/>
  <c r="J128" i="31"/>
  <c r="J136" i="31"/>
  <c r="J144" i="31"/>
  <c r="J152" i="31"/>
  <c r="J158" i="31"/>
  <c r="J160" i="31"/>
  <c r="J162" i="31"/>
  <c r="J164" i="31"/>
  <c r="J166" i="31"/>
  <c r="J168" i="31"/>
  <c r="J170" i="31"/>
  <c r="J172" i="31"/>
  <c r="J174" i="31"/>
  <c r="J176" i="31"/>
  <c r="J132" i="31"/>
  <c r="J140" i="31"/>
  <c r="J148" i="31"/>
  <c r="J157" i="31"/>
  <c r="J159" i="31"/>
  <c r="J161" i="31"/>
  <c r="J163" i="31"/>
  <c r="J165" i="31"/>
  <c r="J167" i="31"/>
  <c r="J169" i="31"/>
  <c r="J171" i="31"/>
  <c r="J173" i="31"/>
  <c r="J175" i="31"/>
  <c r="J177" i="31"/>
  <c r="J179" i="31"/>
  <c r="J181" i="31"/>
  <c r="J183" i="31"/>
  <c r="J185" i="31"/>
  <c r="J187" i="31"/>
  <c r="J189" i="31"/>
  <c r="J191" i="31"/>
  <c r="J193" i="31"/>
  <c r="J195" i="31"/>
  <c r="J180" i="31"/>
  <c r="J184" i="31"/>
  <c r="J188" i="31"/>
  <c r="J192" i="31"/>
  <c r="J196" i="31"/>
  <c r="J198" i="31"/>
  <c r="J200" i="31"/>
  <c r="J202" i="31"/>
  <c r="J204" i="31"/>
  <c r="J206" i="31"/>
  <c r="J208" i="31"/>
  <c r="J210" i="31"/>
  <c r="J212" i="31"/>
  <c r="J214" i="31"/>
  <c r="J216" i="31"/>
  <c r="J218" i="31"/>
  <c r="J220" i="31"/>
  <c r="J222" i="31"/>
  <c r="J224" i="31"/>
  <c r="J226" i="31"/>
  <c r="J228" i="31"/>
  <c r="J230" i="31"/>
  <c r="J232" i="31"/>
  <c r="J234" i="31"/>
  <c r="J236" i="31"/>
  <c r="J238" i="31"/>
  <c r="J240" i="31"/>
  <c r="J242" i="31"/>
  <c r="J244" i="31"/>
  <c r="J246" i="31"/>
  <c r="J248" i="31"/>
  <c r="J250" i="31"/>
  <c r="J252" i="31"/>
  <c r="J254" i="31"/>
  <c r="J256" i="31"/>
  <c r="J258" i="31"/>
  <c r="J260" i="31"/>
  <c r="J262" i="31"/>
  <c r="J264" i="31"/>
  <c r="J266" i="31"/>
  <c r="J268" i="31"/>
  <c r="J270" i="31"/>
  <c r="J272" i="31"/>
  <c r="J274" i="31"/>
  <c r="J276" i="31"/>
  <c r="J278" i="31"/>
  <c r="J280" i="31"/>
  <c r="J282" i="31"/>
  <c r="J284" i="31"/>
  <c r="J286" i="31"/>
  <c r="J288" i="31"/>
  <c r="J290" i="31"/>
  <c r="J292" i="31"/>
  <c r="J294" i="31"/>
  <c r="J296" i="31"/>
  <c r="J298" i="31"/>
  <c r="J300" i="31"/>
  <c r="J302" i="31"/>
  <c r="J304" i="31"/>
  <c r="J306" i="31"/>
  <c r="J308" i="31"/>
  <c r="J310" i="31"/>
  <c r="J312" i="31"/>
  <c r="J314" i="31"/>
  <c r="J316" i="31"/>
  <c r="J318" i="31"/>
  <c r="J320" i="31"/>
  <c r="J322" i="31"/>
  <c r="J324" i="31"/>
  <c r="J326" i="31"/>
  <c r="J328" i="31"/>
  <c r="J330" i="31"/>
  <c r="J332" i="31"/>
  <c r="J334" i="31"/>
  <c r="J336" i="31"/>
  <c r="J338" i="31"/>
  <c r="J340" i="31"/>
  <c r="J342" i="31"/>
  <c r="J344" i="31"/>
  <c r="J346" i="31"/>
  <c r="J348" i="31"/>
  <c r="J350" i="31"/>
  <c r="J352" i="31"/>
  <c r="J354" i="31"/>
  <c r="J356" i="31"/>
  <c r="J358" i="31"/>
  <c r="J360" i="31"/>
  <c r="J362" i="31"/>
  <c r="J364" i="31"/>
  <c r="J366" i="31"/>
  <c r="J368" i="31"/>
  <c r="J178" i="31"/>
  <c r="J182" i="31"/>
  <c r="J186" i="31"/>
  <c r="J190" i="31"/>
  <c r="J194" i="31"/>
  <c r="J197" i="31"/>
  <c r="J199" i="31"/>
  <c r="J201" i="31"/>
  <c r="J203" i="31"/>
  <c r="J205" i="31"/>
  <c r="J207" i="31"/>
  <c r="J209" i="31"/>
  <c r="J211" i="31"/>
  <c r="J213" i="31"/>
  <c r="J215" i="31"/>
  <c r="J217" i="31"/>
  <c r="J219" i="31"/>
  <c r="J221" i="31"/>
  <c r="J223" i="31"/>
  <c r="J225" i="31"/>
  <c r="J227" i="31"/>
  <c r="J229" i="31"/>
  <c r="J231" i="31"/>
  <c r="J233" i="31"/>
  <c r="J235" i="31"/>
  <c r="J237" i="31"/>
  <c r="J239" i="31"/>
  <c r="J241" i="31"/>
  <c r="J243" i="31"/>
  <c r="J245" i="31"/>
  <c r="J247" i="31"/>
  <c r="J249" i="31"/>
  <c r="J251" i="31"/>
  <c r="J253" i="31"/>
  <c r="J255" i="31"/>
  <c r="J257" i="31"/>
  <c r="J259" i="31"/>
  <c r="J261" i="31"/>
  <c r="J263" i="31"/>
  <c r="J265" i="31"/>
  <c r="J267" i="31"/>
  <c r="J269" i="31"/>
  <c r="J271" i="31"/>
  <c r="J273" i="31"/>
  <c r="J275" i="31"/>
  <c r="J279" i="31"/>
  <c r="J283" i="31"/>
  <c r="J287" i="31"/>
  <c r="J291" i="31"/>
  <c r="J295" i="31"/>
  <c r="J299" i="31"/>
  <c r="J303" i="31"/>
  <c r="J307" i="31"/>
  <c r="J311" i="31"/>
  <c r="J315" i="31"/>
  <c r="J319" i="31"/>
  <c r="J323" i="31"/>
  <c r="J327" i="31"/>
  <c r="J331" i="31"/>
  <c r="J335" i="31"/>
  <c r="J339" i="31"/>
  <c r="J343" i="31"/>
  <c r="J347" i="31"/>
  <c r="J351" i="31"/>
  <c r="J355" i="31"/>
  <c r="J359" i="31"/>
  <c r="J363" i="31"/>
  <c r="J367" i="31"/>
  <c r="J370" i="31"/>
  <c r="J372" i="31"/>
  <c r="J374" i="31"/>
  <c r="J376" i="31"/>
  <c r="J378" i="31"/>
  <c r="J380" i="31"/>
  <c r="J382" i="31"/>
  <c r="J384" i="31"/>
  <c r="J386" i="31"/>
  <c r="J388" i="31"/>
  <c r="J390" i="31"/>
  <c r="J392" i="31"/>
  <c r="J394" i="31"/>
  <c r="J396" i="31"/>
  <c r="J398" i="31"/>
  <c r="J400" i="31"/>
  <c r="J402" i="31"/>
  <c r="J404" i="31"/>
  <c r="J406" i="31"/>
  <c r="J408" i="31"/>
  <c r="J410" i="31"/>
  <c r="J412" i="31"/>
  <c r="J414" i="31"/>
  <c r="J416" i="31"/>
  <c r="J418" i="31"/>
  <c r="J420" i="31"/>
  <c r="J422" i="31"/>
  <c r="J424" i="31"/>
  <c r="J426" i="31"/>
  <c r="J428" i="31"/>
  <c r="J430" i="31"/>
  <c r="J432" i="31"/>
  <c r="J434" i="31"/>
  <c r="J436" i="31"/>
  <c r="J438" i="31"/>
  <c r="J440" i="31"/>
  <c r="J442" i="31"/>
  <c r="J444" i="31"/>
  <c r="J446" i="31"/>
  <c r="J448" i="31"/>
  <c r="J450" i="31"/>
  <c r="J452" i="31"/>
  <c r="J454" i="31"/>
  <c r="J456" i="31"/>
  <c r="J458" i="31"/>
  <c r="J460" i="31"/>
  <c r="J462" i="31"/>
  <c r="J464" i="31"/>
  <c r="J466" i="31"/>
  <c r="J468" i="31"/>
  <c r="J470" i="31"/>
  <c r="J472" i="31"/>
  <c r="J474" i="31"/>
  <c r="J476" i="31"/>
  <c r="J478" i="31"/>
  <c r="J480" i="31"/>
  <c r="J482" i="31"/>
  <c r="J484" i="31"/>
  <c r="J486" i="31"/>
  <c r="J488" i="31"/>
  <c r="J490" i="31"/>
  <c r="J492" i="31"/>
  <c r="J494" i="31"/>
  <c r="J496" i="31"/>
  <c r="J498" i="31"/>
  <c r="J500" i="31"/>
  <c r="J502" i="31"/>
  <c r="J504" i="31"/>
  <c r="J277" i="31"/>
  <c r="J281" i="31"/>
  <c r="J285" i="31"/>
  <c r="J289" i="31"/>
  <c r="J293" i="31"/>
  <c r="J297" i="31"/>
  <c r="J301" i="31"/>
  <c r="J305" i="31"/>
  <c r="J309" i="31"/>
  <c r="J313" i="31"/>
  <c r="J317" i="31"/>
  <c r="J321" i="31"/>
  <c r="J325" i="31"/>
  <c r="J329" i="31"/>
  <c r="J333" i="31"/>
  <c r="J337" i="31"/>
  <c r="J341" i="31"/>
  <c r="J345" i="31"/>
  <c r="J349" i="31"/>
  <c r="J353" i="31"/>
  <c r="J357" i="31"/>
  <c r="J361" i="31"/>
  <c r="J365" i="31"/>
  <c r="J369" i="31"/>
  <c r="J371" i="31"/>
  <c r="J373" i="31"/>
  <c r="J375" i="31"/>
  <c r="J377" i="31"/>
  <c r="J379" i="31"/>
  <c r="J381" i="31"/>
  <c r="J383" i="31"/>
  <c r="J385" i="31"/>
  <c r="J387" i="31"/>
  <c r="J389" i="31"/>
  <c r="J391" i="31"/>
  <c r="J393" i="31"/>
  <c r="J395" i="31"/>
  <c r="J397" i="31"/>
  <c r="J399" i="31"/>
  <c r="J401" i="31"/>
  <c r="J403" i="31"/>
  <c r="J405" i="31"/>
  <c r="J407" i="31"/>
  <c r="J409" i="31"/>
  <c r="J411" i="31"/>
  <c r="J413" i="31"/>
  <c r="J417" i="31"/>
  <c r="J421" i="31"/>
  <c r="J425" i="31"/>
  <c r="J429" i="31"/>
  <c r="J433" i="31"/>
  <c r="J437" i="31"/>
  <c r="J441" i="31"/>
  <c r="J445" i="31"/>
  <c r="J449" i="31"/>
  <c r="J453" i="31"/>
  <c r="J457" i="31"/>
  <c r="J461" i="31"/>
  <c r="J465" i="31"/>
  <c r="J469" i="31"/>
  <c r="J473" i="31"/>
  <c r="J477" i="31"/>
  <c r="J481" i="31"/>
  <c r="J485" i="31"/>
  <c r="J489" i="31"/>
  <c r="J493" i="31"/>
  <c r="J497" i="31"/>
  <c r="J501" i="31"/>
  <c r="J505" i="31"/>
  <c r="J415" i="31"/>
  <c r="J419" i="31"/>
  <c r="J423" i="31"/>
  <c r="J427" i="31"/>
  <c r="J431" i="31"/>
  <c r="J435" i="31"/>
  <c r="J439" i="31"/>
  <c r="J443" i="31"/>
  <c r="J447" i="31"/>
  <c r="J451" i="31"/>
  <c r="J455" i="31"/>
  <c r="J459" i="31"/>
  <c r="J463" i="31"/>
  <c r="J467" i="31"/>
  <c r="J471" i="31"/>
  <c r="J475" i="31"/>
  <c r="J479" i="31"/>
  <c r="J483" i="31"/>
  <c r="J487" i="31"/>
  <c r="J491" i="31"/>
  <c r="J495" i="31"/>
  <c r="J499" i="31"/>
  <c r="J503" i="31"/>
  <c r="J6" i="31"/>
  <c r="H8" i="31"/>
  <c r="H10" i="31"/>
  <c r="H12" i="31"/>
  <c r="H14" i="31"/>
  <c r="H16" i="31"/>
  <c r="H7" i="31"/>
  <c r="H9" i="31"/>
  <c r="H11" i="31"/>
  <c r="H13" i="31"/>
  <c r="H15" i="31"/>
  <c r="H19" i="31"/>
  <c r="H21" i="31"/>
  <c r="H23" i="31"/>
  <c r="H25" i="31"/>
  <c r="H27" i="31"/>
  <c r="H29" i="31"/>
  <c r="H31" i="31"/>
  <c r="H17" i="31"/>
  <c r="H18" i="31"/>
  <c r="H20" i="31"/>
  <c r="H22" i="31"/>
  <c r="H24" i="31"/>
  <c r="H26" i="31"/>
  <c r="H30" i="31"/>
  <c r="H34" i="31"/>
  <c r="H36" i="31"/>
  <c r="H38" i="31"/>
  <c r="H40" i="31"/>
  <c r="H42" i="31"/>
  <c r="H44" i="31"/>
  <c r="H46" i="31"/>
  <c r="H48" i="31"/>
  <c r="H50" i="31"/>
  <c r="H52" i="31"/>
  <c r="H28" i="31"/>
  <c r="H32" i="31"/>
  <c r="H35" i="31"/>
  <c r="H39" i="31"/>
  <c r="H43" i="31"/>
  <c r="H47" i="31"/>
  <c r="H51" i="31"/>
  <c r="H54" i="31"/>
  <c r="H56" i="31"/>
  <c r="H58" i="31"/>
  <c r="H60" i="31"/>
  <c r="H62" i="31"/>
  <c r="H64" i="31"/>
  <c r="H66" i="31"/>
  <c r="H68" i="31"/>
  <c r="H70" i="31"/>
  <c r="H72" i="31"/>
  <c r="H74" i="31"/>
  <c r="H76" i="31"/>
  <c r="H78" i="31"/>
  <c r="H80" i="31"/>
  <c r="H82" i="31"/>
  <c r="H84" i="31"/>
  <c r="H86" i="31"/>
  <c r="H37" i="31"/>
  <c r="H45" i="31"/>
  <c r="H55" i="31"/>
  <c r="H59" i="31"/>
  <c r="H63" i="31"/>
  <c r="H67" i="31"/>
  <c r="H71" i="31"/>
  <c r="H75" i="31"/>
  <c r="H79" i="31"/>
  <c r="H83" i="31"/>
  <c r="H87" i="31"/>
  <c r="H89" i="31"/>
  <c r="H91" i="31"/>
  <c r="H93" i="31"/>
  <c r="H95" i="31"/>
  <c r="H97" i="31"/>
  <c r="H99" i="31"/>
  <c r="H101" i="31"/>
  <c r="H103" i="31"/>
  <c r="H105" i="31"/>
  <c r="H107" i="31"/>
  <c r="H109" i="31"/>
  <c r="H111" i="31"/>
  <c r="H113" i="31"/>
  <c r="H115" i="31"/>
  <c r="H117" i="31"/>
  <c r="H119" i="31"/>
  <c r="H121" i="31"/>
  <c r="H123" i="31"/>
  <c r="H125" i="31"/>
  <c r="H127" i="31"/>
  <c r="H129" i="31"/>
  <c r="H131" i="31"/>
  <c r="H133" i="31"/>
  <c r="H135" i="31"/>
  <c r="H137" i="31"/>
  <c r="H139" i="31"/>
  <c r="H141" i="31"/>
  <c r="H143" i="31"/>
  <c r="H145" i="31"/>
  <c r="H147" i="31"/>
  <c r="H149" i="31"/>
  <c r="H151" i="31"/>
  <c r="H153" i="31"/>
  <c r="H155" i="31"/>
  <c r="H33" i="31"/>
  <c r="H41" i="31"/>
  <c r="H49" i="31"/>
  <c r="H53" i="31"/>
  <c r="H57" i="31"/>
  <c r="H61" i="31"/>
  <c r="H65" i="31"/>
  <c r="H69" i="31"/>
  <c r="H73" i="31"/>
  <c r="H77" i="31"/>
  <c r="H81" i="31"/>
  <c r="H85" i="31"/>
  <c r="H88" i="31"/>
  <c r="H92" i="31"/>
  <c r="H96" i="31"/>
  <c r="H100" i="31"/>
  <c r="H104" i="31"/>
  <c r="H108" i="31"/>
  <c r="H112" i="31"/>
  <c r="H116" i="31"/>
  <c r="H120" i="31"/>
  <c r="H124" i="31"/>
  <c r="H128" i="31"/>
  <c r="H132" i="31"/>
  <c r="H136" i="31"/>
  <c r="H140" i="31"/>
  <c r="H144" i="31"/>
  <c r="H148" i="31"/>
  <c r="H152" i="31"/>
  <c r="H156" i="31"/>
  <c r="H90" i="31"/>
  <c r="H94" i="31"/>
  <c r="H98" i="31"/>
  <c r="H102" i="31"/>
  <c r="H106" i="31"/>
  <c r="H110" i="31"/>
  <c r="H114" i="31"/>
  <c r="H118" i="31"/>
  <c r="H122" i="31"/>
  <c r="H126" i="31"/>
  <c r="H130" i="31"/>
  <c r="H134" i="31"/>
  <c r="H142" i="31"/>
  <c r="H150" i="31"/>
  <c r="H157" i="31"/>
  <c r="H158" i="31"/>
  <c r="H160" i="31"/>
  <c r="H162" i="31"/>
  <c r="H164" i="31"/>
  <c r="H166" i="31"/>
  <c r="H168" i="31"/>
  <c r="H170" i="31"/>
  <c r="H172" i="31"/>
  <c r="H174" i="31"/>
  <c r="H176" i="31"/>
  <c r="H138" i="31"/>
  <c r="H146" i="31"/>
  <c r="H154" i="31"/>
  <c r="H159" i="31"/>
  <c r="H161" i="31"/>
  <c r="H163" i="31"/>
  <c r="H165" i="31"/>
  <c r="H167" i="31"/>
  <c r="H169" i="31"/>
  <c r="H171" i="31"/>
  <c r="H173" i="31"/>
  <c r="H175" i="31"/>
  <c r="H177" i="31"/>
  <c r="H179" i="31"/>
  <c r="H181" i="31"/>
  <c r="H183" i="31"/>
  <c r="H185" i="31"/>
  <c r="H187" i="31"/>
  <c r="H189" i="31"/>
  <c r="H191" i="31"/>
  <c r="H193" i="31"/>
  <c r="H195" i="31"/>
  <c r="H178" i="31"/>
  <c r="H182" i="31"/>
  <c r="H186" i="31"/>
  <c r="H190" i="31"/>
  <c r="H194" i="31"/>
  <c r="H196" i="31"/>
  <c r="H198" i="31"/>
  <c r="H200" i="31"/>
  <c r="H202" i="31"/>
  <c r="H204" i="31"/>
  <c r="H206" i="31"/>
  <c r="H208" i="31"/>
  <c r="H210" i="31"/>
  <c r="H212" i="31"/>
  <c r="H214" i="31"/>
  <c r="H216" i="31"/>
  <c r="H218" i="31"/>
  <c r="H220" i="31"/>
  <c r="H222" i="31"/>
  <c r="H224" i="31"/>
  <c r="H226" i="31"/>
  <c r="H228" i="31"/>
  <c r="H230" i="31"/>
  <c r="H232" i="31"/>
  <c r="H234" i="31"/>
  <c r="H236" i="31"/>
  <c r="H238" i="31"/>
  <c r="H240" i="31"/>
  <c r="H242" i="31"/>
  <c r="H244" i="31"/>
  <c r="H246" i="31"/>
  <c r="H248" i="31"/>
  <c r="H250" i="31"/>
  <c r="H252" i="31"/>
  <c r="H254" i="31"/>
  <c r="H256" i="31"/>
  <c r="H258" i="31"/>
  <c r="H260" i="31"/>
  <c r="H262" i="31"/>
  <c r="H264" i="31"/>
  <c r="H266" i="31"/>
  <c r="H268" i="31"/>
  <c r="H270" i="31"/>
  <c r="H272" i="31"/>
  <c r="H274" i="31"/>
  <c r="H276" i="31"/>
  <c r="H278" i="31"/>
  <c r="H280" i="31"/>
  <c r="H282" i="31"/>
  <c r="H284" i="31"/>
  <c r="H286" i="31"/>
  <c r="H288" i="31"/>
  <c r="H290" i="31"/>
  <c r="H292" i="31"/>
  <c r="H294" i="31"/>
  <c r="H296" i="31"/>
  <c r="H298" i="31"/>
  <c r="H300" i="31"/>
  <c r="H302" i="31"/>
  <c r="H304" i="31"/>
  <c r="H306" i="31"/>
  <c r="H308" i="31"/>
  <c r="H310" i="31"/>
  <c r="H312" i="31"/>
  <c r="H314" i="31"/>
  <c r="H316" i="31"/>
  <c r="H318" i="31"/>
  <c r="H320" i="31"/>
  <c r="H322" i="31"/>
  <c r="H324" i="31"/>
  <c r="H326" i="31"/>
  <c r="H328" i="31"/>
  <c r="H330" i="31"/>
  <c r="H332" i="31"/>
  <c r="H334" i="31"/>
  <c r="H336" i="31"/>
  <c r="H338" i="31"/>
  <c r="H340" i="31"/>
  <c r="H342" i="31"/>
  <c r="H344" i="31"/>
  <c r="H346" i="31"/>
  <c r="H348" i="31"/>
  <c r="H350" i="31"/>
  <c r="H352" i="31"/>
  <c r="H354" i="31"/>
  <c r="H356" i="31"/>
  <c r="H358" i="31"/>
  <c r="H360" i="31"/>
  <c r="H362" i="31"/>
  <c r="H364" i="31"/>
  <c r="H366" i="31"/>
  <c r="H368" i="31"/>
  <c r="H180" i="31"/>
  <c r="H184" i="31"/>
  <c r="H188" i="31"/>
  <c r="H192" i="31"/>
  <c r="H197" i="31"/>
  <c r="H199" i="31"/>
  <c r="H201" i="31"/>
  <c r="H203" i="31"/>
  <c r="H205" i="31"/>
  <c r="H207" i="31"/>
  <c r="H209" i="31"/>
  <c r="H211" i="31"/>
  <c r="H213" i="31"/>
  <c r="H215" i="31"/>
  <c r="H217" i="31"/>
  <c r="H219" i="31"/>
  <c r="H221" i="31"/>
  <c r="H223" i="31"/>
  <c r="H225" i="31"/>
  <c r="H227" i="31"/>
  <c r="H229" i="31"/>
  <c r="H231" i="31"/>
  <c r="H233" i="31"/>
  <c r="H235" i="31"/>
  <c r="H237" i="31"/>
  <c r="H239" i="31"/>
  <c r="H241" i="31"/>
  <c r="H243" i="31"/>
  <c r="H245" i="31"/>
  <c r="H247" i="31"/>
  <c r="H249" i="31"/>
  <c r="H251" i="31"/>
  <c r="H253" i="31"/>
  <c r="H255" i="31"/>
  <c r="H257" i="31"/>
  <c r="H259" i="31"/>
  <c r="H261" i="31"/>
  <c r="H263" i="31"/>
  <c r="H265" i="31"/>
  <c r="H267" i="31"/>
  <c r="H269" i="31"/>
  <c r="H271" i="31"/>
  <c r="H273" i="31"/>
  <c r="H275" i="31"/>
  <c r="H277" i="31"/>
  <c r="H281" i="31"/>
  <c r="H285" i="31"/>
  <c r="H289" i="31"/>
  <c r="H293" i="31"/>
  <c r="H297" i="31"/>
  <c r="H301" i="31"/>
  <c r="H305" i="31"/>
  <c r="H309" i="31"/>
  <c r="H313" i="31"/>
  <c r="H317" i="31"/>
  <c r="H321" i="31"/>
  <c r="H325" i="31"/>
  <c r="H329" i="31"/>
  <c r="H333" i="31"/>
  <c r="H337" i="31"/>
  <c r="H341" i="31"/>
  <c r="H345" i="31"/>
  <c r="H349" i="31"/>
  <c r="H353" i="31"/>
  <c r="H357" i="31"/>
  <c r="H361" i="31"/>
  <c r="H365" i="31"/>
  <c r="H370" i="31"/>
  <c r="H372" i="31"/>
  <c r="H374" i="31"/>
  <c r="H376" i="31"/>
  <c r="H378" i="31"/>
  <c r="H380" i="31"/>
  <c r="H382" i="31"/>
  <c r="H384" i="31"/>
  <c r="H386" i="31"/>
  <c r="H388" i="31"/>
  <c r="H390" i="31"/>
  <c r="H392" i="31"/>
  <c r="H394" i="31"/>
  <c r="H396" i="31"/>
  <c r="H398" i="31"/>
  <c r="H400" i="31"/>
  <c r="H402" i="31"/>
  <c r="H404" i="31"/>
  <c r="H406" i="31"/>
  <c r="H408" i="31"/>
  <c r="H410" i="31"/>
  <c r="H412" i="31"/>
  <c r="H414" i="31"/>
  <c r="H416" i="31"/>
  <c r="H418" i="31"/>
  <c r="H420" i="31"/>
  <c r="H422" i="31"/>
  <c r="H424" i="31"/>
  <c r="H426" i="31"/>
  <c r="H428" i="31"/>
  <c r="H430" i="31"/>
  <c r="H432" i="31"/>
  <c r="H434" i="31"/>
  <c r="H436" i="31"/>
  <c r="H438" i="31"/>
  <c r="H440" i="31"/>
  <c r="H442" i="31"/>
  <c r="H444" i="31"/>
  <c r="H446" i="31"/>
  <c r="H448" i="31"/>
  <c r="H450" i="31"/>
  <c r="H452" i="31"/>
  <c r="H454" i="31"/>
  <c r="H456" i="31"/>
  <c r="H458" i="31"/>
  <c r="H460" i="31"/>
  <c r="H462" i="31"/>
  <c r="H464" i="31"/>
  <c r="H466" i="31"/>
  <c r="H468" i="31"/>
  <c r="H470" i="31"/>
  <c r="H472" i="31"/>
  <c r="H474" i="31"/>
  <c r="H476" i="31"/>
  <c r="H478" i="31"/>
  <c r="H480" i="31"/>
  <c r="H482" i="31"/>
  <c r="H484" i="31"/>
  <c r="H486" i="31"/>
  <c r="H488" i="31"/>
  <c r="H490" i="31"/>
  <c r="H492" i="31"/>
  <c r="H494" i="31"/>
  <c r="H496" i="31"/>
  <c r="H498" i="31"/>
  <c r="H500" i="31"/>
  <c r="H502" i="31"/>
  <c r="H504" i="31"/>
  <c r="H279" i="31"/>
  <c r="H283" i="31"/>
  <c r="H287" i="31"/>
  <c r="H291" i="31"/>
  <c r="H295" i="31"/>
  <c r="H299" i="31"/>
  <c r="H303" i="31"/>
  <c r="H307" i="31"/>
  <c r="H311" i="31"/>
  <c r="H315" i="31"/>
  <c r="H319" i="31"/>
  <c r="H323" i="31"/>
  <c r="H327" i="31"/>
  <c r="H331" i="31"/>
  <c r="H335" i="31"/>
  <c r="H339" i="31"/>
  <c r="H343" i="31"/>
  <c r="H347" i="31"/>
  <c r="H351" i="31"/>
  <c r="H355" i="31"/>
  <c r="H359" i="31"/>
  <c r="H363" i="31"/>
  <c r="H367" i="31"/>
  <c r="H369" i="31"/>
  <c r="H371" i="31"/>
  <c r="H373" i="31"/>
  <c r="H375" i="31"/>
  <c r="H377" i="31"/>
  <c r="H379" i="31"/>
  <c r="H381" i="31"/>
  <c r="H383" i="31"/>
  <c r="H385" i="31"/>
  <c r="H387" i="31"/>
  <c r="H389" i="31"/>
  <c r="H391" i="31"/>
  <c r="H393" i="31"/>
  <c r="H395" i="31"/>
  <c r="H397" i="31"/>
  <c r="H399" i="31"/>
  <c r="H401" i="31"/>
  <c r="H403" i="31"/>
  <c r="H405" i="31"/>
  <c r="H407" i="31"/>
  <c r="H409" i="31"/>
  <c r="H411" i="31"/>
  <c r="H413" i="31"/>
  <c r="H415" i="31"/>
  <c r="H419" i="31"/>
  <c r="H423" i="31"/>
  <c r="H427" i="31"/>
  <c r="H431" i="31"/>
  <c r="H435" i="31"/>
  <c r="H439" i="31"/>
  <c r="H443" i="31"/>
  <c r="H447" i="31"/>
  <c r="H451" i="31"/>
  <c r="H455" i="31"/>
  <c r="H459" i="31"/>
  <c r="H463" i="31"/>
  <c r="H467" i="31"/>
  <c r="H471" i="31"/>
  <c r="H475" i="31"/>
  <c r="H479" i="31"/>
  <c r="H483" i="31"/>
  <c r="H487" i="31"/>
  <c r="H491" i="31"/>
  <c r="H495" i="31"/>
  <c r="H499" i="31"/>
  <c r="H503" i="31"/>
  <c r="H6" i="31"/>
  <c r="H417" i="31"/>
  <c r="H421" i="31"/>
  <c r="H425" i="31"/>
  <c r="H429" i="31"/>
  <c r="H433" i="31"/>
  <c r="H437" i="31"/>
  <c r="H441" i="31"/>
  <c r="H445" i="31"/>
  <c r="H449" i="31"/>
  <c r="H453" i="31"/>
  <c r="H457" i="31"/>
  <c r="H461" i="31"/>
  <c r="H465" i="31"/>
  <c r="H469" i="31"/>
  <c r="H473" i="31"/>
  <c r="H477" i="31"/>
  <c r="H481" i="31"/>
  <c r="H485" i="31"/>
  <c r="H489" i="31"/>
  <c r="H493" i="31"/>
  <c r="H497" i="31"/>
  <c r="H501" i="31"/>
  <c r="H505" i="31"/>
  <c r="F8" i="31"/>
  <c r="F10" i="31"/>
  <c r="F12" i="31"/>
  <c r="F14" i="31"/>
  <c r="F16" i="31"/>
  <c r="F18" i="31"/>
  <c r="F7" i="31"/>
  <c r="F9" i="31"/>
  <c r="F11" i="31"/>
  <c r="F13" i="31"/>
  <c r="F15" i="31"/>
  <c r="F17" i="31"/>
  <c r="F19" i="31"/>
  <c r="F21" i="31"/>
  <c r="F23" i="31"/>
  <c r="F25" i="31"/>
  <c r="F27" i="31"/>
  <c r="F29" i="31"/>
  <c r="F31" i="31"/>
  <c r="F20" i="31"/>
  <c r="F22" i="31"/>
  <c r="F24" i="31"/>
  <c r="F26" i="31"/>
  <c r="F28" i="31"/>
  <c r="F32" i="31"/>
  <c r="F34" i="31"/>
  <c r="F36" i="31"/>
  <c r="F38" i="31"/>
  <c r="F40" i="31"/>
  <c r="F42" i="31"/>
  <c r="F44" i="31"/>
  <c r="F46" i="31"/>
  <c r="F48" i="31"/>
  <c r="F50" i="31"/>
  <c r="F52" i="31"/>
  <c r="F30" i="31"/>
  <c r="F33" i="31"/>
  <c r="F37" i="31"/>
  <c r="F41" i="31"/>
  <c r="F45" i="31"/>
  <c r="F49" i="31"/>
  <c r="F54" i="31"/>
  <c r="F56" i="31"/>
  <c r="F58" i="31"/>
  <c r="F60" i="31"/>
  <c r="F62" i="31"/>
  <c r="F64" i="31"/>
  <c r="F66" i="31"/>
  <c r="F68" i="31"/>
  <c r="F70" i="31"/>
  <c r="F72" i="31"/>
  <c r="F74" i="31"/>
  <c r="F76" i="31"/>
  <c r="F78" i="31"/>
  <c r="F80" i="31"/>
  <c r="F82" i="31"/>
  <c r="F84" i="31"/>
  <c r="F86" i="31"/>
  <c r="F35" i="31"/>
  <c r="F43" i="31"/>
  <c r="F51" i="31"/>
  <c r="F53" i="31"/>
  <c r="F57" i="31"/>
  <c r="F61" i="31"/>
  <c r="F65" i="31"/>
  <c r="F69" i="31"/>
  <c r="F73" i="31"/>
  <c r="F77" i="31"/>
  <c r="F81" i="31"/>
  <c r="F85" i="31"/>
  <c r="F89" i="31"/>
  <c r="F91" i="31"/>
  <c r="F93" i="31"/>
  <c r="F95" i="31"/>
  <c r="F97" i="31"/>
  <c r="F99" i="31"/>
  <c r="F101" i="31"/>
  <c r="F103" i="31"/>
  <c r="F105" i="31"/>
  <c r="F107" i="31"/>
  <c r="F109" i="31"/>
  <c r="F111" i="31"/>
  <c r="F113" i="31"/>
  <c r="F115" i="31"/>
  <c r="F117" i="31"/>
  <c r="F119" i="31"/>
  <c r="F121" i="31"/>
  <c r="F123" i="31"/>
  <c r="F125" i="31"/>
  <c r="F127" i="31"/>
  <c r="F129" i="31"/>
  <c r="F131" i="31"/>
  <c r="F133" i="31"/>
  <c r="F135" i="31"/>
  <c r="F137" i="31"/>
  <c r="F139" i="31"/>
  <c r="F141" i="31"/>
  <c r="F143" i="31"/>
  <c r="F145" i="31"/>
  <c r="F147" i="31"/>
  <c r="F149" i="31"/>
  <c r="F151" i="31"/>
  <c r="F153" i="31"/>
  <c r="F155" i="31"/>
  <c r="F39" i="31"/>
  <c r="F47" i="31"/>
  <c r="F55" i="31"/>
  <c r="F59" i="31"/>
  <c r="F63" i="31"/>
  <c r="F67" i="31"/>
  <c r="F71" i="31"/>
  <c r="F75" i="31"/>
  <c r="F79" i="31"/>
  <c r="F83" i="31"/>
  <c r="F90" i="31"/>
  <c r="F94" i="31"/>
  <c r="F98" i="31"/>
  <c r="F102" i="31"/>
  <c r="F106" i="31"/>
  <c r="F110" i="31"/>
  <c r="F114" i="31"/>
  <c r="F118" i="31"/>
  <c r="F122" i="31"/>
  <c r="F126" i="31"/>
  <c r="F130" i="31"/>
  <c r="F134" i="31"/>
  <c r="F138" i="31"/>
  <c r="F142" i="31"/>
  <c r="F146" i="31"/>
  <c r="F150" i="31"/>
  <c r="F154" i="31"/>
  <c r="F87" i="31"/>
  <c r="F88" i="31"/>
  <c r="F92" i="31"/>
  <c r="F96" i="31"/>
  <c r="F100" i="31"/>
  <c r="F104" i="31"/>
  <c r="F108" i="31"/>
  <c r="F112" i="31"/>
  <c r="F116" i="31"/>
  <c r="F120" i="31"/>
  <c r="F124" i="31"/>
  <c r="F128" i="31"/>
  <c r="F132" i="31"/>
  <c r="F140" i="31"/>
  <c r="F148" i="31"/>
  <c r="F156" i="31"/>
  <c r="F158" i="31"/>
  <c r="F160" i="31"/>
  <c r="F162" i="31"/>
  <c r="F164" i="31"/>
  <c r="F166" i="31"/>
  <c r="F168" i="31"/>
  <c r="F170" i="31"/>
  <c r="F172" i="31"/>
  <c r="F174" i="31"/>
  <c r="F176" i="31"/>
  <c r="F136" i="31"/>
  <c r="F144" i="31"/>
  <c r="F152" i="31"/>
  <c r="F157" i="31"/>
  <c r="F159" i="31"/>
  <c r="F161" i="31"/>
  <c r="F163" i="31"/>
  <c r="F165" i="31"/>
  <c r="F167" i="31"/>
  <c r="F169" i="31"/>
  <c r="F171" i="31"/>
  <c r="F173" i="31"/>
  <c r="F175" i="31"/>
  <c r="F177" i="31"/>
  <c r="F179" i="31"/>
  <c r="F181" i="31"/>
  <c r="F183" i="31"/>
  <c r="F185" i="31"/>
  <c r="F187" i="31"/>
  <c r="F189" i="31"/>
  <c r="F191" i="31"/>
  <c r="F193" i="31"/>
  <c r="F195" i="31"/>
  <c r="F180" i="31"/>
  <c r="F184" i="31"/>
  <c r="F188" i="31"/>
  <c r="F192" i="31"/>
  <c r="F196" i="31"/>
  <c r="F198" i="31"/>
  <c r="F200" i="31"/>
  <c r="F202" i="31"/>
  <c r="F204" i="31"/>
  <c r="F206" i="31"/>
  <c r="F208" i="31"/>
  <c r="F210" i="31"/>
  <c r="F212" i="31"/>
  <c r="F214" i="31"/>
  <c r="F216" i="31"/>
  <c r="F218" i="31"/>
  <c r="F220" i="31"/>
  <c r="F222" i="31"/>
  <c r="F224" i="31"/>
  <c r="F226" i="31"/>
  <c r="F228" i="31"/>
  <c r="F230" i="31"/>
  <c r="F232" i="31"/>
  <c r="F234" i="31"/>
  <c r="F236" i="31"/>
  <c r="F238" i="31"/>
  <c r="F240" i="31"/>
  <c r="F242" i="31"/>
  <c r="F244" i="31"/>
  <c r="F246" i="31"/>
  <c r="F248" i="31"/>
  <c r="F250" i="31"/>
  <c r="F252" i="31"/>
  <c r="F254" i="31"/>
  <c r="F256" i="31"/>
  <c r="F258" i="31"/>
  <c r="F260" i="31"/>
  <c r="F262" i="31"/>
  <c r="F264" i="31"/>
  <c r="F266" i="31"/>
  <c r="F268" i="31"/>
  <c r="F270" i="31"/>
  <c r="F272" i="31"/>
  <c r="F274" i="31"/>
  <c r="F276" i="31"/>
  <c r="F278" i="31"/>
  <c r="F280" i="31"/>
  <c r="F282" i="31"/>
  <c r="F284" i="31"/>
  <c r="F286" i="31"/>
  <c r="F288" i="31"/>
  <c r="F290" i="31"/>
  <c r="F292" i="31"/>
  <c r="F294" i="31"/>
  <c r="F296" i="31"/>
  <c r="F298" i="31"/>
  <c r="F300" i="31"/>
  <c r="F302" i="31"/>
  <c r="F304" i="31"/>
  <c r="F306" i="31"/>
  <c r="F308" i="31"/>
  <c r="F310" i="31"/>
  <c r="F312" i="31"/>
  <c r="F314" i="31"/>
  <c r="F316" i="31"/>
  <c r="F318" i="31"/>
  <c r="F320" i="31"/>
  <c r="F322" i="31"/>
  <c r="F324" i="31"/>
  <c r="F326" i="31"/>
  <c r="F328" i="31"/>
  <c r="F330" i="31"/>
  <c r="F332" i="31"/>
  <c r="F334" i="31"/>
  <c r="F336" i="31"/>
  <c r="F338" i="31"/>
  <c r="F340" i="31"/>
  <c r="F342" i="31"/>
  <c r="F344" i="31"/>
  <c r="F346" i="31"/>
  <c r="F348" i="31"/>
  <c r="F350" i="31"/>
  <c r="F352" i="31"/>
  <c r="F354" i="31"/>
  <c r="F356" i="31"/>
  <c r="F358" i="31"/>
  <c r="F360" i="31"/>
  <c r="F362" i="31"/>
  <c r="F364" i="31"/>
  <c r="F366" i="31"/>
  <c r="F368" i="31"/>
  <c r="F178" i="31"/>
  <c r="F182" i="31"/>
  <c r="F186" i="31"/>
  <c r="F190" i="31"/>
  <c r="F194" i="31"/>
  <c r="F197" i="31"/>
  <c r="F199" i="31"/>
  <c r="F201" i="31"/>
  <c r="F203" i="31"/>
  <c r="F205" i="31"/>
  <c r="F207" i="31"/>
  <c r="F209" i="31"/>
  <c r="F211" i="31"/>
  <c r="F213" i="31"/>
  <c r="F215" i="31"/>
  <c r="F217" i="31"/>
  <c r="F219" i="31"/>
  <c r="F221" i="31"/>
  <c r="F223" i="31"/>
  <c r="F225" i="31"/>
  <c r="F227" i="31"/>
  <c r="F229" i="31"/>
  <c r="F231" i="31"/>
  <c r="F233" i="31"/>
  <c r="F235" i="31"/>
  <c r="F237" i="31"/>
  <c r="F239" i="31"/>
  <c r="F241" i="31"/>
  <c r="F243" i="31"/>
  <c r="F245" i="31"/>
  <c r="F247" i="31"/>
  <c r="F249" i="31"/>
  <c r="F251" i="31"/>
  <c r="F253" i="31"/>
  <c r="F255" i="31"/>
  <c r="F257" i="31"/>
  <c r="F259" i="31"/>
  <c r="F261" i="31"/>
  <c r="F263" i="31"/>
  <c r="F265" i="31"/>
  <c r="F267" i="31"/>
  <c r="F269" i="31"/>
  <c r="F271" i="31"/>
  <c r="F273" i="31"/>
  <c r="F275" i="31"/>
  <c r="F279" i="31"/>
  <c r="F283" i="31"/>
  <c r="F287" i="31"/>
  <c r="F291" i="31"/>
  <c r="F295" i="31"/>
  <c r="F299" i="31"/>
  <c r="F303" i="31"/>
  <c r="F307" i="31"/>
  <c r="F311" i="31"/>
  <c r="F315" i="31"/>
  <c r="F319" i="31"/>
  <c r="F323" i="31"/>
  <c r="F327" i="31"/>
  <c r="F331" i="31"/>
  <c r="F335" i="31"/>
  <c r="F339" i="31"/>
  <c r="F343" i="31"/>
  <c r="F347" i="31"/>
  <c r="F351" i="31"/>
  <c r="F355" i="31"/>
  <c r="F359" i="31"/>
  <c r="F363" i="31"/>
  <c r="F367" i="31"/>
  <c r="F370" i="31"/>
  <c r="F372" i="31"/>
  <c r="F374" i="31"/>
  <c r="F376" i="31"/>
  <c r="F378" i="31"/>
  <c r="F380" i="31"/>
  <c r="F382" i="31"/>
  <c r="F384" i="31"/>
  <c r="F386" i="31"/>
  <c r="F388" i="31"/>
  <c r="F390" i="31"/>
  <c r="F392" i="31"/>
  <c r="F394" i="31"/>
  <c r="F396" i="31"/>
  <c r="F398" i="31"/>
  <c r="F400" i="31"/>
  <c r="F402" i="31"/>
  <c r="F404" i="31"/>
  <c r="F406" i="31"/>
  <c r="F408" i="31"/>
  <c r="F410" i="31"/>
  <c r="F412" i="31"/>
  <c r="F414" i="31"/>
  <c r="F416" i="31"/>
  <c r="F418" i="31"/>
  <c r="F420" i="31"/>
  <c r="F422" i="31"/>
  <c r="F424" i="31"/>
  <c r="F426" i="31"/>
  <c r="F428" i="31"/>
  <c r="F430" i="31"/>
  <c r="F432" i="31"/>
  <c r="F434" i="31"/>
  <c r="F436" i="31"/>
  <c r="F438" i="31"/>
  <c r="F440" i="31"/>
  <c r="F442" i="31"/>
  <c r="F444" i="31"/>
  <c r="F446" i="31"/>
  <c r="F448" i="31"/>
  <c r="F450" i="31"/>
  <c r="F452" i="31"/>
  <c r="F454" i="31"/>
  <c r="F456" i="31"/>
  <c r="F458" i="31"/>
  <c r="F460" i="31"/>
  <c r="F462" i="31"/>
  <c r="F464" i="31"/>
  <c r="F466" i="31"/>
  <c r="F468" i="31"/>
  <c r="F470" i="31"/>
  <c r="F472" i="31"/>
  <c r="F474" i="31"/>
  <c r="F476" i="31"/>
  <c r="F478" i="31"/>
  <c r="F480" i="31"/>
  <c r="F482" i="31"/>
  <c r="F484" i="31"/>
  <c r="F486" i="31"/>
  <c r="F488" i="31"/>
  <c r="F490" i="31"/>
  <c r="F492" i="31"/>
  <c r="F494" i="31"/>
  <c r="F496" i="31"/>
  <c r="F498" i="31"/>
  <c r="F500" i="31"/>
  <c r="F502" i="31"/>
  <c r="F504" i="31"/>
  <c r="F277" i="31"/>
  <c r="F281" i="31"/>
  <c r="F285" i="31"/>
  <c r="F289" i="31"/>
  <c r="F293" i="31"/>
  <c r="F297" i="31"/>
  <c r="F301" i="31"/>
  <c r="F305" i="31"/>
  <c r="F309" i="31"/>
  <c r="F313" i="31"/>
  <c r="F317" i="31"/>
  <c r="F321" i="31"/>
  <c r="F325" i="31"/>
  <c r="F329" i="31"/>
  <c r="F333" i="31"/>
  <c r="F337" i="31"/>
  <c r="F341" i="31"/>
  <c r="F345" i="31"/>
  <c r="F349" i="31"/>
  <c r="F353" i="31"/>
  <c r="F357" i="31"/>
  <c r="F361" i="31"/>
  <c r="F365" i="31"/>
  <c r="F369" i="31"/>
  <c r="F371" i="31"/>
  <c r="F373" i="31"/>
  <c r="F375" i="31"/>
  <c r="F377" i="31"/>
  <c r="F379" i="31"/>
  <c r="F381" i="31"/>
  <c r="F383" i="31"/>
  <c r="F385" i="31"/>
  <c r="F387" i="31"/>
  <c r="F389" i="31"/>
  <c r="F391" i="31"/>
  <c r="F393" i="31"/>
  <c r="F395" i="31"/>
  <c r="F397" i="31"/>
  <c r="F399" i="31"/>
  <c r="F401" i="31"/>
  <c r="F403" i="31"/>
  <c r="F405" i="31"/>
  <c r="F407" i="31"/>
  <c r="F409" i="31"/>
  <c r="F411" i="31"/>
  <c r="F413" i="31"/>
  <c r="F417" i="31"/>
  <c r="F421" i="31"/>
  <c r="F425" i="31"/>
  <c r="F429" i="31"/>
  <c r="F433" i="31"/>
  <c r="F437" i="31"/>
  <c r="F441" i="31"/>
  <c r="F445" i="31"/>
  <c r="F449" i="31"/>
  <c r="F453" i="31"/>
  <c r="F457" i="31"/>
  <c r="F461" i="31"/>
  <c r="F465" i="31"/>
  <c r="F469" i="31"/>
  <c r="F473" i="31"/>
  <c r="F477" i="31"/>
  <c r="F481" i="31"/>
  <c r="F485" i="31"/>
  <c r="F489" i="31"/>
  <c r="F493" i="31"/>
  <c r="F497" i="31"/>
  <c r="F501" i="31"/>
  <c r="F505" i="31"/>
  <c r="F415" i="31"/>
  <c r="F419" i="31"/>
  <c r="F423" i="31"/>
  <c r="F427" i="31"/>
  <c r="F431" i="31"/>
  <c r="F435" i="31"/>
  <c r="F439" i="31"/>
  <c r="F443" i="31"/>
  <c r="F447" i="31"/>
  <c r="F451" i="31"/>
  <c r="F455" i="31"/>
  <c r="F459" i="31"/>
  <c r="F463" i="31"/>
  <c r="F467" i="31"/>
  <c r="F471" i="31"/>
  <c r="F475" i="31"/>
  <c r="F479" i="31"/>
  <c r="F483" i="31"/>
  <c r="F487" i="31"/>
  <c r="F491" i="31"/>
  <c r="F495" i="31"/>
  <c r="F499" i="31"/>
  <c r="F503" i="31"/>
  <c r="F6" i="31"/>
  <c r="D8" i="31"/>
  <c r="D10" i="31"/>
  <c r="D12" i="31"/>
  <c r="D14" i="31"/>
  <c r="D16" i="31"/>
  <c r="D18" i="31"/>
  <c r="D7" i="31"/>
  <c r="D9" i="31"/>
  <c r="D11" i="31"/>
  <c r="D13" i="31"/>
  <c r="D15" i="31"/>
  <c r="D19" i="31"/>
  <c r="D21" i="31"/>
  <c r="D23" i="31"/>
  <c r="D25" i="31"/>
  <c r="D27" i="31"/>
  <c r="D29" i="31"/>
  <c r="D31" i="31"/>
  <c r="D17" i="31"/>
  <c r="D20" i="31"/>
  <c r="D22" i="31"/>
  <c r="D24" i="31"/>
  <c r="D26" i="31"/>
  <c r="D28" i="31"/>
  <c r="D30" i="31"/>
  <c r="D34" i="31"/>
  <c r="D36" i="31"/>
  <c r="D38" i="31"/>
  <c r="D40" i="31"/>
  <c r="D42" i="31"/>
  <c r="D44" i="31"/>
  <c r="D46" i="31"/>
  <c r="D48" i="31"/>
  <c r="D50" i="31"/>
  <c r="D52" i="31"/>
  <c r="D35" i="31"/>
  <c r="D39" i="31"/>
  <c r="D43" i="31"/>
  <c r="D47" i="31"/>
  <c r="D51" i="31"/>
  <c r="D54" i="31"/>
  <c r="D56" i="31"/>
  <c r="D58" i="31"/>
  <c r="D60" i="31"/>
  <c r="D62" i="31"/>
  <c r="D64" i="31"/>
  <c r="D66" i="31"/>
  <c r="D68" i="31"/>
  <c r="D70" i="31"/>
  <c r="D72" i="31"/>
  <c r="D74" i="31"/>
  <c r="D76" i="31"/>
  <c r="D78" i="31"/>
  <c r="D80" i="31"/>
  <c r="D82" i="31"/>
  <c r="D84" i="31"/>
  <c r="D86" i="31"/>
  <c r="D88" i="31"/>
  <c r="D33" i="31"/>
  <c r="D41" i="31"/>
  <c r="D49" i="31"/>
  <c r="D55" i="31"/>
  <c r="D59" i="31"/>
  <c r="D63" i="31"/>
  <c r="D67" i="31"/>
  <c r="D71" i="31"/>
  <c r="D75" i="31"/>
  <c r="D79" i="31"/>
  <c r="D83" i="31"/>
  <c r="D87" i="31"/>
  <c r="D89" i="31"/>
  <c r="D91" i="31"/>
  <c r="D93" i="31"/>
  <c r="D95" i="31"/>
  <c r="D97" i="31"/>
  <c r="D99" i="31"/>
  <c r="D101" i="31"/>
  <c r="D103" i="31"/>
  <c r="D105" i="31"/>
  <c r="D107" i="31"/>
  <c r="D109" i="31"/>
  <c r="D111" i="31"/>
  <c r="D113" i="31"/>
  <c r="D115" i="31"/>
  <c r="D117" i="31"/>
  <c r="D119" i="31"/>
  <c r="D121" i="31"/>
  <c r="D123" i="31"/>
  <c r="D125" i="31"/>
  <c r="D127" i="31"/>
  <c r="D129" i="31"/>
  <c r="D131" i="31"/>
  <c r="D133" i="31"/>
  <c r="D135" i="31"/>
  <c r="D137" i="31"/>
  <c r="D139" i="31"/>
  <c r="D141" i="31"/>
  <c r="D143" i="31"/>
  <c r="D145" i="31"/>
  <c r="D147" i="31"/>
  <c r="D149" i="31"/>
  <c r="D151" i="31"/>
  <c r="D153" i="31"/>
  <c r="D155" i="31"/>
  <c r="D32" i="31"/>
  <c r="D37" i="31"/>
  <c r="D45" i="31"/>
  <c r="D53" i="31"/>
  <c r="D57" i="31"/>
  <c r="D61" i="31"/>
  <c r="D65" i="31"/>
  <c r="D69" i="31"/>
  <c r="D73" i="31"/>
  <c r="D77" i="31"/>
  <c r="D81" i="31"/>
  <c r="D92" i="31"/>
  <c r="D96" i="31"/>
  <c r="D100" i="31"/>
  <c r="D104" i="31"/>
  <c r="D108" i="31"/>
  <c r="D112" i="31"/>
  <c r="D116" i="31"/>
  <c r="D120" i="31"/>
  <c r="D124" i="31"/>
  <c r="D128" i="31"/>
  <c r="D132" i="31"/>
  <c r="D136" i="31"/>
  <c r="D140" i="31"/>
  <c r="D144" i="31"/>
  <c r="D148" i="31"/>
  <c r="D152" i="31"/>
  <c r="D156" i="31"/>
  <c r="D85" i="31"/>
  <c r="D90" i="31"/>
  <c r="D94" i="31"/>
  <c r="D98" i="31"/>
  <c r="D102" i="31"/>
  <c r="D106" i="31"/>
  <c r="D110" i="31"/>
  <c r="D114" i="31"/>
  <c r="D118" i="31"/>
  <c r="D122" i="31"/>
  <c r="D126" i="31"/>
  <c r="D130" i="31"/>
  <c r="D138" i="31"/>
  <c r="D146" i="31"/>
  <c r="D154" i="31"/>
  <c r="D157" i="31"/>
  <c r="D158" i="31"/>
  <c r="D160" i="31"/>
  <c r="D162" i="31"/>
  <c r="D164" i="31"/>
  <c r="D166" i="31"/>
  <c r="D168" i="31"/>
  <c r="D170" i="31"/>
  <c r="D172" i="31"/>
  <c r="D174" i="31"/>
  <c r="D176" i="31"/>
  <c r="D134" i="31"/>
  <c r="D142" i="31"/>
  <c r="D150" i="31"/>
  <c r="D159" i="31"/>
  <c r="D161" i="31"/>
  <c r="D163" i="31"/>
  <c r="D165" i="31"/>
  <c r="D167" i="31"/>
  <c r="D169" i="31"/>
  <c r="D171" i="31"/>
  <c r="D173" i="31"/>
  <c r="D175" i="31"/>
  <c r="D177" i="31"/>
  <c r="D179" i="31"/>
  <c r="D181" i="31"/>
  <c r="D183" i="31"/>
  <c r="D185" i="31"/>
  <c r="D187" i="31"/>
  <c r="D189" i="31"/>
  <c r="D191" i="31"/>
  <c r="D193" i="31"/>
  <c r="D195" i="31"/>
  <c r="D178" i="31"/>
  <c r="D182" i="31"/>
  <c r="D186" i="31"/>
  <c r="D190" i="31"/>
  <c r="D194" i="31"/>
  <c r="D198" i="31"/>
  <c r="D200" i="31"/>
  <c r="D202" i="31"/>
  <c r="D204" i="31"/>
  <c r="D206" i="31"/>
  <c r="D208" i="31"/>
  <c r="D210" i="31"/>
  <c r="D212" i="31"/>
  <c r="D214" i="31"/>
  <c r="D216" i="31"/>
  <c r="D218" i="31"/>
  <c r="D220" i="31"/>
  <c r="D222" i="31"/>
  <c r="D224" i="31"/>
  <c r="D226" i="31"/>
  <c r="D228" i="31"/>
  <c r="D230" i="31"/>
  <c r="D232" i="31"/>
  <c r="D234" i="31"/>
  <c r="D236" i="31"/>
  <c r="D238" i="31"/>
  <c r="D240" i="31"/>
  <c r="D242" i="31"/>
  <c r="D244" i="31"/>
  <c r="D246" i="31"/>
  <c r="D248" i="31"/>
  <c r="D250" i="31"/>
  <c r="D252" i="31"/>
  <c r="D254" i="31"/>
  <c r="D256" i="31"/>
  <c r="D258" i="31"/>
  <c r="D260" i="31"/>
  <c r="D262" i="31"/>
  <c r="D264" i="31"/>
  <c r="D266" i="31"/>
  <c r="D268" i="31"/>
  <c r="D270" i="31"/>
  <c r="D272" i="31"/>
  <c r="D274" i="31"/>
  <c r="D276" i="31"/>
  <c r="D278" i="31"/>
  <c r="D280" i="31"/>
  <c r="D282" i="31"/>
  <c r="D284" i="31"/>
  <c r="D286" i="31"/>
  <c r="D288" i="31"/>
  <c r="D290" i="31"/>
  <c r="D292" i="31"/>
  <c r="D294" i="31"/>
  <c r="D296" i="31"/>
  <c r="D298" i="31"/>
  <c r="D300" i="31"/>
  <c r="D302" i="31"/>
  <c r="D304" i="31"/>
  <c r="D306" i="31"/>
  <c r="D308" i="31"/>
  <c r="D310" i="31"/>
  <c r="D312" i="31"/>
  <c r="D314" i="31"/>
  <c r="D316" i="31"/>
  <c r="D318" i="31"/>
  <c r="D320" i="31"/>
  <c r="D322" i="31"/>
  <c r="D324" i="31"/>
  <c r="D326" i="31"/>
  <c r="D328" i="31"/>
  <c r="D330" i="31"/>
  <c r="D332" i="31"/>
  <c r="D334" i="31"/>
  <c r="D336" i="31"/>
  <c r="D338" i="31"/>
  <c r="D340" i="31"/>
  <c r="D342" i="31"/>
  <c r="D344" i="31"/>
  <c r="D346" i="31"/>
  <c r="D348" i="31"/>
  <c r="D350" i="31"/>
  <c r="D352" i="31"/>
  <c r="D354" i="31"/>
  <c r="D356" i="31"/>
  <c r="D358" i="31"/>
  <c r="D360" i="31"/>
  <c r="D362" i="31"/>
  <c r="D364" i="31"/>
  <c r="D366" i="31"/>
  <c r="D368" i="31"/>
  <c r="D180" i="31"/>
  <c r="D184" i="31"/>
  <c r="D188" i="31"/>
  <c r="D192" i="31"/>
  <c r="D196" i="31"/>
  <c r="D197" i="31"/>
  <c r="D199" i="31"/>
  <c r="D201" i="31"/>
  <c r="D203" i="31"/>
  <c r="D205" i="31"/>
  <c r="D207" i="31"/>
  <c r="D209" i="31"/>
  <c r="D211" i="31"/>
  <c r="D213" i="31"/>
  <c r="D215" i="31"/>
  <c r="D217" i="31"/>
  <c r="D219" i="31"/>
  <c r="D221" i="31"/>
  <c r="D223" i="31"/>
  <c r="D225" i="31"/>
  <c r="D227" i="31"/>
  <c r="D229" i="31"/>
  <c r="D231" i="31"/>
  <c r="D233" i="31"/>
  <c r="D235" i="31"/>
  <c r="D237" i="31"/>
  <c r="D239" i="31"/>
  <c r="D241" i="31"/>
  <c r="D243" i="31"/>
  <c r="D245" i="31"/>
  <c r="D247" i="31"/>
  <c r="D249" i="31"/>
  <c r="D251" i="31"/>
  <c r="D253" i="31"/>
  <c r="D255" i="31"/>
  <c r="D257" i="31"/>
  <c r="D259" i="31"/>
  <c r="D261" i="31"/>
  <c r="D263" i="31"/>
  <c r="D265" i="31"/>
  <c r="D267" i="31"/>
  <c r="D269" i="31"/>
  <c r="D271" i="31"/>
  <c r="D273" i="31"/>
  <c r="D275" i="31"/>
  <c r="D277" i="31"/>
  <c r="D281" i="31"/>
  <c r="D285" i="31"/>
  <c r="D289" i="31"/>
  <c r="D293" i="31"/>
  <c r="D297" i="31"/>
  <c r="D301" i="31"/>
  <c r="D305" i="31"/>
  <c r="D309" i="31"/>
  <c r="D313" i="31"/>
  <c r="D317" i="31"/>
  <c r="D321" i="31"/>
  <c r="D325" i="31"/>
  <c r="D329" i="31"/>
  <c r="D333" i="31"/>
  <c r="D337" i="31"/>
  <c r="D341" i="31"/>
  <c r="D345" i="31"/>
  <c r="D349" i="31"/>
  <c r="D353" i="31"/>
  <c r="D357" i="31"/>
  <c r="D361" i="31"/>
  <c r="D365" i="31"/>
  <c r="D370" i="31"/>
  <c r="D372" i="31"/>
  <c r="D374" i="31"/>
  <c r="D376" i="31"/>
  <c r="D378" i="31"/>
  <c r="D380" i="31"/>
  <c r="D382" i="31"/>
  <c r="D384" i="31"/>
  <c r="D386" i="31"/>
  <c r="D388" i="31"/>
  <c r="D390" i="31"/>
  <c r="D392" i="31"/>
  <c r="D394" i="31"/>
  <c r="D396" i="31"/>
  <c r="D398" i="31"/>
  <c r="D400" i="31"/>
  <c r="D402" i="31"/>
  <c r="D404" i="31"/>
  <c r="D406" i="31"/>
  <c r="D408" i="31"/>
  <c r="D410" i="31"/>
  <c r="D412" i="31"/>
  <c r="D414" i="31"/>
  <c r="D416" i="31"/>
  <c r="D418" i="31"/>
  <c r="D420" i="31"/>
  <c r="D422" i="31"/>
  <c r="D424" i="31"/>
  <c r="D426" i="31"/>
  <c r="D428" i="31"/>
  <c r="D430" i="31"/>
  <c r="D432" i="31"/>
  <c r="D434" i="31"/>
  <c r="D436" i="31"/>
  <c r="D438" i="31"/>
  <c r="D440" i="31"/>
  <c r="D442" i="31"/>
  <c r="D444" i="31"/>
  <c r="D446" i="31"/>
  <c r="D448" i="31"/>
  <c r="D450" i="31"/>
  <c r="D452" i="31"/>
  <c r="D454" i="31"/>
  <c r="D456" i="31"/>
  <c r="D458" i="31"/>
  <c r="D460" i="31"/>
  <c r="D462" i="31"/>
  <c r="D464" i="31"/>
  <c r="D466" i="31"/>
  <c r="D468" i="31"/>
  <c r="D470" i="31"/>
  <c r="D472" i="31"/>
  <c r="D474" i="31"/>
  <c r="D476" i="31"/>
  <c r="D478" i="31"/>
  <c r="D480" i="31"/>
  <c r="D482" i="31"/>
  <c r="D484" i="31"/>
  <c r="D486" i="31"/>
  <c r="D488" i="31"/>
  <c r="D490" i="31"/>
  <c r="D492" i="31"/>
  <c r="D494" i="31"/>
  <c r="D496" i="31"/>
  <c r="D498" i="31"/>
  <c r="D500" i="31"/>
  <c r="D502" i="31"/>
  <c r="D504" i="31"/>
  <c r="D279" i="31"/>
  <c r="D283" i="31"/>
  <c r="D287" i="31"/>
  <c r="D291" i="31"/>
  <c r="D295" i="31"/>
  <c r="D299" i="31"/>
  <c r="D303" i="31"/>
  <c r="D307" i="31"/>
  <c r="D311" i="31"/>
  <c r="D315" i="31"/>
  <c r="D319" i="31"/>
  <c r="D323" i="31"/>
  <c r="D327" i="31"/>
  <c r="D331" i="31"/>
  <c r="D335" i="31"/>
  <c r="D339" i="31"/>
  <c r="D343" i="31"/>
  <c r="D347" i="31"/>
  <c r="D351" i="31"/>
  <c r="D355" i="31"/>
  <c r="D359" i="31"/>
  <c r="D363" i="31"/>
  <c r="D367" i="31"/>
  <c r="D369" i="31"/>
  <c r="D371" i="31"/>
  <c r="D373" i="31"/>
  <c r="D375" i="31"/>
  <c r="D377" i="31"/>
  <c r="D379" i="31"/>
  <c r="D381" i="31"/>
  <c r="D383" i="31"/>
  <c r="D385" i="31"/>
  <c r="D387" i="31"/>
  <c r="D389" i="31"/>
  <c r="D391" i="31"/>
  <c r="D393" i="31"/>
  <c r="D395" i="31"/>
  <c r="D397" i="31"/>
  <c r="D399" i="31"/>
  <c r="D401" i="31"/>
  <c r="D403" i="31"/>
  <c r="D405" i="31"/>
  <c r="D407" i="31"/>
  <c r="D409" i="31"/>
  <c r="D411" i="31"/>
  <c r="D413" i="31"/>
  <c r="D415" i="31"/>
  <c r="D419" i="31"/>
  <c r="D423" i="31"/>
  <c r="D427" i="31"/>
  <c r="D431" i="31"/>
  <c r="D435" i="31"/>
  <c r="D439" i="31"/>
  <c r="D443" i="31"/>
  <c r="D447" i="31"/>
  <c r="D451" i="31"/>
  <c r="D455" i="31"/>
  <c r="D459" i="31"/>
  <c r="D463" i="31"/>
  <c r="D467" i="31"/>
  <c r="D471" i="31"/>
  <c r="D475" i="31"/>
  <c r="D479" i="31"/>
  <c r="D483" i="31"/>
  <c r="D487" i="31"/>
  <c r="D491" i="31"/>
  <c r="D495" i="31"/>
  <c r="D499" i="31"/>
  <c r="D503" i="31"/>
  <c r="D6" i="31"/>
  <c r="D417" i="31"/>
  <c r="D421" i="31"/>
  <c r="D425" i="31"/>
  <c r="D429" i="31"/>
  <c r="D433" i="31"/>
  <c r="D437" i="31"/>
  <c r="D441" i="31"/>
  <c r="D445" i="31"/>
  <c r="D449" i="31"/>
  <c r="D453" i="31"/>
  <c r="D457" i="31"/>
  <c r="D461" i="31"/>
  <c r="D465" i="31"/>
  <c r="D469" i="31"/>
  <c r="D473" i="31"/>
  <c r="D477" i="31"/>
  <c r="D481" i="31"/>
  <c r="D485" i="31"/>
  <c r="D489" i="31"/>
  <c r="D493" i="31"/>
  <c r="D497" i="31"/>
  <c r="D501" i="31"/>
  <c r="D505" i="31"/>
  <c r="B8" i="31"/>
  <c r="B10" i="31"/>
  <c r="B12" i="31"/>
  <c r="B14" i="31"/>
  <c r="B16" i="31"/>
  <c r="B18" i="31"/>
  <c r="B7" i="31"/>
  <c r="B9" i="31"/>
  <c r="B11" i="31"/>
  <c r="B13" i="31"/>
  <c r="B15" i="31"/>
  <c r="B17" i="31"/>
  <c r="B19" i="31"/>
  <c r="B21" i="31"/>
  <c r="B23" i="31"/>
  <c r="B25" i="31"/>
  <c r="B27" i="31"/>
  <c r="B29" i="31"/>
  <c r="B31" i="31"/>
  <c r="B20" i="31"/>
  <c r="B22" i="31"/>
  <c r="B24" i="31"/>
  <c r="B26" i="31"/>
  <c r="B28" i="31"/>
  <c r="B32" i="31"/>
  <c r="B34" i="31"/>
  <c r="B36" i="31"/>
  <c r="B38" i="31"/>
  <c r="B40" i="31"/>
  <c r="B42" i="31"/>
  <c r="B44" i="31"/>
  <c r="B46" i="31"/>
  <c r="B48" i="31"/>
  <c r="B50" i="31"/>
  <c r="B52" i="31"/>
  <c r="B30" i="31"/>
  <c r="B33" i="31"/>
  <c r="B37" i="31"/>
  <c r="B41" i="31"/>
  <c r="B45" i="31"/>
  <c r="B49" i="31"/>
  <c r="B53" i="31"/>
  <c r="B54" i="31"/>
  <c r="B56" i="31"/>
  <c r="B58" i="31"/>
  <c r="B60" i="31"/>
  <c r="B62" i="31"/>
  <c r="B64" i="31"/>
  <c r="B66" i="31"/>
  <c r="B68" i="31"/>
  <c r="B70" i="31"/>
  <c r="B72" i="31"/>
  <c r="B74" i="31"/>
  <c r="B76" i="31"/>
  <c r="B78" i="31"/>
  <c r="B80" i="31"/>
  <c r="B82" i="31"/>
  <c r="B84" i="31"/>
  <c r="B86" i="31"/>
  <c r="B88" i="31"/>
  <c r="B39" i="31"/>
  <c r="B47" i="31"/>
  <c r="B57" i="31"/>
  <c r="B61" i="31"/>
  <c r="B65" i="31"/>
  <c r="B69" i="31"/>
  <c r="B73" i="31"/>
  <c r="B77" i="31"/>
  <c r="B81" i="31"/>
  <c r="B85" i="31"/>
  <c r="B89" i="31"/>
  <c r="B91" i="31"/>
  <c r="B93" i="31"/>
  <c r="B95" i="31"/>
  <c r="B97" i="31"/>
  <c r="B99" i="31"/>
  <c r="B101" i="31"/>
  <c r="B103" i="31"/>
  <c r="B105" i="31"/>
  <c r="B107" i="31"/>
  <c r="B109" i="31"/>
  <c r="B111" i="31"/>
  <c r="B113" i="31"/>
  <c r="B115" i="31"/>
  <c r="B117" i="31"/>
  <c r="B119" i="31"/>
  <c r="B121" i="31"/>
  <c r="B123" i="31"/>
  <c r="B125" i="31"/>
  <c r="B127" i="31"/>
  <c r="B129" i="31"/>
  <c r="B131" i="31"/>
  <c r="B133" i="31"/>
  <c r="B135" i="31"/>
  <c r="B137" i="31"/>
  <c r="B139" i="31"/>
  <c r="B141" i="31"/>
  <c r="B143" i="31"/>
  <c r="B145" i="31"/>
  <c r="B147" i="31"/>
  <c r="B149" i="31"/>
  <c r="B151" i="31"/>
  <c r="B153" i="31"/>
  <c r="B155" i="31"/>
  <c r="B35" i="31"/>
  <c r="B43" i="31"/>
  <c r="B51" i="31"/>
  <c r="B55" i="31"/>
  <c r="B59" i="31"/>
  <c r="B63" i="31"/>
  <c r="B67" i="31"/>
  <c r="B71" i="31"/>
  <c r="B75" i="31"/>
  <c r="B79" i="31"/>
  <c r="B83" i="31"/>
  <c r="B87" i="31"/>
  <c r="B90" i="31"/>
  <c r="B94" i="31"/>
  <c r="B98" i="31"/>
  <c r="B102" i="31"/>
  <c r="B106" i="31"/>
  <c r="B110" i="31"/>
  <c r="B114" i="31"/>
  <c r="B118" i="31"/>
  <c r="B122" i="31"/>
  <c r="B126" i="31"/>
  <c r="B130" i="31"/>
  <c r="B134" i="31"/>
  <c r="B138" i="31"/>
  <c r="B142" i="31"/>
  <c r="B146" i="31"/>
  <c r="B150" i="31"/>
  <c r="B154" i="31"/>
  <c r="B92" i="31"/>
  <c r="B96" i="31"/>
  <c r="B100" i="31"/>
  <c r="B104" i="31"/>
  <c r="B108" i="31"/>
  <c r="B112" i="31"/>
  <c r="B116" i="31"/>
  <c r="B120" i="31"/>
  <c r="B124" i="31"/>
  <c r="B128" i="31"/>
  <c r="B136" i="31"/>
  <c r="B144" i="31"/>
  <c r="B152" i="31"/>
  <c r="B158" i="31"/>
  <c r="B160" i="31"/>
  <c r="B162" i="31"/>
  <c r="B164" i="31"/>
  <c r="B166" i="31"/>
  <c r="B168" i="31"/>
  <c r="B170" i="31"/>
  <c r="B172" i="31"/>
  <c r="B174" i="31"/>
  <c r="B176" i="31"/>
  <c r="B132" i="31"/>
  <c r="B140" i="31"/>
  <c r="B148" i="31"/>
  <c r="B156" i="31"/>
  <c r="B157" i="31"/>
  <c r="B159" i="31"/>
  <c r="B161" i="31"/>
  <c r="B163" i="31"/>
  <c r="B165" i="31"/>
  <c r="B167" i="31"/>
  <c r="B169" i="31"/>
  <c r="B171" i="31"/>
  <c r="B173" i="31"/>
  <c r="B175" i="31"/>
  <c r="B177" i="31"/>
  <c r="B179" i="31"/>
  <c r="B181" i="31"/>
  <c r="B183" i="31"/>
  <c r="B185" i="31"/>
  <c r="B187" i="31"/>
  <c r="B189" i="31"/>
  <c r="B191" i="31"/>
  <c r="B193" i="31"/>
  <c r="B195" i="31"/>
  <c r="B180" i="31"/>
  <c r="B184" i="31"/>
  <c r="B188" i="31"/>
  <c r="B192" i="31"/>
  <c r="B196" i="31"/>
  <c r="B198" i="31"/>
  <c r="B200" i="31"/>
  <c r="B202" i="31"/>
  <c r="B204" i="31"/>
  <c r="B206" i="31"/>
  <c r="B208" i="31"/>
  <c r="B210" i="31"/>
  <c r="B212" i="31"/>
  <c r="B214" i="31"/>
  <c r="B216" i="31"/>
  <c r="B218" i="31"/>
  <c r="B220" i="31"/>
  <c r="B222" i="31"/>
  <c r="B224" i="31"/>
  <c r="B226" i="31"/>
  <c r="B228" i="31"/>
  <c r="B230" i="31"/>
  <c r="B232" i="31"/>
  <c r="B234" i="31"/>
  <c r="B236" i="31"/>
  <c r="B238" i="31"/>
  <c r="B240" i="31"/>
  <c r="B242" i="31"/>
  <c r="B244" i="31"/>
  <c r="B246" i="31"/>
  <c r="B248" i="31"/>
  <c r="B250" i="31"/>
  <c r="B252" i="31"/>
  <c r="B254" i="31"/>
  <c r="B256" i="31"/>
  <c r="B258" i="31"/>
  <c r="B260" i="31"/>
  <c r="B262" i="31"/>
  <c r="B264" i="31"/>
  <c r="B266" i="31"/>
  <c r="B268" i="31"/>
  <c r="B270" i="31"/>
  <c r="B272" i="31"/>
  <c r="B274" i="31"/>
  <c r="B276" i="31"/>
  <c r="B278" i="31"/>
  <c r="B280" i="31"/>
  <c r="B282" i="31"/>
  <c r="B284" i="31"/>
  <c r="B286" i="31"/>
  <c r="B288" i="31"/>
  <c r="B290" i="31"/>
  <c r="B292" i="31"/>
  <c r="B294" i="31"/>
  <c r="B296" i="31"/>
  <c r="B298" i="31"/>
  <c r="B300" i="31"/>
  <c r="B302" i="31"/>
  <c r="B304" i="31"/>
  <c r="B306" i="31"/>
  <c r="B308" i="31"/>
  <c r="B310" i="31"/>
  <c r="B312" i="31"/>
  <c r="B314" i="31"/>
  <c r="B316" i="31"/>
  <c r="B318" i="31"/>
  <c r="B320" i="31"/>
  <c r="B322" i="31"/>
  <c r="B324" i="31"/>
  <c r="B326" i="31"/>
  <c r="B328" i="31"/>
  <c r="B330" i="31"/>
  <c r="B332" i="31"/>
  <c r="B334" i="31"/>
  <c r="B336" i="31"/>
  <c r="B338" i="31"/>
  <c r="B340" i="31"/>
  <c r="B342" i="31"/>
  <c r="B344" i="31"/>
  <c r="B346" i="31"/>
  <c r="B348" i="31"/>
  <c r="B350" i="31"/>
  <c r="B352" i="31"/>
  <c r="B354" i="31"/>
  <c r="B356" i="31"/>
  <c r="B358" i="31"/>
  <c r="B360" i="31"/>
  <c r="B362" i="31"/>
  <c r="B364" i="31"/>
  <c r="B366" i="31"/>
  <c r="B368" i="31"/>
  <c r="B178" i="31"/>
  <c r="B182" i="31"/>
  <c r="B186" i="31"/>
  <c r="B190" i="31"/>
  <c r="B194" i="31"/>
  <c r="B197" i="31"/>
  <c r="B199" i="31"/>
  <c r="B201" i="31"/>
  <c r="B203" i="31"/>
  <c r="B205" i="31"/>
  <c r="B207" i="31"/>
  <c r="B209" i="31"/>
  <c r="B211" i="31"/>
  <c r="B213" i="31"/>
  <c r="B215" i="31"/>
  <c r="B217" i="31"/>
  <c r="B219" i="31"/>
  <c r="B221" i="31"/>
  <c r="B223" i="31"/>
  <c r="B225" i="31"/>
  <c r="B227" i="31"/>
  <c r="B229" i="31"/>
  <c r="B231" i="31"/>
  <c r="B233" i="31"/>
  <c r="B235" i="31"/>
  <c r="B237" i="31"/>
  <c r="B239" i="31"/>
  <c r="B241" i="31"/>
  <c r="B243" i="31"/>
  <c r="B245" i="31"/>
  <c r="B247" i="31"/>
  <c r="B249" i="31"/>
  <c r="B251" i="31"/>
  <c r="B253" i="31"/>
  <c r="B255" i="31"/>
  <c r="B257" i="31"/>
  <c r="B259" i="31"/>
  <c r="B261" i="31"/>
  <c r="B263" i="31"/>
  <c r="B265" i="31"/>
  <c r="B267" i="31"/>
  <c r="B269" i="31"/>
  <c r="B271" i="31"/>
  <c r="B273" i="31"/>
  <c r="B275" i="31"/>
  <c r="B279" i="31"/>
  <c r="B283" i="31"/>
  <c r="B287" i="31"/>
  <c r="B291" i="31"/>
  <c r="B295" i="31"/>
  <c r="B299" i="31"/>
  <c r="B303" i="31"/>
  <c r="B307" i="31"/>
  <c r="B311" i="31"/>
  <c r="B315" i="31"/>
  <c r="B319" i="31"/>
  <c r="B323" i="31"/>
  <c r="B327" i="31"/>
  <c r="B331" i="31"/>
  <c r="B335" i="31"/>
  <c r="B339" i="31"/>
  <c r="B343" i="31"/>
  <c r="B347" i="31"/>
  <c r="B351" i="31"/>
  <c r="B355" i="31"/>
  <c r="B359" i="31"/>
  <c r="B363" i="31"/>
  <c r="B367" i="31"/>
  <c r="B370" i="31"/>
  <c r="B372" i="31"/>
  <c r="B374" i="31"/>
  <c r="B376" i="31"/>
  <c r="B378" i="31"/>
  <c r="B380" i="31"/>
  <c r="B382" i="31"/>
  <c r="B384" i="31"/>
  <c r="B386" i="31"/>
  <c r="B388" i="31"/>
  <c r="B390" i="31"/>
  <c r="B392" i="31"/>
  <c r="B394" i="31"/>
  <c r="B396" i="31"/>
  <c r="B398" i="31"/>
  <c r="B400" i="31"/>
  <c r="B402" i="31"/>
  <c r="B404" i="31"/>
  <c r="B406" i="31"/>
  <c r="B408" i="31"/>
  <c r="B410" i="31"/>
  <c r="B412" i="31"/>
  <c r="B414" i="31"/>
  <c r="B416" i="31"/>
  <c r="B418" i="31"/>
  <c r="B420" i="31"/>
  <c r="B422" i="31"/>
  <c r="B424" i="31"/>
  <c r="B426" i="31"/>
  <c r="B428" i="31"/>
  <c r="B430" i="31"/>
  <c r="B432" i="31"/>
  <c r="B434" i="31"/>
  <c r="B436" i="31"/>
  <c r="B438" i="31"/>
  <c r="B440" i="31"/>
  <c r="B442" i="31"/>
  <c r="B444" i="31"/>
  <c r="B446" i="31"/>
  <c r="B448" i="31"/>
  <c r="B450" i="31"/>
  <c r="B452" i="31"/>
  <c r="B454" i="31"/>
  <c r="B456" i="31"/>
  <c r="B458" i="31"/>
  <c r="B460" i="31"/>
  <c r="B462" i="31"/>
  <c r="B464" i="31"/>
  <c r="B466" i="31"/>
  <c r="B468" i="31"/>
  <c r="B470" i="31"/>
  <c r="B472" i="31"/>
  <c r="B474" i="31"/>
  <c r="B476" i="31"/>
  <c r="B478" i="31"/>
  <c r="B480" i="31"/>
  <c r="B482" i="31"/>
  <c r="B484" i="31"/>
  <c r="B486" i="31"/>
  <c r="B488" i="31"/>
  <c r="B490" i="31"/>
  <c r="B492" i="31"/>
  <c r="B494" i="31"/>
  <c r="B496" i="31"/>
  <c r="B498" i="31"/>
  <c r="B500" i="31"/>
  <c r="B502" i="31"/>
  <c r="B504" i="31"/>
  <c r="B6" i="31"/>
  <c r="B277" i="31"/>
  <c r="B281" i="31"/>
  <c r="B285" i="31"/>
  <c r="B289" i="31"/>
  <c r="B293" i="31"/>
  <c r="B297" i="31"/>
  <c r="B301" i="31"/>
  <c r="B305" i="31"/>
  <c r="B309" i="31"/>
  <c r="B313" i="31"/>
  <c r="B317" i="31"/>
  <c r="B321" i="31"/>
  <c r="B325" i="31"/>
  <c r="B329" i="31"/>
  <c r="B333" i="31"/>
  <c r="B337" i="31"/>
  <c r="B341" i="31"/>
  <c r="B345" i="31"/>
  <c r="B349" i="31"/>
  <c r="B353" i="31"/>
  <c r="B357" i="31"/>
  <c r="B361" i="31"/>
  <c r="B365" i="31"/>
  <c r="B369" i="31"/>
  <c r="B371" i="31"/>
  <c r="B373" i="31"/>
  <c r="B375" i="31"/>
  <c r="B377" i="31"/>
  <c r="B379" i="31"/>
  <c r="B381" i="31"/>
  <c r="B383" i="31"/>
  <c r="B385" i="31"/>
  <c r="B387" i="31"/>
  <c r="B389" i="31"/>
  <c r="B391" i="31"/>
  <c r="B393" i="31"/>
  <c r="B395" i="31"/>
  <c r="B397" i="31"/>
  <c r="B399" i="31"/>
  <c r="B401" i="31"/>
  <c r="B403" i="31"/>
  <c r="B405" i="31"/>
  <c r="B407" i="31"/>
  <c r="B409" i="31"/>
  <c r="B411" i="31"/>
  <c r="B413" i="31"/>
  <c r="B417" i="31"/>
  <c r="B421" i="31"/>
  <c r="B425" i="31"/>
  <c r="B429" i="31"/>
  <c r="B433" i="31"/>
  <c r="B437" i="31"/>
  <c r="B441" i="31"/>
  <c r="B445" i="31"/>
  <c r="B449" i="31"/>
  <c r="B453" i="31"/>
  <c r="B457" i="31"/>
  <c r="B461" i="31"/>
  <c r="B465" i="31"/>
  <c r="B469" i="31"/>
  <c r="B473" i="31"/>
  <c r="B477" i="31"/>
  <c r="B481" i="31"/>
  <c r="B485" i="31"/>
  <c r="B489" i="31"/>
  <c r="B493" i="31"/>
  <c r="B497" i="31"/>
  <c r="B501" i="31"/>
  <c r="B505" i="31"/>
  <c r="B415" i="31"/>
  <c r="B419" i="31"/>
  <c r="B423" i="31"/>
  <c r="B427" i="31"/>
  <c r="B431" i="31"/>
  <c r="B435" i="31"/>
  <c r="B439" i="31"/>
  <c r="B443" i="31"/>
  <c r="B447" i="31"/>
  <c r="B451" i="31"/>
  <c r="B455" i="31"/>
  <c r="B459" i="31"/>
  <c r="B463" i="31"/>
  <c r="B467" i="31"/>
  <c r="B471" i="31"/>
  <c r="B475" i="31"/>
  <c r="B479" i="31"/>
  <c r="B483" i="31"/>
  <c r="B487" i="31"/>
  <c r="B491" i="31"/>
  <c r="B495" i="31"/>
  <c r="B499" i="31"/>
  <c r="B503" i="31"/>
  <c r="AP29" i="21"/>
  <c r="AP32" i="21" s="1"/>
  <c r="AN29" i="21" a="1"/>
  <c r="AN29" i="21" s="1"/>
  <c r="AK38" i="21"/>
  <c r="AK37" i="21"/>
  <c r="AK36" i="21"/>
  <c r="AK35" i="21"/>
  <c r="AK34" i="21"/>
  <c r="AK33" i="21"/>
  <c r="AK32" i="21"/>
  <c r="AK31" i="21"/>
  <c r="AK30" i="21"/>
  <c r="AK29" i="21"/>
  <c r="AP12" i="21"/>
  <c r="AP15" i="21" s="1"/>
  <c r="BA12" i="21"/>
  <c r="BA15" i="21" s="1"/>
  <c r="AY12" i="21" a="1"/>
  <c r="AY12" i="21" s="1"/>
  <c r="AY13" i="21"/>
  <c r="AY14" i="21"/>
  <c r="AY15" i="21"/>
  <c r="AY16" i="21"/>
  <c r="AY17" i="21"/>
  <c r="AY18" i="21"/>
  <c r="AY19" i="21"/>
  <c r="AY20" i="21"/>
  <c r="AY21" i="21"/>
  <c r="AV21" i="21"/>
  <c r="AV20" i="21"/>
  <c r="AV19" i="21"/>
  <c r="AV18" i="21"/>
  <c r="AV17" i="21"/>
  <c r="AV16" i="21"/>
  <c r="AV15" i="21"/>
  <c r="AV14" i="21"/>
  <c r="AV13" i="21"/>
  <c r="AV12" i="21"/>
  <c r="AK21" i="21"/>
  <c r="AK20" i="21"/>
  <c r="AK19" i="21"/>
  <c r="AK18" i="21"/>
  <c r="AK17" i="21"/>
  <c r="AK16" i="21"/>
  <c r="AK15" i="21"/>
  <c r="AK14" i="21"/>
  <c r="AK13" i="21"/>
  <c r="AK12" i="21"/>
  <c r="AN12" i="21" a="1"/>
  <c r="AN12" i="21" s="1"/>
  <c r="AE29" i="21"/>
  <c r="AE32" i="21" s="1"/>
  <c r="AC29" i="21" a="1"/>
  <c r="AC29" i="21" s="1"/>
  <c r="Z38" i="21"/>
  <c r="Z37" i="21"/>
  <c r="Z36" i="21"/>
  <c r="Z35" i="21"/>
  <c r="Z34" i="21"/>
  <c r="Z33" i="21"/>
  <c r="Z32" i="21"/>
  <c r="Z31" i="21"/>
  <c r="Z30" i="21"/>
  <c r="Z29" i="21"/>
  <c r="AE12" i="21"/>
  <c r="AE15" i="21" s="1"/>
  <c r="AC12" i="21" a="1"/>
  <c r="AC12" i="21" s="1"/>
  <c r="BH22" i="21" a="1"/>
  <c r="BH22" i="21" s="1"/>
  <c r="Z21" i="21"/>
  <c r="Z20" i="21"/>
  <c r="Z19" i="21"/>
  <c r="Z18" i="21"/>
  <c r="Z17" i="21"/>
  <c r="Z16" i="21"/>
  <c r="Z15" i="21"/>
  <c r="Z14" i="21"/>
  <c r="Z13" i="21"/>
  <c r="Z12" i="21"/>
  <c r="BO31" i="21" l="1"/>
  <c r="BK31" i="21"/>
  <c r="BQ30" i="21"/>
  <c r="BM30" i="21"/>
  <c r="BI30" i="21"/>
  <c r="BO29" i="21"/>
  <c r="BK29" i="21"/>
  <c r="BQ31" i="21"/>
  <c r="BM31" i="21"/>
  <c r="BI31" i="21"/>
  <c r="BO30" i="21"/>
  <c r="BK30" i="21"/>
  <c r="BQ29" i="21"/>
  <c r="BM29" i="21"/>
  <c r="BI29" i="21"/>
  <c r="AN38" i="21"/>
  <c r="AN36" i="21"/>
  <c r="AN34" i="21"/>
  <c r="AN32" i="21"/>
  <c r="AN30" i="21"/>
  <c r="AN37" i="21"/>
  <c r="AN35" i="21"/>
  <c r="AN33" i="21"/>
  <c r="AN31" i="21"/>
  <c r="AN21" i="21"/>
  <c r="AN19" i="21"/>
  <c r="AN17" i="21"/>
  <c r="AN15" i="21"/>
  <c r="AN13" i="21"/>
  <c r="AN20" i="21"/>
  <c r="AN18" i="21"/>
  <c r="AN16" i="21"/>
  <c r="AN14" i="21"/>
  <c r="AC38" i="21"/>
  <c r="AC36" i="21"/>
  <c r="AC34" i="21"/>
  <c r="AC32" i="21"/>
  <c r="AC30" i="21"/>
  <c r="AC37" i="21"/>
  <c r="AC35" i="21"/>
  <c r="AC33" i="21"/>
  <c r="AC31" i="21"/>
  <c r="AC21" i="21"/>
  <c r="AC19" i="21"/>
  <c r="AC17" i="21"/>
  <c r="AC15" i="21"/>
  <c r="AC13" i="21"/>
  <c r="AC20" i="21"/>
  <c r="AC18" i="21"/>
  <c r="AC16" i="21"/>
  <c r="AC14" i="21"/>
  <c r="BQ28" i="21"/>
  <c r="BO28" i="21"/>
  <c r="BM28" i="21"/>
  <c r="BK28" i="21"/>
  <c r="BI28" i="21"/>
  <c r="BQ27" i="21"/>
  <c r="BO27" i="21"/>
  <c r="BM27" i="21"/>
  <c r="BK27" i="21"/>
  <c r="BI27" i="21"/>
  <c r="BQ26" i="21"/>
  <c r="BO26" i="21"/>
  <c r="BM26" i="21"/>
  <c r="BK26" i="21"/>
  <c r="BI26" i="21"/>
  <c r="BQ25" i="21"/>
  <c r="BO25" i="21"/>
  <c r="BM25" i="21"/>
  <c r="BK25" i="21"/>
  <c r="BI25" i="21"/>
  <c r="BQ24" i="21"/>
  <c r="BO24" i="21"/>
  <c r="BM24" i="21"/>
  <c r="BK24" i="21"/>
  <c r="BI24" i="21"/>
  <c r="BQ23" i="21"/>
  <c r="BO23" i="21"/>
  <c r="BM23" i="21"/>
  <c r="BK23" i="21"/>
  <c r="BI23" i="21"/>
  <c r="BQ22" i="21"/>
  <c r="BO22" i="21"/>
  <c r="BM22" i="21"/>
  <c r="BK22" i="21"/>
  <c r="BI22" i="21"/>
  <c r="BP31" i="21"/>
  <c r="BN31" i="21"/>
  <c r="BL31" i="21"/>
  <c r="BJ31" i="21"/>
  <c r="BH31" i="21"/>
  <c r="BP30" i="21"/>
  <c r="BN30" i="21"/>
  <c r="BL30" i="21"/>
  <c r="BJ30" i="21"/>
  <c r="BH30" i="21"/>
  <c r="BP29" i="21"/>
  <c r="BN29" i="21"/>
  <c r="BL29" i="21"/>
  <c r="BJ29" i="21"/>
  <c r="BH29" i="21"/>
  <c r="BP28" i="21"/>
  <c r="BN28" i="21"/>
  <c r="BL28" i="21"/>
  <c r="BJ28" i="21"/>
  <c r="BH28" i="21"/>
  <c r="BP27" i="21"/>
  <c r="BN27" i="21"/>
  <c r="BL27" i="21"/>
  <c r="BJ27" i="21"/>
  <c r="BH27" i="21"/>
  <c r="BP26" i="21"/>
  <c r="BN26" i="21"/>
  <c r="BL26" i="21"/>
  <c r="BJ26" i="21"/>
  <c r="BH26" i="21"/>
  <c r="BP25" i="21"/>
  <c r="BN25" i="21"/>
  <c r="BL25" i="21"/>
  <c r="BJ25" i="21"/>
  <c r="BH25" i="21"/>
  <c r="BP24" i="21"/>
  <c r="BN24" i="21"/>
  <c r="BL24" i="21"/>
  <c r="BJ24" i="21"/>
  <c r="BH24" i="21"/>
  <c r="BP23" i="21"/>
  <c r="BN23" i="21"/>
  <c r="BL23" i="21"/>
  <c r="BJ23" i="21"/>
  <c r="BH23" i="21"/>
  <c r="BP22" i="21"/>
  <c r="BN22" i="21"/>
  <c r="BL22" i="21"/>
  <c r="BJ22" i="21"/>
  <c r="C3" i="21" l="1"/>
  <c r="D3" i="21"/>
  <c r="E3" i="21"/>
  <c r="F3" i="21"/>
  <c r="G3" i="21"/>
  <c r="H3" i="21"/>
  <c r="I3" i="21"/>
  <c r="J3" i="21"/>
  <c r="K3" i="21"/>
  <c r="C4" i="21"/>
  <c r="M193" i="21" s="1"/>
  <c r="D4" i="21"/>
  <c r="E4" i="21"/>
  <c r="O64" i="21" s="1"/>
  <c r="F4" i="21"/>
  <c r="G4" i="21"/>
  <c r="Q193" i="21" s="1"/>
  <c r="H4" i="21"/>
  <c r="I4" i="21"/>
  <c r="S106" i="21" s="1"/>
  <c r="J4" i="21"/>
  <c r="K4" i="21"/>
  <c r="U193" i="21" s="1"/>
  <c r="N252" i="21"/>
  <c r="P252" i="21"/>
  <c r="R252" i="21"/>
  <c r="T252" i="21"/>
  <c r="N253" i="21"/>
  <c r="P253" i="21"/>
  <c r="R253" i="21"/>
  <c r="T253" i="21"/>
  <c r="N254" i="21"/>
  <c r="P254" i="21"/>
  <c r="R254" i="21"/>
  <c r="T254" i="21"/>
  <c r="N255" i="21"/>
  <c r="P255" i="21"/>
  <c r="R255" i="21"/>
  <c r="T255" i="21"/>
  <c r="N256" i="21"/>
  <c r="P256" i="21"/>
  <c r="R256" i="21"/>
  <c r="T256" i="21"/>
  <c r="N257" i="21"/>
  <c r="P257" i="21"/>
  <c r="R257" i="21"/>
  <c r="T257" i="21"/>
  <c r="N258" i="21"/>
  <c r="P258" i="21"/>
  <c r="R258" i="21"/>
  <c r="T258" i="21"/>
  <c r="N259" i="21"/>
  <c r="P259" i="21"/>
  <c r="R259" i="21"/>
  <c r="T259" i="21"/>
  <c r="N260" i="21"/>
  <c r="P260" i="21"/>
  <c r="R260" i="21"/>
  <c r="T260" i="21"/>
  <c r="N261" i="21"/>
  <c r="P261" i="21"/>
  <c r="R261" i="21"/>
  <c r="T261" i="21"/>
  <c r="N262" i="21"/>
  <c r="P262" i="21"/>
  <c r="R262" i="21"/>
  <c r="T262" i="21"/>
  <c r="N263" i="21"/>
  <c r="P263" i="21"/>
  <c r="R263" i="21"/>
  <c r="T263" i="21"/>
  <c r="N264" i="21"/>
  <c r="P264" i="21"/>
  <c r="R264" i="21"/>
  <c r="T264" i="21"/>
  <c r="N265" i="21"/>
  <c r="P265" i="21"/>
  <c r="R265" i="21"/>
  <c r="T265" i="21"/>
  <c r="N266" i="21"/>
  <c r="P266" i="21"/>
  <c r="R266" i="21"/>
  <c r="T266" i="21"/>
  <c r="N267" i="21"/>
  <c r="P267" i="21"/>
  <c r="R267" i="21"/>
  <c r="T267" i="21"/>
  <c r="N268" i="21"/>
  <c r="P268" i="21"/>
  <c r="R268" i="21"/>
  <c r="T268" i="21"/>
  <c r="N269" i="21"/>
  <c r="P269" i="21"/>
  <c r="R269" i="21"/>
  <c r="T269" i="21"/>
  <c r="N270" i="21"/>
  <c r="P270" i="21"/>
  <c r="R270" i="21"/>
  <c r="T270" i="21"/>
  <c r="N271" i="21"/>
  <c r="P271" i="21"/>
  <c r="R271" i="21"/>
  <c r="T271" i="21"/>
  <c r="N272" i="21"/>
  <c r="P272" i="21"/>
  <c r="R272" i="21"/>
  <c r="T272" i="21"/>
  <c r="N273" i="21"/>
  <c r="P273" i="21"/>
  <c r="R273" i="21"/>
  <c r="T273" i="21"/>
  <c r="N274" i="21"/>
  <c r="P274" i="21"/>
  <c r="R274" i="21"/>
  <c r="T274" i="21"/>
  <c r="N275" i="21"/>
  <c r="P275" i="21"/>
  <c r="R275" i="21"/>
  <c r="T275" i="21"/>
  <c r="N276" i="21"/>
  <c r="P276" i="21"/>
  <c r="R276" i="21"/>
  <c r="T276" i="21"/>
  <c r="N277" i="21"/>
  <c r="P277" i="21"/>
  <c r="R277" i="21"/>
  <c r="T277" i="21"/>
  <c r="N278" i="21"/>
  <c r="P278" i="21"/>
  <c r="R278" i="21"/>
  <c r="T278" i="21"/>
  <c r="N279" i="21"/>
  <c r="P279" i="21"/>
  <c r="R279" i="21"/>
  <c r="T279" i="21"/>
  <c r="N280" i="21"/>
  <c r="P280" i="21"/>
  <c r="R280" i="21"/>
  <c r="T280" i="21"/>
  <c r="N281" i="21"/>
  <c r="P281" i="21"/>
  <c r="R281" i="21"/>
  <c r="T281" i="21"/>
  <c r="N282" i="21"/>
  <c r="P282" i="21"/>
  <c r="R282" i="21"/>
  <c r="T282" i="21"/>
  <c r="N283" i="21"/>
  <c r="P283" i="21"/>
  <c r="R283" i="21"/>
  <c r="T283" i="21"/>
  <c r="N284" i="21"/>
  <c r="P284" i="21"/>
  <c r="R284" i="21"/>
  <c r="T284" i="21"/>
  <c r="N285" i="21"/>
  <c r="P285" i="21"/>
  <c r="R285" i="21"/>
  <c r="T285" i="21"/>
  <c r="N286" i="21"/>
  <c r="P286" i="21"/>
  <c r="R286" i="21"/>
  <c r="T286" i="21"/>
  <c r="N287" i="21"/>
  <c r="P287" i="21"/>
  <c r="R287" i="21"/>
  <c r="T287" i="21"/>
  <c r="N288" i="21"/>
  <c r="P288" i="21"/>
  <c r="R288" i="21"/>
  <c r="T288" i="21"/>
  <c r="N289" i="21"/>
  <c r="P289" i="21"/>
  <c r="R289" i="21"/>
  <c r="T289" i="21"/>
  <c r="N290" i="21"/>
  <c r="P290" i="21"/>
  <c r="R290" i="21"/>
  <c r="T290" i="21"/>
  <c r="N291" i="21"/>
  <c r="P291" i="21"/>
  <c r="R291" i="21"/>
  <c r="T291" i="21"/>
  <c r="N292" i="21"/>
  <c r="P292" i="21"/>
  <c r="R292" i="21"/>
  <c r="T292" i="21"/>
  <c r="N293" i="21"/>
  <c r="P293" i="21"/>
  <c r="R293" i="21"/>
  <c r="T293" i="21"/>
  <c r="N294" i="21"/>
  <c r="P294" i="21"/>
  <c r="R294" i="21"/>
  <c r="T294" i="21"/>
  <c r="N295" i="21"/>
  <c r="P295" i="21"/>
  <c r="R295" i="21"/>
  <c r="T295" i="21"/>
  <c r="N296" i="21"/>
  <c r="P296" i="21"/>
  <c r="R296" i="21"/>
  <c r="T296" i="21"/>
  <c r="N297" i="21"/>
  <c r="P297" i="21"/>
  <c r="R297" i="21"/>
  <c r="T297" i="21"/>
  <c r="N298" i="21"/>
  <c r="P298" i="21"/>
  <c r="R298" i="21"/>
  <c r="T298" i="21"/>
  <c r="N299" i="21"/>
  <c r="P299" i="21"/>
  <c r="R299" i="21"/>
  <c r="T299" i="21"/>
  <c r="N300" i="21"/>
  <c r="P300" i="21"/>
  <c r="R300" i="21"/>
  <c r="T300" i="21"/>
  <c r="N301" i="21"/>
  <c r="P301" i="21"/>
  <c r="R301" i="21"/>
  <c r="T301" i="21"/>
  <c r="N302" i="21"/>
  <c r="P302" i="21"/>
  <c r="R302" i="21"/>
  <c r="T302" i="21"/>
  <c r="N303" i="21"/>
  <c r="P303" i="21"/>
  <c r="R303" i="21"/>
  <c r="T303" i="21"/>
  <c r="N304" i="21"/>
  <c r="P304" i="21"/>
  <c r="R304" i="21"/>
  <c r="T304" i="21"/>
  <c r="N305" i="21"/>
  <c r="P305" i="21"/>
  <c r="R305" i="21"/>
  <c r="T305" i="21"/>
  <c r="N306" i="21"/>
  <c r="P306" i="21"/>
  <c r="R306" i="21"/>
  <c r="T306" i="21"/>
  <c r="N307" i="21"/>
  <c r="P307" i="21"/>
  <c r="R307" i="21"/>
  <c r="T307" i="21"/>
  <c r="N308" i="21"/>
  <c r="P308" i="21"/>
  <c r="R308" i="21"/>
  <c r="T308" i="21"/>
  <c r="N309" i="21"/>
  <c r="P309" i="21"/>
  <c r="R309" i="21"/>
  <c r="T309" i="21"/>
  <c r="N310" i="21"/>
  <c r="P310" i="21"/>
  <c r="R310" i="21"/>
  <c r="T310" i="21"/>
  <c r="N311" i="21"/>
  <c r="P311" i="21"/>
  <c r="R311" i="21"/>
  <c r="T311" i="21"/>
  <c r="N312" i="21"/>
  <c r="P312" i="21"/>
  <c r="R312" i="21"/>
  <c r="T312" i="21"/>
  <c r="N313" i="21"/>
  <c r="P313" i="21"/>
  <c r="R313" i="21"/>
  <c r="T313" i="21"/>
  <c r="N314" i="21"/>
  <c r="P314" i="21"/>
  <c r="R314" i="21"/>
  <c r="T314" i="21"/>
  <c r="N315" i="21"/>
  <c r="P315" i="21"/>
  <c r="R315" i="21"/>
  <c r="T315" i="21"/>
  <c r="N316" i="21"/>
  <c r="P316" i="21"/>
  <c r="R316" i="21"/>
  <c r="T316" i="21"/>
  <c r="N317" i="21"/>
  <c r="P317" i="21"/>
  <c r="R317" i="21"/>
  <c r="T317" i="21"/>
  <c r="N318" i="21"/>
  <c r="P318" i="21"/>
  <c r="R318" i="21"/>
  <c r="T318" i="21"/>
  <c r="N319" i="21"/>
  <c r="P319" i="21"/>
  <c r="R319" i="21"/>
  <c r="T319" i="21"/>
  <c r="N320" i="21"/>
  <c r="P320" i="21"/>
  <c r="R320" i="21"/>
  <c r="T320" i="21"/>
  <c r="N321" i="21"/>
  <c r="P321" i="21"/>
  <c r="R321" i="21"/>
  <c r="T321" i="21"/>
  <c r="N322" i="21"/>
  <c r="P322" i="21"/>
  <c r="R322" i="21"/>
  <c r="T322" i="21"/>
  <c r="N323" i="21"/>
  <c r="P323" i="21"/>
  <c r="R323" i="21"/>
  <c r="T323" i="21"/>
  <c r="N324" i="21"/>
  <c r="P324" i="21"/>
  <c r="R324" i="21"/>
  <c r="T324" i="21"/>
  <c r="N325" i="21"/>
  <c r="P325" i="21"/>
  <c r="R325" i="21"/>
  <c r="T325" i="21"/>
  <c r="N326" i="21"/>
  <c r="P326" i="21"/>
  <c r="R326" i="21"/>
  <c r="T326" i="21"/>
  <c r="N327" i="21"/>
  <c r="P327" i="21"/>
  <c r="R327" i="21"/>
  <c r="T327" i="21"/>
  <c r="N328" i="21"/>
  <c r="P328" i="21"/>
  <c r="R328" i="21"/>
  <c r="T328" i="21"/>
  <c r="N329" i="21"/>
  <c r="P329" i="21"/>
  <c r="R329" i="21"/>
  <c r="T329" i="21"/>
  <c r="N330" i="21"/>
  <c r="P330" i="21"/>
  <c r="R330" i="21"/>
  <c r="T330" i="21"/>
  <c r="N331" i="21"/>
  <c r="P331" i="21"/>
  <c r="R331" i="21"/>
  <c r="T331" i="21"/>
  <c r="N332" i="21"/>
  <c r="P332" i="21"/>
  <c r="R332" i="21"/>
  <c r="T332" i="21"/>
  <c r="N333" i="21"/>
  <c r="P333" i="21"/>
  <c r="R333" i="21"/>
  <c r="T333" i="21"/>
  <c r="N334" i="21"/>
  <c r="P334" i="21"/>
  <c r="R334" i="21"/>
  <c r="T334" i="21"/>
  <c r="N335" i="21"/>
  <c r="P335" i="21"/>
  <c r="R335" i="21"/>
  <c r="T335" i="21"/>
  <c r="N336" i="21"/>
  <c r="P336" i="21"/>
  <c r="R336" i="21"/>
  <c r="T336" i="21"/>
  <c r="N337" i="21"/>
  <c r="P337" i="21"/>
  <c r="R337" i="21"/>
  <c r="T337" i="21"/>
  <c r="N338" i="21"/>
  <c r="P338" i="21"/>
  <c r="R338" i="21"/>
  <c r="T338" i="21"/>
  <c r="N339" i="21"/>
  <c r="P339" i="21"/>
  <c r="R339" i="21"/>
  <c r="T339" i="21"/>
  <c r="N340" i="21"/>
  <c r="P340" i="21"/>
  <c r="R340" i="21"/>
  <c r="T340" i="21"/>
  <c r="N341" i="21"/>
  <c r="P341" i="21"/>
  <c r="R341" i="21"/>
  <c r="T341" i="21"/>
  <c r="N342" i="21"/>
  <c r="P342" i="21"/>
  <c r="R342" i="21"/>
  <c r="T342" i="21"/>
  <c r="N343" i="21"/>
  <c r="P343" i="21"/>
  <c r="R343" i="21"/>
  <c r="T343" i="21"/>
  <c r="N344" i="21"/>
  <c r="P344" i="21"/>
  <c r="R344" i="21"/>
  <c r="T344" i="21"/>
  <c r="N345" i="21"/>
  <c r="P345" i="21"/>
  <c r="R345" i="21"/>
  <c r="T345" i="21"/>
  <c r="N346" i="21"/>
  <c r="P346" i="21"/>
  <c r="R346" i="21"/>
  <c r="T346" i="21"/>
  <c r="N347" i="21"/>
  <c r="P347" i="21"/>
  <c r="R347" i="21"/>
  <c r="T347" i="21"/>
  <c r="N348" i="21"/>
  <c r="P348" i="21"/>
  <c r="R348" i="21"/>
  <c r="T348" i="21"/>
  <c r="N349" i="21"/>
  <c r="P349" i="21"/>
  <c r="R349" i="21"/>
  <c r="T349" i="21"/>
  <c r="N350" i="21"/>
  <c r="P350" i="21"/>
  <c r="R350" i="21"/>
  <c r="T350" i="21"/>
  <c r="N351" i="21"/>
  <c r="P351" i="21"/>
  <c r="R351" i="21"/>
  <c r="T351" i="21"/>
  <c r="N352" i="21"/>
  <c r="P352" i="21"/>
  <c r="R352" i="21"/>
  <c r="T352" i="21"/>
  <c r="N353" i="21"/>
  <c r="P353" i="21"/>
  <c r="R353" i="21"/>
  <c r="T353" i="21"/>
  <c r="N354" i="21"/>
  <c r="P354" i="21"/>
  <c r="R354" i="21"/>
  <c r="T354" i="21"/>
  <c r="N355" i="21"/>
  <c r="P355" i="21"/>
  <c r="R355" i="21"/>
  <c r="T355" i="21"/>
  <c r="N356" i="21"/>
  <c r="P356" i="21"/>
  <c r="R356" i="21"/>
  <c r="T356" i="21"/>
  <c r="N357" i="21"/>
  <c r="P357" i="21"/>
  <c r="R357" i="21"/>
  <c r="T357" i="21"/>
  <c r="N358" i="21"/>
  <c r="P358" i="21"/>
  <c r="R358" i="21"/>
  <c r="T358" i="21"/>
  <c r="N359" i="21"/>
  <c r="P359" i="21"/>
  <c r="R359" i="21"/>
  <c r="T359" i="21"/>
  <c r="N360" i="21"/>
  <c r="P360" i="21"/>
  <c r="R360" i="21"/>
  <c r="T360" i="21"/>
  <c r="N361" i="21"/>
  <c r="P361" i="21"/>
  <c r="R361" i="21"/>
  <c r="T361" i="21"/>
  <c r="N362" i="21"/>
  <c r="P362" i="21"/>
  <c r="R362" i="21"/>
  <c r="T362" i="21"/>
  <c r="N363" i="21"/>
  <c r="P363" i="21"/>
  <c r="R363" i="21"/>
  <c r="T363" i="21"/>
  <c r="N364" i="21"/>
  <c r="P364" i="21"/>
  <c r="R364" i="21"/>
  <c r="T364" i="21"/>
  <c r="N365" i="21"/>
  <c r="P365" i="21"/>
  <c r="R365" i="21"/>
  <c r="T365" i="21"/>
  <c r="N366" i="21"/>
  <c r="P366" i="21"/>
  <c r="R366" i="21"/>
  <c r="T366" i="21"/>
  <c r="N367" i="21"/>
  <c r="P367" i="21"/>
  <c r="R367" i="21"/>
  <c r="T367" i="21"/>
  <c r="N368" i="21"/>
  <c r="P368" i="21"/>
  <c r="R368" i="21"/>
  <c r="T368" i="21"/>
  <c r="N369" i="21"/>
  <c r="P369" i="21"/>
  <c r="R369" i="21"/>
  <c r="T369" i="21"/>
  <c r="N370" i="21"/>
  <c r="P370" i="21"/>
  <c r="R370" i="21"/>
  <c r="T370" i="21"/>
  <c r="N371" i="21"/>
  <c r="P371" i="21"/>
  <c r="R371" i="21"/>
  <c r="T371" i="21"/>
  <c r="N372" i="21"/>
  <c r="P372" i="21"/>
  <c r="R372" i="21"/>
  <c r="T372" i="21"/>
  <c r="N373" i="21"/>
  <c r="P373" i="21"/>
  <c r="R373" i="21"/>
  <c r="T373" i="21"/>
  <c r="N374" i="21"/>
  <c r="P374" i="21"/>
  <c r="R374" i="21"/>
  <c r="T374" i="21"/>
  <c r="N375" i="21"/>
  <c r="P375" i="21"/>
  <c r="R375" i="21"/>
  <c r="T375" i="21"/>
  <c r="N376" i="21"/>
  <c r="P376" i="21"/>
  <c r="R376" i="21"/>
  <c r="T376" i="21"/>
  <c r="N377" i="21"/>
  <c r="P377" i="21"/>
  <c r="R377" i="21"/>
  <c r="T377" i="21"/>
  <c r="N378" i="21"/>
  <c r="P378" i="21"/>
  <c r="R378" i="21"/>
  <c r="T378" i="21"/>
  <c r="N379" i="21"/>
  <c r="P379" i="21"/>
  <c r="R379" i="21"/>
  <c r="T379" i="21"/>
  <c r="N380" i="21"/>
  <c r="P380" i="21"/>
  <c r="R380" i="21"/>
  <c r="T380" i="21"/>
  <c r="N381" i="21"/>
  <c r="P381" i="21"/>
  <c r="R381" i="21"/>
  <c r="T381" i="21"/>
  <c r="N382" i="21"/>
  <c r="P382" i="21"/>
  <c r="R382" i="21"/>
  <c r="T382" i="21"/>
  <c r="N383" i="21"/>
  <c r="P383" i="21"/>
  <c r="R383" i="21"/>
  <c r="T383" i="21"/>
  <c r="N384" i="21"/>
  <c r="P384" i="21"/>
  <c r="R384" i="21"/>
  <c r="T384" i="21"/>
  <c r="N385" i="21"/>
  <c r="P385" i="21"/>
  <c r="R385" i="21"/>
  <c r="T385" i="21"/>
  <c r="N386" i="21"/>
  <c r="P386" i="21"/>
  <c r="R386" i="21"/>
  <c r="T386" i="21"/>
  <c r="N387" i="21"/>
  <c r="P387" i="21"/>
  <c r="R387" i="21"/>
  <c r="T387" i="21"/>
  <c r="N388" i="21"/>
  <c r="P388" i="21"/>
  <c r="R388" i="21"/>
  <c r="T388" i="21"/>
  <c r="N389" i="21"/>
  <c r="P389" i="21"/>
  <c r="R389" i="21"/>
  <c r="T389" i="21"/>
  <c r="N390" i="21"/>
  <c r="P390" i="21"/>
  <c r="R390" i="21"/>
  <c r="T390" i="21"/>
  <c r="N391" i="21"/>
  <c r="P391" i="21"/>
  <c r="R391" i="21"/>
  <c r="T391" i="21"/>
  <c r="N392" i="21"/>
  <c r="P392" i="21"/>
  <c r="R392" i="21"/>
  <c r="T392" i="21"/>
  <c r="N393" i="21"/>
  <c r="P393" i="21"/>
  <c r="R393" i="21"/>
  <c r="T393" i="21"/>
  <c r="N394" i="21"/>
  <c r="P394" i="21"/>
  <c r="R394" i="21"/>
  <c r="T394" i="21"/>
  <c r="N395" i="21"/>
  <c r="P395" i="21"/>
  <c r="R395" i="21"/>
  <c r="T395" i="21"/>
  <c r="N396" i="21"/>
  <c r="P396" i="21"/>
  <c r="R396" i="21"/>
  <c r="T396" i="21"/>
  <c r="N397" i="21"/>
  <c r="P397" i="21"/>
  <c r="R397" i="21"/>
  <c r="T397" i="21"/>
  <c r="N398" i="21"/>
  <c r="P398" i="21"/>
  <c r="R398" i="21"/>
  <c r="T398" i="21"/>
  <c r="N399" i="21"/>
  <c r="P399" i="21"/>
  <c r="R399" i="21"/>
  <c r="T399" i="21"/>
  <c r="N400" i="21"/>
  <c r="P400" i="21"/>
  <c r="R400" i="21"/>
  <c r="T400" i="21"/>
  <c r="N401" i="21"/>
  <c r="P401" i="21"/>
  <c r="R401" i="21"/>
  <c r="T401" i="21"/>
  <c r="N402" i="21"/>
  <c r="P402" i="21"/>
  <c r="R402" i="21"/>
  <c r="T402" i="21"/>
  <c r="N403" i="21"/>
  <c r="P403" i="21"/>
  <c r="R403" i="21"/>
  <c r="T403" i="21"/>
  <c r="N404" i="21"/>
  <c r="P404" i="21"/>
  <c r="R404" i="21"/>
  <c r="T404" i="21"/>
  <c r="N405" i="21"/>
  <c r="P405" i="21"/>
  <c r="R405" i="21"/>
  <c r="T405" i="21"/>
  <c r="N406" i="21"/>
  <c r="P406" i="21"/>
  <c r="R406" i="21"/>
  <c r="T406" i="21"/>
  <c r="N407" i="21"/>
  <c r="P407" i="21"/>
  <c r="R407" i="21"/>
  <c r="T407" i="21"/>
  <c r="N408" i="21"/>
  <c r="P408" i="21"/>
  <c r="R408" i="21"/>
  <c r="T408" i="21"/>
  <c r="N409" i="21"/>
  <c r="P409" i="21"/>
  <c r="R409" i="21"/>
  <c r="T409" i="21"/>
  <c r="N410" i="21"/>
  <c r="P410" i="21"/>
  <c r="R410" i="21"/>
  <c r="T410" i="21"/>
  <c r="N411" i="21"/>
  <c r="P411" i="21"/>
  <c r="R411" i="21"/>
  <c r="T411" i="21"/>
  <c r="N412" i="21"/>
  <c r="P412" i="21"/>
  <c r="R412" i="21"/>
  <c r="T412" i="21"/>
  <c r="N413" i="21"/>
  <c r="P413" i="21"/>
  <c r="R413" i="21"/>
  <c r="T413" i="21"/>
  <c r="N414" i="21"/>
  <c r="P414" i="21"/>
  <c r="R414" i="21"/>
  <c r="T414" i="21"/>
  <c r="N415" i="21"/>
  <c r="P415" i="21"/>
  <c r="R415" i="21"/>
  <c r="T415" i="21"/>
  <c r="N416" i="21"/>
  <c r="P416" i="21"/>
  <c r="R416" i="21"/>
  <c r="T416" i="21"/>
  <c r="N417" i="21"/>
  <c r="P417" i="21"/>
  <c r="R417" i="21"/>
  <c r="T417" i="21"/>
  <c r="N418" i="21"/>
  <c r="P418" i="21"/>
  <c r="R418" i="21"/>
  <c r="T418" i="21"/>
  <c r="N419" i="21"/>
  <c r="P419" i="21"/>
  <c r="R419" i="21"/>
  <c r="T419" i="21"/>
  <c r="N420" i="21"/>
  <c r="P420" i="21"/>
  <c r="R420" i="21"/>
  <c r="T420" i="21"/>
  <c r="N421" i="21"/>
  <c r="P421" i="21"/>
  <c r="R421" i="21"/>
  <c r="T421" i="21"/>
  <c r="N422" i="21"/>
  <c r="P422" i="21"/>
  <c r="R422" i="21"/>
  <c r="T422" i="21"/>
  <c r="N423" i="21"/>
  <c r="P423" i="21"/>
  <c r="R423" i="21"/>
  <c r="T423" i="21"/>
  <c r="N424" i="21"/>
  <c r="P424" i="21"/>
  <c r="R424" i="21"/>
  <c r="T424" i="21"/>
  <c r="N425" i="21"/>
  <c r="P425" i="21"/>
  <c r="R425" i="21"/>
  <c r="T425" i="21"/>
  <c r="N426" i="21"/>
  <c r="P426" i="21"/>
  <c r="R426" i="21"/>
  <c r="T426" i="21"/>
  <c r="N427" i="21"/>
  <c r="P427" i="21"/>
  <c r="R427" i="21"/>
  <c r="T427" i="21"/>
  <c r="N428" i="21"/>
  <c r="P428" i="21"/>
  <c r="R428" i="21"/>
  <c r="T428" i="21"/>
  <c r="N429" i="21"/>
  <c r="P429" i="21"/>
  <c r="R429" i="21"/>
  <c r="T429" i="21"/>
  <c r="N430" i="21"/>
  <c r="P430" i="21"/>
  <c r="R430" i="21"/>
  <c r="T430" i="21"/>
  <c r="N431" i="21"/>
  <c r="P431" i="21"/>
  <c r="R431" i="21"/>
  <c r="T431" i="21"/>
  <c r="N432" i="21"/>
  <c r="P432" i="21"/>
  <c r="R432" i="21"/>
  <c r="T432" i="21"/>
  <c r="N433" i="21"/>
  <c r="P433" i="21"/>
  <c r="R433" i="21"/>
  <c r="T433" i="21"/>
  <c r="N434" i="21"/>
  <c r="P434" i="21"/>
  <c r="R434" i="21"/>
  <c r="T434" i="21"/>
  <c r="N435" i="21"/>
  <c r="P435" i="21"/>
  <c r="R435" i="21"/>
  <c r="T435" i="21"/>
  <c r="N436" i="21"/>
  <c r="P436" i="21"/>
  <c r="R436" i="21"/>
  <c r="T436" i="21"/>
  <c r="N437" i="21"/>
  <c r="P437" i="21"/>
  <c r="R437" i="21"/>
  <c r="T437" i="21"/>
  <c r="N438" i="21"/>
  <c r="P438" i="21"/>
  <c r="R438" i="21"/>
  <c r="T438" i="21"/>
  <c r="N439" i="21"/>
  <c r="P439" i="21"/>
  <c r="R439" i="21"/>
  <c r="T439" i="21"/>
  <c r="N440" i="21"/>
  <c r="P440" i="21"/>
  <c r="R440" i="21"/>
  <c r="T440" i="21"/>
  <c r="N441" i="21"/>
  <c r="P441" i="21"/>
  <c r="R441" i="21"/>
  <c r="T441" i="21"/>
  <c r="N442" i="21"/>
  <c r="P442" i="21"/>
  <c r="R442" i="21"/>
  <c r="T442" i="21"/>
  <c r="N443" i="21"/>
  <c r="P443" i="21"/>
  <c r="R443" i="21"/>
  <c r="T443" i="21"/>
  <c r="N444" i="21"/>
  <c r="P444" i="21"/>
  <c r="R444" i="21"/>
  <c r="T444" i="21"/>
  <c r="N445" i="21"/>
  <c r="P445" i="21"/>
  <c r="R445" i="21"/>
  <c r="T445" i="21"/>
  <c r="N446" i="21"/>
  <c r="P446" i="21"/>
  <c r="R446" i="21"/>
  <c r="T446" i="21"/>
  <c r="N447" i="21"/>
  <c r="P447" i="21"/>
  <c r="R447" i="21"/>
  <c r="T447" i="21"/>
  <c r="N448" i="21"/>
  <c r="P448" i="21"/>
  <c r="R448" i="21"/>
  <c r="T448" i="21"/>
  <c r="N449" i="21"/>
  <c r="P449" i="21"/>
  <c r="R449" i="21"/>
  <c r="T449" i="21"/>
  <c r="N450" i="21"/>
  <c r="P450" i="21"/>
  <c r="R450" i="21"/>
  <c r="T450" i="21"/>
  <c r="N451" i="21"/>
  <c r="P451" i="21"/>
  <c r="R451" i="21"/>
  <c r="T451" i="21"/>
  <c r="N452" i="21"/>
  <c r="P452" i="21"/>
  <c r="R452" i="21"/>
  <c r="T452" i="21"/>
  <c r="N453" i="21"/>
  <c r="P453" i="21"/>
  <c r="R453" i="21"/>
  <c r="T453" i="21"/>
  <c r="N454" i="21"/>
  <c r="P454" i="21"/>
  <c r="R454" i="21"/>
  <c r="T454" i="21"/>
  <c r="N455" i="21"/>
  <c r="P455" i="21"/>
  <c r="R455" i="21"/>
  <c r="T455" i="21"/>
  <c r="N456" i="21"/>
  <c r="P456" i="21"/>
  <c r="R456" i="21"/>
  <c r="T456" i="21"/>
  <c r="N457" i="21"/>
  <c r="P457" i="21"/>
  <c r="R457" i="21"/>
  <c r="T457" i="21"/>
  <c r="N458" i="21"/>
  <c r="P458" i="21"/>
  <c r="R458" i="21"/>
  <c r="T458" i="21"/>
  <c r="N459" i="21"/>
  <c r="P459" i="21"/>
  <c r="R459" i="21"/>
  <c r="T459" i="21"/>
  <c r="N460" i="21"/>
  <c r="P460" i="21"/>
  <c r="R460" i="21"/>
  <c r="T460" i="21"/>
  <c r="N461" i="21"/>
  <c r="P461" i="21"/>
  <c r="R461" i="21"/>
  <c r="T461" i="21"/>
  <c r="N462" i="21"/>
  <c r="P462" i="21"/>
  <c r="R462" i="21"/>
  <c r="T462" i="21"/>
  <c r="N463" i="21"/>
  <c r="P463" i="21"/>
  <c r="R463" i="21"/>
  <c r="T463" i="21"/>
  <c r="N464" i="21"/>
  <c r="P464" i="21"/>
  <c r="R464" i="21"/>
  <c r="T464" i="21"/>
  <c r="N465" i="21"/>
  <c r="P465" i="21"/>
  <c r="R465" i="21"/>
  <c r="T465" i="21"/>
  <c r="N466" i="21"/>
  <c r="P466" i="21"/>
  <c r="R466" i="21"/>
  <c r="T466" i="21"/>
  <c r="N467" i="21"/>
  <c r="P467" i="21"/>
  <c r="R467" i="21"/>
  <c r="T467" i="21"/>
  <c r="N468" i="21"/>
  <c r="P468" i="21"/>
  <c r="R468" i="21"/>
  <c r="T468" i="21"/>
  <c r="N469" i="21"/>
  <c r="P469" i="21"/>
  <c r="R469" i="21"/>
  <c r="T469" i="21"/>
  <c r="N470" i="21"/>
  <c r="P470" i="21"/>
  <c r="R470" i="21"/>
  <c r="T470" i="21"/>
  <c r="N471" i="21"/>
  <c r="P471" i="21"/>
  <c r="R471" i="21"/>
  <c r="T471" i="21"/>
  <c r="N472" i="21"/>
  <c r="P472" i="21"/>
  <c r="R472" i="21"/>
  <c r="T472" i="21"/>
  <c r="N473" i="21"/>
  <c r="P473" i="21"/>
  <c r="R473" i="21"/>
  <c r="T473" i="21"/>
  <c r="N474" i="21"/>
  <c r="P474" i="21"/>
  <c r="R474" i="21"/>
  <c r="T474" i="21"/>
  <c r="N475" i="21"/>
  <c r="P475" i="21"/>
  <c r="R475" i="21"/>
  <c r="T475" i="21"/>
  <c r="N476" i="21"/>
  <c r="P476" i="21"/>
  <c r="R476" i="21"/>
  <c r="T476" i="21"/>
  <c r="N477" i="21"/>
  <c r="P477" i="21"/>
  <c r="R477" i="21"/>
  <c r="T477" i="21"/>
  <c r="N478" i="21"/>
  <c r="P478" i="21"/>
  <c r="R478" i="21"/>
  <c r="T478" i="21"/>
  <c r="N479" i="21"/>
  <c r="P479" i="21"/>
  <c r="R479" i="21"/>
  <c r="T479" i="21"/>
  <c r="N480" i="21"/>
  <c r="P480" i="21"/>
  <c r="R480" i="21"/>
  <c r="T480" i="21"/>
  <c r="N481" i="21"/>
  <c r="P481" i="21"/>
  <c r="R481" i="21"/>
  <c r="T481" i="21"/>
  <c r="N482" i="21"/>
  <c r="P482" i="21"/>
  <c r="R482" i="21"/>
  <c r="T482" i="21"/>
  <c r="N483" i="21"/>
  <c r="P483" i="21"/>
  <c r="R483" i="21"/>
  <c r="T483" i="21"/>
  <c r="N484" i="21"/>
  <c r="P484" i="21"/>
  <c r="R484" i="21"/>
  <c r="T484" i="21"/>
  <c r="N485" i="21"/>
  <c r="P485" i="21"/>
  <c r="R485" i="21"/>
  <c r="T485" i="21"/>
  <c r="N486" i="21"/>
  <c r="P486" i="21"/>
  <c r="R486" i="21"/>
  <c r="T486" i="21"/>
  <c r="N487" i="21"/>
  <c r="P487" i="21"/>
  <c r="R487" i="21"/>
  <c r="T487" i="21"/>
  <c r="N488" i="21"/>
  <c r="P488" i="21"/>
  <c r="R488" i="21"/>
  <c r="T488" i="21"/>
  <c r="N489" i="21"/>
  <c r="P489" i="21"/>
  <c r="R489" i="21"/>
  <c r="T489" i="21"/>
  <c r="N490" i="21"/>
  <c r="P490" i="21"/>
  <c r="R490" i="21"/>
  <c r="T490" i="21"/>
  <c r="N491" i="21"/>
  <c r="P491" i="21"/>
  <c r="R491" i="21"/>
  <c r="T491" i="21"/>
  <c r="N492" i="21"/>
  <c r="P492" i="21"/>
  <c r="R492" i="21"/>
  <c r="T492" i="21"/>
  <c r="N493" i="21"/>
  <c r="P493" i="21"/>
  <c r="R493" i="21"/>
  <c r="T493" i="21"/>
  <c r="N494" i="21"/>
  <c r="P494" i="21"/>
  <c r="R494" i="21"/>
  <c r="T494" i="21"/>
  <c r="N495" i="21"/>
  <c r="P495" i="21"/>
  <c r="R495" i="21"/>
  <c r="T495" i="21"/>
  <c r="N496" i="21"/>
  <c r="P496" i="21"/>
  <c r="R496" i="21"/>
  <c r="T496" i="21"/>
  <c r="N497" i="21"/>
  <c r="P497" i="21"/>
  <c r="R497" i="21"/>
  <c r="T497" i="21"/>
  <c r="N498" i="21"/>
  <c r="P498" i="21"/>
  <c r="R498" i="21"/>
  <c r="T498" i="21"/>
  <c r="N499" i="21"/>
  <c r="P499" i="21"/>
  <c r="R499" i="21"/>
  <c r="T499" i="21"/>
  <c r="N500" i="21"/>
  <c r="P500" i="21"/>
  <c r="R500" i="21"/>
  <c r="T500" i="21"/>
  <c r="N501" i="21"/>
  <c r="P501" i="21"/>
  <c r="R501" i="21"/>
  <c r="T501" i="21"/>
  <c r="N502" i="21"/>
  <c r="P502" i="21"/>
  <c r="R502" i="21"/>
  <c r="T502" i="21"/>
  <c r="N503" i="21"/>
  <c r="P503" i="21"/>
  <c r="R503" i="21"/>
  <c r="T503" i="21"/>
  <c r="N504" i="21"/>
  <c r="P504" i="21"/>
  <c r="R504" i="21"/>
  <c r="T504" i="21"/>
  <c r="N505" i="21"/>
  <c r="P505" i="21"/>
  <c r="R505" i="21"/>
  <c r="T505" i="21"/>
  <c r="N7" i="21"/>
  <c r="P7" i="21"/>
  <c r="R7" i="21"/>
  <c r="T7" i="21"/>
  <c r="N9" i="21"/>
  <c r="P9" i="21"/>
  <c r="R9" i="21"/>
  <c r="T9" i="21"/>
  <c r="N11" i="21"/>
  <c r="P11" i="21"/>
  <c r="R11" i="21"/>
  <c r="T11" i="21"/>
  <c r="N13" i="21"/>
  <c r="P13" i="21"/>
  <c r="R13" i="21"/>
  <c r="T13" i="21"/>
  <c r="N15" i="21"/>
  <c r="P15" i="21"/>
  <c r="R15" i="21"/>
  <c r="T15" i="21"/>
  <c r="N17" i="21"/>
  <c r="P17" i="21"/>
  <c r="R17" i="21"/>
  <c r="T17" i="21"/>
  <c r="N19" i="21"/>
  <c r="P19" i="21"/>
  <c r="R19" i="21"/>
  <c r="T19" i="21"/>
  <c r="N21" i="21"/>
  <c r="P21" i="21"/>
  <c r="R21" i="21"/>
  <c r="T21" i="21"/>
  <c r="N23" i="21"/>
  <c r="P23" i="21"/>
  <c r="R23" i="21"/>
  <c r="T23" i="21"/>
  <c r="N25" i="21"/>
  <c r="P25" i="21"/>
  <c r="R25" i="21"/>
  <c r="T25" i="21"/>
  <c r="N27" i="21"/>
  <c r="P27" i="21"/>
  <c r="R27" i="21"/>
  <c r="T27" i="21"/>
  <c r="N29" i="21"/>
  <c r="P29" i="21"/>
  <c r="R29" i="21"/>
  <c r="T29" i="21"/>
  <c r="N31" i="21"/>
  <c r="P31" i="21"/>
  <c r="R31" i="21"/>
  <c r="T31" i="21"/>
  <c r="N33" i="21"/>
  <c r="P33" i="21"/>
  <c r="R33" i="21"/>
  <c r="T33" i="21"/>
  <c r="N35" i="21"/>
  <c r="P35" i="21"/>
  <c r="R35" i="21"/>
  <c r="T35" i="21"/>
  <c r="N37" i="21"/>
  <c r="P37" i="21"/>
  <c r="R37" i="21"/>
  <c r="T37" i="21"/>
  <c r="N39" i="21"/>
  <c r="P39" i="21"/>
  <c r="R39" i="21"/>
  <c r="T39" i="21"/>
  <c r="N41" i="21"/>
  <c r="P41" i="21"/>
  <c r="R41" i="21"/>
  <c r="T41" i="21"/>
  <c r="N43" i="21"/>
  <c r="P43" i="21"/>
  <c r="R43" i="21"/>
  <c r="T43" i="21"/>
  <c r="N45" i="21"/>
  <c r="P45" i="21"/>
  <c r="R45" i="21"/>
  <c r="T45" i="21"/>
  <c r="N47" i="21"/>
  <c r="P47" i="21"/>
  <c r="R47" i="21"/>
  <c r="T47" i="21"/>
  <c r="N49" i="21"/>
  <c r="P49" i="21"/>
  <c r="R49" i="21"/>
  <c r="T49" i="21"/>
  <c r="N51" i="21"/>
  <c r="P51" i="21"/>
  <c r="R51" i="21"/>
  <c r="T51" i="21"/>
  <c r="N53" i="21"/>
  <c r="P53" i="21"/>
  <c r="R53" i="21"/>
  <c r="T53" i="21"/>
  <c r="N55" i="21"/>
  <c r="P55" i="21"/>
  <c r="R55" i="21"/>
  <c r="T55" i="21"/>
  <c r="N57" i="21"/>
  <c r="P57" i="21"/>
  <c r="R57" i="21"/>
  <c r="T57" i="21"/>
  <c r="N59" i="21"/>
  <c r="P59" i="21"/>
  <c r="R59" i="21"/>
  <c r="T59" i="21"/>
  <c r="N61" i="21"/>
  <c r="P61" i="21"/>
  <c r="R61" i="21"/>
  <c r="T61" i="21"/>
  <c r="N63" i="21"/>
  <c r="P63" i="21"/>
  <c r="R63" i="21"/>
  <c r="T63" i="21"/>
  <c r="N65" i="21"/>
  <c r="P65" i="21"/>
  <c r="R65" i="21"/>
  <c r="T65" i="21"/>
  <c r="N67" i="21"/>
  <c r="P67" i="21"/>
  <c r="R67" i="21"/>
  <c r="T67" i="21"/>
  <c r="N69" i="21"/>
  <c r="P69" i="21"/>
  <c r="R69" i="21"/>
  <c r="T69" i="21"/>
  <c r="N71" i="21"/>
  <c r="P71" i="21"/>
  <c r="R71" i="21"/>
  <c r="T71" i="21"/>
  <c r="N73" i="21"/>
  <c r="P73" i="21"/>
  <c r="R73" i="21"/>
  <c r="T73" i="21"/>
  <c r="N75" i="21"/>
  <c r="P75" i="21"/>
  <c r="R75" i="21"/>
  <c r="T75" i="21"/>
  <c r="N77" i="21"/>
  <c r="P77" i="21"/>
  <c r="R77" i="21"/>
  <c r="T77" i="21"/>
  <c r="N79" i="21"/>
  <c r="P79" i="21"/>
  <c r="R79" i="21"/>
  <c r="T79" i="21"/>
  <c r="N81" i="21"/>
  <c r="P81" i="21"/>
  <c r="R81" i="21"/>
  <c r="T81" i="21"/>
  <c r="N83" i="21"/>
  <c r="P83" i="21"/>
  <c r="R83" i="21"/>
  <c r="T83" i="21"/>
  <c r="M85" i="21"/>
  <c r="N85" i="21"/>
  <c r="O85" i="21"/>
  <c r="P85" i="21"/>
  <c r="Q85" i="21"/>
  <c r="R85" i="21"/>
  <c r="S85" i="21"/>
  <c r="T85" i="21"/>
  <c r="U85" i="21"/>
  <c r="N87" i="21"/>
  <c r="P87" i="21"/>
  <c r="R87" i="21"/>
  <c r="T87" i="21"/>
  <c r="N89" i="21"/>
  <c r="P89" i="21"/>
  <c r="R89" i="21"/>
  <c r="T89" i="21"/>
  <c r="N91" i="21"/>
  <c r="P91" i="21"/>
  <c r="R91" i="21"/>
  <c r="T91" i="21"/>
  <c r="N93" i="21"/>
  <c r="P93" i="21"/>
  <c r="R93" i="21"/>
  <c r="T93" i="21"/>
  <c r="N95" i="21"/>
  <c r="P95" i="21"/>
  <c r="R95" i="21"/>
  <c r="T95" i="21"/>
  <c r="N97" i="21"/>
  <c r="P97" i="21"/>
  <c r="R97" i="21"/>
  <c r="T97" i="21"/>
  <c r="N99" i="21"/>
  <c r="P99" i="21"/>
  <c r="R99" i="21"/>
  <c r="T99" i="21"/>
  <c r="N101" i="21"/>
  <c r="P101" i="21"/>
  <c r="R101" i="21"/>
  <c r="T101" i="21"/>
  <c r="N103" i="21"/>
  <c r="P103" i="21"/>
  <c r="R103" i="21"/>
  <c r="T103" i="21"/>
  <c r="N105" i="21"/>
  <c r="P105" i="21"/>
  <c r="R105" i="21"/>
  <c r="T105" i="21"/>
  <c r="N107" i="21"/>
  <c r="P107" i="21"/>
  <c r="R107" i="21"/>
  <c r="T107" i="21"/>
  <c r="N109" i="21"/>
  <c r="P109" i="21"/>
  <c r="R109" i="21"/>
  <c r="T109" i="21"/>
  <c r="N111" i="21"/>
  <c r="P111" i="21"/>
  <c r="R111" i="21"/>
  <c r="T111" i="21"/>
  <c r="N113" i="21"/>
  <c r="P113" i="21"/>
  <c r="R113" i="21"/>
  <c r="T113" i="21"/>
  <c r="N115" i="21"/>
  <c r="P115" i="21"/>
  <c r="R115" i="21"/>
  <c r="T115" i="21"/>
  <c r="N117" i="21"/>
  <c r="P117" i="21"/>
  <c r="R117" i="21"/>
  <c r="T117" i="21"/>
  <c r="N119" i="21"/>
  <c r="P119" i="21"/>
  <c r="R119" i="21"/>
  <c r="T119" i="21"/>
  <c r="N121" i="21"/>
  <c r="P121" i="21"/>
  <c r="R121" i="21"/>
  <c r="T121" i="21"/>
  <c r="N123" i="21"/>
  <c r="P123" i="21"/>
  <c r="R123" i="21"/>
  <c r="T123" i="21"/>
  <c r="N125" i="21"/>
  <c r="P125" i="21"/>
  <c r="R125" i="21"/>
  <c r="T125" i="21"/>
  <c r="N127" i="21"/>
  <c r="P127" i="21"/>
  <c r="R127" i="21"/>
  <c r="T127" i="21"/>
  <c r="O128" i="21"/>
  <c r="N129" i="21"/>
  <c r="P129" i="21"/>
  <c r="R129" i="21"/>
  <c r="T129" i="21"/>
  <c r="N131" i="21"/>
  <c r="P131" i="21"/>
  <c r="R131" i="21"/>
  <c r="T131" i="21"/>
  <c r="N133" i="21"/>
  <c r="P133" i="21"/>
  <c r="R133" i="21"/>
  <c r="T133" i="21"/>
  <c r="N135" i="21"/>
  <c r="P135" i="21"/>
  <c r="R135" i="21"/>
  <c r="T135" i="21"/>
  <c r="N137" i="21"/>
  <c r="P137" i="21"/>
  <c r="R137" i="21"/>
  <c r="T137" i="21"/>
  <c r="N139" i="21"/>
  <c r="P139" i="21"/>
  <c r="R139" i="21"/>
  <c r="T139" i="21"/>
  <c r="N141" i="21"/>
  <c r="P141" i="21"/>
  <c r="R141" i="21"/>
  <c r="T141" i="21"/>
  <c r="N143" i="21"/>
  <c r="P143" i="21"/>
  <c r="R143" i="21"/>
  <c r="T143" i="21"/>
  <c r="N145" i="21"/>
  <c r="P145" i="21"/>
  <c r="R145" i="21"/>
  <c r="T145" i="21"/>
  <c r="N147" i="21"/>
  <c r="P147" i="21"/>
  <c r="R147" i="21"/>
  <c r="T147" i="21"/>
  <c r="N149" i="21"/>
  <c r="P149" i="21"/>
  <c r="R149" i="21"/>
  <c r="T149" i="21"/>
  <c r="N151" i="21"/>
  <c r="P151" i="21"/>
  <c r="R151" i="21"/>
  <c r="T151" i="21"/>
  <c r="M153" i="21"/>
  <c r="N153" i="21"/>
  <c r="O153" i="21"/>
  <c r="P153" i="21"/>
  <c r="Q153" i="21"/>
  <c r="R153" i="21"/>
  <c r="S153" i="21"/>
  <c r="T153" i="21"/>
  <c r="U153" i="21"/>
  <c r="N155" i="21"/>
  <c r="P155" i="21"/>
  <c r="R155" i="21"/>
  <c r="T155" i="21"/>
  <c r="N157" i="21"/>
  <c r="P157" i="21"/>
  <c r="R157" i="21"/>
  <c r="T157" i="21"/>
  <c r="N159" i="21"/>
  <c r="P159" i="21"/>
  <c r="R159" i="21"/>
  <c r="T159" i="21"/>
  <c r="N161" i="21"/>
  <c r="P161" i="21"/>
  <c r="R161" i="21"/>
  <c r="T161" i="21"/>
  <c r="N163" i="21"/>
  <c r="P163" i="21"/>
  <c r="R163" i="21"/>
  <c r="T163" i="21"/>
  <c r="N165" i="21"/>
  <c r="P165" i="21"/>
  <c r="R165" i="21"/>
  <c r="T165" i="21"/>
  <c r="N167" i="21"/>
  <c r="P167" i="21"/>
  <c r="R167" i="21"/>
  <c r="T167" i="21"/>
  <c r="N169" i="21"/>
  <c r="P169" i="21"/>
  <c r="R169" i="21"/>
  <c r="T169" i="21"/>
  <c r="N171" i="21"/>
  <c r="P171" i="21"/>
  <c r="R171" i="21"/>
  <c r="T171" i="21"/>
  <c r="N173" i="21"/>
  <c r="P173" i="21"/>
  <c r="R173" i="21"/>
  <c r="T173" i="21"/>
  <c r="S174" i="21"/>
  <c r="N175" i="21"/>
  <c r="P175" i="21"/>
  <c r="R175" i="21"/>
  <c r="T175" i="21"/>
  <c r="N177" i="21"/>
  <c r="P177" i="21"/>
  <c r="R177" i="21"/>
  <c r="T177" i="21"/>
  <c r="N179" i="21"/>
  <c r="P179" i="21"/>
  <c r="R179" i="21"/>
  <c r="T179" i="21"/>
  <c r="N181" i="21"/>
  <c r="P181" i="21"/>
  <c r="R181" i="21"/>
  <c r="T181" i="21"/>
  <c r="N183" i="21"/>
  <c r="P183" i="21"/>
  <c r="R183" i="21"/>
  <c r="T183" i="21"/>
  <c r="N185" i="21"/>
  <c r="P185" i="21"/>
  <c r="R185" i="21"/>
  <c r="T185" i="21"/>
  <c r="N187" i="21"/>
  <c r="P187" i="21"/>
  <c r="R187" i="21"/>
  <c r="T187" i="21"/>
  <c r="O188" i="21"/>
  <c r="N189" i="21"/>
  <c r="P189" i="21"/>
  <c r="R189" i="21"/>
  <c r="T189" i="21"/>
  <c r="N191" i="21"/>
  <c r="P191" i="21"/>
  <c r="R191" i="21"/>
  <c r="T191" i="21"/>
  <c r="N193" i="21"/>
  <c r="P193" i="21"/>
  <c r="R193" i="21"/>
  <c r="T193" i="21"/>
  <c r="N195" i="21"/>
  <c r="P195" i="21"/>
  <c r="R195" i="21"/>
  <c r="T195" i="21"/>
  <c r="N197" i="21"/>
  <c r="P197" i="21"/>
  <c r="R197" i="21"/>
  <c r="T197" i="21"/>
  <c r="S198" i="21"/>
  <c r="N199" i="21"/>
  <c r="P199" i="21"/>
  <c r="R199" i="21"/>
  <c r="T199" i="21"/>
  <c r="N201" i="21"/>
  <c r="P201" i="21"/>
  <c r="R201" i="21"/>
  <c r="T201" i="21"/>
  <c r="N203" i="21"/>
  <c r="P203" i="21"/>
  <c r="R203" i="21"/>
  <c r="T203" i="21"/>
  <c r="N205" i="21"/>
  <c r="P205" i="21"/>
  <c r="R205" i="21"/>
  <c r="T205" i="21"/>
  <c r="N207" i="21"/>
  <c r="P207" i="21"/>
  <c r="R207" i="21"/>
  <c r="T207" i="21"/>
  <c r="M209" i="21"/>
  <c r="N209" i="21"/>
  <c r="O209" i="21"/>
  <c r="P209" i="21"/>
  <c r="Q209" i="21"/>
  <c r="R209" i="21"/>
  <c r="S209" i="21"/>
  <c r="T209" i="21"/>
  <c r="U209" i="21"/>
  <c r="N211" i="21"/>
  <c r="P211" i="21"/>
  <c r="R211" i="21"/>
  <c r="T211" i="21"/>
  <c r="N213" i="21"/>
  <c r="P213" i="21"/>
  <c r="R213" i="21"/>
  <c r="T213" i="21"/>
  <c r="N215" i="21"/>
  <c r="P215" i="21"/>
  <c r="R215" i="21"/>
  <c r="T215" i="21"/>
  <c r="N217" i="21"/>
  <c r="P217" i="21"/>
  <c r="R217" i="21"/>
  <c r="T217" i="21"/>
  <c r="N219" i="21"/>
  <c r="P219" i="21"/>
  <c r="R219" i="21"/>
  <c r="T219" i="21"/>
  <c r="O220" i="21"/>
  <c r="N221" i="21"/>
  <c r="P221" i="21"/>
  <c r="R221" i="21"/>
  <c r="T221" i="21"/>
  <c r="N223" i="21"/>
  <c r="P223" i="21"/>
  <c r="R223" i="21"/>
  <c r="T223" i="21"/>
  <c r="N225" i="21"/>
  <c r="P225" i="21"/>
  <c r="R225" i="21"/>
  <c r="T225" i="21"/>
  <c r="N227" i="21"/>
  <c r="P227" i="21"/>
  <c r="R227" i="21"/>
  <c r="T227" i="21"/>
  <c r="M229" i="21"/>
  <c r="N229" i="21"/>
  <c r="O229" i="21"/>
  <c r="P229" i="21"/>
  <c r="Q229" i="21"/>
  <c r="R229" i="21"/>
  <c r="S229" i="21"/>
  <c r="T229" i="21"/>
  <c r="U229" i="21"/>
  <c r="N231" i="21"/>
  <c r="P231" i="21"/>
  <c r="R231" i="21"/>
  <c r="T231" i="21"/>
  <c r="N233" i="21"/>
  <c r="P233" i="21"/>
  <c r="R233" i="21"/>
  <c r="T233" i="21"/>
  <c r="S234" i="21"/>
  <c r="B4" i="21"/>
  <c r="B3" i="21"/>
  <c r="O232" i="21" l="1"/>
  <c r="U225" i="21"/>
  <c r="S225" i="21"/>
  <c r="Q225" i="21"/>
  <c r="O225" i="21"/>
  <c r="M225" i="21"/>
  <c r="S214" i="21"/>
  <c r="O204" i="21"/>
  <c r="S193" i="21"/>
  <c r="O193" i="21"/>
  <c r="S182" i="21"/>
  <c r="O164" i="21"/>
  <c r="S142" i="21"/>
  <c r="U69" i="21"/>
  <c r="U101" i="21"/>
  <c r="U133" i="21"/>
  <c r="U145" i="21"/>
  <c r="U161" i="21"/>
  <c r="U177" i="21"/>
  <c r="U181" i="21"/>
  <c r="U189" i="21"/>
  <c r="U197" i="21"/>
  <c r="U205" i="21"/>
  <c r="U213" i="21"/>
  <c r="U221" i="21"/>
  <c r="S490" i="21"/>
  <c r="S56" i="21"/>
  <c r="S69" i="21"/>
  <c r="S90" i="21"/>
  <c r="S101" i="21"/>
  <c r="S122" i="21"/>
  <c r="S133" i="21"/>
  <c r="S145" i="21"/>
  <c r="S150" i="21"/>
  <c r="S161" i="21"/>
  <c r="S166" i="21"/>
  <c r="S177" i="21"/>
  <c r="S181" i="21"/>
  <c r="S186" i="21"/>
  <c r="S189" i="21"/>
  <c r="S194" i="21"/>
  <c r="S197" i="21"/>
  <c r="S202" i="21"/>
  <c r="S205" i="21"/>
  <c r="S210" i="21"/>
  <c r="S213" i="21"/>
  <c r="S218" i="21"/>
  <c r="S221" i="21"/>
  <c r="S226" i="21"/>
  <c r="Q490" i="21"/>
  <c r="Q69" i="21"/>
  <c r="Q101" i="21"/>
  <c r="Q133" i="21"/>
  <c r="Q145" i="21"/>
  <c r="Q161" i="21"/>
  <c r="Q177" i="21"/>
  <c r="Q181" i="21"/>
  <c r="Q189" i="21"/>
  <c r="Q197" i="21"/>
  <c r="Q205" i="21"/>
  <c r="Q213" i="21"/>
  <c r="Q221" i="21"/>
  <c r="O490" i="21"/>
  <c r="O69" i="21"/>
  <c r="O80" i="21"/>
  <c r="O101" i="21"/>
  <c r="O112" i="21"/>
  <c r="O133" i="21"/>
  <c r="O140" i="21"/>
  <c r="O145" i="21"/>
  <c r="O156" i="21"/>
  <c r="O161" i="21"/>
  <c r="O172" i="21"/>
  <c r="O177" i="21"/>
  <c r="O184" i="21"/>
  <c r="O189" i="21"/>
  <c r="O192" i="21"/>
  <c r="O197" i="21"/>
  <c r="O200" i="21"/>
  <c r="O205" i="21"/>
  <c r="O208" i="21"/>
  <c r="O213" i="21"/>
  <c r="O216" i="21"/>
  <c r="O221" i="21"/>
  <c r="O224" i="21"/>
  <c r="M490" i="21"/>
  <c r="M22" i="21"/>
  <c r="M69" i="21"/>
  <c r="M101" i="21"/>
  <c r="M133" i="21"/>
  <c r="M145" i="21"/>
  <c r="M161" i="21"/>
  <c r="M177" i="21"/>
  <c r="M189" i="21"/>
  <c r="M197" i="21"/>
  <c r="M205" i="21"/>
  <c r="M213" i="21"/>
  <c r="M221" i="21"/>
  <c r="U233" i="21"/>
  <c r="S233" i="21"/>
  <c r="Q233" i="21"/>
  <c r="O233" i="21"/>
  <c r="M233" i="21"/>
  <c r="S230" i="21"/>
  <c r="O228" i="21"/>
  <c r="S222" i="21"/>
  <c r="U217" i="21"/>
  <c r="S217" i="21"/>
  <c r="Q217" i="21"/>
  <c r="O217" i="21"/>
  <c r="M217" i="21"/>
  <c r="O212" i="21"/>
  <c r="S206" i="21"/>
  <c r="U201" i="21"/>
  <c r="S201" i="21"/>
  <c r="Q201" i="21"/>
  <c r="O201" i="21"/>
  <c r="M201" i="21"/>
  <c r="O196" i="21"/>
  <c r="S190" i="21"/>
  <c r="U185" i="21"/>
  <c r="S185" i="21"/>
  <c r="Q185" i="21"/>
  <c r="O185" i="21"/>
  <c r="M185" i="21"/>
  <c r="O180" i="21"/>
  <c r="U169" i="21"/>
  <c r="S169" i="21"/>
  <c r="Q169" i="21"/>
  <c r="O169" i="21"/>
  <c r="M169" i="21"/>
  <c r="S158" i="21"/>
  <c r="O148" i="21"/>
  <c r="U137" i="21"/>
  <c r="S137" i="21"/>
  <c r="Q137" i="21"/>
  <c r="O137" i="21"/>
  <c r="M137" i="21"/>
  <c r="U117" i="21"/>
  <c r="S117" i="21"/>
  <c r="Q117" i="21"/>
  <c r="O117" i="21"/>
  <c r="M117" i="21"/>
  <c r="O96" i="21"/>
  <c r="S74" i="21"/>
  <c r="U42" i="21"/>
  <c r="U458" i="21"/>
  <c r="U10" i="21"/>
  <c r="U51" i="21"/>
  <c r="U61" i="21"/>
  <c r="U77" i="21"/>
  <c r="U93" i="21"/>
  <c r="U109" i="21"/>
  <c r="U125" i="21"/>
  <c r="U141" i="21"/>
  <c r="U149" i="21"/>
  <c r="U157" i="21"/>
  <c r="U165" i="21"/>
  <c r="U173" i="21"/>
  <c r="S458" i="21"/>
  <c r="S51" i="21"/>
  <c r="S61" i="21"/>
  <c r="S66" i="21"/>
  <c r="S77" i="21"/>
  <c r="S82" i="21"/>
  <c r="S93" i="21"/>
  <c r="S98" i="21"/>
  <c r="S109" i="21"/>
  <c r="S114" i="21"/>
  <c r="S125" i="21"/>
  <c r="S130" i="21"/>
  <c r="S138" i="21"/>
  <c r="S141" i="21"/>
  <c r="S146" i="21"/>
  <c r="S149" i="21"/>
  <c r="S154" i="21"/>
  <c r="S157" i="21"/>
  <c r="S162" i="21"/>
  <c r="S165" i="21"/>
  <c r="S170" i="21"/>
  <c r="S173" i="21"/>
  <c r="S178" i="21"/>
  <c r="Q458" i="21"/>
  <c r="Q32" i="21"/>
  <c r="Q51" i="21"/>
  <c r="Q61" i="21"/>
  <c r="Q77" i="21"/>
  <c r="Q93" i="21"/>
  <c r="Q109" i="21"/>
  <c r="Q125" i="21"/>
  <c r="Q141" i="21"/>
  <c r="Q149" i="21"/>
  <c r="Q157" i="21"/>
  <c r="Q165" i="21"/>
  <c r="Q173" i="21"/>
  <c r="O458" i="21"/>
  <c r="O51" i="21"/>
  <c r="O61" i="21"/>
  <c r="O72" i="21"/>
  <c r="O77" i="21"/>
  <c r="O88" i="21"/>
  <c r="O93" i="21"/>
  <c r="O104" i="21"/>
  <c r="O109" i="21"/>
  <c r="O120" i="21"/>
  <c r="O125" i="21"/>
  <c r="O136" i="21"/>
  <c r="O141" i="21"/>
  <c r="O144" i="21"/>
  <c r="O149" i="21"/>
  <c r="O152" i="21"/>
  <c r="O157" i="21"/>
  <c r="O160" i="21"/>
  <c r="O165" i="21"/>
  <c r="O168" i="21"/>
  <c r="O173" i="21"/>
  <c r="O176" i="21"/>
  <c r="O181" i="21"/>
  <c r="M458" i="21"/>
  <c r="M51" i="21"/>
  <c r="M61" i="21"/>
  <c r="M77" i="21"/>
  <c r="M93" i="21"/>
  <c r="M109" i="21"/>
  <c r="M125" i="21"/>
  <c r="M141" i="21"/>
  <c r="M149" i="21"/>
  <c r="M157" i="21"/>
  <c r="M165" i="21"/>
  <c r="M173" i="21"/>
  <c r="M181" i="21"/>
  <c r="U490" i="21"/>
  <c r="U367" i="21"/>
  <c r="U415" i="21"/>
  <c r="U434" i="21"/>
  <c r="U450" i="21"/>
  <c r="U462" i="21"/>
  <c r="U470" i="21"/>
  <c r="U478" i="21"/>
  <c r="U486" i="21"/>
  <c r="U494" i="21"/>
  <c r="U502" i="21"/>
  <c r="U6" i="21"/>
  <c r="U3" i="21" s="1"/>
  <c r="U14" i="21"/>
  <c r="U22" i="21"/>
  <c r="U30" i="21"/>
  <c r="U38" i="21"/>
  <c r="U46" i="21"/>
  <c r="U49" i="21"/>
  <c r="U53" i="21"/>
  <c r="U57" i="21"/>
  <c r="U401" i="21"/>
  <c r="U442" i="21"/>
  <c r="U466" i="21"/>
  <c r="U482" i="21"/>
  <c r="U498" i="21"/>
  <c r="U18" i="21"/>
  <c r="U34" i="21"/>
  <c r="U55" i="21"/>
  <c r="U63" i="21"/>
  <c r="U67" i="21"/>
  <c r="U71" i="21"/>
  <c r="U75" i="21"/>
  <c r="U79" i="21"/>
  <c r="U83" i="21"/>
  <c r="U87" i="21"/>
  <c r="U91" i="21"/>
  <c r="U95" i="21"/>
  <c r="U99" i="21"/>
  <c r="U103" i="21"/>
  <c r="U107" i="21"/>
  <c r="U111" i="21"/>
  <c r="U115" i="21"/>
  <c r="U119" i="21"/>
  <c r="U123" i="21"/>
  <c r="U127" i="21"/>
  <c r="U131" i="21"/>
  <c r="S367" i="21"/>
  <c r="S415" i="21"/>
  <c r="S434" i="21"/>
  <c r="S450" i="21"/>
  <c r="S462" i="21"/>
  <c r="S470" i="21"/>
  <c r="S478" i="21"/>
  <c r="S486" i="21"/>
  <c r="S494" i="21"/>
  <c r="S502" i="21"/>
  <c r="S50" i="21"/>
  <c r="S53" i="21"/>
  <c r="S54" i="21"/>
  <c r="S57" i="21"/>
  <c r="S58" i="21"/>
  <c r="S401" i="21"/>
  <c r="S442" i="21"/>
  <c r="S466" i="21"/>
  <c r="S482" i="21"/>
  <c r="S498" i="21"/>
  <c r="S52" i="21"/>
  <c r="S55" i="21"/>
  <c r="S60" i="21"/>
  <c r="S63" i="21"/>
  <c r="S64" i="21"/>
  <c r="S67" i="21"/>
  <c r="S68" i="21"/>
  <c r="S71" i="21"/>
  <c r="S72" i="21"/>
  <c r="S75" i="21"/>
  <c r="S76" i="21"/>
  <c r="S79" i="21"/>
  <c r="S80" i="21"/>
  <c r="S83" i="21"/>
  <c r="S84" i="21"/>
  <c r="S87" i="21"/>
  <c r="S88" i="21"/>
  <c r="S91" i="21"/>
  <c r="S92" i="21"/>
  <c r="S95" i="21"/>
  <c r="S96" i="21"/>
  <c r="S99" i="21"/>
  <c r="S100" i="21"/>
  <c r="S103" i="21"/>
  <c r="S104" i="21"/>
  <c r="S107" i="21"/>
  <c r="S108" i="21"/>
  <c r="S111" i="21"/>
  <c r="S112" i="21"/>
  <c r="S115" i="21"/>
  <c r="S116" i="21"/>
  <c r="S119" i="21"/>
  <c r="S120" i="21"/>
  <c r="S123" i="21"/>
  <c r="S124" i="21"/>
  <c r="S127" i="21"/>
  <c r="S128" i="21"/>
  <c r="S131" i="21"/>
  <c r="S132" i="21"/>
  <c r="Q367" i="21"/>
  <c r="Q415" i="21"/>
  <c r="Q434" i="21"/>
  <c r="Q450" i="21"/>
  <c r="Q462" i="21"/>
  <c r="Q470" i="21"/>
  <c r="Q478" i="21"/>
  <c r="Q486" i="21"/>
  <c r="Q494" i="21"/>
  <c r="Q502" i="21"/>
  <c r="Q12" i="21"/>
  <c r="Q20" i="21"/>
  <c r="Q28" i="21"/>
  <c r="Q36" i="21"/>
  <c r="Q44" i="21"/>
  <c r="Q53" i="21"/>
  <c r="Q57" i="21"/>
  <c r="Q401" i="21"/>
  <c r="Q442" i="21"/>
  <c r="Q466" i="21"/>
  <c r="Q482" i="21"/>
  <c r="Q498" i="21"/>
  <c r="Q8" i="21"/>
  <c r="Q24" i="21"/>
  <c r="Q40" i="21"/>
  <c r="Q55" i="21"/>
  <c r="Q63" i="21"/>
  <c r="Q67" i="21"/>
  <c r="Q71" i="21"/>
  <c r="Q75" i="21"/>
  <c r="Q79" i="21"/>
  <c r="Q83" i="21"/>
  <c r="Q87" i="21"/>
  <c r="Q91" i="21"/>
  <c r="Q95" i="21"/>
  <c r="Q99" i="21"/>
  <c r="Q103" i="21"/>
  <c r="Q107" i="21"/>
  <c r="Q111" i="21"/>
  <c r="Q115" i="21"/>
  <c r="Q119" i="21"/>
  <c r="Q123" i="21"/>
  <c r="Q127" i="21"/>
  <c r="Q131" i="21"/>
  <c r="O367" i="21"/>
  <c r="O414" i="21"/>
  <c r="O415" i="21"/>
  <c r="O434" i="21"/>
  <c r="O450" i="21"/>
  <c r="O462" i="21"/>
  <c r="O470" i="21"/>
  <c r="O478" i="21"/>
  <c r="O486" i="21"/>
  <c r="O494" i="21"/>
  <c r="O502" i="21"/>
  <c r="O52" i="21"/>
  <c r="O53" i="21"/>
  <c r="O56" i="21"/>
  <c r="O57" i="21"/>
  <c r="O60" i="21"/>
  <c r="O401" i="21"/>
  <c r="O442" i="21"/>
  <c r="O466" i="21"/>
  <c r="O482" i="21"/>
  <c r="O498" i="21"/>
  <c r="O50" i="21"/>
  <c r="O55" i="21"/>
  <c r="O58" i="21"/>
  <c r="O62" i="21"/>
  <c r="O63" i="21"/>
  <c r="O66" i="21"/>
  <c r="O67" i="21"/>
  <c r="O70" i="21"/>
  <c r="O71" i="21"/>
  <c r="O74" i="21"/>
  <c r="O75" i="21"/>
  <c r="O78" i="21"/>
  <c r="O79" i="21"/>
  <c r="O82" i="21"/>
  <c r="O83" i="21"/>
  <c r="O86" i="21"/>
  <c r="O87" i="21"/>
  <c r="O90" i="21"/>
  <c r="O91" i="21"/>
  <c r="O94" i="21"/>
  <c r="O95" i="21"/>
  <c r="O98" i="21"/>
  <c r="O99" i="21"/>
  <c r="O102" i="21"/>
  <c r="O103" i="21"/>
  <c r="O106" i="21"/>
  <c r="O107" i="21"/>
  <c r="O110" i="21"/>
  <c r="O111" i="21"/>
  <c r="O114" i="21"/>
  <c r="O115" i="21"/>
  <c r="O118" i="21"/>
  <c r="O119" i="21"/>
  <c r="O122" i="21"/>
  <c r="O123" i="21"/>
  <c r="O126" i="21"/>
  <c r="O127" i="21"/>
  <c r="O130" i="21"/>
  <c r="O131" i="21"/>
  <c r="O134" i="21"/>
  <c r="M367" i="21"/>
  <c r="M414" i="21"/>
  <c r="M415" i="21"/>
  <c r="M434" i="21"/>
  <c r="M450" i="21"/>
  <c r="M462" i="21"/>
  <c r="M470" i="21"/>
  <c r="M478" i="21"/>
  <c r="M486" i="21"/>
  <c r="M494" i="21"/>
  <c r="M502" i="21"/>
  <c r="M10" i="21"/>
  <c r="M18" i="21"/>
  <c r="M26" i="21"/>
  <c r="M34" i="21"/>
  <c r="M42" i="21"/>
  <c r="M53" i="21"/>
  <c r="M57" i="21"/>
  <c r="M401" i="21"/>
  <c r="M442" i="21"/>
  <c r="M466" i="21"/>
  <c r="M482" i="21"/>
  <c r="M498" i="21"/>
  <c r="M14" i="21"/>
  <c r="M30" i="21"/>
  <c r="M46" i="21"/>
  <c r="M55" i="21"/>
  <c r="M63" i="21"/>
  <c r="M67" i="21"/>
  <c r="M71" i="21"/>
  <c r="M75" i="21"/>
  <c r="M79" i="21"/>
  <c r="M83" i="21"/>
  <c r="M87" i="21"/>
  <c r="M91" i="21"/>
  <c r="M95" i="21"/>
  <c r="M99" i="21"/>
  <c r="M103" i="21"/>
  <c r="M107" i="21"/>
  <c r="M111" i="21"/>
  <c r="M115" i="21"/>
  <c r="M119" i="21"/>
  <c r="M123" i="21"/>
  <c r="M127" i="21"/>
  <c r="M131" i="21"/>
  <c r="M135" i="21"/>
  <c r="O234" i="21"/>
  <c r="S232" i="21"/>
  <c r="U231" i="21"/>
  <c r="S231" i="21"/>
  <c r="Q231" i="21"/>
  <c r="O231" i="21"/>
  <c r="M231" i="21"/>
  <c r="O230" i="21"/>
  <c r="S228" i="21"/>
  <c r="U227" i="21"/>
  <c r="S227" i="21"/>
  <c r="Q227" i="21"/>
  <c r="O227" i="21"/>
  <c r="M227" i="21"/>
  <c r="O226" i="21"/>
  <c r="S224" i="21"/>
  <c r="U223" i="21"/>
  <c r="S223" i="21"/>
  <c r="Q223" i="21"/>
  <c r="O223" i="21"/>
  <c r="M223" i="21"/>
  <c r="O222" i="21"/>
  <c r="S220" i="21"/>
  <c r="U219" i="21"/>
  <c r="S219" i="21"/>
  <c r="Q219" i="21"/>
  <c r="O219" i="21"/>
  <c r="M219" i="21"/>
  <c r="O218" i="21"/>
  <c r="S216" i="21"/>
  <c r="U215" i="21"/>
  <c r="S215" i="21"/>
  <c r="Q215" i="21"/>
  <c r="O215" i="21"/>
  <c r="M215" i="21"/>
  <c r="O214" i="21"/>
  <c r="S212" i="21"/>
  <c r="U211" i="21"/>
  <c r="S211" i="21"/>
  <c r="Q211" i="21"/>
  <c r="O211" i="21"/>
  <c r="M211" i="21"/>
  <c r="O210" i="21"/>
  <c r="S208" i="21"/>
  <c r="U207" i="21"/>
  <c r="S207" i="21"/>
  <c r="Q207" i="21"/>
  <c r="O207" i="21"/>
  <c r="M207" i="21"/>
  <c r="O206" i="21"/>
  <c r="S204" i="21"/>
  <c r="U203" i="21"/>
  <c r="S203" i="21"/>
  <c r="Q203" i="21"/>
  <c r="O203" i="21"/>
  <c r="M203" i="21"/>
  <c r="O202" i="21"/>
  <c r="S200" i="21"/>
  <c r="U199" i="21"/>
  <c r="S199" i="21"/>
  <c r="Q199" i="21"/>
  <c r="O199" i="21"/>
  <c r="M199" i="21"/>
  <c r="O198" i="21"/>
  <c r="S196" i="21"/>
  <c r="U195" i="21"/>
  <c r="S195" i="21"/>
  <c r="Q195" i="21"/>
  <c r="O195" i="21"/>
  <c r="M195" i="21"/>
  <c r="O194" i="21"/>
  <c r="S192" i="21"/>
  <c r="U191" i="21"/>
  <c r="S191" i="21"/>
  <c r="Q191" i="21"/>
  <c r="O191" i="21"/>
  <c r="M191" i="21"/>
  <c r="O190" i="21"/>
  <c r="S188" i="21"/>
  <c r="U187" i="21"/>
  <c r="S187" i="21"/>
  <c r="Q187" i="21"/>
  <c r="O187" i="21"/>
  <c r="M187" i="21"/>
  <c r="O186" i="21"/>
  <c r="S184" i="21"/>
  <c r="U183" i="21"/>
  <c r="S183" i="21"/>
  <c r="Q183" i="21"/>
  <c r="O183" i="21"/>
  <c r="M183" i="21"/>
  <c r="O182" i="21"/>
  <c r="S180" i="21"/>
  <c r="U179" i="21"/>
  <c r="S179" i="21"/>
  <c r="Q179" i="21"/>
  <c r="O179" i="21"/>
  <c r="M179" i="21"/>
  <c r="O178" i="21"/>
  <c r="S176" i="21"/>
  <c r="U175" i="21"/>
  <c r="S175" i="21"/>
  <c r="Q175" i="21"/>
  <c r="O175" i="21"/>
  <c r="M175" i="21"/>
  <c r="O174" i="21"/>
  <c r="S172" i="21"/>
  <c r="U171" i="21"/>
  <c r="S171" i="21"/>
  <c r="Q171" i="21"/>
  <c r="O171" i="21"/>
  <c r="M171" i="21"/>
  <c r="O170" i="21"/>
  <c r="S168" i="21"/>
  <c r="U167" i="21"/>
  <c r="S167" i="21"/>
  <c r="Q167" i="21"/>
  <c r="O167" i="21"/>
  <c r="M167" i="21"/>
  <c r="O166" i="21"/>
  <c r="S164" i="21"/>
  <c r="U163" i="21"/>
  <c r="S163" i="21"/>
  <c r="Q163" i="21"/>
  <c r="O163" i="21"/>
  <c r="M163" i="21"/>
  <c r="O162" i="21"/>
  <c r="S160" i="21"/>
  <c r="U159" i="21"/>
  <c r="S159" i="21"/>
  <c r="Q159" i="21"/>
  <c r="O159" i="21"/>
  <c r="M159" i="21"/>
  <c r="O158" i="21"/>
  <c r="S156" i="21"/>
  <c r="U155" i="21"/>
  <c r="S155" i="21"/>
  <c r="Q155" i="21"/>
  <c r="O155" i="21"/>
  <c r="M155" i="21"/>
  <c r="O154" i="21"/>
  <c r="S152" i="21"/>
  <c r="U151" i="21"/>
  <c r="S151" i="21"/>
  <c r="Q151" i="21"/>
  <c r="O151" i="21"/>
  <c r="M151" i="21"/>
  <c r="O150" i="21"/>
  <c r="S148" i="21"/>
  <c r="U147" i="21"/>
  <c r="S147" i="21"/>
  <c r="Q147" i="21"/>
  <c r="O147" i="21"/>
  <c r="M147" i="21"/>
  <c r="O146" i="21"/>
  <c r="S144" i="21"/>
  <c r="U143" i="21"/>
  <c r="S143" i="21"/>
  <c r="Q143" i="21"/>
  <c r="O143" i="21"/>
  <c r="M143" i="21"/>
  <c r="O142" i="21"/>
  <c r="S140" i="21"/>
  <c r="U139" i="21"/>
  <c r="S139" i="21"/>
  <c r="Q139" i="21"/>
  <c r="O139" i="21"/>
  <c r="M139" i="21"/>
  <c r="O138" i="21"/>
  <c r="S136" i="21"/>
  <c r="U135" i="21"/>
  <c r="S135" i="21"/>
  <c r="Q135" i="21"/>
  <c r="O135" i="21"/>
  <c r="S134" i="21"/>
  <c r="O132" i="21"/>
  <c r="U129" i="21"/>
  <c r="S129" i="21"/>
  <c r="Q129" i="21"/>
  <c r="O129" i="21"/>
  <c r="M129" i="21"/>
  <c r="S126" i="21"/>
  <c r="O124" i="21"/>
  <c r="U121" i="21"/>
  <c r="S121" i="21"/>
  <c r="Q121" i="21"/>
  <c r="O121" i="21"/>
  <c r="M121" i="21"/>
  <c r="S118" i="21"/>
  <c r="O116" i="21"/>
  <c r="U113" i="21"/>
  <c r="S113" i="21"/>
  <c r="Q113" i="21"/>
  <c r="O113" i="21"/>
  <c r="M113" i="21"/>
  <c r="S110" i="21"/>
  <c r="O108" i="21"/>
  <c r="U105" i="21"/>
  <c r="S105" i="21"/>
  <c r="Q105" i="21"/>
  <c r="O105" i="21"/>
  <c r="M105" i="21"/>
  <c r="S102" i="21"/>
  <c r="O100" i="21"/>
  <c r="U97" i="21"/>
  <c r="S97" i="21"/>
  <c r="Q97" i="21"/>
  <c r="O97" i="21"/>
  <c r="M97" i="21"/>
  <c r="S94" i="21"/>
  <c r="O92" i="21"/>
  <c r="U89" i="21"/>
  <c r="S89" i="21"/>
  <c r="Q89" i="21"/>
  <c r="O89" i="21"/>
  <c r="M89" i="21"/>
  <c r="S86" i="21"/>
  <c r="O84" i="21"/>
  <c r="U81" i="21"/>
  <c r="S81" i="21"/>
  <c r="Q81" i="21"/>
  <c r="O81" i="21"/>
  <c r="M81" i="21"/>
  <c r="S78" i="21"/>
  <c r="O76" i="21"/>
  <c r="U73" i="21"/>
  <c r="S73" i="21"/>
  <c r="Q73" i="21"/>
  <c r="O73" i="21"/>
  <c r="M73" i="21"/>
  <c r="S70" i="21"/>
  <c r="O68" i="21"/>
  <c r="U65" i="21"/>
  <c r="S65" i="21"/>
  <c r="Q65" i="21"/>
  <c r="O65" i="21"/>
  <c r="M65" i="21"/>
  <c r="S62" i="21"/>
  <c r="U59" i="21"/>
  <c r="S59" i="21"/>
  <c r="Q59" i="21"/>
  <c r="O59" i="21"/>
  <c r="M59" i="21"/>
  <c r="O54" i="21"/>
  <c r="Q48" i="21"/>
  <c r="M38" i="21"/>
  <c r="U26" i="21"/>
  <c r="Q16" i="21"/>
  <c r="M6" i="21"/>
  <c r="M3" i="21" s="1"/>
  <c r="U474" i="21"/>
  <c r="S474" i="21"/>
  <c r="Q474" i="21"/>
  <c r="O474" i="21"/>
  <c r="M474" i="21"/>
  <c r="U425" i="21"/>
  <c r="S425" i="21"/>
  <c r="Q425" i="21"/>
  <c r="O425" i="21"/>
  <c r="M425" i="21"/>
  <c r="S424" i="21"/>
  <c r="Q424" i="21"/>
  <c r="O424" i="21"/>
  <c r="M424" i="21"/>
  <c r="U286" i="21"/>
  <c r="U310" i="21"/>
  <c r="U328" i="21"/>
  <c r="U339" i="21"/>
  <c r="U347" i="21"/>
  <c r="U355" i="21"/>
  <c r="U363" i="21"/>
  <c r="U371" i="21"/>
  <c r="U375" i="21"/>
  <c r="U379" i="21"/>
  <c r="U383" i="21"/>
  <c r="U387" i="21"/>
  <c r="U391" i="21"/>
  <c r="U395" i="21"/>
  <c r="U399" i="21"/>
  <c r="U403" i="21"/>
  <c r="U270" i="21"/>
  <c r="U322" i="21"/>
  <c r="U343" i="21"/>
  <c r="U359" i="21"/>
  <c r="U373" i="21"/>
  <c r="U381" i="21"/>
  <c r="U389" i="21"/>
  <c r="U397" i="21"/>
  <c r="U405" i="21"/>
  <c r="U409" i="21"/>
  <c r="U411" i="21"/>
  <c r="U413" i="21"/>
  <c r="U417" i="21"/>
  <c r="U419" i="21"/>
  <c r="U421" i="21"/>
  <c r="U423" i="21"/>
  <c r="U427" i="21"/>
  <c r="U429" i="21"/>
  <c r="U431" i="21"/>
  <c r="U433" i="21"/>
  <c r="U435" i="21"/>
  <c r="U437" i="21"/>
  <c r="U439" i="21"/>
  <c r="U441" i="21"/>
  <c r="U443" i="21"/>
  <c r="U445" i="21"/>
  <c r="U447" i="21"/>
  <c r="U449" i="21"/>
  <c r="U451" i="21"/>
  <c r="U453" i="21"/>
  <c r="U455" i="21"/>
  <c r="U457" i="21"/>
  <c r="U302" i="21"/>
  <c r="U351" i="21"/>
  <c r="U377" i="21"/>
  <c r="U393" i="21"/>
  <c r="U407" i="21"/>
  <c r="U428" i="21"/>
  <c r="U432" i="21"/>
  <c r="U436" i="21"/>
  <c r="U440" i="21"/>
  <c r="U444" i="21"/>
  <c r="U448" i="21"/>
  <c r="U452" i="21"/>
  <c r="U456" i="21"/>
  <c r="U459" i="21"/>
  <c r="U461" i="21"/>
  <c r="U463" i="21"/>
  <c r="U465" i="21"/>
  <c r="U467" i="21"/>
  <c r="U469" i="21"/>
  <c r="U471" i="21"/>
  <c r="U473" i="21"/>
  <c r="U475" i="21"/>
  <c r="U477" i="21"/>
  <c r="U479" i="21"/>
  <c r="U481" i="21"/>
  <c r="U483" i="21"/>
  <c r="U485" i="21"/>
  <c r="U487" i="21"/>
  <c r="U489" i="21"/>
  <c r="U491" i="21"/>
  <c r="U493" i="21"/>
  <c r="U495" i="21"/>
  <c r="U497" i="21"/>
  <c r="U499" i="21"/>
  <c r="U501" i="21"/>
  <c r="U503" i="21"/>
  <c r="U505" i="21"/>
  <c r="U7" i="21"/>
  <c r="U9" i="21"/>
  <c r="U11" i="21"/>
  <c r="U13" i="21"/>
  <c r="U15" i="21"/>
  <c r="U17" i="21"/>
  <c r="U19" i="21"/>
  <c r="U21" i="21"/>
  <c r="U23" i="21"/>
  <c r="U25" i="21"/>
  <c r="U27" i="21"/>
  <c r="U29" i="21"/>
  <c r="U31" i="21"/>
  <c r="U33" i="21"/>
  <c r="U35" i="21"/>
  <c r="U37" i="21"/>
  <c r="U39" i="21"/>
  <c r="U41" i="21"/>
  <c r="U43" i="21"/>
  <c r="U45" i="21"/>
  <c r="U47" i="21"/>
  <c r="S247" i="21"/>
  <c r="S286" i="21"/>
  <c r="S310" i="21"/>
  <c r="S327" i="21"/>
  <c r="S328" i="21"/>
  <c r="S339" i="21"/>
  <c r="S347" i="21"/>
  <c r="S355" i="21"/>
  <c r="S363" i="21"/>
  <c r="S371" i="21"/>
  <c r="S375" i="21"/>
  <c r="S379" i="21"/>
  <c r="S383" i="21"/>
  <c r="S387" i="21"/>
  <c r="S391" i="21"/>
  <c r="S395" i="21"/>
  <c r="S399" i="21"/>
  <c r="S403" i="21"/>
  <c r="S270" i="21"/>
  <c r="S322" i="21"/>
  <c r="S343" i="21"/>
  <c r="S359" i="21"/>
  <c r="S373" i="21"/>
  <c r="S381" i="21"/>
  <c r="S389" i="21"/>
  <c r="S397" i="21"/>
  <c r="S405" i="21"/>
  <c r="S409" i="21"/>
  <c r="S411" i="21"/>
  <c r="S413" i="21"/>
  <c r="S417" i="21"/>
  <c r="S419" i="21"/>
  <c r="S421" i="21"/>
  <c r="S423" i="21"/>
  <c r="S426" i="21"/>
  <c r="S427" i="21"/>
  <c r="S429" i="21"/>
  <c r="S431" i="21"/>
  <c r="S433" i="21"/>
  <c r="S435" i="21"/>
  <c r="S437" i="21"/>
  <c r="S439" i="21"/>
  <c r="S441" i="21"/>
  <c r="S443" i="21"/>
  <c r="S445" i="21"/>
  <c r="S447" i="21"/>
  <c r="S449" i="21"/>
  <c r="S451" i="21"/>
  <c r="S453" i="21"/>
  <c r="S455" i="21"/>
  <c r="S457" i="21"/>
  <c r="S459" i="21"/>
  <c r="S302" i="21"/>
  <c r="S351" i="21"/>
  <c r="S377" i="21"/>
  <c r="S393" i="21"/>
  <c r="S407" i="21"/>
  <c r="S428" i="21"/>
  <c r="S432" i="21"/>
  <c r="S436" i="21"/>
  <c r="S440" i="21"/>
  <c r="S444" i="21"/>
  <c r="S448" i="21"/>
  <c r="S452" i="21"/>
  <c r="S456" i="21"/>
  <c r="S461" i="21"/>
  <c r="S463" i="21"/>
  <c r="S465" i="21"/>
  <c r="S467" i="21"/>
  <c r="S469" i="21"/>
  <c r="S471" i="21"/>
  <c r="S473" i="21"/>
  <c r="S475" i="21"/>
  <c r="S477" i="21"/>
  <c r="S479" i="21"/>
  <c r="S481" i="21"/>
  <c r="S483" i="21"/>
  <c r="S485" i="21"/>
  <c r="S487" i="21"/>
  <c r="S489" i="21"/>
  <c r="S491" i="21"/>
  <c r="S493" i="21"/>
  <c r="S495" i="21"/>
  <c r="S497" i="21"/>
  <c r="S499" i="21"/>
  <c r="S501" i="21"/>
  <c r="S503" i="21"/>
  <c r="S505" i="21"/>
  <c r="S6" i="21"/>
  <c r="S3" i="21" s="1"/>
  <c r="S7" i="21"/>
  <c r="S8" i="21"/>
  <c r="S9" i="21"/>
  <c r="S10" i="2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Q286" i="21"/>
  <c r="Q310" i="21"/>
  <c r="Q327" i="21"/>
  <c r="Q328" i="21"/>
  <c r="Q339" i="21"/>
  <c r="Q347" i="21"/>
  <c r="Q355" i="21"/>
  <c r="Q363" i="21"/>
  <c r="Q371" i="21"/>
  <c r="Q375" i="21"/>
  <c r="Q379" i="21"/>
  <c r="Q383" i="21"/>
  <c r="Q387" i="21"/>
  <c r="Q391" i="21"/>
  <c r="Q395" i="21"/>
  <c r="Q399" i="21"/>
  <c r="Q403" i="21"/>
  <c r="Q270" i="21"/>
  <c r="Q322" i="21"/>
  <c r="Q343" i="21"/>
  <c r="Q359" i="21"/>
  <c r="Q373" i="21"/>
  <c r="Q381" i="21"/>
  <c r="Q389" i="21"/>
  <c r="Q397" i="21"/>
  <c r="Q405" i="21"/>
  <c r="Q409" i="21"/>
  <c r="Q411" i="21"/>
  <c r="Q413" i="21"/>
  <c r="Q417" i="21"/>
  <c r="Q419" i="21"/>
  <c r="Q421" i="21"/>
  <c r="Q423" i="21"/>
  <c r="Q426" i="21"/>
  <c r="Q427" i="21"/>
  <c r="Q429" i="21"/>
  <c r="Q431" i="21"/>
  <c r="Q433" i="21"/>
  <c r="Q435" i="21"/>
  <c r="Q437" i="21"/>
  <c r="Q439" i="21"/>
  <c r="Q441" i="21"/>
  <c r="Q443" i="21"/>
  <c r="Q445" i="21"/>
  <c r="Q447" i="21"/>
  <c r="Q449" i="21"/>
  <c r="Q451" i="21"/>
  <c r="Q453" i="21"/>
  <c r="Q455" i="21"/>
  <c r="Q457" i="21"/>
  <c r="Q459" i="21"/>
  <c r="Q302" i="21"/>
  <c r="Q351" i="21"/>
  <c r="Q377" i="21"/>
  <c r="Q393" i="21"/>
  <c r="Q407" i="21"/>
  <c r="Q418" i="21"/>
  <c r="Q422" i="21"/>
  <c r="Q428" i="21"/>
  <c r="Q432" i="21"/>
  <c r="Q436" i="21"/>
  <c r="Q440" i="21"/>
  <c r="Q444" i="21"/>
  <c r="Q448" i="21"/>
  <c r="Q452" i="21"/>
  <c r="Q456" i="21"/>
  <c r="Q461" i="21"/>
  <c r="Q463" i="21"/>
  <c r="Q465" i="21"/>
  <c r="Q467" i="21"/>
  <c r="Q469" i="21"/>
  <c r="Q471" i="21"/>
  <c r="Q473" i="21"/>
  <c r="Q475" i="21"/>
  <c r="Q477" i="21"/>
  <c r="Q479" i="21"/>
  <c r="Q481" i="21"/>
  <c r="Q483" i="21"/>
  <c r="Q485" i="21"/>
  <c r="Q487" i="21"/>
  <c r="Q489" i="21"/>
  <c r="Q491" i="21"/>
  <c r="Q493" i="21"/>
  <c r="Q495" i="21"/>
  <c r="Q497" i="21"/>
  <c r="Q499" i="21"/>
  <c r="Q501" i="21"/>
  <c r="Q503" i="21"/>
  <c r="Q505" i="21"/>
  <c r="Q7" i="21"/>
  <c r="Q9" i="21"/>
  <c r="Q11" i="21"/>
  <c r="Q13" i="21"/>
  <c r="Q15" i="21"/>
  <c r="Q17" i="21"/>
  <c r="Q19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O286" i="21"/>
  <c r="O310" i="21"/>
  <c r="O327" i="21"/>
  <c r="O328" i="21"/>
  <c r="O339" i="21"/>
  <c r="O347" i="21"/>
  <c r="O355" i="21"/>
  <c r="O363" i="21"/>
  <c r="O371" i="21"/>
  <c r="O375" i="21"/>
  <c r="O379" i="21"/>
  <c r="O383" i="21"/>
  <c r="O387" i="21"/>
  <c r="O391" i="21"/>
  <c r="O395" i="21"/>
  <c r="O399" i="21"/>
  <c r="O403" i="21"/>
  <c r="O270" i="21"/>
  <c r="O322" i="21"/>
  <c r="O343" i="21"/>
  <c r="O359" i="21"/>
  <c r="O373" i="21"/>
  <c r="O381" i="21"/>
  <c r="O389" i="21"/>
  <c r="O397" i="21"/>
  <c r="O405" i="21"/>
  <c r="O409" i="21"/>
  <c r="O411" i="21"/>
  <c r="O413" i="21"/>
  <c r="O416" i="21"/>
  <c r="O417" i="21"/>
  <c r="O419" i="21"/>
  <c r="O421" i="21"/>
  <c r="O423" i="21"/>
  <c r="O426" i="21"/>
  <c r="O427" i="21"/>
  <c r="O429" i="21"/>
  <c r="O431" i="21"/>
  <c r="O433" i="21"/>
  <c r="O435" i="21"/>
  <c r="O437" i="21"/>
  <c r="O439" i="21"/>
  <c r="O441" i="21"/>
  <c r="O443" i="21"/>
  <c r="O445" i="21"/>
  <c r="O447" i="21"/>
  <c r="O449" i="21"/>
  <c r="O451" i="21"/>
  <c r="O453" i="21"/>
  <c r="O455" i="21"/>
  <c r="O457" i="21"/>
  <c r="O459" i="21"/>
  <c r="O302" i="21"/>
  <c r="O351" i="21"/>
  <c r="O377" i="21"/>
  <c r="O393" i="21"/>
  <c r="O407" i="21"/>
  <c r="O418" i="21"/>
  <c r="O422" i="21"/>
  <c r="O428" i="21"/>
  <c r="O432" i="21"/>
  <c r="O436" i="21"/>
  <c r="O440" i="21"/>
  <c r="O444" i="21"/>
  <c r="O448" i="21"/>
  <c r="O452" i="21"/>
  <c r="O456" i="21"/>
  <c r="O461" i="21"/>
  <c r="O463" i="21"/>
  <c r="O465" i="21"/>
  <c r="O467" i="21"/>
  <c r="O469" i="21"/>
  <c r="O471" i="21"/>
  <c r="O473" i="21"/>
  <c r="O475" i="21"/>
  <c r="O477" i="21"/>
  <c r="O479" i="21"/>
  <c r="O481" i="21"/>
  <c r="O483" i="21"/>
  <c r="O485" i="21"/>
  <c r="O487" i="21"/>
  <c r="O489" i="21"/>
  <c r="O491" i="21"/>
  <c r="O493" i="21"/>
  <c r="O495" i="21"/>
  <c r="O497" i="21"/>
  <c r="O499" i="21"/>
  <c r="O501" i="21"/>
  <c r="O503" i="21"/>
  <c r="O505" i="21"/>
  <c r="O6" i="21"/>
  <c r="O3" i="21" s="1"/>
  <c r="O7" i="21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M286" i="21"/>
  <c r="M310" i="21"/>
  <c r="M327" i="21"/>
  <c r="M328" i="21"/>
  <c r="M339" i="21"/>
  <c r="M347" i="21"/>
  <c r="M355" i="21"/>
  <c r="M363" i="21"/>
  <c r="M371" i="21"/>
  <c r="M375" i="21"/>
  <c r="M379" i="21"/>
  <c r="M383" i="21"/>
  <c r="M387" i="21"/>
  <c r="M391" i="21"/>
  <c r="M395" i="21"/>
  <c r="M399" i="21"/>
  <c r="M403" i="21"/>
  <c r="M270" i="21"/>
  <c r="M322" i="21"/>
  <c r="M343" i="21"/>
  <c r="M359" i="21"/>
  <c r="M373" i="21"/>
  <c r="M381" i="21"/>
  <c r="M389" i="21"/>
  <c r="M397" i="21"/>
  <c r="M405" i="21"/>
  <c r="M409" i="21"/>
  <c r="M411" i="21"/>
  <c r="M413" i="21"/>
  <c r="M416" i="21"/>
  <c r="M417" i="21"/>
  <c r="M419" i="21"/>
  <c r="M421" i="21"/>
  <c r="M423" i="21"/>
  <c r="M426" i="21"/>
  <c r="M427" i="21"/>
  <c r="M429" i="21"/>
  <c r="M431" i="21"/>
  <c r="M433" i="21"/>
  <c r="M435" i="21"/>
  <c r="M437" i="21"/>
  <c r="M439" i="21"/>
  <c r="M441" i="21"/>
  <c r="M443" i="21"/>
  <c r="M445" i="21"/>
  <c r="M447" i="21"/>
  <c r="M449" i="21"/>
  <c r="M451" i="21"/>
  <c r="M453" i="21"/>
  <c r="M455" i="21"/>
  <c r="M457" i="21"/>
  <c r="M459" i="21"/>
  <c r="M302" i="21"/>
  <c r="M351" i="21"/>
  <c r="M377" i="21"/>
  <c r="M393" i="21"/>
  <c r="M407" i="21"/>
  <c r="M412" i="21"/>
  <c r="M418" i="21"/>
  <c r="M422" i="21"/>
  <c r="M428" i="21"/>
  <c r="M432" i="21"/>
  <c r="M436" i="21"/>
  <c r="M440" i="21"/>
  <c r="M444" i="21"/>
  <c r="M448" i="21"/>
  <c r="M452" i="21"/>
  <c r="M456" i="21"/>
  <c r="M461" i="21"/>
  <c r="M463" i="21"/>
  <c r="M465" i="21"/>
  <c r="M467" i="21"/>
  <c r="M469" i="21"/>
  <c r="M471" i="21"/>
  <c r="M473" i="21"/>
  <c r="M475" i="21"/>
  <c r="M477" i="21"/>
  <c r="M479" i="21"/>
  <c r="M481" i="21"/>
  <c r="M483" i="21"/>
  <c r="M485" i="21"/>
  <c r="M487" i="21"/>
  <c r="M489" i="21"/>
  <c r="M491" i="21"/>
  <c r="M493" i="21"/>
  <c r="M495" i="21"/>
  <c r="M497" i="21"/>
  <c r="M499" i="21"/>
  <c r="M501" i="21"/>
  <c r="M503" i="21"/>
  <c r="M505" i="21"/>
  <c r="M7" i="21"/>
  <c r="M9" i="21"/>
  <c r="M11" i="21"/>
  <c r="M13" i="21"/>
  <c r="M15" i="21"/>
  <c r="M17" i="21"/>
  <c r="M19" i="21"/>
  <c r="M21" i="21"/>
  <c r="M23" i="21"/>
  <c r="M25" i="21"/>
  <c r="M27" i="21"/>
  <c r="M29" i="21"/>
  <c r="M31" i="21"/>
  <c r="M33" i="21"/>
  <c r="M35" i="21"/>
  <c r="M37" i="21"/>
  <c r="M39" i="21"/>
  <c r="M41" i="21"/>
  <c r="M43" i="21"/>
  <c r="M45" i="21"/>
  <c r="M47" i="21"/>
  <c r="M49" i="21"/>
  <c r="U234" i="21"/>
  <c r="Q234" i="21"/>
  <c r="M234" i="21"/>
  <c r="U232" i="21"/>
  <c r="Q232" i="21"/>
  <c r="M232" i="21"/>
  <c r="U230" i="21"/>
  <c r="Q230" i="21"/>
  <c r="M230" i="21"/>
  <c r="U228" i="21"/>
  <c r="Q228" i="21"/>
  <c r="M228" i="21"/>
  <c r="U226" i="21"/>
  <c r="Q226" i="21"/>
  <c r="M226" i="21"/>
  <c r="U224" i="21"/>
  <c r="Q224" i="21"/>
  <c r="M224" i="21"/>
  <c r="U222" i="21"/>
  <c r="Q222" i="21"/>
  <c r="M222" i="21"/>
  <c r="U220" i="21"/>
  <c r="Q220" i="21"/>
  <c r="M220" i="21"/>
  <c r="U218" i="21"/>
  <c r="Q218" i="21"/>
  <c r="M218" i="21"/>
  <c r="U216" i="21"/>
  <c r="Q216" i="21"/>
  <c r="M216" i="21"/>
  <c r="U214" i="21"/>
  <c r="Q214" i="21"/>
  <c r="M214" i="21"/>
  <c r="U212" i="21"/>
  <c r="Q212" i="21"/>
  <c r="M212" i="21"/>
  <c r="U210" i="21"/>
  <c r="Q210" i="21"/>
  <c r="M210" i="21"/>
  <c r="U208" i="21"/>
  <c r="Q208" i="21"/>
  <c r="M208" i="21"/>
  <c r="U206" i="21"/>
  <c r="Q206" i="21"/>
  <c r="M206" i="21"/>
  <c r="U204" i="21"/>
  <c r="Q204" i="21"/>
  <c r="M204" i="21"/>
  <c r="U202" i="21"/>
  <c r="Q202" i="21"/>
  <c r="M202" i="21"/>
  <c r="U200" i="21"/>
  <c r="Q200" i="21"/>
  <c r="M200" i="21"/>
  <c r="U198" i="21"/>
  <c r="Q198" i="21"/>
  <c r="M198" i="21"/>
  <c r="U196" i="21"/>
  <c r="Q196" i="21"/>
  <c r="M196" i="21"/>
  <c r="U194" i="21"/>
  <c r="Q194" i="21"/>
  <c r="M194" i="21"/>
  <c r="U192" i="21"/>
  <c r="Q192" i="21"/>
  <c r="M192" i="21"/>
  <c r="U190" i="21"/>
  <c r="Q190" i="21"/>
  <c r="M190" i="21"/>
  <c r="U188" i="21"/>
  <c r="Q188" i="21"/>
  <c r="M188" i="21"/>
  <c r="U186" i="21"/>
  <c r="Q186" i="21"/>
  <c r="M186" i="21"/>
  <c r="U184" i="21"/>
  <c r="Q184" i="21"/>
  <c r="M184" i="21"/>
  <c r="U182" i="21"/>
  <c r="Q182" i="21"/>
  <c r="M182" i="21"/>
  <c r="U180" i="21"/>
  <c r="Q180" i="21"/>
  <c r="M180" i="21"/>
  <c r="U178" i="21"/>
  <c r="Q178" i="21"/>
  <c r="M178" i="21"/>
  <c r="U176" i="21"/>
  <c r="Q176" i="21"/>
  <c r="M176" i="21"/>
  <c r="U174" i="21"/>
  <c r="Q174" i="21"/>
  <c r="M174" i="21"/>
  <c r="U172" i="21"/>
  <c r="Q172" i="21"/>
  <c r="M172" i="21"/>
  <c r="U170" i="21"/>
  <c r="Q170" i="21"/>
  <c r="M170" i="21"/>
  <c r="U168" i="21"/>
  <c r="Q168" i="21"/>
  <c r="M168" i="21"/>
  <c r="U166" i="21"/>
  <c r="Q166" i="21"/>
  <c r="M166" i="21"/>
  <c r="U164" i="21"/>
  <c r="Q164" i="21"/>
  <c r="M164" i="21"/>
  <c r="U162" i="21"/>
  <c r="Q162" i="21"/>
  <c r="M162" i="21"/>
  <c r="U160" i="21"/>
  <c r="Q160" i="21"/>
  <c r="M160" i="21"/>
  <c r="U158" i="21"/>
  <c r="Q158" i="21"/>
  <c r="M158" i="21"/>
  <c r="U156" i="21"/>
  <c r="Q156" i="21"/>
  <c r="M156" i="21"/>
  <c r="U154" i="21"/>
  <c r="Q154" i="21"/>
  <c r="M154" i="21"/>
  <c r="U152" i="21"/>
  <c r="Q152" i="21"/>
  <c r="M152" i="21"/>
  <c r="U150" i="21"/>
  <c r="Q150" i="21"/>
  <c r="M150" i="21"/>
  <c r="U148" i="21"/>
  <c r="Q148" i="21"/>
  <c r="M148" i="21"/>
  <c r="U146" i="21"/>
  <c r="Q146" i="21"/>
  <c r="M146" i="21"/>
  <c r="U144" i="21"/>
  <c r="Q144" i="21"/>
  <c r="M144" i="21"/>
  <c r="U142" i="21"/>
  <c r="Q142" i="21"/>
  <c r="M142" i="21"/>
  <c r="U140" i="21"/>
  <c r="Q140" i="21"/>
  <c r="M140" i="21"/>
  <c r="U138" i="21"/>
  <c r="Q138" i="21"/>
  <c r="M138" i="21"/>
  <c r="U136" i="21"/>
  <c r="Q136" i="21"/>
  <c r="M136" i="21"/>
  <c r="U134" i="21"/>
  <c r="Q134" i="21"/>
  <c r="M134" i="21"/>
  <c r="U132" i="21"/>
  <c r="Q132" i="21"/>
  <c r="M132" i="21"/>
  <c r="U130" i="21"/>
  <c r="Q130" i="21"/>
  <c r="M130" i="21"/>
  <c r="U128" i="21"/>
  <c r="Q128" i="21"/>
  <c r="M128" i="21"/>
  <c r="U126" i="21"/>
  <c r="Q126" i="21"/>
  <c r="M126" i="21"/>
  <c r="U124" i="21"/>
  <c r="Q124" i="21"/>
  <c r="M124" i="21"/>
  <c r="U122" i="21"/>
  <c r="Q122" i="21"/>
  <c r="M122" i="21"/>
  <c r="U120" i="21"/>
  <c r="Q120" i="21"/>
  <c r="M120" i="21"/>
  <c r="U118" i="21"/>
  <c r="Q118" i="21"/>
  <c r="M118" i="21"/>
  <c r="U116" i="21"/>
  <c r="Q116" i="21"/>
  <c r="M116" i="21"/>
  <c r="U114" i="21"/>
  <c r="Q114" i="21"/>
  <c r="M114" i="21"/>
  <c r="U112" i="21"/>
  <c r="Q112" i="21"/>
  <c r="M112" i="21"/>
  <c r="U110" i="21"/>
  <c r="Q110" i="21"/>
  <c r="M110" i="21"/>
  <c r="U108" i="21"/>
  <c r="Q108" i="21"/>
  <c r="M108" i="21"/>
  <c r="U106" i="21"/>
  <c r="Q106" i="21"/>
  <c r="M106" i="21"/>
  <c r="U104" i="21"/>
  <c r="Q104" i="21"/>
  <c r="M104" i="21"/>
  <c r="U102" i="21"/>
  <c r="Q102" i="21"/>
  <c r="M102" i="21"/>
  <c r="U100" i="21"/>
  <c r="Q100" i="21"/>
  <c r="M100" i="21"/>
  <c r="U98" i="21"/>
  <c r="Q98" i="21"/>
  <c r="M98" i="21"/>
  <c r="U96" i="21"/>
  <c r="Q96" i="21"/>
  <c r="M96" i="21"/>
  <c r="U94" i="21"/>
  <c r="Q94" i="21"/>
  <c r="M94" i="21"/>
  <c r="U92" i="21"/>
  <c r="Q92" i="21"/>
  <c r="M92" i="21"/>
  <c r="U90" i="21"/>
  <c r="Q90" i="21"/>
  <c r="M90" i="21"/>
  <c r="U88" i="21"/>
  <c r="Q88" i="21"/>
  <c r="M88" i="21"/>
  <c r="U86" i="21"/>
  <c r="Q86" i="21"/>
  <c r="M86" i="21"/>
  <c r="U84" i="21"/>
  <c r="Q84" i="21"/>
  <c r="M84" i="21"/>
  <c r="U82" i="21"/>
  <c r="Q82" i="21"/>
  <c r="M82" i="21"/>
  <c r="U80" i="21"/>
  <c r="Q80" i="21"/>
  <c r="M80" i="21"/>
  <c r="U78" i="21"/>
  <c r="Q78" i="21"/>
  <c r="M78" i="21"/>
  <c r="U76" i="21"/>
  <c r="Q76" i="21"/>
  <c r="M76" i="21"/>
  <c r="U74" i="21"/>
  <c r="Q74" i="21"/>
  <c r="M74" i="21"/>
  <c r="U72" i="21"/>
  <c r="Q72" i="21"/>
  <c r="M72" i="21"/>
  <c r="U70" i="21"/>
  <c r="Q70" i="21"/>
  <c r="M70" i="21"/>
  <c r="U68" i="21"/>
  <c r="Q68" i="21"/>
  <c r="M68" i="21"/>
  <c r="U66" i="21"/>
  <c r="Q66" i="21"/>
  <c r="M66" i="21"/>
  <c r="U64" i="21"/>
  <c r="Q64" i="21"/>
  <c r="M64" i="21"/>
  <c r="U62" i="21"/>
  <c r="Q62" i="21"/>
  <c r="M62" i="21"/>
  <c r="U60" i="21"/>
  <c r="Q60" i="21"/>
  <c r="M60" i="21"/>
  <c r="U58" i="21"/>
  <c r="Q58" i="21"/>
  <c r="M58" i="21"/>
  <c r="U56" i="21"/>
  <c r="Q56" i="21"/>
  <c r="M56" i="21"/>
  <c r="U54" i="21"/>
  <c r="Q54" i="21"/>
  <c r="M54" i="21"/>
  <c r="U52" i="21"/>
  <c r="Q52" i="21"/>
  <c r="M52" i="21"/>
  <c r="U50" i="21"/>
  <c r="Q50" i="21"/>
  <c r="M50" i="21"/>
  <c r="U48" i="21"/>
  <c r="M48" i="21"/>
  <c r="Q46" i="21"/>
  <c r="U44" i="21"/>
  <c r="M44" i="21"/>
  <c r="Q42" i="21"/>
  <c r="U40" i="21"/>
  <c r="M40" i="21"/>
  <c r="Q38" i="21"/>
  <c r="U36" i="21"/>
  <c r="M36" i="21"/>
  <c r="Q34" i="21"/>
  <c r="U32" i="21"/>
  <c r="M32" i="21"/>
  <c r="Q30" i="21"/>
  <c r="U28" i="21"/>
  <c r="M28" i="21"/>
  <c r="Q26" i="21"/>
  <c r="U24" i="21"/>
  <c r="M24" i="21"/>
  <c r="Q22" i="21"/>
  <c r="U20" i="21"/>
  <c r="M20" i="21"/>
  <c r="Q18" i="21"/>
  <c r="U16" i="21"/>
  <c r="M16" i="21"/>
  <c r="Q14" i="21"/>
  <c r="U12" i="21"/>
  <c r="M12" i="21"/>
  <c r="Q10" i="21"/>
  <c r="U8" i="21"/>
  <c r="M8" i="21"/>
  <c r="Q6" i="21"/>
  <c r="Q3" i="21" s="1"/>
  <c r="U504" i="21"/>
  <c r="S504" i="21"/>
  <c r="Q504" i="21"/>
  <c r="O504" i="21"/>
  <c r="M504" i="21"/>
  <c r="U500" i="21"/>
  <c r="S500" i="21"/>
  <c r="Q500" i="21"/>
  <c r="O500" i="21"/>
  <c r="M500" i="21"/>
  <c r="U496" i="21"/>
  <c r="S496" i="21"/>
  <c r="Q496" i="21"/>
  <c r="O496" i="21"/>
  <c r="M496" i="21"/>
  <c r="U492" i="21"/>
  <c r="S492" i="21"/>
  <c r="Q492" i="21"/>
  <c r="O492" i="21"/>
  <c r="M492" i="21"/>
  <c r="U488" i="21"/>
  <c r="S488" i="21"/>
  <c r="Q488" i="21"/>
  <c r="O488" i="21"/>
  <c r="M488" i="21"/>
  <c r="U484" i="21"/>
  <c r="S484" i="21"/>
  <c r="Q484" i="21"/>
  <c r="O484" i="21"/>
  <c r="M484" i="21"/>
  <c r="U480" i="21"/>
  <c r="S480" i="21"/>
  <c r="Q480" i="21"/>
  <c r="O480" i="21"/>
  <c r="M480" i="21"/>
  <c r="U476" i="21"/>
  <c r="S476" i="21"/>
  <c r="Q476" i="21"/>
  <c r="O476" i="21"/>
  <c r="M476" i="21"/>
  <c r="U472" i="21"/>
  <c r="S472" i="21"/>
  <c r="Q472" i="21"/>
  <c r="O472" i="21"/>
  <c r="M472" i="21"/>
  <c r="U468" i="21"/>
  <c r="S468" i="21"/>
  <c r="Q468" i="21"/>
  <c r="O468" i="21"/>
  <c r="M468" i="21"/>
  <c r="U464" i="21"/>
  <c r="S464" i="21"/>
  <c r="Q464" i="21"/>
  <c r="O464" i="21"/>
  <c r="M464" i="21"/>
  <c r="U460" i="21"/>
  <c r="S460" i="21"/>
  <c r="Q460" i="21"/>
  <c r="O460" i="21"/>
  <c r="M460" i="21"/>
  <c r="U454" i="21"/>
  <c r="S454" i="21"/>
  <c r="Q454" i="21"/>
  <c r="O454" i="21"/>
  <c r="M454" i="21"/>
  <c r="U446" i="21"/>
  <c r="S446" i="21"/>
  <c r="Q446" i="21"/>
  <c r="O446" i="21"/>
  <c r="M446" i="21"/>
  <c r="U438" i="21"/>
  <c r="S438" i="21"/>
  <c r="Q438" i="21"/>
  <c r="O438" i="21"/>
  <c r="M438" i="21"/>
  <c r="U430" i="21"/>
  <c r="S430" i="21"/>
  <c r="Q430" i="21"/>
  <c r="O430" i="21"/>
  <c r="M430" i="21"/>
  <c r="Q420" i="21"/>
  <c r="O420" i="21"/>
  <c r="M420" i="21"/>
  <c r="M410" i="21"/>
  <c r="U385" i="21"/>
  <c r="S385" i="21"/>
  <c r="Q385" i="21"/>
  <c r="O385" i="21"/>
  <c r="M385" i="21"/>
  <c r="U335" i="21"/>
  <c r="S335" i="21"/>
  <c r="Q335" i="21"/>
  <c r="O335" i="21"/>
  <c r="M335" i="21"/>
  <c r="U242" i="21"/>
  <c r="U260" i="21"/>
  <c r="U264" i="21"/>
  <c r="U268" i="21"/>
  <c r="U272" i="21"/>
  <c r="U276" i="21"/>
  <c r="U280" i="21"/>
  <c r="U284" i="21"/>
  <c r="U288" i="21"/>
  <c r="U292" i="21"/>
  <c r="U296" i="21"/>
  <c r="U300" i="21"/>
  <c r="U312" i="21"/>
  <c r="U316" i="21"/>
  <c r="U250" i="21"/>
  <c r="U266" i="21"/>
  <c r="U274" i="21"/>
  <c r="U282" i="21"/>
  <c r="U290" i="21"/>
  <c r="U298" i="21"/>
  <c r="U304" i="21"/>
  <c r="U308" i="21"/>
  <c r="U314" i="21"/>
  <c r="U320" i="21"/>
  <c r="U324" i="21"/>
  <c r="U326" i="21"/>
  <c r="U330" i="21"/>
  <c r="U334" i="21"/>
  <c r="U336" i="21"/>
  <c r="U338" i="21"/>
  <c r="U340" i="21"/>
  <c r="U342" i="21"/>
  <c r="U344" i="21"/>
  <c r="U346" i="21"/>
  <c r="U348" i="21"/>
  <c r="U350" i="21"/>
  <c r="U352" i="21"/>
  <c r="U354" i="21"/>
  <c r="U356" i="21"/>
  <c r="U358" i="21"/>
  <c r="U360" i="21"/>
  <c r="U362" i="21"/>
  <c r="U364" i="21"/>
  <c r="U366" i="21"/>
  <c r="U368" i="21"/>
  <c r="U370" i="21"/>
  <c r="S239" i="21"/>
  <c r="S260" i="21"/>
  <c r="S264" i="21"/>
  <c r="S268" i="21"/>
  <c r="S272" i="21"/>
  <c r="S276" i="21"/>
  <c r="S280" i="21"/>
  <c r="S284" i="21"/>
  <c r="S288" i="21"/>
  <c r="S292" i="21"/>
  <c r="S296" i="21"/>
  <c r="S300" i="21"/>
  <c r="S312" i="21"/>
  <c r="S316" i="21"/>
  <c r="S266" i="21"/>
  <c r="S274" i="21"/>
  <c r="S282" i="21"/>
  <c r="S290" i="21"/>
  <c r="S298" i="21"/>
  <c r="S304" i="21"/>
  <c r="S308" i="21"/>
  <c r="S314" i="21"/>
  <c r="S320" i="21"/>
  <c r="S324" i="21"/>
  <c r="S326" i="21"/>
  <c r="S329" i="21"/>
  <c r="S330" i="21"/>
  <c r="S333" i="21"/>
  <c r="S334" i="21"/>
  <c r="S336" i="21"/>
  <c r="S338" i="21"/>
  <c r="S340" i="21"/>
  <c r="S342" i="21"/>
  <c r="S344" i="21"/>
  <c r="S346" i="21"/>
  <c r="S348" i="21"/>
  <c r="S350" i="21"/>
  <c r="S352" i="21"/>
  <c r="S354" i="21"/>
  <c r="S356" i="21"/>
  <c r="S358" i="21"/>
  <c r="S360" i="21"/>
  <c r="S362" i="21"/>
  <c r="S364" i="21"/>
  <c r="S366" i="21"/>
  <c r="S368" i="21"/>
  <c r="S370" i="21"/>
  <c r="Q236" i="21"/>
  <c r="Q260" i="21"/>
  <c r="Q264" i="21"/>
  <c r="Q268" i="21"/>
  <c r="Q272" i="21"/>
  <c r="Q276" i="21"/>
  <c r="Q280" i="21"/>
  <c r="Q284" i="21"/>
  <c r="Q288" i="21"/>
  <c r="Q292" i="21"/>
  <c r="Q296" i="21"/>
  <c r="Q300" i="21"/>
  <c r="Q312" i="21"/>
  <c r="Q316" i="21"/>
  <c r="Q319" i="21"/>
  <c r="Q321" i="21"/>
  <c r="Q323" i="21"/>
  <c r="Q244" i="21"/>
  <c r="Q266" i="21"/>
  <c r="Q274" i="21"/>
  <c r="Q282" i="21"/>
  <c r="Q290" i="21"/>
  <c r="Q298" i="21"/>
  <c r="Q304" i="21"/>
  <c r="Q308" i="21"/>
  <c r="Q314" i="21"/>
  <c r="Q320" i="21"/>
  <c r="Q324" i="21"/>
  <c r="Q326" i="21"/>
  <c r="Q329" i="21"/>
  <c r="Q330" i="21"/>
  <c r="Q333" i="21"/>
  <c r="Q334" i="21"/>
  <c r="Q336" i="21"/>
  <c r="Q338" i="21"/>
  <c r="Q340" i="21"/>
  <c r="Q342" i="21"/>
  <c r="Q344" i="21"/>
  <c r="Q346" i="21"/>
  <c r="Q348" i="21"/>
  <c r="Q350" i="21"/>
  <c r="Q352" i="21"/>
  <c r="Q354" i="21"/>
  <c r="Q356" i="21"/>
  <c r="Q358" i="21"/>
  <c r="Q360" i="21"/>
  <c r="Q362" i="21"/>
  <c r="Q364" i="21"/>
  <c r="Q366" i="21"/>
  <c r="Q368" i="21"/>
  <c r="Q370" i="21"/>
  <c r="O249" i="21"/>
  <c r="O264" i="21"/>
  <c r="O268" i="21"/>
  <c r="O272" i="21"/>
  <c r="O276" i="21"/>
  <c r="O280" i="21"/>
  <c r="O284" i="21"/>
  <c r="O288" i="21"/>
  <c r="O292" i="21"/>
  <c r="O296" i="21"/>
  <c r="O300" i="21"/>
  <c r="O311" i="21"/>
  <c r="O312" i="21"/>
  <c r="O315" i="21"/>
  <c r="O316" i="21"/>
  <c r="O319" i="21"/>
  <c r="O321" i="21"/>
  <c r="O323" i="21"/>
  <c r="O266" i="21"/>
  <c r="O274" i="21"/>
  <c r="O282" i="21"/>
  <c r="O290" i="21"/>
  <c r="O298" i="21"/>
  <c r="O304" i="21"/>
  <c r="O308" i="21"/>
  <c r="O313" i="21"/>
  <c r="O314" i="21"/>
  <c r="O320" i="21"/>
  <c r="O324" i="21"/>
  <c r="O326" i="21"/>
  <c r="O329" i="21"/>
  <c r="O330" i="21"/>
  <c r="O333" i="21"/>
  <c r="O334" i="21"/>
  <c r="O336" i="21"/>
  <c r="O338" i="21"/>
  <c r="O340" i="21"/>
  <c r="O342" i="21"/>
  <c r="O344" i="21"/>
  <c r="O346" i="21"/>
  <c r="O348" i="21"/>
  <c r="O350" i="21"/>
  <c r="O352" i="21"/>
  <c r="O354" i="21"/>
  <c r="O356" i="21"/>
  <c r="O358" i="21"/>
  <c r="O360" i="21"/>
  <c r="O362" i="21"/>
  <c r="O364" i="21"/>
  <c r="O366" i="21"/>
  <c r="O368" i="21"/>
  <c r="O370" i="21"/>
  <c r="O372" i="21"/>
  <c r="M246" i="21"/>
  <c r="M264" i="21"/>
  <c r="M268" i="21"/>
  <c r="M272" i="21"/>
  <c r="M276" i="21"/>
  <c r="M280" i="21"/>
  <c r="M284" i="21"/>
  <c r="M288" i="21"/>
  <c r="M292" i="21"/>
  <c r="M296" i="21"/>
  <c r="M300" i="21"/>
  <c r="M303" i="21"/>
  <c r="M305" i="21"/>
  <c r="M307" i="21"/>
  <c r="M309" i="21"/>
  <c r="M311" i="21"/>
  <c r="M312" i="21"/>
  <c r="M315" i="21"/>
  <c r="M316" i="21"/>
  <c r="M319" i="21"/>
  <c r="M321" i="21"/>
  <c r="M323" i="21"/>
  <c r="M238" i="21"/>
  <c r="M266" i="21"/>
  <c r="M274" i="21"/>
  <c r="M282" i="21"/>
  <c r="M290" i="21"/>
  <c r="M298" i="21"/>
  <c r="M304" i="21"/>
  <c r="M308" i="21"/>
  <c r="M313" i="21"/>
  <c r="M314" i="21"/>
  <c r="M320" i="21"/>
  <c r="M324" i="21"/>
  <c r="M326" i="21"/>
  <c r="M329" i="21"/>
  <c r="M330" i="21"/>
  <c r="M333" i="21"/>
  <c r="M334" i="21"/>
  <c r="M336" i="21"/>
  <c r="M338" i="21"/>
  <c r="M340" i="21"/>
  <c r="M342" i="21"/>
  <c r="M344" i="21"/>
  <c r="M346" i="21"/>
  <c r="M348" i="21"/>
  <c r="M350" i="21"/>
  <c r="M352" i="21"/>
  <c r="M354" i="21"/>
  <c r="M356" i="21"/>
  <c r="M358" i="21"/>
  <c r="M360" i="21"/>
  <c r="M362" i="21"/>
  <c r="M364" i="21"/>
  <c r="M366" i="21"/>
  <c r="M368" i="21"/>
  <c r="M370" i="21"/>
  <c r="M372" i="21"/>
  <c r="U426" i="21"/>
  <c r="U424" i="21"/>
  <c r="U422" i="21"/>
  <c r="S422" i="21"/>
  <c r="U420" i="21"/>
  <c r="S420" i="21"/>
  <c r="U418" i="21"/>
  <c r="S418" i="21"/>
  <c r="U416" i="21"/>
  <c r="S416" i="21"/>
  <c r="Q416" i="21"/>
  <c r="U414" i="21"/>
  <c r="S414" i="21"/>
  <c r="Q414" i="21"/>
  <c r="U412" i="21"/>
  <c r="S412" i="21"/>
  <c r="Q412" i="21"/>
  <c r="O412" i="21"/>
  <c r="U410" i="21"/>
  <c r="S410" i="21"/>
  <c r="Q410" i="21"/>
  <c r="O410" i="21"/>
  <c r="U408" i="21"/>
  <c r="S408" i="21"/>
  <c r="Q408" i="21"/>
  <c r="O408" i="21"/>
  <c r="M408" i="21"/>
  <c r="U406" i="21"/>
  <c r="S406" i="21"/>
  <c r="Q406" i="21"/>
  <c r="O406" i="21"/>
  <c r="M406" i="21"/>
  <c r="U404" i="21"/>
  <c r="S404" i="21"/>
  <c r="Q404" i="21"/>
  <c r="O404" i="21"/>
  <c r="M404" i="21"/>
  <c r="U402" i="21"/>
  <c r="S402" i="21"/>
  <c r="Q402" i="21"/>
  <c r="O402" i="21"/>
  <c r="M402" i="21"/>
  <c r="U400" i="21"/>
  <c r="S400" i="21"/>
  <c r="Q400" i="21"/>
  <c r="O400" i="21"/>
  <c r="M400" i="21"/>
  <c r="U398" i="21"/>
  <c r="S398" i="21"/>
  <c r="Q398" i="21"/>
  <c r="O398" i="21"/>
  <c r="M398" i="21"/>
  <c r="U396" i="21"/>
  <c r="S396" i="21"/>
  <c r="Q396" i="21"/>
  <c r="O396" i="21"/>
  <c r="M396" i="21"/>
  <c r="U394" i="21"/>
  <c r="S394" i="21"/>
  <c r="Q394" i="21"/>
  <c r="O394" i="21"/>
  <c r="M394" i="21"/>
  <c r="U392" i="21"/>
  <c r="S392" i="21"/>
  <c r="Q392" i="21"/>
  <c r="O392" i="21"/>
  <c r="M392" i="21"/>
  <c r="U390" i="21"/>
  <c r="S390" i="21"/>
  <c r="Q390" i="21"/>
  <c r="O390" i="21"/>
  <c r="M390" i="21"/>
  <c r="U388" i="21"/>
  <c r="S388" i="21"/>
  <c r="Q388" i="21"/>
  <c r="O388" i="21"/>
  <c r="M388" i="21"/>
  <c r="U386" i="21"/>
  <c r="S386" i="21"/>
  <c r="Q386" i="21"/>
  <c r="O386" i="21"/>
  <c r="M386" i="21"/>
  <c r="U384" i="21"/>
  <c r="S384" i="21"/>
  <c r="Q384" i="21"/>
  <c r="O384" i="21"/>
  <c r="M384" i="21"/>
  <c r="U382" i="21"/>
  <c r="S382" i="21"/>
  <c r="Q382" i="21"/>
  <c r="O382" i="21"/>
  <c r="M382" i="21"/>
  <c r="U380" i="21"/>
  <c r="S380" i="21"/>
  <c r="Q380" i="21"/>
  <c r="O380" i="21"/>
  <c r="M380" i="21"/>
  <c r="U378" i="21"/>
  <c r="S378" i="21"/>
  <c r="Q378" i="21"/>
  <c r="O378" i="21"/>
  <c r="M378" i="21"/>
  <c r="U376" i="21"/>
  <c r="S376" i="21"/>
  <c r="Q376" i="21"/>
  <c r="O376" i="21"/>
  <c r="M376" i="21"/>
  <c r="U374" i="21"/>
  <c r="S374" i="21"/>
  <c r="Q374" i="21"/>
  <c r="O374" i="21"/>
  <c r="M374" i="21"/>
  <c r="U372" i="21"/>
  <c r="S372" i="21"/>
  <c r="Q372" i="21"/>
  <c r="U369" i="21"/>
  <c r="S369" i="21"/>
  <c r="Q369" i="21"/>
  <c r="O369" i="21"/>
  <c r="M369" i="21"/>
  <c r="U365" i="21"/>
  <c r="S365" i="21"/>
  <c r="Q365" i="21"/>
  <c r="O365" i="21"/>
  <c r="M365" i="21"/>
  <c r="U361" i="21"/>
  <c r="S361" i="21"/>
  <c r="Q361" i="21"/>
  <c r="O361" i="21"/>
  <c r="M361" i="21"/>
  <c r="U357" i="21"/>
  <c r="S357" i="21"/>
  <c r="Q357" i="21"/>
  <c r="O357" i="21"/>
  <c r="M357" i="21"/>
  <c r="U353" i="21"/>
  <c r="S353" i="21"/>
  <c r="Q353" i="21"/>
  <c r="O353" i="21"/>
  <c r="M353" i="21"/>
  <c r="U349" i="21"/>
  <c r="S349" i="21"/>
  <c r="Q349" i="21"/>
  <c r="O349" i="21"/>
  <c r="M349" i="21"/>
  <c r="U345" i="21"/>
  <c r="S345" i="21"/>
  <c r="Q345" i="21"/>
  <c r="O345" i="21"/>
  <c r="M345" i="21"/>
  <c r="U341" i="21"/>
  <c r="S341" i="21"/>
  <c r="Q341" i="21"/>
  <c r="O341" i="21"/>
  <c r="M341" i="21"/>
  <c r="U337" i="21"/>
  <c r="S337" i="21"/>
  <c r="Q337" i="21"/>
  <c r="O337" i="21"/>
  <c r="M337" i="21"/>
  <c r="U332" i="21"/>
  <c r="S332" i="21"/>
  <c r="Q332" i="21"/>
  <c r="O332" i="21"/>
  <c r="M332" i="21"/>
  <c r="S331" i="21"/>
  <c r="Q331" i="21"/>
  <c r="O331" i="21"/>
  <c r="M331" i="21"/>
  <c r="Q325" i="21"/>
  <c r="O325" i="21"/>
  <c r="M325" i="21"/>
  <c r="U318" i="21"/>
  <c r="S318" i="21"/>
  <c r="Q318" i="21"/>
  <c r="O318" i="21"/>
  <c r="M318" i="21"/>
  <c r="O317" i="21"/>
  <c r="M317" i="21"/>
  <c r="U306" i="21"/>
  <c r="S306" i="21"/>
  <c r="Q306" i="21"/>
  <c r="O306" i="21"/>
  <c r="M306" i="21"/>
  <c r="U294" i="21"/>
  <c r="S294" i="21"/>
  <c r="Q294" i="21"/>
  <c r="O294" i="21"/>
  <c r="M294" i="21"/>
  <c r="U278" i="21"/>
  <c r="S278" i="21"/>
  <c r="Q278" i="21"/>
  <c r="O278" i="21"/>
  <c r="M278" i="21"/>
  <c r="U262" i="21"/>
  <c r="S262" i="21"/>
  <c r="Q262" i="21"/>
  <c r="O262" i="21"/>
  <c r="M262" i="21"/>
  <c r="O241" i="21"/>
  <c r="L252" i="21"/>
  <c r="L254" i="21"/>
  <c r="L256" i="21"/>
  <c r="L258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257" i="21"/>
  <c r="L253" i="21"/>
  <c r="U235" i="21"/>
  <c r="U237" i="21"/>
  <c r="U239" i="21"/>
  <c r="U241" i="21"/>
  <c r="U243" i="21"/>
  <c r="U245" i="21"/>
  <c r="U247" i="21"/>
  <c r="U249" i="21"/>
  <c r="U251" i="21"/>
  <c r="U252" i="21"/>
  <c r="U253" i="21"/>
  <c r="U254" i="21"/>
  <c r="U255" i="21"/>
  <c r="U256" i="21"/>
  <c r="U257" i="21"/>
  <c r="U258" i="21"/>
  <c r="U259" i="21"/>
  <c r="U236" i="21"/>
  <c r="U240" i="21"/>
  <c r="U244" i="21"/>
  <c r="U248" i="21"/>
  <c r="S236" i="21"/>
  <c r="S238" i="21"/>
  <c r="S240" i="21"/>
  <c r="S242" i="21"/>
  <c r="S244" i="21"/>
  <c r="S246" i="21"/>
  <c r="S248" i="21"/>
  <c r="S250" i="21"/>
  <c r="S252" i="21"/>
  <c r="S253" i="21"/>
  <c r="S254" i="21"/>
  <c r="S255" i="21"/>
  <c r="S256" i="21"/>
  <c r="S257" i="21"/>
  <c r="S258" i="21"/>
  <c r="S259" i="21"/>
  <c r="S237" i="21"/>
  <c r="S241" i="21"/>
  <c r="S245" i="21"/>
  <c r="S249" i="21"/>
  <c r="Q235" i="21"/>
  <c r="Q237" i="21"/>
  <c r="Q239" i="21"/>
  <c r="Q241" i="21"/>
  <c r="Q243" i="21"/>
  <c r="Q245" i="21"/>
  <c r="Q247" i="21"/>
  <c r="Q249" i="21"/>
  <c r="Q251" i="21"/>
  <c r="Q252" i="21"/>
  <c r="Q253" i="21"/>
  <c r="Q254" i="21"/>
  <c r="Q255" i="21"/>
  <c r="Q256" i="21"/>
  <c r="Q257" i="21"/>
  <c r="Q258" i="21"/>
  <c r="Q259" i="21"/>
  <c r="Q238" i="21"/>
  <c r="Q242" i="21"/>
  <c r="Q246" i="21"/>
  <c r="Q250" i="21"/>
  <c r="O236" i="21"/>
  <c r="O238" i="21"/>
  <c r="O240" i="21"/>
  <c r="O242" i="21"/>
  <c r="O244" i="21"/>
  <c r="O246" i="21"/>
  <c r="O248" i="21"/>
  <c r="O250" i="21"/>
  <c r="O252" i="21"/>
  <c r="O253" i="21"/>
  <c r="O254" i="21"/>
  <c r="O255" i="21"/>
  <c r="O256" i="21"/>
  <c r="O257" i="21"/>
  <c r="O258" i="21"/>
  <c r="O259" i="21"/>
  <c r="O260" i="21"/>
  <c r="O235" i="21"/>
  <c r="O239" i="21"/>
  <c r="O243" i="21"/>
  <c r="O247" i="21"/>
  <c r="O251" i="21"/>
  <c r="M235" i="21"/>
  <c r="M237" i="21"/>
  <c r="M239" i="21"/>
  <c r="M241" i="21"/>
  <c r="M243" i="21"/>
  <c r="M245" i="21"/>
  <c r="M247" i="21"/>
  <c r="M249" i="21"/>
  <c r="M251" i="21"/>
  <c r="M252" i="21"/>
  <c r="M253" i="21"/>
  <c r="M254" i="21"/>
  <c r="M255" i="21"/>
  <c r="M256" i="21"/>
  <c r="M257" i="21"/>
  <c r="M258" i="21"/>
  <c r="M259" i="21"/>
  <c r="M260" i="21"/>
  <c r="M236" i="21"/>
  <c r="M240" i="21"/>
  <c r="M244" i="21"/>
  <c r="M248" i="21"/>
  <c r="L505" i="21"/>
  <c r="L504" i="21"/>
  <c r="L503" i="21"/>
  <c r="L502" i="21"/>
  <c r="L501" i="21"/>
  <c r="L500" i="21"/>
  <c r="L499" i="21"/>
  <c r="L498" i="21"/>
  <c r="L497" i="21"/>
  <c r="L496" i="21"/>
  <c r="L495" i="21"/>
  <c r="L494" i="21"/>
  <c r="L493" i="21"/>
  <c r="L492" i="21"/>
  <c r="L491" i="21"/>
  <c r="L490" i="21"/>
  <c r="L489" i="21"/>
  <c r="L488" i="21"/>
  <c r="L487" i="21"/>
  <c r="L486" i="21"/>
  <c r="L485" i="21"/>
  <c r="L484" i="21"/>
  <c r="L483" i="21"/>
  <c r="L482" i="21"/>
  <c r="L481" i="21"/>
  <c r="L480" i="21"/>
  <c r="L479" i="21"/>
  <c r="L478" i="21"/>
  <c r="L477" i="21"/>
  <c r="L476" i="21"/>
  <c r="L475" i="21"/>
  <c r="L474" i="21"/>
  <c r="L473" i="21"/>
  <c r="L472" i="21"/>
  <c r="L471" i="21"/>
  <c r="L470" i="21"/>
  <c r="L469" i="21"/>
  <c r="L468" i="21"/>
  <c r="L467" i="21"/>
  <c r="L466" i="21"/>
  <c r="L465" i="21"/>
  <c r="L464" i="21"/>
  <c r="L463" i="21"/>
  <c r="L462" i="21"/>
  <c r="L461" i="21"/>
  <c r="L460" i="21"/>
  <c r="L459" i="21"/>
  <c r="L458" i="21"/>
  <c r="L457" i="21"/>
  <c r="L456" i="21"/>
  <c r="L455" i="21"/>
  <c r="L454" i="21"/>
  <c r="L453" i="21"/>
  <c r="L452" i="21"/>
  <c r="L451" i="21"/>
  <c r="L450" i="21"/>
  <c r="L449" i="21"/>
  <c r="L448" i="21"/>
  <c r="L447" i="21"/>
  <c r="L446" i="21"/>
  <c r="L445" i="21"/>
  <c r="L444" i="21"/>
  <c r="L443" i="21"/>
  <c r="L442" i="21"/>
  <c r="L441" i="21"/>
  <c r="L440" i="21"/>
  <c r="L439" i="21"/>
  <c r="L438" i="21"/>
  <c r="L437" i="21"/>
  <c r="L436" i="21"/>
  <c r="L435" i="21"/>
  <c r="L434" i="21"/>
  <c r="L433" i="21"/>
  <c r="L432" i="21"/>
  <c r="L431" i="21"/>
  <c r="L430" i="21"/>
  <c r="L429" i="21"/>
  <c r="L428" i="21"/>
  <c r="L427" i="21"/>
  <c r="L426" i="21"/>
  <c r="L425" i="21"/>
  <c r="L424" i="21"/>
  <c r="L423" i="21"/>
  <c r="L422" i="21"/>
  <c r="L421" i="21"/>
  <c r="L420" i="21"/>
  <c r="L419" i="21"/>
  <c r="L418" i="21"/>
  <c r="L417" i="21"/>
  <c r="L416" i="21"/>
  <c r="L415" i="21"/>
  <c r="L414" i="21"/>
  <c r="L413" i="21"/>
  <c r="L412" i="21"/>
  <c r="L411" i="21"/>
  <c r="L410" i="21"/>
  <c r="L409" i="21"/>
  <c r="L408" i="21"/>
  <c r="L407" i="21"/>
  <c r="L406" i="21"/>
  <c r="L405" i="21"/>
  <c r="U333" i="21"/>
  <c r="U331" i="21"/>
  <c r="U329" i="21"/>
  <c r="U327" i="21"/>
  <c r="U325" i="21"/>
  <c r="S325" i="21"/>
  <c r="U323" i="21"/>
  <c r="S323" i="21"/>
  <c r="U321" i="21"/>
  <c r="S321" i="21"/>
  <c r="U319" i="21"/>
  <c r="S319" i="21"/>
  <c r="U317" i="21"/>
  <c r="S317" i="21"/>
  <c r="Q317" i="21"/>
  <c r="U315" i="21"/>
  <c r="S315" i="21"/>
  <c r="Q315" i="21"/>
  <c r="U313" i="21"/>
  <c r="S313" i="21"/>
  <c r="Q313" i="21"/>
  <c r="U311" i="21"/>
  <c r="S311" i="21"/>
  <c r="Q311" i="21"/>
  <c r="U309" i="21"/>
  <c r="S309" i="21"/>
  <c r="Q309" i="21"/>
  <c r="O309" i="21"/>
  <c r="U307" i="21"/>
  <c r="S307" i="21"/>
  <c r="Q307" i="21"/>
  <c r="O307" i="21"/>
  <c r="U305" i="21"/>
  <c r="S305" i="21"/>
  <c r="Q305" i="21"/>
  <c r="O305" i="21"/>
  <c r="U303" i="21"/>
  <c r="S303" i="21"/>
  <c r="Q303" i="21"/>
  <c r="O303" i="21"/>
  <c r="U301" i="21"/>
  <c r="S301" i="21"/>
  <c r="Q301" i="21"/>
  <c r="O301" i="21"/>
  <c r="M301" i="21"/>
  <c r="U299" i="21"/>
  <c r="S299" i="21"/>
  <c r="Q299" i="21"/>
  <c r="O299" i="21"/>
  <c r="M299" i="21"/>
  <c r="U297" i="21"/>
  <c r="S297" i="21"/>
  <c r="Q297" i="21"/>
  <c r="O297" i="21"/>
  <c r="M297" i="21"/>
  <c r="U295" i="21"/>
  <c r="S295" i="21"/>
  <c r="Q295" i="21"/>
  <c r="O295" i="21"/>
  <c r="M295" i="21"/>
  <c r="U293" i="21"/>
  <c r="S293" i="21"/>
  <c r="Q293" i="21"/>
  <c r="O293" i="21"/>
  <c r="M293" i="21"/>
  <c r="U291" i="21"/>
  <c r="S291" i="21"/>
  <c r="Q291" i="21"/>
  <c r="O291" i="21"/>
  <c r="M291" i="21"/>
  <c r="U289" i="21"/>
  <c r="S289" i="21"/>
  <c r="Q289" i="21"/>
  <c r="O289" i="21"/>
  <c r="M289" i="21"/>
  <c r="U287" i="21"/>
  <c r="S287" i="21"/>
  <c r="Q287" i="21"/>
  <c r="O287" i="21"/>
  <c r="M287" i="21"/>
  <c r="U285" i="21"/>
  <c r="S285" i="21"/>
  <c r="Q285" i="21"/>
  <c r="O285" i="21"/>
  <c r="M285" i="21"/>
  <c r="U283" i="21"/>
  <c r="S283" i="21"/>
  <c r="Q283" i="21"/>
  <c r="O283" i="21"/>
  <c r="M283" i="21"/>
  <c r="U281" i="21"/>
  <c r="S281" i="21"/>
  <c r="Q281" i="21"/>
  <c r="O281" i="21"/>
  <c r="M281" i="21"/>
  <c r="U279" i="21"/>
  <c r="S279" i="21"/>
  <c r="Q279" i="21"/>
  <c r="O279" i="21"/>
  <c r="M279" i="21"/>
  <c r="U277" i="21"/>
  <c r="S277" i="21"/>
  <c r="Q277" i="21"/>
  <c r="O277" i="21"/>
  <c r="M277" i="21"/>
  <c r="U275" i="21"/>
  <c r="S275" i="21"/>
  <c r="Q275" i="21"/>
  <c r="O275" i="21"/>
  <c r="M275" i="21"/>
  <c r="U273" i="21"/>
  <c r="S273" i="21"/>
  <c r="Q273" i="21"/>
  <c r="O273" i="21"/>
  <c r="M273" i="21"/>
  <c r="U271" i="21"/>
  <c r="S271" i="21"/>
  <c r="Q271" i="21"/>
  <c r="O271" i="21"/>
  <c r="M271" i="21"/>
  <c r="U269" i="21"/>
  <c r="S269" i="21"/>
  <c r="Q269" i="21"/>
  <c r="O269" i="21"/>
  <c r="M269" i="21"/>
  <c r="U267" i="21"/>
  <c r="S267" i="21"/>
  <c r="Q267" i="21"/>
  <c r="O267" i="21"/>
  <c r="M267" i="21"/>
  <c r="U265" i="21"/>
  <c r="S265" i="21"/>
  <c r="Q265" i="21"/>
  <c r="O265" i="21"/>
  <c r="M265" i="21"/>
  <c r="U263" i="21"/>
  <c r="S263" i="21"/>
  <c r="Q263" i="21"/>
  <c r="O263" i="21"/>
  <c r="M263" i="21"/>
  <c r="U261" i="21"/>
  <c r="S261" i="21"/>
  <c r="Q261" i="21"/>
  <c r="O261" i="21"/>
  <c r="M261" i="21"/>
  <c r="L259" i="21"/>
  <c r="L255" i="21"/>
  <c r="S251" i="21"/>
  <c r="M250" i="21"/>
  <c r="Q248" i="21"/>
  <c r="U246" i="21"/>
  <c r="O245" i="21"/>
  <c r="S243" i="21"/>
  <c r="M242" i="21"/>
  <c r="Q240" i="21"/>
  <c r="U238" i="21"/>
  <c r="O237" i="21"/>
  <c r="S235" i="21"/>
  <c r="T235" i="21"/>
  <c r="T236" i="21"/>
  <c r="T237" i="21"/>
  <c r="T238" i="21"/>
  <c r="T239" i="21"/>
  <c r="T240" i="21"/>
  <c r="T241" i="21"/>
  <c r="T242" i="21"/>
  <c r="T243" i="21"/>
  <c r="T244" i="21"/>
  <c r="T245" i="21"/>
  <c r="T246" i="21"/>
  <c r="T247" i="21"/>
  <c r="T248" i="21"/>
  <c r="T249" i="21"/>
  <c r="T250" i="21"/>
  <c r="T251" i="21"/>
  <c r="T6" i="21"/>
  <c r="T4" i="21" s="1"/>
  <c r="T8" i="21"/>
  <c r="T10" i="21"/>
  <c r="T12" i="21"/>
  <c r="T14" i="21"/>
  <c r="T16" i="21"/>
  <c r="T18" i="21"/>
  <c r="T20" i="21"/>
  <c r="T22" i="21"/>
  <c r="T24" i="21"/>
  <c r="T26" i="21"/>
  <c r="T28" i="21"/>
  <c r="T30" i="21"/>
  <c r="T32" i="21"/>
  <c r="T34" i="21"/>
  <c r="T36" i="21"/>
  <c r="T38" i="21"/>
  <c r="T40" i="21"/>
  <c r="T42" i="21"/>
  <c r="T44" i="21"/>
  <c r="T46" i="21"/>
  <c r="T48" i="21"/>
  <c r="T50" i="21"/>
  <c r="T52" i="21"/>
  <c r="T54" i="21"/>
  <c r="T56" i="21"/>
  <c r="T58" i="21"/>
  <c r="T60" i="21"/>
  <c r="T62" i="21"/>
  <c r="T64" i="21"/>
  <c r="T66" i="21"/>
  <c r="T68" i="21"/>
  <c r="T70" i="21"/>
  <c r="T72" i="21"/>
  <c r="T74" i="21"/>
  <c r="T76" i="21"/>
  <c r="T78" i="21"/>
  <c r="T80" i="21"/>
  <c r="T82" i="21"/>
  <c r="T84" i="21"/>
  <c r="T86" i="21"/>
  <c r="T88" i="21"/>
  <c r="R235" i="21"/>
  <c r="R236" i="21"/>
  <c r="R237" i="21"/>
  <c r="R238" i="21"/>
  <c r="R239" i="21"/>
  <c r="R240" i="21"/>
  <c r="R241" i="21"/>
  <c r="R242" i="21"/>
  <c r="R243" i="21"/>
  <c r="R244" i="21"/>
  <c r="R245" i="21"/>
  <c r="R246" i="21"/>
  <c r="R247" i="21"/>
  <c r="R248" i="21"/>
  <c r="R249" i="21"/>
  <c r="R250" i="21"/>
  <c r="R251" i="21"/>
  <c r="R6" i="21"/>
  <c r="R4" i="21" s="1"/>
  <c r="R8" i="21"/>
  <c r="R10" i="21"/>
  <c r="R12" i="21"/>
  <c r="R14" i="21"/>
  <c r="R16" i="21"/>
  <c r="R18" i="21"/>
  <c r="R20" i="21"/>
  <c r="R22" i="21"/>
  <c r="R24" i="21"/>
  <c r="R26" i="21"/>
  <c r="R28" i="21"/>
  <c r="R30" i="21"/>
  <c r="R32" i="21"/>
  <c r="R34" i="21"/>
  <c r="R36" i="21"/>
  <c r="R38" i="21"/>
  <c r="R40" i="21"/>
  <c r="R42" i="21"/>
  <c r="R44" i="21"/>
  <c r="R46" i="21"/>
  <c r="R48" i="21"/>
  <c r="R50" i="21"/>
  <c r="R52" i="21"/>
  <c r="R54" i="21"/>
  <c r="R56" i="21"/>
  <c r="R58" i="21"/>
  <c r="R60" i="21"/>
  <c r="R62" i="21"/>
  <c r="R64" i="21"/>
  <c r="R66" i="21"/>
  <c r="R68" i="21"/>
  <c r="R70" i="21"/>
  <c r="R72" i="21"/>
  <c r="R74" i="21"/>
  <c r="R76" i="21"/>
  <c r="R78" i="21"/>
  <c r="R80" i="21"/>
  <c r="R82" i="21"/>
  <c r="R84" i="21"/>
  <c r="R86" i="21"/>
  <c r="R88" i="21"/>
  <c r="P235" i="21"/>
  <c r="P236" i="21"/>
  <c r="P237" i="21"/>
  <c r="P238" i="21"/>
  <c r="P239" i="21"/>
  <c r="P240" i="21"/>
  <c r="P241" i="21"/>
  <c r="P242" i="21"/>
  <c r="P243" i="21"/>
  <c r="P244" i="21"/>
  <c r="P245" i="21"/>
  <c r="P246" i="21"/>
  <c r="P247" i="21"/>
  <c r="P248" i="21"/>
  <c r="P249" i="21"/>
  <c r="P250" i="21"/>
  <c r="P251" i="21"/>
  <c r="P6" i="21"/>
  <c r="P4" i="21" s="1"/>
  <c r="P8" i="21"/>
  <c r="P10" i="21"/>
  <c r="P12" i="21"/>
  <c r="P14" i="21"/>
  <c r="P16" i="21"/>
  <c r="P18" i="21"/>
  <c r="P20" i="21"/>
  <c r="P22" i="21"/>
  <c r="P24" i="21"/>
  <c r="P26" i="21"/>
  <c r="P28" i="21"/>
  <c r="P30" i="21"/>
  <c r="P32" i="21"/>
  <c r="P34" i="21"/>
  <c r="P36" i="21"/>
  <c r="P38" i="21"/>
  <c r="P40" i="21"/>
  <c r="P42" i="21"/>
  <c r="P44" i="21"/>
  <c r="P46" i="21"/>
  <c r="P48" i="21"/>
  <c r="P50" i="21"/>
  <c r="P52" i="21"/>
  <c r="P54" i="21"/>
  <c r="P56" i="21"/>
  <c r="P58" i="21"/>
  <c r="P60" i="21"/>
  <c r="P62" i="21"/>
  <c r="P64" i="21"/>
  <c r="P66" i="21"/>
  <c r="P68" i="21"/>
  <c r="P70" i="21"/>
  <c r="P72" i="21"/>
  <c r="P74" i="21"/>
  <c r="P76" i="21"/>
  <c r="P78" i="21"/>
  <c r="P80" i="21"/>
  <c r="P82" i="21"/>
  <c r="P84" i="21"/>
  <c r="P86" i="21"/>
  <c r="P88" i="21"/>
  <c r="P90" i="21"/>
  <c r="N235" i="21"/>
  <c r="N236" i="21"/>
  <c r="N237" i="21"/>
  <c r="N238" i="21"/>
  <c r="N239" i="21"/>
  <c r="N240" i="21"/>
  <c r="N241" i="21"/>
  <c r="N242" i="21"/>
  <c r="N243" i="21"/>
  <c r="N244" i="21"/>
  <c r="N245" i="21"/>
  <c r="N246" i="21"/>
  <c r="N247" i="21"/>
  <c r="N248" i="21"/>
  <c r="N249" i="21"/>
  <c r="N250" i="21"/>
  <c r="N251" i="21"/>
  <c r="N6" i="21"/>
  <c r="N4" i="21" s="1"/>
  <c r="N8" i="21"/>
  <c r="N10" i="21"/>
  <c r="N12" i="21"/>
  <c r="N14" i="21"/>
  <c r="N16" i="21"/>
  <c r="N18" i="21"/>
  <c r="N20" i="21"/>
  <c r="N22" i="21"/>
  <c r="N24" i="21"/>
  <c r="N26" i="21"/>
  <c r="N28" i="21"/>
  <c r="N30" i="21"/>
  <c r="N32" i="21"/>
  <c r="N34" i="21"/>
  <c r="N36" i="21"/>
  <c r="N38" i="21"/>
  <c r="N40" i="21"/>
  <c r="N42" i="21"/>
  <c r="N44" i="21"/>
  <c r="N46" i="21"/>
  <c r="N48" i="21"/>
  <c r="N50" i="21"/>
  <c r="N52" i="21"/>
  <c r="N54" i="21"/>
  <c r="N56" i="21"/>
  <c r="N58" i="21"/>
  <c r="N60" i="21"/>
  <c r="N62" i="21"/>
  <c r="N64" i="21"/>
  <c r="N66" i="21"/>
  <c r="N68" i="21"/>
  <c r="N70" i="21"/>
  <c r="N72" i="21"/>
  <c r="N74" i="21"/>
  <c r="N76" i="21"/>
  <c r="N78" i="21"/>
  <c r="N80" i="21"/>
  <c r="N82" i="21"/>
  <c r="N84" i="21"/>
  <c r="N86" i="21"/>
  <c r="N88" i="21"/>
  <c r="N90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T234" i="21"/>
  <c r="R234" i="21"/>
  <c r="P234" i="21"/>
  <c r="N234" i="21"/>
  <c r="T232" i="21"/>
  <c r="R232" i="21"/>
  <c r="P232" i="21"/>
  <c r="N232" i="21"/>
  <c r="T230" i="21"/>
  <c r="R230" i="21"/>
  <c r="P230" i="21"/>
  <c r="N230" i="21"/>
  <c r="T228" i="21"/>
  <c r="R228" i="21"/>
  <c r="P228" i="21"/>
  <c r="N228" i="21"/>
  <c r="T226" i="21"/>
  <c r="R226" i="21"/>
  <c r="P226" i="21"/>
  <c r="N226" i="21"/>
  <c r="T224" i="21"/>
  <c r="R224" i="21"/>
  <c r="P224" i="21"/>
  <c r="N224" i="21"/>
  <c r="T222" i="21"/>
  <c r="R222" i="21"/>
  <c r="P222" i="21"/>
  <c r="N222" i="21"/>
  <c r="T220" i="21"/>
  <c r="R220" i="21"/>
  <c r="P220" i="21"/>
  <c r="N220" i="21"/>
  <c r="T218" i="21"/>
  <c r="R218" i="21"/>
  <c r="P218" i="21"/>
  <c r="N218" i="21"/>
  <c r="T216" i="21"/>
  <c r="R216" i="21"/>
  <c r="P216" i="21"/>
  <c r="N216" i="21"/>
  <c r="T214" i="21"/>
  <c r="R214" i="21"/>
  <c r="P214" i="21"/>
  <c r="N214" i="21"/>
  <c r="T212" i="21"/>
  <c r="R212" i="21"/>
  <c r="P212" i="21"/>
  <c r="N212" i="21"/>
  <c r="T210" i="21"/>
  <c r="R210" i="21"/>
  <c r="P210" i="21"/>
  <c r="N210" i="21"/>
  <c r="T208" i="21"/>
  <c r="R208" i="21"/>
  <c r="P208" i="21"/>
  <c r="N208" i="21"/>
  <c r="T206" i="21"/>
  <c r="R206" i="21"/>
  <c r="P206" i="21"/>
  <c r="N206" i="21"/>
  <c r="T204" i="21"/>
  <c r="R204" i="21"/>
  <c r="P204" i="21"/>
  <c r="N204" i="21"/>
  <c r="T202" i="21"/>
  <c r="R202" i="21"/>
  <c r="P202" i="21"/>
  <c r="N202" i="21"/>
  <c r="T200" i="21"/>
  <c r="R200" i="21"/>
  <c r="P200" i="21"/>
  <c r="N200" i="21"/>
  <c r="T198" i="21"/>
  <c r="R198" i="21"/>
  <c r="P198" i="21"/>
  <c r="N198" i="21"/>
  <c r="T196" i="21"/>
  <c r="R196" i="21"/>
  <c r="P196" i="21"/>
  <c r="N196" i="21"/>
  <c r="T194" i="21"/>
  <c r="R194" i="21"/>
  <c r="P194" i="21"/>
  <c r="N194" i="21"/>
  <c r="T192" i="21"/>
  <c r="R192" i="21"/>
  <c r="P192" i="21"/>
  <c r="N192" i="21"/>
  <c r="T190" i="21"/>
  <c r="R190" i="21"/>
  <c r="P190" i="21"/>
  <c r="N190" i="21"/>
  <c r="T188" i="21"/>
  <c r="R188" i="21"/>
  <c r="P188" i="21"/>
  <c r="N188" i="21"/>
  <c r="T186" i="21"/>
  <c r="R186" i="21"/>
  <c r="P186" i="21"/>
  <c r="N186" i="21"/>
  <c r="T184" i="21"/>
  <c r="R184" i="21"/>
  <c r="P184" i="21"/>
  <c r="N184" i="21"/>
  <c r="T182" i="21"/>
  <c r="R182" i="21"/>
  <c r="P182" i="21"/>
  <c r="N182" i="21"/>
  <c r="T180" i="21"/>
  <c r="R180" i="21"/>
  <c r="P180" i="21"/>
  <c r="N180" i="21"/>
  <c r="T178" i="21"/>
  <c r="R178" i="21"/>
  <c r="P178" i="21"/>
  <c r="N178" i="21"/>
  <c r="T176" i="21"/>
  <c r="R176" i="21"/>
  <c r="P176" i="21"/>
  <c r="N176" i="21"/>
  <c r="T174" i="21"/>
  <c r="R174" i="21"/>
  <c r="P174" i="21"/>
  <c r="N174" i="21"/>
  <c r="T172" i="21"/>
  <c r="R172" i="21"/>
  <c r="P172" i="21"/>
  <c r="N172" i="21"/>
  <c r="T170" i="21"/>
  <c r="R170" i="21"/>
  <c r="P170" i="21"/>
  <c r="N170" i="21"/>
  <c r="T168" i="21"/>
  <c r="R168" i="21"/>
  <c r="P168" i="21"/>
  <c r="N168" i="21"/>
  <c r="T166" i="21"/>
  <c r="R166" i="21"/>
  <c r="P166" i="21"/>
  <c r="N166" i="21"/>
  <c r="T164" i="21"/>
  <c r="R164" i="21"/>
  <c r="P164" i="21"/>
  <c r="N164" i="21"/>
  <c r="T162" i="21"/>
  <c r="R162" i="21"/>
  <c r="P162" i="21"/>
  <c r="N162" i="21"/>
  <c r="T160" i="21"/>
  <c r="R160" i="21"/>
  <c r="P160" i="21"/>
  <c r="N160" i="21"/>
  <c r="T158" i="21"/>
  <c r="R158" i="21"/>
  <c r="P158" i="21"/>
  <c r="N158" i="21"/>
  <c r="T156" i="21"/>
  <c r="R156" i="21"/>
  <c r="P156" i="21"/>
  <c r="N156" i="21"/>
  <c r="T154" i="21"/>
  <c r="R154" i="21"/>
  <c r="P154" i="21"/>
  <c r="N154" i="21"/>
  <c r="T152" i="21"/>
  <c r="R152" i="21"/>
  <c r="P152" i="21"/>
  <c r="N152" i="21"/>
  <c r="T150" i="21"/>
  <c r="R150" i="21"/>
  <c r="P150" i="21"/>
  <c r="N150" i="21"/>
  <c r="T148" i="21"/>
  <c r="R148" i="21"/>
  <c r="P148" i="21"/>
  <c r="N148" i="21"/>
  <c r="T146" i="21"/>
  <c r="R146" i="21"/>
  <c r="P146" i="21"/>
  <c r="N146" i="21"/>
  <c r="T144" i="21"/>
  <c r="R144" i="21"/>
  <c r="P144" i="21"/>
  <c r="N144" i="21"/>
  <c r="T142" i="21"/>
  <c r="R142" i="21"/>
  <c r="P142" i="21"/>
  <c r="N142" i="21"/>
  <c r="T140" i="21"/>
  <c r="R140" i="21"/>
  <c r="P140" i="21"/>
  <c r="N140" i="21"/>
  <c r="T138" i="21"/>
  <c r="R138" i="21"/>
  <c r="P138" i="21"/>
  <c r="N138" i="21"/>
  <c r="T136" i="21"/>
  <c r="R136" i="21"/>
  <c r="P136" i="21"/>
  <c r="N136" i="21"/>
  <c r="T134" i="21"/>
  <c r="R134" i="21"/>
  <c r="P134" i="21"/>
  <c r="N134" i="21"/>
  <c r="T132" i="21"/>
  <c r="R132" i="21"/>
  <c r="P132" i="21"/>
  <c r="N132" i="21"/>
  <c r="T130" i="21"/>
  <c r="R130" i="21"/>
  <c r="P130" i="21"/>
  <c r="N130" i="21"/>
  <c r="T128" i="21"/>
  <c r="R128" i="21"/>
  <c r="P128" i="21"/>
  <c r="N128" i="21"/>
  <c r="T126" i="21"/>
  <c r="R126" i="21"/>
  <c r="P126" i="21"/>
  <c r="N126" i="21"/>
  <c r="T124" i="21"/>
  <c r="R124" i="21"/>
  <c r="P124" i="21"/>
  <c r="N124" i="21"/>
  <c r="T122" i="21"/>
  <c r="R122" i="21"/>
  <c r="P122" i="21"/>
  <c r="N122" i="21"/>
  <c r="T120" i="21"/>
  <c r="R120" i="21"/>
  <c r="P120" i="21"/>
  <c r="N120" i="21"/>
  <c r="T118" i="21"/>
  <c r="R118" i="21"/>
  <c r="P118" i="21"/>
  <c r="N118" i="21"/>
  <c r="T116" i="21"/>
  <c r="R116" i="21"/>
  <c r="P116" i="21"/>
  <c r="N116" i="21"/>
  <c r="T114" i="21"/>
  <c r="R114" i="21"/>
  <c r="P114" i="21"/>
  <c r="N114" i="21"/>
  <c r="T112" i="21"/>
  <c r="R112" i="21"/>
  <c r="P112" i="21"/>
  <c r="N112" i="21"/>
  <c r="T110" i="21"/>
  <c r="R110" i="21"/>
  <c r="P110" i="21"/>
  <c r="N110" i="21"/>
  <c r="T108" i="21"/>
  <c r="R108" i="21"/>
  <c r="P108" i="21"/>
  <c r="N108" i="21"/>
  <c r="T106" i="21"/>
  <c r="R106" i="21"/>
  <c r="P106" i="21"/>
  <c r="N106" i="21"/>
  <c r="T104" i="21"/>
  <c r="R104" i="21"/>
  <c r="P104" i="21"/>
  <c r="N104" i="21"/>
  <c r="T102" i="21"/>
  <c r="R102" i="21"/>
  <c r="P102" i="21"/>
  <c r="N102" i="21"/>
  <c r="T100" i="21"/>
  <c r="R100" i="21"/>
  <c r="P100" i="21"/>
  <c r="N100" i="21"/>
  <c r="T98" i="21"/>
  <c r="R98" i="21"/>
  <c r="P98" i="21"/>
  <c r="N98" i="21"/>
  <c r="T96" i="21"/>
  <c r="R96" i="21"/>
  <c r="P96" i="21"/>
  <c r="N96" i="21"/>
  <c r="T94" i="21"/>
  <c r="R94" i="21"/>
  <c r="P94" i="21"/>
  <c r="N94" i="21"/>
  <c r="T92" i="21"/>
  <c r="R92" i="21"/>
  <c r="P92" i="21"/>
  <c r="N92" i="21"/>
  <c r="T90" i="21"/>
  <c r="R90" i="21"/>
  <c r="U4" i="21"/>
  <c r="S4" i="21"/>
  <c r="O4" i="21"/>
  <c r="R3" i="21"/>
  <c r="N3" i="21"/>
  <c r="M4" i="21" l="1"/>
  <c r="Q4" i="21"/>
  <c r="P3" i="21"/>
  <c r="T3" i="21"/>
  <c r="B5" i="29" l="1" a="1"/>
  <c r="B5" i="29" s="1"/>
  <c r="B36" i="29" s="1" a="1"/>
  <c r="B36" i="29" s="1"/>
  <c r="E5" i="29"/>
  <c r="H5" i="29" a="1"/>
  <c r="C6" i="29"/>
  <c r="D6" i="29"/>
  <c r="E6" i="29"/>
  <c r="C7" i="29"/>
  <c r="D7" i="29"/>
  <c r="E7" i="29"/>
  <c r="C8" i="29"/>
  <c r="D8" i="29"/>
  <c r="E8" i="29"/>
  <c r="C9" i="29"/>
  <c r="D9" i="29"/>
  <c r="E9" i="29"/>
  <c r="C10" i="29"/>
  <c r="D10" i="29"/>
  <c r="E10" i="29"/>
  <c r="C11" i="29"/>
  <c r="D11" i="29"/>
  <c r="E11" i="29"/>
  <c r="C12" i="29"/>
  <c r="D12" i="29"/>
  <c r="E12" i="29"/>
  <c r="C13" i="29"/>
  <c r="D13" i="29"/>
  <c r="E13" i="29"/>
  <c r="C14" i="29"/>
  <c r="D14" i="29"/>
  <c r="E14" i="29"/>
  <c r="C36" i="29"/>
  <c r="C34" i="29" s="1"/>
  <c r="A37" i="29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D37" i="29"/>
  <c r="F37" i="29"/>
  <c r="C38" i="29"/>
  <c r="F38" i="29"/>
  <c r="F39" i="29" s="1"/>
  <c r="F40" i="29" s="1"/>
  <c r="F41" i="29" s="1"/>
  <c r="F42" i="29" s="1"/>
  <c r="F43" i="29" s="1"/>
  <c r="F44" i="29" s="1"/>
  <c r="F45" i="29" s="1"/>
  <c r="F46" i="29" s="1"/>
  <c r="F47" i="29" s="1"/>
  <c r="F48" i="29" s="1"/>
  <c r="F49" i="29" s="1"/>
  <c r="F50" i="29" s="1"/>
  <c r="F51" i="29" s="1"/>
  <c r="F52" i="29" s="1"/>
  <c r="F53" i="29" s="1"/>
  <c r="F54" i="29" s="1"/>
  <c r="F55" i="29" s="1"/>
  <c r="F56" i="29" s="1"/>
  <c r="F57" i="29" s="1"/>
  <c r="F58" i="29" s="1"/>
  <c r="F59" i="29" s="1"/>
  <c r="F60" i="29" s="1"/>
  <c r="F61" i="29" s="1"/>
  <c r="F62" i="29" s="1"/>
  <c r="F63" i="29" s="1"/>
  <c r="F64" i="29" s="1"/>
  <c r="F65" i="29" s="1"/>
  <c r="F66" i="29" s="1"/>
  <c r="F67" i="29" s="1"/>
  <c r="F68" i="29" s="1"/>
  <c r="F69" i="29" s="1"/>
  <c r="F70" i="29" s="1"/>
  <c r="F71" i="29" s="1"/>
  <c r="F72" i="29" s="1"/>
  <c r="F73" i="29" s="1"/>
  <c r="F74" i="29" s="1"/>
  <c r="F75" i="29" s="1"/>
  <c r="F76" i="29" s="1"/>
  <c r="F77" i="29" s="1"/>
  <c r="F78" i="29" s="1"/>
  <c r="F79" i="29" s="1"/>
  <c r="F80" i="29" s="1"/>
  <c r="F81" i="29" s="1"/>
  <c r="F82" i="29" s="1"/>
  <c r="F83" i="29" s="1"/>
  <c r="F84" i="29" s="1"/>
  <c r="F85" i="29" s="1"/>
  <c r="F86" i="29" s="1"/>
  <c r="F87" i="29" s="1"/>
  <c r="F88" i="29" s="1"/>
  <c r="F89" i="29" s="1"/>
  <c r="F90" i="29" s="1"/>
  <c r="F91" i="29" s="1"/>
  <c r="F92" i="29" s="1"/>
  <c r="F93" i="29" s="1"/>
  <c r="F94" i="29" s="1"/>
  <c r="F95" i="29" s="1"/>
  <c r="F96" i="29" s="1"/>
  <c r="F97" i="29" s="1"/>
  <c r="F98" i="29" s="1"/>
  <c r="F99" i="29" s="1"/>
  <c r="F100" i="29" s="1"/>
  <c r="F101" i="29" s="1"/>
  <c r="F102" i="29" s="1"/>
  <c r="F103" i="29" s="1"/>
  <c r="F104" i="29" s="1"/>
  <c r="F105" i="29" s="1"/>
  <c r="F106" i="29" s="1"/>
  <c r="F107" i="29" s="1"/>
  <c r="F108" i="29" s="1"/>
  <c r="F109" i="29" s="1"/>
  <c r="F110" i="29" s="1"/>
  <c r="F111" i="29" s="1"/>
  <c r="F112" i="29" s="1"/>
  <c r="F113" i="29" s="1"/>
  <c r="F114" i="29" s="1"/>
  <c r="F115" i="29" s="1"/>
  <c r="F116" i="29" s="1"/>
  <c r="F117" i="29" s="1"/>
  <c r="F118" i="29" s="1"/>
  <c r="F119" i="29" s="1"/>
  <c r="F120" i="29" s="1"/>
  <c r="F121" i="29" s="1"/>
  <c r="F122" i="29" s="1"/>
  <c r="F123" i="29" s="1"/>
  <c r="F124" i="29" s="1"/>
  <c r="F125" i="29" s="1"/>
  <c r="F126" i="29" s="1"/>
  <c r="F127" i="29" s="1"/>
  <c r="F128" i="29" s="1"/>
  <c r="F129" i="29" s="1"/>
  <c r="F130" i="29" s="1"/>
  <c r="F131" i="29" s="1"/>
  <c r="F132" i="29" s="1"/>
  <c r="F133" i="29" s="1"/>
  <c r="F134" i="29" s="1"/>
  <c r="F135" i="29" s="1"/>
  <c r="D39" i="29"/>
  <c r="B40" i="29"/>
  <c r="E40" i="29"/>
  <c r="D41" i="29"/>
  <c r="B42" i="29"/>
  <c r="E42" i="29"/>
  <c r="D43" i="29"/>
  <c r="B44" i="29"/>
  <c r="E44" i="29"/>
  <c r="D45" i="29"/>
  <c r="B46" i="29"/>
  <c r="E46" i="29"/>
  <c r="D47" i="29"/>
  <c r="B48" i="29"/>
  <c r="E48" i="29"/>
  <c r="C49" i="29"/>
  <c r="B50" i="29"/>
  <c r="E50" i="29"/>
  <c r="C51" i="29"/>
  <c r="B52" i="29"/>
  <c r="E52" i="29"/>
  <c r="C53" i="29"/>
  <c r="B54" i="29"/>
  <c r="E54" i="29"/>
  <c r="C55" i="29"/>
  <c r="B56" i="29"/>
  <c r="E56" i="29"/>
  <c r="C57" i="29"/>
  <c r="E57" i="29"/>
  <c r="C58" i="29"/>
  <c r="E58" i="29"/>
  <c r="C59" i="29"/>
  <c r="E59" i="29"/>
  <c r="C60" i="29"/>
  <c r="E60" i="29"/>
  <c r="C61" i="29"/>
  <c r="E61" i="29"/>
  <c r="C62" i="29"/>
  <c r="E62" i="29"/>
  <c r="C63" i="29"/>
  <c r="E63" i="29"/>
  <c r="C64" i="29"/>
  <c r="E64" i="29"/>
  <c r="C65" i="29"/>
  <c r="E65" i="29"/>
  <c r="C66" i="29"/>
  <c r="E66" i="29"/>
  <c r="C67" i="29"/>
  <c r="E67" i="29"/>
  <c r="C68" i="29"/>
  <c r="E68" i="29"/>
  <c r="C69" i="29"/>
  <c r="E69" i="29"/>
  <c r="C70" i="29"/>
  <c r="E70" i="29"/>
  <c r="C71" i="29"/>
  <c r="E71" i="29"/>
  <c r="C72" i="29"/>
  <c r="E72" i="29"/>
  <c r="C73" i="29"/>
  <c r="E73" i="29"/>
  <c r="C74" i="29"/>
  <c r="E74" i="29"/>
  <c r="C75" i="29"/>
  <c r="E75" i="29"/>
  <c r="C76" i="29"/>
  <c r="E76" i="29"/>
  <c r="C77" i="29"/>
  <c r="E77" i="29"/>
  <c r="C78" i="29"/>
  <c r="E78" i="29"/>
  <c r="C79" i="29"/>
  <c r="E79" i="29"/>
  <c r="C80" i="29"/>
  <c r="E80" i="29"/>
  <c r="C81" i="29"/>
  <c r="E81" i="29"/>
  <c r="C82" i="29"/>
  <c r="D82" i="29"/>
  <c r="E82" i="29"/>
  <c r="B83" i="29"/>
  <c r="C83" i="29"/>
  <c r="D83" i="29"/>
  <c r="E83" i="29"/>
  <c r="B84" i="29"/>
  <c r="C84" i="29"/>
  <c r="D84" i="29"/>
  <c r="E84" i="29"/>
  <c r="B85" i="29"/>
  <c r="C85" i="29"/>
  <c r="D85" i="29"/>
  <c r="E85" i="29"/>
  <c r="B86" i="29"/>
  <c r="C86" i="29"/>
  <c r="D86" i="29"/>
  <c r="E86" i="29"/>
  <c r="B87" i="29"/>
  <c r="C87" i="29"/>
  <c r="D87" i="29"/>
  <c r="E87" i="29"/>
  <c r="B88" i="29"/>
  <c r="C88" i="29"/>
  <c r="D88" i="29"/>
  <c r="E88" i="29"/>
  <c r="B89" i="29"/>
  <c r="C89" i="29"/>
  <c r="D89" i="29"/>
  <c r="E89" i="29"/>
  <c r="B90" i="29"/>
  <c r="C90" i="29"/>
  <c r="D90" i="29"/>
  <c r="E90" i="29"/>
  <c r="B91" i="29"/>
  <c r="C91" i="29"/>
  <c r="D91" i="29"/>
  <c r="E91" i="29"/>
  <c r="B92" i="29"/>
  <c r="C92" i="29"/>
  <c r="D92" i="29"/>
  <c r="E92" i="29"/>
  <c r="B93" i="29"/>
  <c r="C93" i="29"/>
  <c r="D93" i="29"/>
  <c r="E93" i="29"/>
  <c r="B94" i="29"/>
  <c r="C94" i="29"/>
  <c r="D94" i="29"/>
  <c r="E94" i="29"/>
  <c r="B95" i="29"/>
  <c r="C95" i="29"/>
  <c r="D95" i="29"/>
  <c r="E95" i="29"/>
  <c r="B96" i="29"/>
  <c r="C96" i="29"/>
  <c r="D96" i="29"/>
  <c r="E96" i="29"/>
  <c r="B97" i="29"/>
  <c r="C97" i="29"/>
  <c r="D97" i="29"/>
  <c r="E97" i="29"/>
  <c r="B98" i="29"/>
  <c r="C98" i="29"/>
  <c r="D98" i="29"/>
  <c r="E98" i="29"/>
  <c r="B99" i="29"/>
  <c r="C99" i="29"/>
  <c r="D99" i="29"/>
  <c r="E99" i="29"/>
  <c r="B100" i="29"/>
  <c r="C100" i="29"/>
  <c r="D100" i="29"/>
  <c r="E100" i="29"/>
  <c r="B101" i="29"/>
  <c r="C101" i="29"/>
  <c r="D101" i="29"/>
  <c r="E101" i="29"/>
  <c r="B102" i="29"/>
  <c r="C102" i="29"/>
  <c r="D102" i="29"/>
  <c r="E102" i="29"/>
  <c r="B103" i="29"/>
  <c r="C103" i="29"/>
  <c r="D103" i="29"/>
  <c r="E103" i="29"/>
  <c r="B104" i="29"/>
  <c r="C104" i="29"/>
  <c r="D104" i="29"/>
  <c r="E104" i="29"/>
  <c r="B105" i="29"/>
  <c r="C105" i="29"/>
  <c r="D105" i="29"/>
  <c r="E105" i="29"/>
  <c r="B106" i="29"/>
  <c r="C106" i="29"/>
  <c r="D106" i="29"/>
  <c r="E106" i="29"/>
  <c r="B107" i="29"/>
  <c r="C107" i="29"/>
  <c r="D107" i="29"/>
  <c r="E107" i="29"/>
  <c r="B108" i="29"/>
  <c r="C108" i="29"/>
  <c r="D108" i="29"/>
  <c r="E108" i="29"/>
  <c r="B109" i="29"/>
  <c r="C109" i="29"/>
  <c r="D109" i="29"/>
  <c r="E109" i="29"/>
  <c r="B110" i="29"/>
  <c r="C110" i="29"/>
  <c r="D110" i="29"/>
  <c r="E110" i="29"/>
  <c r="B111" i="29"/>
  <c r="C111" i="29"/>
  <c r="D111" i="29"/>
  <c r="E111" i="29"/>
  <c r="B112" i="29"/>
  <c r="C112" i="29"/>
  <c r="D112" i="29"/>
  <c r="E112" i="29"/>
  <c r="B113" i="29"/>
  <c r="C113" i="29"/>
  <c r="D113" i="29"/>
  <c r="E113" i="29"/>
  <c r="B114" i="29"/>
  <c r="C114" i="29"/>
  <c r="D114" i="29"/>
  <c r="E114" i="29"/>
  <c r="B115" i="29"/>
  <c r="C115" i="29"/>
  <c r="D115" i="29"/>
  <c r="E115" i="29"/>
  <c r="B116" i="29"/>
  <c r="C116" i="29"/>
  <c r="D116" i="29"/>
  <c r="E116" i="29"/>
  <c r="B117" i="29"/>
  <c r="C117" i="29"/>
  <c r="D117" i="29"/>
  <c r="E117" i="29"/>
  <c r="B118" i="29"/>
  <c r="C118" i="29"/>
  <c r="D118" i="29"/>
  <c r="E118" i="29"/>
  <c r="B119" i="29"/>
  <c r="C119" i="29"/>
  <c r="D119" i="29"/>
  <c r="E119" i="29"/>
  <c r="B120" i="29"/>
  <c r="C120" i="29"/>
  <c r="D120" i="29"/>
  <c r="E120" i="29"/>
  <c r="B121" i="29"/>
  <c r="C121" i="29"/>
  <c r="D121" i="29"/>
  <c r="E121" i="29"/>
  <c r="B122" i="29"/>
  <c r="C122" i="29"/>
  <c r="D122" i="29"/>
  <c r="E122" i="29"/>
  <c r="B123" i="29"/>
  <c r="C123" i="29"/>
  <c r="D123" i="29"/>
  <c r="E123" i="29"/>
  <c r="B124" i="29"/>
  <c r="C124" i="29"/>
  <c r="D124" i="29"/>
  <c r="E124" i="29"/>
  <c r="B125" i="29"/>
  <c r="C125" i="29"/>
  <c r="D125" i="29"/>
  <c r="E125" i="29"/>
  <c r="B126" i="29"/>
  <c r="C126" i="29"/>
  <c r="D126" i="29"/>
  <c r="E126" i="29"/>
  <c r="B127" i="29"/>
  <c r="C127" i="29"/>
  <c r="D127" i="29"/>
  <c r="E127" i="29"/>
  <c r="B128" i="29"/>
  <c r="C128" i="29"/>
  <c r="D128" i="29"/>
  <c r="E128" i="29"/>
  <c r="B129" i="29"/>
  <c r="C129" i="29"/>
  <c r="D129" i="29"/>
  <c r="E129" i="29"/>
  <c r="B130" i="29"/>
  <c r="C130" i="29"/>
  <c r="D130" i="29"/>
  <c r="E130" i="29"/>
  <c r="B131" i="29"/>
  <c r="C131" i="29"/>
  <c r="D131" i="29"/>
  <c r="E131" i="29"/>
  <c r="B132" i="29"/>
  <c r="C132" i="29"/>
  <c r="D132" i="29"/>
  <c r="E132" i="29"/>
  <c r="B133" i="29"/>
  <c r="C133" i="29"/>
  <c r="D133" i="29"/>
  <c r="E133" i="29"/>
  <c r="B134" i="29"/>
  <c r="C134" i="29"/>
  <c r="D134" i="29"/>
  <c r="E134" i="29"/>
  <c r="B135" i="29"/>
  <c r="C135" i="29"/>
  <c r="D135" i="29"/>
  <c r="E135" i="29"/>
  <c r="F6" i="28"/>
  <c r="L6" i="28"/>
  <c r="F7" i="28"/>
  <c r="L7" i="28"/>
  <c r="F8" i="28"/>
  <c r="L8" i="28"/>
  <c r="F9" i="28"/>
  <c r="L9" i="28"/>
  <c r="F10" i="28"/>
  <c r="L10" i="28"/>
  <c r="F11" i="28"/>
  <c r="L11" i="28"/>
  <c r="F12" i="28"/>
  <c r="L12" i="28"/>
  <c r="F13" i="28"/>
  <c r="L13" i="28"/>
  <c r="F14" i="28"/>
  <c r="L14" i="28"/>
  <c r="F15" i="28"/>
  <c r="L15" i="28"/>
  <c r="F45" i="28"/>
  <c r="G45" i="28"/>
  <c r="F46" i="28" s="1"/>
  <c r="H51" i="28" a="1"/>
  <c r="H52" i="28"/>
  <c r="J52" i="28" s="1"/>
  <c r="I53" i="28"/>
  <c r="H56" i="28"/>
  <c r="J56" i="28" s="1"/>
  <c r="I57" i="28"/>
  <c r="H60" i="28"/>
  <c r="J60" i="28" s="1"/>
  <c r="J7" i="27"/>
  <c r="J8" i="27"/>
  <c r="J9" i="27"/>
  <c r="J10" i="27"/>
  <c r="J11" i="27"/>
  <c r="J12" i="27"/>
  <c r="J13" i="27"/>
  <c r="J14" i="27"/>
  <c r="J15" i="27"/>
  <c r="J16" i="27"/>
  <c r="J18" i="27"/>
  <c r="J19" i="27"/>
  <c r="B32" i="27" a="1"/>
  <c r="C32" i="27"/>
  <c r="E32" i="27"/>
  <c r="G32" i="27"/>
  <c r="I32" i="27"/>
  <c r="K32" i="27"/>
  <c r="C33" i="27"/>
  <c r="E33" i="27"/>
  <c r="G33" i="27"/>
  <c r="I33" i="27"/>
  <c r="K33" i="27"/>
  <c r="C34" i="27"/>
  <c r="E34" i="27"/>
  <c r="G34" i="27"/>
  <c r="I34" i="27"/>
  <c r="K34" i="27"/>
  <c r="C35" i="27"/>
  <c r="E35" i="27"/>
  <c r="G35" i="27"/>
  <c r="I35" i="27"/>
  <c r="K35" i="27"/>
  <c r="C36" i="27"/>
  <c r="E36" i="27"/>
  <c r="G36" i="27"/>
  <c r="I36" i="27"/>
  <c r="K36" i="27"/>
  <c r="C37" i="27"/>
  <c r="E37" i="27"/>
  <c r="G37" i="27"/>
  <c r="I37" i="27"/>
  <c r="K37" i="27"/>
  <c r="C38" i="27"/>
  <c r="E38" i="27"/>
  <c r="G38" i="27"/>
  <c r="I38" i="27"/>
  <c r="K38" i="27"/>
  <c r="C39" i="27"/>
  <c r="E39" i="27"/>
  <c r="G39" i="27"/>
  <c r="I39" i="27"/>
  <c r="K39" i="27"/>
  <c r="C40" i="27"/>
  <c r="E40" i="27"/>
  <c r="G40" i="27"/>
  <c r="I40" i="27"/>
  <c r="K40" i="27"/>
  <c r="C41" i="27"/>
  <c r="E41" i="27"/>
  <c r="G41" i="27"/>
  <c r="I41" i="27"/>
  <c r="K41" i="27"/>
  <c r="B4" i="26"/>
  <c r="C4" i="26"/>
  <c r="D4" i="26"/>
  <c r="E4" i="26"/>
  <c r="F4" i="26"/>
  <c r="G4" i="26"/>
  <c r="H4" i="26"/>
  <c r="I4" i="26"/>
  <c r="J4" i="26"/>
  <c r="K4" i="26"/>
  <c r="N4" i="26"/>
  <c r="O4" i="26"/>
  <c r="P4" i="26"/>
  <c r="Q4" i="26"/>
  <c r="R4" i="26"/>
  <c r="S4" i="26"/>
  <c r="T4" i="26"/>
  <c r="U4" i="26"/>
  <c r="V4" i="26"/>
  <c r="W4" i="26"/>
  <c r="AA4" i="26"/>
  <c r="AE4" i="26"/>
  <c r="AI4" i="26"/>
  <c r="B5" i="26"/>
  <c r="C5" i="26"/>
  <c r="D5" i="26"/>
  <c r="E5" i="26"/>
  <c r="F5" i="26"/>
  <c r="G5" i="26"/>
  <c r="H5" i="26"/>
  <c r="I5" i="26"/>
  <c r="J5" i="26"/>
  <c r="K5" i="26"/>
  <c r="N5" i="26"/>
  <c r="O5" i="26"/>
  <c r="P5" i="26"/>
  <c r="Q5" i="26"/>
  <c r="R5" i="26"/>
  <c r="S5" i="26"/>
  <c r="T5" i="26"/>
  <c r="U5" i="26"/>
  <c r="V5" i="26"/>
  <c r="W5" i="26"/>
  <c r="AD5" i="26"/>
  <c r="B6" i="26"/>
  <c r="N6" i="26"/>
  <c r="Z8" i="26"/>
  <c r="AA8" i="26"/>
  <c r="AA5" i="26" s="1"/>
  <c r="AB8" i="26"/>
  <c r="AC8" i="26"/>
  <c r="AD8" i="26"/>
  <c r="AD4" i="26" s="1"/>
  <c r="AE8" i="26"/>
  <c r="AE5" i="26" s="1"/>
  <c r="AF8" i="26"/>
  <c r="AG8" i="26"/>
  <c r="AH8" i="26"/>
  <c r="AI8" i="26"/>
  <c r="AI5" i="26" s="1"/>
  <c r="A9" i="26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M9" i="26"/>
  <c r="M10" i="26" s="1"/>
  <c r="M11" i="26" s="1"/>
  <c r="M12" i="26" s="1"/>
  <c r="Y9" i="26"/>
  <c r="Z9" i="26"/>
  <c r="AA9" i="26"/>
  <c r="AB9" i="26"/>
  <c r="AC9" i="26"/>
  <c r="AD9" i="26"/>
  <c r="AE9" i="26"/>
  <c r="AF9" i="26"/>
  <c r="AG9" i="26"/>
  <c r="AH9" i="26"/>
  <c r="AI9" i="26"/>
  <c r="Y10" i="26"/>
  <c r="Y11" i="26" s="1"/>
  <c r="Y12" i="26" s="1"/>
  <c r="Y13" i="26" s="1"/>
  <c r="Y14" i="26" s="1"/>
  <c r="Y15" i="26" s="1"/>
  <c r="Y16" i="26" s="1"/>
  <c r="Y17" i="26" s="1"/>
  <c r="Y18" i="26" s="1"/>
  <c r="Y19" i="26" s="1"/>
  <c r="Y20" i="26" s="1"/>
  <c r="Y21" i="26" s="1"/>
  <c r="Y22" i="26" s="1"/>
  <c r="Y23" i="26" s="1"/>
  <c r="Y24" i="26" s="1"/>
  <c r="Y25" i="26" s="1"/>
  <c r="Y26" i="26" s="1"/>
  <c r="Y27" i="26" s="1"/>
  <c r="Y28" i="26" s="1"/>
  <c r="Y29" i="26" s="1"/>
  <c r="Y30" i="26" s="1"/>
  <c r="Y31" i="26" s="1"/>
  <c r="Y32" i="26" s="1"/>
  <c r="Y33" i="26" s="1"/>
  <c r="Y34" i="26" s="1"/>
  <c r="Y35" i="26" s="1"/>
  <c r="Y36" i="26" s="1"/>
  <c r="Y37" i="26" s="1"/>
  <c r="Y38" i="26" s="1"/>
  <c r="Y39" i="26" s="1"/>
  <c r="Y40" i="26" s="1"/>
  <c r="Y41" i="26" s="1"/>
  <c r="Y42" i="26" s="1"/>
  <c r="Y43" i="26" s="1"/>
  <c r="Y44" i="26" s="1"/>
  <c r="Y45" i="26" s="1"/>
  <c r="Y46" i="26" s="1"/>
  <c r="Y47" i="26" s="1"/>
  <c r="Y48" i="26" s="1"/>
  <c r="Y49" i="26" s="1"/>
  <c r="Y50" i="26" s="1"/>
  <c r="Y51" i="26" s="1"/>
  <c r="Y52" i="26" s="1"/>
  <c r="Y53" i="26" s="1"/>
  <c r="Y54" i="26" s="1"/>
  <c r="Y55" i="26" s="1"/>
  <c r="Y56" i="26" s="1"/>
  <c r="Y57" i="26" s="1"/>
  <c r="Y58" i="26" s="1"/>
  <c r="Y59" i="26" s="1"/>
  <c r="Y60" i="26" s="1"/>
  <c r="Y61" i="26" s="1"/>
  <c r="Y62" i="26" s="1"/>
  <c r="Y63" i="26" s="1"/>
  <c r="Y64" i="26" s="1"/>
  <c r="Y65" i="26" s="1"/>
  <c r="Y66" i="26" s="1"/>
  <c r="Y67" i="26" s="1"/>
  <c r="Y68" i="26" s="1"/>
  <c r="Y69" i="26" s="1"/>
  <c r="Y70" i="26" s="1"/>
  <c r="Y71" i="26" s="1"/>
  <c r="Y72" i="26" s="1"/>
  <c r="Y73" i="26" s="1"/>
  <c r="Y74" i="26" s="1"/>
  <c r="Y75" i="26" s="1"/>
  <c r="Y76" i="26" s="1"/>
  <c r="Y77" i="26" s="1"/>
  <c r="Y78" i="26" s="1"/>
  <c r="Y79" i="26" s="1"/>
  <c r="Y80" i="26" s="1"/>
  <c r="Y81" i="26" s="1"/>
  <c r="Y82" i="26" s="1"/>
  <c r="Y83" i="26" s="1"/>
  <c r="Y84" i="26" s="1"/>
  <c r="Y85" i="26" s="1"/>
  <c r="Y86" i="26" s="1"/>
  <c r="Y87" i="26" s="1"/>
  <c r="Y88" i="26" s="1"/>
  <c r="Y89" i="26" s="1"/>
  <c r="Y90" i="26" s="1"/>
  <c r="Y91" i="26" s="1"/>
  <c r="Y92" i="26" s="1"/>
  <c r="Y93" i="26" s="1"/>
  <c r="Y94" i="26" s="1"/>
  <c r="Y95" i="26" s="1"/>
  <c r="Y96" i="26" s="1"/>
  <c r="Y97" i="26" s="1"/>
  <c r="Y98" i="26" s="1"/>
  <c r="Y99" i="26" s="1"/>
  <c r="Y100" i="26" s="1"/>
  <c r="Y101" i="26" s="1"/>
  <c r="Y102" i="26" s="1"/>
  <c r="Y103" i="26" s="1"/>
  <c r="Y104" i="26" s="1"/>
  <c r="Y105" i="26" s="1"/>
  <c r="Y106" i="26" s="1"/>
  <c r="Y107" i="26" s="1"/>
  <c r="Z10" i="26"/>
  <c r="AA10" i="26"/>
  <c r="AB10" i="26"/>
  <c r="AC10" i="26"/>
  <c r="AD10" i="26"/>
  <c r="AE10" i="26"/>
  <c r="AF10" i="26"/>
  <c r="AG10" i="26"/>
  <c r="AH10" i="26"/>
  <c r="AI10" i="26"/>
  <c r="Z11" i="26"/>
  <c r="AA11" i="26"/>
  <c r="AB11" i="26"/>
  <c r="AC11" i="26"/>
  <c r="AD11" i="26"/>
  <c r="AE11" i="26"/>
  <c r="AF11" i="26"/>
  <c r="AG11" i="26"/>
  <c r="AH11" i="26"/>
  <c r="AI11" i="26"/>
  <c r="Z12" i="26"/>
  <c r="AA12" i="26"/>
  <c r="AB12" i="26"/>
  <c r="AC12" i="26"/>
  <c r="AD12" i="26"/>
  <c r="AE12" i="26"/>
  <c r="AF12" i="26"/>
  <c r="AG12" i="26"/>
  <c r="AH12" i="26"/>
  <c r="AI12" i="26"/>
  <c r="M13" i="26"/>
  <c r="M14" i="26" s="1"/>
  <c r="M15" i="26" s="1"/>
  <c r="M16" i="26" s="1"/>
  <c r="M17" i="26" s="1"/>
  <c r="M18" i="26" s="1"/>
  <c r="M19" i="26" s="1"/>
  <c r="M20" i="26" s="1"/>
  <c r="M21" i="26" s="1"/>
  <c r="M22" i="26" s="1"/>
  <c r="M23" i="26" s="1"/>
  <c r="M24" i="26" s="1"/>
  <c r="M25" i="26" s="1"/>
  <c r="M26" i="26" s="1"/>
  <c r="M27" i="26" s="1"/>
  <c r="M28" i="26" s="1"/>
  <c r="M29" i="26" s="1"/>
  <c r="M30" i="26" s="1"/>
  <c r="M31" i="26" s="1"/>
  <c r="M32" i="26" s="1"/>
  <c r="M33" i="26" s="1"/>
  <c r="M34" i="26" s="1"/>
  <c r="M35" i="26" s="1"/>
  <c r="M36" i="26" s="1"/>
  <c r="M37" i="26" s="1"/>
  <c r="M38" i="26" s="1"/>
  <c r="M39" i="26" s="1"/>
  <c r="M40" i="26" s="1"/>
  <c r="M41" i="26" s="1"/>
  <c r="M42" i="26" s="1"/>
  <c r="M43" i="26" s="1"/>
  <c r="M44" i="26" s="1"/>
  <c r="M45" i="26" s="1"/>
  <c r="M46" i="26" s="1"/>
  <c r="M47" i="26" s="1"/>
  <c r="M48" i="26" s="1"/>
  <c r="M49" i="26" s="1"/>
  <c r="M50" i="26" s="1"/>
  <c r="M51" i="26" s="1"/>
  <c r="M52" i="26" s="1"/>
  <c r="M53" i="26" s="1"/>
  <c r="M54" i="26" s="1"/>
  <c r="M55" i="26" s="1"/>
  <c r="Z13" i="26"/>
  <c r="AA13" i="26"/>
  <c r="AB13" i="26"/>
  <c r="AC13" i="26"/>
  <c r="AD13" i="26"/>
  <c r="AE13" i="26"/>
  <c r="AF13" i="26"/>
  <c r="AG13" i="26"/>
  <c r="AH13" i="26"/>
  <c r="AI13" i="26"/>
  <c r="Z14" i="26"/>
  <c r="AA14" i="26"/>
  <c r="AB14" i="26"/>
  <c r="AC14" i="26"/>
  <c r="AD14" i="26"/>
  <c r="AE14" i="26"/>
  <c r="AF14" i="26"/>
  <c r="AG14" i="26"/>
  <c r="AH14" i="26"/>
  <c r="AI14" i="26"/>
  <c r="Z15" i="26"/>
  <c r="AA15" i="26"/>
  <c r="AB15" i="26"/>
  <c r="AC15" i="26"/>
  <c r="AD15" i="26"/>
  <c r="AE15" i="26"/>
  <c r="AF15" i="26"/>
  <c r="AG15" i="26"/>
  <c r="AH15" i="26"/>
  <c r="AI15" i="26"/>
  <c r="Z16" i="26"/>
  <c r="AA16" i="26"/>
  <c r="AB16" i="26"/>
  <c r="AC16" i="26"/>
  <c r="AD16" i="26"/>
  <c r="AE16" i="26"/>
  <c r="AF16" i="26"/>
  <c r="AG16" i="26"/>
  <c r="AH16" i="26"/>
  <c r="AI16" i="26"/>
  <c r="Z17" i="26"/>
  <c r="AA17" i="26"/>
  <c r="AB17" i="26"/>
  <c r="AC17" i="26"/>
  <c r="AD17" i="26"/>
  <c r="AE17" i="26"/>
  <c r="AF17" i="26"/>
  <c r="AG17" i="26"/>
  <c r="AH17" i="26"/>
  <c r="AI17" i="26"/>
  <c r="Z18" i="26"/>
  <c r="AA18" i="26"/>
  <c r="AB18" i="26"/>
  <c r="AC18" i="26"/>
  <c r="AD18" i="26"/>
  <c r="AE18" i="26"/>
  <c r="AF18" i="26"/>
  <c r="AG18" i="26"/>
  <c r="AH18" i="26"/>
  <c r="AI18" i="26"/>
  <c r="Z19" i="26"/>
  <c r="AA19" i="26"/>
  <c r="AB19" i="26"/>
  <c r="AC19" i="26"/>
  <c r="AD19" i="26"/>
  <c r="AE19" i="26"/>
  <c r="AF19" i="26"/>
  <c r="AG19" i="26"/>
  <c r="AH19" i="26"/>
  <c r="AI19" i="26"/>
  <c r="Z20" i="26"/>
  <c r="AA20" i="26"/>
  <c r="AB20" i="26"/>
  <c r="AC20" i="26"/>
  <c r="AD20" i="26"/>
  <c r="AE20" i="26"/>
  <c r="AF20" i="26"/>
  <c r="AG20" i="26"/>
  <c r="AH20" i="26"/>
  <c r="AI20" i="26"/>
  <c r="Z21" i="26"/>
  <c r="AA21" i="26"/>
  <c r="AB21" i="26"/>
  <c r="AC21" i="26"/>
  <c r="AD21" i="26"/>
  <c r="AE21" i="26"/>
  <c r="AF21" i="26"/>
  <c r="AG21" i="26"/>
  <c r="AH21" i="26"/>
  <c r="AI21" i="26"/>
  <c r="Z22" i="26"/>
  <c r="AA22" i="26"/>
  <c r="AB22" i="26"/>
  <c r="AC22" i="26"/>
  <c r="AD22" i="26"/>
  <c r="AE22" i="26"/>
  <c r="AF22" i="26"/>
  <c r="AG22" i="26"/>
  <c r="AH22" i="26"/>
  <c r="AI22" i="26"/>
  <c r="Z23" i="26"/>
  <c r="AA23" i="26"/>
  <c r="AB23" i="26"/>
  <c r="AC23" i="26"/>
  <c r="AD23" i="26"/>
  <c r="AE23" i="26"/>
  <c r="AF23" i="26"/>
  <c r="AG23" i="26"/>
  <c r="AH23" i="26"/>
  <c r="AI23" i="26"/>
  <c r="Z24" i="26"/>
  <c r="AA24" i="26"/>
  <c r="AB24" i="26"/>
  <c r="AC24" i="26"/>
  <c r="AD24" i="26"/>
  <c r="AE24" i="26"/>
  <c r="AF24" i="26"/>
  <c r="AG24" i="26"/>
  <c r="AH24" i="26"/>
  <c r="AI24" i="26"/>
  <c r="Z25" i="26"/>
  <c r="AA25" i="26"/>
  <c r="AB25" i="26"/>
  <c r="AC25" i="26"/>
  <c r="AD25" i="26"/>
  <c r="AE25" i="26"/>
  <c r="AF25" i="26"/>
  <c r="AG25" i="26"/>
  <c r="AH25" i="26"/>
  <c r="AI25" i="26"/>
  <c r="Z26" i="26"/>
  <c r="AA26" i="26"/>
  <c r="AB26" i="26"/>
  <c r="AC26" i="26"/>
  <c r="AD26" i="26"/>
  <c r="AE26" i="26"/>
  <c r="AF26" i="26"/>
  <c r="AG26" i="26"/>
  <c r="AH26" i="26"/>
  <c r="AI26" i="26"/>
  <c r="Z27" i="26"/>
  <c r="AA27" i="26"/>
  <c r="AB27" i="26"/>
  <c r="AC27" i="26"/>
  <c r="AD27" i="26"/>
  <c r="AE27" i="26"/>
  <c r="AF27" i="26"/>
  <c r="AG27" i="26"/>
  <c r="AH27" i="26"/>
  <c r="AI27" i="26"/>
  <c r="AL27" i="26"/>
  <c r="Z28" i="26"/>
  <c r="AA28" i="26"/>
  <c r="AB28" i="26"/>
  <c r="AC28" i="26"/>
  <c r="AD28" i="26"/>
  <c r="AE28" i="26"/>
  <c r="AF28" i="26"/>
  <c r="AG28" i="26"/>
  <c r="AH28" i="26"/>
  <c r="AI28" i="26"/>
  <c r="AL28" i="26"/>
  <c r="Z29" i="26"/>
  <c r="AA29" i="26"/>
  <c r="AB29" i="26"/>
  <c r="AC29" i="26"/>
  <c r="AD29" i="26"/>
  <c r="AE29" i="26"/>
  <c r="AF29" i="26"/>
  <c r="AG29" i="26"/>
  <c r="AH29" i="26"/>
  <c r="AI29" i="26"/>
  <c r="AL29" i="26"/>
  <c r="Z30" i="26"/>
  <c r="AA30" i="26"/>
  <c r="AB30" i="26"/>
  <c r="AC30" i="26"/>
  <c r="AD30" i="26"/>
  <c r="AE30" i="26"/>
  <c r="AF30" i="26"/>
  <c r="AG30" i="26"/>
  <c r="AH30" i="26"/>
  <c r="AI30" i="26"/>
  <c r="AL30" i="26"/>
  <c r="Z31" i="26"/>
  <c r="AA31" i="26"/>
  <c r="AB31" i="26"/>
  <c r="AC31" i="26"/>
  <c r="AD31" i="26"/>
  <c r="AE31" i="26"/>
  <c r="AF31" i="26"/>
  <c r="AG31" i="26"/>
  <c r="AH31" i="26"/>
  <c r="AI31" i="26"/>
  <c r="AL31" i="26"/>
  <c r="Z32" i="26"/>
  <c r="AA32" i="26"/>
  <c r="AB32" i="26"/>
  <c r="AC32" i="26"/>
  <c r="AD32" i="26"/>
  <c r="AE32" i="26"/>
  <c r="AF32" i="26"/>
  <c r="AG32" i="26"/>
  <c r="AH32" i="26"/>
  <c r="AI32" i="26"/>
  <c r="AL32" i="26"/>
  <c r="Z33" i="26"/>
  <c r="AA33" i="26"/>
  <c r="AB33" i="26"/>
  <c r="AC33" i="26"/>
  <c r="AD33" i="26"/>
  <c r="AE33" i="26"/>
  <c r="AF33" i="26"/>
  <c r="AG33" i="26"/>
  <c r="AH33" i="26"/>
  <c r="AI33" i="26"/>
  <c r="AL33" i="26"/>
  <c r="Z34" i="26"/>
  <c r="AA34" i="26"/>
  <c r="AB34" i="26"/>
  <c r="AC34" i="26"/>
  <c r="AD34" i="26"/>
  <c r="AE34" i="26"/>
  <c r="AF34" i="26"/>
  <c r="AG34" i="26"/>
  <c r="AH34" i="26"/>
  <c r="AI34" i="26"/>
  <c r="AL34" i="26"/>
  <c r="Z35" i="26"/>
  <c r="AA35" i="26"/>
  <c r="AB35" i="26"/>
  <c r="AC35" i="26"/>
  <c r="AD35" i="26"/>
  <c r="AE35" i="26"/>
  <c r="AF35" i="26"/>
  <c r="AG35" i="26"/>
  <c r="AH35" i="26"/>
  <c r="AI35" i="26"/>
  <c r="AL35" i="26"/>
  <c r="Z36" i="26"/>
  <c r="AA36" i="26"/>
  <c r="AB36" i="26"/>
  <c r="AC36" i="26"/>
  <c r="AD36" i="26"/>
  <c r="AE36" i="26"/>
  <c r="AF36" i="26"/>
  <c r="AG36" i="26"/>
  <c r="AH36" i="26"/>
  <c r="AI36" i="26"/>
  <c r="AL36" i="26"/>
  <c r="Z37" i="26"/>
  <c r="AA37" i="26"/>
  <c r="AB37" i="26"/>
  <c r="AC37" i="26"/>
  <c r="AD37" i="26"/>
  <c r="AE37" i="26"/>
  <c r="AF37" i="26"/>
  <c r="AG37" i="26"/>
  <c r="AH37" i="26"/>
  <c r="AI37" i="26"/>
  <c r="Z38" i="26"/>
  <c r="AA38" i="26"/>
  <c r="AB38" i="26"/>
  <c r="AC38" i="26"/>
  <c r="AD38" i="26"/>
  <c r="AE38" i="26"/>
  <c r="AF38" i="26"/>
  <c r="AG38" i="26"/>
  <c r="AH38" i="26"/>
  <c r="AI38" i="26"/>
  <c r="Z39" i="26"/>
  <c r="AA39" i="26"/>
  <c r="AB39" i="26"/>
  <c r="AC39" i="26"/>
  <c r="AD39" i="26"/>
  <c r="AE39" i="26"/>
  <c r="AF39" i="26"/>
  <c r="AG39" i="26"/>
  <c r="AH39" i="26"/>
  <c r="AI39" i="26"/>
  <c r="Z40" i="26"/>
  <c r="AA40" i="26"/>
  <c r="AB40" i="26"/>
  <c r="AC40" i="26"/>
  <c r="AD40" i="26"/>
  <c r="AE40" i="26"/>
  <c r="AF40" i="26"/>
  <c r="AG40" i="26"/>
  <c r="AH40" i="26"/>
  <c r="AI40" i="26"/>
  <c r="Z41" i="26"/>
  <c r="AA41" i="26"/>
  <c r="AB41" i="26"/>
  <c r="AC41" i="26"/>
  <c r="AD41" i="26"/>
  <c r="AE41" i="26"/>
  <c r="AF41" i="26"/>
  <c r="AG41" i="26"/>
  <c r="AH41" i="26"/>
  <c r="AI41" i="26"/>
  <c r="Z42" i="26"/>
  <c r="AA42" i="26"/>
  <c r="AB42" i="26"/>
  <c r="AC42" i="26"/>
  <c r="AD42" i="26"/>
  <c r="AE42" i="26"/>
  <c r="AF42" i="26"/>
  <c r="AG42" i="26"/>
  <c r="AH42" i="26"/>
  <c r="AI42" i="26"/>
  <c r="Z43" i="26"/>
  <c r="AA43" i="26"/>
  <c r="AB43" i="26"/>
  <c r="AC43" i="26"/>
  <c r="AD43" i="26"/>
  <c r="AE43" i="26"/>
  <c r="AF43" i="26"/>
  <c r="AG43" i="26"/>
  <c r="AH43" i="26"/>
  <c r="AI43" i="26"/>
  <c r="Z44" i="26"/>
  <c r="AA44" i="26"/>
  <c r="AB44" i="26"/>
  <c r="AC44" i="26"/>
  <c r="AD44" i="26"/>
  <c r="AE44" i="26"/>
  <c r="AF44" i="26"/>
  <c r="AG44" i="26"/>
  <c r="AH44" i="26"/>
  <c r="AI44" i="26"/>
  <c r="Z45" i="26"/>
  <c r="AA45" i="26"/>
  <c r="AB45" i="26"/>
  <c r="AC45" i="26"/>
  <c r="AD45" i="26"/>
  <c r="AE45" i="26"/>
  <c r="AF45" i="26"/>
  <c r="AG45" i="26"/>
  <c r="AH45" i="26"/>
  <c r="AI45" i="26"/>
  <c r="Z46" i="26"/>
  <c r="AA46" i="26"/>
  <c r="AB46" i="26"/>
  <c r="AC46" i="26"/>
  <c r="AD46" i="26"/>
  <c r="AE46" i="26"/>
  <c r="AF46" i="26"/>
  <c r="AG46" i="26"/>
  <c r="AH46" i="26"/>
  <c r="AI46" i="26"/>
  <c r="Z47" i="26"/>
  <c r="AA47" i="26"/>
  <c r="AB47" i="26"/>
  <c r="AC47" i="26"/>
  <c r="AD47" i="26"/>
  <c r="AE47" i="26"/>
  <c r="AF47" i="26"/>
  <c r="AG47" i="26"/>
  <c r="AH47" i="26"/>
  <c r="AI47" i="26"/>
  <c r="Z48" i="26"/>
  <c r="AA48" i="26"/>
  <c r="AB48" i="26"/>
  <c r="AC48" i="26"/>
  <c r="AD48" i="26"/>
  <c r="AE48" i="26"/>
  <c r="AF48" i="26"/>
  <c r="AG48" i="26"/>
  <c r="AH48" i="26"/>
  <c r="AI48" i="26"/>
  <c r="Z49" i="26"/>
  <c r="AA49" i="26"/>
  <c r="AB49" i="26"/>
  <c r="AC49" i="26"/>
  <c r="AD49" i="26"/>
  <c r="AE49" i="26"/>
  <c r="AF49" i="26"/>
  <c r="AG49" i="26"/>
  <c r="AH49" i="26"/>
  <c r="AI49" i="26"/>
  <c r="Z50" i="26"/>
  <c r="AA50" i="26"/>
  <c r="AB50" i="26"/>
  <c r="AC50" i="26"/>
  <c r="AD50" i="26"/>
  <c r="AE50" i="26"/>
  <c r="AF50" i="26"/>
  <c r="AG50" i="26"/>
  <c r="AH50" i="26"/>
  <c r="AI50" i="26"/>
  <c r="Z51" i="26"/>
  <c r="AA51" i="26"/>
  <c r="AB51" i="26"/>
  <c r="AC51" i="26"/>
  <c r="AD51" i="26"/>
  <c r="AE51" i="26"/>
  <c r="AF51" i="26"/>
  <c r="AG51" i="26"/>
  <c r="AH51" i="26"/>
  <c r="AI51" i="26"/>
  <c r="Z52" i="26"/>
  <c r="AA52" i="26"/>
  <c r="AB52" i="26"/>
  <c r="AC52" i="26"/>
  <c r="AD52" i="26"/>
  <c r="AE52" i="26"/>
  <c r="AF52" i="26"/>
  <c r="AG52" i="26"/>
  <c r="AH52" i="26"/>
  <c r="AI52" i="26"/>
  <c r="Z53" i="26"/>
  <c r="AA53" i="26"/>
  <c r="AB53" i="26"/>
  <c r="AC53" i="26"/>
  <c r="AD53" i="26"/>
  <c r="AE53" i="26"/>
  <c r="AF53" i="26"/>
  <c r="AG53" i="26"/>
  <c r="AH53" i="26"/>
  <c r="AI53" i="26"/>
  <c r="Z54" i="26"/>
  <c r="AA54" i="26"/>
  <c r="AB54" i="26"/>
  <c r="AC54" i="26"/>
  <c r="AD54" i="26"/>
  <c r="AE54" i="26"/>
  <c r="AF54" i="26"/>
  <c r="AG54" i="26"/>
  <c r="AH54" i="26"/>
  <c r="AI54" i="26"/>
  <c r="Z55" i="26"/>
  <c r="AA55" i="26"/>
  <c r="AB55" i="26"/>
  <c r="AC55" i="26"/>
  <c r="AD55" i="26"/>
  <c r="AE55" i="26"/>
  <c r="AF55" i="26"/>
  <c r="AG55" i="26"/>
  <c r="AH55" i="26"/>
  <c r="AI55" i="26"/>
  <c r="M56" i="26"/>
  <c r="M57" i="26" s="1"/>
  <c r="M58" i="26" s="1"/>
  <c r="M59" i="26" s="1"/>
  <c r="M60" i="26" s="1"/>
  <c r="M61" i="26" s="1"/>
  <c r="M62" i="26" s="1"/>
  <c r="M63" i="26" s="1"/>
  <c r="M64" i="26" s="1"/>
  <c r="M65" i="26" s="1"/>
  <c r="M66" i="26" s="1"/>
  <c r="M67" i="26" s="1"/>
  <c r="M68" i="26" s="1"/>
  <c r="M69" i="26" s="1"/>
  <c r="M70" i="26" s="1"/>
  <c r="M71" i="26" s="1"/>
  <c r="M72" i="26" s="1"/>
  <c r="M73" i="26" s="1"/>
  <c r="M74" i="26" s="1"/>
  <c r="M75" i="26" s="1"/>
  <c r="M76" i="26" s="1"/>
  <c r="M77" i="26" s="1"/>
  <c r="M78" i="26" s="1"/>
  <c r="M79" i="26" s="1"/>
  <c r="M80" i="26" s="1"/>
  <c r="M81" i="26" s="1"/>
  <c r="M82" i="26" s="1"/>
  <c r="M83" i="26" s="1"/>
  <c r="M84" i="26" s="1"/>
  <c r="M85" i="26" s="1"/>
  <c r="M86" i="26" s="1"/>
  <c r="M87" i="26" s="1"/>
  <c r="M88" i="26" s="1"/>
  <c r="M89" i="26" s="1"/>
  <c r="M90" i="26" s="1"/>
  <c r="M91" i="26" s="1"/>
  <c r="M92" i="26" s="1"/>
  <c r="M93" i="26" s="1"/>
  <c r="M94" i="26" s="1"/>
  <c r="M95" i="26" s="1"/>
  <c r="M96" i="26" s="1"/>
  <c r="M97" i="26" s="1"/>
  <c r="M98" i="26" s="1"/>
  <c r="M99" i="26" s="1"/>
  <c r="M100" i="26" s="1"/>
  <c r="M101" i="26" s="1"/>
  <c r="M102" i="26" s="1"/>
  <c r="M103" i="26" s="1"/>
  <c r="M104" i="26" s="1"/>
  <c r="M105" i="26" s="1"/>
  <c r="M106" i="26" s="1"/>
  <c r="M107" i="26" s="1"/>
  <c r="M108" i="26" s="1"/>
  <c r="M109" i="26" s="1"/>
  <c r="M110" i="26" s="1"/>
  <c r="M111" i="26" s="1"/>
  <c r="M112" i="26" s="1"/>
  <c r="M113" i="26" s="1"/>
  <c r="M114" i="26" s="1"/>
  <c r="M115" i="26" s="1"/>
  <c r="M116" i="26" s="1"/>
  <c r="M117" i="26" s="1"/>
  <c r="Z56" i="26"/>
  <c r="AA56" i="26"/>
  <c r="AB56" i="26"/>
  <c r="AC56" i="26"/>
  <c r="AD56" i="26"/>
  <c r="AE56" i="26"/>
  <c r="AF56" i="26"/>
  <c r="AG56" i="26"/>
  <c r="AH56" i="26"/>
  <c r="AI56" i="26"/>
  <c r="Z57" i="26"/>
  <c r="AA57" i="26"/>
  <c r="AB57" i="26"/>
  <c r="AC57" i="26"/>
  <c r="AD57" i="26"/>
  <c r="AE57" i="26"/>
  <c r="AF57" i="26"/>
  <c r="AG57" i="26"/>
  <c r="AH57" i="26"/>
  <c r="AI57" i="26"/>
  <c r="Z58" i="26"/>
  <c r="AA58" i="26"/>
  <c r="AB58" i="26"/>
  <c r="AC58" i="26"/>
  <c r="AD58" i="26"/>
  <c r="AE58" i="26"/>
  <c r="AF58" i="26"/>
  <c r="AG58" i="26"/>
  <c r="AH58" i="26"/>
  <c r="AI58" i="26"/>
  <c r="Z59" i="26"/>
  <c r="AA59" i="26"/>
  <c r="AB59" i="26"/>
  <c r="AC59" i="26"/>
  <c r="AD59" i="26"/>
  <c r="AE59" i="26"/>
  <c r="AF59" i="26"/>
  <c r="AG59" i="26"/>
  <c r="AH59" i="26"/>
  <c r="AI59" i="26"/>
  <c r="Z60" i="26"/>
  <c r="AA60" i="26"/>
  <c r="AB60" i="26"/>
  <c r="AC60" i="26"/>
  <c r="AD60" i="26"/>
  <c r="AE60" i="26"/>
  <c r="AF60" i="26"/>
  <c r="AG60" i="26"/>
  <c r="AH60" i="26"/>
  <c r="AI60" i="26"/>
  <c r="Z61" i="26"/>
  <c r="AA61" i="26"/>
  <c r="AB61" i="26"/>
  <c r="AC61" i="26"/>
  <c r="AD61" i="26"/>
  <c r="AE61" i="26"/>
  <c r="AF61" i="26"/>
  <c r="AG61" i="26"/>
  <c r="AH61" i="26"/>
  <c r="AI61" i="26"/>
  <c r="Z62" i="26"/>
  <c r="AA62" i="26"/>
  <c r="AB62" i="26"/>
  <c r="AC62" i="26"/>
  <c r="AD62" i="26"/>
  <c r="AE62" i="26"/>
  <c r="AF62" i="26"/>
  <c r="AG62" i="26"/>
  <c r="AH62" i="26"/>
  <c r="AI62" i="26"/>
  <c r="Z63" i="26"/>
  <c r="AA63" i="26"/>
  <c r="AB63" i="26"/>
  <c r="AC63" i="26"/>
  <c r="AD63" i="26"/>
  <c r="AE63" i="26"/>
  <c r="AF63" i="26"/>
  <c r="AG63" i="26"/>
  <c r="AH63" i="26"/>
  <c r="AI63" i="26"/>
  <c r="Z64" i="26"/>
  <c r="AA64" i="26"/>
  <c r="AB64" i="26"/>
  <c r="AC64" i="26"/>
  <c r="AD64" i="26"/>
  <c r="AE64" i="26"/>
  <c r="AF64" i="26"/>
  <c r="AG64" i="26"/>
  <c r="AH64" i="26"/>
  <c r="AI64" i="26"/>
  <c r="Z65" i="26"/>
  <c r="AA65" i="26"/>
  <c r="AB65" i="26"/>
  <c r="AC65" i="26"/>
  <c r="AD65" i="26"/>
  <c r="AE65" i="26"/>
  <c r="AF65" i="26"/>
  <c r="AG65" i="26"/>
  <c r="AH65" i="26"/>
  <c r="AI65" i="26"/>
  <c r="Z66" i="26"/>
  <c r="AA66" i="26"/>
  <c r="AB66" i="26"/>
  <c r="AC66" i="26"/>
  <c r="AD66" i="26"/>
  <c r="AE66" i="26"/>
  <c r="AF66" i="26"/>
  <c r="AG66" i="26"/>
  <c r="AH66" i="26"/>
  <c r="AI66" i="26"/>
  <c r="Z67" i="26"/>
  <c r="AA67" i="26"/>
  <c r="AB67" i="26"/>
  <c r="AC67" i="26"/>
  <c r="AD67" i="26"/>
  <c r="AE67" i="26"/>
  <c r="AF67" i="26"/>
  <c r="AG67" i="26"/>
  <c r="AH67" i="26"/>
  <c r="AI67" i="26"/>
  <c r="Z68" i="26"/>
  <c r="AA68" i="26"/>
  <c r="AB68" i="26"/>
  <c r="AC68" i="26"/>
  <c r="AD68" i="26"/>
  <c r="AE68" i="26"/>
  <c r="AF68" i="26"/>
  <c r="AG68" i="26"/>
  <c r="AH68" i="26"/>
  <c r="AI68" i="26"/>
  <c r="A69" i="26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A592" i="26" s="1"/>
  <c r="A593" i="26" s="1"/>
  <c r="A594" i="26" s="1"/>
  <c r="A595" i="26" s="1"/>
  <c r="A596" i="26" s="1"/>
  <c r="A597" i="26" s="1"/>
  <c r="A598" i="26" s="1"/>
  <c r="A599" i="26" s="1"/>
  <c r="A600" i="26" s="1"/>
  <c r="A601" i="26" s="1"/>
  <c r="Z69" i="26"/>
  <c r="AA69" i="26"/>
  <c r="AB69" i="26"/>
  <c r="AC69" i="26"/>
  <c r="AD69" i="26"/>
  <c r="AE69" i="26"/>
  <c r="AF69" i="26"/>
  <c r="AG69" i="26"/>
  <c r="AH69" i="26"/>
  <c r="AI69" i="26"/>
  <c r="Z70" i="26"/>
  <c r="AA70" i="26"/>
  <c r="AB70" i="26"/>
  <c r="AC70" i="26"/>
  <c r="AD70" i="26"/>
  <c r="AE70" i="26"/>
  <c r="AF70" i="26"/>
  <c r="AG70" i="26"/>
  <c r="AH70" i="26"/>
  <c r="AI70" i="26"/>
  <c r="Z71" i="26"/>
  <c r="AA71" i="26"/>
  <c r="AB71" i="26"/>
  <c r="AC71" i="26"/>
  <c r="AD71" i="26"/>
  <c r="AE71" i="26"/>
  <c r="AF71" i="26"/>
  <c r="AG71" i="26"/>
  <c r="AH71" i="26"/>
  <c r="AI71" i="26"/>
  <c r="Z72" i="26"/>
  <c r="AA72" i="26"/>
  <c r="AB72" i="26"/>
  <c r="AC72" i="26"/>
  <c r="AD72" i="26"/>
  <c r="AE72" i="26"/>
  <c r="AF72" i="26"/>
  <c r="AG72" i="26"/>
  <c r="AH72" i="26"/>
  <c r="AI72" i="26"/>
  <c r="Z73" i="26"/>
  <c r="AA73" i="26"/>
  <c r="AB73" i="26"/>
  <c r="AC73" i="26"/>
  <c r="AD73" i="26"/>
  <c r="AE73" i="26"/>
  <c r="AF73" i="26"/>
  <c r="AG73" i="26"/>
  <c r="AH73" i="26"/>
  <c r="AI73" i="26"/>
  <c r="Z74" i="26"/>
  <c r="AA74" i="26"/>
  <c r="AB74" i="26"/>
  <c r="AC74" i="26"/>
  <c r="AD74" i="26"/>
  <c r="AE74" i="26"/>
  <c r="AF74" i="26"/>
  <c r="AG74" i="26"/>
  <c r="AH74" i="26"/>
  <c r="AI74" i="26"/>
  <c r="Z75" i="26"/>
  <c r="AA75" i="26"/>
  <c r="AB75" i="26"/>
  <c r="AC75" i="26"/>
  <c r="AD75" i="26"/>
  <c r="AE75" i="26"/>
  <c r="AF75" i="26"/>
  <c r="AG75" i="26"/>
  <c r="AH75" i="26"/>
  <c r="AI75" i="26"/>
  <c r="Z76" i="26"/>
  <c r="AA76" i="26"/>
  <c r="AB76" i="26"/>
  <c r="AC76" i="26"/>
  <c r="AD76" i="26"/>
  <c r="AE76" i="26"/>
  <c r="AF76" i="26"/>
  <c r="AG76" i="26"/>
  <c r="AH76" i="26"/>
  <c r="AI76" i="26"/>
  <c r="Z77" i="26"/>
  <c r="AA77" i="26"/>
  <c r="AB77" i="26"/>
  <c r="AC77" i="26"/>
  <c r="AD77" i="26"/>
  <c r="AE77" i="26"/>
  <c r="AF77" i="26"/>
  <c r="AG77" i="26"/>
  <c r="AH77" i="26"/>
  <c r="AI77" i="26"/>
  <c r="Z78" i="26"/>
  <c r="AA78" i="26"/>
  <c r="AB78" i="26"/>
  <c r="AC78" i="26"/>
  <c r="AD78" i="26"/>
  <c r="AE78" i="26"/>
  <c r="AF78" i="26"/>
  <c r="AG78" i="26"/>
  <c r="AH78" i="26"/>
  <c r="AI78" i="26"/>
  <c r="Z79" i="26"/>
  <c r="AA79" i="26"/>
  <c r="AB79" i="26"/>
  <c r="AC79" i="26"/>
  <c r="AD79" i="26"/>
  <c r="AE79" i="26"/>
  <c r="AF79" i="26"/>
  <c r="AG79" i="26"/>
  <c r="AH79" i="26"/>
  <c r="AI79" i="26"/>
  <c r="Z80" i="26"/>
  <c r="AA80" i="26"/>
  <c r="AB80" i="26"/>
  <c r="AC80" i="26"/>
  <c r="AD80" i="26"/>
  <c r="AE80" i="26"/>
  <c r="AF80" i="26"/>
  <c r="AG80" i="26"/>
  <c r="AH80" i="26"/>
  <c r="AI80" i="26"/>
  <c r="Z81" i="26"/>
  <c r="AA81" i="26"/>
  <c r="AB81" i="26"/>
  <c r="AC81" i="26"/>
  <c r="AD81" i="26"/>
  <c r="AE81" i="26"/>
  <c r="AF81" i="26"/>
  <c r="AG81" i="26"/>
  <c r="AH81" i="26"/>
  <c r="AI81" i="26"/>
  <c r="Z82" i="26"/>
  <c r="AA82" i="26"/>
  <c r="AB82" i="26"/>
  <c r="AC82" i="26"/>
  <c r="AD82" i="26"/>
  <c r="AE82" i="26"/>
  <c r="AF82" i="26"/>
  <c r="AG82" i="26"/>
  <c r="AH82" i="26"/>
  <c r="AI82" i="26"/>
  <c r="Z83" i="26"/>
  <c r="AA83" i="26"/>
  <c r="AB83" i="26"/>
  <c r="AC83" i="26"/>
  <c r="AD83" i="26"/>
  <c r="AE83" i="26"/>
  <c r="AF83" i="26"/>
  <c r="AG83" i="26"/>
  <c r="AH83" i="26"/>
  <c r="AI83" i="26"/>
  <c r="Z84" i="26"/>
  <c r="AA84" i="26"/>
  <c r="AB84" i="26"/>
  <c r="AC84" i="26"/>
  <c r="AD84" i="26"/>
  <c r="AE84" i="26"/>
  <c r="AF84" i="26"/>
  <c r="AG84" i="26"/>
  <c r="AH84" i="26"/>
  <c r="AI84" i="26"/>
  <c r="Z85" i="26"/>
  <c r="AA85" i="26"/>
  <c r="AB85" i="26"/>
  <c r="AC85" i="26"/>
  <c r="AD85" i="26"/>
  <c r="AE85" i="26"/>
  <c r="AF85" i="26"/>
  <c r="AG85" i="26"/>
  <c r="AH85" i="26"/>
  <c r="AI85" i="26"/>
  <c r="Z86" i="26"/>
  <c r="AA86" i="26"/>
  <c r="AB86" i="26"/>
  <c r="AC86" i="26"/>
  <c r="AD86" i="26"/>
  <c r="AE86" i="26"/>
  <c r="AF86" i="26"/>
  <c r="AG86" i="26"/>
  <c r="AH86" i="26"/>
  <c r="AI86" i="26"/>
  <c r="Z87" i="26"/>
  <c r="AA87" i="26"/>
  <c r="AB87" i="26"/>
  <c r="AC87" i="26"/>
  <c r="AD87" i="26"/>
  <c r="AE87" i="26"/>
  <c r="AF87" i="26"/>
  <c r="AG87" i="26"/>
  <c r="AH87" i="26"/>
  <c r="AI87" i="26"/>
  <c r="Z88" i="26"/>
  <c r="AA88" i="26"/>
  <c r="AB88" i="26"/>
  <c r="AC88" i="26"/>
  <c r="AD88" i="26"/>
  <c r="AE88" i="26"/>
  <c r="AF88" i="26"/>
  <c r="AG88" i="26"/>
  <c r="AH88" i="26"/>
  <c r="AI88" i="26"/>
  <c r="Z89" i="26"/>
  <c r="AA89" i="26"/>
  <c r="AB89" i="26"/>
  <c r="AC89" i="26"/>
  <c r="AD89" i="26"/>
  <c r="AE89" i="26"/>
  <c r="AF89" i="26"/>
  <c r="AG89" i="26"/>
  <c r="AH89" i="26"/>
  <c r="AI89" i="26"/>
  <c r="Z90" i="26"/>
  <c r="AA90" i="26"/>
  <c r="AB90" i="26"/>
  <c r="AC90" i="26"/>
  <c r="AD90" i="26"/>
  <c r="AE90" i="26"/>
  <c r="AF90" i="26"/>
  <c r="AG90" i="26"/>
  <c r="AH90" i="26"/>
  <c r="AI90" i="26"/>
  <c r="Z91" i="26"/>
  <c r="AA91" i="26"/>
  <c r="AB91" i="26"/>
  <c r="AC91" i="26"/>
  <c r="AD91" i="26"/>
  <c r="AE91" i="26"/>
  <c r="AF91" i="26"/>
  <c r="AG91" i="26"/>
  <c r="AH91" i="26"/>
  <c r="AI91" i="26"/>
  <c r="Z92" i="26"/>
  <c r="AA92" i="26"/>
  <c r="AB92" i="26"/>
  <c r="AC92" i="26"/>
  <c r="AD92" i="26"/>
  <c r="AE92" i="26"/>
  <c r="AF92" i="26"/>
  <c r="AG92" i="26"/>
  <c r="AH92" i="26"/>
  <c r="AI92" i="26"/>
  <c r="Z93" i="26"/>
  <c r="AA93" i="26"/>
  <c r="AB93" i="26"/>
  <c r="AC93" i="26"/>
  <c r="AD93" i="26"/>
  <c r="AE93" i="26"/>
  <c r="AF93" i="26"/>
  <c r="AG93" i="26"/>
  <c r="AH93" i="26"/>
  <c r="AI93" i="26"/>
  <c r="Z94" i="26"/>
  <c r="AA94" i="26"/>
  <c r="AB94" i="26"/>
  <c r="AC94" i="26"/>
  <c r="AD94" i="26"/>
  <c r="AE94" i="26"/>
  <c r="AF94" i="26"/>
  <c r="AG94" i="26"/>
  <c r="AH94" i="26"/>
  <c r="AI94" i="26"/>
  <c r="Z95" i="26"/>
  <c r="AA95" i="26"/>
  <c r="AB95" i="26"/>
  <c r="AC95" i="26"/>
  <c r="AD95" i="26"/>
  <c r="AE95" i="26"/>
  <c r="AF95" i="26"/>
  <c r="AG95" i="26"/>
  <c r="AH95" i="26"/>
  <c r="AI95" i="26"/>
  <c r="Z96" i="26"/>
  <c r="AA96" i="26"/>
  <c r="AB96" i="26"/>
  <c r="AC96" i="26"/>
  <c r="AD96" i="26"/>
  <c r="AE96" i="26"/>
  <c r="AF96" i="26"/>
  <c r="AG96" i="26"/>
  <c r="AH96" i="26"/>
  <c r="AI96" i="26"/>
  <c r="Z97" i="26"/>
  <c r="AA97" i="26"/>
  <c r="AB97" i="26"/>
  <c r="AC97" i="26"/>
  <c r="AD97" i="26"/>
  <c r="AE97" i="26"/>
  <c r="AF97" i="26"/>
  <c r="AG97" i="26"/>
  <c r="AH97" i="26"/>
  <c r="AI97" i="26"/>
  <c r="Z98" i="26"/>
  <c r="AA98" i="26"/>
  <c r="AB98" i="26"/>
  <c r="AC98" i="26"/>
  <c r="AD98" i="26"/>
  <c r="AE98" i="26"/>
  <c r="AF98" i="26"/>
  <c r="AG98" i="26"/>
  <c r="AH98" i="26"/>
  <c r="AI98" i="26"/>
  <c r="Z99" i="26"/>
  <c r="AA99" i="26"/>
  <c r="AB99" i="26"/>
  <c r="AC99" i="26"/>
  <c r="AD99" i="26"/>
  <c r="AE99" i="26"/>
  <c r="AF99" i="26"/>
  <c r="AG99" i="26"/>
  <c r="AH99" i="26"/>
  <c r="AI99" i="26"/>
  <c r="Z100" i="26"/>
  <c r="AA100" i="26"/>
  <c r="AB100" i="26"/>
  <c r="AC100" i="26"/>
  <c r="AD100" i="26"/>
  <c r="AE100" i="26"/>
  <c r="AF100" i="26"/>
  <c r="AG100" i="26"/>
  <c r="AH100" i="26"/>
  <c r="AI100" i="26"/>
  <c r="Z101" i="26"/>
  <c r="AA101" i="26"/>
  <c r="AB101" i="26"/>
  <c r="AC101" i="26"/>
  <c r="AD101" i="26"/>
  <c r="AE101" i="26"/>
  <c r="AF101" i="26"/>
  <c r="AG101" i="26"/>
  <c r="AH101" i="26"/>
  <c r="AI101" i="26"/>
  <c r="Z102" i="26"/>
  <c r="AA102" i="26"/>
  <c r="AB102" i="26"/>
  <c r="AC102" i="26"/>
  <c r="AD102" i="26"/>
  <c r="AE102" i="26"/>
  <c r="AF102" i="26"/>
  <c r="AG102" i="26"/>
  <c r="AH102" i="26"/>
  <c r="AI102" i="26"/>
  <c r="Z103" i="26"/>
  <c r="AA103" i="26"/>
  <c r="AB103" i="26"/>
  <c r="AC103" i="26"/>
  <c r="AD103" i="26"/>
  <c r="AE103" i="26"/>
  <c r="AF103" i="26"/>
  <c r="AG103" i="26"/>
  <c r="AH103" i="26"/>
  <c r="AI103" i="26"/>
  <c r="Z104" i="26"/>
  <c r="AA104" i="26"/>
  <c r="AB104" i="26"/>
  <c r="AC104" i="26"/>
  <c r="AD104" i="26"/>
  <c r="AE104" i="26"/>
  <c r="AF104" i="26"/>
  <c r="AG104" i="26"/>
  <c r="AH104" i="26"/>
  <c r="AI104" i="26"/>
  <c r="Z105" i="26"/>
  <c r="AA105" i="26"/>
  <c r="AB105" i="26"/>
  <c r="AC105" i="26"/>
  <c r="AD105" i="26"/>
  <c r="AE105" i="26"/>
  <c r="AF105" i="26"/>
  <c r="AG105" i="26"/>
  <c r="AH105" i="26"/>
  <c r="AI105" i="26"/>
  <c r="Z106" i="26"/>
  <c r="AA106" i="26"/>
  <c r="AB106" i="26"/>
  <c r="AC106" i="26"/>
  <c r="AD106" i="26"/>
  <c r="AE106" i="26"/>
  <c r="AF106" i="26"/>
  <c r="AG106" i="26"/>
  <c r="AH106" i="26"/>
  <c r="AI106" i="26"/>
  <c r="Z107" i="26"/>
  <c r="AA107" i="26"/>
  <c r="AB107" i="26"/>
  <c r="AC107" i="26"/>
  <c r="AD107" i="26"/>
  <c r="AE107" i="26"/>
  <c r="AF107" i="26"/>
  <c r="AG107" i="26"/>
  <c r="AH107" i="26"/>
  <c r="AI107" i="26"/>
  <c r="M118" i="26"/>
  <c r="M119" i="26" s="1"/>
  <c r="M120" i="26" s="1"/>
  <c r="M121" i="26" s="1"/>
  <c r="M122" i="26" s="1"/>
  <c r="M123" i="26" s="1"/>
  <c r="M124" i="26" s="1"/>
  <c r="M125" i="26" s="1"/>
  <c r="M126" i="26" s="1"/>
  <c r="M127" i="26" s="1"/>
  <c r="M128" i="26" s="1"/>
  <c r="M129" i="26" s="1"/>
  <c r="M130" i="26" s="1"/>
  <c r="M131" i="26" s="1"/>
  <c r="M132" i="26" s="1"/>
  <c r="M133" i="26" s="1"/>
  <c r="M134" i="26" s="1"/>
  <c r="M135" i="26" s="1"/>
  <c r="M136" i="26" s="1"/>
  <c r="M137" i="26" s="1"/>
  <c r="M138" i="26" s="1"/>
  <c r="M139" i="26" s="1"/>
  <c r="M140" i="26" s="1"/>
  <c r="M141" i="26" s="1"/>
  <c r="M142" i="26" s="1"/>
  <c r="M143" i="26" s="1"/>
  <c r="M144" i="26" s="1"/>
  <c r="M145" i="26" s="1"/>
  <c r="M146" i="26" s="1"/>
  <c r="M147" i="26" s="1"/>
  <c r="M148" i="26" s="1"/>
  <c r="M149" i="26" s="1"/>
  <c r="M150" i="26" s="1"/>
  <c r="M151" i="26" s="1"/>
  <c r="M152" i="26" s="1"/>
  <c r="M153" i="26" s="1"/>
  <c r="M154" i="26" s="1"/>
  <c r="M155" i="26" s="1"/>
  <c r="M156" i="26" s="1"/>
  <c r="M157" i="26" s="1"/>
  <c r="M158" i="26" s="1"/>
  <c r="M159" i="26" s="1"/>
  <c r="M160" i="26" s="1"/>
  <c r="M161" i="26" s="1"/>
  <c r="M162" i="26" s="1"/>
  <c r="M163" i="26" s="1"/>
  <c r="M164" i="26" s="1"/>
  <c r="M165" i="26" s="1"/>
  <c r="M166" i="26" s="1"/>
  <c r="M167" i="26" s="1"/>
  <c r="M168" i="26" s="1"/>
  <c r="M169" i="26" s="1"/>
  <c r="M170" i="26" s="1"/>
  <c r="M171" i="26" s="1"/>
  <c r="M172" i="26" s="1"/>
  <c r="M173" i="26" s="1"/>
  <c r="M174" i="26" s="1"/>
  <c r="M175" i="26" s="1"/>
  <c r="M176" i="26" s="1"/>
  <c r="M177" i="26" s="1"/>
  <c r="M178" i="26" s="1"/>
  <c r="M179" i="26" s="1"/>
  <c r="M180" i="26" s="1"/>
  <c r="M181" i="26" s="1"/>
  <c r="M182" i="26" s="1"/>
  <c r="M183" i="26" s="1"/>
  <c r="M184" i="26" s="1"/>
  <c r="M185" i="26" s="1"/>
  <c r="M186" i="26" s="1"/>
  <c r="M187" i="26" s="1"/>
  <c r="M188" i="26" s="1"/>
  <c r="M189" i="26" s="1"/>
  <c r="M190" i="26" s="1"/>
  <c r="M191" i="26" s="1"/>
  <c r="M192" i="26" s="1"/>
  <c r="M193" i="26" s="1"/>
  <c r="M194" i="26" s="1"/>
  <c r="M195" i="26" s="1"/>
  <c r="M196" i="26" s="1"/>
  <c r="M197" i="26" s="1"/>
  <c r="M198" i="26" s="1"/>
  <c r="M199" i="26" s="1"/>
  <c r="M200" i="26" s="1"/>
  <c r="M201" i="26" s="1"/>
  <c r="M202" i="26" s="1"/>
  <c r="M203" i="26" s="1"/>
  <c r="M204" i="26" s="1"/>
  <c r="M205" i="26" s="1"/>
  <c r="M206" i="26" s="1"/>
  <c r="M207" i="26" s="1"/>
  <c r="M208" i="26" s="1"/>
  <c r="M209" i="26" s="1"/>
  <c r="M210" i="26" s="1"/>
  <c r="M211" i="26" s="1"/>
  <c r="M212" i="26" s="1"/>
  <c r="M213" i="26" s="1"/>
  <c r="M214" i="26" s="1"/>
  <c r="M215" i="26" s="1"/>
  <c r="M216" i="26" s="1"/>
  <c r="M217" i="26" s="1"/>
  <c r="M218" i="26" s="1"/>
  <c r="M219" i="26" s="1"/>
  <c r="M220" i="26" s="1"/>
  <c r="M221" i="26" s="1"/>
  <c r="M222" i="26" s="1"/>
  <c r="M223" i="26" s="1"/>
  <c r="M224" i="26" s="1"/>
  <c r="M225" i="26" s="1"/>
  <c r="M226" i="26" s="1"/>
  <c r="M227" i="26" s="1"/>
  <c r="M228" i="26" s="1"/>
  <c r="M229" i="26" s="1"/>
  <c r="M230" i="26" s="1"/>
  <c r="M231" i="26" s="1"/>
  <c r="M232" i="26" s="1"/>
  <c r="M233" i="26" s="1"/>
  <c r="M234" i="26" s="1"/>
  <c r="M235" i="26" s="1"/>
  <c r="M236" i="26" s="1"/>
  <c r="M237" i="26" s="1"/>
  <c r="M238" i="26" s="1"/>
  <c r="M239" i="26" s="1"/>
  <c r="M240" i="26" s="1"/>
  <c r="M241" i="26" s="1"/>
  <c r="M242" i="26" s="1"/>
  <c r="M243" i="26" s="1"/>
  <c r="M244" i="26" s="1"/>
  <c r="M245" i="26" s="1"/>
  <c r="M246" i="26" s="1"/>
  <c r="M247" i="26" s="1"/>
  <c r="M248" i="26" s="1"/>
  <c r="M249" i="26" s="1"/>
  <c r="M250" i="26" s="1"/>
  <c r="M251" i="26" s="1"/>
  <c r="M252" i="26" s="1"/>
  <c r="M253" i="26" s="1"/>
  <c r="M254" i="26"/>
  <c r="M255" i="26" s="1"/>
  <c r="M256" i="26" s="1"/>
  <c r="M257" i="26" s="1"/>
  <c r="M258" i="26" s="1"/>
  <c r="M259" i="26" s="1"/>
  <c r="M260" i="26" s="1"/>
  <c r="M261" i="26" s="1"/>
  <c r="M262" i="26" s="1"/>
  <c r="M263" i="26" s="1"/>
  <c r="M264" i="26" s="1"/>
  <c r="M265" i="26" s="1"/>
  <c r="M266" i="26" s="1"/>
  <c r="M267" i="26" s="1"/>
  <c r="M268" i="26" s="1"/>
  <c r="M269" i="26" s="1"/>
  <c r="M270" i="26" s="1"/>
  <c r="M271" i="26" s="1"/>
  <c r="M272" i="26" s="1"/>
  <c r="M273" i="26" s="1"/>
  <c r="M274" i="26" s="1"/>
  <c r="M275" i="26" s="1"/>
  <c r="M276" i="26" s="1"/>
  <c r="M277" i="26" s="1"/>
  <c r="M278" i="26" s="1"/>
  <c r="M279" i="26" s="1"/>
  <c r="M280" i="26" s="1"/>
  <c r="M281" i="26" s="1"/>
  <c r="M282" i="26" s="1"/>
  <c r="M283" i="26" s="1"/>
  <c r="M284" i="26" s="1"/>
  <c r="M285" i="26" s="1"/>
  <c r="M286" i="26" s="1"/>
  <c r="M287" i="26" s="1"/>
  <c r="M288" i="26" s="1"/>
  <c r="M289" i="26" s="1"/>
  <c r="M290" i="26" s="1"/>
  <c r="M291" i="26" s="1"/>
  <c r="M292" i="26" s="1"/>
  <c r="M293" i="26" s="1"/>
  <c r="M294" i="26" s="1"/>
  <c r="M295" i="26" s="1"/>
  <c r="M296" i="26" s="1"/>
  <c r="M297" i="26" s="1"/>
  <c r="M298" i="26" s="1"/>
  <c r="M299" i="26" s="1"/>
  <c r="M300" i="26" s="1"/>
  <c r="M301" i="26" s="1"/>
  <c r="M302" i="26" s="1"/>
  <c r="M303" i="26" s="1"/>
  <c r="M304" i="26" s="1"/>
  <c r="M305" i="26" s="1"/>
  <c r="M306" i="26" s="1"/>
  <c r="M307" i="26" s="1"/>
  <c r="M308" i="26" s="1"/>
  <c r="M309" i="26" s="1"/>
  <c r="M310" i="26" s="1"/>
  <c r="M311" i="26" s="1"/>
  <c r="M312" i="26" s="1"/>
  <c r="M313" i="26" s="1"/>
  <c r="M314" i="26" s="1"/>
  <c r="M315" i="26" s="1"/>
  <c r="M316" i="26" s="1"/>
  <c r="M317" i="26" s="1"/>
  <c r="M318" i="26" s="1"/>
  <c r="M319" i="26" s="1"/>
  <c r="M320" i="26" s="1"/>
  <c r="M321" i="26" s="1"/>
  <c r="M322" i="26" s="1"/>
  <c r="M323" i="26" s="1"/>
  <c r="M324" i="26" s="1"/>
  <c r="M325" i="26" s="1"/>
  <c r="M326" i="26" s="1"/>
  <c r="M327" i="26" s="1"/>
  <c r="M328" i="26" s="1"/>
  <c r="M329" i="26" s="1"/>
  <c r="M330" i="26" s="1"/>
  <c r="M331" i="26" s="1"/>
  <c r="M332" i="26" s="1"/>
  <c r="M333" i="26" s="1"/>
  <c r="M334" i="26" s="1"/>
  <c r="M335" i="26" s="1"/>
  <c r="M336" i="26" s="1"/>
  <c r="M337" i="26" s="1"/>
  <c r="M338" i="26" s="1"/>
  <c r="M339" i="26" s="1"/>
  <c r="M340" i="26" s="1"/>
  <c r="M341" i="26" s="1"/>
  <c r="M342" i="26" s="1"/>
  <c r="M343" i="26" s="1"/>
  <c r="M344" i="26" s="1"/>
  <c r="M345" i="26" s="1"/>
  <c r="M346" i="26" s="1"/>
  <c r="M347" i="26" s="1"/>
  <c r="M348" i="26" s="1"/>
  <c r="M349" i="26" s="1"/>
  <c r="M350" i="26" s="1"/>
  <c r="M351" i="26" s="1"/>
  <c r="M352" i="26" s="1"/>
  <c r="M353" i="26" s="1"/>
  <c r="M354" i="26" s="1"/>
  <c r="M355" i="26" s="1"/>
  <c r="M356" i="26" s="1"/>
  <c r="M357" i="26" s="1"/>
  <c r="M358" i="26" s="1"/>
  <c r="M359" i="26" s="1"/>
  <c r="M360" i="26" s="1"/>
  <c r="M361" i="26" s="1"/>
  <c r="M362" i="26" s="1"/>
  <c r="M363" i="26" s="1"/>
  <c r="M364" i="26" s="1"/>
  <c r="M365" i="26" s="1"/>
  <c r="M366" i="26" s="1"/>
  <c r="M367" i="26" s="1"/>
  <c r="M368" i="26" s="1"/>
  <c r="M369" i="26" s="1"/>
  <c r="M370" i="26" s="1"/>
  <c r="M371" i="26" s="1"/>
  <c r="M372" i="26" s="1"/>
  <c r="M373" i="26" s="1"/>
  <c r="M374" i="26" s="1"/>
  <c r="M375" i="26" s="1"/>
  <c r="M376" i="26" s="1"/>
  <c r="M377" i="26" s="1"/>
  <c r="M378" i="26" s="1"/>
  <c r="M379" i="26" s="1"/>
  <c r="M380" i="26" s="1"/>
  <c r="M381" i="26" s="1"/>
  <c r="M382" i="26" s="1"/>
  <c r="M383" i="26" s="1"/>
  <c r="M384" i="26" s="1"/>
  <c r="M385" i="26" s="1"/>
  <c r="M386" i="26" s="1"/>
  <c r="M387" i="26" s="1"/>
  <c r="M388" i="26" s="1"/>
  <c r="M389" i="26" s="1"/>
  <c r="M390" i="26" s="1"/>
  <c r="M391" i="26" s="1"/>
  <c r="M392" i="26" s="1"/>
  <c r="M393" i="26" s="1"/>
  <c r="M394" i="26" s="1"/>
  <c r="M395" i="26" s="1"/>
  <c r="M396" i="26" s="1"/>
  <c r="M397" i="26" s="1"/>
  <c r="M398" i="26" s="1"/>
  <c r="M399" i="26" s="1"/>
  <c r="M400" i="26" s="1"/>
  <c r="M401" i="26" s="1"/>
  <c r="M402" i="26" s="1"/>
  <c r="M403" i="26" s="1"/>
  <c r="M404" i="26" s="1"/>
  <c r="M405" i="26" s="1"/>
  <c r="M406" i="26" s="1"/>
  <c r="M407" i="26" s="1"/>
  <c r="M408" i="26" s="1"/>
  <c r="M409" i="26" s="1"/>
  <c r="M410" i="26" s="1"/>
  <c r="M411" i="26" s="1"/>
  <c r="M412" i="26" s="1"/>
  <c r="M413" i="26" s="1"/>
  <c r="M414" i="26" s="1"/>
  <c r="M415" i="26" s="1"/>
  <c r="M416" i="26" s="1"/>
  <c r="M417" i="26" s="1"/>
  <c r="M418" i="26" s="1"/>
  <c r="M419" i="26" s="1"/>
  <c r="M420" i="26" s="1"/>
  <c r="M421" i="26" s="1"/>
  <c r="M422" i="26" s="1"/>
  <c r="M423" i="26" s="1"/>
  <c r="M424" i="26" s="1"/>
  <c r="M425" i="26" s="1"/>
  <c r="M426" i="26" s="1"/>
  <c r="M427" i="26" s="1"/>
  <c r="M428" i="26" s="1"/>
  <c r="M429" i="26" s="1"/>
  <c r="M430" i="26" s="1"/>
  <c r="M431" i="26" s="1"/>
  <c r="M432" i="26" s="1"/>
  <c r="M433" i="26" s="1"/>
  <c r="M434" i="26" s="1"/>
  <c r="M435" i="26" s="1"/>
  <c r="M436" i="26" s="1"/>
  <c r="M437" i="26" s="1"/>
  <c r="M438" i="26" s="1"/>
  <c r="M439" i="26" s="1"/>
  <c r="M440" i="26" s="1"/>
  <c r="M441" i="26" s="1"/>
  <c r="M442" i="26" s="1"/>
  <c r="M443" i="26" s="1"/>
  <c r="M444" i="26" s="1"/>
  <c r="M445" i="26" s="1"/>
  <c r="M446" i="26" s="1"/>
  <c r="M447" i="26" s="1"/>
  <c r="M448" i="26" s="1"/>
  <c r="M449" i="26" s="1"/>
  <c r="M450" i="26" s="1"/>
  <c r="M451" i="26" s="1"/>
  <c r="M452" i="26" s="1"/>
  <c r="M453" i="26" s="1"/>
  <c r="M454" i="26" s="1"/>
  <c r="M455" i="26" s="1"/>
  <c r="M456" i="26" s="1"/>
  <c r="M457" i="26" s="1"/>
  <c r="M458" i="26" s="1"/>
  <c r="M459" i="26" s="1"/>
  <c r="M460" i="26" s="1"/>
  <c r="M461" i="26" s="1"/>
  <c r="M462" i="26" s="1"/>
  <c r="M463" i="26" s="1"/>
  <c r="M464" i="26" s="1"/>
  <c r="M465" i="26" s="1"/>
  <c r="M466" i="26" s="1"/>
  <c r="M467" i="26" s="1"/>
  <c r="M468" i="26" s="1"/>
  <c r="M469" i="26" s="1"/>
  <c r="M470" i="26" s="1"/>
  <c r="M471" i="26" s="1"/>
  <c r="M472" i="26" s="1"/>
  <c r="M473" i="26" s="1"/>
  <c r="M474" i="26" s="1"/>
  <c r="M475" i="26" s="1"/>
  <c r="M476" i="26" s="1"/>
  <c r="M477" i="26" s="1"/>
  <c r="M478" i="26" s="1"/>
  <c r="M479" i="26" s="1"/>
  <c r="M480" i="26" s="1"/>
  <c r="M481" i="26" s="1"/>
  <c r="M482" i="26" s="1"/>
  <c r="M483" i="26" s="1"/>
  <c r="M484" i="26" s="1"/>
  <c r="M485" i="26" s="1"/>
  <c r="M486" i="26" s="1"/>
  <c r="M487" i="26" s="1"/>
  <c r="M488" i="26" s="1"/>
  <c r="M489" i="26" s="1"/>
  <c r="M490" i="26" s="1"/>
  <c r="M491" i="26" s="1"/>
  <c r="M492" i="26" s="1"/>
  <c r="M493" i="26" s="1"/>
  <c r="M494" i="26" s="1"/>
  <c r="M495" i="26" s="1"/>
  <c r="M496" i="26" s="1"/>
  <c r="M497" i="26" s="1"/>
  <c r="M498" i="26" s="1"/>
  <c r="M499" i="26" s="1"/>
  <c r="M500" i="26" s="1"/>
  <c r="M501" i="26" s="1"/>
  <c r="M502" i="26" s="1"/>
  <c r="M503" i="26" s="1"/>
  <c r="M504" i="26" s="1"/>
  <c r="M505" i="26" s="1"/>
  <c r="M506" i="26" s="1"/>
  <c r="M507" i="26" s="1"/>
  <c r="M508" i="26" s="1"/>
  <c r="M509" i="26" s="1"/>
  <c r="M510" i="26" s="1"/>
  <c r="M511" i="26" s="1"/>
  <c r="M512" i="26" s="1"/>
  <c r="M513" i="26" s="1"/>
  <c r="M514" i="26" s="1"/>
  <c r="M515" i="26" s="1"/>
  <c r="M516" i="26" s="1"/>
  <c r="M517" i="26" s="1"/>
  <c r="M518" i="26" s="1"/>
  <c r="M519" i="26" s="1"/>
  <c r="M520" i="26" s="1"/>
  <c r="M521" i="26" s="1"/>
  <c r="M522" i="26" s="1"/>
  <c r="M523" i="26" s="1"/>
  <c r="M524" i="26" s="1"/>
  <c r="M525" i="26" s="1"/>
  <c r="M526" i="26" s="1"/>
  <c r="M527" i="26" s="1"/>
  <c r="M528" i="26" s="1"/>
  <c r="M529" i="26" s="1"/>
  <c r="M530" i="26" s="1"/>
  <c r="M531" i="26" s="1"/>
  <c r="M532" i="26" s="1"/>
  <c r="M533" i="26" s="1"/>
  <c r="M534" i="26" s="1"/>
  <c r="M535" i="26" s="1"/>
  <c r="M536" i="26" s="1"/>
  <c r="M537" i="26" s="1"/>
  <c r="M538" i="26" s="1"/>
  <c r="M539" i="26" s="1"/>
  <c r="M540" i="26" s="1"/>
  <c r="M541" i="26" s="1"/>
  <c r="M542" i="26" s="1"/>
  <c r="M543" i="26" s="1"/>
  <c r="M544" i="26" s="1"/>
  <c r="M545" i="26" s="1"/>
  <c r="M546" i="26" s="1"/>
  <c r="M547" i="26" s="1"/>
  <c r="M548" i="26" s="1"/>
  <c r="M549" i="26" s="1"/>
  <c r="M550" i="26" s="1"/>
  <c r="M551" i="26" s="1"/>
  <c r="M552" i="26" s="1"/>
  <c r="M553" i="26" s="1"/>
  <c r="M554" i="26" s="1"/>
  <c r="M555" i="26" s="1"/>
  <c r="M556" i="26" s="1"/>
  <c r="M557" i="26" s="1"/>
  <c r="M558" i="26" s="1"/>
  <c r="M559" i="26" s="1"/>
  <c r="M560" i="26" s="1"/>
  <c r="M561" i="26" s="1"/>
  <c r="M562" i="26" s="1"/>
  <c r="M563" i="26" s="1"/>
  <c r="M564" i="26" s="1"/>
  <c r="M565" i="26" s="1"/>
  <c r="M566" i="26" s="1"/>
  <c r="M567" i="26" s="1"/>
  <c r="M568" i="26" s="1"/>
  <c r="M569" i="26" s="1"/>
  <c r="M570" i="26" s="1"/>
  <c r="M571" i="26" s="1"/>
  <c r="M572" i="26" s="1"/>
  <c r="M573" i="26" s="1"/>
  <c r="M574" i="26" s="1"/>
  <c r="M575" i="26" s="1"/>
  <c r="M576" i="26" s="1"/>
  <c r="M577" i="26" s="1"/>
  <c r="M578" i="26" s="1"/>
  <c r="M579" i="26" s="1"/>
  <c r="M580" i="26" s="1"/>
  <c r="M581" i="26" s="1"/>
  <c r="M582" i="26" s="1"/>
  <c r="M583" i="26" s="1"/>
  <c r="M584" i="26" s="1"/>
  <c r="M585" i="26" s="1"/>
  <c r="M586" i="26" s="1"/>
  <c r="M587" i="26" s="1"/>
  <c r="M588" i="26" s="1"/>
  <c r="M589" i="26" s="1"/>
  <c r="M590" i="26" s="1"/>
  <c r="M591" i="26" s="1"/>
  <c r="M592" i="26" s="1"/>
  <c r="M593" i="26" s="1"/>
  <c r="M594" i="26" s="1"/>
  <c r="M595" i="26" s="1"/>
  <c r="M596" i="26" s="1"/>
  <c r="M597" i="26" s="1"/>
  <c r="M598" i="26" s="1"/>
  <c r="M599" i="26" s="1"/>
  <c r="M600" i="26" s="1"/>
  <c r="M601" i="26" s="1"/>
  <c r="L7" i="25"/>
  <c r="L8" i="25"/>
  <c r="L9" i="25"/>
  <c r="L10" i="25"/>
  <c r="L11" i="25"/>
  <c r="L12" i="25"/>
  <c r="L13" i="25"/>
  <c r="L14" i="25"/>
  <c r="L15" i="25"/>
  <c r="L16" i="25"/>
  <c r="L17" i="25"/>
  <c r="L18" i="25"/>
  <c r="B39" i="25" a="1"/>
  <c r="C40" i="25"/>
  <c r="E41" i="25"/>
  <c r="C42" i="25"/>
  <c r="E43" i="25"/>
  <c r="G44" i="25"/>
  <c r="E45" i="25"/>
  <c r="G46" i="25"/>
  <c r="I47" i="25"/>
  <c r="G48" i="25"/>
  <c r="B53" i="25" a="1"/>
  <c r="B53" i="25" s="1"/>
  <c r="D53" i="25"/>
  <c r="E53" i="25"/>
  <c r="H53" i="25"/>
  <c r="I53" i="25"/>
  <c r="B54" i="25"/>
  <c r="C54" i="25"/>
  <c r="F54" i="25"/>
  <c r="G54" i="25"/>
  <c r="J54" i="25"/>
  <c r="K54" i="25"/>
  <c r="D55" i="25"/>
  <c r="E55" i="25"/>
  <c r="H55" i="25"/>
  <c r="I55" i="25"/>
  <c r="B56" i="25"/>
  <c r="C56" i="25"/>
  <c r="F56" i="25"/>
  <c r="G56" i="25"/>
  <c r="J56" i="25"/>
  <c r="K56" i="25"/>
  <c r="D57" i="25"/>
  <c r="E57" i="25"/>
  <c r="H57" i="25"/>
  <c r="I57" i="25"/>
  <c r="B58" i="25"/>
  <c r="C58" i="25"/>
  <c r="F58" i="25"/>
  <c r="G58" i="25"/>
  <c r="J58" i="25"/>
  <c r="K58" i="25"/>
  <c r="D59" i="25"/>
  <c r="E59" i="25"/>
  <c r="H59" i="25"/>
  <c r="I59" i="25"/>
  <c r="B60" i="25"/>
  <c r="C60" i="25"/>
  <c r="F60" i="25"/>
  <c r="G60" i="25"/>
  <c r="J60" i="25"/>
  <c r="K60" i="25"/>
  <c r="D61" i="25"/>
  <c r="E61" i="25"/>
  <c r="H61" i="25"/>
  <c r="I61" i="25"/>
  <c r="B62" i="25"/>
  <c r="C62" i="25"/>
  <c r="F62" i="25"/>
  <c r="G62" i="25"/>
  <c r="J62" i="25"/>
  <c r="K62" i="25"/>
  <c r="B3" i="23"/>
  <c r="C3" i="23"/>
  <c r="D3" i="23"/>
  <c r="E3" i="23"/>
  <c r="F3" i="23"/>
  <c r="R58" i="23" s="1"/>
  <c r="G3" i="23"/>
  <c r="H3" i="23"/>
  <c r="I3" i="23"/>
  <c r="J3" i="23"/>
  <c r="V58" i="23" s="1"/>
  <c r="K3" i="23"/>
  <c r="B4" i="23"/>
  <c r="C4" i="23"/>
  <c r="D4" i="23"/>
  <c r="E4" i="23"/>
  <c r="F4" i="23"/>
  <c r="G4" i="23"/>
  <c r="S7" i="23" s="1"/>
  <c r="H4" i="23"/>
  <c r="I4" i="23"/>
  <c r="J4" i="23"/>
  <c r="K4" i="23"/>
  <c r="W7" i="23" s="1"/>
  <c r="B5" i="23"/>
  <c r="O7" i="23"/>
  <c r="O3" i="23" s="1"/>
  <c r="P7" i="23"/>
  <c r="P3" i="23" s="1"/>
  <c r="Q7" i="23"/>
  <c r="Q3" i="23" s="1"/>
  <c r="T7" i="23"/>
  <c r="U7" i="23"/>
  <c r="U3" i="23" s="1"/>
  <c r="A8" i="23"/>
  <c r="A9" i="23" s="1"/>
  <c r="A10" i="23" s="1"/>
  <c r="A11" i="23" s="1"/>
  <c r="A12" i="23" s="1"/>
  <c r="A13" i="23" s="1"/>
  <c r="A14" i="23" s="1"/>
  <c r="A15" i="23" s="1"/>
  <c r="M8" i="23"/>
  <c r="O8" i="23"/>
  <c r="Q8" i="23"/>
  <c r="U8" i="23"/>
  <c r="M9" i="23"/>
  <c r="O9" i="23"/>
  <c r="Q9" i="23"/>
  <c r="S9" i="23"/>
  <c r="U9" i="23"/>
  <c r="M10" i="23"/>
  <c r="O10" i="23"/>
  <c r="Q10" i="23"/>
  <c r="S10" i="23"/>
  <c r="U10" i="23"/>
  <c r="M11" i="23"/>
  <c r="O11" i="23"/>
  <c r="Q11" i="23"/>
  <c r="S11" i="23"/>
  <c r="U11" i="23"/>
  <c r="M12" i="23"/>
  <c r="O12" i="23"/>
  <c r="Q12" i="23"/>
  <c r="S12" i="23"/>
  <c r="U12" i="23"/>
  <c r="M13" i="23"/>
  <c r="O13" i="23"/>
  <c r="Q13" i="23"/>
  <c r="S13" i="23"/>
  <c r="U13" i="23"/>
  <c r="W13" i="23"/>
  <c r="M14" i="23"/>
  <c r="M15" i="23" s="1"/>
  <c r="M16" i="23" s="1"/>
  <c r="M17" i="23" s="1"/>
  <c r="M18" i="23" s="1"/>
  <c r="M19" i="23" s="1"/>
  <c r="M20" i="23" s="1"/>
  <c r="M21" i="23" s="1"/>
  <c r="M22" i="23" s="1"/>
  <c r="M23" i="23" s="1"/>
  <c r="M24" i="23" s="1"/>
  <c r="M25" i="23" s="1"/>
  <c r="M26" i="23" s="1"/>
  <c r="M27" i="23" s="1"/>
  <c r="M28" i="23" s="1"/>
  <c r="M29" i="23" s="1"/>
  <c r="M30" i="23" s="1"/>
  <c r="M31" i="23" s="1"/>
  <c r="M32" i="23" s="1"/>
  <c r="M33" i="23" s="1"/>
  <c r="M34" i="23" s="1"/>
  <c r="M35" i="23" s="1"/>
  <c r="M36" i="23" s="1"/>
  <c r="M37" i="23" s="1"/>
  <c r="M38" i="23" s="1"/>
  <c r="M39" i="23" s="1"/>
  <c r="M40" i="23" s="1"/>
  <c r="M41" i="23" s="1"/>
  <c r="M42" i="23" s="1"/>
  <c r="M43" i="23" s="1"/>
  <c r="M44" i="23" s="1"/>
  <c r="M45" i="23" s="1"/>
  <c r="M46" i="23" s="1"/>
  <c r="M47" i="23" s="1"/>
  <c r="M48" i="23" s="1"/>
  <c r="M49" i="23" s="1"/>
  <c r="M50" i="23" s="1"/>
  <c r="M51" i="23" s="1"/>
  <c r="M52" i="23" s="1"/>
  <c r="M53" i="23" s="1"/>
  <c r="M54" i="23" s="1"/>
  <c r="M55" i="23" s="1"/>
  <c r="M56" i="23" s="1"/>
  <c r="M57" i="23" s="1"/>
  <c r="M58" i="23" s="1"/>
  <c r="M59" i="23" s="1"/>
  <c r="M60" i="23" s="1"/>
  <c r="M61" i="23" s="1"/>
  <c r="M62" i="23" s="1"/>
  <c r="M63" i="23" s="1"/>
  <c r="M64" i="23" s="1"/>
  <c r="M65" i="23" s="1"/>
  <c r="M66" i="23" s="1"/>
  <c r="M67" i="23" s="1"/>
  <c r="M68" i="23" s="1"/>
  <c r="M69" i="23" s="1"/>
  <c r="M70" i="23" s="1"/>
  <c r="M71" i="23" s="1"/>
  <c r="M72" i="23" s="1"/>
  <c r="M73" i="23" s="1"/>
  <c r="M74" i="23" s="1"/>
  <c r="M75" i="23" s="1"/>
  <c r="M76" i="23" s="1"/>
  <c r="M77" i="23" s="1"/>
  <c r="M78" i="23" s="1"/>
  <c r="M79" i="23" s="1"/>
  <c r="M80" i="23" s="1"/>
  <c r="M81" i="23" s="1"/>
  <c r="M82" i="23" s="1"/>
  <c r="M83" i="23" s="1"/>
  <c r="M84" i="23" s="1"/>
  <c r="M85" i="23" s="1"/>
  <c r="M86" i="23" s="1"/>
  <c r="M87" i="23" s="1"/>
  <c r="M88" i="23" s="1"/>
  <c r="M89" i="23" s="1"/>
  <c r="M90" i="23" s="1"/>
  <c r="M91" i="23" s="1"/>
  <c r="M92" i="23" s="1"/>
  <c r="M93" i="23" s="1"/>
  <c r="M94" i="23" s="1"/>
  <c r="M95" i="23" s="1"/>
  <c r="M96" i="23" s="1"/>
  <c r="M97" i="23" s="1"/>
  <c r="M98" i="23" s="1"/>
  <c r="M99" i="23" s="1"/>
  <c r="M100" i="23" s="1"/>
  <c r="M101" i="23" s="1"/>
  <c r="M102" i="23" s="1"/>
  <c r="M103" i="23" s="1"/>
  <c r="M104" i="23" s="1"/>
  <c r="M105" i="23" s="1"/>
  <c r="M106" i="23" s="1"/>
  <c r="M107" i="23" s="1"/>
  <c r="M108" i="23" s="1"/>
  <c r="M109" i="23" s="1"/>
  <c r="M110" i="23" s="1"/>
  <c r="M111" i="23" s="1"/>
  <c r="M112" i="23" s="1"/>
  <c r="M113" i="23" s="1"/>
  <c r="M114" i="23" s="1"/>
  <c r="M115" i="23" s="1"/>
  <c r="M116" i="23" s="1"/>
  <c r="M117" i="23" s="1"/>
  <c r="M118" i="23" s="1"/>
  <c r="M119" i="23" s="1"/>
  <c r="M120" i="23" s="1"/>
  <c r="M121" i="23" s="1"/>
  <c r="M122" i="23" s="1"/>
  <c r="M123" i="23" s="1"/>
  <c r="M124" i="23" s="1"/>
  <c r="M125" i="23" s="1"/>
  <c r="M126" i="23" s="1"/>
  <c r="M127" i="23" s="1"/>
  <c r="M128" i="23" s="1"/>
  <c r="M129" i="23" s="1"/>
  <c r="M130" i="23" s="1"/>
  <c r="M131" i="23" s="1"/>
  <c r="M132" i="23" s="1"/>
  <c r="M133" i="23" s="1"/>
  <c r="M134" i="23" s="1"/>
  <c r="M135" i="23" s="1"/>
  <c r="M136" i="23" s="1"/>
  <c r="M137" i="23" s="1"/>
  <c r="M138" i="23" s="1"/>
  <c r="M139" i="23" s="1"/>
  <c r="M140" i="23" s="1"/>
  <c r="M141" i="23" s="1"/>
  <c r="M142" i="23" s="1"/>
  <c r="M143" i="23" s="1"/>
  <c r="M144" i="23" s="1"/>
  <c r="M145" i="23" s="1"/>
  <c r="M146" i="23" s="1"/>
  <c r="M147" i="23" s="1"/>
  <c r="M148" i="23" s="1"/>
  <c r="M149" i="23" s="1"/>
  <c r="M150" i="23" s="1"/>
  <c r="M151" i="23" s="1"/>
  <c r="M152" i="23" s="1"/>
  <c r="M153" i="23" s="1"/>
  <c r="M154" i="23" s="1"/>
  <c r="M155" i="23" s="1"/>
  <c r="M156" i="23" s="1"/>
  <c r="M157" i="23" s="1"/>
  <c r="M158" i="23" s="1"/>
  <c r="M159" i="23" s="1"/>
  <c r="M160" i="23" s="1"/>
  <c r="M161" i="23" s="1"/>
  <c r="M162" i="23" s="1"/>
  <c r="M163" i="23" s="1"/>
  <c r="M164" i="23" s="1"/>
  <c r="M165" i="23" s="1"/>
  <c r="M166" i="23" s="1"/>
  <c r="M167" i="23" s="1"/>
  <c r="M168" i="23" s="1"/>
  <c r="M169" i="23" s="1"/>
  <c r="M170" i="23" s="1"/>
  <c r="M171" i="23" s="1"/>
  <c r="M172" i="23" s="1"/>
  <c r="M173" i="23" s="1"/>
  <c r="M174" i="23" s="1"/>
  <c r="M175" i="23" s="1"/>
  <c r="M176" i="23" s="1"/>
  <c r="M177" i="23" s="1"/>
  <c r="M178" i="23" s="1"/>
  <c r="M179" i="23" s="1"/>
  <c r="M180" i="23" s="1"/>
  <c r="M181" i="23" s="1"/>
  <c r="M182" i="23" s="1"/>
  <c r="M183" i="23" s="1"/>
  <c r="M184" i="23" s="1"/>
  <c r="M185" i="23" s="1"/>
  <c r="M186" i="23" s="1"/>
  <c r="M187" i="23" s="1"/>
  <c r="M188" i="23" s="1"/>
  <c r="M189" i="23" s="1"/>
  <c r="M190" i="23" s="1"/>
  <c r="M191" i="23" s="1"/>
  <c r="M192" i="23" s="1"/>
  <c r="M193" i="23" s="1"/>
  <c r="M194" i="23" s="1"/>
  <c r="M195" i="23" s="1"/>
  <c r="M196" i="23" s="1"/>
  <c r="M197" i="23" s="1"/>
  <c r="M198" i="23" s="1"/>
  <c r="M199" i="23" s="1"/>
  <c r="M200" i="23" s="1"/>
  <c r="M201" i="23" s="1"/>
  <c r="M202" i="23" s="1"/>
  <c r="M203" i="23" s="1"/>
  <c r="M204" i="23" s="1"/>
  <c r="M205" i="23" s="1"/>
  <c r="M206" i="23" s="1"/>
  <c r="M207" i="23" s="1"/>
  <c r="M208" i="23" s="1"/>
  <c r="M209" i="23" s="1"/>
  <c r="M210" i="23" s="1"/>
  <c r="M211" i="23" s="1"/>
  <c r="M212" i="23" s="1"/>
  <c r="M213" i="23" s="1"/>
  <c r="M214" i="23" s="1"/>
  <c r="M215" i="23" s="1"/>
  <c r="M216" i="23" s="1"/>
  <c r="M217" i="23" s="1"/>
  <c r="M218" i="23" s="1"/>
  <c r="M219" i="23" s="1"/>
  <c r="M220" i="23" s="1"/>
  <c r="M221" i="23" s="1"/>
  <c r="M222" i="23" s="1"/>
  <c r="M223" i="23" s="1"/>
  <c r="M224" i="23" s="1"/>
  <c r="M225" i="23" s="1"/>
  <c r="M226" i="23" s="1"/>
  <c r="M227" i="23" s="1"/>
  <c r="M228" i="23" s="1"/>
  <c r="M229" i="23" s="1"/>
  <c r="M230" i="23" s="1"/>
  <c r="M231" i="23" s="1"/>
  <c r="M232" i="23" s="1"/>
  <c r="M233" i="23" s="1"/>
  <c r="M234" i="23" s="1"/>
  <c r="M235" i="23" s="1"/>
  <c r="M236" i="23" s="1"/>
  <c r="M237" i="23" s="1"/>
  <c r="M238" i="23" s="1"/>
  <c r="M239" i="23" s="1"/>
  <c r="M240" i="23" s="1"/>
  <c r="M241" i="23" s="1"/>
  <c r="M242" i="23" s="1"/>
  <c r="M243" i="23" s="1"/>
  <c r="M244" i="23" s="1"/>
  <c r="M245" i="23" s="1"/>
  <c r="M246" i="23" s="1"/>
  <c r="M247" i="23" s="1"/>
  <c r="M248" i="23" s="1"/>
  <c r="M249" i="23" s="1"/>
  <c r="M250" i="23" s="1"/>
  <c r="M251" i="23" s="1"/>
  <c r="M252" i="23" s="1"/>
  <c r="M253" i="23" s="1"/>
  <c r="M254" i="23" s="1"/>
  <c r="M255" i="23" s="1"/>
  <c r="M256" i="23" s="1"/>
  <c r="M257" i="23" s="1"/>
  <c r="M258" i="23" s="1"/>
  <c r="M259" i="23" s="1"/>
  <c r="M260" i="23" s="1"/>
  <c r="M261" i="23" s="1"/>
  <c r="M262" i="23" s="1"/>
  <c r="M263" i="23" s="1"/>
  <c r="M264" i="23" s="1"/>
  <c r="M265" i="23" s="1"/>
  <c r="M266" i="23" s="1"/>
  <c r="M267" i="23" s="1"/>
  <c r="M268" i="23" s="1"/>
  <c r="M269" i="23" s="1"/>
  <c r="M270" i="23" s="1"/>
  <c r="M271" i="23" s="1"/>
  <c r="M272" i="23" s="1"/>
  <c r="M273" i="23" s="1"/>
  <c r="M274" i="23" s="1"/>
  <c r="M275" i="23" s="1"/>
  <c r="M276" i="23" s="1"/>
  <c r="M277" i="23" s="1"/>
  <c r="M278" i="23" s="1"/>
  <c r="M279" i="23" s="1"/>
  <c r="M280" i="23" s="1"/>
  <c r="M281" i="23" s="1"/>
  <c r="M282" i="23" s="1"/>
  <c r="M283" i="23" s="1"/>
  <c r="M284" i="23" s="1"/>
  <c r="M285" i="23" s="1"/>
  <c r="M286" i="23" s="1"/>
  <c r="M287" i="23" s="1"/>
  <c r="M288" i="23" s="1"/>
  <c r="M289" i="23" s="1"/>
  <c r="M290" i="23" s="1"/>
  <c r="M291" i="23" s="1"/>
  <c r="M292" i="23" s="1"/>
  <c r="M293" i="23" s="1"/>
  <c r="M294" i="23" s="1"/>
  <c r="M295" i="23" s="1"/>
  <c r="M296" i="23" s="1"/>
  <c r="M297" i="23" s="1"/>
  <c r="M298" i="23" s="1"/>
  <c r="M299" i="23" s="1"/>
  <c r="M300" i="23" s="1"/>
  <c r="M301" i="23" s="1"/>
  <c r="M302" i="23" s="1"/>
  <c r="M303" i="23" s="1"/>
  <c r="M304" i="23" s="1"/>
  <c r="M305" i="23" s="1"/>
  <c r="M306" i="23" s="1"/>
  <c r="M307" i="23" s="1"/>
  <c r="M308" i="23" s="1"/>
  <c r="M309" i="23" s="1"/>
  <c r="M310" i="23" s="1"/>
  <c r="M311" i="23" s="1"/>
  <c r="M312" i="23" s="1"/>
  <c r="M313" i="23" s="1"/>
  <c r="M314" i="23" s="1"/>
  <c r="M315" i="23" s="1"/>
  <c r="M316" i="23" s="1"/>
  <c r="M317" i="23" s="1"/>
  <c r="M318" i="23" s="1"/>
  <c r="M319" i="23" s="1"/>
  <c r="M320" i="23" s="1"/>
  <c r="M321" i="23" s="1"/>
  <c r="M322" i="23" s="1"/>
  <c r="M323" i="23" s="1"/>
  <c r="M324" i="23" s="1"/>
  <c r="M325" i="23" s="1"/>
  <c r="M326" i="23" s="1"/>
  <c r="M327" i="23" s="1"/>
  <c r="M328" i="23" s="1"/>
  <c r="M329" i="23" s="1"/>
  <c r="M330" i="23" s="1"/>
  <c r="M331" i="23" s="1"/>
  <c r="M332" i="23" s="1"/>
  <c r="M333" i="23" s="1"/>
  <c r="M334" i="23" s="1"/>
  <c r="M335" i="23" s="1"/>
  <c r="M336" i="23" s="1"/>
  <c r="M337" i="23" s="1"/>
  <c r="M338" i="23" s="1"/>
  <c r="M339" i="23" s="1"/>
  <c r="M340" i="23" s="1"/>
  <c r="M341" i="23" s="1"/>
  <c r="M342" i="23" s="1"/>
  <c r="M343" i="23" s="1"/>
  <c r="M344" i="23" s="1"/>
  <c r="M345" i="23" s="1"/>
  <c r="M346" i="23" s="1"/>
  <c r="M347" i="23" s="1"/>
  <c r="M348" i="23" s="1"/>
  <c r="M349" i="23" s="1"/>
  <c r="M350" i="23" s="1"/>
  <c r="M351" i="23" s="1"/>
  <c r="M352" i="23" s="1"/>
  <c r="M353" i="23" s="1"/>
  <c r="M354" i="23" s="1"/>
  <c r="M355" i="23" s="1"/>
  <c r="M356" i="23" s="1"/>
  <c r="M357" i="23" s="1"/>
  <c r="M358" i="23" s="1"/>
  <c r="M359" i="23" s="1"/>
  <c r="M360" i="23" s="1"/>
  <c r="M361" i="23" s="1"/>
  <c r="M362" i="23" s="1"/>
  <c r="M363" i="23" s="1"/>
  <c r="M364" i="23" s="1"/>
  <c r="M365" i="23" s="1"/>
  <c r="M366" i="23" s="1"/>
  <c r="M367" i="23" s="1"/>
  <c r="M368" i="23" s="1"/>
  <c r="M369" i="23" s="1"/>
  <c r="M370" i="23" s="1"/>
  <c r="M371" i="23" s="1"/>
  <c r="M372" i="23" s="1"/>
  <c r="M373" i="23" s="1"/>
  <c r="M374" i="23" s="1"/>
  <c r="M375" i="23" s="1"/>
  <c r="M376" i="23" s="1"/>
  <c r="M377" i="23" s="1"/>
  <c r="M378" i="23" s="1"/>
  <c r="M379" i="23" s="1"/>
  <c r="M380" i="23" s="1"/>
  <c r="M381" i="23" s="1"/>
  <c r="M382" i="23" s="1"/>
  <c r="M383" i="23" s="1"/>
  <c r="M384" i="23" s="1"/>
  <c r="M385" i="23" s="1"/>
  <c r="M386" i="23" s="1"/>
  <c r="M387" i="23" s="1"/>
  <c r="M388" i="23" s="1"/>
  <c r="M389" i="23" s="1"/>
  <c r="M390" i="23" s="1"/>
  <c r="M391" i="23" s="1"/>
  <c r="M392" i="23" s="1"/>
  <c r="M393" i="23" s="1"/>
  <c r="M394" i="23" s="1"/>
  <c r="M395" i="23" s="1"/>
  <c r="M396" i="23" s="1"/>
  <c r="M397" i="23" s="1"/>
  <c r="M398" i="23" s="1"/>
  <c r="M399" i="23" s="1"/>
  <c r="M400" i="23" s="1"/>
  <c r="M401" i="23" s="1"/>
  <c r="M402" i="23" s="1"/>
  <c r="M403" i="23" s="1"/>
  <c r="M404" i="23" s="1"/>
  <c r="M405" i="23" s="1"/>
  <c r="M406" i="23" s="1"/>
  <c r="M407" i="23" s="1"/>
  <c r="M408" i="23" s="1"/>
  <c r="M409" i="23" s="1"/>
  <c r="M410" i="23" s="1"/>
  <c r="M411" i="23" s="1"/>
  <c r="M412" i="23" s="1"/>
  <c r="M413" i="23" s="1"/>
  <c r="M414" i="23" s="1"/>
  <c r="M415" i="23" s="1"/>
  <c r="M416" i="23" s="1"/>
  <c r="M417" i="23" s="1"/>
  <c r="M418" i="23" s="1"/>
  <c r="M419" i="23" s="1"/>
  <c r="M420" i="23" s="1"/>
  <c r="M421" i="23" s="1"/>
  <c r="M422" i="23" s="1"/>
  <c r="M423" i="23" s="1"/>
  <c r="M424" i="23" s="1"/>
  <c r="M425" i="23" s="1"/>
  <c r="M426" i="23" s="1"/>
  <c r="M427" i="23" s="1"/>
  <c r="M428" i="23" s="1"/>
  <c r="M429" i="23" s="1"/>
  <c r="M430" i="23" s="1"/>
  <c r="M431" i="23" s="1"/>
  <c r="M432" i="23" s="1"/>
  <c r="M433" i="23" s="1"/>
  <c r="M434" i="23" s="1"/>
  <c r="M435" i="23" s="1"/>
  <c r="M436" i="23" s="1"/>
  <c r="M437" i="23" s="1"/>
  <c r="M438" i="23" s="1"/>
  <c r="M439" i="23" s="1"/>
  <c r="M440" i="23" s="1"/>
  <c r="M441" i="23" s="1"/>
  <c r="M442" i="23" s="1"/>
  <c r="M443" i="23" s="1"/>
  <c r="M444" i="23" s="1"/>
  <c r="M445" i="23" s="1"/>
  <c r="M446" i="23" s="1"/>
  <c r="M447" i="23" s="1"/>
  <c r="M448" i="23" s="1"/>
  <c r="M449" i="23" s="1"/>
  <c r="M450" i="23" s="1"/>
  <c r="M451" i="23" s="1"/>
  <c r="M452" i="23" s="1"/>
  <c r="M453" i="23" s="1"/>
  <c r="M454" i="23" s="1"/>
  <c r="M455" i="23" s="1"/>
  <c r="M456" i="23" s="1"/>
  <c r="M457" i="23" s="1"/>
  <c r="M458" i="23" s="1"/>
  <c r="M459" i="23" s="1"/>
  <c r="M460" i="23" s="1"/>
  <c r="M461" i="23" s="1"/>
  <c r="M462" i="23" s="1"/>
  <c r="M463" i="23" s="1"/>
  <c r="M464" i="23" s="1"/>
  <c r="M465" i="23" s="1"/>
  <c r="M466" i="23" s="1"/>
  <c r="M467" i="23" s="1"/>
  <c r="M468" i="23" s="1"/>
  <c r="M469" i="23" s="1"/>
  <c r="M470" i="23" s="1"/>
  <c r="M471" i="23" s="1"/>
  <c r="M472" i="23" s="1"/>
  <c r="M473" i="23" s="1"/>
  <c r="M474" i="23" s="1"/>
  <c r="M475" i="23" s="1"/>
  <c r="M476" i="23" s="1"/>
  <c r="M477" i="23" s="1"/>
  <c r="M478" i="23" s="1"/>
  <c r="M479" i="23" s="1"/>
  <c r="M480" i="23" s="1"/>
  <c r="M481" i="23" s="1"/>
  <c r="M482" i="23" s="1"/>
  <c r="M483" i="23" s="1"/>
  <c r="M484" i="23" s="1"/>
  <c r="M485" i="23" s="1"/>
  <c r="M486" i="23" s="1"/>
  <c r="M487" i="23" s="1"/>
  <c r="M488" i="23" s="1"/>
  <c r="M489" i="23" s="1"/>
  <c r="M490" i="23" s="1"/>
  <c r="M491" i="23" s="1"/>
  <c r="M492" i="23" s="1"/>
  <c r="M493" i="23" s="1"/>
  <c r="M494" i="23" s="1"/>
  <c r="M495" i="23" s="1"/>
  <c r="M496" i="23" s="1"/>
  <c r="M497" i="23" s="1"/>
  <c r="M498" i="23" s="1"/>
  <c r="M499" i="23" s="1"/>
  <c r="M500" i="23" s="1"/>
  <c r="M501" i="23" s="1"/>
  <c r="M502" i="23" s="1"/>
  <c r="M503" i="23" s="1"/>
  <c r="M504" i="23" s="1"/>
  <c r="M505" i="23" s="1"/>
  <c r="M506" i="23" s="1"/>
  <c r="M507" i="23" s="1"/>
  <c r="M508" i="23" s="1"/>
  <c r="M509" i="23" s="1"/>
  <c r="M510" i="23" s="1"/>
  <c r="M511" i="23" s="1"/>
  <c r="M512" i="23" s="1"/>
  <c r="M513" i="23" s="1"/>
  <c r="M514" i="23" s="1"/>
  <c r="M515" i="23" s="1"/>
  <c r="M516" i="23" s="1"/>
  <c r="M517" i="23" s="1"/>
  <c r="M518" i="23" s="1"/>
  <c r="M519" i="23" s="1"/>
  <c r="M520" i="23" s="1"/>
  <c r="M521" i="23" s="1"/>
  <c r="M522" i="23" s="1"/>
  <c r="M523" i="23" s="1"/>
  <c r="M524" i="23" s="1"/>
  <c r="M525" i="23" s="1"/>
  <c r="M526" i="23" s="1"/>
  <c r="M527" i="23" s="1"/>
  <c r="M528" i="23" s="1"/>
  <c r="M529" i="23" s="1"/>
  <c r="M530" i="23" s="1"/>
  <c r="M531" i="23" s="1"/>
  <c r="M532" i="23" s="1"/>
  <c r="M533" i="23" s="1"/>
  <c r="M534" i="23" s="1"/>
  <c r="M535" i="23" s="1"/>
  <c r="M536" i="23" s="1"/>
  <c r="M537" i="23" s="1"/>
  <c r="M538" i="23" s="1"/>
  <c r="M539" i="23" s="1"/>
  <c r="M540" i="23" s="1"/>
  <c r="M541" i="23" s="1"/>
  <c r="M542" i="23" s="1"/>
  <c r="M543" i="23" s="1"/>
  <c r="M544" i="23" s="1"/>
  <c r="M545" i="23" s="1"/>
  <c r="M546" i="23" s="1"/>
  <c r="M547" i="23" s="1"/>
  <c r="M548" i="23" s="1"/>
  <c r="M549" i="23" s="1"/>
  <c r="M550" i="23" s="1"/>
  <c r="M551" i="23" s="1"/>
  <c r="M552" i="23" s="1"/>
  <c r="M553" i="23" s="1"/>
  <c r="M554" i="23" s="1"/>
  <c r="M555" i="23" s="1"/>
  <c r="M556" i="23" s="1"/>
  <c r="M557" i="23" s="1"/>
  <c r="M558" i="23" s="1"/>
  <c r="M559" i="23" s="1"/>
  <c r="M560" i="23" s="1"/>
  <c r="M561" i="23" s="1"/>
  <c r="M562" i="23" s="1"/>
  <c r="M563" i="23" s="1"/>
  <c r="M564" i="23" s="1"/>
  <c r="M565" i="23" s="1"/>
  <c r="M566" i="23" s="1"/>
  <c r="M567" i="23" s="1"/>
  <c r="M568" i="23" s="1"/>
  <c r="M569" i="23" s="1"/>
  <c r="M570" i="23" s="1"/>
  <c r="M571" i="23" s="1"/>
  <c r="M572" i="23" s="1"/>
  <c r="M573" i="23" s="1"/>
  <c r="M574" i="23" s="1"/>
  <c r="M575" i="23" s="1"/>
  <c r="M576" i="23" s="1"/>
  <c r="M577" i="23" s="1"/>
  <c r="M578" i="23" s="1"/>
  <c r="M579" i="23" s="1"/>
  <c r="M580" i="23" s="1"/>
  <c r="M581" i="23" s="1"/>
  <c r="M582" i="23" s="1"/>
  <c r="M583" i="23" s="1"/>
  <c r="M584" i="23" s="1"/>
  <c r="M585" i="23" s="1"/>
  <c r="M586" i="23" s="1"/>
  <c r="M587" i="23" s="1"/>
  <c r="M588" i="23" s="1"/>
  <c r="M589" i="23" s="1"/>
  <c r="M590" i="23" s="1"/>
  <c r="M591" i="23" s="1"/>
  <c r="M592" i="23" s="1"/>
  <c r="M593" i="23" s="1"/>
  <c r="M594" i="23" s="1"/>
  <c r="M595" i="23" s="1"/>
  <c r="M596" i="23" s="1"/>
  <c r="M597" i="23" s="1"/>
  <c r="M598" i="23" s="1"/>
  <c r="M599" i="23" s="1"/>
  <c r="M600" i="23" s="1"/>
  <c r="O14" i="23"/>
  <c r="P14" i="23"/>
  <c r="Q14" i="23"/>
  <c r="S14" i="23"/>
  <c r="U14" i="23"/>
  <c r="W14" i="23"/>
  <c r="O15" i="23"/>
  <c r="Q15" i="23"/>
  <c r="S15" i="23"/>
  <c r="U15" i="23"/>
  <c r="W15" i="23"/>
  <c r="A16" i="23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O16" i="23"/>
  <c r="Q16" i="23"/>
  <c r="S16" i="23"/>
  <c r="T16" i="23"/>
  <c r="U16" i="23"/>
  <c r="W16" i="23"/>
  <c r="O17" i="23"/>
  <c r="Q17" i="23"/>
  <c r="S17" i="23"/>
  <c r="T17" i="23"/>
  <c r="U17" i="23"/>
  <c r="W17" i="23"/>
  <c r="O18" i="23"/>
  <c r="Q18" i="23"/>
  <c r="S18" i="23"/>
  <c r="T18" i="23"/>
  <c r="U18" i="23"/>
  <c r="W18" i="23"/>
  <c r="O19" i="23"/>
  <c r="Q19" i="23"/>
  <c r="S19" i="23"/>
  <c r="T19" i="23"/>
  <c r="U19" i="23"/>
  <c r="W19" i="23"/>
  <c r="O20" i="23"/>
  <c r="Q20" i="23"/>
  <c r="S20" i="23"/>
  <c r="T20" i="23"/>
  <c r="U20" i="23"/>
  <c r="W20" i="23"/>
  <c r="O21" i="23"/>
  <c r="Q21" i="23"/>
  <c r="S21" i="23"/>
  <c r="T21" i="23"/>
  <c r="U21" i="23"/>
  <c r="W21" i="23"/>
  <c r="O22" i="23"/>
  <c r="Q22" i="23"/>
  <c r="S22" i="23"/>
  <c r="T22" i="23"/>
  <c r="U22" i="23"/>
  <c r="W22" i="23"/>
  <c r="O23" i="23"/>
  <c r="Q23" i="23"/>
  <c r="S23" i="23"/>
  <c r="T23" i="23"/>
  <c r="U23" i="23"/>
  <c r="W23" i="23"/>
  <c r="O24" i="23"/>
  <c r="Q24" i="23"/>
  <c r="S24" i="23"/>
  <c r="T24" i="23"/>
  <c r="U24" i="23"/>
  <c r="W24" i="23"/>
  <c r="O25" i="23"/>
  <c r="Q25" i="23"/>
  <c r="S25" i="23"/>
  <c r="T25" i="23"/>
  <c r="U25" i="23"/>
  <c r="W25" i="23"/>
  <c r="O26" i="23"/>
  <c r="Q26" i="23"/>
  <c r="S26" i="23"/>
  <c r="T26" i="23"/>
  <c r="U26" i="23"/>
  <c r="W26" i="23"/>
  <c r="O27" i="23"/>
  <c r="Q27" i="23"/>
  <c r="S27" i="23"/>
  <c r="T27" i="23"/>
  <c r="U27" i="23"/>
  <c r="W27" i="23"/>
  <c r="O28" i="23"/>
  <c r="Q28" i="23"/>
  <c r="S28" i="23"/>
  <c r="T28" i="23"/>
  <c r="U28" i="23"/>
  <c r="W28" i="23"/>
  <c r="O29" i="23"/>
  <c r="Q29" i="23"/>
  <c r="S29" i="23"/>
  <c r="T29" i="23"/>
  <c r="U29" i="23"/>
  <c r="W29" i="23"/>
  <c r="O30" i="23"/>
  <c r="Q30" i="23"/>
  <c r="S30" i="23"/>
  <c r="T30" i="23"/>
  <c r="U30" i="23"/>
  <c r="W30" i="23"/>
  <c r="O31" i="23"/>
  <c r="Q31" i="23"/>
  <c r="S31" i="23"/>
  <c r="T31" i="23"/>
  <c r="U31" i="23"/>
  <c r="W31" i="23"/>
  <c r="O32" i="23"/>
  <c r="Q32" i="23"/>
  <c r="S32" i="23"/>
  <c r="T32" i="23"/>
  <c r="U32" i="23"/>
  <c r="W32" i="23"/>
  <c r="O33" i="23"/>
  <c r="Q33" i="23"/>
  <c r="S33" i="23"/>
  <c r="T33" i="23"/>
  <c r="U33" i="23"/>
  <c r="W33" i="23"/>
  <c r="O34" i="23"/>
  <c r="Q34" i="23"/>
  <c r="S34" i="23"/>
  <c r="T34" i="23"/>
  <c r="U34" i="23"/>
  <c r="W34" i="23"/>
  <c r="O35" i="23"/>
  <c r="Q35" i="23"/>
  <c r="S35" i="23"/>
  <c r="T35" i="23"/>
  <c r="U35" i="23"/>
  <c r="W35" i="23"/>
  <c r="O36" i="23"/>
  <c r="P36" i="23"/>
  <c r="Q36" i="23"/>
  <c r="S36" i="23"/>
  <c r="U36" i="23"/>
  <c r="W36" i="23"/>
  <c r="O37" i="23"/>
  <c r="Q37" i="23"/>
  <c r="S37" i="23"/>
  <c r="T37" i="23"/>
  <c r="U37" i="23"/>
  <c r="W37" i="23"/>
  <c r="O38" i="23"/>
  <c r="P38" i="23"/>
  <c r="Q38" i="23"/>
  <c r="S38" i="23"/>
  <c r="U38" i="23"/>
  <c r="W38" i="23"/>
  <c r="O39" i="23"/>
  <c r="P39" i="23"/>
  <c r="Q39" i="23"/>
  <c r="S39" i="23"/>
  <c r="U39" i="23"/>
  <c r="W39" i="23"/>
  <c r="O40" i="23"/>
  <c r="Q40" i="23"/>
  <c r="S40" i="23"/>
  <c r="T40" i="23"/>
  <c r="U40" i="23"/>
  <c r="W40" i="23"/>
  <c r="O41" i="23"/>
  <c r="P41" i="23"/>
  <c r="Q41" i="23"/>
  <c r="S41" i="23"/>
  <c r="U41" i="23"/>
  <c r="W41" i="23"/>
  <c r="O42" i="23"/>
  <c r="Q42" i="23"/>
  <c r="S42" i="23"/>
  <c r="T42" i="23"/>
  <c r="U42" i="23"/>
  <c r="W42" i="23"/>
  <c r="O43" i="23"/>
  <c r="P43" i="23"/>
  <c r="Q43" i="23"/>
  <c r="S43" i="23"/>
  <c r="U43" i="23"/>
  <c r="W43" i="23"/>
  <c r="O44" i="23"/>
  <c r="Q44" i="23"/>
  <c r="S44" i="23"/>
  <c r="T44" i="23"/>
  <c r="U44" i="23"/>
  <c r="W44" i="23"/>
  <c r="O45" i="23"/>
  <c r="P45" i="23"/>
  <c r="Q45" i="23"/>
  <c r="S45" i="23"/>
  <c r="U45" i="23"/>
  <c r="W45" i="23"/>
  <c r="O46" i="23"/>
  <c r="Q46" i="23"/>
  <c r="S46" i="23"/>
  <c r="T46" i="23"/>
  <c r="U46" i="23"/>
  <c r="W46" i="23"/>
  <c r="O47" i="23"/>
  <c r="P47" i="23"/>
  <c r="Q47" i="23"/>
  <c r="S47" i="23"/>
  <c r="U47" i="23"/>
  <c r="W47" i="23"/>
  <c r="O48" i="23"/>
  <c r="Q48" i="23"/>
  <c r="S48" i="23"/>
  <c r="T48" i="23"/>
  <c r="U48" i="23"/>
  <c r="W48" i="23"/>
  <c r="O49" i="23"/>
  <c r="P49" i="23"/>
  <c r="Q49" i="23"/>
  <c r="S49" i="23"/>
  <c r="U49" i="23"/>
  <c r="W49" i="23"/>
  <c r="O50" i="23"/>
  <c r="Q50" i="23"/>
  <c r="S50" i="23"/>
  <c r="T50" i="23"/>
  <c r="U50" i="23"/>
  <c r="W50" i="23"/>
  <c r="O51" i="23"/>
  <c r="P51" i="23"/>
  <c r="Q51" i="23"/>
  <c r="S51" i="23"/>
  <c r="U51" i="23"/>
  <c r="W51" i="23"/>
  <c r="O52" i="23"/>
  <c r="Q52" i="23"/>
  <c r="S52" i="23"/>
  <c r="T52" i="23"/>
  <c r="U52" i="23"/>
  <c r="W52" i="23"/>
  <c r="O53" i="23"/>
  <c r="P53" i="23"/>
  <c r="Q53" i="23"/>
  <c r="S53" i="23"/>
  <c r="U53" i="23"/>
  <c r="W53" i="23"/>
  <c r="O54" i="23"/>
  <c r="Q54" i="23"/>
  <c r="S54" i="23"/>
  <c r="T54" i="23"/>
  <c r="U54" i="23"/>
  <c r="W54" i="23"/>
  <c r="O55" i="23"/>
  <c r="P55" i="23"/>
  <c r="Q55" i="23"/>
  <c r="S55" i="23"/>
  <c r="U55" i="23"/>
  <c r="W55" i="23"/>
  <c r="O56" i="23"/>
  <c r="Q56" i="23"/>
  <c r="S56" i="23"/>
  <c r="T56" i="23"/>
  <c r="U56" i="23"/>
  <c r="V56" i="23"/>
  <c r="W56" i="23"/>
  <c r="O57" i="23"/>
  <c r="Q57" i="23"/>
  <c r="S57" i="23"/>
  <c r="T57" i="23"/>
  <c r="U57" i="23"/>
  <c r="W57" i="23"/>
  <c r="O58" i="23"/>
  <c r="Q58" i="23"/>
  <c r="S58" i="23"/>
  <c r="U58" i="23"/>
  <c r="W58" i="23"/>
  <c r="O59" i="23"/>
  <c r="P59" i="23"/>
  <c r="Q59" i="23"/>
  <c r="S59" i="23"/>
  <c r="U59" i="23"/>
  <c r="W59" i="23"/>
  <c r="N60" i="23"/>
  <c r="O60" i="23"/>
  <c r="P60" i="23"/>
  <c r="Q60" i="23"/>
  <c r="R60" i="23"/>
  <c r="S60" i="23"/>
  <c r="T60" i="23"/>
  <c r="U60" i="23"/>
  <c r="V60" i="23"/>
  <c r="W60" i="23"/>
  <c r="O61" i="23"/>
  <c r="Q61" i="23"/>
  <c r="S61" i="23"/>
  <c r="T61" i="23"/>
  <c r="U61" i="23"/>
  <c r="W61" i="23"/>
  <c r="O62" i="23"/>
  <c r="Q62" i="23"/>
  <c r="S62" i="23"/>
  <c r="U62" i="23"/>
  <c r="W62" i="23"/>
  <c r="O63" i="23"/>
  <c r="P63" i="23"/>
  <c r="Q63" i="23"/>
  <c r="S63" i="23"/>
  <c r="U63" i="23"/>
  <c r="W63" i="23"/>
  <c r="N64" i="23"/>
  <c r="O64" i="23"/>
  <c r="P64" i="23"/>
  <c r="Q64" i="23"/>
  <c r="R64" i="23"/>
  <c r="S64" i="23"/>
  <c r="T64" i="23"/>
  <c r="U64" i="23"/>
  <c r="V64" i="23"/>
  <c r="W64" i="23"/>
  <c r="O65" i="23"/>
  <c r="Q65" i="23"/>
  <c r="S65" i="23"/>
  <c r="T65" i="23"/>
  <c r="U65" i="23"/>
  <c r="W65" i="23"/>
  <c r="O66" i="23"/>
  <c r="Q66" i="23"/>
  <c r="S66" i="23"/>
  <c r="U66" i="23"/>
  <c r="W66" i="23"/>
  <c r="O67" i="23"/>
  <c r="P67" i="23"/>
  <c r="Q67" i="23"/>
  <c r="S67" i="23"/>
  <c r="U67" i="23"/>
  <c r="W67" i="23"/>
  <c r="N68" i="23"/>
  <c r="O68" i="23"/>
  <c r="P68" i="23"/>
  <c r="Q68" i="23"/>
  <c r="R68" i="23"/>
  <c r="S68" i="23"/>
  <c r="T68" i="23"/>
  <c r="U68" i="23"/>
  <c r="V68" i="23"/>
  <c r="W68" i="23"/>
  <c r="O69" i="23"/>
  <c r="Q69" i="23"/>
  <c r="S69" i="23"/>
  <c r="T69" i="23"/>
  <c r="U69" i="23"/>
  <c r="W69" i="23"/>
  <c r="O70" i="23"/>
  <c r="Q70" i="23"/>
  <c r="S70" i="23"/>
  <c r="U70" i="23"/>
  <c r="W70" i="23"/>
  <c r="O71" i="23"/>
  <c r="P71" i="23"/>
  <c r="Q71" i="23"/>
  <c r="S71" i="23"/>
  <c r="U71" i="23"/>
  <c r="W71" i="23"/>
  <c r="N72" i="23"/>
  <c r="O72" i="23"/>
  <c r="P72" i="23"/>
  <c r="Q72" i="23"/>
  <c r="R72" i="23"/>
  <c r="S72" i="23"/>
  <c r="T72" i="23"/>
  <c r="U72" i="23"/>
  <c r="V72" i="23"/>
  <c r="W72" i="23"/>
  <c r="O73" i="23"/>
  <c r="Q73" i="23"/>
  <c r="S73" i="23"/>
  <c r="T73" i="23"/>
  <c r="U73" i="23"/>
  <c r="W73" i="23"/>
  <c r="O74" i="23"/>
  <c r="Q74" i="23"/>
  <c r="S74" i="23"/>
  <c r="U74" i="23"/>
  <c r="W74" i="23"/>
  <c r="O75" i="23"/>
  <c r="P75" i="23"/>
  <c r="Q75" i="23"/>
  <c r="S75" i="23"/>
  <c r="U75" i="23"/>
  <c r="W75" i="23"/>
  <c r="N76" i="23"/>
  <c r="O76" i="23"/>
  <c r="P76" i="23"/>
  <c r="Q76" i="23"/>
  <c r="R76" i="23"/>
  <c r="S76" i="23"/>
  <c r="T76" i="23"/>
  <c r="U76" i="23"/>
  <c r="V76" i="23"/>
  <c r="W76" i="23"/>
  <c r="O77" i="23"/>
  <c r="Q77" i="23"/>
  <c r="S77" i="23"/>
  <c r="T77" i="23"/>
  <c r="U77" i="23"/>
  <c r="W77" i="23"/>
  <c r="O78" i="23"/>
  <c r="Q78" i="23"/>
  <c r="S78" i="23"/>
  <c r="U78" i="23"/>
  <c r="W78" i="23"/>
  <c r="O79" i="23"/>
  <c r="P79" i="23"/>
  <c r="Q79" i="23"/>
  <c r="S79" i="23"/>
  <c r="U79" i="23"/>
  <c r="W79" i="23"/>
  <c r="N80" i="23"/>
  <c r="O80" i="23"/>
  <c r="P80" i="23"/>
  <c r="Q80" i="23"/>
  <c r="R80" i="23"/>
  <c r="S80" i="23"/>
  <c r="T80" i="23"/>
  <c r="U80" i="23"/>
  <c r="V80" i="23"/>
  <c r="W80" i="23"/>
  <c r="O81" i="23"/>
  <c r="Q81" i="23"/>
  <c r="S81" i="23"/>
  <c r="T81" i="23"/>
  <c r="U81" i="23"/>
  <c r="W81" i="23"/>
  <c r="O82" i="23"/>
  <c r="Q82" i="23"/>
  <c r="S82" i="23"/>
  <c r="U82" i="23"/>
  <c r="W82" i="23"/>
  <c r="O83" i="23"/>
  <c r="P83" i="23"/>
  <c r="Q83" i="23"/>
  <c r="S83" i="23"/>
  <c r="U83" i="23"/>
  <c r="W83" i="23"/>
  <c r="N84" i="23"/>
  <c r="O84" i="23"/>
  <c r="P84" i="23"/>
  <c r="Q84" i="23"/>
  <c r="R84" i="23"/>
  <c r="S84" i="23"/>
  <c r="T84" i="23"/>
  <c r="U84" i="23"/>
  <c r="V84" i="23"/>
  <c r="W84" i="23"/>
  <c r="O85" i="23"/>
  <c r="Q85" i="23"/>
  <c r="S85" i="23"/>
  <c r="T85" i="23"/>
  <c r="U85" i="23"/>
  <c r="W85" i="23"/>
  <c r="O86" i="23"/>
  <c r="Q86" i="23"/>
  <c r="S86" i="23"/>
  <c r="U86" i="23"/>
  <c r="W86" i="23"/>
  <c r="O87" i="23"/>
  <c r="P87" i="23"/>
  <c r="Q87" i="23"/>
  <c r="S87" i="23"/>
  <c r="U87" i="23"/>
  <c r="W87" i="23"/>
  <c r="N88" i="23"/>
  <c r="O88" i="23"/>
  <c r="P88" i="23"/>
  <c r="Q88" i="23"/>
  <c r="R88" i="23"/>
  <c r="S88" i="23"/>
  <c r="T88" i="23"/>
  <c r="U88" i="23"/>
  <c r="V88" i="23"/>
  <c r="W88" i="23"/>
  <c r="O89" i="23"/>
  <c r="Q89" i="23"/>
  <c r="S89" i="23"/>
  <c r="T89" i="23"/>
  <c r="U89" i="23"/>
  <c r="W89" i="23"/>
  <c r="O90" i="23"/>
  <c r="Q90" i="23"/>
  <c r="S90" i="23"/>
  <c r="U90" i="23"/>
  <c r="W90" i="23"/>
  <c r="O91" i="23"/>
  <c r="P91" i="23"/>
  <c r="Q91" i="23"/>
  <c r="S91" i="23"/>
  <c r="U91" i="23"/>
  <c r="W91" i="23"/>
  <c r="N92" i="23"/>
  <c r="O92" i="23"/>
  <c r="P92" i="23"/>
  <c r="Q92" i="23"/>
  <c r="R92" i="23"/>
  <c r="S92" i="23"/>
  <c r="T92" i="23"/>
  <c r="U92" i="23"/>
  <c r="V92" i="23"/>
  <c r="W92" i="23"/>
  <c r="O93" i="23"/>
  <c r="Q93" i="23"/>
  <c r="S93" i="23"/>
  <c r="T93" i="23"/>
  <c r="U93" i="23"/>
  <c r="W93" i="23"/>
  <c r="O94" i="23"/>
  <c r="Q94" i="23"/>
  <c r="S94" i="23"/>
  <c r="U94" i="23"/>
  <c r="W94" i="23"/>
  <c r="O95" i="23"/>
  <c r="P95" i="23"/>
  <c r="Q95" i="23"/>
  <c r="S95" i="23"/>
  <c r="U95" i="23"/>
  <c r="W95" i="23"/>
  <c r="N96" i="23"/>
  <c r="O96" i="23"/>
  <c r="P96" i="23"/>
  <c r="Q96" i="23"/>
  <c r="R96" i="23"/>
  <c r="S96" i="23"/>
  <c r="T96" i="23"/>
  <c r="U96" i="23"/>
  <c r="V96" i="23"/>
  <c r="W96" i="23"/>
  <c r="O97" i="23"/>
  <c r="Q97" i="23"/>
  <c r="S97" i="23"/>
  <c r="T97" i="23"/>
  <c r="U97" i="23"/>
  <c r="W97" i="23"/>
  <c r="O98" i="23"/>
  <c r="Q98" i="23"/>
  <c r="S98" i="23"/>
  <c r="U98" i="23"/>
  <c r="W98" i="23"/>
  <c r="O99" i="23"/>
  <c r="P99" i="23"/>
  <c r="Q99" i="23"/>
  <c r="S99" i="23"/>
  <c r="U99" i="23"/>
  <c r="W99" i="23"/>
  <c r="N100" i="23"/>
  <c r="O100" i="23"/>
  <c r="P100" i="23"/>
  <c r="Q100" i="23"/>
  <c r="R100" i="23"/>
  <c r="S100" i="23"/>
  <c r="T100" i="23"/>
  <c r="U100" i="23"/>
  <c r="V100" i="23"/>
  <c r="W100" i="23"/>
  <c r="O101" i="23"/>
  <c r="Q101" i="23"/>
  <c r="S101" i="23"/>
  <c r="T101" i="23"/>
  <c r="U101" i="23"/>
  <c r="W101" i="23"/>
  <c r="O102" i="23"/>
  <c r="Q102" i="23"/>
  <c r="S102" i="23"/>
  <c r="U102" i="23"/>
  <c r="W102" i="23"/>
  <c r="O103" i="23"/>
  <c r="P103" i="23"/>
  <c r="Q103" i="23"/>
  <c r="S103" i="23"/>
  <c r="U103" i="23"/>
  <c r="W103" i="23"/>
  <c r="N104" i="23"/>
  <c r="O104" i="23"/>
  <c r="P104" i="23"/>
  <c r="Q104" i="23"/>
  <c r="R104" i="23"/>
  <c r="S104" i="23"/>
  <c r="T104" i="23"/>
  <c r="U104" i="23"/>
  <c r="V104" i="23"/>
  <c r="W104" i="23"/>
  <c r="O105" i="23"/>
  <c r="Q105" i="23"/>
  <c r="S105" i="23"/>
  <c r="T105" i="23"/>
  <c r="U105" i="23"/>
  <c r="W105" i="23"/>
  <c r="O106" i="23"/>
  <c r="Q106" i="23"/>
  <c r="S106" i="23"/>
  <c r="U106" i="23"/>
  <c r="W106" i="23"/>
  <c r="B82" i="29" l="1"/>
  <c r="D81" i="29"/>
  <c r="B81" i="29"/>
  <c r="D80" i="29"/>
  <c r="B80" i="29"/>
  <c r="D79" i="29"/>
  <c r="B79" i="29"/>
  <c r="D78" i="29"/>
  <c r="B78" i="29"/>
  <c r="D77" i="29"/>
  <c r="B77" i="29"/>
  <c r="D76" i="29"/>
  <c r="B76" i="29"/>
  <c r="D75" i="29"/>
  <c r="B75" i="29"/>
  <c r="D74" i="29"/>
  <c r="B74" i="29"/>
  <c r="D73" i="29"/>
  <c r="B73" i="29"/>
  <c r="D72" i="29"/>
  <c r="B72" i="29"/>
  <c r="D71" i="29"/>
  <c r="B71" i="29"/>
  <c r="D70" i="29"/>
  <c r="B70" i="29"/>
  <c r="D69" i="29"/>
  <c r="B69" i="29"/>
  <c r="D68" i="29"/>
  <c r="B68" i="29"/>
  <c r="D67" i="29"/>
  <c r="B67" i="29"/>
  <c r="D66" i="29"/>
  <c r="B66" i="29"/>
  <c r="D65" i="29"/>
  <c r="B65" i="29"/>
  <c r="D64" i="29"/>
  <c r="B64" i="29"/>
  <c r="D63" i="29"/>
  <c r="B63" i="29"/>
  <c r="D62" i="29"/>
  <c r="B62" i="29"/>
  <c r="D61" i="29"/>
  <c r="B61" i="29"/>
  <c r="D60" i="29"/>
  <c r="B60" i="29"/>
  <c r="D59" i="29"/>
  <c r="B59" i="29"/>
  <c r="D58" i="29"/>
  <c r="B58" i="29"/>
  <c r="D57" i="29"/>
  <c r="B57" i="29"/>
  <c r="D56" i="29"/>
  <c r="D55" i="29"/>
  <c r="B55" i="29"/>
  <c r="D54" i="29"/>
  <c r="D53" i="29"/>
  <c r="B53" i="29"/>
  <c r="D52" i="29"/>
  <c r="D51" i="29"/>
  <c r="B51" i="29"/>
  <c r="D50" i="29"/>
  <c r="D49" i="29"/>
  <c r="B49" i="29"/>
  <c r="C48" i="29"/>
  <c r="E47" i="29"/>
  <c r="C47" i="29"/>
  <c r="C46" i="29"/>
  <c r="E45" i="29"/>
  <c r="C45" i="29"/>
  <c r="C44" i="29"/>
  <c r="E43" i="29"/>
  <c r="C43" i="29"/>
  <c r="C42" i="29"/>
  <c r="E41" i="29"/>
  <c r="C41" i="29"/>
  <c r="C40" i="29"/>
  <c r="E39" i="29"/>
  <c r="C39" i="29"/>
  <c r="E38" i="29"/>
  <c r="B38" i="29"/>
  <c r="E37" i="29"/>
  <c r="C37" i="29"/>
  <c r="D36" i="29"/>
  <c r="D5" i="29"/>
  <c r="C33" i="29"/>
  <c r="T8" i="23"/>
  <c r="T9" i="23"/>
  <c r="T10" i="23"/>
  <c r="T11" i="23"/>
  <c r="T12" i="23"/>
  <c r="T13" i="23"/>
  <c r="T14" i="23"/>
  <c r="T15" i="23"/>
  <c r="P8" i="23"/>
  <c r="P16" i="23"/>
  <c r="P17" i="23"/>
  <c r="P18" i="23"/>
  <c r="P19" i="23"/>
  <c r="P20" i="23"/>
  <c r="P21" i="23"/>
  <c r="P22" i="23"/>
  <c r="P23" i="23"/>
  <c r="P24" i="23"/>
  <c r="P25" i="23"/>
  <c r="N57" i="23"/>
  <c r="J5" i="29"/>
  <c r="I5" i="29"/>
  <c r="K6" i="29"/>
  <c r="I7" i="29"/>
  <c r="K8" i="29"/>
  <c r="I9" i="29"/>
  <c r="K10" i="29"/>
  <c r="I11" i="29"/>
  <c r="K12" i="29"/>
  <c r="I13" i="29"/>
  <c r="K14" i="29"/>
  <c r="K5" i="29"/>
  <c r="I6" i="29"/>
  <c r="K7" i="29"/>
  <c r="I8" i="29"/>
  <c r="K9" i="29"/>
  <c r="I10" i="29"/>
  <c r="K11" i="29"/>
  <c r="I12" i="29"/>
  <c r="K13" i="29"/>
  <c r="I14" i="29"/>
  <c r="V106" i="23"/>
  <c r="T106" i="23"/>
  <c r="R106" i="23"/>
  <c r="P106" i="23"/>
  <c r="N106" i="23"/>
  <c r="P105" i="23"/>
  <c r="T103" i="23"/>
  <c r="V102" i="23"/>
  <c r="T102" i="23"/>
  <c r="R102" i="23"/>
  <c r="P102" i="23"/>
  <c r="N102" i="23"/>
  <c r="P101" i="23"/>
  <c r="T99" i="23"/>
  <c r="V98" i="23"/>
  <c r="T98" i="23"/>
  <c r="R98" i="23"/>
  <c r="P98" i="23"/>
  <c r="N98" i="23"/>
  <c r="P97" i="23"/>
  <c r="T95" i="23"/>
  <c r="V94" i="23"/>
  <c r="T94" i="23"/>
  <c r="R94" i="23"/>
  <c r="P94" i="23"/>
  <c r="N94" i="23"/>
  <c r="P93" i="23"/>
  <c r="T91" i="23"/>
  <c r="V90" i="23"/>
  <c r="T90" i="23"/>
  <c r="R90" i="23"/>
  <c r="P90" i="23"/>
  <c r="N90" i="23"/>
  <c r="P89" i="23"/>
  <c r="T87" i="23"/>
  <c r="V86" i="23"/>
  <c r="T86" i="23"/>
  <c r="R86" i="23"/>
  <c r="P86" i="23"/>
  <c r="N86" i="23"/>
  <c r="P85" i="23"/>
  <c r="T83" i="23"/>
  <c r="V82" i="23"/>
  <c r="T82" i="23"/>
  <c r="R82" i="23"/>
  <c r="P82" i="23"/>
  <c r="N82" i="23"/>
  <c r="P81" i="23"/>
  <c r="T79" i="23"/>
  <c r="V78" i="23"/>
  <c r="T78" i="23"/>
  <c r="R78" i="23"/>
  <c r="P78" i="23"/>
  <c r="N78" i="23"/>
  <c r="P77" i="23"/>
  <c r="T75" i="23"/>
  <c r="V74" i="23"/>
  <c r="T74" i="23"/>
  <c r="R74" i="23"/>
  <c r="P74" i="23"/>
  <c r="N74" i="23"/>
  <c r="P73" i="23"/>
  <c r="T71" i="23"/>
  <c r="V70" i="23"/>
  <c r="T70" i="23"/>
  <c r="R70" i="23"/>
  <c r="P70" i="23"/>
  <c r="N70" i="23"/>
  <c r="P69" i="23"/>
  <c r="T67" i="23"/>
  <c r="V66" i="23"/>
  <c r="T66" i="23"/>
  <c r="R66" i="23"/>
  <c r="P66" i="23"/>
  <c r="N66" i="23"/>
  <c r="P65" i="23"/>
  <c r="T63" i="23"/>
  <c r="V62" i="23"/>
  <c r="T62" i="23"/>
  <c r="R62" i="23"/>
  <c r="P62" i="23"/>
  <c r="N62" i="23"/>
  <c r="P61" i="23"/>
  <c r="T59" i="23"/>
  <c r="T58" i="23"/>
  <c r="P58" i="23"/>
  <c r="N58" i="23"/>
  <c r="P57" i="23"/>
  <c r="P56" i="23"/>
  <c r="T55" i="23"/>
  <c r="P54" i="23"/>
  <c r="T53" i="23"/>
  <c r="P52" i="23"/>
  <c r="T51" i="23"/>
  <c r="P50" i="23"/>
  <c r="T49" i="23"/>
  <c r="P48" i="23"/>
  <c r="T47" i="23"/>
  <c r="P46" i="23"/>
  <c r="T45" i="23"/>
  <c r="P44" i="23"/>
  <c r="T43" i="23"/>
  <c r="P42" i="23"/>
  <c r="T41" i="23"/>
  <c r="P40" i="23"/>
  <c r="T39" i="23"/>
  <c r="T38" i="23"/>
  <c r="P37" i="23"/>
  <c r="T36" i="23"/>
  <c r="P35" i="23"/>
  <c r="P34" i="23"/>
  <c r="P33" i="23"/>
  <c r="P32" i="23"/>
  <c r="P31" i="23"/>
  <c r="P30" i="23"/>
  <c r="P29" i="23"/>
  <c r="P28" i="23"/>
  <c r="P27" i="23"/>
  <c r="P26" i="23"/>
  <c r="P15" i="23"/>
  <c r="P13" i="23"/>
  <c r="P12" i="23"/>
  <c r="P11" i="23"/>
  <c r="P10" i="23"/>
  <c r="P9" i="23"/>
  <c r="E39" i="25"/>
  <c r="I39" i="25"/>
  <c r="G40" i="25"/>
  <c r="I41" i="25"/>
  <c r="K42" i="25"/>
  <c r="I43" i="25"/>
  <c r="K44" i="25"/>
  <c r="C46" i="25"/>
  <c r="K46" i="25"/>
  <c r="C48" i="25"/>
  <c r="Z6" i="26"/>
  <c r="AH4" i="26"/>
  <c r="AH5" i="26"/>
  <c r="AF5" i="26"/>
  <c r="AF4" i="26"/>
  <c r="AB5" i="26"/>
  <c r="AB4" i="26"/>
  <c r="Z4" i="26"/>
  <c r="Z5" i="26"/>
  <c r="B32" i="27"/>
  <c r="B46" i="27" s="1" a="1"/>
  <c r="D32" i="27"/>
  <c r="F32" i="27"/>
  <c r="H32" i="27"/>
  <c r="J32" i="27"/>
  <c r="B33" i="27"/>
  <c r="D33" i="27"/>
  <c r="F33" i="27"/>
  <c r="H33" i="27"/>
  <c r="J33" i="27"/>
  <c r="B34" i="27"/>
  <c r="D34" i="27"/>
  <c r="F34" i="27"/>
  <c r="H34" i="27"/>
  <c r="J34" i="27"/>
  <c r="B35" i="27"/>
  <c r="D35" i="27"/>
  <c r="F35" i="27"/>
  <c r="H35" i="27"/>
  <c r="J35" i="27"/>
  <c r="B36" i="27"/>
  <c r="D36" i="27"/>
  <c r="F36" i="27"/>
  <c r="H36" i="27"/>
  <c r="J36" i="27"/>
  <c r="B37" i="27"/>
  <c r="D37" i="27"/>
  <c r="F37" i="27"/>
  <c r="H37" i="27"/>
  <c r="J37" i="27"/>
  <c r="B38" i="27"/>
  <c r="D38" i="27"/>
  <c r="F38" i="27"/>
  <c r="H38" i="27"/>
  <c r="J38" i="27"/>
  <c r="B39" i="27"/>
  <c r="D39" i="27"/>
  <c r="F39" i="27"/>
  <c r="H39" i="27"/>
  <c r="J39" i="27"/>
  <c r="B40" i="27"/>
  <c r="D40" i="27"/>
  <c r="F40" i="27"/>
  <c r="H40" i="27"/>
  <c r="J40" i="27"/>
  <c r="B41" i="27"/>
  <c r="D41" i="27"/>
  <c r="F41" i="27"/>
  <c r="H41" i="27"/>
  <c r="J41" i="27"/>
  <c r="I51" i="28"/>
  <c r="I62" i="28" s="1"/>
  <c r="H51" i="28"/>
  <c r="J51" i="28" s="1"/>
  <c r="J62" i="28" s="1"/>
  <c r="I52" i="28"/>
  <c r="H55" i="28"/>
  <c r="J55" i="28" s="1"/>
  <c r="I56" i="28"/>
  <c r="H59" i="28"/>
  <c r="J59" i="28" s="1"/>
  <c r="I60" i="28"/>
  <c r="T3" i="23"/>
  <c r="T4" i="23"/>
  <c r="R7" i="23"/>
  <c r="R8" i="23"/>
  <c r="R9" i="23"/>
  <c r="R10" i="23"/>
  <c r="R11" i="23"/>
  <c r="R12" i="23"/>
  <c r="R13" i="23"/>
  <c r="R14" i="23"/>
  <c r="R15" i="23"/>
  <c r="R16" i="23"/>
  <c r="R17" i="23"/>
  <c r="R18" i="23"/>
  <c r="R19" i="23"/>
  <c r="R20" i="23"/>
  <c r="R21" i="23"/>
  <c r="R22" i="23"/>
  <c r="R23" i="23"/>
  <c r="R24" i="23"/>
  <c r="R25" i="23"/>
  <c r="R26" i="23"/>
  <c r="R27" i="23"/>
  <c r="R28" i="23"/>
  <c r="R29" i="23"/>
  <c r="R30" i="23"/>
  <c r="R31" i="23"/>
  <c r="R32" i="23"/>
  <c r="R33" i="23"/>
  <c r="R34" i="23"/>
  <c r="R35" i="23"/>
  <c r="R36" i="23"/>
  <c r="R37" i="23"/>
  <c r="R38" i="23"/>
  <c r="R39" i="23"/>
  <c r="R40" i="23"/>
  <c r="R41" i="23"/>
  <c r="R42" i="23"/>
  <c r="R43" i="23"/>
  <c r="R44" i="23"/>
  <c r="R45" i="23"/>
  <c r="R46" i="23"/>
  <c r="R47" i="23"/>
  <c r="R48" i="23"/>
  <c r="R49" i="23"/>
  <c r="R50" i="23"/>
  <c r="R51" i="23"/>
  <c r="R52" i="23"/>
  <c r="R53" i="23"/>
  <c r="R54" i="23"/>
  <c r="R55" i="23"/>
  <c r="R56" i="23"/>
  <c r="V7" i="23"/>
  <c r="V8" i="23"/>
  <c r="V9" i="23"/>
  <c r="V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V38" i="23"/>
  <c r="V39" i="23"/>
  <c r="V40" i="23"/>
  <c r="V41" i="23"/>
  <c r="V42" i="23"/>
  <c r="V43" i="23"/>
  <c r="V44" i="23"/>
  <c r="V45" i="23"/>
  <c r="V46" i="23"/>
  <c r="V47" i="23"/>
  <c r="V48" i="23"/>
  <c r="V49" i="23"/>
  <c r="V50" i="23"/>
  <c r="V51" i="23"/>
  <c r="V52" i="23"/>
  <c r="V53" i="23"/>
  <c r="V54" i="23"/>
  <c r="V55" i="23"/>
  <c r="R105" i="23"/>
  <c r="N105" i="23"/>
  <c r="R103" i="23"/>
  <c r="N103" i="23"/>
  <c r="V101" i="23"/>
  <c r="R101" i="23"/>
  <c r="N101" i="23"/>
  <c r="V99" i="23"/>
  <c r="R99" i="23"/>
  <c r="N99" i="23"/>
  <c r="V97" i="23"/>
  <c r="R97" i="23"/>
  <c r="N97" i="23"/>
  <c r="V95" i="23"/>
  <c r="R95" i="23"/>
  <c r="N95" i="23"/>
  <c r="R93" i="23"/>
  <c r="N93" i="23"/>
  <c r="V91" i="23"/>
  <c r="R91" i="23"/>
  <c r="N91" i="23"/>
  <c r="V89" i="23"/>
  <c r="R89" i="23"/>
  <c r="N89" i="23"/>
  <c r="V87" i="23"/>
  <c r="R87" i="23"/>
  <c r="N87" i="23"/>
  <c r="V85" i="23"/>
  <c r="R85" i="23"/>
  <c r="N85" i="23"/>
  <c r="V83" i="23"/>
  <c r="R83" i="23"/>
  <c r="N83" i="23"/>
  <c r="V81" i="23"/>
  <c r="R81" i="23"/>
  <c r="N81" i="23"/>
  <c r="V79" i="23"/>
  <c r="R79" i="23"/>
  <c r="N79" i="23"/>
  <c r="V77" i="23"/>
  <c r="R77" i="23"/>
  <c r="N77" i="23"/>
  <c r="V75" i="23"/>
  <c r="R75" i="23"/>
  <c r="N75" i="23"/>
  <c r="V73" i="23"/>
  <c r="R73" i="23"/>
  <c r="N73" i="23"/>
  <c r="V71" i="23"/>
  <c r="R71" i="23"/>
  <c r="N71" i="23"/>
  <c r="V69" i="23"/>
  <c r="R69" i="23"/>
  <c r="N69" i="23"/>
  <c r="V67" i="23"/>
  <c r="R67" i="23"/>
  <c r="N67" i="23"/>
  <c r="V65" i="23"/>
  <c r="R65" i="23"/>
  <c r="N65" i="23"/>
  <c r="V63" i="23"/>
  <c r="R63" i="23"/>
  <c r="N63" i="23"/>
  <c r="V61" i="23"/>
  <c r="R61" i="23"/>
  <c r="N61" i="23"/>
  <c r="V59" i="23"/>
  <c r="R59" i="23"/>
  <c r="N59" i="23"/>
  <c r="V57" i="23"/>
  <c r="R57" i="23"/>
  <c r="O36" i="29" a="1"/>
  <c r="D60" i="27"/>
  <c r="E60" i="27" s="1"/>
  <c r="F60" i="27" s="1"/>
  <c r="B7" i="24" a="1"/>
  <c r="N7" i="23"/>
  <c r="N8" i="23"/>
  <c r="N9" i="23"/>
  <c r="N10" i="23"/>
  <c r="N11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V105" i="23"/>
  <c r="V103" i="23"/>
  <c r="V93" i="23"/>
  <c r="P4" i="23"/>
  <c r="K48" i="25"/>
  <c r="E47" i="25"/>
  <c r="I45" i="25"/>
  <c r="C44" i="25"/>
  <c r="G42" i="25"/>
  <c r="K40" i="25"/>
  <c r="W3" i="23"/>
  <c r="W4" i="23"/>
  <c r="S3" i="23"/>
  <c r="S4" i="23"/>
  <c r="B39" i="25"/>
  <c r="F39" i="25"/>
  <c r="J39" i="25"/>
  <c r="D40" i="25"/>
  <c r="H40" i="25"/>
  <c r="B41" i="25"/>
  <c r="F41" i="25"/>
  <c r="J41" i="25"/>
  <c r="D42" i="25"/>
  <c r="H42" i="25"/>
  <c r="B43" i="25"/>
  <c r="F43" i="25"/>
  <c r="J43" i="25"/>
  <c r="D44" i="25"/>
  <c r="H44" i="25"/>
  <c r="B45" i="25"/>
  <c r="F45" i="25"/>
  <c r="J45" i="25"/>
  <c r="D46" i="25"/>
  <c r="H46" i="25"/>
  <c r="B47" i="25"/>
  <c r="F47" i="25"/>
  <c r="J47" i="25"/>
  <c r="D48" i="25"/>
  <c r="H48" i="25"/>
  <c r="C39" i="25"/>
  <c r="G39" i="25"/>
  <c r="K39" i="25"/>
  <c r="E40" i="25"/>
  <c r="I40" i="25"/>
  <c r="C41" i="25"/>
  <c r="G41" i="25"/>
  <c r="K41" i="25"/>
  <c r="E42" i="25"/>
  <c r="I42" i="25"/>
  <c r="C43" i="25"/>
  <c r="G43" i="25"/>
  <c r="K43" i="25"/>
  <c r="E44" i="25"/>
  <c r="I44" i="25"/>
  <c r="C45" i="25"/>
  <c r="G45" i="25"/>
  <c r="K45" i="25"/>
  <c r="E46" i="25"/>
  <c r="I46" i="25"/>
  <c r="C47" i="25"/>
  <c r="G47" i="25"/>
  <c r="K47" i="25"/>
  <c r="E48" i="25"/>
  <c r="I48" i="25"/>
  <c r="D39" i="25"/>
  <c r="H39" i="25"/>
  <c r="B40" i="25"/>
  <c r="F40" i="25"/>
  <c r="J40" i="25"/>
  <c r="D41" i="25"/>
  <c r="H41" i="25"/>
  <c r="B42" i="25"/>
  <c r="F42" i="25"/>
  <c r="J42" i="25"/>
  <c r="D43" i="25"/>
  <c r="H43" i="25"/>
  <c r="B44" i="25"/>
  <c r="F44" i="25"/>
  <c r="J44" i="25"/>
  <c r="D45" i="25"/>
  <c r="H45" i="25"/>
  <c r="B46" i="25"/>
  <c r="F46" i="25"/>
  <c r="J46" i="25"/>
  <c r="D47" i="25"/>
  <c r="H47" i="25"/>
  <c r="B48" i="25"/>
  <c r="F48" i="25"/>
  <c r="J48" i="25"/>
  <c r="W12" i="23"/>
  <c r="W11" i="23"/>
  <c r="W10" i="23"/>
  <c r="W9" i="23"/>
  <c r="W8" i="23"/>
  <c r="S8" i="23"/>
  <c r="O4" i="23"/>
  <c r="I62" i="25"/>
  <c r="E62" i="25"/>
  <c r="K61" i="25"/>
  <c r="G61" i="25"/>
  <c r="C61" i="25"/>
  <c r="I60" i="25"/>
  <c r="E60" i="25"/>
  <c r="K59" i="25"/>
  <c r="G59" i="25"/>
  <c r="C59" i="25"/>
  <c r="I58" i="25"/>
  <c r="E58" i="25"/>
  <c r="K57" i="25"/>
  <c r="G57" i="25"/>
  <c r="C57" i="25"/>
  <c r="I56" i="25"/>
  <c r="E56" i="25"/>
  <c r="K55" i="25"/>
  <c r="G55" i="25"/>
  <c r="C55" i="25"/>
  <c r="I54" i="25"/>
  <c r="E54" i="25"/>
  <c r="K53" i="25"/>
  <c r="G53" i="25"/>
  <c r="C53" i="25"/>
  <c r="H62" i="25"/>
  <c r="D62" i="25"/>
  <c r="J61" i="25"/>
  <c r="F61" i="25"/>
  <c r="B61" i="25"/>
  <c r="H60" i="25"/>
  <c r="D60" i="25"/>
  <c r="J59" i="25"/>
  <c r="F59" i="25"/>
  <c r="B59" i="25"/>
  <c r="H58" i="25"/>
  <c r="D58" i="25"/>
  <c r="J57" i="25"/>
  <c r="F57" i="25"/>
  <c r="B57" i="25"/>
  <c r="H56" i="25"/>
  <c r="D56" i="25"/>
  <c r="J55" i="25"/>
  <c r="F55" i="25"/>
  <c r="B55" i="25"/>
  <c r="H54" i="25"/>
  <c r="D54" i="25"/>
  <c r="J53" i="25"/>
  <c r="F53" i="25"/>
  <c r="U4" i="23"/>
  <c r="Q4" i="23"/>
  <c r="AG4" i="26"/>
  <c r="AG5" i="26"/>
  <c r="AC4" i="26"/>
  <c r="AC5" i="26"/>
  <c r="H62" i="28"/>
  <c r="I58" i="28"/>
  <c r="H57" i="28"/>
  <c r="J57" i="28" s="1"/>
  <c r="I54" i="28"/>
  <c r="H53" i="28"/>
  <c r="J53" i="28" s="1"/>
  <c r="I59" i="28"/>
  <c r="H58" i="28"/>
  <c r="J58" i="28" s="1"/>
  <c r="I55" i="28"/>
  <c r="H54" i="28"/>
  <c r="J54" i="28" s="1"/>
  <c r="B33" i="29"/>
  <c r="B34" i="29"/>
  <c r="D33" i="29"/>
  <c r="D34" i="29"/>
  <c r="E36" i="29"/>
  <c r="B37" i="29"/>
  <c r="D38" i="29"/>
  <c r="B39" i="29"/>
  <c r="D40" i="29"/>
  <c r="B41" i="29"/>
  <c r="D42" i="29"/>
  <c r="B43" i="29"/>
  <c r="D44" i="29"/>
  <c r="B45" i="29"/>
  <c r="D46" i="29"/>
  <c r="B47" i="29"/>
  <c r="D48" i="29"/>
  <c r="E49" i="29"/>
  <c r="C50" i="29"/>
  <c r="E51" i="29"/>
  <c r="C52" i="29"/>
  <c r="E53" i="29"/>
  <c r="C54" i="29"/>
  <c r="E55" i="29"/>
  <c r="C56" i="29"/>
  <c r="H14" i="29"/>
  <c r="B14" i="29"/>
  <c r="H13" i="29"/>
  <c r="B13" i="29"/>
  <c r="H12" i="29"/>
  <c r="B12" i="29"/>
  <c r="H11" i="29"/>
  <c r="B11" i="29"/>
  <c r="H10" i="29"/>
  <c r="B10" i="29"/>
  <c r="H9" i="29"/>
  <c r="B9" i="29"/>
  <c r="H8" i="29"/>
  <c r="B8" i="29"/>
  <c r="H7" i="29"/>
  <c r="B7" i="29"/>
  <c r="H6" i="29"/>
  <c r="B6" i="29"/>
  <c r="H5" i="29"/>
  <c r="G36" i="29" s="1" a="1"/>
  <c r="J122" i="29" s="1"/>
  <c r="C5" i="29"/>
  <c r="J14" i="29"/>
  <c r="J13" i="29"/>
  <c r="J12" i="29"/>
  <c r="J11" i="29"/>
  <c r="J10" i="29"/>
  <c r="J9" i="29"/>
  <c r="J8" i="29"/>
  <c r="J7" i="29"/>
  <c r="J6" i="29"/>
  <c r="J79" i="29" l="1"/>
  <c r="J96" i="29"/>
  <c r="J110" i="29"/>
  <c r="J118" i="29"/>
  <c r="J126" i="29"/>
  <c r="H58" i="29"/>
  <c r="I89" i="29"/>
  <c r="J104" i="29"/>
  <c r="J114" i="29"/>
  <c r="K46" i="27"/>
  <c r="K63" i="27" s="1"/>
  <c r="C46" i="27"/>
  <c r="C63" i="27" s="1"/>
  <c r="E47" i="27"/>
  <c r="E64" i="27" s="1"/>
  <c r="C48" i="27"/>
  <c r="C65" i="27" s="1"/>
  <c r="E49" i="27"/>
  <c r="E66" i="27" s="1"/>
  <c r="G50" i="27"/>
  <c r="G67" i="27" s="1"/>
  <c r="E51" i="27"/>
  <c r="E68" i="27" s="1"/>
  <c r="G52" i="27"/>
  <c r="G69" i="27" s="1"/>
  <c r="I53" i="27"/>
  <c r="I70" i="27" s="1"/>
  <c r="G54" i="27"/>
  <c r="G71" i="27" s="1"/>
  <c r="I55" i="27"/>
  <c r="I72" i="27" s="1"/>
  <c r="I47" i="27"/>
  <c r="I64" i="27" s="1"/>
  <c r="I49" i="27"/>
  <c r="I66" i="27" s="1"/>
  <c r="C52" i="27"/>
  <c r="C69" i="27" s="1"/>
  <c r="C54" i="27"/>
  <c r="C71" i="27" s="1"/>
  <c r="G46" i="27"/>
  <c r="G63" i="27" s="1"/>
  <c r="K48" i="27"/>
  <c r="K65" i="27" s="1"/>
  <c r="K50" i="27"/>
  <c r="K67" i="27" s="1"/>
  <c r="K52" i="27"/>
  <c r="K69" i="27" s="1"/>
  <c r="E55" i="27"/>
  <c r="E72" i="27" s="1"/>
  <c r="K54" i="27"/>
  <c r="K71" i="27" s="1"/>
  <c r="I51" i="27"/>
  <c r="I68" i="27" s="1"/>
  <c r="G48" i="27"/>
  <c r="G65" i="27" s="1"/>
  <c r="H46" i="27"/>
  <c r="H63" i="27" s="1"/>
  <c r="F47" i="27"/>
  <c r="F64" i="27" s="1"/>
  <c r="D48" i="27"/>
  <c r="D65" i="27" s="1"/>
  <c r="B49" i="27"/>
  <c r="B66" i="27" s="1"/>
  <c r="J49" i="27"/>
  <c r="J66" i="27" s="1"/>
  <c r="H50" i="27"/>
  <c r="H67" i="27" s="1"/>
  <c r="F51" i="27"/>
  <c r="F68" i="27" s="1"/>
  <c r="D52" i="27"/>
  <c r="D69" i="27" s="1"/>
  <c r="B53" i="27"/>
  <c r="B70" i="27" s="1"/>
  <c r="J53" i="27"/>
  <c r="J70" i="27" s="1"/>
  <c r="H54" i="27"/>
  <c r="H71" i="27" s="1"/>
  <c r="F55" i="27"/>
  <c r="F72" i="27" s="1"/>
  <c r="E46" i="27"/>
  <c r="E63" i="27" s="1"/>
  <c r="C47" i="27"/>
  <c r="C64" i="27" s="1"/>
  <c r="K47" i="27"/>
  <c r="K64" i="27" s="1"/>
  <c r="I48" i="27"/>
  <c r="I65" i="27" s="1"/>
  <c r="G49" i="27"/>
  <c r="G66" i="27" s="1"/>
  <c r="E50" i="27"/>
  <c r="E67" i="27" s="1"/>
  <c r="C51" i="27"/>
  <c r="C68" i="27" s="1"/>
  <c r="K51" i="27"/>
  <c r="K68" i="27" s="1"/>
  <c r="I52" i="27"/>
  <c r="I69" i="27" s="1"/>
  <c r="G53" i="27"/>
  <c r="G70" i="27" s="1"/>
  <c r="E54" i="27"/>
  <c r="E71" i="27" s="1"/>
  <c r="C55" i="27"/>
  <c r="C72" i="27" s="1"/>
  <c r="K55" i="27"/>
  <c r="K72" i="27" s="1"/>
  <c r="F46" i="27"/>
  <c r="F63" i="27" s="1"/>
  <c r="D47" i="27"/>
  <c r="D64" i="27" s="1"/>
  <c r="B48" i="27"/>
  <c r="B65" i="27" s="1"/>
  <c r="J48" i="27"/>
  <c r="J65" i="27" s="1"/>
  <c r="H49" i="27"/>
  <c r="H66" i="27" s="1"/>
  <c r="F50" i="27"/>
  <c r="F67" i="27" s="1"/>
  <c r="D51" i="27"/>
  <c r="D68" i="27" s="1"/>
  <c r="B52" i="27"/>
  <c r="B69" i="27" s="1"/>
  <c r="J52" i="27"/>
  <c r="J69" i="27" s="1"/>
  <c r="H53" i="27"/>
  <c r="H70" i="27" s="1"/>
  <c r="F54" i="27"/>
  <c r="F71" i="27" s="1"/>
  <c r="D55" i="27"/>
  <c r="D72" i="27" s="1"/>
  <c r="E53" i="27"/>
  <c r="E70" i="27" s="1"/>
  <c r="C50" i="27"/>
  <c r="C67" i="27" s="1"/>
  <c r="D46" i="27"/>
  <c r="D63" i="27" s="1"/>
  <c r="B47" i="27"/>
  <c r="B64" i="27" s="1"/>
  <c r="J47" i="27"/>
  <c r="J64" i="27" s="1"/>
  <c r="H48" i="27"/>
  <c r="H65" i="27" s="1"/>
  <c r="F49" i="27"/>
  <c r="F66" i="27" s="1"/>
  <c r="D50" i="27"/>
  <c r="D67" i="27" s="1"/>
  <c r="B51" i="27"/>
  <c r="B68" i="27" s="1"/>
  <c r="J51" i="27"/>
  <c r="J68" i="27" s="1"/>
  <c r="H52" i="27"/>
  <c r="H69" i="27" s="1"/>
  <c r="F53" i="27"/>
  <c r="F70" i="27" s="1"/>
  <c r="D54" i="27"/>
  <c r="D71" i="27" s="1"/>
  <c r="B55" i="27"/>
  <c r="B72" i="27" s="1"/>
  <c r="J55" i="27"/>
  <c r="J72" i="27" s="1"/>
  <c r="I46" i="27"/>
  <c r="I63" i="27" s="1"/>
  <c r="G47" i="27"/>
  <c r="G64" i="27" s="1"/>
  <c r="E48" i="27"/>
  <c r="E65" i="27" s="1"/>
  <c r="C49" i="27"/>
  <c r="C66" i="27" s="1"/>
  <c r="K49" i="27"/>
  <c r="K66" i="27" s="1"/>
  <c r="I50" i="27"/>
  <c r="I67" i="27" s="1"/>
  <c r="G51" i="27"/>
  <c r="G68" i="27" s="1"/>
  <c r="E52" i="27"/>
  <c r="E69" i="27" s="1"/>
  <c r="C53" i="27"/>
  <c r="C70" i="27" s="1"/>
  <c r="K53" i="27"/>
  <c r="K70" i="27" s="1"/>
  <c r="I54" i="27"/>
  <c r="I71" i="27" s="1"/>
  <c r="G55" i="27"/>
  <c r="G72" i="27" s="1"/>
  <c r="B46" i="27"/>
  <c r="B63" i="27" s="1"/>
  <c r="J46" i="27"/>
  <c r="J63" i="27" s="1"/>
  <c r="H47" i="27"/>
  <c r="H64" i="27" s="1"/>
  <c r="F48" i="27"/>
  <c r="F65" i="27" s="1"/>
  <c r="D49" i="27"/>
  <c r="D66" i="27" s="1"/>
  <c r="B50" i="27"/>
  <c r="B67" i="27" s="1"/>
  <c r="J50" i="27"/>
  <c r="J67" i="27" s="1"/>
  <c r="H51" i="27"/>
  <c r="H68" i="27" s="1"/>
  <c r="F52" i="27"/>
  <c r="F69" i="27" s="1"/>
  <c r="D53" i="27"/>
  <c r="D70" i="27" s="1"/>
  <c r="B54" i="27"/>
  <c r="B71" i="27" s="1"/>
  <c r="J54" i="27"/>
  <c r="J71" i="27" s="1"/>
  <c r="H55" i="27"/>
  <c r="H72" i="27" s="1"/>
  <c r="G38" i="29"/>
  <c r="G43" i="29"/>
  <c r="J44" i="29"/>
  <c r="H45" i="29"/>
  <c r="J46" i="29"/>
  <c r="I52" i="29"/>
  <c r="G53" i="29"/>
  <c r="J54" i="29"/>
  <c r="I56" i="29"/>
  <c r="H59" i="29"/>
  <c r="J64" i="29"/>
  <c r="H67" i="29"/>
  <c r="J71" i="29"/>
  <c r="H74" i="29"/>
  <c r="J80" i="29"/>
  <c r="G82" i="29"/>
  <c r="J86" i="29"/>
  <c r="H88" i="29"/>
  <c r="H89" i="29"/>
  <c r="H90" i="29"/>
  <c r="G93" i="29"/>
  <c r="I94" i="29"/>
  <c r="G95" i="29"/>
  <c r="G97" i="29"/>
  <c r="I98" i="29"/>
  <c r="G99" i="29"/>
  <c r="G101" i="29"/>
  <c r="I102" i="29"/>
  <c r="G103" i="29"/>
  <c r="G105" i="29"/>
  <c r="I106" i="29"/>
  <c r="G107" i="29"/>
  <c r="J108" i="29"/>
  <c r="I109" i="29"/>
  <c r="G110" i="29"/>
  <c r="I110" i="29"/>
  <c r="I111" i="29"/>
  <c r="G112" i="29"/>
  <c r="I112" i="29"/>
  <c r="I113" i="29"/>
  <c r="G114" i="29"/>
  <c r="I114" i="29"/>
  <c r="I115" i="29"/>
  <c r="H116" i="29"/>
  <c r="G117" i="29"/>
  <c r="J117" i="29"/>
  <c r="H118" i="29"/>
  <c r="G119" i="29"/>
  <c r="J119" i="29"/>
  <c r="H120" i="29"/>
  <c r="G121" i="29"/>
  <c r="J121" i="29"/>
  <c r="H122" i="29"/>
  <c r="G123" i="29"/>
  <c r="J123" i="29"/>
  <c r="H124" i="29"/>
  <c r="G125" i="29"/>
  <c r="J125" i="29"/>
  <c r="H126" i="29"/>
  <c r="G127" i="29"/>
  <c r="J127" i="29"/>
  <c r="H128" i="29"/>
  <c r="G129" i="29"/>
  <c r="J129" i="29"/>
  <c r="H130" i="29"/>
  <c r="G131" i="29"/>
  <c r="J131" i="29"/>
  <c r="H132" i="29"/>
  <c r="H41" i="29"/>
  <c r="I57" i="29"/>
  <c r="J63" i="29"/>
  <c r="G68" i="29"/>
  <c r="H75" i="29"/>
  <c r="H83" i="29"/>
  <c r="I87" i="29"/>
  <c r="G90" i="29"/>
  <c r="H93" i="29"/>
  <c r="I96" i="29"/>
  <c r="J98" i="29"/>
  <c r="H101" i="29"/>
  <c r="I104" i="29"/>
  <c r="J106" i="29"/>
  <c r="G109" i="29"/>
  <c r="H110" i="29"/>
  <c r="J111" i="29"/>
  <c r="G113" i="29"/>
  <c r="H114" i="29"/>
  <c r="J115" i="29"/>
  <c r="I116" i="29"/>
  <c r="G118" i="29"/>
  <c r="I119" i="29"/>
  <c r="I120" i="29"/>
  <c r="G122" i="29"/>
  <c r="I123" i="29"/>
  <c r="I124" i="29"/>
  <c r="G126" i="29"/>
  <c r="I127" i="29"/>
  <c r="I128" i="29"/>
  <c r="G130" i="29"/>
  <c r="I131" i="29"/>
  <c r="I132" i="29"/>
  <c r="I133" i="29"/>
  <c r="G134" i="29"/>
  <c r="I134" i="29"/>
  <c r="I135" i="29"/>
  <c r="G60" i="29"/>
  <c r="I73" i="29"/>
  <c r="J85" i="29"/>
  <c r="I92" i="29"/>
  <c r="H97" i="29"/>
  <c r="J102" i="29"/>
  <c r="G108" i="29"/>
  <c r="G111" i="29"/>
  <c r="J113" i="29"/>
  <c r="G116" i="29"/>
  <c r="I118" i="29"/>
  <c r="I121" i="29"/>
  <c r="G124" i="29"/>
  <c r="I126" i="29"/>
  <c r="I129" i="29"/>
  <c r="G132" i="29"/>
  <c r="J133" i="29"/>
  <c r="G135" i="29"/>
  <c r="H66" i="29"/>
  <c r="I81" i="29"/>
  <c r="J88" i="29"/>
  <c r="J94" i="29"/>
  <c r="I100" i="29"/>
  <c r="H105" i="29"/>
  <c r="J109" i="29"/>
  <c r="H112" i="29"/>
  <c r="G115" i="29"/>
  <c r="I117" i="29"/>
  <c r="G120" i="29"/>
  <c r="I122" i="29"/>
  <c r="I125" i="29"/>
  <c r="G128" i="29"/>
  <c r="I130" i="29"/>
  <c r="G133" i="29"/>
  <c r="H134" i="29"/>
  <c r="J135" i="29"/>
  <c r="J37" i="29"/>
  <c r="J39" i="29"/>
  <c r="J41" i="29"/>
  <c r="J43" i="29"/>
  <c r="J45" i="29"/>
  <c r="J47" i="29"/>
  <c r="I49" i="29"/>
  <c r="I51" i="29"/>
  <c r="I53" i="29"/>
  <c r="I55" i="29"/>
  <c r="H36" i="29"/>
  <c r="H33" i="29" s="1"/>
  <c r="J38" i="29"/>
  <c r="I40" i="29"/>
  <c r="J42" i="29"/>
  <c r="G46" i="29"/>
  <c r="I48" i="29"/>
  <c r="H51" i="29"/>
  <c r="G55" i="29"/>
  <c r="G57" i="29"/>
  <c r="G59" i="29"/>
  <c r="G61" i="29"/>
  <c r="G63" i="29"/>
  <c r="G65" i="29"/>
  <c r="G67" i="29"/>
  <c r="G69" i="29"/>
  <c r="G71" i="29"/>
  <c r="G73" i="29"/>
  <c r="G75" i="29"/>
  <c r="G77" i="29"/>
  <c r="G79" i="29"/>
  <c r="G81" i="29"/>
  <c r="G83" i="29"/>
  <c r="G85" i="29"/>
  <c r="G87" i="29"/>
  <c r="G89" i="29"/>
  <c r="G91" i="29"/>
  <c r="I37" i="29"/>
  <c r="G37" i="29"/>
  <c r="I39" i="29"/>
  <c r="H43" i="29"/>
  <c r="G47" i="29"/>
  <c r="G49" i="29"/>
  <c r="H53" i="29"/>
  <c r="J56" i="29"/>
  <c r="J58" i="29"/>
  <c r="H60" i="29"/>
  <c r="G62" i="29"/>
  <c r="J66" i="29"/>
  <c r="H68" i="29"/>
  <c r="G70" i="29"/>
  <c r="J74" i="29"/>
  <c r="H76" i="29"/>
  <c r="G78" i="29"/>
  <c r="J82" i="29"/>
  <c r="H84" i="29"/>
  <c r="G86" i="29"/>
  <c r="J90" i="29"/>
  <c r="G92" i="29"/>
  <c r="G94" i="29"/>
  <c r="G96" i="29"/>
  <c r="G98" i="29"/>
  <c r="G100" i="29"/>
  <c r="G102" i="29"/>
  <c r="G104" i="29"/>
  <c r="G106" i="29"/>
  <c r="J40" i="29"/>
  <c r="I43" i="29"/>
  <c r="I47" i="29"/>
  <c r="I50" i="29"/>
  <c r="J53" i="29"/>
  <c r="J55" i="29"/>
  <c r="J60" i="29"/>
  <c r="H62" i="29"/>
  <c r="G64" i="29"/>
  <c r="J68" i="29"/>
  <c r="H70" i="29"/>
  <c r="G72" i="29"/>
  <c r="J76" i="29"/>
  <c r="H78" i="29"/>
  <c r="G80" i="29"/>
  <c r="J84" i="29"/>
  <c r="H86" i="29"/>
  <c r="G88" i="29"/>
  <c r="H92" i="29"/>
  <c r="H94" i="29"/>
  <c r="H96" i="29"/>
  <c r="H98" i="29"/>
  <c r="H100" i="29"/>
  <c r="H102" i="29"/>
  <c r="H104" i="29"/>
  <c r="H106" i="29"/>
  <c r="H108" i="29"/>
  <c r="I42" i="29"/>
  <c r="I46" i="29"/>
  <c r="J51" i="29"/>
  <c r="I54" i="29"/>
  <c r="G58" i="29"/>
  <c r="J62" i="29"/>
  <c r="H64" i="29"/>
  <c r="G66" i="29"/>
  <c r="J70" i="29"/>
  <c r="H72" i="29"/>
  <c r="G74" i="29"/>
  <c r="J78" i="29"/>
  <c r="H80" i="29"/>
  <c r="H135" i="29"/>
  <c r="H133" i="29"/>
  <c r="H131" i="29"/>
  <c r="H129" i="29"/>
  <c r="H127" i="29"/>
  <c r="H125" i="29"/>
  <c r="H123" i="29"/>
  <c r="H121" i="29"/>
  <c r="H119" i="29"/>
  <c r="H117" i="29"/>
  <c r="H115" i="29"/>
  <c r="H113" i="29"/>
  <c r="H111" i="29"/>
  <c r="H109" i="29"/>
  <c r="H107" i="29"/>
  <c r="H103" i="29"/>
  <c r="H99" i="29"/>
  <c r="H95" i="29"/>
  <c r="H91" i="29"/>
  <c r="J87" i="29"/>
  <c r="H82" i="29"/>
  <c r="G76" i="29"/>
  <c r="I65" i="29"/>
  <c r="G48" i="29"/>
  <c r="I36" i="29"/>
  <c r="H38" i="29"/>
  <c r="H40" i="29"/>
  <c r="H42" i="29"/>
  <c r="H44" i="29"/>
  <c r="H46" i="29"/>
  <c r="H48" i="29"/>
  <c r="G50" i="29"/>
  <c r="G52" i="29"/>
  <c r="G54" i="29"/>
  <c r="G56" i="29"/>
  <c r="H37" i="29"/>
  <c r="G39" i="29"/>
  <c r="I41" i="29"/>
  <c r="G45" i="29"/>
  <c r="H47" i="29"/>
  <c r="J49" i="29"/>
  <c r="J52" i="29"/>
  <c r="H56" i="29"/>
  <c r="I58" i="29"/>
  <c r="I60" i="29"/>
  <c r="I62" i="29"/>
  <c r="I64" i="29"/>
  <c r="I66" i="29"/>
  <c r="I68" i="29"/>
  <c r="I70" i="29"/>
  <c r="I72" i="29"/>
  <c r="I74" i="29"/>
  <c r="I76" i="29"/>
  <c r="I78" i="29"/>
  <c r="I80" i="29"/>
  <c r="I82" i="29"/>
  <c r="I84" i="29"/>
  <c r="I86" i="29"/>
  <c r="I88" i="29"/>
  <c r="I90" i="29"/>
  <c r="J36" i="29"/>
  <c r="G36" i="29"/>
  <c r="O48" i="29" s="1" a="1"/>
  <c r="O48" i="29" s="1"/>
  <c r="I38" i="29"/>
  <c r="G40" i="29"/>
  <c r="I45" i="29"/>
  <c r="J48" i="29"/>
  <c r="H50" i="29"/>
  <c r="H55" i="29"/>
  <c r="J57" i="29"/>
  <c r="I59" i="29"/>
  <c r="H61" i="29"/>
  <c r="J65" i="29"/>
  <c r="I67" i="29"/>
  <c r="H69" i="29"/>
  <c r="J73" i="29"/>
  <c r="I75" i="29"/>
  <c r="H77" i="29"/>
  <c r="J81" i="29"/>
  <c r="I83" i="29"/>
  <c r="H85" i="29"/>
  <c r="J89" i="29"/>
  <c r="I91" i="29"/>
  <c r="I93" i="29"/>
  <c r="I95" i="29"/>
  <c r="I97" i="29"/>
  <c r="I99" i="29"/>
  <c r="I101" i="29"/>
  <c r="I103" i="29"/>
  <c r="I105" i="29"/>
  <c r="I107" i="29"/>
  <c r="G42" i="29"/>
  <c r="G44" i="29"/>
  <c r="H49" i="29"/>
  <c r="G51" i="29"/>
  <c r="H54" i="29"/>
  <c r="J59" i="29"/>
  <c r="I61" i="29"/>
  <c r="H63" i="29"/>
  <c r="J67" i="29"/>
  <c r="I69" i="29"/>
  <c r="H71" i="29"/>
  <c r="J75" i="29"/>
  <c r="I77" i="29"/>
  <c r="H79" i="29"/>
  <c r="J83" i="29"/>
  <c r="I85" i="29"/>
  <c r="H87" i="29"/>
  <c r="J91" i="29"/>
  <c r="J93" i="29"/>
  <c r="J95" i="29"/>
  <c r="J97" i="29"/>
  <c r="J99" i="29"/>
  <c r="J101" i="29"/>
  <c r="J103" i="29"/>
  <c r="J105" i="29"/>
  <c r="J107" i="29"/>
  <c r="G41" i="29"/>
  <c r="I44" i="29"/>
  <c r="J50" i="29"/>
  <c r="H52" i="29"/>
  <c r="H57" i="29"/>
  <c r="J61" i="29"/>
  <c r="I63" i="29"/>
  <c r="H65" i="29"/>
  <c r="J69" i="29"/>
  <c r="I71" i="29"/>
  <c r="H73" i="29"/>
  <c r="J77" i="29"/>
  <c r="I79" i="29"/>
  <c r="H81" i="29"/>
  <c r="J134" i="29"/>
  <c r="J132" i="29"/>
  <c r="J130" i="29"/>
  <c r="J128" i="29"/>
  <c r="H39" i="29"/>
  <c r="J72" i="29"/>
  <c r="G84" i="29"/>
  <c r="J92" i="29"/>
  <c r="J100" i="29"/>
  <c r="I108" i="29"/>
  <c r="J112" i="29"/>
  <c r="J116" i="29"/>
  <c r="J120" i="29"/>
  <c r="J124" i="29"/>
  <c r="D7" i="24"/>
  <c r="H7" i="24"/>
  <c r="B8" i="24"/>
  <c r="F8" i="24"/>
  <c r="J8" i="24"/>
  <c r="D9" i="24"/>
  <c r="H9" i="24"/>
  <c r="B10" i="24"/>
  <c r="F10" i="24"/>
  <c r="J10" i="24"/>
  <c r="D11" i="24"/>
  <c r="H11" i="24"/>
  <c r="B12" i="24"/>
  <c r="F12" i="24"/>
  <c r="J12" i="24"/>
  <c r="D13" i="24"/>
  <c r="H13" i="24"/>
  <c r="B14" i="24"/>
  <c r="F14" i="24"/>
  <c r="J14" i="24"/>
  <c r="D15" i="24"/>
  <c r="H15" i="24"/>
  <c r="B16" i="24"/>
  <c r="F16" i="24"/>
  <c r="J16" i="24"/>
  <c r="E7" i="24"/>
  <c r="I7" i="24"/>
  <c r="C8" i="24"/>
  <c r="G8" i="24"/>
  <c r="K8" i="24"/>
  <c r="E9" i="24"/>
  <c r="I9" i="24"/>
  <c r="C10" i="24"/>
  <c r="G10" i="24"/>
  <c r="K10" i="24"/>
  <c r="E11" i="24"/>
  <c r="I11" i="24"/>
  <c r="C12" i="24"/>
  <c r="G12" i="24"/>
  <c r="K12" i="24"/>
  <c r="E13" i="24"/>
  <c r="I13" i="24"/>
  <c r="C14" i="24"/>
  <c r="G14" i="24"/>
  <c r="K14" i="24"/>
  <c r="E15" i="24"/>
  <c r="I15" i="24"/>
  <c r="C16" i="24"/>
  <c r="G16" i="24"/>
  <c r="K16" i="24"/>
  <c r="B7" i="24"/>
  <c r="B23" i="24" s="1" a="1"/>
  <c r="F7" i="24"/>
  <c r="J7" i="24"/>
  <c r="D8" i="24"/>
  <c r="H8" i="24"/>
  <c r="B9" i="24"/>
  <c r="F9" i="24"/>
  <c r="J9" i="24"/>
  <c r="D10" i="24"/>
  <c r="H10" i="24"/>
  <c r="B11" i="24"/>
  <c r="F11" i="24"/>
  <c r="J11" i="24"/>
  <c r="D12" i="24"/>
  <c r="H12" i="24"/>
  <c r="B13" i="24"/>
  <c r="F13" i="24"/>
  <c r="J13" i="24"/>
  <c r="D14" i="24"/>
  <c r="H14" i="24"/>
  <c r="B15" i="24"/>
  <c r="F15" i="24"/>
  <c r="J15" i="24"/>
  <c r="D16" i="24"/>
  <c r="H16" i="24"/>
  <c r="E8" i="24"/>
  <c r="K9" i="24"/>
  <c r="G11" i="24"/>
  <c r="C13" i="24"/>
  <c r="I14" i="24"/>
  <c r="E16" i="24"/>
  <c r="C7" i="24"/>
  <c r="I8" i="24"/>
  <c r="E10" i="24"/>
  <c r="K11" i="24"/>
  <c r="G13" i="24"/>
  <c r="C15" i="24"/>
  <c r="I16" i="24"/>
  <c r="G7" i="24"/>
  <c r="C9" i="24"/>
  <c r="I10" i="24"/>
  <c r="E12" i="24"/>
  <c r="K13" i="24"/>
  <c r="G15" i="24"/>
  <c r="G9" i="24"/>
  <c r="K15" i="24"/>
  <c r="K7" i="24"/>
  <c r="E14" i="24"/>
  <c r="C11" i="24"/>
  <c r="I12" i="24"/>
  <c r="E33" i="29"/>
  <c r="E34" i="29"/>
  <c r="R3" i="23"/>
  <c r="R4" i="23"/>
  <c r="J33" i="29"/>
  <c r="J34" i="29"/>
  <c r="I33" i="29"/>
  <c r="I34" i="29"/>
  <c r="G34" i="29"/>
  <c r="H34" i="29"/>
  <c r="N5" i="23"/>
  <c r="N3" i="23"/>
  <c r="N4" i="23"/>
  <c r="P36" i="29"/>
  <c r="R37" i="29"/>
  <c r="P38" i="29"/>
  <c r="R39" i="29"/>
  <c r="Q36" i="29"/>
  <c r="Q37" i="29"/>
  <c r="P39" i="29"/>
  <c r="R36" i="29"/>
  <c r="O37" i="29"/>
  <c r="O38" i="29"/>
  <c r="O39" i="29"/>
  <c r="O36" i="29"/>
  <c r="P37" i="29"/>
  <c r="Q38" i="29"/>
  <c r="Q39" i="29"/>
  <c r="R38" i="29"/>
  <c r="V3" i="23"/>
  <c r="V4" i="23"/>
  <c r="O51" i="29" l="1"/>
  <c r="O49" i="29"/>
  <c r="R49" i="29"/>
  <c r="Q51" i="29"/>
  <c r="P49" i="29"/>
  <c r="P51" i="29"/>
  <c r="P50" i="29"/>
  <c r="Q49" i="29"/>
  <c r="G33" i="29"/>
  <c r="Q50" i="29"/>
  <c r="R48" i="29"/>
  <c r="P48" i="29"/>
  <c r="R50" i="29"/>
  <c r="R51" i="29"/>
  <c r="Q48" i="29"/>
  <c r="O50" i="29"/>
  <c r="C23" i="24"/>
  <c r="G23" i="24"/>
  <c r="K23" i="24"/>
  <c r="E24" i="24"/>
  <c r="I24" i="24"/>
  <c r="C25" i="24"/>
  <c r="G25" i="24"/>
  <c r="K25" i="24"/>
  <c r="E26" i="24"/>
  <c r="I26" i="24"/>
  <c r="C27" i="24"/>
  <c r="G27" i="24"/>
  <c r="K27" i="24"/>
  <c r="E28" i="24"/>
  <c r="I28" i="24"/>
  <c r="C29" i="24"/>
  <c r="G29" i="24"/>
  <c r="K29" i="24"/>
  <c r="E30" i="24"/>
  <c r="I30" i="24"/>
  <c r="C31" i="24"/>
  <c r="G31" i="24"/>
  <c r="K31" i="24"/>
  <c r="E32" i="24"/>
  <c r="I32" i="24"/>
  <c r="D23" i="24"/>
  <c r="H23" i="24"/>
  <c r="B24" i="24"/>
  <c r="F24" i="24"/>
  <c r="J24" i="24"/>
  <c r="D25" i="24"/>
  <c r="H25" i="24"/>
  <c r="B26" i="24"/>
  <c r="F26" i="24"/>
  <c r="J26" i="24"/>
  <c r="D27" i="24"/>
  <c r="H27" i="24"/>
  <c r="B28" i="24"/>
  <c r="F28" i="24"/>
  <c r="J28" i="24"/>
  <c r="D29" i="24"/>
  <c r="H29" i="24"/>
  <c r="B30" i="24"/>
  <c r="F30" i="24"/>
  <c r="J30" i="24"/>
  <c r="D31" i="24"/>
  <c r="H31" i="24"/>
  <c r="B32" i="24"/>
  <c r="F32" i="24"/>
  <c r="J32" i="24"/>
  <c r="E23" i="24"/>
  <c r="I23" i="24"/>
  <c r="C24" i="24"/>
  <c r="G24" i="24"/>
  <c r="K24" i="24"/>
  <c r="E25" i="24"/>
  <c r="I25" i="24"/>
  <c r="C26" i="24"/>
  <c r="G26" i="24"/>
  <c r="K26" i="24"/>
  <c r="E27" i="24"/>
  <c r="I27" i="24"/>
  <c r="C28" i="24"/>
  <c r="G28" i="24"/>
  <c r="K28" i="24"/>
  <c r="E29" i="24"/>
  <c r="I29" i="24"/>
  <c r="C30" i="24"/>
  <c r="G30" i="24"/>
  <c r="K30" i="24"/>
  <c r="E31" i="24"/>
  <c r="I31" i="24"/>
  <c r="C32" i="24"/>
  <c r="G32" i="24"/>
  <c r="K32" i="24"/>
  <c r="J23" i="24"/>
  <c r="F25" i="24"/>
  <c r="B27" i="24"/>
  <c r="H28" i="24"/>
  <c r="D30" i="24"/>
  <c r="J31" i="24"/>
  <c r="D24" i="24"/>
  <c r="J25" i="24"/>
  <c r="F27" i="24"/>
  <c r="B29" i="24"/>
  <c r="H30" i="24"/>
  <c r="D32" i="24"/>
  <c r="B23" i="24"/>
  <c r="H24" i="24"/>
  <c r="D26" i="24"/>
  <c r="J27" i="24"/>
  <c r="F29" i="24"/>
  <c r="B31" i="24"/>
  <c r="H32" i="24"/>
  <c r="D28" i="24"/>
  <c r="H26" i="24"/>
  <c r="F23" i="24"/>
  <c r="J29" i="24"/>
  <c r="B25" i="24"/>
  <c r="F31" i="24"/>
  <c r="L6" i="21" l="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F9" i="18"/>
  <c r="F10" i="18" s="1"/>
  <c r="G9" i="18"/>
  <c r="H9" i="18"/>
  <c r="H10" i="18" s="1"/>
  <c r="I9" i="18"/>
  <c r="J9" i="18"/>
  <c r="J10" i="18" s="1"/>
  <c r="K9" i="18"/>
  <c r="L9" i="18"/>
  <c r="L10" i="18" s="1"/>
  <c r="M9" i="18"/>
  <c r="N9" i="18"/>
  <c r="N10" i="18" s="1"/>
  <c r="O9" i="18"/>
  <c r="P9" i="18"/>
  <c r="P10" i="18" s="1"/>
  <c r="Q9" i="18"/>
  <c r="R9" i="18"/>
  <c r="R10" i="18" s="1"/>
  <c r="S9" i="18"/>
  <c r="T9" i="18"/>
  <c r="T10" i="18" s="1"/>
  <c r="G10" i="18"/>
  <c r="I10" i="18"/>
  <c r="K10" i="18"/>
  <c r="K11" i="18" s="1"/>
  <c r="K12" i="18" s="1"/>
  <c r="K13" i="18" s="1"/>
  <c r="M10" i="18"/>
  <c r="O10" i="18"/>
  <c r="Q10" i="18"/>
  <c r="S10" i="18"/>
  <c r="S11" i="18" s="1"/>
  <c r="S12" i="18" s="1"/>
  <c r="S13" i="18" s="1"/>
  <c r="G11" i="18"/>
  <c r="O11" i="18"/>
  <c r="O12" i="18" s="1"/>
  <c r="O13" i="18" s="1"/>
  <c r="G12" i="18"/>
  <c r="G13" i="18" s="1"/>
  <c r="G14" i="18"/>
  <c r="G15" i="18" s="1"/>
  <c r="G16" i="18" s="1"/>
  <c r="G17" i="18" s="1"/>
  <c r="K14" i="18"/>
  <c r="K15" i="18" s="1"/>
  <c r="O14" i="18"/>
  <c r="O15" i="18" s="1"/>
  <c r="O16" i="18" s="1"/>
  <c r="O17" i="18" s="1"/>
  <c r="S14" i="18"/>
  <c r="S15" i="18" s="1"/>
  <c r="S16" i="18" s="1"/>
  <c r="S17" i="18" s="1"/>
  <c r="K16" i="18"/>
  <c r="K17" i="18" s="1"/>
  <c r="G18" i="18"/>
  <c r="K18" i="18"/>
  <c r="K19" i="18" s="1"/>
  <c r="K20" i="18" s="1"/>
  <c r="K21" i="18" s="1"/>
  <c r="O18" i="18"/>
  <c r="S18" i="18"/>
  <c r="S19" i="18" s="1"/>
  <c r="S20" i="18" s="1"/>
  <c r="S21" i="18" s="1"/>
  <c r="G19" i="18"/>
  <c r="O19" i="18"/>
  <c r="O20" i="18" s="1"/>
  <c r="O21" i="18" s="1"/>
  <c r="G20" i="18"/>
  <c r="G21" i="18" s="1"/>
  <c r="G22" i="18"/>
  <c r="G23" i="18" s="1"/>
  <c r="I22" i="18"/>
  <c r="J22" i="18"/>
  <c r="K22" i="18"/>
  <c r="K23" i="18" s="1"/>
  <c r="K24" i="18" s="1"/>
  <c r="K25" i="18" s="1"/>
  <c r="M22" i="18"/>
  <c r="O22" i="18"/>
  <c r="O23" i="18" s="1"/>
  <c r="O24" i="18" s="1"/>
  <c r="O25" i="18" s="1"/>
  <c r="Q22" i="18"/>
  <c r="R22" i="18"/>
  <c r="R23" i="18" s="1"/>
  <c r="R24" i="18" s="1"/>
  <c r="R25" i="18" s="1"/>
  <c r="S22" i="18"/>
  <c r="J23" i="18"/>
  <c r="J24" i="18" s="1"/>
  <c r="J25" i="18" s="1"/>
  <c r="S23" i="18"/>
  <c r="G24" i="18"/>
  <c r="G25" i="18" s="1"/>
  <c r="S24" i="18"/>
  <c r="S25" i="18" s="1"/>
  <c r="G26" i="18"/>
  <c r="G27" i="18" s="1"/>
  <c r="G28" i="18" s="1"/>
  <c r="G29" i="18" s="1"/>
  <c r="I26" i="18"/>
  <c r="J26" i="18"/>
  <c r="J27" i="18" s="1"/>
  <c r="J28" i="18" s="1"/>
  <c r="J29" i="18" s="1"/>
  <c r="K26" i="18"/>
  <c r="M26" i="18"/>
  <c r="O26" i="18"/>
  <c r="Q26" i="18"/>
  <c r="R26" i="18"/>
  <c r="R27" i="18" s="1"/>
  <c r="R28" i="18" s="1"/>
  <c r="R29" i="18" s="1"/>
  <c r="S26" i="18"/>
  <c r="S27" i="18" s="1"/>
  <c r="S28" i="18" s="1"/>
  <c r="S29" i="18" s="1"/>
  <c r="K27" i="18"/>
  <c r="K28" i="18" s="1"/>
  <c r="K29" i="18" s="1"/>
  <c r="O27" i="18"/>
  <c r="O28" i="18" s="1"/>
  <c r="O29" i="18" s="1"/>
  <c r="F30" i="18"/>
  <c r="G30" i="18"/>
  <c r="G31" i="18" s="1"/>
  <c r="G32" i="18" s="1"/>
  <c r="G33" i="18" s="1"/>
  <c r="H30" i="18"/>
  <c r="I30" i="18"/>
  <c r="J30" i="18"/>
  <c r="J31" i="18" s="1"/>
  <c r="J32" i="18" s="1"/>
  <c r="J33" i="18" s="1"/>
  <c r="K30" i="18"/>
  <c r="L30" i="18"/>
  <c r="M30" i="18"/>
  <c r="N30" i="18"/>
  <c r="N31" i="18" s="1"/>
  <c r="N32" i="18" s="1"/>
  <c r="N33" i="18" s="1"/>
  <c r="O30" i="18"/>
  <c r="O31" i="18" s="1"/>
  <c r="O32" i="18" s="1"/>
  <c r="O33" i="18" s="1"/>
  <c r="P30" i="18"/>
  <c r="P31" i="18" s="1"/>
  <c r="P32" i="18" s="1"/>
  <c r="P33" i="18" s="1"/>
  <c r="Q30" i="18"/>
  <c r="R30" i="18"/>
  <c r="S30" i="18"/>
  <c r="S31" i="18" s="1"/>
  <c r="S32" i="18" s="1"/>
  <c r="S33" i="18" s="1"/>
  <c r="T30" i="18"/>
  <c r="K31" i="18"/>
  <c r="K32" i="18" s="1"/>
  <c r="K33" i="18" s="1"/>
  <c r="G34" i="18"/>
  <c r="G35" i="18" s="1"/>
  <c r="G36" i="18" s="1"/>
  <c r="G37" i="18" s="1"/>
  <c r="K34" i="18"/>
  <c r="K35" i="18" s="1"/>
  <c r="K36" i="18" s="1"/>
  <c r="K37" i="18" s="1"/>
  <c r="N34" i="18"/>
  <c r="O34" i="18"/>
  <c r="O35" i="18" s="1"/>
  <c r="O36" i="18" s="1"/>
  <c r="O37" i="18" s="1"/>
  <c r="R34" i="18"/>
  <c r="R35" i="18" s="1"/>
  <c r="R36" i="18" s="1"/>
  <c r="R37" i="18" s="1"/>
  <c r="S34" i="18"/>
  <c r="S35" i="18" s="1"/>
  <c r="S36" i="18" s="1"/>
  <c r="S37" i="18" s="1"/>
  <c r="G38" i="18"/>
  <c r="G39" i="18" s="1"/>
  <c r="G40" i="18" s="1"/>
  <c r="G41" i="18" s="1"/>
  <c r="K38" i="18"/>
  <c r="K39" i="18" s="1"/>
  <c r="K40" i="18" s="1"/>
  <c r="K41" i="18" s="1"/>
  <c r="O38" i="18"/>
  <c r="O39" i="18" s="1"/>
  <c r="O40" i="18" s="1"/>
  <c r="O41" i="18" s="1"/>
  <c r="S38" i="18"/>
  <c r="S39" i="18" s="1"/>
  <c r="S40" i="18" s="1"/>
  <c r="S41" i="18" s="1"/>
  <c r="G42" i="18"/>
  <c r="K42" i="18"/>
  <c r="K43" i="18" s="1"/>
  <c r="K44" i="18" s="1"/>
  <c r="K45" i="18" s="1"/>
  <c r="O42" i="18"/>
  <c r="O43" i="18" s="1"/>
  <c r="O44" i="18" s="1"/>
  <c r="O45" i="18" s="1"/>
  <c r="S42" i="18"/>
  <c r="S43" i="18" s="1"/>
  <c r="S44" i="18" s="1"/>
  <c r="S45" i="18" s="1"/>
  <c r="G43" i="18"/>
  <c r="G44" i="18" s="1"/>
  <c r="G45" i="18" s="1"/>
  <c r="G46" i="18"/>
  <c r="G47" i="18" s="1"/>
  <c r="G48" i="18" s="1"/>
  <c r="G49" i="18" s="1"/>
  <c r="J46" i="18"/>
  <c r="J47" i="18" s="1"/>
  <c r="J48" i="18" s="1"/>
  <c r="J49" i="18" s="1"/>
  <c r="K46" i="18"/>
  <c r="K47" i="18" s="1"/>
  <c r="K48" i="18" s="1"/>
  <c r="K49" i="18" s="1"/>
  <c r="N46" i="18"/>
  <c r="N47" i="18" s="1"/>
  <c r="N48" i="18" s="1"/>
  <c r="O46" i="18"/>
  <c r="O47" i="18" s="1"/>
  <c r="O48" i="18" s="1"/>
  <c r="O49" i="18" s="1"/>
  <c r="R46" i="18"/>
  <c r="R47" i="18" s="1"/>
  <c r="R48" i="18" s="1"/>
  <c r="R49" i="18" s="1"/>
  <c r="S46" i="18"/>
  <c r="S47" i="18" s="1"/>
  <c r="S48" i="18" s="1"/>
  <c r="S49" i="18" s="1"/>
  <c r="G50" i="18"/>
  <c r="G51" i="18" s="1"/>
  <c r="G52" i="18" s="1"/>
  <c r="G53" i="18" s="1"/>
  <c r="J50" i="18"/>
  <c r="J51" i="18" s="1"/>
  <c r="J52" i="18" s="1"/>
  <c r="J53" i="18" s="1"/>
  <c r="K50" i="18"/>
  <c r="K51" i="18" s="1"/>
  <c r="K52" i="18" s="1"/>
  <c r="K53" i="18" s="1"/>
  <c r="N50" i="18"/>
  <c r="N51" i="18" s="1"/>
  <c r="N52" i="18" s="1"/>
  <c r="N53" i="18" s="1"/>
  <c r="O50" i="18"/>
  <c r="O51" i="18" s="1"/>
  <c r="O52" i="18" s="1"/>
  <c r="O53" i="18" s="1"/>
  <c r="R50" i="18"/>
  <c r="R51" i="18" s="1"/>
  <c r="R52" i="18" s="1"/>
  <c r="R53" i="18" s="1"/>
  <c r="S50" i="18"/>
  <c r="S51" i="18" s="1"/>
  <c r="S52" i="18" s="1"/>
  <c r="S53" i="18" s="1"/>
  <c r="G54" i="18"/>
  <c r="G55" i="18" s="1"/>
  <c r="G56" i="18" s="1"/>
  <c r="G57" i="18" s="1"/>
  <c r="K54" i="18"/>
  <c r="K55" i="18" s="1"/>
  <c r="K56" i="18" s="1"/>
  <c r="K57" i="18" s="1"/>
  <c r="O54" i="18"/>
  <c r="O55" i="18" s="1"/>
  <c r="O56" i="18" s="1"/>
  <c r="O57" i="18" s="1"/>
  <c r="S54" i="18"/>
  <c r="S55" i="18" s="1"/>
  <c r="S56" i="18" s="1"/>
  <c r="S57" i="18" s="1"/>
  <c r="G58" i="18"/>
  <c r="G59" i="18" s="1"/>
  <c r="G60" i="18" s="1"/>
  <c r="G61" i="18" s="1"/>
  <c r="I58" i="18"/>
  <c r="J58" i="18"/>
  <c r="J59" i="18" s="1"/>
  <c r="J60" i="18" s="1"/>
  <c r="J61" i="18" s="1"/>
  <c r="K58" i="18"/>
  <c r="K59" i="18" s="1"/>
  <c r="K60" i="18" s="1"/>
  <c r="K61" i="18" s="1"/>
  <c r="M58" i="18"/>
  <c r="O58" i="18"/>
  <c r="O59" i="18" s="1"/>
  <c r="O60" i="18" s="1"/>
  <c r="O61" i="18" s="1"/>
  <c r="Q58" i="18"/>
  <c r="R58" i="18"/>
  <c r="R59" i="18" s="1"/>
  <c r="R60" i="18" s="1"/>
  <c r="R61" i="18" s="1"/>
  <c r="S58" i="18"/>
  <c r="S59" i="18" s="1"/>
  <c r="S60" i="18" s="1"/>
  <c r="S61" i="18" s="1"/>
  <c r="G62" i="18"/>
  <c r="G63" i="18" s="1"/>
  <c r="G64" i="18" s="1"/>
  <c r="G65" i="18" s="1"/>
  <c r="I62" i="18"/>
  <c r="K62" i="18"/>
  <c r="K63" i="18" s="1"/>
  <c r="K64" i="18" s="1"/>
  <c r="K65" i="18" s="1"/>
  <c r="M62" i="18"/>
  <c r="M63" i="18" s="1"/>
  <c r="M64" i="18" s="1"/>
  <c r="M65" i="18" s="1"/>
  <c r="O62" i="18"/>
  <c r="O63" i="18" s="1"/>
  <c r="O64" i="18" s="1"/>
  <c r="O65" i="18" s="1"/>
  <c r="Q62" i="18"/>
  <c r="Q63" i="18" s="1"/>
  <c r="Q64" i="18" s="1"/>
  <c r="Q65" i="18" s="1"/>
  <c r="S62" i="18"/>
  <c r="I63" i="18"/>
  <c r="I64" i="18" s="1"/>
  <c r="I65" i="18" s="1"/>
  <c r="S63" i="18"/>
  <c r="S64" i="18" s="1"/>
  <c r="S65" i="18" s="1"/>
  <c r="F66" i="18"/>
  <c r="F67" i="18" s="1"/>
  <c r="F68" i="18" s="1"/>
  <c r="F69" i="18" s="1"/>
  <c r="G66" i="18"/>
  <c r="I66" i="18"/>
  <c r="K66" i="18"/>
  <c r="K67" i="18" s="1"/>
  <c r="K68" i="18" s="1"/>
  <c r="K69" i="18" s="1"/>
  <c r="M66" i="18"/>
  <c r="M67" i="18" s="1"/>
  <c r="M68" i="18" s="1"/>
  <c r="M69" i="18" s="1"/>
  <c r="N66" i="18"/>
  <c r="N67" i="18" s="1"/>
  <c r="N68" i="18" s="1"/>
  <c r="N69" i="18" s="1"/>
  <c r="O66" i="18"/>
  <c r="O67" i="18" s="1"/>
  <c r="O68" i="18" s="1"/>
  <c r="O69" i="18" s="1"/>
  <c r="Q66" i="18"/>
  <c r="S66" i="18"/>
  <c r="S67" i="18" s="1"/>
  <c r="S68" i="18" s="1"/>
  <c r="S69" i="18" s="1"/>
  <c r="G67" i="18"/>
  <c r="G68" i="18" s="1"/>
  <c r="G69" i="18" s="1"/>
  <c r="I67" i="18"/>
  <c r="I68" i="18" s="1"/>
  <c r="I69" i="18" s="1"/>
  <c r="Q67" i="18"/>
  <c r="Q68" i="18" s="1"/>
  <c r="Q69" i="18" s="1"/>
  <c r="E4" i="17"/>
  <c r="F4" i="17"/>
  <c r="U22" i="17" s="1"/>
  <c r="G4" i="17"/>
  <c r="H4" i="17"/>
  <c r="W21" i="17" s="1"/>
  <c r="I4" i="17"/>
  <c r="J4" i="17"/>
  <c r="Y10" i="17" s="1"/>
  <c r="K4" i="17"/>
  <c r="L4" i="17"/>
  <c r="AA17" i="17" s="1"/>
  <c r="M4" i="17"/>
  <c r="N4" i="17"/>
  <c r="AC21" i="17" s="1"/>
  <c r="O4" i="17"/>
  <c r="P4" i="17"/>
  <c r="AE48" i="17" s="1"/>
  <c r="Q4" i="17"/>
  <c r="R4" i="17"/>
  <c r="AG9" i="17" s="1"/>
  <c r="S4" i="17"/>
  <c r="A5" i="17"/>
  <c r="E5" i="17"/>
  <c r="T346" i="17" s="1"/>
  <c r="F5" i="17"/>
  <c r="G5" i="17"/>
  <c r="V357" i="17" s="1"/>
  <c r="H5" i="17"/>
  <c r="W13" i="17" s="1"/>
  <c r="I5" i="17"/>
  <c r="X365" i="17" s="1"/>
  <c r="J5" i="17"/>
  <c r="K5" i="17"/>
  <c r="Z373" i="17" s="1"/>
  <c r="L5" i="17"/>
  <c r="AA9" i="17" s="1"/>
  <c r="M5" i="17"/>
  <c r="AB381" i="17" s="1"/>
  <c r="N5" i="17"/>
  <c r="O5" i="17"/>
  <c r="AD389" i="17" s="1"/>
  <c r="P5" i="17"/>
  <c r="AE21" i="17" s="1"/>
  <c r="Q5" i="17"/>
  <c r="AF397" i="17" s="1"/>
  <c r="R5" i="17"/>
  <c r="S5" i="17"/>
  <c r="AH405" i="17" s="1"/>
  <c r="AE9" i="17"/>
  <c r="U10" i="17"/>
  <c r="AC10" i="17"/>
  <c r="U11" i="17"/>
  <c r="AC11" i="17"/>
  <c r="U12" i="17"/>
  <c r="AC16" i="17"/>
  <c r="U17" i="17"/>
  <c r="AC17" i="17"/>
  <c r="U18" i="17"/>
  <c r="AC18" i="17"/>
  <c r="U19" i="17"/>
  <c r="AC19" i="17"/>
  <c r="U20" i="17"/>
  <c r="Y21" i="17"/>
  <c r="AG21" i="17"/>
  <c r="Y22" i="17"/>
  <c r="AG22" i="17"/>
  <c r="Y23" i="17"/>
  <c r="AG23" i="17"/>
  <c r="AG24" i="17"/>
  <c r="U29" i="17"/>
  <c r="AE29" i="17"/>
  <c r="U30" i="17"/>
  <c r="AC30" i="17"/>
  <c r="U31" i="17"/>
  <c r="AC31" i="17"/>
  <c r="U32" i="17"/>
  <c r="AC32" i="17"/>
  <c r="U33" i="17"/>
  <c r="AH34" i="17"/>
  <c r="Y40" i="17"/>
  <c r="U48" i="17"/>
  <c r="Y48" i="17"/>
  <c r="AC48" i="17"/>
  <c r="AG48" i="17"/>
  <c r="AB51" i="17"/>
  <c r="U53" i="17"/>
  <c r="Y53" i="17"/>
  <c r="AH54" i="17"/>
  <c r="U59" i="17"/>
  <c r="Y59" i="17"/>
  <c r="AC59" i="17"/>
  <c r="AG59" i="17"/>
  <c r="T64" i="17"/>
  <c r="U67" i="17"/>
  <c r="Y67" i="17"/>
  <c r="AC67" i="17"/>
  <c r="AG67" i="17"/>
  <c r="AD69" i="17"/>
  <c r="U75" i="17"/>
  <c r="Y75" i="17"/>
  <c r="AC75" i="17"/>
  <c r="AG75" i="17"/>
  <c r="X81" i="17"/>
  <c r="U83" i="17"/>
  <c r="Y83" i="17"/>
  <c r="AC83" i="17"/>
  <c r="AG83" i="17"/>
  <c r="AD85" i="17"/>
  <c r="U91" i="17"/>
  <c r="Y91" i="17"/>
  <c r="AC91" i="17"/>
  <c r="AG91" i="17"/>
  <c r="X97" i="17"/>
  <c r="U99" i="17"/>
  <c r="Y99" i="17"/>
  <c r="AC99" i="17"/>
  <c r="AG99" i="17"/>
  <c r="AD101" i="17"/>
  <c r="U107" i="17"/>
  <c r="Y107" i="17"/>
  <c r="AC107" i="17"/>
  <c r="AG107" i="17"/>
  <c r="X113" i="17"/>
  <c r="U115" i="17"/>
  <c r="Y115" i="17"/>
  <c r="AC115" i="17"/>
  <c r="AG115" i="17"/>
  <c r="AD117" i="17"/>
  <c r="U123" i="17"/>
  <c r="Y123" i="17"/>
  <c r="AC123" i="17"/>
  <c r="AG123" i="17"/>
  <c r="X129" i="17"/>
  <c r="U131" i="17"/>
  <c r="Y131" i="17"/>
  <c r="AC131" i="17"/>
  <c r="AG131" i="17"/>
  <c r="AD133" i="17"/>
  <c r="U139" i="17"/>
  <c r="Y139" i="17"/>
  <c r="AC139" i="17"/>
  <c r="AG139" i="17"/>
  <c r="V144" i="17"/>
  <c r="U147" i="17"/>
  <c r="Y147" i="17"/>
  <c r="AC147" i="17"/>
  <c r="AG147" i="17"/>
  <c r="AF150" i="17"/>
  <c r="U155" i="17"/>
  <c r="Y155" i="17"/>
  <c r="AC155" i="17"/>
  <c r="AG155" i="17"/>
  <c r="V160" i="17"/>
  <c r="U163" i="17"/>
  <c r="Y163" i="17"/>
  <c r="AC163" i="17"/>
  <c r="AG163" i="17"/>
  <c r="AF166" i="17"/>
  <c r="U171" i="17"/>
  <c r="Y171" i="17"/>
  <c r="AC171" i="17"/>
  <c r="AG171" i="17"/>
  <c r="V176" i="17"/>
  <c r="U179" i="17"/>
  <c r="Y179" i="17"/>
  <c r="AC179" i="17"/>
  <c r="AG179" i="17"/>
  <c r="X182" i="17"/>
  <c r="U187" i="17"/>
  <c r="Y187" i="17"/>
  <c r="AC187" i="17"/>
  <c r="AG187" i="17"/>
  <c r="AD192" i="17"/>
  <c r="U193" i="17"/>
  <c r="Y193" i="17"/>
  <c r="AC193" i="17"/>
  <c r="AG193" i="17"/>
  <c r="X194" i="17"/>
  <c r="U197" i="17"/>
  <c r="Y197" i="17"/>
  <c r="AC197" i="17"/>
  <c r="AG197" i="17"/>
  <c r="AD200" i="17"/>
  <c r="U201" i="17"/>
  <c r="Y201" i="17"/>
  <c r="AC201" i="17"/>
  <c r="AG201" i="17"/>
  <c r="X202" i="17"/>
  <c r="U205" i="17"/>
  <c r="Y205" i="17"/>
  <c r="AC205" i="17"/>
  <c r="AG205" i="17"/>
  <c r="AD208" i="17"/>
  <c r="U209" i="17"/>
  <c r="Y209" i="17"/>
  <c r="AC209" i="17"/>
  <c r="AG209" i="17"/>
  <c r="X210" i="17"/>
  <c r="U213" i="17"/>
  <c r="Y213" i="17"/>
  <c r="AC213" i="17"/>
  <c r="AG213" i="17"/>
  <c r="AD216" i="17"/>
  <c r="U217" i="17"/>
  <c r="Y217" i="17"/>
  <c r="AC217" i="17"/>
  <c r="AG217" i="17"/>
  <c r="X218" i="17"/>
  <c r="U221" i="17"/>
  <c r="Y221" i="17"/>
  <c r="AC221" i="17"/>
  <c r="AG221" i="17"/>
  <c r="AD224" i="17"/>
  <c r="U225" i="17"/>
  <c r="Y225" i="17"/>
  <c r="AC225" i="17"/>
  <c r="AG225" i="17"/>
  <c r="X226" i="17"/>
  <c r="U229" i="17"/>
  <c r="Y229" i="17"/>
  <c r="AC229" i="17"/>
  <c r="AG229" i="17"/>
  <c r="AD232" i="17"/>
  <c r="U233" i="17"/>
  <c r="Y233" i="17"/>
  <c r="AC233" i="17"/>
  <c r="AG233" i="17"/>
  <c r="X234" i="17"/>
  <c r="U237" i="17"/>
  <c r="Y237" i="17"/>
  <c r="AC237" i="17"/>
  <c r="AG237" i="17"/>
  <c r="AD240" i="17"/>
  <c r="U241" i="17"/>
  <c r="Y241" i="17"/>
  <c r="AC241" i="17"/>
  <c r="AG241" i="17"/>
  <c r="X242" i="17"/>
  <c r="U245" i="17"/>
  <c r="Y245" i="17"/>
  <c r="AC245" i="17"/>
  <c r="AG245" i="17"/>
  <c r="AD248" i="17"/>
  <c r="U249" i="17"/>
  <c r="Y249" i="17"/>
  <c r="AC249" i="17"/>
  <c r="AG249" i="17"/>
  <c r="X250" i="17"/>
  <c r="U253" i="17"/>
  <c r="Y253" i="17"/>
  <c r="AC253" i="17"/>
  <c r="AG253" i="17"/>
  <c r="AD256" i="17"/>
  <c r="U257" i="17"/>
  <c r="Y257" i="17"/>
  <c r="AC257" i="17"/>
  <c r="AG257" i="17"/>
  <c r="X258" i="17"/>
  <c r="U261" i="17"/>
  <c r="Y261" i="17"/>
  <c r="AC261" i="17"/>
  <c r="AG261" i="17"/>
  <c r="Z264" i="17"/>
  <c r="U265" i="17"/>
  <c r="Y265" i="17"/>
  <c r="AC265" i="17"/>
  <c r="AG265" i="17"/>
  <c r="AB266" i="17"/>
  <c r="U269" i="17"/>
  <c r="Y269" i="17"/>
  <c r="AC269" i="17"/>
  <c r="AG269" i="17"/>
  <c r="Z272" i="17"/>
  <c r="U273" i="17"/>
  <c r="Y273" i="17"/>
  <c r="AC273" i="17"/>
  <c r="AG273" i="17"/>
  <c r="AB274" i="17"/>
  <c r="U277" i="17"/>
  <c r="Y277" i="17"/>
  <c r="AC277" i="17"/>
  <c r="AG277" i="17"/>
  <c r="Z280" i="17"/>
  <c r="U281" i="17"/>
  <c r="Y281" i="17"/>
  <c r="AC281" i="17"/>
  <c r="AG281" i="17"/>
  <c r="AB282" i="17"/>
  <c r="U285" i="17"/>
  <c r="Y285" i="17"/>
  <c r="AC285" i="17"/>
  <c r="AG285" i="17"/>
  <c r="Z288" i="17"/>
  <c r="U289" i="17"/>
  <c r="Y289" i="17"/>
  <c r="AC289" i="17"/>
  <c r="AG289" i="17"/>
  <c r="AB290" i="17"/>
  <c r="U293" i="17"/>
  <c r="Y293" i="17"/>
  <c r="AC293" i="17"/>
  <c r="AG293" i="17"/>
  <c r="Z296" i="17"/>
  <c r="U297" i="17"/>
  <c r="Y297" i="17"/>
  <c r="AC297" i="17"/>
  <c r="AG297" i="17"/>
  <c r="AB298" i="17"/>
  <c r="U301" i="17"/>
  <c r="Y301" i="17"/>
  <c r="AC301" i="17"/>
  <c r="AG301" i="17"/>
  <c r="Z304" i="17"/>
  <c r="U305" i="17"/>
  <c r="Y305" i="17"/>
  <c r="AC305" i="17"/>
  <c r="AG305" i="17"/>
  <c r="AB306" i="17"/>
  <c r="U309" i="17"/>
  <c r="Y309" i="17"/>
  <c r="AC309" i="17"/>
  <c r="AG309" i="17"/>
  <c r="Z312" i="17"/>
  <c r="U313" i="17"/>
  <c r="Y313" i="17"/>
  <c r="AC313" i="17"/>
  <c r="AG313" i="17"/>
  <c r="AB314" i="17"/>
  <c r="U317" i="17"/>
  <c r="Y317" i="17"/>
  <c r="AC317" i="17"/>
  <c r="AG317" i="17"/>
  <c r="Z320" i="17"/>
  <c r="U321" i="17"/>
  <c r="Y321" i="17"/>
  <c r="AC321" i="17"/>
  <c r="AG321" i="17"/>
  <c r="AB322" i="17"/>
  <c r="U325" i="17"/>
  <c r="Y325" i="17"/>
  <c r="AC325" i="17"/>
  <c r="AG325" i="17"/>
  <c r="Z328" i="17"/>
  <c r="U329" i="17"/>
  <c r="Y329" i="17"/>
  <c r="AC329" i="17"/>
  <c r="AG329" i="17"/>
  <c r="AB330" i="17"/>
  <c r="U333" i="17"/>
  <c r="Y333" i="17"/>
  <c r="AC333" i="17"/>
  <c r="AG333" i="17"/>
  <c r="Z336" i="17"/>
  <c r="U337" i="17"/>
  <c r="Y337" i="17"/>
  <c r="AC337" i="17"/>
  <c r="AG337" i="17"/>
  <c r="AB338" i="17"/>
  <c r="U341" i="17"/>
  <c r="Y341" i="17"/>
  <c r="AC341" i="17"/>
  <c r="AG341" i="17"/>
  <c r="Z344" i="17"/>
  <c r="U345" i="17"/>
  <c r="Y345" i="17"/>
  <c r="AC345" i="17"/>
  <c r="AG345" i="17"/>
  <c r="AB346" i="17"/>
  <c r="U349" i="17"/>
  <c r="Y349" i="17"/>
  <c r="AC349" i="17"/>
  <c r="AG349" i="17"/>
  <c r="Z352" i="17"/>
  <c r="U353" i="17"/>
  <c r="Y353" i="17"/>
  <c r="AC353" i="17"/>
  <c r="AG353" i="17"/>
  <c r="AB354" i="17"/>
  <c r="U357" i="17"/>
  <c r="Y357" i="17"/>
  <c r="AC357" i="17"/>
  <c r="AG357" i="17"/>
  <c r="Z360" i="17"/>
  <c r="U361" i="17"/>
  <c r="Y361" i="17"/>
  <c r="AC361" i="17"/>
  <c r="AG361" i="17"/>
  <c r="AB362" i="17"/>
  <c r="U365" i="17"/>
  <c r="Y365" i="17"/>
  <c r="AC365" i="17"/>
  <c r="AG365" i="17"/>
  <c r="Z368" i="17"/>
  <c r="U369" i="17"/>
  <c r="Y369" i="17"/>
  <c r="AC369" i="17"/>
  <c r="AG369" i="17"/>
  <c r="AB370" i="17"/>
  <c r="U373" i="17"/>
  <c r="Y373" i="17"/>
  <c r="AC373" i="17"/>
  <c r="AG373" i="17"/>
  <c r="Z376" i="17"/>
  <c r="U377" i="17"/>
  <c r="Y377" i="17"/>
  <c r="AC377" i="17"/>
  <c r="AG377" i="17"/>
  <c r="AB378" i="17"/>
  <c r="U381" i="17"/>
  <c r="Y381" i="17"/>
  <c r="AC381" i="17"/>
  <c r="AG381" i="17"/>
  <c r="Z384" i="17"/>
  <c r="U385" i="17"/>
  <c r="Y385" i="17"/>
  <c r="AC385" i="17"/>
  <c r="AG385" i="17"/>
  <c r="AB386" i="17"/>
  <c r="U389" i="17"/>
  <c r="Y389" i="17"/>
  <c r="AC389" i="17"/>
  <c r="AG389" i="17"/>
  <c r="Z392" i="17"/>
  <c r="U393" i="17"/>
  <c r="Y393" i="17"/>
  <c r="AC393" i="17"/>
  <c r="AG393" i="17"/>
  <c r="AB394" i="17"/>
  <c r="U397" i="17"/>
  <c r="Y397" i="17"/>
  <c r="AC397" i="17"/>
  <c r="AG397" i="17"/>
  <c r="Z400" i="17"/>
  <c r="U401" i="17"/>
  <c r="Y401" i="17"/>
  <c r="AC401" i="17"/>
  <c r="AG401" i="17"/>
  <c r="AB402" i="17"/>
  <c r="U405" i="17"/>
  <c r="Y405" i="17"/>
  <c r="AC405" i="17"/>
  <c r="AG405" i="17"/>
  <c r="Z408" i="17"/>
  <c r="U409" i="17"/>
  <c r="Y409" i="17"/>
  <c r="AC409" i="17"/>
  <c r="AG409" i="17"/>
  <c r="T410" i="17"/>
  <c r="T412" i="17"/>
  <c r="W413" i="17"/>
  <c r="AA413" i="17"/>
  <c r="AE413" i="17"/>
  <c r="Z416" i="17"/>
  <c r="W417" i="17"/>
  <c r="AA417" i="17"/>
  <c r="AE417" i="17"/>
  <c r="T418" i="17"/>
  <c r="T420" i="17"/>
  <c r="U421" i="17"/>
  <c r="Y421" i="17"/>
  <c r="AC421" i="17"/>
  <c r="AG421" i="17"/>
  <c r="Z423" i="17"/>
  <c r="U425" i="17"/>
  <c r="Y425" i="17"/>
  <c r="AC425" i="17"/>
  <c r="AG425" i="17"/>
  <c r="AB426" i="17"/>
  <c r="AB428" i="17"/>
  <c r="W429" i="17"/>
  <c r="AA429" i="17"/>
  <c r="AE429" i="17"/>
  <c r="Z430" i="17"/>
  <c r="W433" i="17"/>
  <c r="AA433" i="17"/>
  <c r="AE433" i="17"/>
  <c r="T435" i="17"/>
  <c r="T437" i="17"/>
  <c r="U437" i="17"/>
  <c r="V437" i="17"/>
  <c r="W437" i="17"/>
  <c r="X437" i="17"/>
  <c r="Y437" i="17"/>
  <c r="Z437" i="17"/>
  <c r="AA437" i="17"/>
  <c r="AB437" i="17"/>
  <c r="AC437" i="17"/>
  <c r="AG437" i="17"/>
  <c r="Z438" i="17"/>
  <c r="U441" i="17"/>
  <c r="Y441" i="17"/>
  <c r="AC441" i="17"/>
  <c r="AG441" i="17"/>
  <c r="T443" i="17"/>
  <c r="T445" i="17"/>
  <c r="V445" i="17"/>
  <c r="X445" i="17"/>
  <c r="Z445" i="17"/>
  <c r="AB445" i="17"/>
  <c r="AD445" i="17"/>
  <c r="AG445" i="17"/>
  <c r="W449" i="17"/>
  <c r="AA449" i="17"/>
  <c r="AE449" i="17"/>
  <c r="AF450" i="17"/>
  <c r="AF451" i="17"/>
  <c r="AF452" i="17"/>
  <c r="W453" i="17"/>
  <c r="AA453" i="17"/>
  <c r="AE453" i="17"/>
  <c r="V454" i="17"/>
  <c r="V455" i="17"/>
  <c r="V456" i="17"/>
  <c r="AH456" i="17"/>
  <c r="U457" i="17"/>
  <c r="Y457" i="17"/>
  <c r="AC457" i="17"/>
  <c r="AG457" i="17"/>
  <c r="T458" i="17"/>
  <c r="AB458" i="17"/>
  <c r="T459" i="17"/>
  <c r="AB459" i="17"/>
  <c r="T460" i="17"/>
  <c r="AB460" i="17"/>
  <c r="T461" i="17"/>
  <c r="U461" i="17"/>
  <c r="V461" i="17"/>
  <c r="W461" i="17"/>
  <c r="X461" i="17"/>
  <c r="Y461" i="17"/>
  <c r="Z461" i="17"/>
  <c r="AA461" i="17"/>
  <c r="AB461" i="17"/>
  <c r="AC461" i="17"/>
  <c r="AD461" i="17"/>
  <c r="AE461" i="17"/>
  <c r="AF461" i="17"/>
  <c r="AG461" i="17"/>
  <c r="AH461" i="17"/>
  <c r="Z462" i="17"/>
  <c r="AH462" i="17"/>
  <c r="Z463" i="17"/>
  <c r="AH463" i="17"/>
  <c r="Z464" i="17"/>
  <c r="AH464" i="17"/>
  <c r="U465" i="17"/>
  <c r="Y465" i="17"/>
  <c r="AC465" i="17"/>
  <c r="AG465" i="17"/>
  <c r="T466" i="17"/>
  <c r="AB466" i="17"/>
  <c r="T467" i="17"/>
  <c r="AB467" i="17"/>
  <c r="T468" i="17"/>
  <c r="AB468" i="17"/>
  <c r="T469" i="17"/>
  <c r="U469" i="17"/>
  <c r="V469" i="17"/>
  <c r="W469" i="17"/>
  <c r="X469" i="17"/>
  <c r="Y469" i="17"/>
  <c r="Z469" i="17"/>
  <c r="AA469" i="17"/>
  <c r="AB469" i="17"/>
  <c r="AC469" i="17"/>
  <c r="AD469" i="17"/>
  <c r="AE469" i="17"/>
  <c r="AF469" i="17"/>
  <c r="AG469" i="17"/>
  <c r="AH469" i="17"/>
  <c r="Z470" i="17"/>
  <c r="AH470" i="17"/>
  <c r="Z471" i="17"/>
  <c r="AH471" i="17"/>
  <c r="Z472" i="17"/>
  <c r="AH472" i="17"/>
  <c r="U473" i="17"/>
  <c r="Y473" i="17"/>
  <c r="AC473" i="17"/>
  <c r="AG473" i="17"/>
  <c r="T474" i="17"/>
  <c r="AB474" i="17"/>
  <c r="T475" i="17"/>
  <c r="AB475" i="17"/>
  <c r="T476" i="17"/>
  <c r="AB476" i="17"/>
  <c r="T477" i="17"/>
  <c r="U477" i="17"/>
  <c r="V477" i="17"/>
  <c r="W477" i="17"/>
  <c r="X477" i="17"/>
  <c r="Y477" i="17"/>
  <c r="Z477" i="17"/>
  <c r="AA477" i="17"/>
  <c r="AB477" i="17"/>
  <c r="AC477" i="17"/>
  <c r="AD477" i="17"/>
  <c r="AE477" i="17"/>
  <c r="AF477" i="17"/>
  <c r="AG477" i="17"/>
  <c r="AH477" i="17"/>
  <c r="Z478" i="17"/>
  <c r="AH478" i="17"/>
  <c r="Z479" i="17"/>
  <c r="AH479" i="17"/>
  <c r="Z480" i="17"/>
  <c r="AH480" i="17"/>
  <c r="U481" i="17"/>
  <c r="Y481" i="17"/>
  <c r="AC481" i="17"/>
  <c r="AG481" i="17"/>
  <c r="T482" i="17"/>
  <c r="AB482" i="17"/>
  <c r="T483" i="17"/>
  <c r="AB483" i="17"/>
  <c r="T484" i="17"/>
  <c r="AB484" i="17"/>
  <c r="T485" i="17"/>
  <c r="U485" i="17"/>
  <c r="V485" i="17"/>
  <c r="W485" i="17"/>
  <c r="X485" i="17"/>
  <c r="Y485" i="17"/>
  <c r="Z485" i="17"/>
  <c r="AA485" i="17"/>
  <c r="AB485" i="17"/>
  <c r="AC485" i="17"/>
  <c r="AD485" i="17"/>
  <c r="AE485" i="17"/>
  <c r="AF485" i="17"/>
  <c r="AG485" i="17"/>
  <c r="AH485" i="17"/>
  <c r="Z486" i="17"/>
  <c r="AH486" i="17"/>
  <c r="U487" i="17"/>
  <c r="Y487" i="17"/>
  <c r="AC487" i="17"/>
  <c r="AG487" i="17"/>
  <c r="T488" i="17"/>
  <c r="AB488" i="17"/>
  <c r="T489" i="17"/>
  <c r="U489" i="17"/>
  <c r="V489" i="17"/>
  <c r="W489" i="17"/>
  <c r="X489" i="17"/>
  <c r="Y489" i="17"/>
  <c r="Z489" i="17"/>
  <c r="AA489" i="17"/>
  <c r="AB489" i="17"/>
  <c r="AC489" i="17"/>
  <c r="AD489" i="17"/>
  <c r="AE489" i="17"/>
  <c r="AF489" i="17"/>
  <c r="AG489" i="17"/>
  <c r="AH489" i="17"/>
  <c r="Z490" i="17"/>
  <c r="AH490" i="17"/>
  <c r="U491" i="17"/>
  <c r="Y491" i="17"/>
  <c r="AC491" i="17"/>
  <c r="AG491" i="17"/>
  <c r="T492" i="17"/>
  <c r="AB492" i="17"/>
  <c r="T493" i="17"/>
  <c r="U493" i="17"/>
  <c r="V493" i="17"/>
  <c r="W493" i="17"/>
  <c r="X493" i="17"/>
  <c r="Y493" i="17"/>
  <c r="Z493" i="17"/>
  <c r="AA493" i="17"/>
  <c r="AB493" i="17"/>
  <c r="AC493" i="17"/>
  <c r="AD493" i="17"/>
  <c r="AE493" i="17"/>
  <c r="AF493" i="17"/>
  <c r="AG493" i="17"/>
  <c r="AH493" i="17"/>
  <c r="Z494" i="17"/>
  <c r="AH494" i="17"/>
  <c r="U495" i="17"/>
  <c r="Y495" i="17"/>
  <c r="AC495" i="17"/>
  <c r="AG495" i="17"/>
  <c r="T496" i="17"/>
  <c r="AB496" i="17"/>
  <c r="T497" i="17"/>
  <c r="U497" i="17"/>
  <c r="V497" i="17"/>
  <c r="W497" i="17"/>
  <c r="X497" i="17"/>
  <c r="Y497" i="17"/>
  <c r="Z497" i="17"/>
  <c r="AA497" i="17"/>
  <c r="AB497" i="17"/>
  <c r="AC497" i="17"/>
  <c r="AD497" i="17"/>
  <c r="AE497" i="17"/>
  <c r="AF497" i="17"/>
  <c r="AG497" i="17"/>
  <c r="AH497" i="17"/>
  <c r="Z498" i="17"/>
  <c r="AH498" i="17"/>
  <c r="U499" i="17"/>
  <c r="Y499" i="17"/>
  <c r="AC499" i="17"/>
  <c r="AG499" i="17"/>
  <c r="T500" i="17"/>
  <c r="AB500" i="17"/>
  <c r="T501" i="17"/>
  <c r="U501" i="17"/>
  <c r="V501" i="17"/>
  <c r="W501" i="17"/>
  <c r="X501" i="17"/>
  <c r="Y501" i="17"/>
  <c r="Z501" i="17"/>
  <c r="AA501" i="17"/>
  <c r="AB501" i="17"/>
  <c r="AC501" i="17"/>
  <c r="AD501" i="17"/>
  <c r="AE501" i="17"/>
  <c r="AF501" i="17"/>
  <c r="AG501" i="17"/>
  <c r="AH501" i="17"/>
  <c r="Z502" i="17"/>
  <c r="AH502" i="17"/>
  <c r="U503" i="17"/>
  <c r="Y503" i="17"/>
  <c r="AC503" i="17"/>
  <c r="AG503" i="17"/>
  <c r="T504" i="17"/>
  <c r="AB504" i="17"/>
  <c r="T505" i="17"/>
  <c r="U505" i="17"/>
  <c r="V505" i="17"/>
  <c r="W505" i="17"/>
  <c r="X505" i="17"/>
  <c r="Y505" i="17"/>
  <c r="Z505" i="17"/>
  <c r="AA505" i="17"/>
  <c r="AB505" i="17"/>
  <c r="AC505" i="17"/>
  <c r="AD505" i="17"/>
  <c r="AE505" i="17"/>
  <c r="AF505" i="17"/>
  <c r="AG505" i="17"/>
  <c r="AH505" i="17"/>
  <c r="Z506" i="17"/>
  <c r="AH506" i="17"/>
  <c r="T18" i="18" l="1"/>
  <c r="R18" i="18"/>
  <c r="N18" i="18"/>
  <c r="J18" i="18"/>
  <c r="J19" i="18" s="1"/>
  <c r="J20" i="18" s="1"/>
  <c r="J21" i="18" s="1"/>
  <c r="F18" i="18"/>
  <c r="X47" i="21"/>
  <c r="AV47" i="21"/>
  <c r="AJ62" i="21"/>
  <c r="AJ47" i="21"/>
  <c r="X62" i="21"/>
  <c r="AD79" i="21"/>
  <c r="BH8" i="21" a="1"/>
  <c r="AE503" i="17"/>
  <c r="AA503" i="17"/>
  <c r="W503" i="17"/>
  <c r="AE499" i="17"/>
  <c r="AA499" i="17"/>
  <c r="W499" i="17"/>
  <c r="AE495" i="17"/>
  <c r="AA495" i="17"/>
  <c r="W495" i="17"/>
  <c r="AE491" i="17"/>
  <c r="AA491" i="17"/>
  <c r="W491" i="17"/>
  <c r="AE487" i="17"/>
  <c r="AA487" i="17"/>
  <c r="W487" i="17"/>
  <c r="AE481" i="17"/>
  <c r="AA481" i="17"/>
  <c r="W481" i="17"/>
  <c r="AE473" i="17"/>
  <c r="AA473" i="17"/>
  <c r="W473" i="17"/>
  <c r="AE465" i="17"/>
  <c r="AA465" i="17"/>
  <c r="W465" i="17"/>
  <c r="AE457" i="17"/>
  <c r="AA457" i="17"/>
  <c r="W457" i="17"/>
  <c r="AG453" i="17"/>
  <c r="AC453" i="17"/>
  <c r="Y453" i="17"/>
  <c r="U453" i="17"/>
  <c r="AG449" i="17"/>
  <c r="AC449" i="17"/>
  <c r="Y449" i="17"/>
  <c r="U449" i="17"/>
  <c r="AE445" i="17"/>
  <c r="AC445" i="17"/>
  <c r="AA445" i="17"/>
  <c r="Y445" i="17"/>
  <c r="W445" i="17"/>
  <c r="U445" i="17"/>
  <c r="AE441" i="17"/>
  <c r="AA441" i="17"/>
  <c r="W441" i="17"/>
  <c r="AE437" i="17"/>
  <c r="AG433" i="17"/>
  <c r="AC433" i="17"/>
  <c r="Y433" i="17"/>
  <c r="U433" i="17"/>
  <c r="AG429" i="17"/>
  <c r="AC429" i="17"/>
  <c r="Y429" i="17"/>
  <c r="U429" i="17"/>
  <c r="AE425" i="17"/>
  <c r="AA425" i="17"/>
  <c r="W425" i="17"/>
  <c r="AE421" i="17"/>
  <c r="AA421" i="17"/>
  <c r="W421" i="17"/>
  <c r="AG417" i="17"/>
  <c r="AC417" i="17"/>
  <c r="Y417" i="17"/>
  <c r="U417" i="17"/>
  <c r="AG413" i="17"/>
  <c r="AC413" i="17"/>
  <c r="Y413" i="17"/>
  <c r="U413" i="17"/>
  <c r="AE409" i="17"/>
  <c r="AA409" i="17"/>
  <c r="W409" i="17"/>
  <c r="AE405" i="17"/>
  <c r="AA405" i="17"/>
  <c r="W405" i="17"/>
  <c r="AE401" i="17"/>
  <c r="AA401" i="17"/>
  <c r="W401" i="17"/>
  <c r="AE397" i="17"/>
  <c r="AA397" i="17"/>
  <c r="W397" i="17"/>
  <c r="AE393" i="17"/>
  <c r="AA393" i="17"/>
  <c r="W393" i="17"/>
  <c r="AE389" i="17"/>
  <c r="AA389" i="17"/>
  <c r="W389" i="17"/>
  <c r="AE385" i="17"/>
  <c r="AA385" i="17"/>
  <c r="W385" i="17"/>
  <c r="AE381" i="17"/>
  <c r="AA381" i="17"/>
  <c r="W381" i="17"/>
  <c r="AE377" i="17"/>
  <c r="AA377" i="17"/>
  <c r="W377" i="17"/>
  <c r="AE373" i="17"/>
  <c r="AA373" i="17"/>
  <c r="W373" i="17"/>
  <c r="AE369" i="17"/>
  <c r="AA369" i="17"/>
  <c r="W369" i="17"/>
  <c r="AE365" i="17"/>
  <c r="AA365" i="17"/>
  <c r="W365" i="17"/>
  <c r="AE361" i="17"/>
  <c r="AA361" i="17"/>
  <c r="W361" i="17"/>
  <c r="AE357" i="17"/>
  <c r="AA357" i="17"/>
  <c r="W357" i="17"/>
  <c r="AE353" i="17"/>
  <c r="AA353" i="17"/>
  <c r="W353" i="17"/>
  <c r="AE349" i="17"/>
  <c r="AA349" i="17"/>
  <c r="W349" i="17"/>
  <c r="AE345" i="17"/>
  <c r="AA345" i="17"/>
  <c r="W345" i="17"/>
  <c r="AE341" i="17"/>
  <c r="AA341" i="17"/>
  <c r="W341" i="17"/>
  <c r="AE337" i="17"/>
  <c r="AA337" i="17"/>
  <c r="W337" i="17"/>
  <c r="AE333" i="17"/>
  <c r="AA333" i="17"/>
  <c r="W333" i="17"/>
  <c r="AE329" i="17"/>
  <c r="AA329" i="17"/>
  <c r="W329" i="17"/>
  <c r="AE325" i="17"/>
  <c r="AA325" i="17"/>
  <c r="W325" i="17"/>
  <c r="AE321" i="17"/>
  <c r="AA321" i="17"/>
  <c r="W321" i="17"/>
  <c r="AE317" i="17"/>
  <c r="AA317" i="17"/>
  <c r="W317" i="17"/>
  <c r="AE313" i="17"/>
  <c r="AA313" i="17"/>
  <c r="W313" i="17"/>
  <c r="AE309" i="17"/>
  <c r="AA309" i="17"/>
  <c r="W309" i="17"/>
  <c r="AE305" i="17"/>
  <c r="AA305" i="17"/>
  <c r="W305" i="17"/>
  <c r="AE301" i="17"/>
  <c r="AA301" i="17"/>
  <c r="W301" i="17"/>
  <c r="AE297" i="17"/>
  <c r="AA297" i="17"/>
  <c r="W297" i="17"/>
  <c r="AE293" i="17"/>
  <c r="AA293" i="17"/>
  <c r="W293" i="17"/>
  <c r="AE289" i="17"/>
  <c r="AA289" i="17"/>
  <c r="W289" i="17"/>
  <c r="AE285" i="17"/>
  <c r="AA285" i="17"/>
  <c r="W285" i="17"/>
  <c r="AE281" i="17"/>
  <c r="AA281" i="17"/>
  <c r="W281" i="17"/>
  <c r="AE277" i="17"/>
  <c r="AA277" i="17"/>
  <c r="W277" i="17"/>
  <c r="AE273" i="17"/>
  <c r="AA273" i="17"/>
  <c r="W273" i="17"/>
  <c r="AE269" i="17"/>
  <c r="AA269" i="17"/>
  <c r="W269" i="17"/>
  <c r="AE265" i="17"/>
  <c r="AA265" i="17"/>
  <c r="W265" i="17"/>
  <c r="AE261" i="17"/>
  <c r="AA261" i="17"/>
  <c r="W261" i="17"/>
  <c r="AE257" i="17"/>
  <c r="AA257" i="17"/>
  <c r="W257" i="17"/>
  <c r="AE253" i="17"/>
  <c r="AA253" i="17"/>
  <c r="W253" i="17"/>
  <c r="AE249" i="17"/>
  <c r="AA249" i="17"/>
  <c r="W249" i="17"/>
  <c r="AE245" i="17"/>
  <c r="AA245" i="17"/>
  <c r="W245" i="17"/>
  <c r="AE241" i="17"/>
  <c r="AA241" i="17"/>
  <c r="W241" i="17"/>
  <c r="AE237" i="17"/>
  <c r="AA237" i="17"/>
  <c r="W237" i="17"/>
  <c r="AE233" i="17"/>
  <c r="AA233" i="17"/>
  <c r="W233" i="17"/>
  <c r="AE229" i="17"/>
  <c r="AA229" i="17"/>
  <c r="W229" i="17"/>
  <c r="AE225" i="17"/>
  <c r="AA225" i="17"/>
  <c r="W225" i="17"/>
  <c r="AE221" i="17"/>
  <c r="AA221" i="17"/>
  <c r="W221" i="17"/>
  <c r="AE217" i="17"/>
  <c r="AA217" i="17"/>
  <c r="W217" i="17"/>
  <c r="AE213" i="17"/>
  <c r="AA213" i="17"/>
  <c r="W213" i="17"/>
  <c r="AE209" i="17"/>
  <c r="AA209" i="17"/>
  <c r="W209" i="17"/>
  <c r="AE205" i="17"/>
  <c r="AA205" i="17"/>
  <c r="W205" i="17"/>
  <c r="AE201" i="17"/>
  <c r="AA201" i="17"/>
  <c r="W201" i="17"/>
  <c r="AE197" i="17"/>
  <c r="AA197" i="17"/>
  <c r="W197" i="17"/>
  <c r="AE193" i="17"/>
  <c r="AA193" i="17"/>
  <c r="W193" i="17"/>
  <c r="AE187" i="17"/>
  <c r="AA187" i="17"/>
  <c r="W187" i="17"/>
  <c r="AE179" i="17"/>
  <c r="AA179" i="17"/>
  <c r="W179" i="17"/>
  <c r="AE171" i="17"/>
  <c r="AA171" i="17"/>
  <c r="W171" i="17"/>
  <c r="AE163" i="17"/>
  <c r="AA163" i="17"/>
  <c r="W163" i="17"/>
  <c r="AE155" i="17"/>
  <c r="AA155" i="17"/>
  <c r="W155" i="17"/>
  <c r="AE147" i="17"/>
  <c r="AA147" i="17"/>
  <c r="W147" i="17"/>
  <c r="AE139" i="17"/>
  <c r="AA139" i="17"/>
  <c r="W139" i="17"/>
  <c r="AE131" i="17"/>
  <c r="AA131" i="17"/>
  <c r="W131" i="17"/>
  <c r="AE123" i="17"/>
  <c r="AA123" i="17"/>
  <c r="W123" i="17"/>
  <c r="AE115" i="17"/>
  <c r="AA115" i="17"/>
  <c r="W115" i="17"/>
  <c r="AE107" i="17"/>
  <c r="AA107" i="17"/>
  <c r="W107" i="17"/>
  <c r="AE99" i="17"/>
  <c r="AA99" i="17"/>
  <c r="W99" i="17"/>
  <c r="AE91" i="17"/>
  <c r="AA91" i="17"/>
  <c r="W91" i="17"/>
  <c r="AE83" i="17"/>
  <c r="AA83" i="17"/>
  <c r="W83" i="17"/>
  <c r="AE75" i="17"/>
  <c r="AA75" i="17"/>
  <c r="W75" i="17"/>
  <c r="AE67" i="17"/>
  <c r="AA67" i="17"/>
  <c r="W67" i="17"/>
  <c r="AE59" i="17"/>
  <c r="AA59" i="17"/>
  <c r="W59" i="17"/>
  <c r="W53" i="17"/>
  <c r="AA48" i="17"/>
  <c r="W48" i="17"/>
  <c r="AC44" i="17"/>
  <c r="AG32" i="17"/>
  <c r="Y32" i="17"/>
  <c r="AG31" i="17"/>
  <c r="Y31" i="17"/>
  <c r="AG30" i="17"/>
  <c r="Y30" i="17"/>
  <c r="AG29" i="17"/>
  <c r="Y29" i="17"/>
  <c r="AG28" i="17"/>
  <c r="U24" i="17"/>
  <c r="AC23" i="17"/>
  <c r="U23" i="17"/>
  <c r="AC22" i="17"/>
  <c r="AG19" i="17"/>
  <c r="Y19" i="17"/>
  <c r="AG18" i="17"/>
  <c r="Y18" i="17"/>
  <c r="AG17" i="17"/>
  <c r="AG16" i="17"/>
  <c r="Y12" i="17"/>
  <c r="AG11" i="17"/>
  <c r="Y11" i="17"/>
  <c r="AG10" i="17"/>
  <c r="L3" i="21"/>
  <c r="L4" i="21"/>
  <c r="AH453" i="17"/>
  <c r="AH454" i="17"/>
  <c r="AH455" i="17"/>
  <c r="AF453" i="17"/>
  <c r="AD188" i="17"/>
  <c r="AD453" i="17"/>
  <c r="AB260" i="17"/>
  <c r="AB268" i="17"/>
  <c r="AB276" i="17"/>
  <c r="AB284" i="17"/>
  <c r="AB292" i="17"/>
  <c r="AB300" i="17"/>
  <c r="AB308" i="17"/>
  <c r="AB315" i="17"/>
  <c r="AB323" i="17"/>
  <c r="AB331" i="17"/>
  <c r="AB339" i="17"/>
  <c r="AB347" i="17"/>
  <c r="AB355" i="17"/>
  <c r="AB363" i="17"/>
  <c r="AB371" i="17"/>
  <c r="AB379" i="17"/>
  <c r="AB387" i="17"/>
  <c r="AB395" i="17"/>
  <c r="AB403" i="17"/>
  <c r="AB410" i="17"/>
  <c r="AB411" i="17"/>
  <c r="AB412" i="17"/>
  <c r="AB418" i="17"/>
  <c r="AB419" i="17"/>
  <c r="AB420" i="17"/>
  <c r="AB434" i="17"/>
  <c r="AB435" i="17"/>
  <c r="AB436" i="17"/>
  <c r="AB442" i="17"/>
  <c r="AB443" i="17"/>
  <c r="AB444" i="17"/>
  <c r="AB450" i="17"/>
  <c r="AB451" i="17"/>
  <c r="AB452" i="17"/>
  <c r="AB453" i="17"/>
  <c r="Z262" i="17"/>
  <c r="Z270" i="17"/>
  <c r="Z278" i="17"/>
  <c r="Z286" i="17"/>
  <c r="Z294" i="17"/>
  <c r="Z302" i="17"/>
  <c r="Z310" i="17"/>
  <c r="Z319" i="17"/>
  <c r="Z327" i="17"/>
  <c r="Z335" i="17"/>
  <c r="Z343" i="17"/>
  <c r="Z351" i="17"/>
  <c r="Z359" i="17"/>
  <c r="Z367" i="17"/>
  <c r="Z375" i="17"/>
  <c r="Z383" i="17"/>
  <c r="Z391" i="17"/>
  <c r="Z399" i="17"/>
  <c r="Z407" i="17"/>
  <c r="Z415" i="17"/>
  <c r="Z422" i="17"/>
  <c r="Z424" i="17"/>
  <c r="Z429" i="17"/>
  <c r="Z431" i="17"/>
  <c r="Z439" i="17"/>
  <c r="Z446" i="17"/>
  <c r="Z448" i="17"/>
  <c r="Z453" i="17"/>
  <c r="Z454" i="17"/>
  <c r="Z455" i="17"/>
  <c r="Z456" i="17"/>
  <c r="X186" i="17"/>
  <c r="X429" i="17"/>
  <c r="X453" i="17"/>
  <c r="V429" i="17"/>
  <c r="V453" i="17"/>
  <c r="T426" i="17"/>
  <c r="T427" i="17"/>
  <c r="T428" i="17"/>
  <c r="T429" i="17"/>
  <c r="T450" i="17"/>
  <c r="T451" i="17"/>
  <c r="T452" i="17"/>
  <c r="T453" i="17"/>
  <c r="AD506" i="17"/>
  <c r="V506" i="17"/>
  <c r="AF504" i="17"/>
  <c r="X504" i="17"/>
  <c r="AD502" i="17"/>
  <c r="V502" i="17"/>
  <c r="AF500" i="17"/>
  <c r="X500" i="17"/>
  <c r="AD498" i="17"/>
  <c r="V498" i="17"/>
  <c r="AF496" i="17"/>
  <c r="X496" i="17"/>
  <c r="AD494" i="17"/>
  <c r="V494" i="17"/>
  <c r="AF492" i="17"/>
  <c r="X492" i="17"/>
  <c r="AD490" i="17"/>
  <c r="V490" i="17"/>
  <c r="AF488" i="17"/>
  <c r="X488" i="17"/>
  <c r="AD486" i="17"/>
  <c r="V486" i="17"/>
  <c r="AF484" i="17"/>
  <c r="X484" i="17"/>
  <c r="AF483" i="17"/>
  <c r="X483" i="17"/>
  <c r="AF482" i="17"/>
  <c r="X482" i="17"/>
  <c r="AD480" i="17"/>
  <c r="V480" i="17"/>
  <c r="AD479" i="17"/>
  <c r="V479" i="17"/>
  <c r="AD478" i="17"/>
  <c r="V478" i="17"/>
  <c r="AF476" i="17"/>
  <c r="X476" i="17"/>
  <c r="AF475" i="17"/>
  <c r="X475" i="17"/>
  <c r="AF474" i="17"/>
  <c r="X474" i="17"/>
  <c r="AD472" i="17"/>
  <c r="V472" i="17"/>
  <c r="AD471" i="17"/>
  <c r="V471" i="17"/>
  <c r="AD470" i="17"/>
  <c r="V470" i="17"/>
  <c r="AF468" i="17"/>
  <c r="X468" i="17"/>
  <c r="AF467" i="17"/>
  <c r="X467" i="17"/>
  <c r="AF466" i="17"/>
  <c r="X466" i="17"/>
  <c r="AD464" i="17"/>
  <c r="V464" i="17"/>
  <c r="AD463" i="17"/>
  <c r="V463" i="17"/>
  <c r="AD462" i="17"/>
  <c r="V462" i="17"/>
  <c r="AF460" i="17"/>
  <c r="X460" i="17"/>
  <c r="AF459" i="17"/>
  <c r="X459" i="17"/>
  <c r="AF458" i="17"/>
  <c r="X458" i="17"/>
  <c r="AD456" i="17"/>
  <c r="AD455" i="17"/>
  <c r="AD454" i="17"/>
  <c r="X452" i="17"/>
  <c r="X451" i="17"/>
  <c r="X450" i="17"/>
  <c r="Z447" i="17"/>
  <c r="T444" i="17"/>
  <c r="T442" i="17"/>
  <c r="Z440" i="17"/>
  <c r="T436" i="17"/>
  <c r="T434" i="17"/>
  <c r="Z432" i="17"/>
  <c r="AB427" i="17"/>
  <c r="V421" i="17"/>
  <c r="T421" i="17"/>
  <c r="T419" i="17"/>
  <c r="Z414" i="17"/>
  <c r="T413" i="17"/>
  <c r="T411" i="17"/>
  <c r="Z406" i="17"/>
  <c r="AB404" i="17"/>
  <c r="Z398" i="17"/>
  <c r="AB396" i="17"/>
  <c r="Z390" i="17"/>
  <c r="AB388" i="17"/>
  <c r="Z382" i="17"/>
  <c r="AB380" i="17"/>
  <c r="Z374" i="17"/>
  <c r="AB372" i="17"/>
  <c r="Z366" i="17"/>
  <c r="AB364" i="17"/>
  <c r="Z358" i="17"/>
  <c r="AB356" i="17"/>
  <c r="Z350" i="17"/>
  <c r="AB348" i="17"/>
  <c r="Z342" i="17"/>
  <c r="AB340" i="17"/>
  <c r="Z334" i="17"/>
  <c r="AB332" i="17"/>
  <c r="Z326" i="17"/>
  <c r="AB324" i="17"/>
  <c r="Z318" i="17"/>
  <c r="AB316" i="17"/>
  <c r="AH24" i="17"/>
  <c r="AH56" i="17"/>
  <c r="AH58" i="17"/>
  <c r="AH261" i="17"/>
  <c r="AH262" i="17"/>
  <c r="AH263" i="17"/>
  <c r="AH264" i="17"/>
  <c r="AH269" i="17"/>
  <c r="AH270" i="17"/>
  <c r="AH271" i="17"/>
  <c r="AH272" i="17"/>
  <c r="AH277" i="17"/>
  <c r="AH278" i="17"/>
  <c r="AH279" i="17"/>
  <c r="AH280" i="17"/>
  <c r="AH285" i="17"/>
  <c r="AH286" i="17"/>
  <c r="AH287" i="17"/>
  <c r="AH288" i="17"/>
  <c r="AH293" i="17"/>
  <c r="AH294" i="17"/>
  <c r="AH295" i="17"/>
  <c r="AH296" i="17"/>
  <c r="AH301" i="17"/>
  <c r="AH302" i="17"/>
  <c r="AH303" i="17"/>
  <c r="AH304" i="17"/>
  <c r="AH309" i="17"/>
  <c r="AH310" i="17"/>
  <c r="AH311" i="17"/>
  <c r="AH312" i="17"/>
  <c r="AF24" i="17"/>
  <c r="AF137" i="17"/>
  <c r="AF149" i="17"/>
  <c r="AF151" i="17"/>
  <c r="AF153" i="17"/>
  <c r="AF165" i="17"/>
  <c r="AF167" i="17"/>
  <c r="AF169" i="17"/>
  <c r="AF181" i="17"/>
  <c r="AF182" i="17"/>
  <c r="AF183" i="17"/>
  <c r="AF184" i="17"/>
  <c r="AF185" i="17"/>
  <c r="AF186" i="17"/>
  <c r="AF194" i="17"/>
  <c r="AF195" i="17"/>
  <c r="AF196" i="17"/>
  <c r="AF202" i="17"/>
  <c r="AF203" i="17"/>
  <c r="AF204" i="17"/>
  <c r="AF210" i="17"/>
  <c r="AF211" i="17"/>
  <c r="AF212" i="17"/>
  <c r="AF218" i="17"/>
  <c r="AF219" i="17"/>
  <c r="AF220" i="17"/>
  <c r="AF226" i="17"/>
  <c r="AF227" i="17"/>
  <c r="AF228" i="17"/>
  <c r="AF234" i="17"/>
  <c r="AF235" i="17"/>
  <c r="AF236" i="17"/>
  <c r="AF242" i="17"/>
  <c r="AF243" i="17"/>
  <c r="AF244" i="17"/>
  <c r="AF250" i="17"/>
  <c r="AF251" i="17"/>
  <c r="AF252" i="17"/>
  <c r="AF258" i="17"/>
  <c r="AF259" i="17"/>
  <c r="AF260" i="17"/>
  <c r="AF266" i="17"/>
  <c r="AF267" i="17"/>
  <c r="AF268" i="17"/>
  <c r="AF274" i="17"/>
  <c r="AF275" i="17"/>
  <c r="AF276" i="17"/>
  <c r="AF282" i="17"/>
  <c r="AF283" i="17"/>
  <c r="AF284" i="17"/>
  <c r="AF290" i="17"/>
  <c r="AF291" i="17"/>
  <c r="AF292" i="17"/>
  <c r="AF298" i="17"/>
  <c r="AF299" i="17"/>
  <c r="AF300" i="17"/>
  <c r="AF306" i="17"/>
  <c r="AF307" i="17"/>
  <c r="AF308" i="17"/>
  <c r="AF136" i="17"/>
  <c r="AF148" i="17"/>
  <c r="AF152" i="17"/>
  <c r="AF164" i="17"/>
  <c r="AF168" i="17"/>
  <c r="AF180" i="17"/>
  <c r="AF261" i="17"/>
  <c r="AF269" i="17"/>
  <c r="AF277" i="17"/>
  <c r="AF285" i="17"/>
  <c r="AF293" i="17"/>
  <c r="AF301" i="17"/>
  <c r="AF309" i="17"/>
  <c r="AF314" i="17"/>
  <c r="AF315" i="17"/>
  <c r="AF316" i="17"/>
  <c r="AF322" i="17"/>
  <c r="AF323" i="17"/>
  <c r="AF324" i="17"/>
  <c r="AF330" i="17"/>
  <c r="AF331" i="17"/>
  <c r="AF332" i="17"/>
  <c r="AF338" i="17"/>
  <c r="AF339" i="17"/>
  <c r="AF340" i="17"/>
  <c r="AF346" i="17"/>
  <c r="AF347" i="17"/>
  <c r="AF348" i="17"/>
  <c r="AF354" i="17"/>
  <c r="AF355" i="17"/>
  <c r="AF356" i="17"/>
  <c r="AF362" i="17"/>
  <c r="AF363" i="17"/>
  <c r="AF364" i="17"/>
  <c r="AF370" i="17"/>
  <c r="AF371" i="17"/>
  <c r="AF372" i="17"/>
  <c r="AF378" i="17"/>
  <c r="AF379" i="17"/>
  <c r="AF380" i="17"/>
  <c r="AF386" i="17"/>
  <c r="AF387" i="17"/>
  <c r="AF388" i="17"/>
  <c r="AF394" i="17"/>
  <c r="AF395" i="17"/>
  <c r="AF396" i="17"/>
  <c r="AF402" i="17"/>
  <c r="AF403" i="17"/>
  <c r="AF404" i="17"/>
  <c r="AF410" i="17"/>
  <c r="AF411" i="17"/>
  <c r="AF412" i="17"/>
  <c r="AF418" i="17"/>
  <c r="AF419" i="17"/>
  <c r="AF420" i="17"/>
  <c r="AF426" i="17"/>
  <c r="AF427" i="17"/>
  <c r="AF428" i="17"/>
  <c r="AF434" i="17"/>
  <c r="AF435" i="17"/>
  <c r="AF436" i="17"/>
  <c r="AF442" i="17"/>
  <c r="AF443" i="17"/>
  <c r="AF444" i="17"/>
  <c r="AD41" i="17"/>
  <c r="AD68" i="17"/>
  <c r="AD70" i="17"/>
  <c r="AD72" i="17"/>
  <c r="AD74" i="17"/>
  <c r="AD84" i="17"/>
  <c r="AD86" i="17"/>
  <c r="AD88" i="17"/>
  <c r="AD90" i="17"/>
  <c r="AD100" i="17"/>
  <c r="AD102" i="17"/>
  <c r="AD104" i="17"/>
  <c r="AD106" i="17"/>
  <c r="AD116" i="17"/>
  <c r="AD118" i="17"/>
  <c r="AD120" i="17"/>
  <c r="AD122" i="17"/>
  <c r="AD132" i="17"/>
  <c r="AD134" i="17"/>
  <c r="AD140" i="17"/>
  <c r="AD141" i="17"/>
  <c r="AD142" i="17"/>
  <c r="AD143" i="17"/>
  <c r="AD144" i="17"/>
  <c r="AD145" i="17"/>
  <c r="AD146" i="17"/>
  <c r="AD156" i="17"/>
  <c r="AD157" i="17"/>
  <c r="AD158" i="17"/>
  <c r="AD159" i="17"/>
  <c r="AD160" i="17"/>
  <c r="AD161" i="17"/>
  <c r="AD162" i="17"/>
  <c r="AD172" i="17"/>
  <c r="AD173" i="17"/>
  <c r="AD174" i="17"/>
  <c r="AD175" i="17"/>
  <c r="AD176" i="17"/>
  <c r="AD177" i="17"/>
  <c r="AD178" i="17"/>
  <c r="AD71" i="17"/>
  <c r="AD87" i="17"/>
  <c r="AD103" i="17"/>
  <c r="AD119" i="17"/>
  <c r="AD135" i="17"/>
  <c r="AD262" i="17"/>
  <c r="AD263" i="17"/>
  <c r="AD264" i="17"/>
  <c r="AD270" i="17"/>
  <c r="AD271" i="17"/>
  <c r="AD272" i="17"/>
  <c r="AD278" i="17"/>
  <c r="AD279" i="17"/>
  <c r="AD280" i="17"/>
  <c r="AD286" i="17"/>
  <c r="AD287" i="17"/>
  <c r="AD288" i="17"/>
  <c r="AD294" i="17"/>
  <c r="AD295" i="17"/>
  <c r="AD296" i="17"/>
  <c r="AD302" i="17"/>
  <c r="AD303" i="17"/>
  <c r="AD304" i="17"/>
  <c r="AD310" i="17"/>
  <c r="AD311" i="17"/>
  <c r="AD312" i="17"/>
  <c r="AD73" i="17"/>
  <c r="AD89" i="17"/>
  <c r="AD105" i="17"/>
  <c r="AD121" i="17"/>
  <c r="AD189" i="17"/>
  <c r="AD191" i="17"/>
  <c r="AD199" i="17"/>
  <c r="AD207" i="17"/>
  <c r="AD215" i="17"/>
  <c r="AD223" i="17"/>
  <c r="AD231" i="17"/>
  <c r="AD239" i="17"/>
  <c r="AD247" i="17"/>
  <c r="AD255" i="17"/>
  <c r="AD261" i="17"/>
  <c r="AD269" i="17"/>
  <c r="AD277" i="17"/>
  <c r="AD285" i="17"/>
  <c r="AD293" i="17"/>
  <c r="AD301" i="17"/>
  <c r="AD309" i="17"/>
  <c r="AD318" i="17"/>
  <c r="AD319" i="17"/>
  <c r="AD320" i="17"/>
  <c r="AD326" i="17"/>
  <c r="AD327" i="17"/>
  <c r="AD328" i="17"/>
  <c r="AD334" i="17"/>
  <c r="AD335" i="17"/>
  <c r="AD336" i="17"/>
  <c r="AD342" i="17"/>
  <c r="AD343" i="17"/>
  <c r="AD344" i="17"/>
  <c r="AD350" i="17"/>
  <c r="AD351" i="17"/>
  <c r="AD352" i="17"/>
  <c r="AD358" i="17"/>
  <c r="AD359" i="17"/>
  <c r="AD360" i="17"/>
  <c r="AD366" i="17"/>
  <c r="AD367" i="17"/>
  <c r="AD368" i="17"/>
  <c r="AD374" i="17"/>
  <c r="AD375" i="17"/>
  <c r="AD376" i="17"/>
  <c r="AD382" i="17"/>
  <c r="AD383" i="17"/>
  <c r="AD384" i="17"/>
  <c r="AD390" i="17"/>
  <c r="AD391" i="17"/>
  <c r="AD392" i="17"/>
  <c r="AD398" i="17"/>
  <c r="AD399" i="17"/>
  <c r="AD400" i="17"/>
  <c r="AD406" i="17"/>
  <c r="AD407" i="17"/>
  <c r="AD408" i="17"/>
  <c r="AD414" i="17"/>
  <c r="AD415" i="17"/>
  <c r="AD416" i="17"/>
  <c r="AD422" i="17"/>
  <c r="AD423" i="17"/>
  <c r="AD424" i="17"/>
  <c r="AD430" i="17"/>
  <c r="AD431" i="17"/>
  <c r="AD432" i="17"/>
  <c r="AD438" i="17"/>
  <c r="AD439" i="17"/>
  <c r="AD440" i="17"/>
  <c r="AD446" i="17"/>
  <c r="AD447" i="17"/>
  <c r="AD448" i="17"/>
  <c r="AB49" i="17"/>
  <c r="AB261" i="17"/>
  <c r="AB269" i="17"/>
  <c r="AB277" i="17"/>
  <c r="AB285" i="17"/>
  <c r="AB293" i="17"/>
  <c r="AB301" i="17"/>
  <c r="AB309" i="17"/>
  <c r="Z20" i="17"/>
  <c r="Z47" i="17"/>
  <c r="Z261" i="17"/>
  <c r="Z269" i="17"/>
  <c r="Z277" i="17"/>
  <c r="Z285" i="17"/>
  <c r="Z293" i="17"/>
  <c r="Z301" i="17"/>
  <c r="Z309" i="17"/>
  <c r="X16" i="17"/>
  <c r="X39" i="17"/>
  <c r="X76" i="17"/>
  <c r="X78" i="17"/>
  <c r="X80" i="17"/>
  <c r="X82" i="17"/>
  <c r="X92" i="17"/>
  <c r="X94" i="17"/>
  <c r="X96" i="17"/>
  <c r="X98" i="17"/>
  <c r="X108" i="17"/>
  <c r="X110" i="17"/>
  <c r="X112" i="17"/>
  <c r="X114" i="17"/>
  <c r="X124" i="17"/>
  <c r="X126" i="17"/>
  <c r="X128" i="17"/>
  <c r="X130" i="17"/>
  <c r="X136" i="17"/>
  <c r="X137" i="17"/>
  <c r="X138" i="17"/>
  <c r="X148" i="17"/>
  <c r="X149" i="17"/>
  <c r="X150" i="17"/>
  <c r="X151" i="17"/>
  <c r="X152" i="17"/>
  <c r="X153" i="17"/>
  <c r="X154" i="17"/>
  <c r="X164" i="17"/>
  <c r="X165" i="17"/>
  <c r="X166" i="17"/>
  <c r="X167" i="17"/>
  <c r="X168" i="17"/>
  <c r="X169" i="17"/>
  <c r="X170" i="17"/>
  <c r="X180" i="17"/>
  <c r="X181" i="17"/>
  <c r="X79" i="17"/>
  <c r="X95" i="17"/>
  <c r="X111" i="17"/>
  <c r="X127" i="17"/>
  <c r="X259" i="17"/>
  <c r="X260" i="17"/>
  <c r="X266" i="17"/>
  <c r="X267" i="17"/>
  <c r="X268" i="17"/>
  <c r="X274" i="17"/>
  <c r="X275" i="17"/>
  <c r="X276" i="17"/>
  <c r="X282" i="17"/>
  <c r="X283" i="17"/>
  <c r="X284" i="17"/>
  <c r="X290" i="17"/>
  <c r="X291" i="17"/>
  <c r="X292" i="17"/>
  <c r="X298" i="17"/>
  <c r="X299" i="17"/>
  <c r="X300" i="17"/>
  <c r="X306" i="17"/>
  <c r="X307" i="17"/>
  <c r="X308" i="17"/>
  <c r="X314" i="17"/>
  <c r="X77" i="17"/>
  <c r="X93" i="17"/>
  <c r="X109" i="17"/>
  <c r="X125" i="17"/>
  <c r="X183" i="17"/>
  <c r="X185" i="17"/>
  <c r="X195" i="17"/>
  <c r="X203" i="17"/>
  <c r="X211" i="17"/>
  <c r="X219" i="17"/>
  <c r="X227" i="17"/>
  <c r="X235" i="17"/>
  <c r="X243" i="17"/>
  <c r="X251" i="17"/>
  <c r="X261" i="17"/>
  <c r="X269" i="17"/>
  <c r="X277" i="17"/>
  <c r="X285" i="17"/>
  <c r="X293" i="17"/>
  <c r="X301" i="17"/>
  <c r="X309" i="17"/>
  <c r="X315" i="17"/>
  <c r="X316" i="17"/>
  <c r="X322" i="17"/>
  <c r="X323" i="17"/>
  <c r="X324" i="17"/>
  <c r="X330" i="17"/>
  <c r="X331" i="17"/>
  <c r="X332" i="17"/>
  <c r="X338" i="17"/>
  <c r="X339" i="17"/>
  <c r="X340" i="17"/>
  <c r="X346" i="17"/>
  <c r="X347" i="17"/>
  <c r="X348" i="17"/>
  <c r="X354" i="17"/>
  <c r="X355" i="17"/>
  <c r="X356" i="17"/>
  <c r="X362" i="17"/>
  <c r="X363" i="17"/>
  <c r="X364" i="17"/>
  <c r="X370" i="17"/>
  <c r="X371" i="17"/>
  <c r="X372" i="17"/>
  <c r="X378" i="17"/>
  <c r="X379" i="17"/>
  <c r="X380" i="17"/>
  <c r="X386" i="17"/>
  <c r="X387" i="17"/>
  <c r="X388" i="17"/>
  <c r="X394" i="17"/>
  <c r="X395" i="17"/>
  <c r="X396" i="17"/>
  <c r="X402" i="17"/>
  <c r="X403" i="17"/>
  <c r="X404" i="17"/>
  <c r="X410" i="17"/>
  <c r="X411" i="17"/>
  <c r="X412" i="17"/>
  <c r="X418" i="17"/>
  <c r="X419" i="17"/>
  <c r="X420" i="17"/>
  <c r="X426" i="17"/>
  <c r="X427" i="17"/>
  <c r="X428" i="17"/>
  <c r="X434" i="17"/>
  <c r="X435" i="17"/>
  <c r="X436" i="17"/>
  <c r="X442" i="17"/>
  <c r="X443" i="17"/>
  <c r="X444" i="17"/>
  <c r="V141" i="17"/>
  <c r="V143" i="17"/>
  <c r="V145" i="17"/>
  <c r="V157" i="17"/>
  <c r="V159" i="17"/>
  <c r="V161" i="17"/>
  <c r="V173" i="17"/>
  <c r="V175" i="17"/>
  <c r="V177" i="17"/>
  <c r="V188" i="17"/>
  <c r="V189" i="17"/>
  <c r="V190" i="17"/>
  <c r="V191" i="17"/>
  <c r="V192" i="17"/>
  <c r="V198" i="17"/>
  <c r="V199" i="17"/>
  <c r="V200" i="17"/>
  <c r="V206" i="17"/>
  <c r="V207" i="17"/>
  <c r="V208" i="17"/>
  <c r="V214" i="17"/>
  <c r="V215" i="17"/>
  <c r="V216" i="17"/>
  <c r="V222" i="17"/>
  <c r="V223" i="17"/>
  <c r="V224" i="17"/>
  <c r="V230" i="17"/>
  <c r="V231" i="17"/>
  <c r="V232" i="17"/>
  <c r="V238" i="17"/>
  <c r="V239" i="17"/>
  <c r="V240" i="17"/>
  <c r="V246" i="17"/>
  <c r="V247" i="17"/>
  <c r="V248" i="17"/>
  <c r="V254" i="17"/>
  <c r="V255" i="17"/>
  <c r="V256" i="17"/>
  <c r="V262" i="17"/>
  <c r="V263" i="17"/>
  <c r="V264" i="17"/>
  <c r="V270" i="17"/>
  <c r="V271" i="17"/>
  <c r="V272" i="17"/>
  <c r="V278" i="17"/>
  <c r="V279" i="17"/>
  <c r="V280" i="17"/>
  <c r="V286" i="17"/>
  <c r="V287" i="17"/>
  <c r="V288" i="17"/>
  <c r="V294" i="17"/>
  <c r="V295" i="17"/>
  <c r="V296" i="17"/>
  <c r="V302" i="17"/>
  <c r="V303" i="17"/>
  <c r="V304" i="17"/>
  <c r="V310" i="17"/>
  <c r="V311" i="17"/>
  <c r="V312" i="17"/>
  <c r="V142" i="17"/>
  <c r="V146" i="17"/>
  <c r="V158" i="17"/>
  <c r="V162" i="17"/>
  <c r="V174" i="17"/>
  <c r="V178" i="17"/>
  <c r="V261" i="17"/>
  <c r="V269" i="17"/>
  <c r="V277" i="17"/>
  <c r="V285" i="17"/>
  <c r="V293" i="17"/>
  <c r="V301" i="17"/>
  <c r="V309" i="17"/>
  <c r="V318" i="17"/>
  <c r="V319" i="17"/>
  <c r="V320" i="17"/>
  <c r="V326" i="17"/>
  <c r="V327" i="17"/>
  <c r="V328" i="17"/>
  <c r="V334" i="17"/>
  <c r="V335" i="17"/>
  <c r="V336" i="17"/>
  <c r="V342" i="17"/>
  <c r="V343" i="17"/>
  <c r="V344" i="17"/>
  <c r="V350" i="17"/>
  <c r="V351" i="17"/>
  <c r="V352" i="17"/>
  <c r="V358" i="17"/>
  <c r="V359" i="17"/>
  <c r="V360" i="17"/>
  <c r="V366" i="17"/>
  <c r="V367" i="17"/>
  <c r="V368" i="17"/>
  <c r="V374" i="17"/>
  <c r="V375" i="17"/>
  <c r="V376" i="17"/>
  <c r="V382" i="17"/>
  <c r="V383" i="17"/>
  <c r="V384" i="17"/>
  <c r="V390" i="17"/>
  <c r="V391" i="17"/>
  <c r="V392" i="17"/>
  <c r="V398" i="17"/>
  <c r="V399" i="17"/>
  <c r="V400" i="17"/>
  <c r="V406" i="17"/>
  <c r="V407" i="17"/>
  <c r="V408" i="17"/>
  <c r="V414" i="17"/>
  <c r="V415" i="17"/>
  <c r="V416" i="17"/>
  <c r="V422" i="17"/>
  <c r="V423" i="17"/>
  <c r="V424" i="17"/>
  <c r="V430" i="17"/>
  <c r="V431" i="17"/>
  <c r="V432" i="17"/>
  <c r="V438" i="17"/>
  <c r="V439" i="17"/>
  <c r="V440" i="17"/>
  <c r="V446" i="17"/>
  <c r="V447" i="17"/>
  <c r="V448" i="17"/>
  <c r="T62" i="17"/>
  <c r="T66" i="17"/>
  <c r="T60" i="17"/>
  <c r="T259" i="17"/>
  <c r="T260" i="17"/>
  <c r="T261" i="17"/>
  <c r="T266" i="17"/>
  <c r="T267" i="17"/>
  <c r="T268" i="17"/>
  <c r="T269" i="17"/>
  <c r="T274" i="17"/>
  <c r="T275" i="17"/>
  <c r="T276" i="17"/>
  <c r="T277" i="17"/>
  <c r="T282" i="17"/>
  <c r="T283" i="17"/>
  <c r="T284" i="17"/>
  <c r="T285" i="17"/>
  <c r="T290" i="17"/>
  <c r="T291" i="17"/>
  <c r="T292" i="17"/>
  <c r="T293" i="17"/>
  <c r="T298" i="17"/>
  <c r="T299" i="17"/>
  <c r="T300" i="17"/>
  <c r="T301" i="17"/>
  <c r="T306" i="17"/>
  <c r="T307" i="17"/>
  <c r="T308" i="17"/>
  <c r="T309" i="17"/>
  <c r="T314" i="17"/>
  <c r="AH448" i="17"/>
  <c r="AH447" i="17"/>
  <c r="AH446" i="17"/>
  <c r="AH445" i="17"/>
  <c r="AF445" i="17"/>
  <c r="AH440" i="17"/>
  <c r="AH439" i="17"/>
  <c r="AH438" i="17"/>
  <c r="AH437" i="17"/>
  <c r="AF437" i="17"/>
  <c r="AD437" i="17"/>
  <c r="AH432" i="17"/>
  <c r="AH431" i="17"/>
  <c r="AH430" i="17"/>
  <c r="AH429" i="17"/>
  <c r="AF429" i="17"/>
  <c r="AD429" i="17"/>
  <c r="AB429" i="17"/>
  <c r="AH424" i="17"/>
  <c r="AH423" i="17"/>
  <c r="AH422" i="17"/>
  <c r="AH421" i="17"/>
  <c r="AF421" i="17"/>
  <c r="AD421" i="17"/>
  <c r="AB421" i="17"/>
  <c r="Z421" i="17"/>
  <c r="X421" i="17"/>
  <c r="AH416" i="17"/>
  <c r="AH415" i="17"/>
  <c r="AH414" i="17"/>
  <c r="AH413" i="17"/>
  <c r="AF413" i="17"/>
  <c r="AD413" i="17"/>
  <c r="AB413" i="17"/>
  <c r="Z413" i="17"/>
  <c r="X413" i="17"/>
  <c r="V413" i="17"/>
  <c r="AH408" i="17"/>
  <c r="AH407" i="17"/>
  <c r="AH406" i="17"/>
  <c r="AF405" i="17"/>
  <c r="AD405" i="17"/>
  <c r="AB405" i="17"/>
  <c r="Z405" i="17"/>
  <c r="X405" i="17"/>
  <c r="V405" i="17"/>
  <c r="T405" i="17"/>
  <c r="T404" i="17"/>
  <c r="T403" i="17"/>
  <c r="T402" i="17"/>
  <c r="AH400" i="17"/>
  <c r="AH399" i="17"/>
  <c r="AH398" i="17"/>
  <c r="AH397" i="17"/>
  <c r="AD397" i="17"/>
  <c r="AB397" i="17"/>
  <c r="Z397" i="17"/>
  <c r="X397" i="17"/>
  <c r="V397" i="17"/>
  <c r="T397" i="17"/>
  <c r="T396" i="17"/>
  <c r="T395" i="17"/>
  <c r="T394" i="17"/>
  <c r="AH392" i="17"/>
  <c r="AH391" i="17"/>
  <c r="AH390" i="17"/>
  <c r="AH389" i="17"/>
  <c r="AF389" i="17"/>
  <c r="AB389" i="17"/>
  <c r="Z389" i="17"/>
  <c r="X389" i="17"/>
  <c r="V389" i="17"/>
  <c r="T389" i="17"/>
  <c r="T388" i="17"/>
  <c r="T387" i="17"/>
  <c r="T386" i="17"/>
  <c r="AH384" i="17"/>
  <c r="AH383" i="17"/>
  <c r="AH382" i="17"/>
  <c r="AH381" i="17"/>
  <c r="AF381" i="17"/>
  <c r="AD381" i="17"/>
  <c r="Z381" i="17"/>
  <c r="X381" i="17"/>
  <c r="V381" i="17"/>
  <c r="T381" i="17"/>
  <c r="T380" i="17"/>
  <c r="T379" i="17"/>
  <c r="T378" i="17"/>
  <c r="AH376" i="17"/>
  <c r="AH375" i="17"/>
  <c r="AH374" i="17"/>
  <c r="AH373" i="17"/>
  <c r="AF373" i="17"/>
  <c r="AD373" i="17"/>
  <c r="AB373" i="17"/>
  <c r="X373" i="17"/>
  <c r="V373" i="17"/>
  <c r="T373" i="17"/>
  <c r="T372" i="17"/>
  <c r="T371" i="17"/>
  <c r="T370" i="17"/>
  <c r="AH368" i="17"/>
  <c r="AH367" i="17"/>
  <c r="AH366" i="17"/>
  <c r="AH365" i="17"/>
  <c r="AF365" i="17"/>
  <c r="AD365" i="17"/>
  <c r="AB365" i="17"/>
  <c r="Z365" i="17"/>
  <c r="V365" i="17"/>
  <c r="T365" i="17"/>
  <c r="T364" i="17"/>
  <c r="T363" i="17"/>
  <c r="T362" i="17"/>
  <c r="AH360" i="17"/>
  <c r="AH359" i="17"/>
  <c r="AH358" i="17"/>
  <c r="AH357" i="17"/>
  <c r="AF357" i="17"/>
  <c r="AD357" i="17"/>
  <c r="AB357" i="17"/>
  <c r="Z357" i="17"/>
  <c r="X357" i="17"/>
  <c r="T357" i="17"/>
  <c r="T356" i="17"/>
  <c r="T355" i="17"/>
  <c r="T354" i="17"/>
  <c r="AH352" i="17"/>
  <c r="AH351" i="17"/>
  <c r="AH350" i="17"/>
  <c r="AH349" i="17"/>
  <c r="AF349" i="17"/>
  <c r="AD349" i="17"/>
  <c r="AB349" i="17"/>
  <c r="Z349" i="17"/>
  <c r="X349" i="17"/>
  <c r="V349" i="17"/>
  <c r="T349" i="17"/>
  <c r="T348" i="17"/>
  <c r="T347" i="17"/>
  <c r="AH344" i="17"/>
  <c r="AH343" i="17"/>
  <c r="AH342" i="17"/>
  <c r="AH341" i="17"/>
  <c r="AF341" i="17"/>
  <c r="AD341" i="17"/>
  <c r="AB341" i="17"/>
  <c r="Z341" i="17"/>
  <c r="X341" i="17"/>
  <c r="V341" i="17"/>
  <c r="T341" i="17"/>
  <c r="T340" i="17"/>
  <c r="T339" i="17"/>
  <c r="T338" i="17"/>
  <c r="AH336" i="17"/>
  <c r="AH335" i="17"/>
  <c r="AH334" i="17"/>
  <c r="AH333" i="17"/>
  <c r="AF333" i="17"/>
  <c r="AD333" i="17"/>
  <c r="AB333" i="17"/>
  <c r="Z333" i="17"/>
  <c r="X333" i="17"/>
  <c r="V333" i="17"/>
  <c r="T333" i="17"/>
  <c r="T332" i="17"/>
  <c r="T331" i="17"/>
  <c r="T330" i="17"/>
  <c r="AH328" i="17"/>
  <c r="AH327" i="17"/>
  <c r="AH326" i="17"/>
  <c r="AH325" i="17"/>
  <c r="AF325" i="17"/>
  <c r="AD325" i="17"/>
  <c r="AB325" i="17"/>
  <c r="Z325" i="17"/>
  <c r="X325" i="17"/>
  <c r="V325" i="17"/>
  <c r="T325" i="17"/>
  <c r="T324" i="17"/>
  <c r="T323" i="17"/>
  <c r="T322" i="17"/>
  <c r="AH320" i="17"/>
  <c r="AH319" i="17"/>
  <c r="AH318" i="17"/>
  <c r="AH317" i="17"/>
  <c r="AF317" i="17"/>
  <c r="AD317" i="17"/>
  <c r="AB317" i="17"/>
  <c r="Z317" i="17"/>
  <c r="X317" i="17"/>
  <c r="V317" i="17"/>
  <c r="T317" i="17"/>
  <c r="T316" i="17"/>
  <c r="T315" i="17"/>
  <c r="Z311" i="17"/>
  <c r="AB307" i="17"/>
  <c r="Z303" i="17"/>
  <c r="AB299" i="17"/>
  <c r="Z295" i="17"/>
  <c r="AB291" i="17"/>
  <c r="Z287" i="17"/>
  <c r="AB283" i="17"/>
  <c r="Z279" i="17"/>
  <c r="AB275" i="17"/>
  <c r="Z271" i="17"/>
  <c r="AB267" i="17"/>
  <c r="Z263" i="17"/>
  <c r="AB259" i="17"/>
  <c r="AD254" i="17"/>
  <c r="X252" i="17"/>
  <c r="AD246" i="17"/>
  <c r="X244" i="17"/>
  <c r="AD238" i="17"/>
  <c r="X236" i="17"/>
  <c r="AD230" i="17"/>
  <c r="X228" i="17"/>
  <c r="AD222" i="17"/>
  <c r="X220" i="17"/>
  <c r="AD214" i="17"/>
  <c r="X212" i="17"/>
  <c r="AD206" i="17"/>
  <c r="X204" i="17"/>
  <c r="AD198" i="17"/>
  <c r="X196" i="17"/>
  <c r="AD190" i="17"/>
  <c r="X184" i="17"/>
  <c r="V172" i="17"/>
  <c r="AF170" i="17"/>
  <c r="V156" i="17"/>
  <c r="AF154" i="17"/>
  <c r="V140" i="17"/>
  <c r="AF138" i="17"/>
  <c r="AH8" i="17"/>
  <c r="AH20" i="17"/>
  <c r="AH37" i="17"/>
  <c r="AH38" i="17"/>
  <c r="AH39" i="17"/>
  <c r="AH44" i="17"/>
  <c r="AH45" i="17"/>
  <c r="AH46" i="17"/>
  <c r="AH41" i="17"/>
  <c r="AH42" i="17"/>
  <c r="AH43" i="17"/>
  <c r="AH48" i="17"/>
  <c r="AH49" i="17"/>
  <c r="AH50" i="17"/>
  <c r="AH51" i="17"/>
  <c r="AH52" i="17"/>
  <c r="AH59" i="17"/>
  <c r="AH60" i="17"/>
  <c r="AH61" i="17"/>
  <c r="AH62" i="17"/>
  <c r="AH63" i="17"/>
  <c r="AH64" i="17"/>
  <c r="AH65" i="17"/>
  <c r="AH66" i="17"/>
  <c r="AH75" i="17"/>
  <c r="AH76" i="17"/>
  <c r="AH77" i="17"/>
  <c r="AH78" i="17"/>
  <c r="AH79" i="17"/>
  <c r="AH80" i="17"/>
  <c r="AH81" i="17"/>
  <c r="AH82" i="17"/>
  <c r="AH91" i="17"/>
  <c r="AH92" i="17"/>
  <c r="AH93" i="17"/>
  <c r="AH94" i="17"/>
  <c r="AH95" i="17"/>
  <c r="AH96" i="17"/>
  <c r="AH97" i="17"/>
  <c r="AH98" i="17"/>
  <c r="AH107" i="17"/>
  <c r="AH108" i="17"/>
  <c r="AH109" i="17"/>
  <c r="AH110" i="17"/>
  <c r="AH111" i="17"/>
  <c r="AH112" i="17"/>
  <c r="AH113" i="17"/>
  <c r="AH114" i="17"/>
  <c r="AH123" i="17"/>
  <c r="AH124" i="17"/>
  <c r="AH125" i="17"/>
  <c r="AH126" i="17"/>
  <c r="AH127" i="17"/>
  <c r="AH128" i="17"/>
  <c r="AH129" i="17"/>
  <c r="AH130" i="17"/>
  <c r="AH33" i="17"/>
  <c r="AH35" i="17"/>
  <c r="AH47" i="17"/>
  <c r="AH67" i="17"/>
  <c r="AH68" i="17"/>
  <c r="AH69" i="17"/>
  <c r="AH70" i="17"/>
  <c r="AH71" i="17"/>
  <c r="AH72" i="17"/>
  <c r="AH73" i="17"/>
  <c r="AH74" i="17"/>
  <c r="AH83" i="17"/>
  <c r="AH84" i="17"/>
  <c r="AH85" i="17"/>
  <c r="AH86" i="17"/>
  <c r="AH87" i="17"/>
  <c r="AH88" i="17"/>
  <c r="AH89" i="17"/>
  <c r="AH90" i="17"/>
  <c r="AH99" i="17"/>
  <c r="AH100" i="17"/>
  <c r="AH101" i="17"/>
  <c r="AH102" i="17"/>
  <c r="AH103" i="17"/>
  <c r="AH104" i="17"/>
  <c r="AH105" i="17"/>
  <c r="AH106" i="17"/>
  <c r="AH115" i="17"/>
  <c r="AH116" i="17"/>
  <c r="AH117" i="17"/>
  <c r="AH118" i="17"/>
  <c r="AH119" i="17"/>
  <c r="AH120" i="17"/>
  <c r="AH121" i="17"/>
  <c r="AH122" i="17"/>
  <c r="AH131" i="17"/>
  <c r="AH132" i="17"/>
  <c r="AH133" i="17"/>
  <c r="AH134" i="17"/>
  <c r="AH135" i="17"/>
  <c r="AH136" i="17"/>
  <c r="AH137" i="17"/>
  <c r="AH138" i="17"/>
  <c r="AH147" i="17"/>
  <c r="AH148" i="17"/>
  <c r="AH149" i="17"/>
  <c r="AH150" i="17"/>
  <c r="AH151" i="17"/>
  <c r="AH152" i="17"/>
  <c r="AH153" i="17"/>
  <c r="AH154" i="17"/>
  <c r="AH163" i="17"/>
  <c r="AH164" i="17"/>
  <c r="AH165" i="17"/>
  <c r="AH166" i="17"/>
  <c r="AH167" i="17"/>
  <c r="AH168" i="17"/>
  <c r="AH169" i="17"/>
  <c r="AH170" i="17"/>
  <c r="AH179" i="17"/>
  <c r="AH180" i="17"/>
  <c r="AH181" i="17"/>
  <c r="AH182" i="17"/>
  <c r="AH183" i="17"/>
  <c r="AH184" i="17"/>
  <c r="AH185" i="17"/>
  <c r="AH186" i="17"/>
  <c r="AH193" i="17"/>
  <c r="AH194" i="17"/>
  <c r="AH195" i="17"/>
  <c r="AH196" i="17"/>
  <c r="AH201" i="17"/>
  <c r="AH202" i="17"/>
  <c r="AH203" i="17"/>
  <c r="AH204" i="17"/>
  <c r="AH209" i="17"/>
  <c r="AH210" i="17"/>
  <c r="AH211" i="17"/>
  <c r="AH212" i="17"/>
  <c r="AH217" i="17"/>
  <c r="AH218" i="17"/>
  <c r="AH219" i="17"/>
  <c r="AH220" i="17"/>
  <c r="AH225" i="17"/>
  <c r="AH226" i="17"/>
  <c r="AH227" i="17"/>
  <c r="AH228" i="17"/>
  <c r="AH233" i="17"/>
  <c r="AH234" i="17"/>
  <c r="AH235" i="17"/>
  <c r="AH236" i="17"/>
  <c r="AH241" i="17"/>
  <c r="AH242" i="17"/>
  <c r="AH243" i="17"/>
  <c r="AH244" i="17"/>
  <c r="AH249" i="17"/>
  <c r="AH250" i="17"/>
  <c r="AH251" i="17"/>
  <c r="AH252" i="17"/>
  <c r="AH257" i="17"/>
  <c r="AF7" i="17"/>
  <c r="AF12" i="17"/>
  <c r="AF13" i="17"/>
  <c r="AF14" i="17"/>
  <c r="AF15" i="17"/>
  <c r="AF33" i="17"/>
  <c r="AF34" i="17"/>
  <c r="AF35" i="17"/>
  <c r="AF36" i="17"/>
  <c r="AF41" i="17"/>
  <c r="AF42" i="17"/>
  <c r="AF43" i="17"/>
  <c r="AF8" i="17"/>
  <c r="AF9" i="17"/>
  <c r="AF10" i="17"/>
  <c r="AF11" i="17"/>
  <c r="AF16" i="17"/>
  <c r="AF17" i="17"/>
  <c r="AF18" i="17"/>
  <c r="AF19" i="17"/>
  <c r="AF20" i="17"/>
  <c r="AF28" i="17"/>
  <c r="AF29" i="17"/>
  <c r="AF30" i="17"/>
  <c r="AF31" i="17"/>
  <c r="AF32" i="17"/>
  <c r="AF40" i="17"/>
  <c r="AF44" i="17"/>
  <c r="AF45" i="17"/>
  <c r="AF46" i="17"/>
  <c r="AF47" i="17"/>
  <c r="AF48" i="17"/>
  <c r="AF53" i="17"/>
  <c r="AF54" i="17"/>
  <c r="AF55" i="17"/>
  <c r="AF56" i="17"/>
  <c r="AF57" i="17"/>
  <c r="AF58" i="17"/>
  <c r="AF59" i="17"/>
  <c r="AF21" i="17"/>
  <c r="AF22" i="17"/>
  <c r="AF23" i="17"/>
  <c r="AF25" i="17"/>
  <c r="AF27" i="17"/>
  <c r="AF37" i="17"/>
  <c r="AF38" i="17"/>
  <c r="AF39" i="17"/>
  <c r="AF49" i="17"/>
  <c r="AF50" i="17"/>
  <c r="AF51" i="17"/>
  <c r="AF52" i="17"/>
  <c r="AF60" i="17"/>
  <c r="AF61" i="17"/>
  <c r="AF62" i="17"/>
  <c r="AF63" i="17"/>
  <c r="AF64" i="17"/>
  <c r="AF65" i="17"/>
  <c r="AF68" i="17"/>
  <c r="AF69" i="17"/>
  <c r="AF70" i="17"/>
  <c r="AF71" i="17"/>
  <c r="AF72" i="17"/>
  <c r="AF73" i="17"/>
  <c r="AF74" i="17"/>
  <c r="AF75" i="17"/>
  <c r="AF84" i="17"/>
  <c r="AF85" i="17"/>
  <c r="AF86" i="17"/>
  <c r="AF87" i="17"/>
  <c r="AF88" i="17"/>
  <c r="AF89" i="17"/>
  <c r="AF90" i="17"/>
  <c r="AF91" i="17"/>
  <c r="AF100" i="17"/>
  <c r="AF101" i="17"/>
  <c r="AF102" i="17"/>
  <c r="AF103" i="17"/>
  <c r="AF104" i="17"/>
  <c r="AF105" i="17"/>
  <c r="AF106" i="17"/>
  <c r="AF107" i="17"/>
  <c r="AF116" i="17"/>
  <c r="AF117" i="17"/>
  <c r="AF118" i="17"/>
  <c r="AF119" i="17"/>
  <c r="AF120" i="17"/>
  <c r="AF121" i="17"/>
  <c r="AF122" i="17"/>
  <c r="AF123" i="17"/>
  <c r="AF132" i="17"/>
  <c r="AF133" i="17"/>
  <c r="AF134" i="17"/>
  <c r="AF135" i="17"/>
  <c r="AF26" i="17"/>
  <c r="AF67" i="17"/>
  <c r="AF83" i="17"/>
  <c r="AF99" i="17"/>
  <c r="AF115" i="17"/>
  <c r="AF131" i="17"/>
  <c r="AF140" i="17"/>
  <c r="AF141" i="17"/>
  <c r="AF142" i="17"/>
  <c r="AF143" i="17"/>
  <c r="AF144" i="17"/>
  <c r="AF145" i="17"/>
  <c r="AF146" i="17"/>
  <c r="AF147" i="17"/>
  <c r="AF156" i="17"/>
  <c r="AF157" i="17"/>
  <c r="AF158" i="17"/>
  <c r="AF159" i="17"/>
  <c r="AF160" i="17"/>
  <c r="AF161" i="17"/>
  <c r="AF162" i="17"/>
  <c r="AF163" i="17"/>
  <c r="AF172" i="17"/>
  <c r="AF173" i="17"/>
  <c r="AF174" i="17"/>
  <c r="AF175" i="17"/>
  <c r="AF176" i="17"/>
  <c r="AF177" i="17"/>
  <c r="AF178" i="17"/>
  <c r="AF179" i="17"/>
  <c r="AF188" i="17"/>
  <c r="AF189" i="17"/>
  <c r="AF190" i="17"/>
  <c r="AF191" i="17"/>
  <c r="AF192" i="17"/>
  <c r="AF193" i="17"/>
  <c r="AF198" i="17"/>
  <c r="AF199" i="17"/>
  <c r="AF200" i="17"/>
  <c r="AF201" i="17"/>
  <c r="AF206" i="17"/>
  <c r="AF207" i="17"/>
  <c r="AF208" i="17"/>
  <c r="AF209" i="17"/>
  <c r="AF214" i="17"/>
  <c r="AF215" i="17"/>
  <c r="AF216" i="17"/>
  <c r="AF217" i="17"/>
  <c r="AF222" i="17"/>
  <c r="AF223" i="17"/>
  <c r="AF224" i="17"/>
  <c r="AF225" i="17"/>
  <c r="AF230" i="17"/>
  <c r="AF231" i="17"/>
  <c r="AF232" i="17"/>
  <c r="AF233" i="17"/>
  <c r="AF238" i="17"/>
  <c r="AF239" i="17"/>
  <c r="AF240" i="17"/>
  <c r="AF241" i="17"/>
  <c r="AF246" i="17"/>
  <c r="AF247" i="17"/>
  <c r="AF248" i="17"/>
  <c r="AF249" i="17"/>
  <c r="AF254" i="17"/>
  <c r="AF255" i="17"/>
  <c r="AF256" i="17"/>
  <c r="AF257" i="17"/>
  <c r="AD8" i="17"/>
  <c r="AD24" i="17"/>
  <c r="AD28" i="17"/>
  <c r="AD37" i="17"/>
  <c r="AD38" i="17"/>
  <c r="AD39" i="17"/>
  <c r="AD44" i="17"/>
  <c r="AD45" i="17"/>
  <c r="AD46" i="17"/>
  <c r="AD33" i="17"/>
  <c r="AD34" i="17"/>
  <c r="AD35" i="17"/>
  <c r="AD48" i="17"/>
  <c r="AD49" i="17"/>
  <c r="AD50" i="17"/>
  <c r="AD51" i="17"/>
  <c r="AD52" i="17"/>
  <c r="AD59" i="17"/>
  <c r="AD60" i="17"/>
  <c r="AD61" i="17"/>
  <c r="AD62" i="17"/>
  <c r="AD63" i="17"/>
  <c r="AD64" i="17"/>
  <c r="AD65" i="17"/>
  <c r="AD47" i="17"/>
  <c r="AD53" i="17"/>
  <c r="AD54" i="17"/>
  <c r="AD55" i="17"/>
  <c r="AD56" i="17"/>
  <c r="AD57" i="17"/>
  <c r="AD58" i="17"/>
  <c r="AD66" i="17"/>
  <c r="AD75" i="17"/>
  <c r="AD76" i="17"/>
  <c r="AD77" i="17"/>
  <c r="AD78" i="17"/>
  <c r="AD79" i="17"/>
  <c r="AD80" i="17"/>
  <c r="AD81" i="17"/>
  <c r="AD82" i="17"/>
  <c r="AD91" i="17"/>
  <c r="AD92" i="17"/>
  <c r="AD93" i="17"/>
  <c r="AD94" i="17"/>
  <c r="AD95" i="17"/>
  <c r="AD96" i="17"/>
  <c r="AD97" i="17"/>
  <c r="AD98" i="17"/>
  <c r="AD107" i="17"/>
  <c r="AD108" i="17"/>
  <c r="AD109" i="17"/>
  <c r="AD110" i="17"/>
  <c r="AD111" i="17"/>
  <c r="AD112" i="17"/>
  <c r="AD113" i="17"/>
  <c r="AD114" i="17"/>
  <c r="AD123" i="17"/>
  <c r="AD124" i="17"/>
  <c r="AD125" i="17"/>
  <c r="AD126" i="17"/>
  <c r="AD127" i="17"/>
  <c r="AD128" i="17"/>
  <c r="AD129" i="17"/>
  <c r="AD130" i="17"/>
  <c r="AD42" i="17"/>
  <c r="AD67" i="17"/>
  <c r="AD83" i="17"/>
  <c r="AD99" i="17"/>
  <c r="AD115" i="17"/>
  <c r="AD131" i="17"/>
  <c r="AD136" i="17"/>
  <c r="AD137" i="17"/>
  <c r="AD138" i="17"/>
  <c r="AD147" i="17"/>
  <c r="AD148" i="17"/>
  <c r="AD149" i="17"/>
  <c r="AD150" i="17"/>
  <c r="AD151" i="17"/>
  <c r="AD152" i="17"/>
  <c r="AD153" i="17"/>
  <c r="AD154" i="17"/>
  <c r="AD163" i="17"/>
  <c r="AD164" i="17"/>
  <c r="AD165" i="17"/>
  <c r="AD166" i="17"/>
  <c r="AD167" i="17"/>
  <c r="AD168" i="17"/>
  <c r="AD169" i="17"/>
  <c r="AD170" i="17"/>
  <c r="AD179" i="17"/>
  <c r="AD180" i="17"/>
  <c r="AD181" i="17"/>
  <c r="AD182" i="17"/>
  <c r="AD183" i="17"/>
  <c r="AD184" i="17"/>
  <c r="AD185" i="17"/>
  <c r="AD186" i="17"/>
  <c r="AD193" i="17"/>
  <c r="AD194" i="17"/>
  <c r="AD195" i="17"/>
  <c r="AD196" i="17"/>
  <c r="AD201" i="17"/>
  <c r="AD202" i="17"/>
  <c r="AD203" i="17"/>
  <c r="AD204" i="17"/>
  <c r="AD209" i="17"/>
  <c r="AD210" i="17"/>
  <c r="AD211" i="17"/>
  <c r="AD212" i="17"/>
  <c r="AD217" i="17"/>
  <c r="AD218" i="17"/>
  <c r="AD219" i="17"/>
  <c r="AD220" i="17"/>
  <c r="AD225" i="17"/>
  <c r="AD226" i="17"/>
  <c r="AD227" i="17"/>
  <c r="AD228" i="17"/>
  <c r="AD233" i="17"/>
  <c r="AD234" i="17"/>
  <c r="AD235" i="17"/>
  <c r="AD236" i="17"/>
  <c r="AD241" i="17"/>
  <c r="AD242" i="17"/>
  <c r="AD243" i="17"/>
  <c r="AD244" i="17"/>
  <c r="AD249" i="17"/>
  <c r="AD250" i="17"/>
  <c r="AD251" i="17"/>
  <c r="AD252" i="17"/>
  <c r="AD257" i="17"/>
  <c r="AD258" i="17"/>
  <c r="AB12" i="17"/>
  <c r="AB20" i="17"/>
  <c r="AB25" i="17"/>
  <c r="AB26" i="17"/>
  <c r="AB27" i="17"/>
  <c r="AB33" i="17"/>
  <c r="AB34" i="17"/>
  <c r="AB35" i="17"/>
  <c r="AB40" i="17"/>
  <c r="AB41" i="17"/>
  <c r="AB42" i="17"/>
  <c r="AB43" i="17"/>
  <c r="AB44" i="17"/>
  <c r="AB9" i="17"/>
  <c r="AB10" i="17"/>
  <c r="AB11" i="17"/>
  <c r="AB16" i="17"/>
  <c r="AB17" i="17"/>
  <c r="AB18" i="17"/>
  <c r="AB19" i="17"/>
  <c r="AB24" i="17"/>
  <c r="AB29" i="17"/>
  <c r="AB30" i="17"/>
  <c r="AB31" i="17"/>
  <c r="AB32" i="17"/>
  <c r="AB37" i="17"/>
  <c r="AB38" i="17"/>
  <c r="AB39" i="17"/>
  <c r="AB47" i="17"/>
  <c r="AB48" i="17"/>
  <c r="AB53" i="17"/>
  <c r="AB54" i="17"/>
  <c r="AB55" i="17"/>
  <c r="AB56" i="17"/>
  <c r="AB57" i="17"/>
  <c r="AB58" i="17"/>
  <c r="AB59" i="17"/>
  <c r="AB7" i="17"/>
  <c r="AB13" i="17"/>
  <c r="AB15" i="17"/>
  <c r="AB21" i="17"/>
  <c r="AB22" i="17"/>
  <c r="AB23" i="17"/>
  <c r="AB36" i="17"/>
  <c r="AB68" i="17"/>
  <c r="AB69" i="17"/>
  <c r="AB70" i="17"/>
  <c r="AB71" i="17"/>
  <c r="AB72" i="17"/>
  <c r="AB73" i="17"/>
  <c r="AB74" i="17"/>
  <c r="AB75" i="17"/>
  <c r="AB84" i="17"/>
  <c r="AB85" i="17"/>
  <c r="AB86" i="17"/>
  <c r="AB87" i="17"/>
  <c r="AB88" i="17"/>
  <c r="AB89" i="17"/>
  <c r="AB90" i="17"/>
  <c r="AB91" i="17"/>
  <c r="AB100" i="17"/>
  <c r="AB101" i="17"/>
  <c r="AB102" i="17"/>
  <c r="AB103" i="17"/>
  <c r="AB104" i="17"/>
  <c r="AB105" i="17"/>
  <c r="AB106" i="17"/>
  <c r="AB107" i="17"/>
  <c r="AB116" i="17"/>
  <c r="AB117" i="17"/>
  <c r="AB118" i="17"/>
  <c r="AB119" i="17"/>
  <c r="AB120" i="17"/>
  <c r="AB121" i="17"/>
  <c r="AB122" i="17"/>
  <c r="AB123" i="17"/>
  <c r="AB132" i="17"/>
  <c r="AB133" i="17"/>
  <c r="AB134" i="17"/>
  <c r="AB135" i="17"/>
  <c r="AB8" i="17"/>
  <c r="AB14" i="17"/>
  <c r="AB46" i="17"/>
  <c r="AB60" i="17"/>
  <c r="AB61" i="17"/>
  <c r="AB62" i="17"/>
  <c r="AB63" i="17"/>
  <c r="AB64" i="17"/>
  <c r="AB65" i="17"/>
  <c r="AB66" i="17"/>
  <c r="AB67" i="17"/>
  <c r="AB76" i="17"/>
  <c r="AB77" i="17"/>
  <c r="AB78" i="17"/>
  <c r="AB79" i="17"/>
  <c r="AB80" i="17"/>
  <c r="AB81" i="17"/>
  <c r="AB82" i="17"/>
  <c r="AB83" i="17"/>
  <c r="AB92" i="17"/>
  <c r="AB93" i="17"/>
  <c r="AB94" i="17"/>
  <c r="AB95" i="17"/>
  <c r="AB96" i="17"/>
  <c r="AB97" i="17"/>
  <c r="AB98" i="17"/>
  <c r="AB99" i="17"/>
  <c r="AB108" i="17"/>
  <c r="AB109" i="17"/>
  <c r="AB110" i="17"/>
  <c r="AB111" i="17"/>
  <c r="AB112" i="17"/>
  <c r="AB113" i="17"/>
  <c r="AB114" i="17"/>
  <c r="AB115" i="17"/>
  <c r="AB124" i="17"/>
  <c r="AB125" i="17"/>
  <c r="AB126" i="17"/>
  <c r="AB127" i="17"/>
  <c r="AB128" i="17"/>
  <c r="AB129" i="17"/>
  <c r="AB130" i="17"/>
  <c r="AB131" i="17"/>
  <c r="AB140" i="17"/>
  <c r="AB141" i="17"/>
  <c r="AB142" i="17"/>
  <c r="AB143" i="17"/>
  <c r="AB144" i="17"/>
  <c r="AB145" i="17"/>
  <c r="AB146" i="17"/>
  <c r="AB147" i="17"/>
  <c r="AB156" i="17"/>
  <c r="AB157" i="17"/>
  <c r="AB158" i="17"/>
  <c r="AB159" i="17"/>
  <c r="AB160" i="17"/>
  <c r="AB161" i="17"/>
  <c r="AB162" i="17"/>
  <c r="AB163" i="17"/>
  <c r="AB172" i="17"/>
  <c r="AB173" i="17"/>
  <c r="AB174" i="17"/>
  <c r="AB175" i="17"/>
  <c r="AB176" i="17"/>
  <c r="AB177" i="17"/>
  <c r="AB178" i="17"/>
  <c r="AB179" i="17"/>
  <c r="AB188" i="17"/>
  <c r="AB189" i="17"/>
  <c r="AB190" i="17"/>
  <c r="AB191" i="17"/>
  <c r="AB192" i="17"/>
  <c r="AB193" i="17"/>
  <c r="AB198" i="17"/>
  <c r="AB199" i="17"/>
  <c r="AB200" i="17"/>
  <c r="AB201" i="17"/>
  <c r="AB206" i="17"/>
  <c r="AB207" i="17"/>
  <c r="AB208" i="17"/>
  <c r="AB209" i="17"/>
  <c r="AB214" i="17"/>
  <c r="AB215" i="17"/>
  <c r="AB216" i="17"/>
  <c r="AB217" i="17"/>
  <c r="AB222" i="17"/>
  <c r="AB223" i="17"/>
  <c r="AB224" i="17"/>
  <c r="AB225" i="17"/>
  <c r="AB230" i="17"/>
  <c r="AB231" i="17"/>
  <c r="AB232" i="17"/>
  <c r="AB233" i="17"/>
  <c r="AB238" i="17"/>
  <c r="AB239" i="17"/>
  <c r="AB240" i="17"/>
  <c r="AB241" i="17"/>
  <c r="AB246" i="17"/>
  <c r="AB247" i="17"/>
  <c r="AB248" i="17"/>
  <c r="AB249" i="17"/>
  <c r="AB254" i="17"/>
  <c r="AB255" i="17"/>
  <c r="AB256" i="17"/>
  <c r="AB257" i="17"/>
  <c r="Z16" i="17"/>
  <c r="Z28" i="17"/>
  <c r="Z37" i="17"/>
  <c r="Z38" i="17"/>
  <c r="Z39" i="17"/>
  <c r="Z45" i="17"/>
  <c r="Z46" i="17"/>
  <c r="Z12" i="17"/>
  <c r="Z41" i="17"/>
  <c r="Z42" i="17"/>
  <c r="Z43" i="17"/>
  <c r="Z44" i="17"/>
  <c r="Z48" i="17"/>
  <c r="Z49" i="17"/>
  <c r="Z50" i="17"/>
  <c r="Z51" i="17"/>
  <c r="Z52" i="17"/>
  <c r="Z59" i="17"/>
  <c r="Z60" i="17"/>
  <c r="Z61" i="17"/>
  <c r="Z62" i="17"/>
  <c r="Z63" i="17"/>
  <c r="Z64" i="17"/>
  <c r="Z65" i="17"/>
  <c r="Z66" i="17"/>
  <c r="Z33" i="17"/>
  <c r="Z34" i="17"/>
  <c r="Z35" i="17"/>
  <c r="Z75" i="17"/>
  <c r="Z76" i="17"/>
  <c r="Z77" i="17"/>
  <c r="Z78" i="17"/>
  <c r="Z79" i="17"/>
  <c r="Z80" i="17"/>
  <c r="Z81" i="17"/>
  <c r="Z82" i="17"/>
  <c r="Z91" i="17"/>
  <c r="Z92" i="17"/>
  <c r="Z93" i="17"/>
  <c r="Z94" i="17"/>
  <c r="Z95" i="17"/>
  <c r="Z96" i="17"/>
  <c r="Z97" i="17"/>
  <c r="Z98" i="17"/>
  <c r="Z107" i="17"/>
  <c r="Z108" i="17"/>
  <c r="Z109" i="17"/>
  <c r="Z110" i="17"/>
  <c r="Z111" i="17"/>
  <c r="Z112" i="17"/>
  <c r="Z113" i="17"/>
  <c r="Z114" i="17"/>
  <c r="Z123" i="17"/>
  <c r="Z124" i="17"/>
  <c r="Z125" i="17"/>
  <c r="Z126" i="17"/>
  <c r="Z127" i="17"/>
  <c r="Z128" i="17"/>
  <c r="Z129" i="17"/>
  <c r="Z130" i="17"/>
  <c r="Z40" i="17"/>
  <c r="Z53" i="17"/>
  <c r="Z54" i="17"/>
  <c r="Z55" i="17"/>
  <c r="Z56" i="17"/>
  <c r="Z57" i="17"/>
  <c r="Z58" i="17"/>
  <c r="Z67" i="17"/>
  <c r="Z68" i="17"/>
  <c r="Z69" i="17"/>
  <c r="Z70" i="17"/>
  <c r="Z71" i="17"/>
  <c r="Z72" i="17"/>
  <c r="Z73" i="17"/>
  <c r="Z74" i="17"/>
  <c r="Z83" i="17"/>
  <c r="Z84" i="17"/>
  <c r="Z85" i="17"/>
  <c r="Z86" i="17"/>
  <c r="Z87" i="17"/>
  <c r="Z88" i="17"/>
  <c r="Z89" i="17"/>
  <c r="Z90" i="17"/>
  <c r="Z99" i="17"/>
  <c r="Z100" i="17"/>
  <c r="Z101" i="17"/>
  <c r="Z102" i="17"/>
  <c r="Z103" i="17"/>
  <c r="Z104" i="17"/>
  <c r="Z105" i="17"/>
  <c r="Z106" i="17"/>
  <c r="Z115" i="17"/>
  <c r="Z116" i="17"/>
  <c r="Z117" i="17"/>
  <c r="Z118" i="17"/>
  <c r="Z119" i="17"/>
  <c r="Z120" i="17"/>
  <c r="Z121" i="17"/>
  <c r="Z122" i="17"/>
  <c r="Z131" i="17"/>
  <c r="Z132" i="17"/>
  <c r="Z133" i="17"/>
  <c r="Z134" i="17"/>
  <c r="Z135" i="17"/>
  <c r="Z136" i="17"/>
  <c r="Z137" i="17"/>
  <c r="Z138" i="17"/>
  <c r="Z147" i="17"/>
  <c r="Z148" i="17"/>
  <c r="Z149" i="17"/>
  <c r="Z150" i="17"/>
  <c r="Z151" i="17"/>
  <c r="Z152" i="17"/>
  <c r="Z153" i="17"/>
  <c r="Z154" i="17"/>
  <c r="Z163" i="17"/>
  <c r="Z164" i="17"/>
  <c r="Z165" i="17"/>
  <c r="Z166" i="17"/>
  <c r="Z167" i="17"/>
  <c r="Z168" i="17"/>
  <c r="Z169" i="17"/>
  <c r="Z170" i="17"/>
  <c r="Z179" i="17"/>
  <c r="Z180" i="17"/>
  <c r="Z181" i="17"/>
  <c r="Z182" i="17"/>
  <c r="Z183" i="17"/>
  <c r="Z184" i="17"/>
  <c r="Z185" i="17"/>
  <c r="Z186" i="17"/>
  <c r="Z193" i="17"/>
  <c r="Z194" i="17"/>
  <c r="Z195" i="17"/>
  <c r="Z196" i="17"/>
  <c r="Z201" i="17"/>
  <c r="Z202" i="17"/>
  <c r="Z203" i="17"/>
  <c r="Z204" i="17"/>
  <c r="Z209" i="17"/>
  <c r="Z210" i="17"/>
  <c r="Z211" i="17"/>
  <c r="Z212" i="17"/>
  <c r="Z217" i="17"/>
  <c r="Z218" i="17"/>
  <c r="Z219" i="17"/>
  <c r="Z220" i="17"/>
  <c r="Z225" i="17"/>
  <c r="Z226" i="17"/>
  <c r="Z227" i="17"/>
  <c r="Z228" i="17"/>
  <c r="Z233" i="17"/>
  <c r="Z234" i="17"/>
  <c r="Z235" i="17"/>
  <c r="Z236" i="17"/>
  <c r="Z241" i="17"/>
  <c r="Z242" i="17"/>
  <c r="Z243" i="17"/>
  <c r="Z244" i="17"/>
  <c r="Z249" i="17"/>
  <c r="Z250" i="17"/>
  <c r="Z251" i="17"/>
  <c r="Z252" i="17"/>
  <c r="Z257" i="17"/>
  <c r="Z258" i="17"/>
  <c r="X7" i="17"/>
  <c r="X8" i="17"/>
  <c r="X9" i="17"/>
  <c r="X13" i="17"/>
  <c r="X14" i="17"/>
  <c r="X15" i="17"/>
  <c r="X20" i="17"/>
  <c r="X24" i="17"/>
  <c r="X33" i="17"/>
  <c r="X34" i="17"/>
  <c r="X35" i="17"/>
  <c r="X36" i="17"/>
  <c r="X41" i="17"/>
  <c r="X42" i="17"/>
  <c r="X43" i="17"/>
  <c r="X44" i="17"/>
  <c r="X10" i="17"/>
  <c r="X11" i="17"/>
  <c r="X12" i="17"/>
  <c r="X17" i="17"/>
  <c r="X18" i="17"/>
  <c r="X19" i="17"/>
  <c r="X25" i="17"/>
  <c r="X26" i="17"/>
  <c r="X27" i="17"/>
  <c r="X28" i="17"/>
  <c r="X29" i="17"/>
  <c r="X30" i="17"/>
  <c r="X31" i="17"/>
  <c r="X32" i="17"/>
  <c r="X45" i="17"/>
  <c r="X46" i="17"/>
  <c r="X47" i="17"/>
  <c r="X48" i="17"/>
  <c r="X54" i="17"/>
  <c r="X55" i="17"/>
  <c r="X56" i="17"/>
  <c r="X57" i="17"/>
  <c r="X58" i="17"/>
  <c r="X59" i="17"/>
  <c r="X21" i="17"/>
  <c r="X22" i="17"/>
  <c r="X23" i="17"/>
  <c r="X49" i="17"/>
  <c r="X50" i="17"/>
  <c r="X51" i="17"/>
  <c r="X52" i="17"/>
  <c r="X60" i="17"/>
  <c r="X61" i="17"/>
  <c r="X62" i="17"/>
  <c r="X63" i="17"/>
  <c r="X64" i="17"/>
  <c r="X65" i="17"/>
  <c r="X66" i="17"/>
  <c r="X68" i="17"/>
  <c r="X69" i="17"/>
  <c r="X70" i="17"/>
  <c r="X71" i="17"/>
  <c r="X72" i="17"/>
  <c r="X73" i="17"/>
  <c r="X74" i="17"/>
  <c r="X75" i="17"/>
  <c r="X84" i="17"/>
  <c r="X85" i="17"/>
  <c r="X86" i="17"/>
  <c r="X87" i="17"/>
  <c r="X88" i="17"/>
  <c r="X89" i="17"/>
  <c r="X90" i="17"/>
  <c r="X91" i="17"/>
  <c r="X100" i="17"/>
  <c r="X101" i="17"/>
  <c r="X102" i="17"/>
  <c r="X103" i="17"/>
  <c r="X104" i="17"/>
  <c r="X105" i="17"/>
  <c r="X106" i="17"/>
  <c r="X107" i="17"/>
  <c r="X116" i="17"/>
  <c r="X117" i="17"/>
  <c r="X118" i="17"/>
  <c r="X119" i="17"/>
  <c r="X120" i="17"/>
  <c r="X121" i="17"/>
  <c r="X122" i="17"/>
  <c r="X123" i="17"/>
  <c r="X132" i="17"/>
  <c r="X133" i="17"/>
  <c r="X134" i="17"/>
  <c r="X135" i="17"/>
  <c r="X38" i="17"/>
  <c r="X40" i="17"/>
  <c r="X53" i="17"/>
  <c r="X67" i="17"/>
  <c r="X83" i="17"/>
  <c r="X99" i="17"/>
  <c r="X115" i="17"/>
  <c r="X131" i="17"/>
  <c r="X140" i="17"/>
  <c r="X141" i="17"/>
  <c r="X142" i="17"/>
  <c r="X143" i="17"/>
  <c r="X144" i="17"/>
  <c r="X145" i="17"/>
  <c r="X146" i="17"/>
  <c r="X147" i="17"/>
  <c r="X156" i="17"/>
  <c r="X157" i="17"/>
  <c r="X158" i="17"/>
  <c r="X159" i="17"/>
  <c r="X160" i="17"/>
  <c r="X161" i="17"/>
  <c r="X162" i="17"/>
  <c r="X163" i="17"/>
  <c r="X172" i="17"/>
  <c r="X173" i="17"/>
  <c r="X174" i="17"/>
  <c r="X175" i="17"/>
  <c r="X176" i="17"/>
  <c r="X177" i="17"/>
  <c r="X178" i="17"/>
  <c r="X179" i="17"/>
  <c r="X188" i="17"/>
  <c r="X189" i="17"/>
  <c r="X190" i="17"/>
  <c r="X191" i="17"/>
  <c r="X192" i="17"/>
  <c r="X193" i="17"/>
  <c r="X198" i="17"/>
  <c r="X199" i="17"/>
  <c r="X200" i="17"/>
  <c r="X201" i="17"/>
  <c r="X206" i="17"/>
  <c r="X207" i="17"/>
  <c r="X208" i="17"/>
  <c r="X209" i="17"/>
  <c r="X214" i="17"/>
  <c r="X215" i="17"/>
  <c r="X216" i="17"/>
  <c r="X217" i="17"/>
  <c r="X222" i="17"/>
  <c r="X223" i="17"/>
  <c r="X224" i="17"/>
  <c r="X225" i="17"/>
  <c r="X230" i="17"/>
  <c r="X231" i="17"/>
  <c r="X232" i="17"/>
  <c r="X233" i="17"/>
  <c r="X238" i="17"/>
  <c r="X239" i="17"/>
  <c r="X240" i="17"/>
  <c r="X241" i="17"/>
  <c r="X246" i="17"/>
  <c r="X247" i="17"/>
  <c r="X248" i="17"/>
  <c r="X249" i="17"/>
  <c r="X254" i="17"/>
  <c r="X255" i="17"/>
  <c r="X256" i="17"/>
  <c r="X257" i="17"/>
  <c r="V16" i="17"/>
  <c r="V37" i="17"/>
  <c r="V38" i="17"/>
  <c r="V39" i="17"/>
  <c r="V40" i="17"/>
  <c r="V45" i="17"/>
  <c r="V46" i="17"/>
  <c r="V47" i="17"/>
  <c r="V20" i="17"/>
  <c r="V33" i="17"/>
  <c r="V34" i="17"/>
  <c r="V35" i="17"/>
  <c r="V36" i="17"/>
  <c r="V48" i="17"/>
  <c r="V49" i="17"/>
  <c r="V50" i="17"/>
  <c r="V51" i="17"/>
  <c r="V52" i="17"/>
  <c r="V59" i="17"/>
  <c r="V60" i="17"/>
  <c r="V61" i="17"/>
  <c r="V62" i="17"/>
  <c r="V63" i="17"/>
  <c r="V64" i="17"/>
  <c r="V65" i="17"/>
  <c r="V66" i="17"/>
  <c r="V24" i="17"/>
  <c r="V41" i="17"/>
  <c r="V42" i="17"/>
  <c r="V43" i="17"/>
  <c r="V44" i="17"/>
  <c r="V54" i="17"/>
  <c r="V55" i="17"/>
  <c r="V56" i="17"/>
  <c r="V57" i="17"/>
  <c r="V58" i="17"/>
  <c r="V75" i="17"/>
  <c r="V76" i="17"/>
  <c r="V77" i="17"/>
  <c r="V78" i="17"/>
  <c r="V79" i="17"/>
  <c r="V80" i="17"/>
  <c r="V81" i="17"/>
  <c r="V82" i="17"/>
  <c r="V91" i="17"/>
  <c r="V92" i="17"/>
  <c r="V93" i="17"/>
  <c r="V94" i="17"/>
  <c r="V95" i="17"/>
  <c r="V96" i="17"/>
  <c r="V97" i="17"/>
  <c r="V98" i="17"/>
  <c r="V107" i="17"/>
  <c r="V108" i="17"/>
  <c r="V109" i="17"/>
  <c r="V110" i="17"/>
  <c r="V111" i="17"/>
  <c r="V112" i="17"/>
  <c r="V113" i="17"/>
  <c r="V114" i="17"/>
  <c r="V123" i="17"/>
  <c r="V124" i="17"/>
  <c r="V125" i="17"/>
  <c r="V126" i="17"/>
  <c r="V127" i="17"/>
  <c r="V128" i="17"/>
  <c r="V129" i="17"/>
  <c r="V130" i="17"/>
  <c r="V53" i="17"/>
  <c r="V67" i="17"/>
  <c r="V83" i="17"/>
  <c r="V99" i="17"/>
  <c r="V115" i="17"/>
  <c r="V131" i="17"/>
  <c r="V136" i="17"/>
  <c r="V137" i="17"/>
  <c r="V138" i="17"/>
  <c r="V147" i="17"/>
  <c r="V148" i="17"/>
  <c r="V149" i="17"/>
  <c r="V150" i="17"/>
  <c r="V151" i="17"/>
  <c r="V152" i="17"/>
  <c r="V153" i="17"/>
  <c r="V154" i="17"/>
  <c r="V163" i="17"/>
  <c r="V164" i="17"/>
  <c r="V165" i="17"/>
  <c r="V166" i="17"/>
  <c r="V167" i="17"/>
  <c r="V168" i="17"/>
  <c r="V169" i="17"/>
  <c r="V170" i="17"/>
  <c r="V179" i="17"/>
  <c r="V180" i="17"/>
  <c r="V181" i="17"/>
  <c r="V182" i="17"/>
  <c r="V183" i="17"/>
  <c r="V184" i="17"/>
  <c r="V185" i="17"/>
  <c r="V186" i="17"/>
  <c r="V193" i="17"/>
  <c r="V194" i="17"/>
  <c r="V195" i="17"/>
  <c r="V196" i="17"/>
  <c r="V201" i="17"/>
  <c r="V202" i="17"/>
  <c r="V203" i="17"/>
  <c r="V204" i="17"/>
  <c r="V209" i="17"/>
  <c r="V210" i="17"/>
  <c r="V211" i="17"/>
  <c r="V212" i="17"/>
  <c r="V217" i="17"/>
  <c r="V218" i="17"/>
  <c r="V219" i="17"/>
  <c r="V220" i="17"/>
  <c r="V225" i="17"/>
  <c r="V226" i="17"/>
  <c r="V227" i="17"/>
  <c r="V228" i="17"/>
  <c r="V233" i="17"/>
  <c r="V234" i="17"/>
  <c r="V235" i="17"/>
  <c r="V236" i="17"/>
  <c r="V241" i="17"/>
  <c r="V242" i="17"/>
  <c r="V243" i="17"/>
  <c r="V244" i="17"/>
  <c r="V249" i="17"/>
  <c r="V250" i="17"/>
  <c r="V251" i="17"/>
  <c r="V252" i="17"/>
  <c r="V257" i="17"/>
  <c r="V258" i="17"/>
  <c r="T25" i="17"/>
  <c r="T26" i="17"/>
  <c r="T27" i="17"/>
  <c r="T28" i="17"/>
  <c r="T34" i="17"/>
  <c r="T35" i="17"/>
  <c r="T36" i="17"/>
  <c r="T41" i="17"/>
  <c r="T42" i="17"/>
  <c r="T43" i="17"/>
  <c r="T44" i="17"/>
  <c r="T7" i="17"/>
  <c r="T8" i="17"/>
  <c r="T10" i="17"/>
  <c r="T11" i="17"/>
  <c r="T12" i="17"/>
  <c r="T13" i="17"/>
  <c r="T14" i="17"/>
  <c r="T15" i="17"/>
  <c r="T16" i="17"/>
  <c r="T17" i="17"/>
  <c r="T18" i="17"/>
  <c r="T19" i="17"/>
  <c r="T20" i="17"/>
  <c r="T29" i="17"/>
  <c r="T30" i="17"/>
  <c r="T31" i="17"/>
  <c r="T32" i="17"/>
  <c r="T33" i="17"/>
  <c r="T37" i="17"/>
  <c r="T38" i="17"/>
  <c r="T39" i="17"/>
  <c r="T40" i="17"/>
  <c r="T48" i="17"/>
  <c r="T54" i="17"/>
  <c r="T55" i="17"/>
  <c r="T56" i="17"/>
  <c r="T57" i="17"/>
  <c r="T58" i="17"/>
  <c r="T59" i="17"/>
  <c r="T9" i="17"/>
  <c r="T21" i="17"/>
  <c r="T22" i="17"/>
  <c r="T23" i="17"/>
  <c r="T24" i="17"/>
  <c r="T45" i="17"/>
  <c r="T46" i="17"/>
  <c r="T47" i="17"/>
  <c r="T68" i="17"/>
  <c r="T69" i="17"/>
  <c r="T70" i="17"/>
  <c r="T71" i="17"/>
  <c r="T72" i="17"/>
  <c r="T73" i="17"/>
  <c r="T74" i="17"/>
  <c r="T75" i="17"/>
  <c r="T84" i="17"/>
  <c r="T85" i="17"/>
  <c r="T86" i="17"/>
  <c r="T87" i="17"/>
  <c r="T88" i="17"/>
  <c r="T89" i="17"/>
  <c r="T90" i="17"/>
  <c r="T91" i="17"/>
  <c r="T100" i="17"/>
  <c r="T101" i="17"/>
  <c r="T102" i="17"/>
  <c r="T103" i="17"/>
  <c r="T104" i="17"/>
  <c r="T105" i="17"/>
  <c r="T106" i="17"/>
  <c r="T107" i="17"/>
  <c r="T116" i="17"/>
  <c r="T117" i="17"/>
  <c r="T118" i="17"/>
  <c r="T119" i="17"/>
  <c r="T120" i="17"/>
  <c r="T121" i="17"/>
  <c r="T122" i="17"/>
  <c r="T123" i="17"/>
  <c r="T132" i="17"/>
  <c r="T133" i="17"/>
  <c r="T134" i="17"/>
  <c r="T135" i="17"/>
  <c r="T49" i="17"/>
  <c r="T50" i="17"/>
  <c r="T51" i="17"/>
  <c r="T52" i="17"/>
  <c r="T53" i="17"/>
  <c r="T67" i="17"/>
  <c r="T76" i="17"/>
  <c r="T77" i="17"/>
  <c r="T78" i="17"/>
  <c r="T79" i="17"/>
  <c r="T80" i="17"/>
  <c r="T81" i="17"/>
  <c r="T82" i="17"/>
  <c r="T83" i="17"/>
  <c r="T92" i="17"/>
  <c r="T93" i="17"/>
  <c r="T94" i="17"/>
  <c r="T95" i="17"/>
  <c r="T96" i="17"/>
  <c r="T97" i="17"/>
  <c r="T98" i="17"/>
  <c r="T99" i="17"/>
  <c r="T108" i="17"/>
  <c r="T109" i="17"/>
  <c r="T110" i="17"/>
  <c r="T111" i="17"/>
  <c r="T112" i="17"/>
  <c r="T113" i="17"/>
  <c r="T114" i="17"/>
  <c r="T115" i="17"/>
  <c r="T124" i="17"/>
  <c r="T125" i="17"/>
  <c r="T126" i="17"/>
  <c r="T127" i="17"/>
  <c r="T128" i="17"/>
  <c r="T129" i="17"/>
  <c r="T130" i="17"/>
  <c r="T131" i="17"/>
  <c r="T140" i="17"/>
  <c r="T141" i="17"/>
  <c r="T142" i="17"/>
  <c r="T143" i="17"/>
  <c r="T144" i="17"/>
  <c r="T145" i="17"/>
  <c r="T146" i="17"/>
  <c r="T147" i="17"/>
  <c r="T156" i="17"/>
  <c r="T157" i="17"/>
  <c r="T158" i="17"/>
  <c r="T159" i="17"/>
  <c r="T160" i="17"/>
  <c r="T161" i="17"/>
  <c r="T162" i="17"/>
  <c r="T163" i="17"/>
  <c r="T172" i="17"/>
  <c r="T173" i="17"/>
  <c r="T174" i="17"/>
  <c r="T175" i="17"/>
  <c r="T176" i="17"/>
  <c r="T177" i="17"/>
  <c r="T178" i="17"/>
  <c r="T179" i="17"/>
  <c r="T188" i="17"/>
  <c r="T189" i="17"/>
  <c r="T190" i="17"/>
  <c r="T191" i="17"/>
  <c r="T192" i="17"/>
  <c r="T193" i="17"/>
  <c r="T198" i="17"/>
  <c r="T199" i="17"/>
  <c r="T200" i="17"/>
  <c r="T201" i="17"/>
  <c r="T206" i="17"/>
  <c r="T207" i="17"/>
  <c r="T208" i="17"/>
  <c r="T209" i="17"/>
  <c r="T214" i="17"/>
  <c r="T215" i="17"/>
  <c r="T216" i="17"/>
  <c r="T217" i="17"/>
  <c r="T222" i="17"/>
  <c r="T223" i="17"/>
  <c r="T224" i="17"/>
  <c r="T225" i="17"/>
  <c r="T230" i="17"/>
  <c r="T231" i="17"/>
  <c r="T232" i="17"/>
  <c r="T233" i="17"/>
  <c r="T238" i="17"/>
  <c r="T239" i="17"/>
  <c r="T240" i="17"/>
  <c r="T241" i="17"/>
  <c r="T246" i="17"/>
  <c r="T247" i="17"/>
  <c r="T248" i="17"/>
  <c r="T249" i="17"/>
  <c r="T254" i="17"/>
  <c r="T255" i="17"/>
  <c r="T256" i="17"/>
  <c r="T257" i="17"/>
  <c r="AF506" i="17"/>
  <c r="AB506" i="17"/>
  <c r="X506" i="17"/>
  <c r="T506" i="17"/>
  <c r="AH504" i="17"/>
  <c r="AD504" i="17"/>
  <c r="Z504" i="17"/>
  <c r="V504" i="17"/>
  <c r="AH503" i="17"/>
  <c r="AF503" i="17"/>
  <c r="AD503" i="17"/>
  <c r="AB503" i="17"/>
  <c r="Z503" i="17"/>
  <c r="X503" i="17"/>
  <c r="V503" i="17"/>
  <c r="T503" i="17"/>
  <c r="AF502" i="17"/>
  <c r="AB502" i="17"/>
  <c r="X502" i="17"/>
  <c r="T502" i="17"/>
  <c r="AH500" i="17"/>
  <c r="AD500" i="17"/>
  <c r="Z500" i="17"/>
  <c r="V500" i="17"/>
  <c r="AH499" i="17"/>
  <c r="AF499" i="17"/>
  <c r="AD499" i="17"/>
  <c r="AB499" i="17"/>
  <c r="Z499" i="17"/>
  <c r="X499" i="17"/>
  <c r="V499" i="17"/>
  <c r="T499" i="17"/>
  <c r="AF498" i="17"/>
  <c r="AB498" i="17"/>
  <c r="X498" i="17"/>
  <c r="T498" i="17"/>
  <c r="AH496" i="17"/>
  <c r="AD496" i="17"/>
  <c r="Z496" i="17"/>
  <c r="V496" i="17"/>
  <c r="AH495" i="17"/>
  <c r="AF495" i="17"/>
  <c r="AD495" i="17"/>
  <c r="AB495" i="17"/>
  <c r="Z495" i="17"/>
  <c r="X495" i="17"/>
  <c r="V495" i="17"/>
  <c r="T495" i="17"/>
  <c r="AF494" i="17"/>
  <c r="AB494" i="17"/>
  <c r="X494" i="17"/>
  <c r="T494" i="17"/>
  <c r="AH492" i="17"/>
  <c r="AD492" i="17"/>
  <c r="Z492" i="17"/>
  <c r="V492" i="17"/>
  <c r="AH491" i="17"/>
  <c r="AF491" i="17"/>
  <c r="AD491" i="17"/>
  <c r="AB491" i="17"/>
  <c r="Z491" i="17"/>
  <c r="X491" i="17"/>
  <c r="V491" i="17"/>
  <c r="T491" i="17"/>
  <c r="AF490" i="17"/>
  <c r="AB490" i="17"/>
  <c r="X490" i="17"/>
  <c r="T490" i="17"/>
  <c r="AH488" i="17"/>
  <c r="AD488" i="17"/>
  <c r="Z488" i="17"/>
  <c r="V488" i="17"/>
  <c r="AH487" i="17"/>
  <c r="AF487" i="17"/>
  <c r="AD487" i="17"/>
  <c r="AB487" i="17"/>
  <c r="Z487" i="17"/>
  <c r="X487" i="17"/>
  <c r="V487" i="17"/>
  <c r="T487" i="17"/>
  <c r="AF486" i="17"/>
  <c r="AB486" i="17"/>
  <c r="X486" i="17"/>
  <c r="T486" i="17"/>
  <c r="AH484" i="17"/>
  <c r="AD484" i="17"/>
  <c r="Z484" i="17"/>
  <c r="V484" i="17"/>
  <c r="AH483" i="17"/>
  <c r="AD483" i="17"/>
  <c r="Z483" i="17"/>
  <c r="V483" i="17"/>
  <c r="AH482" i="17"/>
  <c r="AD482" i="17"/>
  <c r="Z482" i="17"/>
  <c r="V482" i="17"/>
  <c r="AH481" i="17"/>
  <c r="AF481" i="17"/>
  <c r="AD481" i="17"/>
  <c r="AB481" i="17"/>
  <c r="Z481" i="17"/>
  <c r="X481" i="17"/>
  <c r="V481" i="17"/>
  <c r="T481" i="17"/>
  <c r="AF480" i="17"/>
  <c r="AB480" i="17"/>
  <c r="X480" i="17"/>
  <c r="T480" i="17"/>
  <c r="AF479" i="17"/>
  <c r="AB479" i="17"/>
  <c r="X479" i="17"/>
  <c r="T479" i="17"/>
  <c r="AF478" i="17"/>
  <c r="AB478" i="17"/>
  <c r="X478" i="17"/>
  <c r="T478" i="17"/>
  <c r="AH476" i="17"/>
  <c r="AD476" i="17"/>
  <c r="Z476" i="17"/>
  <c r="V476" i="17"/>
  <c r="AH475" i="17"/>
  <c r="AD475" i="17"/>
  <c r="Z475" i="17"/>
  <c r="V475" i="17"/>
  <c r="AH474" i="17"/>
  <c r="AD474" i="17"/>
  <c r="Z474" i="17"/>
  <c r="V474" i="17"/>
  <c r="AH473" i="17"/>
  <c r="AF473" i="17"/>
  <c r="AD473" i="17"/>
  <c r="AB473" i="17"/>
  <c r="Z473" i="17"/>
  <c r="X473" i="17"/>
  <c r="V473" i="17"/>
  <c r="T473" i="17"/>
  <c r="AF472" i="17"/>
  <c r="AB472" i="17"/>
  <c r="X472" i="17"/>
  <c r="T472" i="17"/>
  <c r="AF471" i="17"/>
  <c r="AB471" i="17"/>
  <c r="X471" i="17"/>
  <c r="T471" i="17"/>
  <c r="AF470" i="17"/>
  <c r="AB470" i="17"/>
  <c r="X470" i="17"/>
  <c r="T470" i="17"/>
  <c r="AH468" i="17"/>
  <c r="AD468" i="17"/>
  <c r="Z468" i="17"/>
  <c r="V468" i="17"/>
  <c r="AH467" i="17"/>
  <c r="AD467" i="17"/>
  <c r="Z467" i="17"/>
  <c r="V467" i="17"/>
  <c r="AH466" i="17"/>
  <c r="AD466" i="17"/>
  <c r="Z466" i="17"/>
  <c r="V466" i="17"/>
  <c r="AH465" i="17"/>
  <c r="AF465" i="17"/>
  <c r="AD465" i="17"/>
  <c r="AB465" i="17"/>
  <c r="Z465" i="17"/>
  <c r="X465" i="17"/>
  <c r="V465" i="17"/>
  <c r="T465" i="17"/>
  <c r="AF464" i="17"/>
  <c r="AB464" i="17"/>
  <c r="X464" i="17"/>
  <c r="T464" i="17"/>
  <c r="AF463" i="17"/>
  <c r="AB463" i="17"/>
  <c r="X463" i="17"/>
  <c r="T463" i="17"/>
  <c r="AF462" i="17"/>
  <c r="AB462" i="17"/>
  <c r="X462" i="17"/>
  <c r="T462" i="17"/>
  <c r="AH460" i="17"/>
  <c r="AD460" i="17"/>
  <c r="Z460" i="17"/>
  <c r="V460" i="17"/>
  <c r="AH459" i="17"/>
  <c r="AD459" i="17"/>
  <c r="Z459" i="17"/>
  <c r="V459" i="17"/>
  <c r="AH458" i="17"/>
  <c r="AD458" i="17"/>
  <c r="Z458" i="17"/>
  <c r="V458" i="17"/>
  <c r="AH457" i="17"/>
  <c r="AF457" i="17"/>
  <c r="AD457" i="17"/>
  <c r="AB457" i="17"/>
  <c r="Z457" i="17"/>
  <c r="X457" i="17"/>
  <c r="V457" i="17"/>
  <c r="T457" i="17"/>
  <c r="AF456" i="17"/>
  <c r="AB456" i="17"/>
  <c r="X456" i="17"/>
  <c r="T456" i="17"/>
  <c r="AF455" i="17"/>
  <c r="AB455" i="17"/>
  <c r="X455" i="17"/>
  <c r="T455" i="17"/>
  <c r="AF454" i="17"/>
  <c r="AB454" i="17"/>
  <c r="X454" i="17"/>
  <c r="T454" i="17"/>
  <c r="AH452" i="17"/>
  <c r="AD452" i="17"/>
  <c r="Z452" i="17"/>
  <c r="V452" i="17"/>
  <c r="AH451" i="17"/>
  <c r="AD451" i="17"/>
  <c r="Z451" i="17"/>
  <c r="V451" i="17"/>
  <c r="AH450" i="17"/>
  <c r="AD450" i="17"/>
  <c r="Z450" i="17"/>
  <c r="V450" i="17"/>
  <c r="AH449" i="17"/>
  <c r="AF449" i="17"/>
  <c r="AD449" i="17"/>
  <c r="AB449" i="17"/>
  <c r="Z449" i="17"/>
  <c r="X449" i="17"/>
  <c r="V449" i="17"/>
  <c r="T449" i="17"/>
  <c r="AF448" i="17"/>
  <c r="AB448" i="17"/>
  <c r="X448" i="17"/>
  <c r="T448" i="17"/>
  <c r="AF447" i="17"/>
  <c r="AB447" i="17"/>
  <c r="X447" i="17"/>
  <c r="T447" i="17"/>
  <c r="AF446" i="17"/>
  <c r="AB446" i="17"/>
  <c r="X446" i="17"/>
  <c r="T446" i="17"/>
  <c r="AH444" i="17"/>
  <c r="AD444" i="17"/>
  <c r="Z444" i="17"/>
  <c r="V444" i="17"/>
  <c r="AH443" i="17"/>
  <c r="AD443" i="17"/>
  <c r="Z443" i="17"/>
  <c r="V443" i="17"/>
  <c r="AH442" i="17"/>
  <c r="AD442" i="17"/>
  <c r="Z442" i="17"/>
  <c r="V442" i="17"/>
  <c r="AH441" i="17"/>
  <c r="AF441" i="17"/>
  <c r="AD441" i="17"/>
  <c r="AB441" i="17"/>
  <c r="Z441" i="17"/>
  <c r="X441" i="17"/>
  <c r="V441" i="17"/>
  <c r="T441" i="17"/>
  <c r="AF440" i="17"/>
  <c r="AB440" i="17"/>
  <c r="X440" i="17"/>
  <c r="T440" i="17"/>
  <c r="AF439" i="17"/>
  <c r="AB439" i="17"/>
  <c r="X439" i="17"/>
  <c r="T439" i="17"/>
  <c r="AF438" i="17"/>
  <c r="AB438" i="17"/>
  <c r="X438" i="17"/>
  <c r="T438" i="17"/>
  <c r="AH436" i="17"/>
  <c r="AD436" i="17"/>
  <c r="Z436" i="17"/>
  <c r="V436" i="17"/>
  <c r="AH435" i="17"/>
  <c r="AD435" i="17"/>
  <c r="Z435" i="17"/>
  <c r="V435" i="17"/>
  <c r="AH434" i="17"/>
  <c r="AD434" i="17"/>
  <c r="Z434" i="17"/>
  <c r="V434" i="17"/>
  <c r="AH433" i="17"/>
  <c r="AF433" i="17"/>
  <c r="AD433" i="17"/>
  <c r="AB433" i="17"/>
  <c r="Z433" i="17"/>
  <c r="X433" i="17"/>
  <c r="V433" i="17"/>
  <c r="T433" i="17"/>
  <c r="AF432" i="17"/>
  <c r="AB432" i="17"/>
  <c r="X432" i="17"/>
  <c r="T432" i="17"/>
  <c r="AF431" i="17"/>
  <c r="AB431" i="17"/>
  <c r="X431" i="17"/>
  <c r="T431" i="17"/>
  <c r="AF430" i="17"/>
  <c r="AB430" i="17"/>
  <c r="X430" i="17"/>
  <c r="T430" i="17"/>
  <c r="AH428" i="17"/>
  <c r="AD428" i="17"/>
  <c r="Z428" i="17"/>
  <c r="V428" i="17"/>
  <c r="AH427" i="17"/>
  <c r="AD427" i="17"/>
  <c r="Z427" i="17"/>
  <c r="V427" i="17"/>
  <c r="AH426" i="17"/>
  <c r="AD426" i="17"/>
  <c r="Z426" i="17"/>
  <c r="V426" i="17"/>
  <c r="AH425" i="17"/>
  <c r="AF425" i="17"/>
  <c r="AD425" i="17"/>
  <c r="AB425" i="17"/>
  <c r="Z425" i="17"/>
  <c r="X425" i="17"/>
  <c r="V425" i="17"/>
  <c r="T425" i="17"/>
  <c r="AF424" i="17"/>
  <c r="AB424" i="17"/>
  <c r="X424" i="17"/>
  <c r="T424" i="17"/>
  <c r="AF423" i="17"/>
  <c r="AB423" i="17"/>
  <c r="X423" i="17"/>
  <c r="T423" i="17"/>
  <c r="AF422" i="17"/>
  <c r="AB422" i="17"/>
  <c r="X422" i="17"/>
  <c r="T422" i="17"/>
  <c r="AH420" i="17"/>
  <c r="AD420" i="17"/>
  <c r="Z420" i="17"/>
  <c r="V420" i="17"/>
  <c r="AH419" i="17"/>
  <c r="AD419" i="17"/>
  <c r="Z419" i="17"/>
  <c r="V419" i="17"/>
  <c r="AH418" i="17"/>
  <c r="AD418" i="17"/>
  <c r="Z418" i="17"/>
  <c r="V418" i="17"/>
  <c r="AH417" i="17"/>
  <c r="AF417" i="17"/>
  <c r="AD417" i="17"/>
  <c r="AB417" i="17"/>
  <c r="Z417" i="17"/>
  <c r="X417" i="17"/>
  <c r="V417" i="17"/>
  <c r="T417" i="17"/>
  <c r="AF416" i="17"/>
  <c r="AB416" i="17"/>
  <c r="X416" i="17"/>
  <c r="T416" i="17"/>
  <c r="AF415" i="17"/>
  <c r="AB415" i="17"/>
  <c r="X415" i="17"/>
  <c r="T415" i="17"/>
  <c r="AF414" i="17"/>
  <c r="AB414" i="17"/>
  <c r="X414" i="17"/>
  <c r="T414" i="17"/>
  <c r="AH412" i="17"/>
  <c r="AD412" i="17"/>
  <c r="Z412" i="17"/>
  <c r="V412" i="17"/>
  <c r="AH411" i="17"/>
  <c r="AD411" i="17"/>
  <c r="Z411" i="17"/>
  <c r="V411" i="17"/>
  <c r="AH410" i="17"/>
  <c r="AD410" i="17"/>
  <c r="Z410" i="17"/>
  <c r="V410" i="17"/>
  <c r="AH409" i="17"/>
  <c r="AF409" i="17"/>
  <c r="AD409" i="17"/>
  <c r="AB409" i="17"/>
  <c r="Z409" i="17"/>
  <c r="X409" i="17"/>
  <c r="V409" i="17"/>
  <c r="T409" i="17"/>
  <c r="AF408" i="17"/>
  <c r="AB408" i="17"/>
  <c r="X408" i="17"/>
  <c r="T408" i="17"/>
  <c r="AF407" i="17"/>
  <c r="AB407" i="17"/>
  <c r="X407" i="17"/>
  <c r="T407" i="17"/>
  <c r="AF406" i="17"/>
  <c r="AB406" i="17"/>
  <c r="X406" i="17"/>
  <c r="T406" i="17"/>
  <c r="AH404" i="17"/>
  <c r="AD404" i="17"/>
  <c r="Z404" i="17"/>
  <c r="V404" i="17"/>
  <c r="AH403" i="17"/>
  <c r="AD403" i="17"/>
  <c r="Z403" i="17"/>
  <c r="V403" i="17"/>
  <c r="AH402" i="17"/>
  <c r="AD402" i="17"/>
  <c r="Z402" i="17"/>
  <c r="V402" i="17"/>
  <c r="AH401" i="17"/>
  <c r="AF401" i="17"/>
  <c r="AD401" i="17"/>
  <c r="AB401" i="17"/>
  <c r="Z401" i="17"/>
  <c r="X401" i="17"/>
  <c r="V401" i="17"/>
  <c r="T401" i="17"/>
  <c r="AF400" i="17"/>
  <c r="AB400" i="17"/>
  <c r="X400" i="17"/>
  <c r="T400" i="17"/>
  <c r="AF399" i="17"/>
  <c r="AB399" i="17"/>
  <c r="X399" i="17"/>
  <c r="T399" i="17"/>
  <c r="AF398" i="17"/>
  <c r="AB398" i="17"/>
  <c r="X398" i="17"/>
  <c r="T398" i="17"/>
  <c r="AH396" i="17"/>
  <c r="AD396" i="17"/>
  <c r="Z396" i="17"/>
  <c r="V396" i="17"/>
  <c r="AH395" i="17"/>
  <c r="AD395" i="17"/>
  <c r="Z395" i="17"/>
  <c r="V395" i="17"/>
  <c r="AH394" i="17"/>
  <c r="AD394" i="17"/>
  <c r="Z394" i="17"/>
  <c r="V394" i="17"/>
  <c r="AH393" i="17"/>
  <c r="AF393" i="17"/>
  <c r="AD393" i="17"/>
  <c r="AB393" i="17"/>
  <c r="Z393" i="17"/>
  <c r="X393" i="17"/>
  <c r="V393" i="17"/>
  <c r="T393" i="17"/>
  <c r="AF392" i="17"/>
  <c r="AB392" i="17"/>
  <c r="X392" i="17"/>
  <c r="T392" i="17"/>
  <c r="AF391" i="17"/>
  <c r="AB391" i="17"/>
  <c r="X391" i="17"/>
  <c r="T391" i="17"/>
  <c r="AF390" i="17"/>
  <c r="AB390" i="17"/>
  <c r="X390" i="17"/>
  <c r="T390" i="17"/>
  <c r="AH388" i="17"/>
  <c r="AD388" i="17"/>
  <c r="Z388" i="17"/>
  <c r="V388" i="17"/>
  <c r="AH387" i="17"/>
  <c r="AD387" i="17"/>
  <c r="Z387" i="17"/>
  <c r="V387" i="17"/>
  <c r="AH386" i="17"/>
  <c r="AD386" i="17"/>
  <c r="Z386" i="17"/>
  <c r="V386" i="17"/>
  <c r="AH385" i="17"/>
  <c r="AF385" i="17"/>
  <c r="AD385" i="17"/>
  <c r="AB385" i="17"/>
  <c r="Z385" i="17"/>
  <c r="X385" i="17"/>
  <c r="V385" i="17"/>
  <c r="T385" i="17"/>
  <c r="AF384" i="17"/>
  <c r="AB384" i="17"/>
  <c r="X384" i="17"/>
  <c r="T384" i="17"/>
  <c r="AF383" i="17"/>
  <c r="AB383" i="17"/>
  <c r="X383" i="17"/>
  <c r="T383" i="17"/>
  <c r="AF382" i="17"/>
  <c r="AB382" i="17"/>
  <c r="X382" i="17"/>
  <c r="T382" i="17"/>
  <c r="AH380" i="17"/>
  <c r="AD380" i="17"/>
  <c r="Z380" i="17"/>
  <c r="V380" i="17"/>
  <c r="AH379" i="17"/>
  <c r="AD379" i="17"/>
  <c r="Z379" i="17"/>
  <c r="V379" i="17"/>
  <c r="AH378" i="17"/>
  <c r="AD378" i="17"/>
  <c r="Z378" i="17"/>
  <c r="V378" i="17"/>
  <c r="AH377" i="17"/>
  <c r="AF377" i="17"/>
  <c r="AD377" i="17"/>
  <c r="AB377" i="17"/>
  <c r="Z377" i="17"/>
  <c r="X377" i="17"/>
  <c r="V377" i="17"/>
  <c r="T377" i="17"/>
  <c r="AF376" i="17"/>
  <c r="AB376" i="17"/>
  <c r="X376" i="17"/>
  <c r="T376" i="17"/>
  <c r="AF375" i="17"/>
  <c r="AB375" i="17"/>
  <c r="X375" i="17"/>
  <c r="T375" i="17"/>
  <c r="AF374" i="17"/>
  <c r="AB374" i="17"/>
  <c r="X374" i="17"/>
  <c r="T374" i="17"/>
  <c r="AH372" i="17"/>
  <c r="AD372" i="17"/>
  <c r="Z372" i="17"/>
  <c r="V372" i="17"/>
  <c r="AH371" i="17"/>
  <c r="AD371" i="17"/>
  <c r="Z371" i="17"/>
  <c r="V371" i="17"/>
  <c r="AH370" i="17"/>
  <c r="AD370" i="17"/>
  <c r="Z370" i="17"/>
  <c r="V370" i="17"/>
  <c r="AH369" i="17"/>
  <c r="AF369" i="17"/>
  <c r="AD369" i="17"/>
  <c r="AB369" i="17"/>
  <c r="Z369" i="17"/>
  <c r="X369" i="17"/>
  <c r="V369" i="17"/>
  <c r="T369" i="17"/>
  <c r="AF368" i="17"/>
  <c r="AB368" i="17"/>
  <c r="X368" i="17"/>
  <c r="T368" i="17"/>
  <c r="AF367" i="17"/>
  <c r="AB367" i="17"/>
  <c r="X367" i="17"/>
  <c r="T367" i="17"/>
  <c r="AF366" i="17"/>
  <c r="AB366" i="17"/>
  <c r="X366" i="17"/>
  <c r="T366" i="17"/>
  <c r="AH364" i="17"/>
  <c r="AD364" i="17"/>
  <c r="Z364" i="17"/>
  <c r="V364" i="17"/>
  <c r="AH363" i="17"/>
  <c r="AD363" i="17"/>
  <c r="Z363" i="17"/>
  <c r="V363" i="17"/>
  <c r="AH362" i="17"/>
  <c r="AD362" i="17"/>
  <c r="Z362" i="17"/>
  <c r="V362" i="17"/>
  <c r="AH361" i="17"/>
  <c r="AF361" i="17"/>
  <c r="AD361" i="17"/>
  <c r="AB361" i="17"/>
  <c r="Z361" i="17"/>
  <c r="X361" i="17"/>
  <c r="V361" i="17"/>
  <c r="T361" i="17"/>
  <c r="AF360" i="17"/>
  <c r="AB360" i="17"/>
  <c r="X360" i="17"/>
  <c r="T360" i="17"/>
  <c r="AF359" i="17"/>
  <c r="AB359" i="17"/>
  <c r="X359" i="17"/>
  <c r="T359" i="17"/>
  <c r="AF358" i="17"/>
  <c r="AB358" i="17"/>
  <c r="X358" i="17"/>
  <c r="T358" i="17"/>
  <c r="AH356" i="17"/>
  <c r="AD356" i="17"/>
  <c r="Z356" i="17"/>
  <c r="V356" i="17"/>
  <c r="AH355" i="17"/>
  <c r="AD355" i="17"/>
  <c r="Z355" i="17"/>
  <c r="V355" i="17"/>
  <c r="AH354" i="17"/>
  <c r="AD354" i="17"/>
  <c r="Z354" i="17"/>
  <c r="V354" i="17"/>
  <c r="AH353" i="17"/>
  <c r="AF353" i="17"/>
  <c r="AD353" i="17"/>
  <c r="AB353" i="17"/>
  <c r="Z353" i="17"/>
  <c r="X353" i="17"/>
  <c r="V353" i="17"/>
  <c r="T353" i="17"/>
  <c r="AF352" i="17"/>
  <c r="AB352" i="17"/>
  <c r="X352" i="17"/>
  <c r="T352" i="17"/>
  <c r="AF351" i="17"/>
  <c r="AB351" i="17"/>
  <c r="X351" i="17"/>
  <c r="T351" i="17"/>
  <c r="AF350" i="17"/>
  <c r="AB350" i="17"/>
  <c r="X350" i="17"/>
  <c r="T350" i="17"/>
  <c r="AH348" i="17"/>
  <c r="AD348" i="17"/>
  <c r="Z348" i="17"/>
  <c r="V348" i="17"/>
  <c r="AH347" i="17"/>
  <c r="AD347" i="17"/>
  <c r="Z347" i="17"/>
  <c r="V347" i="17"/>
  <c r="AH346" i="17"/>
  <c r="AD346" i="17"/>
  <c r="Z346" i="17"/>
  <c r="V346" i="17"/>
  <c r="AH345" i="17"/>
  <c r="AF345" i="17"/>
  <c r="AD345" i="17"/>
  <c r="AB345" i="17"/>
  <c r="Z345" i="17"/>
  <c r="X345" i="17"/>
  <c r="V345" i="17"/>
  <c r="T345" i="17"/>
  <c r="AF344" i="17"/>
  <c r="AB344" i="17"/>
  <c r="X344" i="17"/>
  <c r="T344" i="17"/>
  <c r="AF343" i="17"/>
  <c r="AB343" i="17"/>
  <c r="X343" i="17"/>
  <c r="T343" i="17"/>
  <c r="AF342" i="17"/>
  <c r="AB342" i="17"/>
  <c r="X342" i="17"/>
  <c r="T342" i="17"/>
  <c r="AH340" i="17"/>
  <c r="AD340" i="17"/>
  <c r="Z340" i="17"/>
  <c r="V340" i="17"/>
  <c r="AH339" i="17"/>
  <c r="AD339" i="17"/>
  <c r="Z339" i="17"/>
  <c r="V339" i="17"/>
  <c r="AH338" i="17"/>
  <c r="AD338" i="17"/>
  <c r="Z338" i="17"/>
  <c r="V338" i="17"/>
  <c r="AH337" i="17"/>
  <c r="AF337" i="17"/>
  <c r="AD337" i="17"/>
  <c r="AB337" i="17"/>
  <c r="Z337" i="17"/>
  <c r="X337" i="17"/>
  <c r="V337" i="17"/>
  <c r="T337" i="17"/>
  <c r="AF336" i="17"/>
  <c r="AB336" i="17"/>
  <c r="X336" i="17"/>
  <c r="T336" i="17"/>
  <c r="AF335" i="17"/>
  <c r="AB335" i="17"/>
  <c r="X335" i="17"/>
  <c r="T335" i="17"/>
  <c r="AF334" i="17"/>
  <c r="AB334" i="17"/>
  <c r="X334" i="17"/>
  <c r="T334" i="17"/>
  <c r="AH332" i="17"/>
  <c r="AD332" i="17"/>
  <c r="Z332" i="17"/>
  <c r="V332" i="17"/>
  <c r="AH331" i="17"/>
  <c r="AD331" i="17"/>
  <c r="Z331" i="17"/>
  <c r="V331" i="17"/>
  <c r="AH330" i="17"/>
  <c r="AD330" i="17"/>
  <c r="Z330" i="17"/>
  <c r="V330" i="17"/>
  <c r="AH329" i="17"/>
  <c r="AF329" i="17"/>
  <c r="AD329" i="17"/>
  <c r="AB329" i="17"/>
  <c r="Z329" i="17"/>
  <c r="X329" i="17"/>
  <c r="V329" i="17"/>
  <c r="T329" i="17"/>
  <c r="AF328" i="17"/>
  <c r="AB328" i="17"/>
  <c r="X328" i="17"/>
  <c r="T328" i="17"/>
  <c r="AF327" i="17"/>
  <c r="AB327" i="17"/>
  <c r="X327" i="17"/>
  <c r="T327" i="17"/>
  <c r="AF326" i="17"/>
  <c r="AB326" i="17"/>
  <c r="X326" i="17"/>
  <c r="T326" i="17"/>
  <c r="AH324" i="17"/>
  <c r="AD324" i="17"/>
  <c r="Z324" i="17"/>
  <c r="V324" i="17"/>
  <c r="AH323" i="17"/>
  <c r="AD323" i="17"/>
  <c r="Z323" i="17"/>
  <c r="V323" i="17"/>
  <c r="AH322" i="17"/>
  <c r="AD322" i="17"/>
  <c r="Z322" i="17"/>
  <c r="V322" i="17"/>
  <c r="AH321" i="17"/>
  <c r="AF321" i="17"/>
  <c r="AD321" i="17"/>
  <c r="AB321" i="17"/>
  <c r="Z321" i="17"/>
  <c r="X321" i="17"/>
  <c r="V321" i="17"/>
  <c r="T321" i="17"/>
  <c r="AF320" i="17"/>
  <c r="AB320" i="17"/>
  <c r="X320" i="17"/>
  <c r="T320" i="17"/>
  <c r="AF319" i="17"/>
  <c r="AB319" i="17"/>
  <c r="X319" i="17"/>
  <c r="T319" i="17"/>
  <c r="AF318" i="17"/>
  <c r="AB318" i="17"/>
  <c r="X318" i="17"/>
  <c r="T318" i="17"/>
  <c r="AH316" i="17"/>
  <c r="AD316" i="17"/>
  <c r="Z316" i="17"/>
  <c r="V316" i="17"/>
  <c r="AH315" i="17"/>
  <c r="AD315" i="17"/>
  <c r="Z315" i="17"/>
  <c r="V315" i="17"/>
  <c r="AH314" i="17"/>
  <c r="AD314" i="17"/>
  <c r="Z314" i="17"/>
  <c r="V314" i="17"/>
  <c r="AH313" i="17"/>
  <c r="AF313" i="17"/>
  <c r="AD313" i="17"/>
  <c r="AB313" i="17"/>
  <c r="Z313" i="17"/>
  <c r="X313" i="17"/>
  <c r="V313" i="17"/>
  <c r="T313" i="17"/>
  <c r="AF312" i="17"/>
  <c r="AB312" i="17"/>
  <c r="X312" i="17"/>
  <c r="T312" i="17"/>
  <c r="AF311" i="17"/>
  <c r="AB311" i="17"/>
  <c r="X311" i="17"/>
  <c r="T311" i="17"/>
  <c r="AF310" i="17"/>
  <c r="AB310" i="17"/>
  <c r="X310" i="17"/>
  <c r="T310" i="17"/>
  <c r="AH308" i="17"/>
  <c r="AD308" i="17"/>
  <c r="Z308" i="17"/>
  <c r="V308" i="17"/>
  <c r="AH307" i="17"/>
  <c r="AD307" i="17"/>
  <c r="Z307" i="17"/>
  <c r="V307" i="17"/>
  <c r="AH306" i="17"/>
  <c r="AD306" i="17"/>
  <c r="Z306" i="17"/>
  <c r="V306" i="17"/>
  <c r="AH305" i="17"/>
  <c r="AF305" i="17"/>
  <c r="AD305" i="17"/>
  <c r="AB305" i="17"/>
  <c r="Z305" i="17"/>
  <c r="X305" i="17"/>
  <c r="V305" i="17"/>
  <c r="T305" i="17"/>
  <c r="AF304" i="17"/>
  <c r="AB304" i="17"/>
  <c r="X304" i="17"/>
  <c r="T304" i="17"/>
  <c r="AF303" i="17"/>
  <c r="AB303" i="17"/>
  <c r="X303" i="17"/>
  <c r="T303" i="17"/>
  <c r="AF302" i="17"/>
  <c r="AB302" i="17"/>
  <c r="X302" i="17"/>
  <c r="T302" i="17"/>
  <c r="AH300" i="17"/>
  <c r="AD300" i="17"/>
  <c r="Z300" i="17"/>
  <c r="V300" i="17"/>
  <c r="AH299" i="17"/>
  <c r="AD299" i="17"/>
  <c r="Z299" i="17"/>
  <c r="V299" i="17"/>
  <c r="AH298" i="17"/>
  <c r="AD298" i="17"/>
  <c r="Z298" i="17"/>
  <c r="V298" i="17"/>
  <c r="AH297" i="17"/>
  <c r="AF297" i="17"/>
  <c r="AD297" i="17"/>
  <c r="AB297" i="17"/>
  <c r="Z297" i="17"/>
  <c r="X297" i="17"/>
  <c r="V297" i="17"/>
  <c r="T297" i="17"/>
  <c r="AF296" i="17"/>
  <c r="AB296" i="17"/>
  <c r="X296" i="17"/>
  <c r="T296" i="17"/>
  <c r="AF295" i="17"/>
  <c r="AB295" i="17"/>
  <c r="X295" i="17"/>
  <c r="T295" i="17"/>
  <c r="AF294" i="17"/>
  <c r="AB294" i="17"/>
  <c r="X294" i="17"/>
  <c r="T294" i="17"/>
  <c r="AH292" i="17"/>
  <c r="AD292" i="17"/>
  <c r="Z292" i="17"/>
  <c r="V292" i="17"/>
  <c r="AH291" i="17"/>
  <c r="AD291" i="17"/>
  <c r="Z291" i="17"/>
  <c r="V291" i="17"/>
  <c r="AH290" i="17"/>
  <c r="AD290" i="17"/>
  <c r="Z290" i="17"/>
  <c r="V290" i="17"/>
  <c r="AH289" i="17"/>
  <c r="AF289" i="17"/>
  <c r="AD289" i="17"/>
  <c r="AB289" i="17"/>
  <c r="Z289" i="17"/>
  <c r="X289" i="17"/>
  <c r="V289" i="17"/>
  <c r="T289" i="17"/>
  <c r="AF288" i="17"/>
  <c r="AB288" i="17"/>
  <c r="X288" i="17"/>
  <c r="T288" i="17"/>
  <c r="AF287" i="17"/>
  <c r="AB287" i="17"/>
  <c r="X287" i="17"/>
  <c r="T287" i="17"/>
  <c r="AF286" i="17"/>
  <c r="AB286" i="17"/>
  <c r="X286" i="17"/>
  <c r="T286" i="17"/>
  <c r="AH284" i="17"/>
  <c r="AD284" i="17"/>
  <c r="Z284" i="17"/>
  <c r="V284" i="17"/>
  <c r="AH283" i="17"/>
  <c r="AD283" i="17"/>
  <c r="Z283" i="17"/>
  <c r="V283" i="17"/>
  <c r="AH282" i="17"/>
  <c r="AD282" i="17"/>
  <c r="Z282" i="17"/>
  <c r="V282" i="17"/>
  <c r="AH281" i="17"/>
  <c r="AF281" i="17"/>
  <c r="AD281" i="17"/>
  <c r="AB281" i="17"/>
  <c r="Z281" i="17"/>
  <c r="X281" i="17"/>
  <c r="V281" i="17"/>
  <c r="T281" i="17"/>
  <c r="AF280" i="17"/>
  <c r="AB280" i="17"/>
  <c r="X280" i="17"/>
  <c r="T280" i="17"/>
  <c r="AF279" i="17"/>
  <c r="AB279" i="17"/>
  <c r="X279" i="17"/>
  <c r="T279" i="17"/>
  <c r="AF278" i="17"/>
  <c r="AB278" i="17"/>
  <c r="X278" i="17"/>
  <c r="T278" i="17"/>
  <c r="AH276" i="17"/>
  <c r="AD276" i="17"/>
  <c r="Z276" i="17"/>
  <c r="V276" i="17"/>
  <c r="AH275" i="17"/>
  <c r="AD275" i="17"/>
  <c r="Z275" i="17"/>
  <c r="V275" i="17"/>
  <c r="AH274" i="17"/>
  <c r="AD274" i="17"/>
  <c r="Z274" i="17"/>
  <c r="V274" i="17"/>
  <c r="AH273" i="17"/>
  <c r="AF273" i="17"/>
  <c r="AD273" i="17"/>
  <c r="AB273" i="17"/>
  <c r="Z273" i="17"/>
  <c r="X273" i="17"/>
  <c r="V273" i="17"/>
  <c r="T273" i="17"/>
  <c r="AF272" i="17"/>
  <c r="AB272" i="17"/>
  <c r="X272" i="17"/>
  <c r="T272" i="17"/>
  <c r="AF271" i="17"/>
  <c r="AB271" i="17"/>
  <c r="X271" i="17"/>
  <c r="T271" i="17"/>
  <c r="AF270" i="17"/>
  <c r="AB270" i="17"/>
  <c r="X270" i="17"/>
  <c r="T270" i="17"/>
  <c r="AH268" i="17"/>
  <c r="AD268" i="17"/>
  <c r="Z268" i="17"/>
  <c r="V268" i="17"/>
  <c r="AH267" i="17"/>
  <c r="AD267" i="17"/>
  <c r="Z267" i="17"/>
  <c r="V267" i="17"/>
  <c r="AH266" i="17"/>
  <c r="AD266" i="17"/>
  <c r="Z266" i="17"/>
  <c r="V266" i="17"/>
  <c r="AH265" i="17"/>
  <c r="AF265" i="17"/>
  <c r="AD265" i="17"/>
  <c r="AB265" i="17"/>
  <c r="Z265" i="17"/>
  <c r="X265" i="17"/>
  <c r="V265" i="17"/>
  <c r="T265" i="17"/>
  <c r="AF264" i="17"/>
  <c r="AB264" i="17"/>
  <c r="X264" i="17"/>
  <c r="T264" i="17"/>
  <c r="AF263" i="17"/>
  <c r="AB263" i="17"/>
  <c r="X263" i="17"/>
  <c r="T263" i="17"/>
  <c r="AF262" i="17"/>
  <c r="AB262" i="17"/>
  <c r="X262" i="17"/>
  <c r="T262" i="17"/>
  <c r="AH260" i="17"/>
  <c r="AD260" i="17"/>
  <c r="Z260" i="17"/>
  <c r="V260" i="17"/>
  <c r="AH259" i="17"/>
  <c r="AD259" i="17"/>
  <c r="Z259" i="17"/>
  <c r="V259" i="17"/>
  <c r="AH258" i="17"/>
  <c r="AB258" i="17"/>
  <c r="T258" i="17"/>
  <c r="AH256" i="17"/>
  <c r="Z256" i="17"/>
  <c r="AH255" i="17"/>
  <c r="Z255" i="17"/>
  <c r="AH254" i="17"/>
  <c r="Z254" i="17"/>
  <c r="AH253" i="17"/>
  <c r="AF253" i="17"/>
  <c r="AD253" i="17"/>
  <c r="AB253" i="17"/>
  <c r="Z253" i="17"/>
  <c r="X253" i="17"/>
  <c r="V253" i="17"/>
  <c r="T253" i="17"/>
  <c r="AB252" i="17"/>
  <c r="T252" i="17"/>
  <c r="AB251" i="17"/>
  <c r="T251" i="17"/>
  <c r="AB250" i="17"/>
  <c r="T250" i="17"/>
  <c r="AH248" i="17"/>
  <c r="Z248" i="17"/>
  <c r="AH247" i="17"/>
  <c r="Z247" i="17"/>
  <c r="AH246" i="17"/>
  <c r="Z246" i="17"/>
  <c r="AH245" i="17"/>
  <c r="AF245" i="17"/>
  <c r="AD245" i="17"/>
  <c r="AB245" i="17"/>
  <c r="Z245" i="17"/>
  <c r="X245" i="17"/>
  <c r="V245" i="17"/>
  <c r="T245" i="17"/>
  <c r="AB244" i="17"/>
  <c r="T244" i="17"/>
  <c r="AB243" i="17"/>
  <c r="T243" i="17"/>
  <c r="AB242" i="17"/>
  <c r="T242" i="17"/>
  <c r="AH240" i="17"/>
  <c r="Z240" i="17"/>
  <c r="AH239" i="17"/>
  <c r="Z239" i="17"/>
  <c r="AH238" i="17"/>
  <c r="Z238" i="17"/>
  <c r="AH237" i="17"/>
  <c r="AF237" i="17"/>
  <c r="AD237" i="17"/>
  <c r="AB237" i="17"/>
  <c r="Z237" i="17"/>
  <c r="X237" i="17"/>
  <c r="V237" i="17"/>
  <c r="T237" i="17"/>
  <c r="AB236" i="17"/>
  <c r="T236" i="17"/>
  <c r="AB235" i="17"/>
  <c r="T235" i="17"/>
  <c r="AB234" i="17"/>
  <c r="T234" i="17"/>
  <c r="AH232" i="17"/>
  <c r="Z232" i="17"/>
  <c r="AH231" i="17"/>
  <c r="Z231" i="17"/>
  <c r="AH230" i="17"/>
  <c r="Z230" i="17"/>
  <c r="AH229" i="17"/>
  <c r="AF229" i="17"/>
  <c r="AD229" i="17"/>
  <c r="AB229" i="17"/>
  <c r="Z229" i="17"/>
  <c r="X229" i="17"/>
  <c r="V229" i="17"/>
  <c r="T229" i="17"/>
  <c r="AB228" i="17"/>
  <c r="T228" i="17"/>
  <c r="AB227" i="17"/>
  <c r="T227" i="17"/>
  <c r="AB226" i="17"/>
  <c r="T226" i="17"/>
  <c r="AH224" i="17"/>
  <c r="Z224" i="17"/>
  <c r="AH223" i="17"/>
  <c r="Z223" i="17"/>
  <c r="AH222" i="17"/>
  <c r="Z222" i="17"/>
  <c r="AH221" i="17"/>
  <c r="AF221" i="17"/>
  <c r="AD221" i="17"/>
  <c r="AB221" i="17"/>
  <c r="Z221" i="17"/>
  <c r="X221" i="17"/>
  <c r="V221" i="17"/>
  <c r="T221" i="17"/>
  <c r="AB220" i="17"/>
  <c r="T220" i="17"/>
  <c r="AB219" i="17"/>
  <c r="T219" i="17"/>
  <c r="AB218" i="17"/>
  <c r="T218" i="17"/>
  <c r="AH216" i="17"/>
  <c r="Z216" i="17"/>
  <c r="AH215" i="17"/>
  <c r="Z215" i="17"/>
  <c r="AH214" i="17"/>
  <c r="Z214" i="17"/>
  <c r="AH213" i="17"/>
  <c r="AF213" i="17"/>
  <c r="AD213" i="17"/>
  <c r="AB213" i="17"/>
  <c r="Z213" i="17"/>
  <c r="X213" i="17"/>
  <c r="V213" i="17"/>
  <c r="T213" i="17"/>
  <c r="AB212" i="17"/>
  <c r="T212" i="17"/>
  <c r="AB211" i="17"/>
  <c r="T211" i="17"/>
  <c r="AB210" i="17"/>
  <c r="T210" i="17"/>
  <c r="AH208" i="17"/>
  <c r="Z208" i="17"/>
  <c r="AH207" i="17"/>
  <c r="Z207" i="17"/>
  <c r="AH206" i="17"/>
  <c r="Z206" i="17"/>
  <c r="AH205" i="17"/>
  <c r="AF205" i="17"/>
  <c r="AD205" i="17"/>
  <c r="AB205" i="17"/>
  <c r="Z205" i="17"/>
  <c r="X205" i="17"/>
  <c r="V205" i="17"/>
  <c r="T205" i="17"/>
  <c r="AB204" i="17"/>
  <c r="T204" i="17"/>
  <c r="AB203" i="17"/>
  <c r="T203" i="17"/>
  <c r="AB202" i="17"/>
  <c r="T202" i="17"/>
  <c r="AH200" i="17"/>
  <c r="Z200" i="17"/>
  <c r="AH199" i="17"/>
  <c r="Z199" i="17"/>
  <c r="AH198" i="17"/>
  <c r="Z198" i="17"/>
  <c r="AH197" i="17"/>
  <c r="AF197" i="17"/>
  <c r="AD197" i="17"/>
  <c r="AB197" i="17"/>
  <c r="Z197" i="17"/>
  <c r="X197" i="17"/>
  <c r="V197" i="17"/>
  <c r="T197" i="17"/>
  <c r="AB196" i="17"/>
  <c r="T196" i="17"/>
  <c r="AB195" i="17"/>
  <c r="T195" i="17"/>
  <c r="AB194" i="17"/>
  <c r="T194" i="17"/>
  <c r="AH192" i="17"/>
  <c r="Z192" i="17"/>
  <c r="AH191" i="17"/>
  <c r="Z191" i="17"/>
  <c r="AH190" i="17"/>
  <c r="Z190" i="17"/>
  <c r="AH189" i="17"/>
  <c r="Z189" i="17"/>
  <c r="AH188" i="17"/>
  <c r="Z188" i="17"/>
  <c r="AH187" i="17"/>
  <c r="AF187" i="17"/>
  <c r="AD187" i="17"/>
  <c r="AB187" i="17"/>
  <c r="Z187" i="17"/>
  <c r="X187" i="17"/>
  <c r="V187" i="17"/>
  <c r="T187" i="17"/>
  <c r="AB186" i="17"/>
  <c r="T186" i="17"/>
  <c r="AB185" i="17"/>
  <c r="T185" i="17"/>
  <c r="AB184" i="17"/>
  <c r="T184" i="17"/>
  <c r="AB183" i="17"/>
  <c r="T183" i="17"/>
  <c r="AB182" i="17"/>
  <c r="T182" i="17"/>
  <c r="AB181" i="17"/>
  <c r="T181" i="17"/>
  <c r="AB180" i="17"/>
  <c r="T180" i="17"/>
  <c r="AH178" i="17"/>
  <c r="Z178" i="17"/>
  <c r="AH177" i="17"/>
  <c r="Z177" i="17"/>
  <c r="AH176" i="17"/>
  <c r="Z176" i="17"/>
  <c r="AH175" i="17"/>
  <c r="Z175" i="17"/>
  <c r="AH174" i="17"/>
  <c r="Z174" i="17"/>
  <c r="AH173" i="17"/>
  <c r="Z173" i="17"/>
  <c r="AH172" i="17"/>
  <c r="Z172" i="17"/>
  <c r="AH171" i="17"/>
  <c r="AF171" i="17"/>
  <c r="AD171" i="17"/>
  <c r="AB171" i="17"/>
  <c r="Z171" i="17"/>
  <c r="X171" i="17"/>
  <c r="V171" i="17"/>
  <c r="T171" i="17"/>
  <c r="AB170" i="17"/>
  <c r="T170" i="17"/>
  <c r="AB169" i="17"/>
  <c r="T169" i="17"/>
  <c r="AB168" i="17"/>
  <c r="T168" i="17"/>
  <c r="AB167" i="17"/>
  <c r="T167" i="17"/>
  <c r="AB166" i="17"/>
  <c r="T166" i="17"/>
  <c r="AB165" i="17"/>
  <c r="T165" i="17"/>
  <c r="AB164" i="17"/>
  <c r="T164" i="17"/>
  <c r="AH162" i="17"/>
  <c r="Z162" i="17"/>
  <c r="AH161" i="17"/>
  <c r="Z161" i="17"/>
  <c r="AH160" i="17"/>
  <c r="Z160" i="17"/>
  <c r="AH159" i="17"/>
  <c r="Z159" i="17"/>
  <c r="AH158" i="17"/>
  <c r="Z158" i="17"/>
  <c r="AH157" i="17"/>
  <c r="Z157" i="17"/>
  <c r="AH156" i="17"/>
  <c r="Z156" i="17"/>
  <c r="AH155" i="17"/>
  <c r="AF155" i="17"/>
  <c r="AD155" i="17"/>
  <c r="AB155" i="17"/>
  <c r="Z155" i="17"/>
  <c r="X155" i="17"/>
  <c r="V155" i="17"/>
  <c r="T155" i="17"/>
  <c r="AB154" i="17"/>
  <c r="T154" i="17"/>
  <c r="AB153" i="17"/>
  <c r="T153" i="17"/>
  <c r="AB152" i="17"/>
  <c r="T152" i="17"/>
  <c r="AB151" i="17"/>
  <c r="T151" i="17"/>
  <c r="AB150" i="17"/>
  <c r="T150" i="17"/>
  <c r="AB149" i="17"/>
  <c r="T149" i="17"/>
  <c r="AB148" i="17"/>
  <c r="T148" i="17"/>
  <c r="AH146" i="17"/>
  <c r="Z146" i="17"/>
  <c r="AH145" i="17"/>
  <c r="Z145" i="17"/>
  <c r="AH144" i="17"/>
  <c r="Z144" i="17"/>
  <c r="AH143" i="17"/>
  <c r="Z143" i="17"/>
  <c r="AH142" i="17"/>
  <c r="Z142" i="17"/>
  <c r="AH141" i="17"/>
  <c r="Z141" i="17"/>
  <c r="AH140" i="17"/>
  <c r="Z140" i="17"/>
  <c r="AH139" i="17"/>
  <c r="AF139" i="17"/>
  <c r="AD139" i="17"/>
  <c r="AB139" i="17"/>
  <c r="Z139" i="17"/>
  <c r="X139" i="17"/>
  <c r="V139" i="17"/>
  <c r="T139" i="17"/>
  <c r="AB138" i="17"/>
  <c r="T138" i="17"/>
  <c r="AB137" i="17"/>
  <c r="T137" i="17"/>
  <c r="AB136" i="17"/>
  <c r="T136" i="17"/>
  <c r="V135" i="17"/>
  <c r="V134" i="17"/>
  <c r="V133" i="17"/>
  <c r="V132" i="17"/>
  <c r="AF130" i="17"/>
  <c r="AF129" i="17"/>
  <c r="AF128" i="17"/>
  <c r="AF127" i="17"/>
  <c r="AF126" i="17"/>
  <c r="AF125" i="17"/>
  <c r="AF124" i="17"/>
  <c r="V122" i="17"/>
  <c r="V121" i="17"/>
  <c r="V120" i="17"/>
  <c r="V119" i="17"/>
  <c r="V118" i="17"/>
  <c r="V117" i="17"/>
  <c r="V116" i="17"/>
  <c r="AF114" i="17"/>
  <c r="AF113" i="17"/>
  <c r="AF112" i="17"/>
  <c r="AF111" i="17"/>
  <c r="AF110" i="17"/>
  <c r="AF109" i="17"/>
  <c r="AF108" i="17"/>
  <c r="V106" i="17"/>
  <c r="V105" i="17"/>
  <c r="V104" i="17"/>
  <c r="V103" i="17"/>
  <c r="V102" i="17"/>
  <c r="V101" i="17"/>
  <c r="V100" i="17"/>
  <c r="AF98" i="17"/>
  <c r="AF97" i="17"/>
  <c r="AF96" i="17"/>
  <c r="AF95" i="17"/>
  <c r="AF94" i="17"/>
  <c r="AF93" i="17"/>
  <c r="AF92" i="17"/>
  <c r="V90" i="17"/>
  <c r="V89" i="17"/>
  <c r="V88" i="17"/>
  <c r="V87" i="17"/>
  <c r="V86" i="17"/>
  <c r="V85" i="17"/>
  <c r="V84" i="17"/>
  <c r="AF82" i="17"/>
  <c r="AF81" i="17"/>
  <c r="AF80" i="17"/>
  <c r="AF79" i="17"/>
  <c r="AF78" i="17"/>
  <c r="AF77" i="17"/>
  <c r="AF76" i="17"/>
  <c r="V74" i="17"/>
  <c r="V73" i="17"/>
  <c r="V72" i="17"/>
  <c r="V71" i="17"/>
  <c r="V70" i="17"/>
  <c r="V69" i="17"/>
  <c r="V68" i="17"/>
  <c r="AF66" i="17"/>
  <c r="T65" i="17"/>
  <c r="T63" i="17"/>
  <c r="T61" i="17"/>
  <c r="AH57" i="17"/>
  <c r="AH55" i="17"/>
  <c r="AH53" i="17"/>
  <c r="AB52" i="17"/>
  <c r="AB50" i="17"/>
  <c r="AB45" i="17"/>
  <c r="AD43" i="17"/>
  <c r="X37" i="17"/>
  <c r="AB28" i="17"/>
  <c r="AD12" i="17"/>
  <c r="AG7" i="17"/>
  <c r="AG33" i="17"/>
  <c r="AG35" i="17"/>
  <c r="AG36" i="17"/>
  <c r="AG38" i="17"/>
  <c r="AG40" i="17"/>
  <c r="AG42" i="17"/>
  <c r="AG44" i="17"/>
  <c r="AG45" i="17"/>
  <c r="AG47" i="17"/>
  <c r="AG50" i="17"/>
  <c r="AG52" i="17"/>
  <c r="AG54" i="17"/>
  <c r="AG56" i="17"/>
  <c r="AG58" i="17"/>
  <c r="AG60" i="17"/>
  <c r="AG62" i="17"/>
  <c r="AG64" i="17"/>
  <c r="AG66" i="17"/>
  <c r="AG68" i="17"/>
  <c r="AG70" i="17"/>
  <c r="AG72" i="17"/>
  <c r="AG74" i="17"/>
  <c r="AG76" i="17"/>
  <c r="AG78" i="17"/>
  <c r="AG80" i="17"/>
  <c r="AG82" i="17"/>
  <c r="AG84" i="17"/>
  <c r="AG86" i="17"/>
  <c r="AG88" i="17"/>
  <c r="AG90" i="17"/>
  <c r="AG92" i="17"/>
  <c r="AG94" i="17"/>
  <c r="AG96" i="17"/>
  <c r="AG98" i="17"/>
  <c r="AG100" i="17"/>
  <c r="AG102" i="17"/>
  <c r="AG104" i="17"/>
  <c r="AG106" i="17"/>
  <c r="AG108" i="17"/>
  <c r="AG110" i="17"/>
  <c r="AG112" i="17"/>
  <c r="AG114" i="17"/>
  <c r="AG116" i="17"/>
  <c r="AG118" i="17"/>
  <c r="AG120" i="17"/>
  <c r="AG122" i="17"/>
  <c r="AG124" i="17"/>
  <c r="AG126" i="17"/>
  <c r="AG128" i="17"/>
  <c r="AG130" i="17"/>
  <c r="AG132" i="17"/>
  <c r="AG134" i="17"/>
  <c r="AG136" i="17"/>
  <c r="AG138" i="17"/>
  <c r="AG140" i="17"/>
  <c r="AG142" i="17"/>
  <c r="AG144" i="17"/>
  <c r="AG146" i="17"/>
  <c r="AG148" i="17"/>
  <c r="AG150" i="17"/>
  <c r="AG152" i="17"/>
  <c r="AG154" i="17"/>
  <c r="AG156" i="17"/>
  <c r="AG158" i="17"/>
  <c r="AG160" i="17"/>
  <c r="AG162" i="17"/>
  <c r="AG164" i="17"/>
  <c r="AG166" i="17"/>
  <c r="AG168" i="17"/>
  <c r="AG170" i="17"/>
  <c r="AG172" i="17"/>
  <c r="AG174" i="17"/>
  <c r="AG176" i="17"/>
  <c r="AG178" i="17"/>
  <c r="AG180" i="17"/>
  <c r="AG182" i="17"/>
  <c r="AG184" i="17"/>
  <c r="AG186" i="17"/>
  <c r="AG188" i="17"/>
  <c r="AG8" i="17"/>
  <c r="AG12" i="17"/>
  <c r="AG13" i="17"/>
  <c r="AG14" i="17"/>
  <c r="AG15" i="17"/>
  <c r="AG20" i="17"/>
  <c r="AG25" i="17"/>
  <c r="AG26" i="17"/>
  <c r="AG27" i="17"/>
  <c r="AG39" i="17"/>
  <c r="AG43" i="17"/>
  <c r="AG46" i="17"/>
  <c r="AG51" i="17"/>
  <c r="AG53" i="17"/>
  <c r="AG57" i="17"/>
  <c r="AG61" i="17"/>
  <c r="AG65" i="17"/>
  <c r="AG69" i="17"/>
  <c r="AG73" i="17"/>
  <c r="AG77" i="17"/>
  <c r="AG81" i="17"/>
  <c r="AG85" i="17"/>
  <c r="AG89" i="17"/>
  <c r="AG93" i="17"/>
  <c r="AG97" i="17"/>
  <c r="AG101" i="17"/>
  <c r="AG105" i="17"/>
  <c r="AG109" i="17"/>
  <c r="AG113" i="17"/>
  <c r="AG117" i="17"/>
  <c r="AG121" i="17"/>
  <c r="AG125" i="17"/>
  <c r="AG129" i="17"/>
  <c r="AG133" i="17"/>
  <c r="AG137" i="17"/>
  <c r="AG141" i="17"/>
  <c r="AG145" i="17"/>
  <c r="AG149" i="17"/>
  <c r="AG153" i="17"/>
  <c r="AG157" i="17"/>
  <c r="AG161" i="17"/>
  <c r="AG165" i="17"/>
  <c r="AG169" i="17"/>
  <c r="AG173" i="17"/>
  <c r="AG177" i="17"/>
  <c r="AG181" i="17"/>
  <c r="AG185" i="17"/>
  <c r="AG189" i="17"/>
  <c r="AG190" i="17"/>
  <c r="AG192" i="17"/>
  <c r="AG194" i="17"/>
  <c r="AG196" i="17"/>
  <c r="AG198" i="17"/>
  <c r="AG200" i="17"/>
  <c r="AG202" i="17"/>
  <c r="AG204" i="17"/>
  <c r="AG206" i="17"/>
  <c r="AG208" i="17"/>
  <c r="AG210" i="17"/>
  <c r="AG212" i="17"/>
  <c r="AG214" i="17"/>
  <c r="AG216" i="17"/>
  <c r="AG218" i="17"/>
  <c r="AG220" i="17"/>
  <c r="AG222" i="17"/>
  <c r="AG224" i="17"/>
  <c r="AG226" i="17"/>
  <c r="AG228" i="17"/>
  <c r="AG230" i="17"/>
  <c r="AG232" i="17"/>
  <c r="AG234" i="17"/>
  <c r="AG236" i="17"/>
  <c r="AG238" i="17"/>
  <c r="AG240" i="17"/>
  <c r="AG242" i="17"/>
  <c r="AG244" i="17"/>
  <c r="AG246" i="17"/>
  <c r="AG248" i="17"/>
  <c r="AG250" i="17"/>
  <c r="AG252" i="17"/>
  <c r="AG254" i="17"/>
  <c r="AG256" i="17"/>
  <c r="AG258" i="17"/>
  <c r="AG260" i="17"/>
  <c r="AG262" i="17"/>
  <c r="AG264" i="17"/>
  <c r="AG266" i="17"/>
  <c r="AG268" i="17"/>
  <c r="AG270" i="17"/>
  <c r="AG272" i="17"/>
  <c r="AG274" i="17"/>
  <c r="AG276" i="17"/>
  <c r="AG278" i="17"/>
  <c r="AG280" i="17"/>
  <c r="AG282" i="17"/>
  <c r="AG284" i="17"/>
  <c r="AG286" i="17"/>
  <c r="AG288" i="17"/>
  <c r="AG290" i="17"/>
  <c r="AG292" i="17"/>
  <c r="AG294" i="17"/>
  <c r="AG296" i="17"/>
  <c r="AG298" i="17"/>
  <c r="AG300" i="17"/>
  <c r="AG302" i="17"/>
  <c r="AG304" i="17"/>
  <c r="AG306" i="17"/>
  <c r="AG308" i="17"/>
  <c r="AG310" i="17"/>
  <c r="AG312" i="17"/>
  <c r="AG314" i="17"/>
  <c r="AG316" i="17"/>
  <c r="AG318" i="17"/>
  <c r="AG320" i="17"/>
  <c r="AG322" i="17"/>
  <c r="AG324" i="17"/>
  <c r="AG326" i="17"/>
  <c r="AG328" i="17"/>
  <c r="AG330" i="17"/>
  <c r="AG332" i="17"/>
  <c r="AG334" i="17"/>
  <c r="AG336" i="17"/>
  <c r="AG338" i="17"/>
  <c r="AG340" i="17"/>
  <c r="AG342" i="17"/>
  <c r="AG344" i="17"/>
  <c r="AG346" i="17"/>
  <c r="AG348" i="17"/>
  <c r="AG350" i="17"/>
  <c r="AG352" i="17"/>
  <c r="AG354" i="17"/>
  <c r="AG356" i="17"/>
  <c r="AG358" i="17"/>
  <c r="AG360" i="17"/>
  <c r="AG362" i="17"/>
  <c r="AG364" i="17"/>
  <c r="AG366" i="17"/>
  <c r="AG368" i="17"/>
  <c r="AG370" i="17"/>
  <c r="AG372" i="17"/>
  <c r="AG374" i="17"/>
  <c r="AG376" i="17"/>
  <c r="AG378" i="17"/>
  <c r="AG380" i="17"/>
  <c r="AG382" i="17"/>
  <c r="AG384" i="17"/>
  <c r="AG386" i="17"/>
  <c r="AG388" i="17"/>
  <c r="AG390" i="17"/>
  <c r="AG392" i="17"/>
  <c r="AG394" i="17"/>
  <c r="AG396" i="17"/>
  <c r="AG398" i="17"/>
  <c r="AG400" i="17"/>
  <c r="AG402" i="17"/>
  <c r="AG404" i="17"/>
  <c r="AG406" i="17"/>
  <c r="AG408" i="17"/>
  <c r="AG410" i="17"/>
  <c r="AG412" i="17"/>
  <c r="AG414" i="17"/>
  <c r="AG416" i="17"/>
  <c r="AG418" i="17"/>
  <c r="AG420" i="17"/>
  <c r="AG422" i="17"/>
  <c r="AG424" i="17"/>
  <c r="AG426" i="17"/>
  <c r="AG428" i="17"/>
  <c r="AG430" i="17"/>
  <c r="AG432" i="17"/>
  <c r="AG434" i="17"/>
  <c r="AG436" i="17"/>
  <c r="AG438" i="17"/>
  <c r="AG440" i="17"/>
  <c r="AG442" i="17"/>
  <c r="AG444" i="17"/>
  <c r="AG446" i="17"/>
  <c r="AG448" i="17"/>
  <c r="AG450" i="17"/>
  <c r="AG452" i="17"/>
  <c r="AG454" i="17"/>
  <c r="AG456" i="17"/>
  <c r="AG458" i="17"/>
  <c r="AG460" i="17"/>
  <c r="AG462" i="17"/>
  <c r="AG464" i="17"/>
  <c r="AG466" i="17"/>
  <c r="AG468" i="17"/>
  <c r="AG470" i="17"/>
  <c r="AG472" i="17"/>
  <c r="AG474" i="17"/>
  <c r="AG476" i="17"/>
  <c r="AG478" i="17"/>
  <c r="AG480" i="17"/>
  <c r="AG482" i="17"/>
  <c r="AG484" i="17"/>
  <c r="AE35" i="17"/>
  <c r="AE38" i="17"/>
  <c r="AE42" i="17"/>
  <c r="AE47" i="17"/>
  <c r="AE50" i="17"/>
  <c r="AE52" i="17"/>
  <c r="AE54" i="17"/>
  <c r="AE56" i="17"/>
  <c r="AE58" i="17"/>
  <c r="AE60" i="17"/>
  <c r="AE62" i="17"/>
  <c r="AE64" i="17"/>
  <c r="AE66" i="17"/>
  <c r="AE68" i="17"/>
  <c r="AE70" i="17"/>
  <c r="AE72" i="17"/>
  <c r="AE74" i="17"/>
  <c r="AE76" i="17"/>
  <c r="AE78" i="17"/>
  <c r="AE80" i="17"/>
  <c r="AE82" i="17"/>
  <c r="AE84" i="17"/>
  <c r="AE86" i="17"/>
  <c r="AE88" i="17"/>
  <c r="AE90" i="17"/>
  <c r="AE92" i="17"/>
  <c r="AE94" i="17"/>
  <c r="AE96" i="17"/>
  <c r="AE98" i="17"/>
  <c r="AE100" i="17"/>
  <c r="AE102" i="17"/>
  <c r="AE104" i="17"/>
  <c r="AE106" i="17"/>
  <c r="AE108" i="17"/>
  <c r="AE110" i="17"/>
  <c r="AE112" i="17"/>
  <c r="AE114" i="17"/>
  <c r="AE116" i="17"/>
  <c r="AE118" i="17"/>
  <c r="AE120" i="17"/>
  <c r="AE122" i="17"/>
  <c r="AE124" i="17"/>
  <c r="AE126" i="17"/>
  <c r="AE128" i="17"/>
  <c r="AE130" i="17"/>
  <c r="AE132" i="17"/>
  <c r="AE134" i="17"/>
  <c r="AE136" i="17"/>
  <c r="AE138" i="17"/>
  <c r="AE140" i="17"/>
  <c r="AE142" i="17"/>
  <c r="AE144" i="17"/>
  <c r="AE146" i="17"/>
  <c r="AE148" i="17"/>
  <c r="AE150" i="17"/>
  <c r="AE152" i="17"/>
  <c r="AE154" i="17"/>
  <c r="AE156" i="17"/>
  <c r="AE158" i="17"/>
  <c r="AE160" i="17"/>
  <c r="AE162" i="17"/>
  <c r="AE164" i="17"/>
  <c r="AE166" i="17"/>
  <c r="AE168" i="17"/>
  <c r="AE170" i="17"/>
  <c r="AE172" i="17"/>
  <c r="AE174" i="17"/>
  <c r="AE176" i="17"/>
  <c r="AE178" i="17"/>
  <c r="AE180" i="17"/>
  <c r="AE182" i="17"/>
  <c r="AE184" i="17"/>
  <c r="AE186" i="17"/>
  <c r="AE188" i="17"/>
  <c r="AE13" i="17"/>
  <c r="AE25" i="17"/>
  <c r="AE39" i="17"/>
  <c r="AE43" i="17"/>
  <c r="AE46" i="17"/>
  <c r="AE51" i="17"/>
  <c r="AE57" i="17"/>
  <c r="AE61" i="17"/>
  <c r="AE65" i="17"/>
  <c r="AE69" i="17"/>
  <c r="AE73" i="17"/>
  <c r="AE77" i="17"/>
  <c r="AE81" i="17"/>
  <c r="AE85" i="17"/>
  <c r="AE89" i="17"/>
  <c r="AE93" i="17"/>
  <c r="AE97" i="17"/>
  <c r="AE101" i="17"/>
  <c r="AE105" i="17"/>
  <c r="AE109" i="17"/>
  <c r="AE113" i="17"/>
  <c r="AE117" i="17"/>
  <c r="AE121" i="17"/>
  <c r="AE125" i="17"/>
  <c r="AE129" i="17"/>
  <c r="AE133" i="17"/>
  <c r="AE137" i="17"/>
  <c r="AE141" i="17"/>
  <c r="AE145" i="17"/>
  <c r="AE149" i="17"/>
  <c r="AE153" i="17"/>
  <c r="AE157" i="17"/>
  <c r="AE161" i="17"/>
  <c r="AE165" i="17"/>
  <c r="AE169" i="17"/>
  <c r="AE173" i="17"/>
  <c r="AE177" i="17"/>
  <c r="AE181" i="17"/>
  <c r="AE185" i="17"/>
  <c r="AE189" i="17"/>
  <c r="AE190" i="17"/>
  <c r="AE192" i="17"/>
  <c r="AE194" i="17"/>
  <c r="AE196" i="17"/>
  <c r="AE198" i="17"/>
  <c r="AE200" i="17"/>
  <c r="AE202" i="17"/>
  <c r="AE204" i="17"/>
  <c r="AE206" i="17"/>
  <c r="AE208" i="17"/>
  <c r="AE210" i="17"/>
  <c r="AE212" i="17"/>
  <c r="AE214" i="17"/>
  <c r="AE216" i="17"/>
  <c r="AE218" i="17"/>
  <c r="AE220" i="17"/>
  <c r="AE222" i="17"/>
  <c r="AE224" i="17"/>
  <c r="AE226" i="17"/>
  <c r="AE228" i="17"/>
  <c r="AE230" i="17"/>
  <c r="AE232" i="17"/>
  <c r="AE234" i="17"/>
  <c r="AE236" i="17"/>
  <c r="AE238" i="17"/>
  <c r="AE240" i="17"/>
  <c r="AE242" i="17"/>
  <c r="AE244" i="17"/>
  <c r="AE246" i="17"/>
  <c r="AE248" i="17"/>
  <c r="AE250" i="17"/>
  <c r="AE252" i="17"/>
  <c r="AE254" i="17"/>
  <c r="AE256" i="17"/>
  <c r="AE258" i="17"/>
  <c r="AE260" i="17"/>
  <c r="AE262" i="17"/>
  <c r="AE264" i="17"/>
  <c r="AE266" i="17"/>
  <c r="AE268" i="17"/>
  <c r="AE270" i="17"/>
  <c r="AE272" i="17"/>
  <c r="AE274" i="17"/>
  <c r="AE276" i="17"/>
  <c r="AE278" i="17"/>
  <c r="AE280" i="17"/>
  <c r="AE282" i="17"/>
  <c r="AE284" i="17"/>
  <c r="AE286" i="17"/>
  <c r="AE288" i="17"/>
  <c r="AE290" i="17"/>
  <c r="AE292" i="17"/>
  <c r="AE294" i="17"/>
  <c r="AE296" i="17"/>
  <c r="AE298" i="17"/>
  <c r="AE300" i="17"/>
  <c r="AE302" i="17"/>
  <c r="AE304" i="17"/>
  <c r="AE306" i="17"/>
  <c r="AE308" i="17"/>
  <c r="AE310" i="17"/>
  <c r="AE312" i="17"/>
  <c r="AE314" i="17"/>
  <c r="AE316" i="17"/>
  <c r="AE318" i="17"/>
  <c r="AE320" i="17"/>
  <c r="AE322" i="17"/>
  <c r="AE324" i="17"/>
  <c r="AE326" i="17"/>
  <c r="AE328" i="17"/>
  <c r="AE330" i="17"/>
  <c r="AE332" i="17"/>
  <c r="AE334" i="17"/>
  <c r="AE336" i="17"/>
  <c r="AE338" i="17"/>
  <c r="AE340" i="17"/>
  <c r="AE342" i="17"/>
  <c r="AE344" i="17"/>
  <c r="AE346" i="17"/>
  <c r="AE348" i="17"/>
  <c r="AE350" i="17"/>
  <c r="AE352" i="17"/>
  <c r="AE354" i="17"/>
  <c r="AE356" i="17"/>
  <c r="AE358" i="17"/>
  <c r="AE360" i="17"/>
  <c r="AE362" i="17"/>
  <c r="AE364" i="17"/>
  <c r="AE366" i="17"/>
  <c r="AE368" i="17"/>
  <c r="AE370" i="17"/>
  <c r="AE372" i="17"/>
  <c r="AE374" i="17"/>
  <c r="AE376" i="17"/>
  <c r="AE378" i="17"/>
  <c r="AE380" i="17"/>
  <c r="AE382" i="17"/>
  <c r="AE384" i="17"/>
  <c r="AE386" i="17"/>
  <c r="AE388" i="17"/>
  <c r="AE390" i="17"/>
  <c r="AE392" i="17"/>
  <c r="AE394" i="17"/>
  <c r="AE396" i="17"/>
  <c r="AE398" i="17"/>
  <c r="AE400" i="17"/>
  <c r="AE402" i="17"/>
  <c r="AE404" i="17"/>
  <c r="AE406" i="17"/>
  <c r="AE408" i="17"/>
  <c r="AE410" i="17"/>
  <c r="AE412" i="17"/>
  <c r="AE414" i="17"/>
  <c r="AE416" i="17"/>
  <c r="AE418" i="17"/>
  <c r="AE420" i="17"/>
  <c r="AE422" i="17"/>
  <c r="AE424" i="17"/>
  <c r="AE426" i="17"/>
  <c r="AE428" i="17"/>
  <c r="AE430" i="17"/>
  <c r="AE432" i="17"/>
  <c r="AE434" i="17"/>
  <c r="AE436" i="17"/>
  <c r="AE438" i="17"/>
  <c r="AE440" i="17"/>
  <c r="AE442" i="17"/>
  <c r="AE444" i="17"/>
  <c r="AE446" i="17"/>
  <c r="AE448" i="17"/>
  <c r="AE450" i="17"/>
  <c r="AE452" i="17"/>
  <c r="AE454" i="17"/>
  <c r="AE456" i="17"/>
  <c r="AE458" i="17"/>
  <c r="AE460" i="17"/>
  <c r="AE462" i="17"/>
  <c r="AE464" i="17"/>
  <c r="AE466" i="17"/>
  <c r="AE468" i="17"/>
  <c r="AE470" i="17"/>
  <c r="AE472" i="17"/>
  <c r="AE474" i="17"/>
  <c r="AE476" i="17"/>
  <c r="AE478" i="17"/>
  <c r="AE480" i="17"/>
  <c r="AE482" i="17"/>
  <c r="AE484" i="17"/>
  <c r="AE486" i="17"/>
  <c r="AC7" i="17"/>
  <c r="AC8" i="17"/>
  <c r="AC9" i="17"/>
  <c r="AC12" i="17"/>
  <c r="AC13" i="17"/>
  <c r="AC24" i="17"/>
  <c r="AC25" i="17"/>
  <c r="AC28" i="17"/>
  <c r="AC29" i="17"/>
  <c r="AC35" i="17"/>
  <c r="AC36" i="17"/>
  <c r="AC37" i="17"/>
  <c r="AC38" i="17"/>
  <c r="AC40" i="17"/>
  <c r="AC41" i="17"/>
  <c r="AC42" i="17"/>
  <c r="AC47" i="17"/>
  <c r="AC49" i="17"/>
  <c r="AC50" i="17"/>
  <c r="AC52" i="17"/>
  <c r="AC53" i="17"/>
  <c r="AC54" i="17"/>
  <c r="AC56" i="17"/>
  <c r="AC58" i="17"/>
  <c r="AC60" i="17"/>
  <c r="AC62" i="17"/>
  <c r="AC64" i="17"/>
  <c r="AC66" i="17"/>
  <c r="AC68" i="17"/>
  <c r="AC70" i="17"/>
  <c r="AC72" i="17"/>
  <c r="AC74" i="17"/>
  <c r="AC76" i="17"/>
  <c r="AC78" i="17"/>
  <c r="AC80" i="17"/>
  <c r="AC82" i="17"/>
  <c r="AC84" i="17"/>
  <c r="AC86" i="17"/>
  <c r="AC88" i="17"/>
  <c r="AC90" i="17"/>
  <c r="AC92" i="17"/>
  <c r="AC94" i="17"/>
  <c r="AC96" i="17"/>
  <c r="AC98" i="17"/>
  <c r="AC100" i="17"/>
  <c r="AC102" i="17"/>
  <c r="AC104" i="17"/>
  <c r="AC106" i="17"/>
  <c r="AC108" i="17"/>
  <c r="AC110" i="17"/>
  <c r="AC112" i="17"/>
  <c r="AC114" i="17"/>
  <c r="AC116" i="17"/>
  <c r="AC118" i="17"/>
  <c r="AC120" i="17"/>
  <c r="AC122" i="17"/>
  <c r="AC124" i="17"/>
  <c r="AC126" i="17"/>
  <c r="AC128" i="17"/>
  <c r="AC130" i="17"/>
  <c r="AC132" i="17"/>
  <c r="AC134" i="17"/>
  <c r="AC136" i="17"/>
  <c r="AC138" i="17"/>
  <c r="AC140" i="17"/>
  <c r="AC142" i="17"/>
  <c r="AC144" i="17"/>
  <c r="AC146" i="17"/>
  <c r="AC148" i="17"/>
  <c r="AC150" i="17"/>
  <c r="AC152" i="17"/>
  <c r="AC154" i="17"/>
  <c r="AC156" i="17"/>
  <c r="AC158" i="17"/>
  <c r="AC160" i="17"/>
  <c r="AC162" i="17"/>
  <c r="AC164" i="17"/>
  <c r="AC166" i="17"/>
  <c r="AC168" i="17"/>
  <c r="AC170" i="17"/>
  <c r="AC172" i="17"/>
  <c r="AC174" i="17"/>
  <c r="AC176" i="17"/>
  <c r="AC178" i="17"/>
  <c r="AC180" i="17"/>
  <c r="AC182" i="17"/>
  <c r="AC184" i="17"/>
  <c r="AC186" i="17"/>
  <c r="AC188" i="17"/>
  <c r="AC190" i="17"/>
  <c r="AC14" i="17"/>
  <c r="AC15" i="17"/>
  <c r="AC20" i="17"/>
  <c r="AC26" i="17"/>
  <c r="AC27" i="17"/>
  <c r="AC33" i="17"/>
  <c r="AC39" i="17"/>
  <c r="AC43" i="17"/>
  <c r="AC46" i="17"/>
  <c r="AC51" i="17"/>
  <c r="AC57" i="17"/>
  <c r="AC61" i="17"/>
  <c r="AC65" i="17"/>
  <c r="AC69" i="17"/>
  <c r="AC73" i="17"/>
  <c r="AC77" i="17"/>
  <c r="AC81" i="17"/>
  <c r="AC85" i="17"/>
  <c r="AC89" i="17"/>
  <c r="AC93" i="17"/>
  <c r="AC97" i="17"/>
  <c r="AC101" i="17"/>
  <c r="AC105" i="17"/>
  <c r="AC109" i="17"/>
  <c r="AC113" i="17"/>
  <c r="AC117" i="17"/>
  <c r="AC121" i="17"/>
  <c r="AC125" i="17"/>
  <c r="AC129" i="17"/>
  <c r="AC133" i="17"/>
  <c r="AC137" i="17"/>
  <c r="AC141" i="17"/>
  <c r="AC145" i="17"/>
  <c r="AC149" i="17"/>
  <c r="AC153" i="17"/>
  <c r="AC157" i="17"/>
  <c r="AC161" i="17"/>
  <c r="AC165" i="17"/>
  <c r="AC169" i="17"/>
  <c r="AC173" i="17"/>
  <c r="AC177" i="17"/>
  <c r="AC181" i="17"/>
  <c r="AC185" i="17"/>
  <c r="AC189" i="17"/>
  <c r="AC192" i="17"/>
  <c r="AC194" i="17"/>
  <c r="AC196" i="17"/>
  <c r="AC198" i="17"/>
  <c r="AC200" i="17"/>
  <c r="AC202" i="17"/>
  <c r="AC204" i="17"/>
  <c r="AC206" i="17"/>
  <c r="AC208" i="17"/>
  <c r="AC210" i="17"/>
  <c r="AC212" i="17"/>
  <c r="AC214" i="17"/>
  <c r="AC216" i="17"/>
  <c r="AC218" i="17"/>
  <c r="AC220" i="17"/>
  <c r="AC222" i="17"/>
  <c r="AC224" i="17"/>
  <c r="AC226" i="17"/>
  <c r="AC228" i="17"/>
  <c r="AC230" i="17"/>
  <c r="AC232" i="17"/>
  <c r="AC234" i="17"/>
  <c r="AC236" i="17"/>
  <c r="AC238" i="17"/>
  <c r="AC240" i="17"/>
  <c r="AC242" i="17"/>
  <c r="AC244" i="17"/>
  <c r="AC246" i="17"/>
  <c r="AC248" i="17"/>
  <c r="AC250" i="17"/>
  <c r="AC252" i="17"/>
  <c r="AC254" i="17"/>
  <c r="AC256" i="17"/>
  <c r="AC258" i="17"/>
  <c r="AC260" i="17"/>
  <c r="AC262" i="17"/>
  <c r="AC264" i="17"/>
  <c r="AC266" i="17"/>
  <c r="AC268" i="17"/>
  <c r="AC270" i="17"/>
  <c r="AC272" i="17"/>
  <c r="AC274" i="17"/>
  <c r="AC276" i="17"/>
  <c r="AC278" i="17"/>
  <c r="AC280" i="17"/>
  <c r="AC282" i="17"/>
  <c r="AC284" i="17"/>
  <c r="AC286" i="17"/>
  <c r="AC288" i="17"/>
  <c r="AC290" i="17"/>
  <c r="AC292" i="17"/>
  <c r="AC294" i="17"/>
  <c r="AC296" i="17"/>
  <c r="AC298" i="17"/>
  <c r="AC300" i="17"/>
  <c r="AC302" i="17"/>
  <c r="AC304" i="17"/>
  <c r="AC306" i="17"/>
  <c r="AC308" i="17"/>
  <c r="AC310" i="17"/>
  <c r="AC312" i="17"/>
  <c r="AC314" i="17"/>
  <c r="AC316" i="17"/>
  <c r="AC318" i="17"/>
  <c r="AC320" i="17"/>
  <c r="AC322" i="17"/>
  <c r="AC324" i="17"/>
  <c r="AC326" i="17"/>
  <c r="AC328" i="17"/>
  <c r="AC330" i="17"/>
  <c r="AC332" i="17"/>
  <c r="AC334" i="17"/>
  <c r="AC336" i="17"/>
  <c r="AC338" i="17"/>
  <c r="AC340" i="17"/>
  <c r="AC342" i="17"/>
  <c r="AC344" i="17"/>
  <c r="AC346" i="17"/>
  <c r="AC348" i="17"/>
  <c r="AC350" i="17"/>
  <c r="AC352" i="17"/>
  <c r="AC354" i="17"/>
  <c r="AC356" i="17"/>
  <c r="AC358" i="17"/>
  <c r="AC360" i="17"/>
  <c r="AC362" i="17"/>
  <c r="AC364" i="17"/>
  <c r="AC366" i="17"/>
  <c r="AC368" i="17"/>
  <c r="AC370" i="17"/>
  <c r="AC372" i="17"/>
  <c r="AC374" i="17"/>
  <c r="AC376" i="17"/>
  <c r="AC378" i="17"/>
  <c r="AC380" i="17"/>
  <c r="AC382" i="17"/>
  <c r="AC384" i="17"/>
  <c r="AC386" i="17"/>
  <c r="AC388" i="17"/>
  <c r="AC390" i="17"/>
  <c r="AC392" i="17"/>
  <c r="AC394" i="17"/>
  <c r="AC396" i="17"/>
  <c r="AC398" i="17"/>
  <c r="AC400" i="17"/>
  <c r="AC402" i="17"/>
  <c r="AC404" i="17"/>
  <c r="AC406" i="17"/>
  <c r="AC408" i="17"/>
  <c r="AC410" i="17"/>
  <c r="AC412" i="17"/>
  <c r="AC414" i="17"/>
  <c r="AC416" i="17"/>
  <c r="AC418" i="17"/>
  <c r="AC420" i="17"/>
  <c r="AC422" i="17"/>
  <c r="AC424" i="17"/>
  <c r="AC426" i="17"/>
  <c r="AC428" i="17"/>
  <c r="AC430" i="17"/>
  <c r="AC432" i="17"/>
  <c r="AC434" i="17"/>
  <c r="AC436" i="17"/>
  <c r="AC438" i="17"/>
  <c r="AC440" i="17"/>
  <c r="AC442" i="17"/>
  <c r="AC444" i="17"/>
  <c r="AC446" i="17"/>
  <c r="AC448" i="17"/>
  <c r="AC450" i="17"/>
  <c r="AC452" i="17"/>
  <c r="AC454" i="17"/>
  <c r="AC456" i="17"/>
  <c r="AC458" i="17"/>
  <c r="AC460" i="17"/>
  <c r="AC462" i="17"/>
  <c r="AC464" i="17"/>
  <c r="AC466" i="17"/>
  <c r="AC468" i="17"/>
  <c r="AC470" i="17"/>
  <c r="AC472" i="17"/>
  <c r="AC474" i="17"/>
  <c r="AC476" i="17"/>
  <c r="AC478" i="17"/>
  <c r="AC480" i="17"/>
  <c r="AC482" i="17"/>
  <c r="AC484" i="17"/>
  <c r="AC486" i="17"/>
  <c r="AA13" i="17"/>
  <c r="AA29" i="17"/>
  <c r="AA35" i="17"/>
  <c r="AA38" i="17"/>
  <c r="AA42" i="17"/>
  <c r="AA47" i="17"/>
  <c r="AA50" i="17"/>
  <c r="AA52" i="17"/>
  <c r="AA54" i="17"/>
  <c r="AA56" i="17"/>
  <c r="AA58" i="17"/>
  <c r="AA60" i="17"/>
  <c r="AA62" i="17"/>
  <c r="AA64" i="17"/>
  <c r="AA66" i="17"/>
  <c r="AA68" i="17"/>
  <c r="AA70" i="17"/>
  <c r="AA72" i="17"/>
  <c r="AA74" i="17"/>
  <c r="AA76" i="17"/>
  <c r="AA78" i="17"/>
  <c r="AA80" i="17"/>
  <c r="AA82" i="17"/>
  <c r="AA84" i="17"/>
  <c r="AA86" i="17"/>
  <c r="AA88" i="17"/>
  <c r="AA90" i="17"/>
  <c r="AA92" i="17"/>
  <c r="AA94" i="17"/>
  <c r="AA96" i="17"/>
  <c r="AA98" i="17"/>
  <c r="AA100" i="17"/>
  <c r="AA102" i="17"/>
  <c r="AA104" i="17"/>
  <c r="AA106" i="17"/>
  <c r="AA108" i="17"/>
  <c r="AA110" i="17"/>
  <c r="AA112" i="17"/>
  <c r="AA114" i="17"/>
  <c r="AA116" i="17"/>
  <c r="AA118" i="17"/>
  <c r="AA120" i="17"/>
  <c r="AA122" i="17"/>
  <c r="AA124" i="17"/>
  <c r="AA126" i="17"/>
  <c r="AA128" i="17"/>
  <c r="AA130" i="17"/>
  <c r="AA132" i="17"/>
  <c r="AA134" i="17"/>
  <c r="AA136" i="17"/>
  <c r="AA138" i="17"/>
  <c r="AA140" i="17"/>
  <c r="AA142" i="17"/>
  <c r="AA144" i="17"/>
  <c r="AA146" i="17"/>
  <c r="AA148" i="17"/>
  <c r="AA150" i="17"/>
  <c r="AA152" i="17"/>
  <c r="AA154" i="17"/>
  <c r="AA156" i="17"/>
  <c r="AA158" i="17"/>
  <c r="AA160" i="17"/>
  <c r="AA162" i="17"/>
  <c r="AA164" i="17"/>
  <c r="AA166" i="17"/>
  <c r="AA168" i="17"/>
  <c r="AA170" i="17"/>
  <c r="AA172" i="17"/>
  <c r="AA174" i="17"/>
  <c r="AA176" i="17"/>
  <c r="AA178" i="17"/>
  <c r="AA180" i="17"/>
  <c r="AA182" i="17"/>
  <c r="AA184" i="17"/>
  <c r="AA186" i="17"/>
  <c r="AA188" i="17"/>
  <c r="AA190" i="17"/>
  <c r="AA39" i="17"/>
  <c r="AA43" i="17"/>
  <c r="AA46" i="17"/>
  <c r="AA51" i="17"/>
  <c r="AA57" i="17"/>
  <c r="AA61" i="17"/>
  <c r="AA65" i="17"/>
  <c r="AA69" i="17"/>
  <c r="AA73" i="17"/>
  <c r="AA77" i="17"/>
  <c r="AA81" i="17"/>
  <c r="AA85" i="17"/>
  <c r="AA89" i="17"/>
  <c r="AA93" i="17"/>
  <c r="AA97" i="17"/>
  <c r="AA101" i="17"/>
  <c r="AA105" i="17"/>
  <c r="AA109" i="17"/>
  <c r="AA113" i="17"/>
  <c r="AA117" i="17"/>
  <c r="AA121" i="17"/>
  <c r="AA125" i="17"/>
  <c r="AA129" i="17"/>
  <c r="AA133" i="17"/>
  <c r="AA137" i="17"/>
  <c r="AA141" i="17"/>
  <c r="AA145" i="17"/>
  <c r="AA149" i="17"/>
  <c r="AA153" i="17"/>
  <c r="AA157" i="17"/>
  <c r="AA161" i="17"/>
  <c r="AA165" i="17"/>
  <c r="AA169" i="17"/>
  <c r="AA173" i="17"/>
  <c r="AA177" i="17"/>
  <c r="AA181" i="17"/>
  <c r="AA185" i="17"/>
  <c r="AA189" i="17"/>
  <c r="AA192" i="17"/>
  <c r="AA194" i="17"/>
  <c r="AA196" i="17"/>
  <c r="AA198" i="17"/>
  <c r="AA200" i="17"/>
  <c r="AA202" i="17"/>
  <c r="AA204" i="17"/>
  <c r="AA206" i="17"/>
  <c r="AA208" i="17"/>
  <c r="AA210" i="17"/>
  <c r="AA212" i="17"/>
  <c r="AA214" i="17"/>
  <c r="AA216" i="17"/>
  <c r="AA218" i="17"/>
  <c r="AA220" i="17"/>
  <c r="AA222" i="17"/>
  <c r="AA224" i="17"/>
  <c r="AA226" i="17"/>
  <c r="AA228" i="17"/>
  <c r="AA230" i="17"/>
  <c r="AA232" i="17"/>
  <c r="AA234" i="17"/>
  <c r="AA236" i="17"/>
  <c r="AA238" i="17"/>
  <c r="AA240" i="17"/>
  <c r="AA242" i="17"/>
  <c r="AA244" i="17"/>
  <c r="AA246" i="17"/>
  <c r="AA248" i="17"/>
  <c r="AA250" i="17"/>
  <c r="AA252" i="17"/>
  <c r="AA254" i="17"/>
  <c r="AA256" i="17"/>
  <c r="AA258" i="17"/>
  <c r="AA260" i="17"/>
  <c r="AA262" i="17"/>
  <c r="AA264" i="17"/>
  <c r="AA266" i="17"/>
  <c r="AA268" i="17"/>
  <c r="AA270" i="17"/>
  <c r="AA272" i="17"/>
  <c r="AA274" i="17"/>
  <c r="AA276" i="17"/>
  <c r="AA278" i="17"/>
  <c r="AA280" i="17"/>
  <c r="AA282" i="17"/>
  <c r="AA284" i="17"/>
  <c r="AA286" i="17"/>
  <c r="AA288" i="17"/>
  <c r="AA290" i="17"/>
  <c r="AA292" i="17"/>
  <c r="AA294" i="17"/>
  <c r="AA296" i="17"/>
  <c r="AA298" i="17"/>
  <c r="AA300" i="17"/>
  <c r="AA302" i="17"/>
  <c r="AA304" i="17"/>
  <c r="AA306" i="17"/>
  <c r="AA308" i="17"/>
  <c r="AA310" i="17"/>
  <c r="AA312" i="17"/>
  <c r="AA314" i="17"/>
  <c r="AA316" i="17"/>
  <c r="AA318" i="17"/>
  <c r="AA320" i="17"/>
  <c r="AA322" i="17"/>
  <c r="AA324" i="17"/>
  <c r="AA326" i="17"/>
  <c r="AA328" i="17"/>
  <c r="AA330" i="17"/>
  <c r="AA332" i="17"/>
  <c r="AA334" i="17"/>
  <c r="AA336" i="17"/>
  <c r="AA338" i="17"/>
  <c r="AA340" i="17"/>
  <c r="AA342" i="17"/>
  <c r="AA344" i="17"/>
  <c r="AA346" i="17"/>
  <c r="AA348" i="17"/>
  <c r="AA350" i="17"/>
  <c r="AA352" i="17"/>
  <c r="AA354" i="17"/>
  <c r="AA356" i="17"/>
  <c r="AA358" i="17"/>
  <c r="AA360" i="17"/>
  <c r="AA362" i="17"/>
  <c r="AA364" i="17"/>
  <c r="AA366" i="17"/>
  <c r="AA368" i="17"/>
  <c r="AA370" i="17"/>
  <c r="AA372" i="17"/>
  <c r="AA374" i="17"/>
  <c r="AA376" i="17"/>
  <c r="AA378" i="17"/>
  <c r="AA380" i="17"/>
  <c r="AA382" i="17"/>
  <c r="AA384" i="17"/>
  <c r="AA386" i="17"/>
  <c r="AA388" i="17"/>
  <c r="AA390" i="17"/>
  <c r="AA392" i="17"/>
  <c r="AA394" i="17"/>
  <c r="AA396" i="17"/>
  <c r="AA398" i="17"/>
  <c r="AA400" i="17"/>
  <c r="AA402" i="17"/>
  <c r="AA404" i="17"/>
  <c r="AA406" i="17"/>
  <c r="AA408" i="17"/>
  <c r="AA410" i="17"/>
  <c r="AA412" i="17"/>
  <c r="AA414" i="17"/>
  <c r="AA416" i="17"/>
  <c r="AA418" i="17"/>
  <c r="AA420" i="17"/>
  <c r="AA422" i="17"/>
  <c r="AA424" i="17"/>
  <c r="AA426" i="17"/>
  <c r="AA428" i="17"/>
  <c r="AA430" i="17"/>
  <c r="AA432" i="17"/>
  <c r="AA434" i="17"/>
  <c r="AA436" i="17"/>
  <c r="AA438" i="17"/>
  <c r="AA440" i="17"/>
  <c r="AA442" i="17"/>
  <c r="AA444" i="17"/>
  <c r="AA446" i="17"/>
  <c r="AA448" i="17"/>
  <c r="AA450" i="17"/>
  <c r="AA452" i="17"/>
  <c r="AA454" i="17"/>
  <c r="AA456" i="17"/>
  <c r="AA458" i="17"/>
  <c r="AA460" i="17"/>
  <c r="AA462" i="17"/>
  <c r="AA464" i="17"/>
  <c r="AA466" i="17"/>
  <c r="AA468" i="17"/>
  <c r="AA470" i="17"/>
  <c r="AA472" i="17"/>
  <c r="AA474" i="17"/>
  <c r="AA476" i="17"/>
  <c r="AA478" i="17"/>
  <c r="AA480" i="17"/>
  <c r="AA482" i="17"/>
  <c r="AA484" i="17"/>
  <c r="AA486" i="17"/>
  <c r="Y7" i="17"/>
  <c r="Y8" i="17"/>
  <c r="Y9" i="17"/>
  <c r="Y16" i="17"/>
  <c r="Y17" i="17"/>
  <c r="Y20" i="17"/>
  <c r="Y24" i="17"/>
  <c r="Y25" i="17"/>
  <c r="Y33" i="17"/>
  <c r="Y35" i="17"/>
  <c r="Y36" i="17"/>
  <c r="Y38" i="17"/>
  <c r="Y42" i="17"/>
  <c r="Y44" i="17"/>
  <c r="Y45" i="17"/>
  <c r="Y47" i="17"/>
  <c r="Y50" i="17"/>
  <c r="Y52" i="17"/>
  <c r="Y54" i="17"/>
  <c r="Y56" i="17"/>
  <c r="Y58" i="17"/>
  <c r="Y60" i="17"/>
  <c r="Y62" i="17"/>
  <c r="Y64" i="17"/>
  <c r="Y66" i="17"/>
  <c r="Y68" i="17"/>
  <c r="Y70" i="17"/>
  <c r="Y72" i="17"/>
  <c r="Y74" i="17"/>
  <c r="Y76" i="17"/>
  <c r="Y78" i="17"/>
  <c r="Y80" i="17"/>
  <c r="Y82" i="17"/>
  <c r="Y84" i="17"/>
  <c r="Y86" i="17"/>
  <c r="Y88" i="17"/>
  <c r="Y90" i="17"/>
  <c r="Y92" i="17"/>
  <c r="Y94" i="17"/>
  <c r="Y96" i="17"/>
  <c r="Y98" i="17"/>
  <c r="Y100" i="17"/>
  <c r="Y102" i="17"/>
  <c r="Y104" i="17"/>
  <c r="Y106" i="17"/>
  <c r="Y108" i="17"/>
  <c r="Y110" i="17"/>
  <c r="Y112" i="17"/>
  <c r="Y114" i="17"/>
  <c r="Y116" i="17"/>
  <c r="Y118" i="17"/>
  <c r="Y120" i="17"/>
  <c r="Y122" i="17"/>
  <c r="Y124" i="17"/>
  <c r="Y126" i="17"/>
  <c r="Y128" i="17"/>
  <c r="Y130" i="17"/>
  <c r="Y132" i="17"/>
  <c r="Y134" i="17"/>
  <c r="Y136" i="17"/>
  <c r="Y138" i="17"/>
  <c r="Y140" i="17"/>
  <c r="Y142" i="17"/>
  <c r="Y144" i="17"/>
  <c r="Y146" i="17"/>
  <c r="Y148" i="17"/>
  <c r="Y150" i="17"/>
  <c r="Y152" i="17"/>
  <c r="Y154" i="17"/>
  <c r="Y156" i="17"/>
  <c r="Y158" i="17"/>
  <c r="Y160" i="17"/>
  <c r="Y162" i="17"/>
  <c r="Y164" i="17"/>
  <c r="Y166" i="17"/>
  <c r="Y168" i="17"/>
  <c r="Y170" i="17"/>
  <c r="Y172" i="17"/>
  <c r="Y174" i="17"/>
  <c r="Y176" i="17"/>
  <c r="Y178" i="17"/>
  <c r="Y180" i="17"/>
  <c r="Y182" i="17"/>
  <c r="Y184" i="17"/>
  <c r="Y186" i="17"/>
  <c r="Y188" i="17"/>
  <c r="Y190" i="17"/>
  <c r="Y13" i="17"/>
  <c r="Y14" i="17"/>
  <c r="Y15" i="17"/>
  <c r="Y26" i="17"/>
  <c r="Y27" i="17"/>
  <c r="Y28" i="17"/>
  <c r="Y37" i="17"/>
  <c r="Y39" i="17"/>
  <c r="Y41" i="17"/>
  <c r="Y43" i="17"/>
  <c r="Y46" i="17"/>
  <c r="Y49" i="17"/>
  <c r="Y51" i="17"/>
  <c r="Y57" i="17"/>
  <c r="Y61" i="17"/>
  <c r="Y65" i="17"/>
  <c r="Y69" i="17"/>
  <c r="Y73" i="17"/>
  <c r="Y77" i="17"/>
  <c r="Y81" i="17"/>
  <c r="Y85" i="17"/>
  <c r="Y89" i="17"/>
  <c r="Y93" i="17"/>
  <c r="Y97" i="17"/>
  <c r="Y101" i="17"/>
  <c r="Y105" i="17"/>
  <c r="Y109" i="17"/>
  <c r="Y113" i="17"/>
  <c r="Y117" i="17"/>
  <c r="Y121" i="17"/>
  <c r="Y125" i="17"/>
  <c r="Y129" i="17"/>
  <c r="Y133" i="17"/>
  <c r="Y137" i="17"/>
  <c r="Y141" i="17"/>
  <c r="Y145" i="17"/>
  <c r="Y149" i="17"/>
  <c r="Y153" i="17"/>
  <c r="Y157" i="17"/>
  <c r="Y161" i="17"/>
  <c r="Y165" i="17"/>
  <c r="Y169" i="17"/>
  <c r="Y173" i="17"/>
  <c r="Y177" i="17"/>
  <c r="Y181" i="17"/>
  <c r="Y185" i="17"/>
  <c r="Y189" i="17"/>
  <c r="Y192" i="17"/>
  <c r="Y194" i="17"/>
  <c r="Y196" i="17"/>
  <c r="Y198" i="17"/>
  <c r="Y200" i="17"/>
  <c r="Y202" i="17"/>
  <c r="Y204" i="17"/>
  <c r="Y206" i="17"/>
  <c r="Y208" i="17"/>
  <c r="Y210" i="17"/>
  <c r="Y212" i="17"/>
  <c r="Y214" i="17"/>
  <c r="Y216" i="17"/>
  <c r="Y218" i="17"/>
  <c r="Y220" i="17"/>
  <c r="Y222" i="17"/>
  <c r="Y224" i="17"/>
  <c r="Y226" i="17"/>
  <c r="Y228" i="17"/>
  <c r="Y230" i="17"/>
  <c r="Y232" i="17"/>
  <c r="Y234" i="17"/>
  <c r="Y236" i="17"/>
  <c r="Y238" i="17"/>
  <c r="Y240" i="17"/>
  <c r="Y242" i="17"/>
  <c r="Y244" i="17"/>
  <c r="Y246" i="17"/>
  <c r="Y248" i="17"/>
  <c r="Y250" i="17"/>
  <c r="Y252" i="17"/>
  <c r="Y254" i="17"/>
  <c r="Y256" i="17"/>
  <c r="Y258" i="17"/>
  <c r="Y260" i="17"/>
  <c r="Y262" i="17"/>
  <c r="Y264" i="17"/>
  <c r="Y266" i="17"/>
  <c r="Y268" i="17"/>
  <c r="Y270" i="17"/>
  <c r="Y272" i="17"/>
  <c r="Y274" i="17"/>
  <c r="Y276" i="17"/>
  <c r="Y278" i="17"/>
  <c r="Y280" i="17"/>
  <c r="Y282" i="17"/>
  <c r="Y284" i="17"/>
  <c r="Y286" i="17"/>
  <c r="Y288" i="17"/>
  <c r="Y290" i="17"/>
  <c r="Y292" i="17"/>
  <c r="Y294" i="17"/>
  <c r="Y296" i="17"/>
  <c r="Y298" i="17"/>
  <c r="Y300" i="17"/>
  <c r="Y302" i="17"/>
  <c r="Y304" i="17"/>
  <c r="Y306" i="17"/>
  <c r="Y308" i="17"/>
  <c r="Y310" i="17"/>
  <c r="Y312" i="17"/>
  <c r="Y314" i="17"/>
  <c r="Y316" i="17"/>
  <c r="Y318" i="17"/>
  <c r="Y320" i="17"/>
  <c r="Y322" i="17"/>
  <c r="Y324" i="17"/>
  <c r="Y326" i="17"/>
  <c r="Y328" i="17"/>
  <c r="Y330" i="17"/>
  <c r="Y332" i="17"/>
  <c r="Y334" i="17"/>
  <c r="Y336" i="17"/>
  <c r="Y338" i="17"/>
  <c r="Y340" i="17"/>
  <c r="Y342" i="17"/>
  <c r="Y344" i="17"/>
  <c r="Y346" i="17"/>
  <c r="Y348" i="17"/>
  <c r="Y350" i="17"/>
  <c r="Y352" i="17"/>
  <c r="Y354" i="17"/>
  <c r="Y356" i="17"/>
  <c r="Y358" i="17"/>
  <c r="Y360" i="17"/>
  <c r="Y362" i="17"/>
  <c r="Y364" i="17"/>
  <c r="Y366" i="17"/>
  <c r="Y368" i="17"/>
  <c r="Y370" i="17"/>
  <c r="Y372" i="17"/>
  <c r="Y374" i="17"/>
  <c r="Y376" i="17"/>
  <c r="Y378" i="17"/>
  <c r="Y380" i="17"/>
  <c r="Y382" i="17"/>
  <c r="Y384" i="17"/>
  <c r="Y386" i="17"/>
  <c r="Y388" i="17"/>
  <c r="Y390" i="17"/>
  <c r="Y392" i="17"/>
  <c r="Y394" i="17"/>
  <c r="Y396" i="17"/>
  <c r="Y398" i="17"/>
  <c r="Y400" i="17"/>
  <c r="Y402" i="17"/>
  <c r="Y404" i="17"/>
  <c r="Y406" i="17"/>
  <c r="Y408" i="17"/>
  <c r="Y410" i="17"/>
  <c r="Y412" i="17"/>
  <c r="Y414" i="17"/>
  <c r="Y416" i="17"/>
  <c r="Y418" i="17"/>
  <c r="Y420" i="17"/>
  <c r="Y422" i="17"/>
  <c r="Y424" i="17"/>
  <c r="Y426" i="17"/>
  <c r="Y428" i="17"/>
  <c r="Y430" i="17"/>
  <c r="Y432" i="17"/>
  <c r="Y434" i="17"/>
  <c r="Y436" i="17"/>
  <c r="Y438" i="17"/>
  <c r="Y440" i="17"/>
  <c r="Y442" i="17"/>
  <c r="Y444" i="17"/>
  <c r="Y446" i="17"/>
  <c r="Y448" i="17"/>
  <c r="Y450" i="17"/>
  <c r="Y452" i="17"/>
  <c r="Y454" i="17"/>
  <c r="Y456" i="17"/>
  <c r="Y458" i="17"/>
  <c r="Y460" i="17"/>
  <c r="Y462" i="17"/>
  <c r="Y464" i="17"/>
  <c r="Y466" i="17"/>
  <c r="Y468" i="17"/>
  <c r="Y470" i="17"/>
  <c r="Y472" i="17"/>
  <c r="Y474" i="17"/>
  <c r="Y476" i="17"/>
  <c r="Y478" i="17"/>
  <c r="Y480" i="17"/>
  <c r="Y482" i="17"/>
  <c r="Y484" i="17"/>
  <c r="Y486" i="17"/>
  <c r="W17" i="17"/>
  <c r="W35" i="17"/>
  <c r="W38" i="17"/>
  <c r="W42" i="17"/>
  <c r="W44" i="17"/>
  <c r="W47" i="17"/>
  <c r="W50" i="17"/>
  <c r="W52" i="17"/>
  <c r="W54" i="17"/>
  <c r="W56" i="17"/>
  <c r="W58" i="17"/>
  <c r="W60" i="17"/>
  <c r="W62" i="17"/>
  <c r="W64" i="17"/>
  <c r="W66" i="17"/>
  <c r="W68" i="17"/>
  <c r="W70" i="17"/>
  <c r="W72" i="17"/>
  <c r="W74" i="17"/>
  <c r="W76" i="17"/>
  <c r="W78" i="17"/>
  <c r="W80" i="17"/>
  <c r="W82" i="17"/>
  <c r="W84" i="17"/>
  <c r="W86" i="17"/>
  <c r="W88" i="17"/>
  <c r="W90" i="17"/>
  <c r="W92" i="17"/>
  <c r="W94" i="17"/>
  <c r="W96" i="17"/>
  <c r="W98" i="17"/>
  <c r="W100" i="17"/>
  <c r="W102" i="17"/>
  <c r="W104" i="17"/>
  <c r="W106" i="17"/>
  <c r="W108" i="17"/>
  <c r="W110" i="17"/>
  <c r="W112" i="17"/>
  <c r="W114" i="17"/>
  <c r="W116" i="17"/>
  <c r="W118" i="17"/>
  <c r="W120" i="17"/>
  <c r="W122" i="17"/>
  <c r="W124" i="17"/>
  <c r="W126" i="17"/>
  <c r="W128" i="17"/>
  <c r="W130" i="17"/>
  <c r="W132" i="17"/>
  <c r="W134" i="17"/>
  <c r="W136" i="17"/>
  <c r="W138" i="17"/>
  <c r="W140" i="17"/>
  <c r="W142" i="17"/>
  <c r="W144" i="17"/>
  <c r="W146" i="17"/>
  <c r="W148" i="17"/>
  <c r="W150" i="17"/>
  <c r="W152" i="17"/>
  <c r="W154" i="17"/>
  <c r="W156" i="17"/>
  <c r="W158" i="17"/>
  <c r="W160" i="17"/>
  <c r="W162" i="17"/>
  <c r="W164" i="17"/>
  <c r="W166" i="17"/>
  <c r="W168" i="17"/>
  <c r="W170" i="17"/>
  <c r="W172" i="17"/>
  <c r="W174" i="17"/>
  <c r="W176" i="17"/>
  <c r="W178" i="17"/>
  <c r="W180" i="17"/>
  <c r="W182" i="17"/>
  <c r="W184" i="17"/>
  <c r="W186" i="17"/>
  <c r="W188" i="17"/>
  <c r="W190" i="17"/>
  <c r="W39" i="17"/>
  <c r="W43" i="17"/>
  <c r="W46" i="17"/>
  <c r="W51" i="17"/>
  <c r="W57" i="17"/>
  <c r="W61" i="17"/>
  <c r="W65" i="17"/>
  <c r="W69" i="17"/>
  <c r="W73" i="17"/>
  <c r="W77" i="17"/>
  <c r="W81" i="17"/>
  <c r="W85" i="17"/>
  <c r="W89" i="17"/>
  <c r="W93" i="17"/>
  <c r="W97" i="17"/>
  <c r="W101" i="17"/>
  <c r="W105" i="17"/>
  <c r="W109" i="17"/>
  <c r="W113" i="17"/>
  <c r="W117" i="17"/>
  <c r="W121" i="17"/>
  <c r="W125" i="17"/>
  <c r="W129" i="17"/>
  <c r="W133" i="17"/>
  <c r="W137" i="17"/>
  <c r="W141" i="17"/>
  <c r="W145" i="17"/>
  <c r="W149" i="17"/>
  <c r="W153" i="17"/>
  <c r="W157" i="17"/>
  <c r="W161" i="17"/>
  <c r="W165" i="17"/>
  <c r="W169" i="17"/>
  <c r="W173" i="17"/>
  <c r="W177" i="17"/>
  <c r="W181" i="17"/>
  <c r="W185" i="17"/>
  <c r="W189" i="17"/>
  <c r="W192" i="17"/>
  <c r="W194" i="17"/>
  <c r="W196" i="17"/>
  <c r="W198" i="17"/>
  <c r="W200" i="17"/>
  <c r="W202" i="17"/>
  <c r="W204" i="17"/>
  <c r="W206" i="17"/>
  <c r="W208" i="17"/>
  <c r="W210" i="17"/>
  <c r="W212" i="17"/>
  <c r="W214" i="17"/>
  <c r="W216" i="17"/>
  <c r="W218" i="17"/>
  <c r="W220" i="17"/>
  <c r="W222" i="17"/>
  <c r="W224" i="17"/>
  <c r="W226" i="17"/>
  <c r="W228" i="17"/>
  <c r="W230" i="17"/>
  <c r="W232" i="17"/>
  <c r="W234" i="17"/>
  <c r="W236" i="17"/>
  <c r="W238" i="17"/>
  <c r="W240" i="17"/>
  <c r="W242" i="17"/>
  <c r="W244" i="17"/>
  <c r="W246" i="17"/>
  <c r="W248" i="17"/>
  <c r="W250" i="17"/>
  <c r="W252" i="17"/>
  <c r="W254" i="17"/>
  <c r="W256" i="17"/>
  <c r="W258" i="17"/>
  <c r="W260" i="17"/>
  <c r="W262" i="17"/>
  <c r="W264" i="17"/>
  <c r="W266" i="17"/>
  <c r="W268" i="17"/>
  <c r="W270" i="17"/>
  <c r="W272" i="17"/>
  <c r="W274" i="17"/>
  <c r="W276" i="17"/>
  <c r="W278" i="17"/>
  <c r="W280" i="17"/>
  <c r="W282" i="17"/>
  <c r="W284" i="17"/>
  <c r="W286" i="17"/>
  <c r="W288" i="17"/>
  <c r="W290" i="17"/>
  <c r="W292" i="17"/>
  <c r="W294" i="17"/>
  <c r="W296" i="17"/>
  <c r="W298" i="17"/>
  <c r="W300" i="17"/>
  <c r="W302" i="17"/>
  <c r="W304" i="17"/>
  <c r="W306" i="17"/>
  <c r="W308" i="17"/>
  <c r="W310" i="17"/>
  <c r="W312" i="17"/>
  <c r="W314" i="17"/>
  <c r="W316" i="17"/>
  <c r="W318" i="17"/>
  <c r="W320" i="17"/>
  <c r="W322" i="17"/>
  <c r="W324" i="17"/>
  <c r="W326" i="17"/>
  <c r="W328" i="17"/>
  <c r="W330" i="17"/>
  <c r="W332" i="17"/>
  <c r="W334" i="17"/>
  <c r="W336" i="17"/>
  <c r="W338" i="17"/>
  <c r="W340" i="17"/>
  <c r="W342" i="17"/>
  <c r="W344" i="17"/>
  <c r="W346" i="17"/>
  <c r="W348" i="17"/>
  <c r="W350" i="17"/>
  <c r="W352" i="17"/>
  <c r="W354" i="17"/>
  <c r="W356" i="17"/>
  <c r="W358" i="17"/>
  <c r="W360" i="17"/>
  <c r="W362" i="17"/>
  <c r="W364" i="17"/>
  <c r="W366" i="17"/>
  <c r="W368" i="17"/>
  <c r="W370" i="17"/>
  <c r="W372" i="17"/>
  <c r="W374" i="17"/>
  <c r="W376" i="17"/>
  <c r="W378" i="17"/>
  <c r="W380" i="17"/>
  <c r="W382" i="17"/>
  <c r="W384" i="17"/>
  <c r="W386" i="17"/>
  <c r="W388" i="17"/>
  <c r="W390" i="17"/>
  <c r="W392" i="17"/>
  <c r="W394" i="17"/>
  <c r="W396" i="17"/>
  <c r="W398" i="17"/>
  <c r="W400" i="17"/>
  <c r="W402" i="17"/>
  <c r="W404" i="17"/>
  <c r="W406" i="17"/>
  <c r="W408" i="17"/>
  <c r="W410" i="17"/>
  <c r="W412" i="17"/>
  <c r="W414" i="17"/>
  <c r="W416" i="17"/>
  <c r="W418" i="17"/>
  <c r="W420" i="17"/>
  <c r="W422" i="17"/>
  <c r="W424" i="17"/>
  <c r="W426" i="17"/>
  <c r="W428" i="17"/>
  <c r="W430" i="17"/>
  <c r="W432" i="17"/>
  <c r="W434" i="17"/>
  <c r="W436" i="17"/>
  <c r="W438" i="17"/>
  <c r="W440" i="17"/>
  <c r="W442" i="17"/>
  <c r="W444" i="17"/>
  <c r="W446" i="17"/>
  <c r="W448" i="17"/>
  <c r="W450" i="17"/>
  <c r="W452" i="17"/>
  <c r="W454" i="17"/>
  <c r="W456" i="17"/>
  <c r="W458" i="17"/>
  <c r="W460" i="17"/>
  <c r="W462" i="17"/>
  <c r="W464" i="17"/>
  <c r="W466" i="17"/>
  <c r="W468" i="17"/>
  <c r="W470" i="17"/>
  <c r="W472" i="17"/>
  <c r="W474" i="17"/>
  <c r="W476" i="17"/>
  <c r="W478" i="17"/>
  <c r="W480" i="17"/>
  <c r="W482" i="17"/>
  <c r="W484" i="17"/>
  <c r="W486" i="17"/>
  <c r="U7" i="17"/>
  <c r="U8" i="17"/>
  <c r="U9" i="17"/>
  <c r="U21" i="17"/>
  <c r="U25" i="17"/>
  <c r="U35" i="17"/>
  <c r="U37" i="17"/>
  <c r="U38" i="17"/>
  <c r="U40" i="17"/>
  <c r="U41" i="17"/>
  <c r="U42" i="17"/>
  <c r="U44" i="17"/>
  <c r="U47" i="17"/>
  <c r="U49" i="17"/>
  <c r="U50" i="17"/>
  <c r="U52" i="17"/>
  <c r="U54" i="17"/>
  <c r="U56" i="17"/>
  <c r="U58" i="17"/>
  <c r="U60" i="17"/>
  <c r="U62" i="17"/>
  <c r="U64" i="17"/>
  <c r="U66" i="17"/>
  <c r="U68" i="17"/>
  <c r="U70" i="17"/>
  <c r="U72" i="17"/>
  <c r="U74" i="17"/>
  <c r="U76" i="17"/>
  <c r="U78" i="17"/>
  <c r="U80" i="17"/>
  <c r="U82" i="17"/>
  <c r="U84" i="17"/>
  <c r="U86" i="17"/>
  <c r="U88" i="17"/>
  <c r="U90" i="17"/>
  <c r="U92" i="17"/>
  <c r="U94" i="17"/>
  <c r="U96" i="17"/>
  <c r="U98" i="17"/>
  <c r="U100" i="17"/>
  <c r="U102" i="17"/>
  <c r="U104" i="17"/>
  <c r="U106" i="17"/>
  <c r="U108" i="17"/>
  <c r="U110" i="17"/>
  <c r="U112" i="17"/>
  <c r="U114" i="17"/>
  <c r="U116" i="17"/>
  <c r="U118" i="17"/>
  <c r="U120" i="17"/>
  <c r="U122" i="17"/>
  <c r="U124" i="17"/>
  <c r="U126" i="17"/>
  <c r="U128" i="17"/>
  <c r="U130" i="17"/>
  <c r="U132" i="17"/>
  <c r="U134" i="17"/>
  <c r="U136" i="17"/>
  <c r="U138" i="17"/>
  <c r="U140" i="17"/>
  <c r="U142" i="17"/>
  <c r="U144" i="17"/>
  <c r="U146" i="17"/>
  <c r="U148" i="17"/>
  <c r="U150" i="17"/>
  <c r="U152" i="17"/>
  <c r="U154" i="17"/>
  <c r="U156" i="17"/>
  <c r="U158" i="17"/>
  <c r="U160" i="17"/>
  <c r="U162" i="17"/>
  <c r="U164" i="17"/>
  <c r="U166" i="17"/>
  <c r="U168" i="17"/>
  <c r="U170" i="17"/>
  <c r="U172" i="17"/>
  <c r="U174" i="17"/>
  <c r="U176" i="17"/>
  <c r="U178" i="17"/>
  <c r="U180" i="17"/>
  <c r="U182" i="17"/>
  <c r="U184" i="17"/>
  <c r="U186" i="17"/>
  <c r="U188" i="17"/>
  <c r="U190" i="17"/>
  <c r="U13" i="17"/>
  <c r="U14" i="17"/>
  <c r="U15" i="17"/>
  <c r="U16" i="17"/>
  <c r="U26" i="17"/>
  <c r="U27" i="17"/>
  <c r="U28" i="17"/>
  <c r="U36" i="17"/>
  <c r="U39" i="17"/>
  <c r="U43" i="17"/>
  <c r="U45" i="17"/>
  <c r="U46" i="17"/>
  <c r="U51" i="17"/>
  <c r="U57" i="17"/>
  <c r="U61" i="17"/>
  <c r="U65" i="17"/>
  <c r="U69" i="17"/>
  <c r="U73" i="17"/>
  <c r="U77" i="17"/>
  <c r="U81" i="17"/>
  <c r="U85" i="17"/>
  <c r="U89" i="17"/>
  <c r="U93" i="17"/>
  <c r="U97" i="17"/>
  <c r="U101" i="17"/>
  <c r="U105" i="17"/>
  <c r="U109" i="17"/>
  <c r="U113" i="17"/>
  <c r="U117" i="17"/>
  <c r="U121" i="17"/>
  <c r="U125" i="17"/>
  <c r="U129" i="17"/>
  <c r="U133" i="17"/>
  <c r="U137" i="17"/>
  <c r="U141" i="17"/>
  <c r="U145" i="17"/>
  <c r="U149" i="17"/>
  <c r="U153" i="17"/>
  <c r="U157" i="17"/>
  <c r="U161" i="17"/>
  <c r="U165" i="17"/>
  <c r="U169" i="17"/>
  <c r="U173" i="17"/>
  <c r="U177" i="17"/>
  <c r="U181" i="17"/>
  <c r="U185" i="17"/>
  <c r="U189" i="17"/>
  <c r="U192" i="17"/>
  <c r="U194" i="17"/>
  <c r="U196" i="17"/>
  <c r="U198" i="17"/>
  <c r="U200" i="17"/>
  <c r="U202" i="17"/>
  <c r="U204" i="17"/>
  <c r="U206" i="17"/>
  <c r="U208" i="17"/>
  <c r="U210" i="17"/>
  <c r="U212" i="17"/>
  <c r="U214" i="17"/>
  <c r="U216" i="17"/>
  <c r="U218" i="17"/>
  <c r="U220" i="17"/>
  <c r="U222" i="17"/>
  <c r="U224" i="17"/>
  <c r="U226" i="17"/>
  <c r="U228" i="17"/>
  <c r="U230" i="17"/>
  <c r="U232" i="17"/>
  <c r="U234" i="17"/>
  <c r="U236" i="17"/>
  <c r="U238" i="17"/>
  <c r="U240" i="17"/>
  <c r="U242" i="17"/>
  <c r="U244" i="17"/>
  <c r="U246" i="17"/>
  <c r="U248" i="17"/>
  <c r="U250" i="17"/>
  <c r="U252" i="17"/>
  <c r="U254" i="17"/>
  <c r="U256" i="17"/>
  <c r="U258" i="17"/>
  <c r="U260" i="17"/>
  <c r="U262" i="17"/>
  <c r="U264" i="17"/>
  <c r="U266" i="17"/>
  <c r="U268" i="17"/>
  <c r="U270" i="17"/>
  <c r="U272" i="17"/>
  <c r="U274" i="17"/>
  <c r="U276" i="17"/>
  <c r="U278" i="17"/>
  <c r="U280" i="17"/>
  <c r="U282" i="17"/>
  <c r="U284" i="17"/>
  <c r="U286" i="17"/>
  <c r="U288" i="17"/>
  <c r="U290" i="17"/>
  <c r="U292" i="17"/>
  <c r="U294" i="17"/>
  <c r="U296" i="17"/>
  <c r="U298" i="17"/>
  <c r="U300" i="17"/>
  <c r="U302" i="17"/>
  <c r="U304" i="17"/>
  <c r="U306" i="17"/>
  <c r="U308" i="17"/>
  <c r="U310" i="17"/>
  <c r="U312" i="17"/>
  <c r="U314" i="17"/>
  <c r="U316" i="17"/>
  <c r="U318" i="17"/>
  <c r="U320" i="17"/>
  <c r="U322" i="17"/>
  <c r="U324" i="17"/>
  <c r="U326" i="17"/>
  <c r="U328" i="17"/>
  <c r="U330" i="17"/>
  <c r="U332" i="17"/>
  <c r="U334" i="17"/>
  <c r="U336" i="17"/>
  <c r="U338" i="17"/>
  <c r="U340" i="17"/>
  <c r="U342" i="17"/>
  <c r="U344" i="17"/>
  <c r="U346" i="17"/>
  <c r="U348" i="17"/>
  <c r="U350" i="17"/>
  <c r="U352" i="17"/>
  <c r="U354" i="17"/>
  <c r="U356" i="17"/>
  <c r="U358" i="17"/>
  <c r="U360" i="17"/>
  <c r="U362" i="17"/>
  <c r="U364" i="17"/>
  <c r="U366" i="17"/>
  <c r="U368" i="17"/>
  <c r="U370" i="17"/>
  <c r="U372" i="17"/>
  <c r="U374" i="17"/>
  <c r="U376" i="17"/>
  <c r="U378" i="17"/>
  <c r="U380" i="17"/>
  <c r="U382" i="17"/>
  <c r="U384" i="17"/>
  <c r="U386" i="17"/>
  <c r="U388" i="17"/>
  <c r="U390" i="17"/>
  <c r="U392" i="17"/>
  <c r="U394" i="17"/>
  <c r="U396" i="17"/>
  <c r="U398" i="17"/>
  <c r="U400" i="17"/>
  <c r="U402" i="17"/>
  <c r="U404" i="17"/>
  <c r="U406" i="17"/>
  <c r="U408" i="17"/>
  <c r="U410" i="17"/>
  <c r="U412" i="17"/>
  <c r="U414" i="17"/>
  <c r="U416" i="17"/>
  <c r="U418" i="17"/>
  <c r="U420" i="17"/>
  <c r="U422" i="17"/>
  <c r="U424" i="17"/>
  <c r="U426" i="17"/>
  <c r="U428" i="17"/>
  <c r="U430" i="17"/>
  <c r="U432" i="17"/>
  <c r="U434" i="17"/>
  <c r="U436" i="17"/>
  <c r="U438" i="17"/>
  <c r="U440" i="17"/>
  <c r="U442" i="17"/>
  <c r="U444" i="17"/>
  <c r="U446" i="17"/>
  <c r="U448" i="17"/>
  <c r="U450" i="17"/>
  <c r="U452" i="17"/>
  <c r="U454" i="17"/>
  <c r="U456" i="17"/>
  <c r="U458" i="17"/>
  <c r="U460" i="17"/>
  <c r="U462" i="17"/>
  <c r="U464" i="17"/>
  <c r="U466" i="17"/>
  <c r="U468" i="17"/>
  <c r="U470" i="17"/>
  <c r="U472" i="17"/>
  <c r="U474" i="17"/>
  <c r="U476" i="17"/>
  <c r="U478" i="17"/>
  <c r="U480" i="17"/>
  <c r="U482" i="17"/>
  <c r="U484" i="17"/>
  <c r="U486" i="17"/>
  <c r="AG506" i="17"/>
  <c r="AE506" i="17"/>
  <c r="AC506" i="17"/>
  <c r="AA506" i="17"/>
  <c r="Y506" i="17"/>
  <c r="W506" i="17"/>
  <c r="U506" i="17"/>
  <c r="AG504" i="17"/>
  <c r="AE504" i="17"/>
  <c r="AC504" i="17"/>
  <c r="AA504" i="17"/>
  <c r="Y504" i="17"/>
  <c r="W504" i="17"/>
  <c r="U504" i="17"/>
  <c r="AG502" i="17"/>
  <c r="AE502" i="17"/>
  <c r="AC502" i="17"/>
  <c r="AA502" i="17"/>
  <c r="Y502" i="17"/>
  <c r="W502" i="17"/>
  <c r="U502" i="17"/>
  <c r="AG500" i="17"/>
  <c r="AE500" i="17"/>
  <c r="AC500" i="17"/>
  <c r="AA500" i="17"/>
  <c r="Y500" i="17"/>
  <c r="W500" i="17"/>
  <c r="U500" i="17"/>
  <c r="AG498" i="17"/>
  <c r="AE498" i="17"/>
  <c r="AC498" i="17"/>
  <c r="AA498" i="17"/>
  <c r="Y498" i="17"/>
  <c r="W498" i="17"/>
  <c r="U498" i="17"/>
  <c r="AG496" i="17"/>
  <c r="AE496" i="17"/>
  <c r="AC496" i="17"/>
  <c r="AA496" i="17"/>
  <c r="Y496" i="17"/>
  <c r="W496" i="17"/>
  <c r="U496" i="17"/>
  <c r="AG494" i="17"/>
  <c r="AE494" i="17"/>
  <c r="AC494" i="17"/>
  <c r="AA494" i="17"/>
  <c r="Y494" i="17"/>
  <c r="W494" i="17"/>
  <c r="U494" i="17"/>
  <c r="AG492" i="17"/>
  <c r="AE492" i="17"/>
  <c r="AC492" i="17"/>
  <c r="AA492" i="17"/>
  <c r="Y492" i="17"/>
  <c r="W492" i="17"/>
  <c r="U492" i="17"/>
  <c r="AG490" i="17"/>
  <c r="AE490" i="17"/>
  <c r="AC490" i="17"/>
  <c r="AA490" i="17"/>
  <c r="Y490" i="17"/>
  <c r="W490" i="17"/>
  <c r="U490" i="17"/>
  <c r="AG488" i="17"/>
  <c r="AE488" i="17"/>
  <c r="AC488" i="17"/>
  <c r="AA488" i="17"/>
  <c r="Y488" i="17"/>
  <c r="W488" i="17"/>
  <c r="U488" i="17"/>
  <c r="AG486" i="17"/>
  <c r="AG483" i="17"/>
  <c r="AE483" i="17"/>
  <c r="AC483" i="17"/>
  <c r="AA483" i="17"/>
  <c r="Y483" i="17"/>
  <c r="W483" i="17"/>
  <c r="U483" i="17"/>
  <c r="AG479" i="17"/>
  <c r="AE479" i="17"/>
  <c r="AC479" i="17"/>
  <c r="AA479" i="17"/>
  <c r="Y479" i="17"/>
  <c r="W479" i="17"/>
  <c r="U479" i="17"/>
  <c r="AG475" i="17"/>
  <c r="AE475" i="17"/>
  <c r="AC475" i="17"/>
  <c r="AA475" i="17"/>
  <c r="Y475" i="17"/>
  <c r="W475" i="17"/>
  <c r="U475" i="17"/>
  <c r="AG471" i="17"/>
  <c r="AE471" i="17"/>
  <c r="AC471" i="17"/>
  <c r="AA471" i="17"/>
  <c r="Y471" i="17"/>
  <c r="W471" i="17"/>
  <c r="U471" i="17"/>
  <c r="AG467" i="17"/>
  <c r="AE467" i="17"/>
  <c r="AC467" i="17"/>
  <c r="AA467" i="17"/>
  <c r="Y467" i="17"/>
  <c r="W467" i="17"/>
  <c r="U467" i="17"/>
  <c r="AG463" i="17"/>
  <c r="AE463" i="17"/>
  <c r="AC463" i="17"/>
  <c r="AA463" i="17"/>
  <c r="Y463" i="17"/>
  <c r="W463" i="17"/>
  <c r="U463" i="17"/>
  <c r="AG459" i="17"/>
  <c r="AE459" i="17"/>
  <c r="AC459" i="17"/>
  <c r="AA459" i="17"/>
  <c r="Y459" i="17"/>
  <c r="W459" i="17"/>
  <c r="U459" i="17"/>
  <c r="AG455" i="17"/>
  <c r="AE455" i="17"/>
  <c r="AC455" i="17"/>
  <c r="AA455" i="17"/>
  <c r="Y455" i="17"/>
  <c r="W455" i="17"/>
  <c r="U455" i="17"/>
  <c r="AG451" i="17"/>
  <c r="AE451" i="17"/>
  <c r="AC451" i="17"/>
  <c r="AA451" i="17"/>
  <c r="Y451" i="17"/>
  <c r="W451" i="17"/>
  <c r="U451" i="17"/>
  <c r="AG447" i="17"/>
  <c r="AE447" i="17"/>
  <c r="AC447" i="17"/>
  <c r="AA447" i="17"/>
  <c r="Y447" i="17"/>
  <c r="W447" i="17"/>
  <c r="U447" i="17"/>
  <c r="AG443" i="17"/>
  <c r="AE443" i="17"/>
  <c r="AC443" i="17"/>
  <c r="AA443" i="17"/>
  <c r="Y443" i="17"/>
  <c r="W443" i="17"/>
  <c r="U443" i="17"/>
  <c r="AG439" i="17"/>
  <c r="AE439" i="17"/>
  <c r="AC439" i="17"/>
  <c r="AA439" i="17"/>
  <c r="Y439" i="17"/>
  <c r="W439" i="17"/>
  <c r="U439" i="17"/>
  <c r="AG435" i="17"/>
  <c r="AE435" i="17"/>
  <c r="AC435" i="17"/>
  <c r="AA435" i="17"/>
  <c r="Y435" i="17"/>
  <c r="W435" i="17"/>
  <c r="U435" i="17"/>
  <c r="AG431" i="17"/>
  <c r="AE431" i="17"/>
  <c r="AC431" i="17"/>
  <c r="AA431" i="17"/>
  <c r="Y431" i="17"/>
  <c r="W431" i="17"/>
  <c r="U431" i="17"/>
  <c r="AG427" i="17"/>
  <c r="AE427" i="17"/>
  <c r="AC427" i="17"/>
  <c r="AA427" i="17"/>
  <c r="Y427" i="17"/>
  <c r="W427" i="17"/>
  <c r="U427" i="17"/>
  <c r="AG423" i="17"/>
  <c r="AE423" i="17"/>
  <c r="AC423" i="17"/>
  <c r="AA423" i="17"/>
  <c r="Y423" i="17"/>
  <c r="W423" i="17"/>
  <c r="U423" i="17"/>
  <c r="AG419" i="17"/>
  <c r="AE419" i="17"/>
  <c r="AC419" i="17"/>
  <c r="AA419" i="17"/>
  <c r="Y419" i="17"/>
  <c r="W419" i="17"/>
  <c r="U419" i="17"/>
  <c r="AG415" i="17"/>
  <c r="AE415" i="17"/>
  <c r="AC415" i="17"/>
  <c r="AA415" i="17"/>
  <c r="Y415" i="17"/>
  <c r="W415" i="17"/>
  <c r="U415" i="17"/>
  <c r="AG411" i="17"/>
  <c r="AE411" i="17"/>
  <c r="AC411" i="17"/>
  <c r="AA411" i="17"/>
  <c r="Y411" i="17"/>
  <c r="W411" i="17"/>
  <c r="U411" i="17"/>
  <c r="AG407" i="17"/>
  <c r="AE407" i="17"/>
  <c r="AC407" i="17"/>
  <c r="AA407" i="17"/>
  <c r="Y407" i="17"/>
  <c r="W407" i="17"/>
  <c r="U407" i="17"/>
  <c r="AG403" i="17"/>
  <c r="AE403" i="17"/>
  <c r="AC403" i="17"/>
  <c r="AA403" i="17"/>
  <c r="Y403" i="17"/>
  <c r="W403" i="17"/>
  <c r="U403" i="17"/>
  <c r="AG399" i="17"/>
  <c r="AE399" i="17"/>
  <c r="AC399" i="17"/>
  <c r="AA399" i="17"/>
  <c r="Y399" i="17"/>
  <c r="W399" i="17"/>
  <c r="U399" i="17"/>
  <c r="AG395" i="17"/>
  <c r="AE395" i="17"/>
  <c r="AC395" i="17"/>
  <c r="AA395" i="17"/>
  <c r="Y395" i="17"/>
  <c r="W395" i="17"/>
  <c r="U395" i="17"/>
  <c r="AG391" i="17"/>
  <c r="AE391" i="17"/>
  <c r="AC391" i="17"/>
  <c r="AA391" i="17"/>
  <c r="Y391" i="17"/>
  <c r="W391" i="17"/>
  <c r="U391" i="17"/>
  <c r="AG387" i="17"/>
  <c r="AE387" i="17"/>
  <c r="AC387" i="17"/>
  <c r="AA387" i="17"/>
  <c r="Y387" i="17"/>
  <c r="W387" i="17"/>
  <c r="U387" i="17"/>
  <c r="AG383" i="17"/>
  <c r="AE383" i="17"/>
  <c r="AC383" i="17"/>
  <c r="AA383" i="17"/>
  <c r="Y383" i="17"/>
  <c r="W383" i="17"/>
  <c r="U383" i="17"/>
  <c r="AG379" i="17"/>
  <c r="AE379" i="17"/>
  <c r="AC379" i="17"/>
  <c r="AA379" i="17"/>
  <c r="Y379" i="17"/>
  <c r="W379" i="17"/>
  <c r="U379" i="17"/>
  <c r="AG375" i="17"/>
  <c r="AE375" i="17"/>
  <c r="AC375" i="17"/>
  <c r="AA375" i="17"/>
  <c r="Y375" i="17"/>
  <c r="W375" i="17"/>
  <c r="U375" i="17"/>
  <c r="AG371" i="17"/>
  <c r="AE371" i="17"/>
  <c r="AC371" i="17"/>
  <c r="AA371" i="17"/>
  <c r="Y371" i="17"/>
  <c r="W371" i="17"/>
  <c r="U371" i="17"/>
  <c r="AG367" i="17"/>
  <c r="AE367" i="17"/>
  <c r="AC367" i="17"/>
  <c r="AA367" i="17"/>
  <c r="Y367" i="17"/>
  <c r="W367" i="17"/>
  <c r="U367" i="17"/>
  <c r="AG363" i="17"/>
  <c r="AE363" i="17"/>
  <c r="AC363" i="17"/>
  <c r="AA363" i="17"/>
  <c r="Y363" i="17"/>
  <c r="W363" i="17"/>
  <c r="U363" i="17"/>
  <c r="AG359" i="17"/>
  <c r="AE359" i="17"/>
  <c r="AC359" i="17"/>
  <c r="AA359" i="17"/>
  <c r="Y359" i="17"/>
  <c r="W359" i="17"/>
  <c r="U359" i="17"/>
  <c r="AG355" i="17"/>
  <c r="AE355" i="17"/>
  <c r="AC355" i="17"/>
  <c r="AA355" i="17"/>
  <c r="Y355" i="17"/>
  <c r="W355" i="17"/>
  <c r="U355" i="17"/>
  <c r="AG351" i="17"/>
  <c r="AE351" i="17"/>
  <c r="AC351" i="17"/>
  <c r="AA351" i="17"/>
  <c r="Y351" i="17"/>
  <c r="W351" i="17"/>
  <c r="U351" i="17"/>
  <c r="AG347" i="17"/>
  <c r="AE347" i="17"/>
  <c r="AC347" i="17"/>
  <c r="AA347" i="17"/>
  <c r="Y347" i="17"/>
  <c r="W347" i="17"/>
  <c r="U347" i="17"/>
  <c r="AG343" i="17"/>
  <c r="AE343" i="17"/>
  <c r="AC343" i="17"/>
  <c r="AA343" i="17"/>
  <c r="Y343" i="17"/>
  <c r="W343" i="17"/>
  <c r="U343" i="17"/>
  <c r="AG339" i="17"/>
  <c r="AE339" i="17"/>
  <c r="AC339" i="17"/>
  <c r="AA339" i="17"/>
  <c r="Y339" i="17"/>
  <c r="W339" i="17"/>
  <c r="U339" i="17"/>
  <c r="AG335" i="17"/>
  <c r="AE335" i="17"/>
  <c r="AC335" i="17"/>
  <c r="AA335" i="17"/>
  <c r="Y335" i="17"/>
  <c r="W335" i="17"/>
  <c r="U335" i="17"/>
  <c r="AG331" i="17"/>
  <c r="AE331" i="17"/>
  <c r="AC331" i="17"/>
  <c r="AA331" i="17"/>
  <c r="Y331" i="17"/>
  <c r="W331" i="17"/>
  <c r="U331" i="17"/>
  <c r="AG327" i="17"/>
  <c r="AE327" i="17"/>
  <c r="AC327" i="17"/>
  <c r="AA327" i="17"/>
  <c r="Y327" i="17"/>
  <c r="W327" i="17"/>
  <c r="U327" i="17"/>
  <c r="AG323" i="17"/>
  <c r="AE323" i="17"/>
  <c r="AC323" i="17"/>
  <c r="AA323" i="17"/>
  <c r="Y323" i="17"/>
  <c r="W323" i="17"/>
  <c r="U323" i="17"/>
  <c r="AG319" i="17"/>
  <c r="AE319" i="17"/>
  <c r="AC319" i="17"/>
  <c r="AA319" i="17"/>
  <c r="Y319" i="17"/>
  <c r="W319" i="17"/>
  <c r="U319" i="17"/>
  <c r="AG315" i="17"/>
  <c r="AE315" i="17"/>
  <c r="AC315" i="17"/>
  <c r="AA315" i="17"/>
  <c r="Y315" i="17"/>
  <c r="W315" i="17"/>
  <c r="U315" i="17"/>
  <c r="AG311" i="17"/>
  <c r="AE311" i="17"/>
  <c r="AC311" i="17"/>
  <c r="AA311" i="17"/>
  <c r="Y311" i="17"/>
  <c r="W311" i="17"/>
  <c r="U311" i="17"/>
  <c r="AG307" i="17"/>
  <c r="AE307" i="17"/>
  <c r="AC307" i="17"/>
  <c r="AA307" i="17"/>
  <c r="Y307" i="17"/>
  <c r="W307" i="17"/>
  <c r="U307" i="17"/>
  <c r="AG303" i="17"/>
  <c r="AE303" i="17"/>
  <c r="AC303" i="17"/>
  <c r="AA303" i="17"/>
  <c r="Y303" i="17"/>
  <c r="W303" i="17"/>
  <c r="U303" i="17"/>
  <c r="AG299" i="17"/>
  <c r="AE299" i="17"/>
  <c r="AC299" i="17"/>
  <c r="AA299" i="17"/>
  <c r="Y299" i="17"/>
  <c r="W299" i="17"/>
  <c r="U299" i="17"/>
  <c r="AG295" i="17"/>
  <c r="AE295" i="17"/>
  <c r="AC295" i="17"/>
  <c r="AA295" i="17"/>
  <c r="Y295" i="17"/>
  <c r="W295" i="17"/>
  <c r="U295" i="17"/>
  <c r="AG291" i="17"/>
  <c r="AE291" i="17"/>
  <c r="AC291" i="17"/>
  <c r="AA291" i="17"/>
  <c r="Y291" i="17"/>
  <c r="W291" i="17"/>
  <c r="U291" i="17"/>
  <c r="AG287" i="17"/>
  <c r="AE287" i="17"/>
  <c r="AC287" i="17"/>
  <c r="AA287" i="17"/>
  <c r="Y287" i="17"/>
  <c r="W287" i="17"/>
  <c r="U287" i="17"/>
  <c r="AG283" i="17"/>
  <c r="AE283" i="17"/>
  <c r="AC283" i="17"/>
  <c r="AA283" i="17"/>
  <c r="Y283" i="17"/>
  <c r="W283" i="17"/>
  <c r="U283" i="17"/>
  <c r="AG279" i="17"/>
  <c r="AE279" i="17"/>
  <c r="AC279" i="17"/>
  <c r="AA279" i="17"/>
  <c r="Y279" i="17"/>
  <c r="W279" i="17"/>
  <c r="U279" i="17"/>
  <c r="AG275" i="17"/>
  <c r="AE275" i="17"/>
  <c r="AC275" i="17"/>
  <c r="AA275" i="17"/>
  <c r="Y275" i="17"/>
  <c r="W275" i="17"/>
  <c r="U275" i="17"/>
  <c r="AG271" i="17"/>
  <c r="AE271" i="17"/>
  <c r="AC271" i="17"/>
  <c r="AA271" i="17"/>
  <c r="Y271" i="17"/>
  <c r="W271" i="17"/>
  <c r="U271" i="17"/>
  <c r="AG267" i="17"/>
  <c r="AE267" i="17"/>
  <c r="AC267" i="17"/>
  <c r="AA267" i="17"/>
  <c r="Y267" i="17"/>
  <c r="W267" i="17"/>
  <c r="U267" i="17"/>
  <c r="AG263" i="17"/>
  <c r="AE263" i="17"/>
  <c r="AC263" i="17"/>
  <c r="AA263" i="17"/>
  <c r="Y263" i="17"/>
  <c r="W263" i="17"/>
  <c r="U263" i="17"/>
  <c r="AG259" i="17"/>
  <c r="AE259" i="17"/>
  <c r="AC259" i="17"/>
  <c r="AA259" i="17"/>
  <c r="Y259" i="17"/>
  <c r="W259" i="17"/>
  <c r="U259" i="17"/>
  <c r="AG255" i="17"/>
  <c r="AE255" i="17"/>
  <c r="AC255" i="17"/>
  <c r="AA255" i="17"/>
  <c r="Y255" i="17"/>
  <c r="W255" i="17"/>
  <c r="U255" i="17"/>
  <c r="AG251" i="17"/>
  <c r="AE251" i="17"/>
  <c r="AC251" i="17"/>
  <c r="AA251" i="17"/>
  <c r="Y251" i="17"/>
  <c r="W251" i="17"/>
  <c r="U251" i="17"/>
  <c r="AG247" i="17"/>
  <c r="AE247" i="17"/>
  <c r="AC247" i="17"/>
  <c r="AA247" i="17"/>
  <c r="Y247" i="17"/>
  <c r="W247" i="17"/>
  <c r="U247" i="17"/>
  <c r="AG243" i="17"/>
  <c r="AE243" i="17"/>
  <c r="AC243" i="17"/>
  <c r="AA243" i="17"/>
  <c r="Y243" i="17"/>
  <c r="W243" i="17"/>
  <c r="U243" i="17"/>
  <c r="AG239" i="17"/>
  <c r="AE239" i="17"/>
  <c r="AC239" i="17"/>
  <c r="AA239" i="17"/>
  <c r="Y239" i="17"/>
  <c r="W239" i="17"/>
  <c r="U239" i="17"/>
  <c r="AG235" i="17"/>
  <c r="AE235" i="17"/>
  <c r="AC235" i="17"/>
  <c r="AA235" i="17"/>
  <c r="Y235" i="17"/>
  <c r="W235" i="17"/>
  <c r="U235" i="17"/>
  <c r="AG231" i="17"/>
  <c r="AE231" i="17"/>
  <c r="AC231" i="17"/>
  <c r="AA231" i="17"/>
  <c r="Y231" i="17"/>
  <c r="W231" i="17"/>
  <c r="U231" i="17"/>
  <c r="AG227" i="17"/>
  <c r="AE227" i="17"/>
  <c r="AC227" i="17"/>
  <c r="AA227" i="17"/>
  <c r="Y227" i="17"/>
  <c r="W227" i="17"/>
  <c r="U227" i="17"/>
  <c r="AG223" i="17"/>
  <c r="AE223" i="17"/>
  <c r="AC223" i="17"/>
  <c r="AA223" i="17"/>
  <c r="Y223" i="17"/>
  <c r="W223" i="17"/>
  <c r="U223" i="17"/>
  <c r="AG219" i="17"/>
  <c r="AE219" i="17"/>
  <c r="AC219" i="17"/>
  <c r="AA219" i="17"/>
  <c r="Y219" i="17"/>
  <c r="W219" i="17"/>
  <c r="U219" i="17"/>
  <c r="AG215" i="17"/>
  <c r="AE215" i="17"/>
  <c r="AC215" i="17"/>
  <c r="AA215" i="17"/>
  <c r="Y215" i="17"/>
  <c r="W215" i="17"/>
  <c r="U215" i="17"/>
  <c r="AG211" i="17"/>
  <c r="AE211" i="17"/>
  <c r="AC211" i="17"/>
  <c r="AA211" i="17"/>
  <c r="Y211" i="17"/>
  <c r="W211" i="17"/>
  <c r="U211" i="17"/>
  <c r="AG207" i="17"/>
  <c r="AE207" i="17"/>
  <c r="AC207" i="17"/>
  <c r="AA207" i="17"/>
  <c r="Y207" i="17"/>
  <c r="W207" i="17"/>
  <c r="U207" i="17"/>
  <c r="AG203" i="17"/>
  <c r="AE203" i="17"/>
  <c r="AC203" i="17"/>
  <c r="AA203" i="17"/>
  <c r="Y203" i="17"/>
  <c r="W203" i="17"/>
  <c r="U203" i="17"/>
  <c r="AG199" i="17"/>
  <c r="AE199" i="17"/>
  <c r="AC199" i="17"/>
  <c r="AA199" i="17"/>
  <c r="Y199" i="17"/>
  <c r="W199" i="17"/>
  <c r="U199" i="17"/>
  <c r="AG195" i="17"/>
  <c r="AE195" i="17"/>
  <c r="AC195" i="17"/>
  <c r="AA195" i="17"/>
  <c r="Y195" i="17"/>
  <c r="W195" i="17"/>
  <c r="U195" i="17"/>
  <c r="AG191" i="17"/>
  <c r="AE191" i="17"/>
  <c r="AC191" i="17"/>
  <c r="AA191" i="17"/>
  <c r="Y191" i="17"/>
  <c r="W191" i="17"/>
  <c r="U191" i="17"/>
  <c r="AG183" i="17"/>
  <c r="AE183" i="17"/>
  <c r="AC183" i="17"/>
  <c r="AA183" i="17"/>
  <c r="Y183" i="17"/>
  <c r="W183" i="17"/>
  <c r="U183" i="17"/>
  <c r="AG175" i="17"/>
  <c r="AE175" i="17"/>
  <c r="AC175" i="17"/>
  <c r="AA175" i="17"/>
  <c r="Y175" i="17"/>
  <c r="W175" i="17"/>
  <c r="U175" i="17"/>
  <c r="AG167" i="17"/>
  <c r="AE167" i="17"/>
  <c r="AC167" i="17"/>
  <c r="AA167" i="17"/>
  <c r="Y167" i="17"/>
  <c r="W167" i="17"/>
  <c r="U167" i="17"/>
  <c r="AG159" i="17"/>
  <c r="AE159" i="17"/>
  <c r="AC159" i="17"/>
  <c r="AA159" i="17"/>
  <c r="Y159" i="17"/>
  <c r="W159" i="17"/>
  <c r="U159" i="17"/>
  <c r="AG151" i="17"/>
  <c r="AE151" i="17"/>
  <c r="AC151" i="17"/>
  <c r="AA151" i="17"/>
  <c r="Y151" i="17"/>
  <c r="W151" i="17"/>
  <c r="U151" i="17"/>
  <c r="AG143" i="17"/>
  <c r="AE143" i="17"/>
  <c r="AC143" i="17"/>
  <c r="AA143" i="17"/>
  <c r="Y143" i="17"/>
  <c r="W143" i="17"/>
  <c r="U143" i="17"/>
  <c r="AG135" i="17"/>
  <c r="AE135" i="17"/>
  <c r="AC135" i="17"/>
  <c r="AA135" i="17"/>
  <c r="Y135" i="17"/>
  <c r="W135" i="17"/>
  <c r="U135" i="17"/>
  <c r="AG127" i="17"/>
  <c r="AE127" i="17"/>
  <c r="AC127" i="17"/>
  <c r="AA127" i="17"/>
  <c r="Y127" i="17"/>
  <c r="W127" i="17"/>
  <c r="U127" i="17"/>
  <c r="AG119" i="17"/>
  <c r="AE119" i="17"/>
  <c r="AC119" i="17"/>
  <c r="AA119" i="17"/>
  <c r="Y119" i="17"/>
  <c r="W119" i="17"/>
  <c r="U119" i="17"/>
  <c r="AG111" i="17"/>
  <c r="AE111" i="17"/>
  <c r="AC111" i="17"/>
  <c r="AA111" i="17"/>
  <c r="Y111" i="17"/>
  <c r="W111" i="17"/>
  <c r="U111" i="17"/>
  <c r="AG103" i="17"/>
  <c r="AE103" i="17"/>
  <c r="AC103" i="17"/>
  <c r="AA103" i="17"/>
  <c r="Y103" i="17"/>
  <c r="W103" i="17"/>
  <c r="U103" i="17"/>
  <c r="AG95" i="17"/>
  <c r="AE95" i="17"/>
  <c r="AC95" i="17"/>
  <c r="AA95" i="17"/>
  <c r="Y95" i="17"/>
  <c r="W95" i="17"/>
  <c r="U95" i="17"/>
  <c r="AG87" i="17"/>
  <c r="AE87" i="17"/>
  <c r="AC87" i="17"/>
  <c r="AA87" i="17"/>
  <c r="Y87" i="17"/>
  <c r="W87" i="17"/>
  <c r="U87" i="17"/>
  <c r="AG79" i="17"/>
  <c r="AE79" i="17"/>
  <c r="AC79" i="17"/>
  <c r="AA79" i="17"/>
  <c r="Y79" i="17"/>
  <c r="W79" i="17"/>
  <c r="U79" i="17"/>
  <c r="AG71" i="17"/>
  <c r="AE71" i="17"/>
  <c r="AC71" i="17"/>
  <c r="AA71" i="17"/>
  <c r="Y71" i="17"/>
  <c r="W71" i="17"/>
  <c r="U71" i="17"/>
  <c r="AG63" i="17"/>
  <c r="AE63" i="17"/>
  <c r="AC63" i="17"/>
  <c r="AA63" i="17"/>
  <c r="Y63" i="17"/>
  <c r="W63" i="17"/>
  <c r="U63" i="17"/>
  <c r="AG55" i="17"/>
  <c r="AE55" i="17"/>
  <c r="AC55" i="17"/>
  <c r="AA55" i="17"/>
  <c r="Y55" i="17"/>
  <c r="W55" i="17"/>
  <c r="U55" i="17"/>
  <c r="AG49" i="17"/>
  <c r="AC45" i="17"/>
  <c r="AG41" i="17"/>
  <c r="AG37" i="17"/>
  <c r="AG34" i="17"/>
  <c r="AE34" i="17"/>
  <c r="AC34" i="17"/>
  <c r="AA34" i="17"/>
  <c r="Y34" i="17"/>
  <c r="W34" i="17"/>
  <c r="U34" i="17"/>
  <c r="AB5" i="17"/>
  <c r="AF5" i="17"/>
  <c r="X5" i="17"/>
  <c r="T11" i="18"/>
  <c r="T12" i="18" s="1"/>
  <c r="T13" i="18" s="1"/>
  <c r="T14" i="18"/>
  <c r="T15" i="18" s="1"/>
  <c r="T16" i="18" s="1"/>
  <c r="T17" i="18" s="1"/>
  <c r="T19" i="18"/>
  <c r="T20" i="18" s="1"/>
  <c r="T21" i="18" s="1"/>
  <c r="T38" i="18"/>
  <c r="T39" i="18" s="1"/>
  <c r="T40" i="18" s="1"/>
  <c r="T41" i="18" s="1"/>
  <c r="T42" i="18"/>
  <c r="T54" i="18"/>
  <c r="T55" i="18" s="1"/>
  <c r="T56" i="18" s="1"/>
  <c r="T57" i="18" s="1"/>
  <c r="T62" i="18"/>
  <c r="T63" i="18" s="1"/>
  <c r="T64" i="18" s="1"/>
  <c r="T65" i="18" s="1"/>
  <c r="R11" i="18"/>
  <c r="R12" i="18" s="1"/>
  <c r="R13" i="18" s="1"/>
  <c r="R14" i="18"/>
  <c r="R15" i="18" s="1"/>
  <c r="R16" i="18" s="1"/>
  <c r="R17" i="18" s="1"/>
  <c r="R19" i="18"/>
  <c r="R20" i="18" s="1"/>
  <c r="R21" i="18" s="1"/>
  <c r="R31" i="18"/>
  <c r="R32" i="18" s="1"/>
  <c r="R33" i="18" s="1"/>
  <c r="R38" i="18"/>
  <c r="R39" i="18" s="1"/>
  <c r="R40" i="18" s="1"/>
  <c r="R41" i="18" s="1"/>
  <c r="R42" i="18"/>
  <c r="R43" i="18" s="1"/>
  <c r="R44" i="18" s="1"/>
  <c r="R45" i="18" s="1"/>
  <c r="R54" i="18"/>
  <c r="R55" i="18" s="1"/>
  <c r="R56" i="18" s="1"/>
  <c r="R57" i="18" s="1"/>
  <c r="R62" i="18"/>
  <c r="R63" i="18"/>
  <c r="R64" i="18" s="1"/>
  <c r="R65" i="18" s="1"/>
  <c r="R66" i="18"/>
  <c r="R67" i="18"/>
  <c r="R68" i="18" s="1"/>
  <c r="R69" i="18" s="1"/>
  <c r="P11" i="18"/>
  <c r="P12" i="18" s="1"/>
  <c r="P62" i="18"/>
  <c r="P63" i="18" s="1"/>
  <c r="P64" i="18" s="1"/>
  <c r="P65" i="18" s="1"/>
  <c r="N11" i="18"/>
  <c r="N12" i="18" s="1"/>
  <c r="N13" i="18" s="1"/>
  <c r="N14" i="18"/>
  <c r="N15" i="18" s="1"/>
  <c r="N16" i="18" s="1"/>
  <c r="N17" i="18" s="1"/>
  <c r="N19" i="18"/>
  <c r="N20" i="18" s="1"/>
  <c r="N21" i="18" s="1"/>
  <c r="N22" i="18"/>
  <c r="N23" i="18" s="1"/>
  <c r="N24" i="18" s="1"/>
  <c r="N25" i="18" s="1"/>
  <c r="N26" i="18"/>
  <c r="N27" i="18" s="1"/>
  <c r="N28" i="18" s="1"/>
  <c r="N29" i="18" s="1"/>
  <c r="N35" i="18"/>
  <c r="N36" i="18" s="1"/>
  <c r="N37" i="18" s="1"/>
  <c r="N38" i="18"/>
  <c r="N39" i="18" s="1"/>
  <c r="N40" i="18" s="1"/>
  <c r="N41" i="18" s="1"/>
  <c r="N42" i="18"/>
  <c r="N43" i="18" s="1"/>
  <c r="N44" i="18" s="1"/>
  <c r="N45" i="18" s="1"/>
  <c r="N49" i="18"/>
  <c r="N54" i="18"/>
  <c r="N55" i="18" s="1"/>
  <c r="N56" i="18" s="1"/>
  <c r="N57" i="18" s="1"/>
  <c r="N58" i="18"/>
  <c r="N59" i="18" s="1"/>
  <c r="N60" i="18" s="1"/>
  <c r="N61" i="18" s="1"/>
  <c r="N62" i="18"/>
  <c r="N63" i="18" s="1"/>
  <c r="N64" i="18" s="1"/>
  <c r="N65" i="18" s="1"/>
  <c r="L34" i="18"/>
  <c r="L62" i="18"/>
  <c r="L63" i="18" s="1"/>
  <c r="L64" i="18" s="1"/>
  <c r="L65" i="18" s="1"/>
  <c r="J11" i="18"/>
  <c r="J12" i="18" s="1"/>
  <c r="J13" i="18" s="1"/>
  <c r="J14" i="18"/>
  <c r="J15" i="18" s="1"/>
  <c r="J16" i="18" s="1"/>
  <c r="J17" i="18" s="1"/>
  <c r="J34" i="18"/>
  <c r="J35" i="18" s="1"/>
  <c r="J36" i="18" s="1"/>
  <c r="J37" i="18" s="1"/>
  <c r="J38" i="18"/>
  <c r="J39" i="18" s="1"/>
  <c r="J40" i="18" s="1"/>
  <c r="J41" i="18" s="1"/>
  <c r="J42" i="18"/>
  <c r="J43" i="18" s="1"/>
  <c r="J44" i="18" s="1"/>
  <c r="J45" i="18" s="1"/>
  <c r="J54" i="18"/>
  <c r="J55" i="18" s="1"/>
  <c r="J56" i="18" s="1"/>
  <c r="J57" i="18" s="1"/>
  <c r="J62" i="18"/>
  <c r="J63" i="18" s="1"/>
  <c r="J64" i="18" s="1"/>
  <c r="J65" i="18" s="1"/>
  <c r="J66" i="18"/>
  <c r="J67" i="18" s="1"/>
  <c r="J68" i="18" s="1"/>
  <c r="J69" i="18" s="1"/>
  <c r="H46" i="18"/>
  <c r="H47" i="18" s="1"/>
  <c r="H48" i="18" s="1"/>
  <c r="H49" i="18" s="1"/>
  <c r="H50" i="18"/>
  <c r="H62" i="18"/>
  <c r="H63" i="18" s="1"/>
  <c r="H64" i="18" s="1"/>
  <c r="H65" i="18" s="1"/>
  <c r="U9" i="18"/>
  <c r="F11" i="18"/>
  <c r="F12" i="18" s="1"/>
  <c r="F13" i="18" s="1"/>
  <c r="F14" i="18"/>
  <c r="F15" i="18" s="1"/>
  <c r="F16" i="18" s="1"/>
  <c r="F17" i="18" s="1"/>
  <c r="F19" i="18"/>
  <c r="F20" i="18" s="1"/>
  <c r="F21" i="18" s="1"/>
  <c r="F22" i="18"/>
  <c r="F23" i="18" s="1"/>
  <c r="F24" i="18" s="1"/>
  <c r="F25" i="18" s="1"/>
  <c r="F26" i="18"/>
  <c r="F27" i="18" s="1"/>
  <c r="F28" i="18" s="1"/>
  <c r="F29" i="18" s="1"/>
  <c r="F31" i="18"/>
  <c r="F32" i="18" s="1"/>
  <c r="F33" i="18" s="1"/>
  <c r="F34" i="18"/>
  <c r="F35" i="18" s="1"/>
  <c r="F36" i="18" s="1"/>
  <c r="F37" i="18" s="1"/>
  <c r="F38" i="18"/>
  <c r="F39" i="18" s="1"/>
  <c r="F40" i="18" s="1"/>
  <c r="F41" i="18" s="1"/>
  <c r="F42" i="18"/>
  <c r="F43" i="18" s="1"/>
  <c r="F44" i="18" s="1"/>
  <c r="F45" i="18" s="1"/>
  <c r="F46" i="18"/>
  <c r="F47" i="18" s="1"/>
  <c r="F48" i="18" s="1"/>
  <c r="F49" i="18" s="1"/>
  <c r="F50" i="18"/>
  <c r="F51" i="18" s="1"/>
  <c r="F52" i="18" s="1"/>
  <c r="F53" i="18" s="1"/>
  <c r="F54" i="18"/>
  <c r="F55" i="18" s="1"/>
  <c r="F56" i="18" s="1"/>
  <c r="F57" i="18" s="1"/>
  <c r="F58" i="18"/>
  <c r="F59" i="18" s="1"/>
  <c r="F60" i="18" s="1"/>
  <c r="F61" i="18" s="1"/>
  <c r="F62" i="18"/>
  <c r="F63" i="18" s="1"/>
  <c r="F64" i="18" s="1"/>
  <c r="F65" i="18" s="1"/>
  <c r="AH16" i="17"/>
  <c r="AD20" i="17"/>
  <c r="Z8" i="17"/>
  <c r="V12" i="17"/>
  <c r="T58" i="18"/>
  <c r="T59" i="18" s="1"/>
  <c r="T60" i="18" s="1"/>
  <c r="T61" i="18" s="1"/>
  <c r="P58" i="18"/>
  <c r="P59" i="18" s="1"/>
  <c r="P60" i="18" s="1"/>
  <c r="P61" i="18" s="1"/>
  <c r="L58" i="18"/>
  <c r="L59" i="18" s="1"/>
  <c r="L60" i="18" s="1"/>
  <c r="L61" i="18" s="1"/>
  <c r="H58" i="18"/>
  <c r="H54" i="18"/>
  <c r="H55" i="18" s="1"/>
  <c r="H56" i="18" s="1"/>
  <c r="H57" i="18" s="1"/>
  <c r="H51" i="18"/>
  <c r="H52" i="18" s="1"/>
  <c r="H53" i="18" s="1"/>
  <c r="L50" i="18"/>
  <c r="L51" i="18" s="1"/>
  <c r="L52" i="18" s="1"/>
  <c r="L53" i="18" s="1"/>
  <c r="L46" i="18"/>
  <c r="L47" i="18" s="1"/>
  <c r="L48" i="18" s="1"/>
  <c r="L49" i="18" s="1"/>
  <c r="H42" i="18"/>
  <c r="H43" i="18" s="1"/>
  <c r="H44" i="18" s="1"/>
  <c r="H45" i="18" s="1"/>
  <c r="H38" i="18"/>
  <c r="P34" i="18"/>
  <c r="P35" i="18" s="1"/>
  <c r="P36" i="18" s="1"/>
  <c r="P37" i="18" s="1"/>
  <c r="T31" i="18"/>
  <c r="T32" i="18" s="1"/>
  <c r="T33" i="18" s="1"/>
  <c r="T22" i="18"/>
  <c r="T23" i="18" s="1"/>
  <c r="T24" i="18" s="1"/>
  <c r="T25" i="18" s="1"/>
  <c r="P22" i="18"/>
  <c r="P23" i="18" s="1"/>
  <c r="P24" i="18" s="1"/>
  <c r="P25" i="18" s="1"/>
  <c r="L22" i="18"/>
  <c r="L23" i="18" s="1"/>
  <c r="L24" i="18" s="1"/>
  <c r="L25" i="18" s="1"/>
  <c r="H22" i="18"/>
  <c r="H23" i="18" s="1"/>
  <c r="H24" i="18" s="1"/>
  <c r="H25" i="18" s="1"/>
  <c r="H18" i="18"/>
  <c r="H19" i="18" s="1"/>
  <c r="H20" i="18" s="1"/>
  <c r="H21" i="18" s="1"/>
  <c r="H14" i="18"/>
  <c r="H15" i="18" s="1"/>
  <c r="H16" i="18" s="1"/>
  <c r="H17" i="18" s="1"/>
  <c r="P13" i="18"/>
  <c r="H11" i="18"/>
  <c r="H12" i="18" s="1"/>
  <c r="H13" i="18" s="1"/>
  <c r="T66" i="18"/>
  <c r="T67" i="18" s="1"/>
  <c r="T68" i="18" s="1"/>
  <c r="T69" i="18" s="1"/>
  <c r="P66" i="18"/>
  <c r="P67" i="18" s="1"/>
  <c r="P68" i="18" s="1"/>
  <c r="P69" i="18" s="1"/>
  <c r="L66" i="18"/>
  <c r="L67" i="18" s="1"/>
  <c r="L68" i="18" s="1"/>
  <c r="L69" i="18" s="1"/>
  <c r="H66" i="18"/>
  <c r="H67" i="18" s="1"/>
  <c r="H68" i="18" s="1"/>
  <c r="H69" i="18" s="1"/>
  <c r="H59" i="18"/>
  <c r="H60" i="18" s="1"/>
  <c r="H61" i="18" s="1"/>
  <c r="L54" i="18"/>
  <c r="L55" i="18" s="1"/>
  <c r="L56" i="18" s="1"/>
  <c r="L57" i="18" s="1"/>
  <c r="P50" i="18"/>
  <c r="P51" i="18" s="1"/>
  <c r="P52" i="18" s="1"/>
  <c r="P53" i="18" s="1"/>
  <c r="P46" i="18"/>
  <c r="P47" i="18" s="1"/>
  <c r="P48" i="18" s="1"/>
  <c r="P49" i="18" s="1"/>
  <c r="T43" i="18"/>
  <c r="T44" i="18" s="1"/>
  <c r="T45" i="18" s="1"/>
  <c r="L42" i="18"/>
  <c r="L43" i="18" s="1"/>
  <c r="L44" i="18" s="1"/>
  <c r="L45" i="18" s="1"/>
  <c r="L38" i="18"/>
  <c r="L39" i="18" s="1"/>
  <c r="L40" i="18" s="1"/>
  <c r="L41" i="18" s="1"/>
  <c r="T34" i="18"/>
  <c r="T35" i="18" s="1"/>
  <c r="T36" i="18" s="1"/>
  <c r="T37" i="18" s="1"/>
  <c r="H31" i="18"/>
  <c r="H32" i="18" s="1"/>
  <c r="H33" i="18" s="1"/>
  <c r="T26" i="18"/>
  <c r="T27" i="18" s="1"/>
  <c r="T28" i="18" s="1"/>
  <c r="T29" i="18" s="1"/>
  <c r="P26" i="18"/>
  <c r="P27" i="18" s="1"/>
  <c r="P28" i="18" s="1"/>
  <c r="P29" i="18" s="1"/>
  <c r="L26" i="18"/>
  <c r="L27" i="18" s="1"/>
  <c r="L28" i="18" s="1"/>
  <c r="L29" i="18" s="1"/>
  <c r="H26" i="18"/>
  <c r="H27" i="18" s="1"/>
  <c r="H28" i="18" s="1"/>
  <c r="H29" i="18" s="1"/>
  <c r="L18" i="18"/>
  <c r="L19" i="18" s="1"/>
  <c r="L20" i="18" s="1"/>
  <c r="L21" i="18" s="1"/>
  <c r="L14" i="18"/>
  <c r="L15" i="18" s="1"/>
  <c r="L16" i="18" s="1"/>
  <c r="L17" i="18" s="1"/>
  <c r="L11" i="18"/>
  <c r="L12" i="18" s="1"/>
  <c r="L13" i="18" s="1"/>
  <c r="P54" i="18"/>
  <c r="P55" i="18" s="1"/>
  <c r="P56" i="18" s="1"/>
  <c r="P57" i="18" s="1"/>
  <c r="T50" i="18"/>
  <c r="T51" i="18" s="1"/>
  <c r="T52" i="18" s="1"/>
  <c r="T53" i="18" s="1"/>
  <c r="T46" i="18"/>
  <c r="T47" i="18" s="1"/>
  <c r="T48" i="18" s="1"/>
  <c r="T49" i="18" s="1"/>
  <c r="P42" i="18"/>
  <c r="P43" i="18" s="1"/>
  <c r="P44" i="18" s="1"/>
  <c r="P45" i="18" s="1"/>
  <c r="H39" i="18"/>
  <c r="H40" i="18" s="1"/>
  <c r="H41" i="18" s="1"/>
  <c r="P38" i="18"/>
  <c r="P39" i="18" s="1"/>
  <c r="P40" i="18" s="1"/>
  <c r="P41" i="18" s="1"/>
  <c r="L35" i="18"/>
  <c r="L36" i="18" s="1"/>
  <c r="L37" i="18" s="1"/>
  <c r="H34" i="18"/>
  <c r="H35" i="18" s="1"/>
  <c r="H36" i="18" s="1"/>
  <c r="H37" i="18" s="1"/>
  <c r="L31" i="18"/>
  <c r="L32" i="18" s="1"/>
  <c r="L33" i="18" s="1"/>
  <c r="P18" i="18"/>
  <c r="P19" i="18" s="1"/>
  <c r="P20" i="18" s="1"/>
  <c r="P21" i="18" s="1"/>
  <c r="P14" i="18"/>
  <c r="P15" i="18" s="1"/>
  <c r="P16" i="18" s="1"/>
  <c r="P17" i="18" s="1"/>
  <c r="Y5" i="17"/>
  <c r="AE44" i="17"/>
  <c r="AA44" i="17"/>
  <c r="AE40" i="17"/>
  <c r="AA40" i="17"/>
  <c r="W40" i="17"/>
  <c r="AE36" i="17"/>
  <c r="AA36" i="17"/>
  <c r="W36" i="17"/>
  <c r="AE32" i="17"/>
  <c r="AA32" i="17"/>
  <c r="W32" i="17"/>
  <c r="AH31" i="17"/>
  <c r="AH28" i="17"/>
  <c r="W25" i="17"/>
  <c r="AA21" i="17"/>
  <c r="AE17" i="17"/>
  <c r="AD16" i="17"/>
  <c r="AH12" i="17"/>
  <c r="W9" i="17"/>
  <c r="V8" i="17"/>
  <c r="AE53" i="17"/>
  <c r="AA53" i="17"/>
  <c r="AE49" i="17"/>
  <c r="AA49" i="17"/>
  <c r="W49" i="17"/>
  <c r="AE45" i="17"/>
  <c r="AA45" i="17"/>
  <c r="W45" i="17"/>
  <c r="AE41" i="17"/>
  <c r="AA41" i="17"/>
  <c r="W41" i="17"/>
  <c r="AH40" i="17"/>
  <c r="AD40" i="17"/>
  <c r="AE37" i="17"/>
  <c r="AA37" i="17"/>
  <c r="W37" i="17"/>
  <c r="AH36" i="17"/>
  <c r="AD36" i="17"/>
  <c r="Z36" i="17"/>
  <c r="AE33" i="17"/>
  <c r="AA33" i="17"/>
  <c r="W33" i="17"/>
  <c r="AH32" i="17"/>
  <c r="AD32" i="17"/>
  <c r="Z32" i="17"/>
  <c r="V32" i="17"/>
  <c r="W29" i="17"/>
  <c r="V28" i="17"/>
  <c r="AA25" i="17"/>
  <c r="Z24" i="17"/>
  <c r="AC5" i="17"/>
  <c r="AG4" i="17"/>
  <c r="AE8" i="17"/>
  <c r="AE12" i="17"/>
  <c r="AE16" i="17"/>
  <c r="AE20" i="17"/>
  <c r="AE24" i="17"/>
  <c r="AE28" i="17"/>
  <c r="AE7" i="17"/>
  <c r="AE11" i="17"/>
  <c r="AE15" i="17"/>
  <c r="AE19" i="17"/>
  <c r="AE23" i="17"/>
  <c r="AE27" i="17"/>
  <c r="AE31" i="17"/>
  <c r="AE10" i="17"/>
  <c r="AE14" i="17"/>
  <c r="AE18" i="17"/>
  <c r="AE22" i="17"/>
  <c r="AE26" i="17"/>
  <c r="AE30" i="17"/>
  <c r="AA8" i="17"/>
  <c r="AA12" i="17"/>
  <c r="AA16" i="17"/>
  <c r="AA20" i="17"/>
  <c r="AA24" i="17"/>
  <c r="AA28" i="17"/>
  <c r="AA7" i="17"/>
  <c r="AA11" i="17"/>
  <c r="AA15" i="17"/>
  <c r="AA19" i="17"/>
  <c r="AA23" i="17"/>
  <c r="AA27" i="17"/>
  <c r="AA31" i="17"/>
  <c r="AA10" i="17"/>
  <c r="AA14" i="17"/>
  <c r="AA18" i="17"/>
  <c r="AA22" i="17"/>
  <c r="AA26" i="17"/>
  <c r="AA30" i="17"/>
  <c r="W8" i="17"/>
  <c r="W12" i="17"/>
  <c r="W16" i="17"/>
  <c r="W20" i="17"/>
  <c r="W24" i="17"/>
  <c r="W28" i="17"/>
  <c r="W7" i="17"/>
  <c r="W11" i="17"/>
  <c r="W15" i="17"/>
  <c r="W19" i="17"/>
  <c r="W23" i="17"/>
  <c r="W27" i="17"/>
  <c r="W31" i="17"/>
  <c r="W10" i="17"/>
  <c r="W14" i="17"/>
  <c r="W18" i="17"/>
  <c r="W22" i="17"/>
  <c r="W26" i="17"/>
  <c r="W30" i="17"/>
  <c r="AH7" i="17"/>
  <c r="AH11" i="17"/>
  <c r="AH15" i="17"/>
  <c r="AH19" i="17"/>
  <c r="AH23" i="17"/>
  <c r="AH27" i="17"/>
  <c r="AH10" i="17"/>
  <c r="AH14" i="17"/>
  <c r="AH18" i="17"/>
  <c r="AH22" i="17"/>
  <c r="AH26" i="17"/>
  <c r="AH30" i="17"/>
  <c r="AH9" i="17"/>
  <c r="AH13" i="17"/>
  <c r="AH17" i="17"/>
  <c r="AH21" i="17"/>
  <c r="AH25" i="17"/>
  <c r="AH29" i="17"/>
  <c r="AD7" i="17"/>
  <c r="AD11" i="17"/>
  <c r="AD15" i="17"/>
  <c r="AD19" i="17"/>
  <c r="AD23" i="17"/>
  <c r="AD27" i="17"/>
  <c r="AD31" i="17"/>
  <c r="AD10" i="17"/>
  <c r="AD14" i="17"/>
  <c r="AD18" i="17"/>
  <c r="AD22" i="17"/>
  <c r="AD26" i="17"/>
  <c r="AD30" i="17"/>
  <c r="AD9" i="17"/>
  <c r="AD13" i="17"/>
  <c r="AD17" i="17"/>
  <c r="AD21" i="17"/>
  <c r="AD25" i="17"/>
  <c r="AD29" i="17"/>
  <c r="Z7" i="17"/>
  <c r="Z11" i="17"/>
  <c r="Z15" i="17"/>
  <c r="Z19" i="17"/>
  <c r="Z23" i="17"/>
  <c r="Z27" i="17"/>
  <c r="Z31" i="17"/>
  <c r="Z10" i="17"/>
  <c r="Z14" i="17"/>
  <c r="Z18" i="17"/>
  <c r="Z22" i="17"/>
  <c r="Z26" i="17"/>
  <c r="Z30" i="17"/>
  <c r="Z9" i="17"/>
  <c r="Z13" i="17"/>
  <c r="Z17" i="17"/>
  <c r="Z21" i="17"/>
  <c r="Z25" i="17"/>
  <c r="Z29" i="17"/>
  <c r="V7" i="17"/>
  <c r="V11" i="17"/>
  <c r="V15" i="17"/>
  <c r="V19" i="17"/>
  <c r="V23" i="17"/>
  <c r="V27" i="17"/>
  <c r="V31" i="17"/>
  <c r="V10" i="17"/>
  <c r="V14" i="17"/>
  <c r="V18" i="17"/>
  <c r="V22" i="17"/>
  <c r="V26" i="17"/>
  <c r="V30" i="17"/>
  <c r="V9" i="17"/>
  <c r="V13" i="17"/>
  <c r="V17" i="17"/>
  <c r="V21" i="17"/>
  <c r="V25" i="17"/>
  <c r="V29" i="17"/>
  <c r="Q11" i="18"/>
  <c r="Q12" i="18" s="1"/>
  <c r="Q13" i="18" s="1"/>
  <c r="Q23" i="18"/>
  <c r="Q24" i="18" s="1"/>
  <c r="Q25" i="18" s="1"/>
  <c r="Q27" i="18"/>
  <c r="Q28" i="18" s="1"/>
  <c r="Q29" i="18" s="1"/>
  <c r="Q31" i="18"/>
  <c r="Q32" i="18" s="1"/>
  <c r="Q33" i="18" s="1"/>
  <c r="Q18" i="18"/>
  <c r="Q19" i="18" s="1"/>
  <c r="Q20" i="18" s="1"/>
  <c r="Q21" i="18" s="1"/>
  <c r="Q34" i="18"/>
  <c r="Q35" i="18" s="1"/>
  <c r="Q36" i="18" s="1"/>
  <c r="Q37" i="18" s="1"/>
  <c r="Q59" i="18"/>
  <c r="Q60" i="18" s="1"/>
  <c r="Q61" i="18" s="1"/>
  <c r="Q14" i="18"/>
  <c r="Q15" i="18" s="1"/>
  <c r="Q16" i="18" s="1"/>
  <c r="Q17" i="18" s="1"/>
  <c r="Q38" i="18"/>
  <c r="Q39" i="18" s="1"/>
  <c r="Q40" i="18" s="1"/>
  <c r="Q41" i="18" s="1"/>
  <c r="Q42" i="18"/>
  <c r="Q43" i="18" s="1"/>
  <c r="Q44" i="18" s="1"/>
  <c r="Q45" i="18" s="1"/>
  <c r="Q46" i="18"/>
  <c r="Q47" i="18" s="1"/>
  <c r="Q48" i="18" s="1"/>
  <c r="Q49" i="18" s="1"/>
  <c r="Q50" i="18"/>
  <c r="Q51" i="18" s="1"/>
  <c r="Q52" i="18" s="1"/>
  <c r="Q53" i="18" s="1"/>
  <c r="Q54" i="18"/>
  <c r="Q55" i="18" s="1"/>
  <c r="Q56" i="18" s="1"/>
  <c r="Q57" i="18" s="1"/>
  <c r="M11" i="18"/>
  <c r="M12" i="18" s="1"/>
  <c r="M13" i="18" s="1"/>
  <c r="M23" i="18"/>
  <c r="M24" i="18" s="1"/>
  <c r="M25" i="18" s="1"/>
  <c r="M27" i="18"/>
  <c r="M28" i="18" s="1"/>
  <c r="M29" i="18" s="1"/>
  <c r="M31" i="18"/>
  <c r="M32" i="18" s="1"/>
  <c r="M33" i="18" s="1"/>
  <c r="M18" i="18"/>
  <c r="M19" i="18" s="1"/>
  <c r="M20" i="18" s="1"/>
  <c r="M21" i="18" s="1"/>
  <c r="M34" i="18"/>
  <c r="M35" i="18" s="1"/>
  <c r="M36" i="18" s="1"/>
  <c r="M37" i="18" s="1"/>
  <c r="M59" i="18"/>
  <c r="M60" i="18" s="1"/>
  <c r="M61" i="18" s="1"/>
  <c r="M14" i="18"/>
  <c r="M15" i="18" s="1"/>
  <c r="M16" i="18" s="1"/>
  <c r="M17" i="18" s="1"/>
  <c r="M38" i="18"/>
  <c r="M39" i="18" s="1"/>
  <c r="M40" i="18" s="1"/>
  <c r="M41" i="18" s="1"/>
  <c r="M42" i="18"/>
  <c r="M43" i="18" s="1"/>
  <c r="M44" i="18" s="1"/>
  <c r="M45" i="18" s="1"/>
  <c r="M46" i="18"/>
  <c r="M47" i="18" s="1"/>
  <c r="M48" i="18" s="1"/>
  <c r="M49" i="18" s="1"/>
  <c r="M50" i="18"/>
  <c r="M51" i="18" s="1"/>
  <c r="M52" i="18" s="1"/>
  <c r="M53" i="18" s="1"/>
  <c r="M54" i="18"/>
  <c r="M55" i="18" s="1"/>
  <c r="M56" i="18" s="1"/>
  <c r="M57" i="18" s="1"/>
  <c r="I11" i="18"/>
  <c r="I12" i="18" s="1"/>
  <c r="I13" i="18" s="1"/>
  <c r="I23" i="18"/>
  <c r="I24" i="18" s="1"/>
  <c r="I25" i="18" s="1"/>
  <c r="I27" i="18"/>
  <c r="I28" i="18" s="1"/>
  <c r="I29" i="18" s="1"/>
  <c r="I31" i="18"/>
  <c r="I32" i="18" s="1"/>
  <c r="I33" i="18" s="1"/>
  <c r="I18" i="18"/>
  <c r="I19" i="18" s="1"/>
  <c r="I20" i="18" s="1"/>
  <c r="I21" i="18" s="1"/>
  <c r="I34" i="18"/>
  <c r="I35" i="18" s="1"/>
  <c r="I36" i="18" s="1"/>
  <c r="I37" i="18" s="1"/>
  <c r="I59" i="18"/>
  <c r="I60" i="18" s="1"/>
  <c r="I61" i="18" s="1"/>
  <c r="I14" i="18"/>
  <c r="I15" i="18" s="1"/>
  <c r="I16" i="18" s="1"/>
  <c r="I17" i="18" s="1"/>
  <c r="I38" i="18"/>
  <c r="I39" i="18" s="1"/>
  <c r="I40" i="18" s="1"/>
  <c r="I41" i="18" s="1"/>
  <c r="I42" i="18"/>
  <c r="I43" i="18" s="1"/>
  <c r="I44" i="18" s="1"/>
  <c r="I45" i="18" s="1"/>
  <c r="I46" i="18"/>
  <c r="I47" i="18" s="1"/>
  <c r="I48" i="18" s="1"/>
  <c r="I49" i="18" s="1"/>
  <c r="I50" i="18"/>
  <c r="I51" i="18" s="1"/>
  <c r="I52" i="18" s="1"/>
  <c r="I53" i="18" s="1"/>
  <c r="I54" i="18"/>
  <c r="I55" i="18" s="1"/>
  <c r="I56" i="18" s="1"/>
  <c r="I57" i="18" s="1"/>
  <c r="Y33" i="16"/>
  <c r="I12" i="16" a="1"/>
  <c r="S12" i="16" s="1"/>
  <c r="I11" i="16" a="1"/>
  <c r="S11" i="16" s="1"/>
  <c r="I10" i="16" a="1"/>
  <c r="S10" i="16" s="1"/>
  <c r="I9" i="16" a="1"/>
  <c r="S9" i="16" s="1"/>
  <c r="I8" i="16" a="1"/>
  <c r="S8" i="16" s="1"/>
  <c r="U4" i="17" l="1"/>
  <c r="AC4" i="17"/>
  <c r="AB4" i="17"/>
  <c r="Y4" i="17"/>
  <c r="AG5" i="17"/>
  <c r="X4" i="17"/>
  <c r="AF4" i="17"/>
  <c r="BH8" i="21"/>
  <c r="BI15" i="21"/>
  <c r="BM15" i="21"/>
  <c r="BQ15" i="21"/>
  <c r="BK16" i="21"/>
  <c r="BO16" i="21"/>
  <c r="BI17" i="21"/>
  <c r="BM17" i="21"/>
  <c r="BQ17" i="21"/>
  <c r="BK15" i="21"/>
  <c r="BO15" i="21"/>
  <c r="BI16" i="21"/>
  <c r="BM16" i="21"/>
  <c r="BQ16" i="21"/>
  <c r="BK17" i="21"/>
  <c r="BO17" i="21"/>
  <c r="BQ14" i="21"/>
  <c r="BM14" i="21"/>
  <c r="BI14" i="21"/>
  <c r="BO13" i="21"/>
  <c r="BK13" i="21"/>
  <c r="BQ12" i="21"/>
  <c r="BM12" i="21"/>
  <c r="BI12" i="21"/>
  <c r="BO11" i="21"/>
  <c r="BK11" i="21"/>
  <c r="BQ10" i="21"/>
  <c r="BM10" i="21"/>
  <c r="BI10" i="21"/>
  <c r="BO9" i="21"/>
  <c r="BK9" i="21"/>
  <c r="BQ8" i="21"/>
  <c r="BM8" i="21"/>
  <c r="BI8" i="21"/>
  <c r="BN17" i="21"/>
  <c r="BJ17" i="21"/>
  <c r="BP16" i="21"/>
  <c r="BL16" i="21"/>
  <c r="BH16" i="21"/>
  <c r="BN15" i="21"/>
  <c r="BJ15" i="21"/>
  <c r="BP14" i="21"/>
  <c r="BL14" i="21"/>
  <c r="BH14" i="21"/>
  <c r="BN13" i="21"/>
  <c r="BJ13" i="21"/>
  <c r="BP12" i="21"/>
  <c r="BL12" i="21"/>
  <c r="BH12" i="21"/>
  <c r="BN11" i="21"/>
  <c r="BJ11" i="21"/>
  <c r="BP10" i="21"/>
  <c r="BL10" i="21"/>
  <c r="BH10" i="21"/>
  <c r="BN9" i="21"/>
  <c r="BJ9" i="21"/>
  <c r="BP8" i="21"/>
  <c r="BL8" i="21"/>
  <c r="BO14" i="21"/>
  <c r="BK14" i="21"/>
  <c r="BQ13" i="21"/>
  <c r="BM13" i="21"/>
  <c r="BI13" i="21"/>
  <c r="BO12" i="21"/>
  <c r="BK12" i="21"/>
  <c r="BQ11" i="21"/>
  <c r="BM11" i="21"/>
  <c r="BI11" i="21"/>
  <c r="BO10" i="21"/>
  <c r="BK10" i="21"/>
  <c r="BQ9" i="21"/>
  <c r="BM9" i="21"/>
  <c r="BI9" i="21"/>
  <c r="BO8" i="21"/>
  <c r="BK8" i="21"/>
  <c r="BP17" i="21"/>
  <c r="BL17" i="21"/>
  <c r="BH17" i="21"/>
  <c r="BN16" i="21"/>
  <c r="BJ16" i="21"/>
  <c r="BP15" i="21"/>
  <c r="BL15" i="21"/>
  <c r="BH15" i="21"/>
  <c r="BN14" i="21"/>
  <c r="BJ14" i="21"/>
  <c r="BP13" i="21"/>
  <c r="BL13" i="21"/>
  <c r="BH13" i="21"/>
  <c r="BN12" i="21"/>
  <c r="BJ12" i="21"/>
  <c r="BP11" i="21"/>
  <c r="BL11" i="21"/>
  <c r="BH11" i="21"/>
  <c r="BN10" i="21"/>
  <c r="BJ10" i="21"/>
  <c r="BP9" i="21"/>
  <c r="BL9" i="21"/>
  <c r="BH9" i="21"/>
  <c r="BN8" i="21"/>
  <c r="BJ8" i="21"/>
  <c r="U5" i="17"/>
  <c r="T4" i="17"/>
  <c r="T5" i="17"/>
  <c r="V5" i="17"/>
  <c r="V4" i="17"/>
  <c r="AH5" i="17"/>
  <c r="AH4" i="17"/>
  <c r="AA5" i="17"/>
  <c r="AA4" i="17"/>
  <c r="W5" i="17"/>
  <c r="W4" i="17"/>
  <c r="AD5" i="17"/>
  <c r="AD4" i="17"/>
  <c r="Z5" i="17"/>
  <c r="Z4" i="17"/>
  <c r="AE5" i="17"/>
  <c r="AE4" i="17"/>
  <c r="L8" i="16"/>
  <c r="P9" i="16"/>
  <c r="Q8" i="16"/>
  <c r="Q9" i="16"/>
  <c r="Q10" i="16"/>
  <c r="M12" i="16"/>
  <c r="L9" i="16"/>
  <c r="L10" i="16"/>
  <c r="P10" i="16"/>
  <c r="L11" i="16"/>
  <c r="L12" i="16"/>
  <c r="I8" i="16"/>
  <c r="M8" i="16"/>
  <c r="I9" i="16"/>
  <c r="N510" i="16" s="1"/>
  <c r="M9" i="16"/>
  <c r="I10" i="16"/>
  <c r="M10" i="16"/>
  <c r="I11" i="16"/>
  <c r="P506" i="16" s="1"/>
  <c r="M11" i="16"/>
  <c r="Q11" i="16"/>
  <c r="I12" i="16"/>
  <c r="Q12" i="16"/>
  <c r="J8" i="16"/>
  <c r="M46" i="16" s="1"/>
  <c r="N8" i="16"/>
  <c r="R8" i="16"/>
  <c r="J9" i="16"/>
  <c r="N9" i="16"/>
  <c r="R9" i="16"/>
  <c r="J10" i="16"/>
  <c r="O505" i="16" s="1"/>
  <c r="N10" i="16"/>
  <c r="R10" i="16"/>
  <c r="J11" i="16"/>
  <c r="N11" i="16"/>
  <c r="R11" i="16"/>
  <c r="J12" i="16"/>
  <c r="N12" i="16"/>
  <c r="R12" i="16"/>
  <c r="P8" i="16"/>
  <c r="P11" i="16"/>
  <c r="P12" i="16"/>
  <c r="K8" i="16"/>
  <c r="M61" i="16" s="1"/>
  <c r="O8" i="16"/>
  <c r="K9" i="16"/>
  <c r="N509" i="16" s="1"/>
  <c r="O9" i="16"/>
  <c r="K10" i="16"/>
  <c r="O10" i="16"/>
  <c r="K11" i="16"/>
  <c r="P522" i="16" s="1"/>
  <c r="O11" i="16"/>
  <c r="K12" i="16"/>
  <c r="O12" i="16"/>
  <c r="P29" i="16" l="1"/>
  <c r="Q508" i="16"/>
  <c r="P26" i="16"/>
  <c r="P43" i="16"/>
  <c r="P67" i="16"/>
  <c r="P108" i="16"/>
  <c r="P196" i="16"/>
  <c r="P94" i="16"/>
  <c r="P66" i="16"/>
  <c r="P110" i="16"/>
  <c r="P190" i="16"/>
  <c r="P46" i="16"/>
  <c r="P79" i="16"/>
  <c r="P128" i="16"/>
  <c r="P208" i="16"/>
  <c r="P109" i="16"/>
  <c r="P129" i="16"/>
  <c r="P151" i="16"/>
  <c r="P173" i="16"/>
  <c r="P193" i="16"/>
  <c r="P202" i="16"/>
  <c r="P203" i="16"/>
  <c r="P223" i="16"/>
  <c r="P245" i="16"/>
  <c r="P269" i="16"/>
  <c r="P370" i="16"/>
  <c r="P340" i="16"/>
  <c r="P246" i="16"/>
  <c r="P278" i="16"/>
  <c r="P393" i="16"/>
  <c r="P321" i="16"/>
  <c r="P353" i="16"/>
  <c r="P385" i="16"/>
  <c r="P402" i="16"/>
  <c r="P435" i="16"/>
  <c r="P419" i="16"/>
  <c r="P487" i="16"/>
  <c r="P454" i="16"/>
  <c r="P493" i="16"/>
  <c r="P490" i="16"/>
  <c r="O287" i="16"/>
  <c r="O57" i="16"/>
  <c r="O50" i="16"/>
  <c r="O30" i="16"/>
  <c r="O67" i="16"/>
  <c r="O99" i="16"/>
  <c r="O131" i="16"/>
  <c r="O163" i="16"/>
  <c r="O195" i="16"/>
  <c r="O451" i="16"/>
  <c r="O291" i="16"/>
  <c r="O138" i="16"/>
  <c r="O170" i="16"/>
  <c r="O237" i="16"/>
  <c r="O328" i="16"/>
  <c r="O224" i="16"/>
  <c r="O256" i="16"/>
  <c r="O288" i="16"/>
  <c r="O342" i="16"/>
  <c r="O313" i="16"/>
  <c r="T313" i="16" s="1"/>
  <c r="O345" i="16"/>
  <c r="O377" i="16"/>
  <c r="O398" i="16"/>
  <c r="O362" i="16"/>
  <c r="O431" i="16"/>
  <c r="O411" i="16"/>
  <c r="O457" i="16"/>
  <c r="O452" i="16"/>
  <c r="O506" i="16"/>
  <c r="O500" i="16"/>
  <c r="N36" i="16"/>
  <c r="N80" i="16"/>
  <c r="N177" i="16"/>
  <c r="N107" i="16"/>
  <c r="N94" i="16"/>
  <c r="N25" i="16"/>
  <c r="N51" i="16"/>
  <c r="N101" i="16"/>
  <c r="N213" i="16"/>
  <c r="N154" i="16"/>
  <c r="N223" i="16"/>
  <c r="N250" i="16"/>
  <c r="N309" i="16"/>
  <c r="N263" i="16"/>
  <c r="N304" i="16"/>
  <c r="N368" i="16"/>
  <c r="S368" i="16" s="1"/>
  <c r="N419" i="16"/>
  <c r="N450" i="16"/>
  <c r="N480" i="16"/>
  <c r="Q56" i="16"/>
  <c r="Q91" i="16"/>
  <c r="Q84" i="16"/>
  <c r="Q148" i="16"/>
  <c r="Q276" i="16"/>
  <c r="Q135" i="16"/>
  <c r="Q199" i="16"/>
  <c r="Q215" i="16"/>
  <c r="Q279" i="16"/>
  <c r="V279" i="16" s="1"/>
  <c r="Q306" i="16"/>
  <c r="Q370" i="16"/>
  <c r="Q355" i="16"/>
  <c r="Q406" i="16"/>
  <c r="Q435" i="16"/>
  <c r="Q506" i="16"/>
  <c r="P117" i="16"/>
  <c r="O521" i="16"/>
  <c r="M443" i="16"/>
  <c r="P138" i="16"/>
  <c r="P31" i="16"/>
  <c r="P53" i="16"/>
  <c r="P91" i="16"/>
  <c r="P148" i="16"/>
  <c r="P77" i="16"/>
  <c r="P186" i="16"/>
  <c r="P89" i="16"/>
  <c r="P150" i="16"/>
  <c r="P36" i="16"/>
  <c r="P56" i="16"/>
  <c r="P96" i="16"/>
  <c r="P176" i="16"/>
  <c r="P228" i="16"/>
  <c r="P119" i="16"/>
  <c r="P141" i="16"/>
  <c r="P161" i="16"/>
  <c r="P183" i="16"/>
  <c r="P299" i="16"/>
  <c r="P222" i="16"/>
  <c r="P213" i="16"/>
  <c r="P235" i="16"/>
  <c r="P255" i="16"/>
  <c r="P285" i="16"/>
  <c r="P308" i="16"/>
  <c r="P230" i="16"/>
  <c r="P262" i="16"/>
  <c r="P293" i="16"/>
  <c r="P305" i="16"/>
  <c r="U305" i="16" s="1"/>
  <c r="P337" i="16"/>
  <c r="P369" i="16"/>
  <c r="P415" i="16"/>
  <c r="P418" i="16"/>
  <c r="P467" i="16"/>
  <c r="P441" i="16"/>
  <c r="P438" i="16"/>
  <c r="P470" i="16"/>
  <c r="P509" i="16"/>
  <c r="O47" i="16"/>
  <c r="O211" i="16"/>
  <c r="O32" i="16"/>
  <c r="O88" i="16"/>
  <c r="O94" i="16"/>
  <c r="O83" i="16"/>
  <c r="O115" i="16"/>
  <c r="O147" i="16"/>
  <c r="O179" i="16"/>
  <c r="O249" i="16"/>
  <c r="O229" i="16"/>
  <c r="O122" i="16"/>
  <c r="O154" i="16"/>
  <c r="O186" i="16"/>
  <c r="O296" i="16"/>
  <c r="O208" i="16"/>
  <c r="O240" i="16"/>
  <c r="O272" i="16"/>
  <c r="O310" i="16"/>
  <c r="O297" i="16"/>
  <c r="O329" i="16"/>
  <c r="O361" i="16"/>
  <c r="O422" i="16"/>
  <c r="O480" i="16"/>
  <c r="O378" i="16"/>
  <c r="O395" i="16"/>
  <c r="O427" i="16"/>
  <c r="O436" i="16"/>
  <c r="O468" i="16"/>
  <c r="O503" i="16"/>
  <c r="O481" i="16"/>
  <c r="N111" i="16"/>
  <c r="N52" i="16"/>
  <c r="S52" i="16" s="1"/>
  <c r="N113" i="16"/>
  <c r="N67" i="16"/>
  <c r="N62" i="16"/>
  <c r="N147" i="16"/>
  <c r="N35" i="16"/>
  <c r="N69" i="16"/>
  <c r="N165" i="16"/>
  <c r="N122" i="16"/>
  <c r="N186" i="16"/>
  <c r="N218" i="16"/>
  <c r="N282" i="16"/>
  <c r="N231" i="16"/>
  <c r="N299" i="16"/>
  <c r="N336" i="16"/>
  <c r="N412" i="16"/>
  <c r="N472" i="16"/>
  <c r="N443" i="16"/>
  <c r="Q226" i="16"/>
  <c r="Q35" i="16"/>
  <c r="Q222" i="16"/>
  <c r="Q116" i="16"/>
  <c r="Q180" i="16"/>
  <c r="Q270" i="16"/>
  <c r="Q167" i="16"/>
  <c r="Q311" i="16"/>
  <c r="Q247" i="16"/>
  <c r="Q317" i="16"/>
  <c r="Q338" i="16"/>
  <c r="Q393" i="16"/>
  <c r="Q387" i="16"/>
  <c r="Q444" i="16"/>
  <c r="Q467" i="16"/>
  <c r="Q482" i="16"/>
  <c r="M208" i="16"/>
  <c r="M30" i="16"/>
  <c r="M75" i="16"/>
  <c r="M74" i="16"/>
  <c r="M106" i="16"/>
  <c r="M138" i="16"/>
  <c r="M170" i="16"/>
  <c r="M202" i="16"/>
  <c r="M240" i="16"/>
  <c r="M123" i="16"/>
  <c r="M155" i="16"/>
  <c r="M187" i="16"/>
  <c r="M290" i="16"/>
  <c r="M417" i="16"/>
  <c r="M237" i="16"/>
  <c r="M269" i="16"/>
  <c r="M297" i="16"/>
  <c r="M294" i="16"/>
  <c r="M326" i="16"/>
  <c r="M358" i="16"/>
  <c r="M419" i="16"/>
  <c r="M472" i="16"/>
  <c r="M377" i="16"/>
  <c r="M394" i="16"/>
  <c r="M426" i="16"/>
  <c r="M493" i="16"/>
  <c r="P520" i="16"/>
  <c r="P512" i="16"/>
  <c r="P504" i="16"/>
  <c r="P496" i="16"/>
  <c r="P523" i="16"/>
  <c r="P515" i="16"/>
  <c r="P507" i="16"/>
  <c r="P499" i="16"/>
  <c r="P491" i="16"/>
  <c r="P476" i="16"/>
  <c r="P468" i="16"/>
  <c r="P460" i="16"/>
  <c r="P452" i="16"/>
  <c r="P444" i="16"/>
  <c r="P436" i="16"/>
  <c r="P485" i="16"/>
  <c r="P469" i="16"/>
  <c r="P453" i="16"/>
  <c r="P437" i="16"/>
  <c r="P425" i="16"/>
  <c r="P417" i="16"/>
  <c r="P480" i="16"/>
  <c r="P463" i="16"/>
  <c r="P447" i="16"/>
  <c r="P431" i="16"/>
  <c r="P424" i="16"/>
  <c r="P416" i="16"/>
  <c r="P408" i="16"/>
  <c r="P400" i="16"/>
  <c r="P392" i="16"/>
  <c r="P411" i="16"/>
  <c r="P395" i="16"/>
  <c r="P383" i="16"/>
  <c r="P375" i="16"/>
  <c r="P367" i="16"/>
  <c r="P359" i="16"/>
  <c r="P351" i="16"/>
  <c r="P343" i="16"/>
  <c r="P335" i="16"/>
  <c r="P327" i="16"/>
  <c r="P319" i="16"/>
  <c r="P311" i="16"/>
  <c r="P303" i="16"/>
  <c r="P405" i="16"/>
  <c r="P391" i="16"/>
  <c r="P358" i="16"/>
  <c r="P292" i="16"/>
  <c r="P284" i="16"/>
  <c r="P276" i="16"/>
  <c r="P268" i="16"/>
  <c r="P260" i="16"/>
  <c r="P252" i="16"/>
  <c r="P244" i="16"/>
  <c r="P236" i="16"/>
  <c r="P388" i="16"/>
  <c r="P356" i="16"/>
  <c r="P336" i="16"/>
  <c r="P320" i="16"/>
  <c r="P304" i="16"/>
  <c r="P482" i="16"/>
  <c r="P362" i="16"/>
  <c r="P291" i="16"/>
  <c r="P283" i="16"/>
  <c r="P275" i="16"/>
  <c r="P267" i="16"/>
  <c r="P518" i="16"/>
  <c r="P510" i="16"/>
  <c r="P502" i="16"/>
  <c r="P494" i="16"/>
  <c r="P521" i="16"/>
  <c r="P513" i="16"/>
  <c r="P505" i="16"/>
  <c r="P497" i="16"/>
  <c r="P489" i="16"/>
  <c r="P475" i="16"/>
  <c r="P466" i="16"/>
  <c r="P458" i="16"/>
  <c r="P450" i="16"/>
  <c r="P442" i="16"/>
  <c r="P434" i="16"/>
  <c r="P478" i="16"/>
  <c r="P465" i="16"/>
  <c r="P449" i="16"/>
  <c r="P433" i="16"/>
  <c r="P423" i="16"/>
  <c r="P474" i="16"/>
  <c r="P479" i="16"/>
  <c r="P459" i="16"/>
  <c r="P443" i="16"/>
  <c r="P430" i="16"/>
  <c r="P422" i="16"/>
  <c r="P414" i="16"/>
  <c r="P406" i="16"/>
  <c r="P398" i="16"/>
  <c r="P390" i="16"/>
  <c r="P407" i="16"/>
  <c r="P389" i="16"/>
  <c r="P381" i="16"/>
  <c r="P373" i="16"/>
  <c r="P365" i="16"/>
  <c r="P357" i="16"/>
  <c r="P349" i="16"/>
  <c r="P341" i="16"/>
  <c r="P333" i="16"/>
  <c r="P325" i="16"/>
  <c r="P317" i="16"/>
  <c r="P309" i="16"/>
  <c r="P301" i="16"/>
  <c r="P401" i="16"/>
  <c r="P382" i="16"/>
  <c r="P350" i="16"/>
  <c r="P290" i="16"/>
  <c r="P282" i="16"/>
  <c r="P274" i="16"/>
  <c r="P266" i="16"/>
  <c r="P258" i="16"/>
  <c r="P250" i="16"/>
  <c r="P242" i="16"/>
  <c r="P234" i="16"/>
  <c r="P380" i="16"/>
  <c r="P348" i="16"/>
  <c r="P332" i="16"/>
  <c r="P316" i="16"/>
  <c r="P300" i="16"/>
  <c r="P386" i="16"/>
  <c r="P354" i="16"/>
  <c r="P289" i="16"/>
  <c r="P281" i="16"/>
  <c r="P273" i="16"/>
  <c r="P265" i="16"/>
  <c r="P257" i="16"/>
  <c r="P249" i="16"/>
  <c r="P241" i="16"/>
  <c r="P233" i="16"/>
  <c r="P225" i="16"/>
  <c r="P217" i="16"/>
  <c r="P209" i="16"/>
  <c r="P368" i="16"/>
  <c r="P226" i="16"/>
  <c r="P210" i="16"/>
  <c r="P334" i="16"/>
  <c r="P204" i="16"/>
  <c r="P195" i="16"/>
  <c r="P187" i="16"/>
  <c r="P179" i="16"/>
  <c r="P171" i="16"/>
  <c r="P163" i="16"/>
  <c r="P155" i="16"/>
  <c r="P147" i="16"/>
  <c r="P139" i="16"/>
  <c r="P131" i="16"/>
  <c r="P123" i="16"/>
  <c r="P115" i="16"/>
  <c r="P384" i="16"/>
  <c r="P314" i="16"/>
  <c r="P216" i="16"/>
  <c r="P200" i="16"/>
  <c r="P168" i="16"/>
  <c r="P136" i="16"/>
  <c r="P104" i="16"/>
  <c r="P88" i="16"/>
  <c r="P72" i="16"/>
  <c r="P58" i="16"/>
  <c r="P50" i="16"/>
  <c r="P42" i="16"/>
  <c r="P32" i="16"/>
  <c r="P198" i="16"/>
  <c r="P166" i="16"/>
  <c r="P134" i="16"/>
  <c r="P106" i="16"/>
  <c r="P90" i="16"/>
  <c r="P74" i="16"/>
  <c r="P33" i="16"/>
  <c r="P162" i="16"/>
  <c r="P101" i="16"/>
  <c r="P85" i="16"/>
  <c r="P69" i="16"/>
  <c r="P188" i="16"/>
  <c r="P156" i="16"/>
  <c r="P124" i="16"/>
  <c r="P100" i="16"/>
  <c r="P84" i="16"/>
  <c r="P68" i="16"/>
  <c r="P57" i="16"/>
  <c r="P49" i="16"/>
  <c r="P41" i="16"/>
  <c r="P34" i="16"/>
  <c r="P28" i="16"/>
  <c r="P178" i="16"/>
  <c r="P122" i="16"/>
  <c r="N523" i="16"/>
  <c r="N515" i="16"/>
  <c r="N507" i="16"/>
  <c r="N499" i="16"/>
  <c r="N491" i="16"/>
  <c r="N516" i="16"/>
  <c r="N508" i="16"/>
  <c r="N500" i="16"/>
  <c r="N492" i="16"/>
  <c r="N489" i="16"/>
  <c r="N473" i="16"/>
  <c r="N465" i="16"/>
  <c r="N457" i="16"/>
  <c r="N449" i="16"/>
  <c r="N441" i="16"/>
  <c r="N433" i="16"/>
  <c r="N474" i="16"/>
  <c r="N462" i="16"/>
  <c r="N446" i="16"/>
  <c r="N431" i="16"/>
  <c r="N424" i="16"/>
  <c r="N484" i="16"/>
  <c r="N468" i="16"/>
  <c r="N452" i="16"/>
  <c r="N436" i="16"/>
  <c r="N425" i="16"/>
  <c r="N417" i="16"/>
  <c r="N409" i="16"/>
  <c r="N401" i="16"/>
  <c r="N393" i="16"/>
  <c r="N408" i="16"/>
  <c r="N392" i="16"/>
  <c r="N382" i="16"/>
  <c r="N374" i="16"/>
  <c r="N366" i="16"/>
  <c r="N358" i="16"/>
  <c r="N350" i="16"/>
  <c r="N342" i="16"/>
  <c r="N334" i="16"/>
  <c r="N326" i="16"/>
  <c r="N318" i="16"/>
  <c r="N310" i="16"/>
  <c r="N302" i="16"/>
  <c r="N410" i="16"/>
  <c r="N394" i="16"/>
  <c r="N363" i="16"/>
  <c r="N298" i="16"/>
  <c r="N285" i="16"/>
  <c r="N277" i="16"/>
  <c r="N269" i="16"/>
  <c r="N261" i="16"/>
  <c r="N253" i="16"/>
  <c r="N245" i="16"/>
  <c r="N237" i="16"/>
  <c r="N390" i="16"/>
  <c r="N361" i="16"/>
  <c r="N337" i="16"/>
  <c r="N321" i="16"/>
  <c r="N305" i="16"/>
  <c r="N375" i="16"/>
  <c r="N295" i="16"/>
  <c r="N288" i="16"/>
  <c r="N280" i="16"/>
  <c r="N272" i="16"/>
  <c r="N264" i="16"/>
  <c r="N256" i="16"/>
  <c r="N248" i="16"/>
  <c r="N240" i="16"/>
  <c r="N232" i="16"/>
  <c r="N224" i="16"/>
  <c r="N216" i="16"/>
  <c r="N208" i="16"/>
  <c r="N478" i="16"/>
  <c r="N319" i="16"/>
  <c r="N219" i="16"/>
  <c r="N373" i="16"/>
  <c r="N200" i="16"/>
  <c r="N192" i="16"/>
  <c r="N184" i="16"/>
  <c r="N176" i="16"/>
  <c r="N168" i="16"/>
  <c r="N160" i="16"/>
  <c r="N152" i="16"/>
  <c r="N144" i="16"/>
  <c r="N136" i="16"/>
  <c r="N128" i="16"/>
  <c r="N120" i="16"/>
  <c r="N112" i="16"/>
  <c r="N343" i="16"/>
  <c r="N225" i="16"/>
  <c r="N209" i="16"/>
  <c r="N521" i="16"/>
  <c r="N513" i="16"/>
  <c r="N505" i="16"/>
  <c r="N497" i="16"/>
  <c r="N522" i="16"/>
  <c r="N514" i="16"/>
  <c r="N506" i="16"/>
  <c r="N498" i="16"/>
  <c r="N490" i="16"/>
  <c r="N488" i="16"/>
  <c r="N471" i="16"/>
  <c r="N463" i="16"/>
  <c r="N455" i="16"/>
  <c r="N447" i="16"/>
  <c r="N439" i="16"/>
  <c r="N483" i="16"/>
  <c r="N485" i="16"/>
  <c r="N458" i="16"/>
  <c r="N442" i="16"/>
  <c r="N430" i="16"/>
  <c r="N422" i="16"/>
  <c r="N477" i="16"/>
  <c r="N464" i="16"/>
  <c r="N448" i="16"/>
  <c r="N432" i="16"/>
  <c r="N423" i="16"/>
  <c r="N415" i="16"/>
  <c r="N407" i="16"/>
  <c r="N399" i="16"/>
  <c r="N391" i="16"/>
  <c r="N404" i="16"/>
  <c r="N388" i="16"/>
  <c r="N380" i="16"/>
  <c r="N372" i="16"/>
  <c r="N364" i="16"/>
  <c r="N356" i="16"/>
  <c r="N348" i="16"/>
  <c r="N340" i="16"/>
  <c r="N332" i="16"/>
  <c r="N324" i="16"/>
  <c r="N316" i="16"/>
  <c r="N308" i="16"/>
  <c r="N300" i="16"/>
  <c r="N406" i="16"/>
  <c r="N387" i="16"/>
  <c r="N355" i="16"/>
  <c r="N291" i="16"/>
  <c r="N283" i="16"/>
  <c r="N275" i="16"/>
  <c r="N267" i="16"/>
  <c r="N259" i="16"/>
  <c r="N251" i="16"/>
  <c r="N243" i="16"/>
  <c r="N235" i="16"/>
  <c r="N385" i="16"/>
  <c r="N353" i="16"/>
  <c r="N333" i="16"/>
  <c r="N317" i="16"/>
  <c r="N301" i="16"/>
  <c r="N367" i="16"/>
  <c r="N294" i="16"/>
  <c r="N286" i="16"/>
  <c r="N278" i="16"/>
  <c r="N270" i="16"/>
  <c r="N262" i="16"/>
  <c r="N254" i="16"/>
  <c r="N246" i="16"/>
  <c r="N238" i="16"/>
  <c r="N230" i="16"/>
  <c r="N222" i="16"/>
  <c r="N214" i="16"/>
  <c r="N206" i="16"/>
  <c r="N381" i="16"/>
  <c r="N303" i="16"/>
  <c r="N215" i="16"/>
  <c r="N331" i="16"/>
  <c r="N198" i="16"/>
  <c r="N190" i="16"/>
  <c r="N182" i="16"/>
  <c r="N174" i="16"/>
  <c r="N166" i="16"/>
  <c r="N158" i="16"/>
  <c r="N150" i="16"/>
  <c r="N142" i="16"/>
  <c r="N134" i="16"/>
  <c r="N126" i="16"/>
  <c r="N118" i="16"/>
  <c r="N110" i="16"/>
  <c r="N327" i="16"/>
  <c r="N221" i="16"/>
  <c r="N203" i="16"/>
  <c r="N189" i="16"/>
  <c r="N157" i="16"/>
  <c r="N125" i="16"/>
  <c r="N100" i="16"/>
  <c r="N84" i="16"/>
  <c r="N68" i="16"/>
  <c r="N57" i="16"/>
  <c r="N49" i="16"/>
  <c r="N41" i="16"/>
  <c r="N34" i="16"/>
  <c r="N28" i="16"/>
  <c r="N323" i="16"/>
  <c r="N171" i="16"/>
  <c r="N139" i="16"/>
  <c r="N103" i="16"/>
  <c r="N87" i="16"/>
  <c r="N71" i="16"/>
  <c r="N389" i="16"/>
  <c r="N151" i="16"/>
  <c r="N106" i="16"/>
  <c r="N82" i="16"/>
  <c r="N33" i="16"/>
  <c r="N201" i="16"/>
  <c r="N169" i="16"/>
  <c r="N137" i="16"/>
  <c r="N105" i="16"/>
  <c r="N89" i="16"/>
  <c r="N73" i="16"/>
  <c r="N58" i="16"/>
  <c r="N50" i="16"/>
  <c r="N42" i="16"/>
  <c r="N32" i="16"/>
  <c r="N167" i="16"/>
  <c r="N99" i="16"/>
  <c r="N519" i="16"/>
  <c r="N511" i="16"/>
  <c r="N503" i="16"/>
  <c r="N495" i="16"/>
  <c r="N520" i="16"/>
  <c r="N512" i="16"/>
  <c r="N504" i="16"/>
  <c r="N496" i="16"/>
  <c r="N487" i="16"/>
  <c r="N481" i="16"/>
  <c r="N469" i="16"/>
  <c r="N461" i="16"/>
  <c r="N453" i="16"/>
  <c r="N445" i="16"/>
  <c r="N437" i="16"/>
  <c r="N482" i="16"/>
  <c r="N470" i="16"/>
  <c r="N454" i="16"/>
  <c r="N438" i="16"/>
  <c r="N428" i="16"/>
  <c r="N420" i="16"/>
  <c r="N476" i="16"/>
  <c r="N460" i="16"/>
  <c r="N444" i="16"/>
  <c r="N429" i="16"/>
  <c r="N421" i="16"/>
  <c r="N413" i="16"/>
  <c r="N405" i="16"/>
  <c r="N397" i="16"/>
  <c r="N416" i="16"/>
  <c r="N400" i="16"/>
  <c r="N386" i="16"/>
  <c r="N378" i="16"/>
  <c r="N370" i="16"/>
  <c r="N362" i="16"/>
  <c r="N354" i="16"/>
  <c r="N346" i="16"/>
  <c r="N338" i="16"/>
  <c r="N330" i="16"/>
  <c r="N322" i="16"/>
  <c r="N314" i="16"/>
  <c r="N306" i="16"/>
  <c r="N479" i="16"/>
  <c r="N402" i="16"/>
  <c r="N379" i="16"/>
  <c r="N347" i="16"/>
  <c r="N289" i="16"/>
  <c r="N281" i="16"/>
  <c r="N273" i="16"/>
  <c r="N265" i="16"/>
  <c r="N257" i="16"/>
  <c r="N249" i="16"/>
  <c r="N241" i="16"/>
  <c r="N233" i="16"/>
  <c r="N377" i="16"/>
  <c r="N345" i="16"/>
  <c r="N329" i="16"/>
  <c r="N313" i="16"/>
  <c r="N293" i="16"/>
  <c r="N359" i="16"/>
  <c r="N292" i="16"/>
  <c r="N284" i="16"/>
  <c r="N276" i="16"/>
  <c r="N268" i="16"/>
  <c r="N260" i="16"/>
  <c r="N252" i="16"/>
  <c r="N244" i="16"/>
  <c r="N236" i="16"/>
  <c r="N228" i="16"/>
  <c r="N220" i="16"/>
  <c r="N212" i="16"/>
  <c r="N204" i="16"/>
  <c r="N349" i="16"/>
  <c r="N227" i="16"/>
  <c r="N211" i="16"/>
  <c r="N315" i="16"/>
  <c r="N196" i="16"/>
  <c r="N188" i="16"/>
  <c r="N180" i="16"/>
  <c r="N172" i="16"/>
  <c r="N164" i="16"/>
  <c r="N156" i="16"/>
  <c r="N148" i="16"/>
  <c r="N140" i="16"/>
  <c r="N132" i="16"/>
  <c r="N124" i="16"/>
  <c r="N116" i="16"/>
  <c r="N108" i="16"/>
  <c r="N311" i="16"/>
  <c r="N217" i="16"/>
  <c r="N357" i="16"/>
  <c r="N181" i="16"/>
  <c r="N149" i="16"/>
  <c r="N117" i="16"/>
  <c r="N93" i="16"/>
  <c r="N77" i="16"/>
  <c r="N61" i="16"/>
  <c r="N55" i="16"/>
  <c r="N47" i="16"/>
  <c r="N39" i="16"/>
  <c r="N31" i="16"/>
  <c r="N27" i="16"/>
  <c r="N195" i="16"/>
  <c r="N163" i="16"/>
  <c r="N131" i="16"/>
  <c r="N102" i="16"/>
  <c r="N86" i="16"/>
  <c r="N70" i="16"/>
  <c r="N199" i="16"/>
  <c r="N127" i="16"/>
  <c r="N91" i="16"/>
  <c r="N75" i="16"/>
  <c r="N307" i="16"/>
  <c r="N193" i="16"/>
  <c r="N161" i="16"/>
  <c r="N129" i="16"/>
  <c r="N104" i="16"/>
  <c r="N88" i="16"/>
  <c r="N72" i="16"/>
  <c r="N56" i="16"/>
  <c r="N48" i="16"/>
  <c r="N40" i="16"/>
  <c r="N24" i="16"/>
  <c r="N143" i="16"/>
  <c r="N98" i="16"/>
  <c r="P146" i="16"/>
  <c r="P27" i="16"/>
  <c r="P35" i="16"/>
  <c r="P45" i="16"/>
  <c r="P55" i="16"/>
  <c r="P75" i="16"/>
  <c r="P92" i="16"/>
  <c r="P116" i="16"/>
  <c r="P164" i="16"/>
  <c r="P61" i="16"/>
  <c r="P78" i="16"/>
  <c r="P102" i="16"/>
  <c r="P342" i="16"/>
  <c r="P73" i="16"/>
  <c r="P97" i="16"/>
  <c r="P118" i="16"/>
  <c r="P158" i="16"/>
  <c r="P310" i="16"/>
  <c r="P38" i="16"/>
  <c r="P48" i="16"/>
  <c r="P63" i="16"/>
  <c r="P80" i="16"/>
  <c r="P103" i="16"/>
  <c r="P144" i="16"/>
  <c r="P184" i="16"/>
  <c r="P212" i="16"/>
  <c r="P330" i="16"/>
  <c r="P111" i="16"/>
  <c r="P121" i="16"/>
  <c r="P133" i="16"/>
  <c r="P143" i="16"/>
  <c r="P153" i="16"/>
  <c r="P165" i="16"/>
  <c r="P175" i="16"/>
  <c r="P185" i="16"/>
  <c r="P197" i="16"/>
  <c r="P302" i="16"/>
  <c r="P206" i="16"/>
  <c r="P306" i="16"/>
  <c r="P205" i="16"/>
  <c r="P215" i="16"/>
  <c r="P227" i="16"/>
  <c r="P237" i="16"/>
  <c r="P247" i="16"/>
  <c r="P259" i="16"/>
  <c r="P271" i="16"/>
  <c r="P287" i="16"/>
  <c r="P378" i="16"/>
  <c r="P312" i="16"/>
  <c r="P344" i="16"/>
  <c r="P232" i="16"/>
  <c r="P248" i="16"/>
  <c r="P264" i="16"/>
  <c r="P280" i="16"/>
  <c r="P294" i="16"/>
  <c r="P397" i="16"/>
  <c r="P307" i="16"/>
  <c r="P323" i="16"/>
  <c r="P339" i="16"/>
  <c r="P355" i="16"/>
  <c r="P371" i="16"/>
  <c r="P387" i="16"/>
  <c r="P481" i="16"/>
  <c r="P404" i="16"/>
  <c r="P420" i="16"/>
  <c r="P439" i="16"/>
  <c r="P471" i="16"/>
  <c r="P421" i="16"/>
  <c r="P445" i="16"/>
  <c r="P477" i="16"/>
  <c r="P440" i="16"/>
  <c r="P456" i="16"/>
  <c r="P472" i="16"/>
  <c r="P495" i="16"/>
  <c r="P511" i="16"/>
  <c r="P492" i="16"/>
  <c r="P508" i="16"/>
  <c r="O25" i="16"/>
  <c r="O49" i="16"/>
  <c r="O33" i="16"/>
  <c r="O227" i="16"/>
  <c r="O68" i="16"/>
  <c r="O36" i="16"/>
  <c r="O52" i="16"/>
  <c r="O96" i="16"/>
  <c r="O37" i="16"/>
  <c r="O102" i="16"/>
  <c r="O69" i="16"/>
  <c r="O85" i="16"/>
  <c r="O101" i="16"/>
  <c r="O117" i="16"/>
  <c r="O133" i="16"/>
  <c r="O149" i="16"/>
  <c r="O165" i="16"/>
  <c r="O181" i="16"/>
  <c r="O197" i="16"/>
  <c r="O257" i="16"/>
  <c r="O202" i="16"/>
  <c r="O235" i="16"/>
  <c r="O108" i="16"/>
  <c r="O124" i="16"/>
  <c r="O140" i="16"/>
  <c r="O156" i="16"/>
  <c r="O172" i="16"/>
  <c r="O188" i="16"/>
  <c r="O245" i="16"/>
  <c r="O300" i="16"/>
  <c r="O332" i="16"/>
  <c r="O210" i="16"/>
  <c r="O226" i="16"/>
  <c r="O242" i="16"/>
  <c r="O258" i="16"/>
  <c r="O274" i="16"/>
  <c r="O290" i="16"/>
  <c r="O314" i="16"/>
  <c r="O346" i="16"/>
  <c r="O299" i="16"/>
  <c r="O315" i="16"/>
  <c r="O331" i="16"/>
  <c r="O347" i="16"/>
  <c r="O363" i="16"/>
  <c r="O379" i="16"/>
  <c r="O430" i="16"/>
  <c r="O402" i="16"/>
  <c r="O348" i="16"/>
  <c r="O364" i="16"/>
  <c r="O380" i="16"/>
  <c r="O447" i="16"/>
  <c r="O397" i="16"/>
  <c r="O413" i="16"/>
  <c r="O429" i="16"/>
  <c r="O461" i="16"/>
  <c r="O438" i="16"/>
  <c r="O454" i="16"/>
  <c r="O470" i="16"/>
  <c r="O507" i="16"/>
  <c r="O504" i="16"/>
  <c r="O514" i="16"/>
  <c r="O483" i="16"/>
  <c r="O509" i="16"/>
  <c r="N135" i="16"/>
  <c r="N38" i="16"/>
  <c r="N54" i="16"/>
  <c r="N81" i="16"/>
  <c r="N121" i="16"/>
  <c r="N185" i="16"/>
  <c r="N74" i="16"/>
  <c r="N119" i="16"/>
  <c r="N63" i="16"/>
  <c r="N95" i="16"/>
  <c r="N155" i="16"/>
  <c r="N26" i="16"/>
  <c r="N37" i="16"/>
  <c r="N53" i="16"/>
  <c r="N76" i="16"/>
  <c r="N109" i="16"/>
  <c r="N173" i="16"/>
  <c r="N229" i="16"/>
  <c r="N130" i="16"/>
  <c r="N162" i="16"/>
  <c r="N194" i="16"/>
  <c r="N335" i="16"/>
  <c r="N226" i="16"/>
  <c r="N258" i="16"/>
  <c r="N290" i="16"/>
  <c r="N325" i="16"/>
  <c r="N239" i="16"/>
  <c r="N271" i="16"/>
  <c r="N371" i="16"/>
  <c r="N312" i="16"/>
  <c r="N344" i="16"/>
  <c r="N376" i="16"/>
  <c r="N395" i="16"/>
  <c r="N427" i="16"/>
  <c r="N418" i="16"/>
  <c r="N466" i="16"/>
  <c r="N451" i="16"/>
  <c r="N486" i="16"/>
  <c r="N518" i="16"/>
  <c r="N517" i="16"/>
  <c r="Q77" i="16"/>
  <c r="Q95" i="16"/>
  <c r="Q43" i="16"/>
  <c r="Q258" i="16"/>
  <c r="Q60" i="16"/>
  <c r="Q92" i="16"/>
  <c r="Q124" i="16"/>
  <c r="Q156" i="16"/>
  <c r="Q188" i="16"/>
  <c r="Q205" i="16"/>
  <c r="Q111" i="16"/>
  <c r="Q143" i="16"/>
  <c r="Q175" i="16"/>
  <c r="Q232" i="16"/>
  <c r="Q327" i="16"/>
  <c r="Q223" i="16"/>
  <c r="Q255" i="16"/>
  <c r="Q287" i="16"/>
  <c r="Q333" i="16"/>
  <c r="Q314" i="16"/>
  <c r="Q346" i="16"/>
  <c r="Q378" i="16"/>
  <c r="Q409" i="16"/>
  <c r="Q363" i="16"/>
  <c r="Q434" i="16"/>
  <c r="Q414" i="16"/>
  <c r="Q460" i="16"/>
  <c r="Q443" i="16"/>
  <c r="Q487" i="16"/>
  <c r="Q523" i="16"/>
  <c r="Q492" i="16"/>
  <c r="M73" i="16"/>
  <c r="M32" i="16"/>
  <c r="M37" i="16"/>
  <c r="M93" i="16"/>
  <c r="M107" i="16"/>
  <c r="M82" i="16"/>
  <c r="M114" i="16"/>
  <c r="M146" i="16"/>
  <c r="M178" i="16"/>
  <c r="M254" i="16"/>
  <c r="M272" i="16"/>
  <c r="M131" i="16"/>
  <c r="M163" i="16"/>
  <c r="M195" i="16"/>
  <c r="M305" i="16"/>
  <c r="M213" i="16"/>
  <c r="M245" i="16"/>
  <c r="M277" i="16"/>
  <c r="M315" i="16"/>
  <c r="M302" i="16"/>
  <c r="M334" i="16"/>
  <c r="M366" i="16"/>
  <c r="M468" i="16"/>
  <c r="M353" i="16"/>
  <c r="M385" i="16"/>
  <c r="M402" i="16"/>
  <c r="M438" i="16"/>
  <c r="M435" i="16"/>
  <c r="P170" i="16"/>
  <c r="U170" i="16" s="1"/>
  <c r="P37" i="16"/>
  <c r="P47" i="16"/>
  <c r="P59" i="16"/>
  <c r="P76" i="16"/>
  <c r="P99" i="16"/>
  <c r="P132" i="16"/>
  <c r="P172" i="16"/>
  <c r="P62" i="16"/>
  <c r="P86" i="16"/>
  <c r="P130" i="16"/>
  <c r="P25" i="16"/>
  <c r="P81" i="16"/>
  <c r="P98" i="16"/>
  <c r="P126" i="16"/>
  <c r="P174" i="16"/>
  <c r="P376" i="16"/>
  <c r="P40" i="16"/>
  <c r="P52" i="16"/>
  <c r="P64" i="16"/>
  <c r="P87" i="16"/>
  <c r="P112" i="16"/>
  <c r="P152" i="16"/>
  <c r="P192" i="16"/>
  <c r="P220" i="16"/>
  <c r="P346" i="16"/>
  <c r="P113" i="16"/>
  <c r="P125" i="16"/>
  <c r="P135" i="16"/>
  <c r="U135" i="16" s="1"/>
  <c r="P145" i="16"/>
  <c r="P157" i="16"/>
  <c r="P167" i="16"/>
  <c r="P177" i="16"/>
  <c r="P189" i="16"/>
  <c r="P199" i="16"/>
  <c r="P318" i="16"/>
  <c r="P214" i="16"/>
  <c r="P322" i="16"/>
  <c r="P207" i="16"/>
  <c r="P219" i="16"/>
  <c r="P229" i="16"/>
  <c r="P239" i="16"/>
  <c r="P251" i="16"/>
  <c r="P261" i="16"/>
  <c r="P277" i="16"/>
  <c r="P297" i="16"/>
  <c r="P295" i="16"/>
  <c r="P324" i="16"/>
  <c r="P364" i="16"/>
  <c r="P238" i="16"/>
  <c r="P254" i="16"/>
  <c r="P270" i="16"/>
  <c r="P286" i="16"/>
  <c r="P366" i="16"/>
  <c r="P409" i="16"/>
  <c r="P313" i="16"/>
  <c r="P329" i="16"/>
  <c r="P345" i="16"/>
  <c r="P361" i="16"/>
  <c r="P377" i="16"/>
  <c r="P399" i="16"/>
  <c r="P394" i="16"/>
  <c r="P410" i="16"/>
  <c r="P426" i="16"/>
  <c r="P451" i="16"/>
  <c r="P488" i="16"/>
  <c r="P427" i="16"/>
  <c r="P457" i="16"/>
  <c r="P486" i="16"/>
  <c r="P446" i="16"/>
  <c r="P462" i="16"/>
  <c r="P483" i="16"/>
  <c r="P501" i="16"/>
  <c r="P517" i="16"/>
  <c r="P498" i="16"/>
  <c r="P514" i="16"/>
  <c r="O28" i="16"/>
  <c r="O55" i="16"/>
  <c r="O82" i="16"/>
  <c r="O400" i="16"/>
  <c r="O92" i="16"/>
  <c r="O42" i="16"/>
  <c r="O58" i="16"/>
  <c r="O239" i="16"/>
  <c r="O62" i="16"/>
  <c r="O279" i="16"/>
  <c r="O75" i="16"/>
  <c r="O91" i="16"/>
  <c r="O107" i="16"/>
  <c r="O123" i="16"/>
  <c r="O139" i="16"/>
  <c r="O155" i="16"/>
  <c r="O171" i="16"/>
  <c r="O187" i="16"/>
  <c r="O204" i="16"/>
  <c r="O281" i="16"/>
  <c r="O213" i="16"/>
  <c r="O259" i="16"/>
  <c r="O114" i="16"/>
  <c r="O130" i="16"/>
  <c r="O146" i="16"/>
  <c r="O162" i="16"/>
  <c r="O178" i="16"/>
  <c r="O194" i="16"/>
  <c r="O269" i="16"/>
  <c r="T269" i="16" s="1"/>
  <c r="O312" i="16"/>
  <c r="O344" i="16"/>
  <c r="O216" i="16"/>
  <c r="O232" i="16"/>
  <c r="O248" i="16"/>
  <c r="O264" i="16"/>
  <c r="O280" i="16"/>
  <c r="O392" i="16"/>
  <c r="O326" i="16"/>
  <c r="O420" i="16"/>
  <c r="O305" i="16"/>
  <c r="O321" i="16"/>
  <c r="O337" i="16"/>
  <c r="O353" i="16"/>
  <c r="O369" i="16"/>
  <c r="O385" i="16"/>
  <c r="O471" i="16"/>
  <c r="O414" i="16"/>
  <c r="O354" i="16"/>
  <c r="O370" i="16"/>
  <c r="O386" i="16"/>
  <c r="O486" i="16"/>
  <c r="O403" i="16"/>
  <c r="O419" i="16"/>
  <c r="O441" i="16"/>
  <c r="O496" i="16"/>
  <c r="O444" i="16"/>
  <c r="O460" i="16"/>
  <c r="O484" i="16"/>
  <c r="O523" i="16"/>
  <c r="O520" i="16"/>
  <c r="O473" i="16"/>
  <c r="O489" i="16"/>
  <c r="N175" i="16"/>
  <c r="N44" i="16"/>
  <c r="N64" i="16"/>
  <c r="N96" i="16"/>
  <c r="N145" i="16"/>
  <c r="N205" i="16"/>
  <c r="N83" i="16"/>
  <c r="N159" i="16"/>
  <c r="N78" i="16"/>
  <c r="N115" i="16"/>
  <c r="N179" i="16"/>
  <c r="N29" i="16"/>
  <c r="N43" i="16"/>
  <c r="N59" i="16"/>
  <c r="N85" i="16"/>
  <c r="N133" i="16"/>
  <c r="N197" i="16"/>
  <c r="N365" i="16"/>
  <c r="N138" i="16"/>
  <c r="N170" i="16"/>
  <c r="N297" i="16"/>
  <c r="N202" i="16"/>
  <c r="N234" i="16"/>
  <c r="N266" i="16"/>
  <c r="N351" i="16"/>
  <c r="N341" i="16"/>
  <c r="N247" i="16"/>
  <c r="N279" i="16"/>
  <c r="N398" i="16"/>
  <c r="N320" i="16"/>
  <c r="N352" i="16"/>
  <c r="N384" i="16"/>
  <c r="N403" i="16"/>
  <c r="N440" i="16"/>
  <c r="N426" i="16"/>
  <c r="N475" i="16"/>
  <c r="N459" i="16"/>
  <c r="N494" i="16"/>
  <c r="N493" i="16"/>
  <c r="Q32" i="16"/>
  <c r="Q214" i="16"/>
  <c r="Q25" i="16"/>
  <c r="Q51" i="16"/>
  <c r="Q33" i="16"/>
  <c r="Q68" i="16"/>
  <c r="Q100" i="16"/>
  <c r="Q132" i="16"/>
  <c r="Q164" i="16"/>
  <c r="Q196" i="16"/>
  <c r="Q220" i="16"/>
  <c r="Q119" i="16"/>
  <c r="Q151" i="16"/>
  <c r="Q183" i="16"/>
  <c r="Q264" i="16"/>
  <c r="Q343" i="16"/>
  <c r="Q231" i="16"/>
  <c r="Q263" i="16"/>
  <c r="Q395" i="16"/>
  <c r="Q399" i="16"/>
  <c r="Q322" i="16"/>
  <c r="Q354" i="16"/>
  <c r="Q386" i="16"/>
  <c r="Q446" i="16"/>
  <c r="Q371" i="16"/>
  <c r="Q499" i="16"/>
  <c r="Q422" i="16"/>
  <c r="Q475" i="16"/>
  <c r="Q451" i="16"/>
  <c r="Q509" i="16"/>
  <c r="Q503" i="16"/>
  <c r="M236" i="16"/>
  <c r="M81" i="16"/>
  <c r="M45" i="16"/>
  <c r="M252" i="16"/>
  <c r="M292" i="16"/>
  <c r="M90" i="16"/>
  <c r="M122" i="16"/>
  <c r="S122" i="16" s="1"/>
  <c r="M154" i="16"/>
  <c r="M186" i="16"/>
  <c r="U186" i="16" s="1"/>
  <c r="M286" i="16"/>
  <c r="M464" i="16"/>
  <c r="M139" i="16"/>
  <c r="M171" i="16"/>
  <c r="M205" i="16"/>
  <c r="M321" i="16"/>
  <c r="M221" i="16"/>
  <c r="M253" i="16"/>
  <c r="M285" i="16"/>
  <c r="M331" i="16"/>
  <c r="M310" i="16"/>
  <c r="M342" i="16"/>
  <c r="M374" i="16"/>
  <c r="M403" i="16"/>
  <c r="M361" i="16"/>
  <c r="M391" i="16"/>
  <c r="M410" i="16"/>
  <c r="M454" i="16"/>
  <c r="Q520" i="16"/>
  <c r="Q504" i="16"/>
  <c r="Q488" i="16"/>
  <c r="Q480" i="16"/>
  <c r="Q519" i="16"/>
  <c r="Q502" i="16"/>
  <c r="Q522" i="16"/>
  <c r="Q505" i="16"/>
  <c r="Q477" i="16"/>
  <c r="Q495" i="16"/>
  <c r="Q479" i="16"/>
  <c r="Q465" i="16"/>
  <c r="Q457" i="16"/>
  <c r="Q449" i="16"/>
  <c r="Q441" i="16"/>
  <c r="Q433" i="16"/>
  <c r="Q489" i="16"/>
  <c r="Q472" i="16"/>
  <c r="Q456" i="16"/>
  <c r="Q440" i="16"/>
  <c r="Q428" i="16"/>
  <c r="Q420" i="16"/>
  <c r="Q412" i="16"/>
  <c r="Q404" i="16"/>
  <c r="Q396" i="16"/>
  <c r="Q481" i="16"/>
  <c r="Q429" i="16"/>
  <c r="Q385" i="16"/>
  <c r="Q377" i="16"/>
  <c r="Q369" i="16"/>
  <c r="Q361" i="16"/>
  <c r="Q353" i="16"/>
  <c r="Q515" i="16"/>
  <c r="Q427" i="16"/>
  <c r="Q405" i="16"/>
  <c r="Q391" i="16"/>
  <c r="Q425" i="16"/>
  <c r="Q384" i="16"/>
  <c r="Q376" i="16"/>
  <c r="Q368" i="16"/>
  <c r="Q360" i="16"/>
  <c r="Q352" i="16"/>
  <c r="Q344" i="16"/>
  <c r="Q336" i="16"/>
  <c r="Q328" i="16"/>
  <c r="Q320" i="16"/>
  <c r="Q312" i="16"/>
  <c r="Q304" i="16"/>
  <c r="Q296" i="16"/>
  <c r="Q345" i="16"/>
  <c r="Q329" i="16"/>
  <c r="Q313" i="16"/>
  <c r="Q295" i="16"/>
  <c r="Q297" i="16"/>
  <c r="V297" i="16" s="1"/>
  <c r="Q285" i="16"/>
  <c r="Q277" i="16"/>
  <c r="Q269" i="16"/>
  <c r="Q261" i="16"/>
  <c r="Q253" i="16"/>
  <c r="Q245" i="16"/>
  <c r="Q237" i="16"/>
  <c r="Q229" i="16"/>
  <c r="Q221" i="16"/>
  <c r="Q213" i="16"/>
  <c r="Q454" i="16"/>
  <c r="Q339" i="16"/>
  <c r="Q323" i="16"/>
  <c r="Q307" i="16"/>
  <c r="Q288" i="16"/>
  <c r="Q256" i="16"/>
  <c r="Q204" i="16"/>
  <c r="Q197" i="16"/>
  <c r="Q189" i="16"/>
  <c r="Q181" i="16"/>
  <c r="Q173" i="16"/>
  <c r="Q165" i="16"/>
  <c r="Q157" i="16"/>
  <c r="Q149" i="16"/>
  <c r="Q141" i="16"/>
  <c r="Q133" i="16"/>
  <c r="Q125" i="16"/>
  <c r="Q117" i="16"/>
  <c r="Q109" i="16"/>
  <c r="Q262" i="16"/>
  <c r="Q230" i="16"/>
  <c r="Q216" i="16"/>
  <c r="V216" i="16" s="1"/>
  <c r="Q403" i="16"/>
  <c r="Q268" i="16"/>
  <c r="Q236" i="16"/>
  <c r="Q194" i="16"/>
  <c r="Q186" i="16"/>
  <c r="Q178" i="16"/>
  <c r="Q170" i="16"/>
  <c r="Q162" i="16"/>
  <c r="Q154" i="16"/>
  <c r="Q146" i="16"/>
  <c r="Q138" i="16"/>
  <c r="Q130" i="16"/>
  <c r="Q122" i="16"/>
  <c r="Q114" i="16"/>
  <c r="Q106" i="16"/>
  <c r="Q98" i="16"/>
  <c r="Q90" i="16"/>
  <c r="Q82" i="16"/>
  <c r="Q74" i="16"/>
  <c r="Q66" i="16"/>
  <c r="Q438" i="16"/>
  <c r="Q206" i="16"/>
  <c r="Q81" i="16"/>
  <c r="Q46" i="16"/>
  <c r="Q218" i="16"/>
  <c r="Q83" i="16"/>
  <c r="Q57" i="16"/>
  <c r="Q49" i="16"/>
  <c r="Q41" i="16"/>
  <c r="Q34" i="16"/>
  <c r="Q28" i="16"/>
  <c r="Q242" i="16"/>
  <c r="Q87" i="16"/>
  <c r="Q48" i="16"/>
  <c r="Q24" i="16"/>
  <c r="Q101" i="16"/>
  <c r="Q69" i="16"/>
  <c r="Q202" i="16"/>
  <c r="Q52" i="16"/>
  <c r="Q516" i="16"/>
  <c r="Q500" i="16"/>
  <c r="Q486" i="16"/>
  <c r="Q478" i="16"/>
  <c r="Q518" i="16"/>
  <c r="Q501" i="16"/>
  <c r="Q521" i="16"/>
  <c r="Q491" i="16"/>
  <c r="Q511" i="16"/>
  <c r="Q494" i="16"/>
  <c r="Q471" i="16"/>
  <c r="Q463" i="16"/>
  <c r="Q455" i="16"/>
  <c r="Q447" i="16"/>
  <c r="Q439" i="16"/>
  <c r="Q431" i="16"/>
  <c r="Q473" i="16"/>
  <c r="Q468" i="16"/>
  <c r="Q452" i="16"/>
  <c r="Q436" i="16"/>
  <c r="Q426" i="16"/>
  <c r="Q418" i="16"/>
  <c r="Q410" i="16"/>
  <c r="Q402" i="16"/>
  <c r="Q394" i="16"/>
  <c r="Q466" i="16"/>
  <c r="Q421" i="16"/>
  <c r="Q383" i="16"/>
  <c r="Q375" i="16"/>
  <c r="Q367" i="16"/>
  <c r="Q359" i="16"/>
  <c r="Q351" i="16"/>
  <c r="Q498" i="16"/>
  <c r="Q419" i="16"/>
  <c r="Q401" i="16"/>
  <c r="Q390" i="16"/>
  <c r="Q417" i="16"/>
  <c r="Q382" i="16"/>
  <c r="Q374" i="16"/>
  <c r="Q366" i="16"/>
  <c r="Q358" i="16"/>
  <c r="Q350" i="16"/>
  <c r="Q342" i="16"/>
  <c r="Q334" i="16"/>
  <c r="Q326" i="16"/>
  <c r="Q318" i="16"/>
  <c r="Q310" i="16"/>
  <c r="Q302" i="16"/>
  <c r="Q294" i="16"/>
  <c r="Q341" i="16"/>
  <c r="Q325" i="16"/>
  <c r="Q309" i="16"/>
  <c r="Q470" i="16"/>
  <c r="Q291" i="16"/>
  <c r="Q283" i="16"/>
  <c r="Q275" i="16"/>
  <c r="Q267" i="16"/>
  <c r="Q259" i="16"/>
  <c r="Q251" i="16"/>
  <c r="Q243" i="16"/>
  <c r="Q235" i="16"/>
  <c r="Q227" i="16"/>
  <c r="Q219" i="16"/>
  <c r="Q211" i="16"/>
  <c r="Q423" i="16"/>
  <c r="Q335" i="16"/>
  <c r="Q319" i="16"/>
  <c r="Q303" i="16"/>
  <c r="Q280" i="16"/>
  <c r="Q248" i="16"/>
  <c r="Q203" i="16"/>
  <c r="Q195" i="16"/>
  <c r="Q187" i="16"/>
  <c r="Q179" i="16"/>
  <c r="Q171" i="16"/>
  <c r="Q163" i="16"/>
  <c r="Q155" i="16"/>
  <c r="Q147" i="16"/>
  <c r="Q139" i="16"/>
  <c r="Q131" i="16"/>
  <c r="Q123" i="16"/>
  <c r="Q115" i="16"/>
  <c r="Q286" i="16"/>
  <c r="Q254" i="16"/>
  <c r="Q228" i="16"/>
  <c r="Q212" i="16"/>
  <c r="Q292" i="16"/>
  <c r="Q260" i="16"/>
  <c r="Q200" i="16"/>
  <c r="Q192" i="16"/>
  <c r="Q184" i="16"/>
  <c r="Q176" i="16"/>
  <c r="Q168" i="16"/>
  <c r="Q160" i="16"/>
  <c r="Q152" i="16"/>
  <c r="Q144" i="16"/>
  <c r="Q136" i="16"/>
  <c r="Q128" i="16"/>
  <c r="Q120" i="16"/>
  <c r="Q112" i="16"/>
  <c r="Q104" i="16"/>
  <c r="Q96" i="16"/>
  <c r="Q88" i="16"/>
  <c r="Q80" i="16"/>
  <c r="Q72" i="16"/>
  <c r="Q64" i="16"/>
  <c r="Q266" i="16"/>
  <c r="Q105" i="16"/>
  <c r="Q73" i="16"/>
  <c r="Q38" i="16"/>
  <c r="Q107" i="16"/>
  <c r="Q75" i="16"/>
  <c r="Q55" i="16"/>
  <c r="Q47" i="16"/>
  <c r="Q39" i="16"/>
  <c r="Q31" i="16"/>
  <c r="Q27" i="16"/>
  <c r="Q210" i="16"/>
  <c r="Q71" i="16"/>
  <c r="Q44" i="16"/>
  <c r="Q282" i="16"/>
  <c r="Q93" i="16"/>
  <c r="Q61" i="16"/>
  <c r="Q79" i="16"/>
  <c r="Q50" i="16"/>
  <c r="Q512" i="16"/>
  <c r="Q496" i="16"/>
  <c r="Q484" i="16"/>
  <c r="Q476" i="16"/>
  <c r="Q517" i="16"/>
  <c r="Q483" i="16"/>
  <c r="Q507" i="16"/>
  <c r="Q490" i="16"/>
  <c r="Q510" i="16"/>
  <c r="Q493" i="16"/>
  <c r="Q469" i="16"/>
  <c r="Q461" i="16"/>
  <c r="Q453" i="16"/>
  <c r="Q445" i="16"/>
  <c r="Q437" i="16"/>
  <c r="Q514" i="16"/>
  <c r="Q513" i="16"/>
  <c r="Q464" i="16"/>
  <c r="Q448" i="16"/>
  <c r="Q432" i="16"/>
  <c r="Q424" i="16"/>
  <c r="Q416" i="16"/>
  <c r="Q408" i="16"/>
  <c r="Q400" i="16"/>
  <c r="V400" i="16" s="1"/>
  <c r="Q392" i="16"/>
  <c r="Q450" i="16"/>
  <c r="Q389" i="16"/>
  <c r="Q381" i="16"/>
  <c r="Q373" i="16"/>
  <c r="Q365" i="16"/>
  <c r="Q357" i="16"/>
  <c r="Q349" i="16"/>
  <c r="Q462" i="16"/>
  <c r="Q413" i="16"/>
  <c r="Q397" i="16"/>
  <c r="Q458" i="16"/>
  <c r="Q388" i="16"/>
  <c r="Q380" i="16"/>
  <c r="Q372" i="16"/>
  <c r="Q364" i="16"/>
  <c r="Q356" i="16"/>
  <c r="Q348" i="16"/>
  <c r="Q340" i="16"/>
  <c r="Q332" i="16"/>
  <c r="Q324" i="16"/>
  <c r="Q316" i="16"/>
  <c r="Q308" i="16"/>
  <c r="Q300" i="16"/>
  <c r="Q415" i="16"/>
  <c r="Q337" i="16"/>
  <c r="Q321" i="16"/>
  <c r="Q305" i="16"/>
  <c r="V305" i="16" s="1"/>
  <c r="Q411" i="16"/>
  <c r="Q289" i="16"/>
  <c r="Q281" i="16"/>
  <c r="Q273" i="16"/>
  <c r="Q265" i="16"/>
  <c r="Q257" i="16"/>
  <c r="Q249" i="16"/>
  <c r="Q241" i="16"/>
  <c r="Q233" i="16"/>
  <c r="Q225" i="16"/>
  <c r="Q217" i="16"/>
  <c r="Q209" i="16"/>
  <c r="Q407" i="16"/>
  <c r="Q331" i="16"/>
  <c r="Q315" i="16"/>
  <c r="Q299" i="16"/>
  <c r="V299" i="16" s="1"/>
  <c r="Q272" i="16"/>
  <c r="Q240" i="16"/>
  <c r="Q201" i="16"/>
  <c r="Q193" i="16"/>
  <c r="V193" i="16" s="1"/>
  <c r="Q185" i="16"/>
  <c r="Q177" i="16"/>
  <c r="Q169" i="16"/>
  <c r="Q161" i="16"/>
  <c r="V161" i="16" s="1"/>
  <c r="Q153" i="16"/>
  <c r="Q145" i="16"/>
  <c r="Q137" i="16"/>
  <c r="Q129" i="16"/>
  <c r="Q121" i="16"/>
  <c r="Q113" i="16"/>
  <c r="Q278" i="16"/>
  <c r="Q246" i="16"/>
  <c r="Q224" i="16"/>
  <c r="Q208" i="16"/>
  <c r="U208" i="16" s="1"/>
  <c r="Q284" i="16"/>
  <c r="Q252" i="16"/>
  <c r="Q198" i="16"/>
  <c r="Q190" i="16"/>
  <c r="Q182" i="16"/>
  <c r="Q174" i="16"/>
  <c r="Q166" i="16"/>
  <c r="Q158" i="16"/>
  <c r="Q150" i="16"/>
  <c r="Q142" i="16"/>
  <c r="Q134" i="16"/>
  <c r="Q126" i="16"/>
  <c r="Q118" i="16"/>
  <c r="Q110" i="16"/>
  <c r="Q102" i="16"/>
  <c r="Q94" i="16"/>
  <c r="Q86" i="16"/>
  <c r="Q78" i="16"/>
  <c r="Q70" i="16"/>
  <c r="Q62" i="16"/>
  <c r="Q234" i="16"/>
  <c r="Q97" i="16"/>
  <c r="Q65" i="16"/>
  <c r="Q290" i="16"/>
  <c r="V290" i="16" s="1"/>
  <c r="Q99" i="16"/>
  <c r="Q67" i="16"/>
  <c r="Q53" i="16"/>
  <c r="Q45" i="16"/>
  <c r="Q37" i="16"/>
  <c r="Q30" i="16"/>
  <c r="Q26" i="16"/>
  <c r="Q103" i="16"/>
  <c r="Q63" i="16"/>
  <c r="Q40" i="16"/>
  <c r="Q250" i="16"/>
  <c r="Q85" i="16"/>
  <c r="Q274" i="16"/>
  <c r="Q58" i="16"/>
  <c r="Q42" i="16"/>
  <c r="O517" i="16"/>
  <c r="O501" i="16"/>
  <c r="O487" i="16"/>
  <c r="O479" i="16"/>
  <c r="O516" i="16"/>
  <c r="O499" i="16"/>
  <c r="O519" i="16"/>
  <c r="O502" i="16"/>
  <c r="O522" i="16"/>
  <c r="O492" i="16"/>
  <c r="O476" i="16"/>
  <c r="O466" i="16"/>
  <c r="O458" i="16"/>
  <c r="O450" i="16"/>
  <c r="O442" i="16"/>
  <c r="O434" i="16"/>
  <c r="O469" i="16"/>
  <c r="O453" i="16"/>
  <c r="O437" i="16"/>
  <c r="O425" i="16"/>
  <c r="O417" i="16"/>
  <c r="O409" i="16"/>
  <c r="O401" i="16"/>
  <c r="O393" i="16"/>
  <c r="O478" i="16"/>
  <c r="O426" i="16"/>
  <c r="O384" i="16"/>
  <c r="O376" i="16"/>
  <c r="O368" i="16"/>
  <c r="O360" i="16"/>
  <c r="O352" i="16"/>
  <c r="O459" i="16"/>
  <c r="O410" i="16"/>
  <c r="O394" i="16"/>
  <c r="O455" i="16"/>
  <c r="O390" i="16"/>
  <c r="O383" i="16"/>
  <c r="O375" i="16"/>
  <c r="O367" i="16"/>
  <c r="O359" i="16"/>
  <c r="O351" i="16"/>
  <c r="O343" i="16"/>
  <c r="O335" i="16"/>
  <c r="O327" i="16"/>
  <c r="O319" i="16"/>
  <c r="O311" i="16"/>
  <c r="O303" i="16"/>
  <c r="O295" i="16"/>
  <c r="O412" i="16"/>
  <c r="O338" i="16"/>
  <c r="O322" i="16"/>
  <c r="O306" i="16"/>
  <c r="O294" i="16"/>
  <c r="O286" i="16"/>
  <c r="O278" i="16"/>
  <c r="O270" i="16"/>
  <c r="O262" i="16"/>
  <c r="O254" i="16"/>
  <c r="O246" i="16"/>
  <c r="T246" i="16" s="1"/>
  <c r="O238" i="16"/>
  <c r="O230" i="16"/>
  <c r="O222" i="16"/>
  <c r="O214" i="16"/>
  <c r="O206" i="16"/>
  <c r="O340" i="16"/>
  <c r="O324" i="16"/>
  <c r="O308" i="16"/>
  <c r="O428" i="16"/>
  <c r="O261" i="16"/>
  <c r="O200" i="16"/>
  <c r="O192" i="16"/>
  <c r="O184" i="16"/>
  <c r="O176" i="16"/>
  <c r="O168" i="16"/>
  <c r="O160" i="16"/>
  <c r="O152" i="16"/>
  <c r="O144" i="16"/>
  <c r="O136" i="16"/>
  <c r="O128" i="16"/>
  <c r="O120" i="16"/>
  <c r="O112" i="16"/>
  <c r="O283" i="16"/>
  <c r="O251" i="16"/>
  <c r="O225" i="16"/>
  <c r="O209" i="16"/>
  <c r="O416" i="16"/>
  <c r="O273" i="16"/>
  <c r="O241" i="16"/>
  <c r="O201" i="16"/>
  <c r="O193" i="16"/>
  <c r="O185" i="16"/>
  <c r="O177" i="16"/>
  <c r="O169" i="16"/>
  <c r="O161" i="16"/>
  <c r="O153" i="16"/>
  <c r="O145" i="16"/>
  <c r="O137" i="16"/>
  <c r="O129" i="16"/>
  <c r="O121" i="16"/>
  <c r="O113" i="16"/>
  <c r="O105" i="16"/>
  <c r="O97" i="16"/>
  <c r="O89" i="16"/>
  <c r="O81" i="16"/>
  <c r="O73" i="16"/>
  <c r="O65" i="16"/>
  <c r="O247" i="16"/>
  <c r="O86" i="16"/>
  <c r="O60" i="16"/>
  <c r="O29" i="16"/>
  <c r="O215" i="16"/>
  <c r="O80" i="16"/>
  <c r="O56" i="16"/>
  <c r="O48" i="16"/>
  <c r="O40" i="16"/>
  <c r="O24" i="16"/>
  <c r="O84" i="16"/>
  <c r="O43" i="16"/>
  <c r="O263" i="16"/>
  <c r="O106" i="16"/>
  <c r="T106" i="16" s="1"/>
  <c r="O74" i="16"/>
  <c r="O207" i="16"/>
  <c r="O53" i="16"/>
  <c r="O41" i="16"/>
  <c r="O27" i="16"/>
  <c r="O513" i="16"/>
  <c r="O497" i="16"/>
  <c r="O485" i="16"/>
  <c r="O477" i="16"/>
  <c r="O515" i="16"/>
  <c r="O498" i="16"/>
  <c r="T498" i="16" s="1"/>
  <c r="O518" i="16"/>
  <c r="O482" i="16"/>
  <c r="O508" i="16"/>
  <c r="O491" i="16"/>
  <c r="O472" i="16"/>
  <c r="O464" i="16"/>
  <c r="O456" i="16"/>
  <c r="O448" i="16"/>
  <c r="O440" i="16"/>
  <c r="O432" i="16"/>
  <c r="O465" i="16"/>
  <c r="O449" i="16"/>
  <c r="O433" i="16"/>
  <c r="O423" i="16"/>
  <c r="O415" i="16"/>
  <c r="O407" i="16"/>
  <c r="O399" i="16"/>
  <c r="O512" i="16"/>
  <c r="O463" i="16"/>
  <c r="O418" i="16"/>
  <c r="O382" i="16"/>
  <c r="O374" i="16"/>
  <c r="O366" i="16"/>
  <c r="T366" i="16" s="1"/>
  <c r="O358" i="16"/>
  <c r="O350" i="16"/>
  <c r="O443" i="16"/>
  <c r="T443" i="16" s="1"/>
  <c r="O406" i="16"/>
  <c r="O511" i="16"/>
  <c r="O439" i="16"/>
  <c r="O389" i="16"/>
  <c r="O381" i="16"/>
  <c r="O373" i="16"/>
  <c r="O365" i="16"/>
  <c r="O357" i="16"/>
  <c r="O349" i="16"/>
  <c r="O341" i="16"/>
  <c r="O333" i="16"/>
  <c r="O325" i="16"/>
  <c r="O317" i="16"/>
  <c r="O309" i="16"/>
  <c r="O301" i="16"/>
  <c r="O293" i="16"/>
  <c r="O396" i="16"/>
  <c r="O334" i="16"/>
  <c r="T334" i="16" s="1"/>
  <c r="O318" i="16"/>
  <c r="O302" i="16"/>
  <c r="O292" i="16"/>
  <c r="O284" i="16"/>
  <c r="T284" i="16" s="1"/>
  <c r="O276" i="16"/>
  <c r="O268" i="16"/>
  <c r="O260" i="16"/>
  <c r="O252" i="16"/>
  <c r="T252" i="16" s="1"/>
  <c r="O244" i="16"/>
  <c r="O236" i="16"/>
  <c r="O228" i="16"/>
  <c r="O220" i="16"/>
  <c r="O212" i="16"/>
  <c r="O467" i="16"/>
  <c r="O336" i="16"/>
  <c r="O320" i="16"/>
  <c r="O304" i="16"/>
  <c r="O285" i="16"/>
  <c r="O253" i="16"/>
  <c r="O198" i="16"/>
  <c r="O190" i="16"/>
  <c r="O182" i="16"/>
  <c r="O174" i="16"/>
  <c r="O166" i="16"/>
  <c r="O158" i="16"/>
  <c r="O150" i="16"/>
  <c r="O142" i="16"/>
  <c r="O134" i="16"/>
  <c r="O126" i="16"/>
  <c r="O118" i="16"/>
  <c r="O110" i="16"/>
  <c r="O275" i="16"/>
  <c r="O243" i="16"/>
  <c r="O221" i="16"/>
  <c r="O203" i="16"/>
  <c r="O391" i="16"/>
  <c r="O265" i="16"/>
  <c r="O233" i="16"/>
  <c r="O199" i="16"/>
  <c r="O191" i="16"/>
  <c r="O183" i="16"/>
  <c r="O175" i="16"/>
  <c r="O167" i="16"/>
  <c r="O159" i="16"/>
  <c r="O151" i="16"/>
  <c r="O143" i="16"/>
  <c r="O135" i="16"/>
  <c r="O127" i="16"/>
  <c r="O119" i="16"/>
  <c r="O111" i="16"/>
  <c r="O103" i="16"/>
  <c r="O95" i="16"/>
  <c r="O87" i="16"/>
  <c r="O79" i="16"/>
  <c r="O71" i="16"/>
  <c r="O63" i="16"/>
  <c r="T63" i="16" s="1"/>
  <c r="O219" i="16"/>
  <c r="O78" i="16"/>
  <c r="O45" i="16"/>
  <c r="O298" i="16"/>
  <c r="O104" i="16"/>
  <c r="O72" i="16"/>
  <c r="O54" i="16"/>
  <c r="O46" i="16"/>
  <c r="O38" i="16"/>
  <c r="O255" i="16"/>
  <c r="O76" i="16"/>
  <c r="O35" i="16"/>
  <c r="O231" i="16"/>
  <c r="O98" i="16"/>
  <c r="O66" i="16"/>
  <c r="O100" i="16"/>
  <c r="O51" i="16"/>
  <c r="O39" i="16"/>
  <c r="O26" i="16"/>
  <c r="M522" i="16"/>
  <c r="M506" i="16"/>
  <c r="M490" i="16"/>
  <c r="M482" i="16"/>
  <c r="M474" i="16"/>
  <c r="M497" i="16"/>
  <c r="M517" i="16"/>
  <c r="M500" i="16"/>
  <c r="M521" i="16"/>
  <c r="M504" i="16"/>
  <c r="M473" i="16"/>
  <c r="M465" i="16"/>
  <c r="M457" i="16"/>
  <c r="R457" i="16" s="1"/>
  <c r="M449" i="16"/>
  <c r="M441" i="16"/>
  <c r="U441" i="16" s="1"/>
  <c r="M433" i="16"/>
  <c r="M483" i="16"/>
  <c r="M466" i="16"/>
  <c r="M450" i="16"/>
  <c r="M434" i="16"/>
  <c r="M424" i="16"/>
  <c r="M416" i="16"/>
  <c r="M408" i="16"/>
  <c r="M400" i="16"/>
  <c r="M508" i="16"/>
  <c r="R508" i="16" s="1"/>
  <c r="M460" i="16"/>
  <c r="M390" i="16"/>
  <c r="M383" i="16"/>
  <c r="M375" i="16"/>
  <c r="M367" i="16"/>
  <c r="M359" i="16"/>
  <c r="M351" i="16"/>
  <c r="M456" i="16"/>
  <c r="M415" i="16"/>
  <c r="M399" i="16"/>
  <c r="M452" i="16"/>
  <c r="M388" i="16"/>
  <c r="M380" i="16"/>
  <c r="M372" i="16"/>
  <c r="M364" i="16"/>
  <c r="M356" i="16"/>
  <c r="M348" i="16"/>
  <c r="M340" i="16"/>
  <c r="R340" i="16" s="1"/>
  <c r="M332" i="16"/>
  <c r="M324" i="16"/>
  <c r="M316" i="16"/>
  <c r="M308" i="16"/>
  <c r="M300" i="16"/>
  <c r="M507" i="16"/>
  <c r="R507" i="16" s="1"/>
  <c r="M343" i="16"/>
  <c r="M327" i="16"/>
  <c r="M311" i="16"/>
  <c r="M432" i="16"/>
  <c r="M291" i="16"/>
  <c r="M283" i="16"/>
  <c r="R283" i="16" s="1"/>
  <c r="M275" i="16"/>
  <c r="M267" i="16"/>
  <c r="M259" i="16"/>
  <c r="R259" i="16" s="1"/>
  <c r="M251" i="16"/>
  <c r="M243" i="16"/>
  <c r="M235" i="16"/>
  <c r="M227" i="16"/>
  <c r="R227" i="16" s="1"/>
  <c r="M219" i="16"/>
  <c r="M211" i="16"/>
  <c r="M401" i="16"/>
  <c r="R401" i="16" s="1"/>
  <c r="M333" i="16"/>
  <c r="R333" i="16" s="1"/>
  <c r="M317" i="16"/>
  <c r="V317" i="16" s="1"/>
  <c r="M301" i="16"/>
  <c r="M282" i="16"/>
  <c r="R282" i="16" s="1"/>
  <c r="M250" i="16"/>
  <c r="M201" i="16"/>
  <c r="M193" i="16"/>
  <c r="U193" i="16" s="1"/>
  <c r="M185" i="16"/>
  <c r="M177" i="16"/>
  <c r="M169" i="16"/>
  <c r="M161" i="16"/>
  <c r="M153" i="16"/>
  <c r="M145" i="16"/>
  <c r="M137" i="16"/>
  <c r="M129" i="16"/>
  <c r="M121" i="16"/>
  <c r="M113" i="16"/>
  <c r="M295" i="16"/>
  <c r="M264" i="16"/>
  <c r="M232" i="16"/>
  <c r="M214" i="16"/>
  <c r="M278" i="16"/>
  <c r="U278" i="16" s="1"/>
  <c r="M246" i="16"/>
  <c r="M200" i="16"/>
  <c r="R200" i="16" s="1"/>
  <c r="M192" i="16"/>
  <c r="M184" i="16"/>
  <c r="M176" i="16"/>
  <c r="M168" i="16"/>
  <c r="M160" i="16"/>
  <c r="M152" i="16"/>
  <c r="M144" i="16"/>
  <c r="M136" i="16"/>
  <c r="R136" i="16" s="1"/>
  <c r="M128" i="16"/>
  <c r="M120" i="16"/>
  <c r="M112" i="16"/>
  <c r="M104" i="16"/>
  <c r="M96" i="16"/>
  <c r="M88" i="16"/>
  <c r="R88" i="16" s="1"/>
  <c r="M80" i="16"/>
  <c r="M72" i="16"/>
  <c r="M64" i="16"/>
  <c r="M260" i="16"/>
  <c r="R260" i="16" s="1"/>
  <c r="M99" i="16"/>
  <c r="M67" i="16"/>
  <c r="R67" i="16" s="1"/>
  <c r="M44" i="16"/>
  <c r="M228" i="16"/>
  <c r="U228" i="16" s="1"/>
  <c r="M85" i="16"/>
  <c r="M59" i="16"/>
  <c r="M51" i="16"/>
  <c r="M43" i="16"/>
  <c r="M35" i="16"/>
  <c r="M29" i="16"/>
  <c r="M25" i="16"/>
  <c r="M58" i="16"/>
  <c r="M276" i="16"/>
  <c r="M203" i="16"/>
  <c r="R203" i="16" s="1"/>
  <c r="M79" i="16"/>
  <c r="M220" i="16"/>
  <c r="M65" i="16"/>
  <c r="M40" i="16"/>
  <c r="R40" i="16" s="1"/>
  <c r="M518" i="16"/>
  <c r="M502" i="16"/>
  <c r="M488" i="16"/>
  <c r="M480" i="16"/>
  <c r="M513" i="16"/>
  <c r="R513" i="16" s="1"/>
  <c r="M496" i="16"/>
  <c r="M516" i="16"/>
  <c r="M499" i="16"/>
  <c r="M520" i="16"/>
  <c r="R520" i="16" s="1"/>
  <c r="M503" i="16"/>
  <c r="M471" i="16"/>
  <c r="M463" i="16"/>
  <c r="R463" i="16" s="1"/>
  <c r="M455" i="16"/>
  <c r="M447" i="16"/>
  <c r="M439" i="16"/>
  <c r="M431" i="16"/>
  <c r="T431" i="16" s="1"/>
  <c r="M509" i="16"/>
  <c r="M462" i="16"/>
  <c r="M446" i="16"/>
  <c r="M430" i="16"/>
  <c r="M422" i="16"/>
  <c r="M414" i="16"/>
  <c r="M406" i="16"/>
  <c r="R406" i="16" s="1"/>
  <c r="M398" i="16"/>
  <c r="M491" i="16"/>
  <c r="M444" i="16"/>
  <c r="M389" i="16"/>
  <c r="M381" i="16"/>
  <c r="M373" i="16"/>
  <c r="M365" i="16"/>
  <c r="M357" i="16"/>
  <c r="M349" i="16"/>
  <c r="M440" i="16"/>
  <c r="M411" i="16"/>
  <c r="M395" i="16"/>
  <c r="R395" i="16" s="1"/>
  <c r="M436" i="16"/>
  <c r="R436" i="16" s="1"/>
  <c r="M386" i="16"/>
  <c r="R386" i="16" s="1"/>
  <c r="M378" i="16"/>
  <c r="R378" i="16" s="1"/>
  <c r="M370" i="16"/>
  <c r="M362" i="16"/>
  <c r="R362" i="16" s="1"/>
  <c r="M354" i="16"/>
  <c r="M346" i="16"/>
  <c r="R346" i="16" s="1"/>
  <c r="M338" i="16"/>
  <c r="M330" i="16"/>
  <c r="M322" i="16"/>
  <c r="M314" i="16"/>
  <c r="M306" i="16"/>
  <c r="M298" i="16"/>
  <c r="M448" i="16"/>
  <c r="M339" i="16"/>
  <c r="M323" i="16"/>
  <c r="M307" i="16"/>
  <c r="R307" i="16" s="1"/>
  <c r="M425" i="16"/>
  <c r="R425" i="16" s="1"/>
  <c r="M289" i="16"/>
  <c r="M281" i="16"/>
  <c r="M273" i="16"/>
  <c r="R273" i="16" s="1"/>
  <c r="M265" i="16"/>
  <c r="R265" i="16" s="1"/>
  <c r="M257" i="16"/>
  <c r="R257" i="16" s="1"/>
  <c r="M249" i="16"/>
  <c r="T249" i="16" s="1"/>
  <c r="M241" i="16"/>
  <c r="M233" i="16"/>
  <c r="M225" i="16"/>
  <c r="M217" i="16"/>
  <c r="M209" i="16"/>
  <c r="R209" i="16" s="1"/>
  <c r="M345" i="16"/>
  <c r="M329" i="16"/>
  <c r="M313" i="16"/>
  <c r="M293" i="16"/>
  <c r="M274" i="16"/>
  <c r="M242" i="16"/>
  <c r="M199" i="16"/>
  <c r="M191" i="16"/>
  <c r="M183" i="16"/>
  <c r="M175" i="16"/>
  <c r="R175" i="16" s="1"/>
  <c r="M167" i="16"/>
  <c r="R167" i="16" s="1"/>
  <c r="M159" i="16"/>
  <c r="M151" i="16"/>
  <c r="M143" i="16"/>
  <c r="M135" i="16"/>
  <c r="M127" i="16"/>
  <c r="M119" i="16"/>
  <c r="M111" i="16"/>
  <c r="M288" i="16"/>
  <c r="M256" i="16"/>
  <c r="M226" i="16"/>
  <c r="M210" i="16"/>
  <c r="M270" i="16"/>
  <c r="M238" i="16"/>
  <c r="M198" i="16"/>
  <c r="M190" i="16"/>
  <c r="U190" i="16" s="1"/>
  <c r="M182" i="16"/>
  <c r="M174" i="16"/>
  <c r="R174" i="16" s="1"/>
  <c r="M166" i="16"/>
  <c r="M158" i="16"/>
  <c r="M150" i="16"/>
  <c r="M142" i="16"/>
  <c r="R142" i="16" s="1"/>
  <c r="M134" i="16"/>
  <c r="M126" i="16"/>
  <c r="M118" i="16"/>
  <c r="M110" i="16"/>
  <c r="R110" i="16" s="1"/>
  <c r="M102" i="16"/>
  <c r="R102" i="16" s="1"/>
  <c r="M94" i="16"/>
  <c r="R94" i="16" s="1"/>
  <c r="M86" i="16"/>
  <c r="M78" i="16"/>
  <c r="M70" i="16"/>
  <c r="M62" i="16"/>
  <c r="S62" i="16" s="1"/>
  <c r="M216" i="16"/>
  <c r="M91" i="16"/>
  <c r="R91" i="16" s="1"/>
  <c r="M33" i="16"/>
  <c r="R33" i="16" s="1"/>
  <c r="M413" i="16"/>
  <c r="M212" i="16"/>
  <c r="M77" i="16"/>
  <c r="M57" i="16"/>
  <c r="R57" i="16" s="1"/>
  <c r="M49" i="16"/>
  <c r="M41" i="16"/>
  <c r="M34" i="16"/>
  <c r="M28" i="16"/>
  <c r="M268" i="16"/>
  <c r="M54" i="16"/>
  <c r="M244" i="16"/>
  <c r="M103" i="16"/>
  <c r="M71" i="16"/>
  <c r="M97" i="16"/>
  <c r="M56" i="16"/>
  <c r="M38" i="16"/>
  <c r="R38" i="16" s="1"/>
  <c r="M514" i="16"/>
  <c r="M498" i="16"/>
  <c r="M486" i="16"/>
  <c r="M478" i="16"/>
  <c r="M512" i="16"/>
  <c r="M495" i="16"/>
  <c r="M515" i="16"/>
  <c r="M487" i="16"/>
  <c r="M519" i="16"/>
  <c r="M489" i="16"/>
  <c r="M469" i="16"/>
  <c r="R469" i="16" s="1"/>
  <c r="M461" i="16"/>
  <c r="M453" i="16"/>
  <c r="M445" i="16"/>
  <c r="M437" i="16"/>
  <c r="R437" i="16" s="1"/>
  <c r="M523" i="16"/>
  <c r="M492" i="16"/>
  <c r="M458" i="16"/>
  <c r="M442" i="16"/>
  <c r="M428" i="16"/>
  <c r="M420" i="16"/>
  <c r="M412" i="16"/>
  <c r="M404" i="16"/>
  <c r="M396" i="16"/>
  <c r="M475" i="16"/>
  <c r="M423" i="16"/>
  <c r="M387" i="16"/>
  <c r="V387" i="16" s="1"/>
  <c r="M379" i="16"/>
  <c r="M371" i="16"/>
  <c r="M363" i="16"/>
  <c r="M355" i="16"/>
  <c r="M347" i="16"/>
  <c r="M429" i="16"/>
  <c r="M407" i="16"/>
  <c r="M392" i="16"/>
  <c r="M427" i="16"/>
  <c r="M384" i="16"/>
  <c r="M376" i="16"/>
  <c r="M368" i="16"/>
  <c r="M360" i="16"/>
  <c r="M352" i="16"/>
  <c r="M344" i="16"/>
  <c r="M336" i="16"/>
  <c r="R336" i="16" s="1"/>
  <c r="M328" i="16"/>
  <c r="M320" i="16"/>
  <c r="M312" i="16"/>
  <c r="M304" i="16"/>
  <c r="M296" i="16"/>
  <c r="M409" i="16"/>
  <c r="M335" i="16"/>
  <c r="M319" i="16"/>
  <c r="R319" i="16" s="1"/>
  <c r="M303" i="16"/>
  <c r="M405" i="16"/>
  <c r="M287" i="16"/>
  <c r="M279" i="16"/>
  <c r="M271" i="16"/>
  <c r="M263" i="16"/>
  <c r="S263" i="16" s="1"/>
  <c r="M255" i="16"/>
  <c r="M247" i="16"/>
  <c r="M239" i="16"/>
  <c r="M231" i="16"/>
  <c r="M223" i="16"/>
  <c r="M215" i="16"/>
  <c r="R215" i="16" s="1"/>
  <c r="M207" i="16"/>
  <c r="M341" i="16"/>
  <c r="M325" i="16"/>
  <c r="M309" i="16"/>
  <c r="R309" i="16" s="1"/>
  <c r="M397" i="16"/>
  <c r="R397" i="16" s="1"/>
  <c r="M266" i="16"/>
  <c r="M234" i="16"/>
  <c r="M197" i="16"/>
  <c r="R197" i="16" s="1"/>
  <c r="M189" i="16"/>
  <c r="M181" i="16"/>
  <c r="M173" i="16"/>
  <c r="M165" i="16"/>
  <c r="R165" i="16" s="1"/>
  <c r="M157" i="16"/>
  <c r="M149" i="16"/>
  <c r="M141" i="16"/>
  <c r="M133" i="16"/>
  <c r="R133" i="16" s="1"/>
  <c r="M125" i="16"/>
  <c r="M117" i="16"/>
  <c r="M109" i="16"/>
  <c r="M280" i="16"/>
  <c r="R280" i="16" s="1"/>
  <c r="M248" i="16"/>
  <c r="R248" i="16" s="1"/>
  <c r="M222" i="16"/>
  <c r="R222" i="16" s="1"/>
  <c r="M206" i="16"/>
  <c r="M262" i="16"/>
  <c r="U262" i="16" s="1"/>
  <c r="M230" i="16"/>
  <c r="M196" i="16"/>
  <c r="U196" i="16" s="1"/>
  <c r="M188" i="16"/>
  <c r="M180" i="16"/>
  <c r="M172" i="16"/>
  <c r="M164" i="16"/>
  <c r="M156" i="16"/>
  <c r="M148" i="16"/>
  <c r="M140" i="16"/>
  <c r="M132" i="16"/>
  <c r="M124" i="16"/>
  <c r="M116" i="16"/>
  <c r="M108" i="16"/>
  <c r="M100" i="16"/>
  <c r="M92" i="16"/>
  <c r="M84" i="16"/>
  <c r="M76" i="16"/>
  <c r="M68" i="16"/>
  <c r="M60" i="16"/>
  <c r="M204" i="16"/>
  <c r="M83" i="16"/>
  <c r="M52" i="16"/>
  <c r="R52" i="16" s="1"/>
  <c r="M284" i="16"/>
  <c r="M101" i="16"/>
  <c r="R101" i="16" s="1"/>
  <c r="M69" i="16"/>
  <c r="R69" i="16" s="1"/>
  <c r="M55" i="16"/>
  <c r="M47" i="16"/>
  <c r="M39" i="16"/>
  <c r="M31" i="16"/>
  <c r="M27" i="16"/>
  <c r="M105" i="16"/>
  <c r="M42" i="16"/>
  <c r="M224" i="16"/>
  <c r="M95" i="16"/>
  <c r="M63" i="16"/>
  <c r="M89" i="16"/>
  <c r="M48" i="16"/>
  <c r="M36" i="16"/>
  <c r="U36" i="16" s="1"/>
  <c r="M510" i="16"/>
  <c r="M494" i="16"/>
  <c r="M484" i="16"/>
  <c r="M476" i="16"/>
  <c r="M511" i="16"/>
  <c r="M485" i="16"/>
  <c r="M501" i="16"/>
  <c r="M479" i="16"/>
  <c r="M505" i="16"/>
  <c r="M481" i="16"/>
  <c r="M467" i="16"/>
  <c r="M459" i="16"/>
  <c r="P114" i="16"/>
  <c r="P194" i="16"/>
  <c r="P30" i="16"/>
  <c r="P39" i="16"/>
  <c r="P51" i="16"/>
  <c r="P60" i="16"/>
  <c r="P83" i="16"/>
  <c r="P107" i="16"/>
  <c r="P140" i="16"/>
  <c r="P180" i="16"/>
  <c r="P70" i="16"/>
  <c r="P93" i="16"/>
  <c r="P154" i="16"/>
  <c r="P65" i="16"/>
  <c r="P82" i="16"/>
  <c r="P105" i="16"/>
  <c r="P142" i="16"/>
  <c r="P182" i="16"/>
  <c r="U182" i="16" s="1"/>
  <c r="P24" i="16"/>
  <c r="P44" i="16"/>
  <c r="P54" i="16"/>
  <c r="P71" i="16"/>
  <c r="U71" i="16" s="1"/>
  <c r="P95" i="16"/>
  <c r="P120" i="16"/>
  <c r="P160" i="16"/>
  <c r="P326" i="16"/>
  <c r="P224" i="16"/>
  <c r="U224" i="16" s="1"/>
  <c r="P352" i="16"/>
  <c r="P127" i="16"/>
  <c r="P137" i="16"/>
  <c r="U137" i="16" s="1"/>
  <c r="P149" i="16"/>
  <c r="P159" i="16"/>
  <c r="P169" i="16"/>
  <c r="P181" i="16"/>
  <c r="P191" i="16"/>
  <c r="P201" i="16"/>
  <c r="U201" i="16" s="1"/>
  <c r="P360" i="16"/>
  <c r="P218" i="16"/>
  <c r="P338" i="16"/>
  <c r="U338" i="16" s="1"/>
  <c r="P211" i="16"/>
  <c r="U211" i="16" s="1"/>
  <c r="P221" i="16"/>
  <c r="P231" i="16"/>
  <c r="P243" i="16"/>
  <c r="U243" i="16" s="1"/>
  <c r="P253" i="16"/>
  <c r="P263" i="16"/>
  <c r="P279" i="16"/>
  <c r="U279" i="16" s="1"/>
  <c r="P298" i="16"/>
  <c r="P296" i="16"/>
  <c r="P328" i="16"/>
  <c r="P372" i="16"/>
  <c r="P240" i="16"/>
  <c r="P256" i="16"/>
  <c r="P272" i="16"/>
  <c r="P288" i="16"/>
  <c r="U288" i="16" s="1"/>
  <c r="P374" i="16"/>
  <c r="P413" i="16"/>
  <c r="U413" i="16" s="1"/>
  <c r="P315" i="16"/>
  <c r="P331" i="16"/>
  <c r="P347" i="16"/>
  <c r="P363" i="16"/>
  <c r="U363" i="16" s="1"/>
  <c r="P379" i="16"/>
  <c r="P403" i="16"/>
  <c r="P396" i="16"/>
  <c r="P412" i="16"/>
  <c r="P428" i="16"/>
  <c r="P455" i="16"/>
  <c r="P473" i="16"/>
  <c r="P429" i="16"/>
  <c r="P461" i="16"/>
  <c r="P432" i="16"/>
  <c r="P448" i="16"/>
  <c r="P464" i="16"/>
  <c r="U464" i="16" s="1"/>
  <c r="P484" i="16"/>
  <c r="P503" i="16"/>
  <c r="U503" i="16" s="1"/>
  <c r="P519" i="16"/>
  <c r="P500" i="16"/>
  <c r="P516" i="16"/>
  <c r="O31" i="16"/>
  <c r="O59" i="16"/>
  <c r="O90" i="16"/>
  <c r="O34" i="16"/>
  <c r="O223" i="16"/>
  <c r="T223" i="16" s="1"/>
  <c r="O44" i="16"/>
  <c r="O64" i="16"/>
  <c r="O271" i="16"/>
  <c r="O70" i="16"/>
  <c r="O61" i="16"/>
  <c r="O77" i="16"/>
  <c r="O93" i="16"/>
  <c r="O109" i="16"/>
  <c r="O125" i="16"/>
  <c r="T125" i="16" s="1"/>
  <c r="O141" i="16"/>
  <c r="O157" i="16"/>
  <c r="O173" i="16"/>
  <c r="O189" i="16"/>
  <c r="T189" i="16" s="1"/>
  <c r="O205" i="16"/>
  <c r="T205" i="16" s="1"/>
  <c r="O289" i="16"/>
  <c r="O217" i="16"/>
  <c r="T217" i="16" s="1"/>
  <c r="O267" i="16"/>
  <c r="O116" i="16"/>
  <c r="O132" i="16"/>
  <c r="O148" i="16"/>
  <c r="T148" i="16" s="1"/>
  <c r="O164" i="16"/>
  <c r="O180" i="16"/>
  <c r="O196" i="16"/>
  <c r="O277" i="16"/>
  <c r="O316" i="16"/>
  <c r="O404" i="16"/>
  <c r="O218" i="16"/>
  <c r="O234" i="16"/>
  <c r="O250" i="16"/>
  <c r="T250" i="16" s="1"/>
  <c r="O266" i="16"/>
  <c r="T266" i="16" s="1"/>
  <c r="O282" i="16"/>
  <c r="O408" i="16"/>
  <c r="T408" i="16" s="1"/>
  <c r="O330" i="16"/>
  <c r="O435" i="16"/>
  <c r="O307" i="16"/>
  <c r="O323" i="16"/>
  <c r="O339" i="16"/>
  <c r="O355" i="16"/>
  <c r="O371" i="16"/>
  <c r="O387" i="16"/>
  <c r="O494" i="16"/>
  <c r="O424" i="16"/>
  <c r="O356" i="16"/>
  <c r="O372" i="16"/>
  <c r="T372" i="16" s="1"/>
  <c r="O388" i="16"/>
  <c r="O495" i="16"/>
  <c r="O405" i="16"/>
  <c r="O421" i="16"/>
  <c r="O445" i="16"/>
  <c r="O510" i="16"/>
  <c r="O446" i="16"/>
  <c r="O462" i="16"/>
  <c r="O490" i="16"/>
  <c r="O474" i="16"/>
  <c r="O488" i="16"/>
  <c r="O475" i="16"/>
  <c r="O493" i="16"/>
  <c r="N66" i="16"/>
  <c r="N191" i="16"/>
  <c r="N46" i="16"/>
  <c r="S46" i="16" s="1"/>
  <c r="N65" i="16"/>
  <c r="N97" i="16"/>
  <c r="N153" i="16"/>
  <c r="N296" i="16"/>
  <c r="N90" i="16"/>
  <c r="N183" i="16"/>
  <c r="N79" i="16"/>
  <c r="N123" i="16"/>
  <c r="S123" i="16" s="1"/>
  <c r="N187" i="16"/>
  <c r="N30" i="16"/>
  <c r="N45" i="16"/>
  <c r="N60" i="16"/>
  <c r="S60" i="16" s="1"/>
  <c r="N92" i="16"/>
  <c r="S92" i="16" s="1"/>
  <c r="N141" i="16"/>
  <c r="N339" i="16"/>
  <c r="N114" i="16"/>
  <c r="S114" i="16" s="1"/>
  <c r="N146" i="16"/>
  <c r="S146" i="16" s="1"/>
  <c r="N178" i="16"/>
  <c r="S178" i="16" s="1"/>
  <c r="N207" i="16"/>
  <c r="N210" i="16"/>
  <c r="N242" i="16"/>
  <c r="N274" i="16"/>
  <c r="N383" i="16"/>
  <c r="N369" i="16"/>
  <c r="N255" i="16"/>
  <c r="N287" i="16"/>
  <c r="N414" i="16"/>
  <c r="N328" i="16"/>
  <c r="N360" i="16"/>
  <c r="S360" i="16" s="1"/>
  <c r="N396" i="16"/>
  <c r="N411" i="16"/>
  <c r="N456" i="16"/>
  <c r="N434" i="16"/>
  <c r="S434" i="16" s="1"/>
  <c r="N435" i="16"/>
  <c r="N467" i="16"/>
  <c r="N502" i="16"/>
  <c r="N501" i="16"/>
  <c r="S501" i="16" s="1"/>
  <c r="Q54" i="16"/>
  <c r="Q36" i="16"/>
  <c r="Q29" i="16"/>
  <c r="V29" i="16" s="1"/>
  <c r="Q59" i="16"/>
  <c r="Q89" i="16"/>
  <c r="Q76" i="16"/>
  <c r="Q108" i="16"/>
  <c r="Q140" i="16"/>
  <c r="V140" i="16" s="1"/>
  <c r="Q172" i="16"/>
  <c r="Q244" i="16"/>
  <c r="Q238" i="16"/>
  <c r="Q127" i="16"/>
  <c r="Q159" i="16"/>
  <c r="Q191" i="16"/>
  <c r="Q293" i="16"/>
  <c r="V293" i="16" s="1"/>
  <c r="Q207" i="16"/>
  <c r="V207" i="16" s="1"/>
  <c r="Q239" i="16"/>
  <c r="Q271" i="16"/>
  <c r="Q301" i="16"/>
  <c r="Q298" i="16"/>
  <c r="Q330" i="16"/>
  <c r="Q362" i="16"/>
  <c r="Q442" i="16"/>
  <c r="V442" i="16" s="1"/>
  <c r="Q347" i="16"/>
  <c r="V347" i="16" s="1"/>
  <c r="Q379" i="16"/>
  <c r="Q398" i="16"/>
  <c r="Q430" i="16"/>
  <c r="Q497" i="16"/>
  <c r="Q459" i="16"/>
  <c r="Q485" i="16"/>
  <c r="Q474" i="16"/>
  <c r="M24" i="16"/>
  <c r="R24" i="16" s="1"/>
  <c r="M87" i="16"/>
  <c r="M26" i="16"/>
  <c r="M53" i="16"/>
  <c r="M50" i="16"/>
  <c r="M66" i="16"/>
  <c r="R66" i="16" s="1"/>
  <c r="M98" i="16"/>
  <c r="M130" i="16"/>
  <c r="M162" i="16"/>
  <c r="R162" i="16" s="1"/>
  <c r="M194" i="16"/>
  <c r="M218" i="16"/>
  <c r="M115" i="16"/>
  <c r="M147" i="16"/>
  <c r="M179" i="16"/>
  <c r="M258" i="16"/>
  <c r="R258" i="16" s="1"/>
  <c r="M337" i="16"/>
  <c r="R337" i="16" s="1"/>
  <c r="M229" i="16"/>
  <c r="M261" i="16"/>
  <c r="R261" i="16" s="1"/>
  <c r="M299" i="16"/>
  <c r="M393" i="16"/>
  <c r="M318" i="16"/>
  <c r="R318" i="16" s="1"/>
  <c r="M350" i="16"/>
  <c r="M382" i="16"/>
  <c r="M421" i="16"/>
  <c r="R421" i="16" s="1"/>
  <c r="M369" i="16"/>
  <c r="M477" i="16"/>
  <c r="R477" i="16" s="1"/>
  <c r="M418" i="16"/>
  <c r="M470" i="16"/>
  <c r="M451" i="16"/>
  <c r="U180" i="16" l="1"/>
  <c r="R116" i="16"/>
  <c r="V180" i="16"/>
  <c r="R355" i="16"/>
  <c r="R256" i="16"/>
  <c r="R159" i="16"/>
  <c r="T100" i="16"/>
  <c r="T263" i="16"/>
  <c r="T278" i="16"/>
  <c r="V458" i="16"/>
  <c r="V27" i="16"/>
  <c r="V55" i="16"/>
  <c r="V73" i="16"/>
  <c r="V228" i="16"/>
  <c r="V423" i="16"/>
  <c r="V417" i="16"/>
  <c r="V420" i="16"/>
  <c r="T378" i="16"/>
  <c r="R391" i="16"/>
  <c r="R253" i="16"/>
  <c r="R171" i="16"/>
  <c r="R292" i="16"/>
  <c r="R236" i="16"/>
  <c r="V475" i="16"/>
  <c r="V446" i="16"/>
  <c r="V399" i="16"/>
  <c r="V132" i="16"/>
  <c r="S426" i="16"/>
  <c r="S352" i="16"/>
  <c r="S247" i="16"/>
  <c r="S234" i="16"/>
  <c r="T297" i="16"/>
  <c r="S85" i="16"/>
  <c r="S179" i="16"/>
  <c r="T385" i="16"/>
  <c r="T321" i="16"/>
  <c r="T392" i="16"/>
  <c r="T232" i="16"/>
  <c r="T213" i="16"/>
  <c r="T62" i="16"/>
  <c r="U486" i="16"/>
  <c r="U329" i="16"/>
  <c r="U286" i="16"/>
  <c r="U364" i="16"/>
  <c r="U277" i="16"/>
  <c r="U220" i="16"/>
  <c r="U376" i="16"/>
  <c r="V222" i="16"/>
  <c r="U246" i="16"/>
  <c r="U245" i="16"/>
  <c r="T454" i="16"/>
  <c r="T245" i="16"/>
  <c r="V406" i="16"/>
  <c r="V91" i="16"/>
  <c r="U194" i="16"/>
  <c r="R89" i="16"/>
  <c r="R404" i="16"/>
  <c r="T503" i="16"/>
  <c r="T251" i="16"/>
  <c r="T308" i="16"/>
  <c r="V58" i="16"/>
  <c r="V514" i="16"/>
  <c r="U299" i="16"/>
  <c r="R98" i="16"/>
  <c r="V497" i="16"/>
  <c r="V298" i="16"/>
  <c r="V127" i="16"/>
  <c r="V59" i="16"/>
  <c r="S414" i="16"/>
  <c r="S255" i="16"/>
  <c r="S383" i="16"/>
  <c r="S242" i="16"/>
  <c r="S45" i="16"/>
  <c r="S187" i="16"/>
  <c r="S90" i="16"/>
  <c r="S65" i="16"/>
  <c r="T493" i="16"/>
  <c r="T490" i="16"/>
  <c r="T445" i="16"/>
  <c r="T388" i="16"/>
  <c r="T494" i="16"/>
  <c r="T371" i="16"/>
  <c r="T339" i="16"/>
  <c r="T330" i="16"/>
  <c r="T316" i="16"/>
  <c r="T196" i="16"/>
  <c r="T164" i="16"/>
  <c r="T267" i="16"/>
  <c r="T289" i="16"/>
  <c r="T61" i="16"/>
  <c r="T44" i="16"/>
  <c r="U516" i="16"/>
  <c r="U519" i="16"/>
  <c r="U448" i="16"/>
  <c r="U473" i="16"/>
  <c r="U396" i="16"/>
  <c r="U374" i="16"/>
  <c r="U240" i="16"/>
  <c r="U191" i="16"/>
  <c r="U169" i="16"/>
  <c r="U149" i="16"/>
  <c r="U95" i="16"/>
  <c r="U82" i="16"/>
  <c r="U70" i="16"/>
  <c r="U83" i="16"/>
  <c r="U30" i="16"/>
  <c r="R505" i="16"/>
  <c r="R484" i="16"/>
  <c r="R48" i="16"/>
  <c r="R76" i="16"/>
  <c r="R172" i="16"/>
  <c r="R157" i="16"/>
  <c r="R325" i="16"/>
  <c r="R239" i="16"/>
  <c r="R271" i="16"/>
  <c r="R303" i="16"/>
  <c r="R427" i="16"/>
  <c r="R379" i="16"/>
  <c r="R428" i="16"/>
  <c r="R523" i="16"/>
  <c r="R461" i="16"/>
  <c r="R478" i="16"/>
  <c r="R103" i="16"/>
  <c r="R28" i="16"/>
  <c r="R118" i="16"/>
  <c r="R134" i="16"/>
  <c r="R150" i="16"/>
  <c r="R166" i="16"/>
  <c r="R198" i="16"/>
  <c r="R199" i="16"/>
  <c r="R274" i="16"/>
  <c r="R313" i="16"/>
  <c r="R233" i="16"/>
  <c r="R322" i="16"/>
  <c r="R354" i="16"/>
  <c r="R440" i="16"/>
  <c r="R357" i="16"/>
  <c r="R373" i="16"/>
  <c r="R491" i="16"/>
  <c r="S509" i="16"/>
  <c r="R455" i="16"/>
  <c r="R518" i="16"/>
  <c r="R64" i="16"/>
  <c r="R160" i="16"/>
  <c r="R192" i="16"/>
  <c r="R214" i="16"/>
  <c r="R264" i="16"/>
  <c r="R113" i="16"/>
  <c r="R145" i="16"/>
  <c r="U161" i="16"/>
  <c r="R343" i="16"/>
  <c r="R348" i="16"/>
  <c r="R380" i="16"/>
  <c r="R351" i="16"/>
  <c r="R367" i="16"/>
  <c r="R460" i="16"/>
  <c r="R416" i="16"/>
  <c r="R466" i="16"/>
  <c r="R449" i="16"/>
  <c r="R504" i="16"/>
  <c r="V482" i="16"/>
  <c r="T231" i="16"/>
  <c r="T104" i="16"/>
  <c r="T219" i="16"/>
  <c r="T87" i="16"/>
  <c r="T126" i="16"/>
  <c r="T158" i="16"/>
  <c r="T190" i="16"/>
  <c r="T304" i="16"/>
  <c r="T212" i="16"/>
  <c r="T244" i="16"/>
  <c r="T276" i="16"/>
  <c r="T301" i="16"/>
  <c r="T365" i="16"/>
  <c r="T439" i="16"/>
  <c r="T350" i="16"/>
  <c r="T382" i="16"/>
  <c r="T433" i="16"/>
  <c r="T485" i="16"/>
  <c r="T41" i="16"/>
  <c r="T80" i="16"/>
  <c r="T86" i="16"/>
  <c r="T81" i="16"/>
  <c r="T241" i="16"/>
  <c r="T225" i="16"/>
  <c r="T120" i="16"/>
  <c r="T152" i="16"/>
  <c r="T184" i="16"/>
  <c r="T206" i="16"/>
  <c r="T238" i="16"/>
  <c r="T254" i="16"/>
  <c r="T270" i="16"/>
  <c r="T306" i="16"/>
  <c r="T295" i="16"/>
  <c r="T327" i="16"/>
  <c r="T359" i="16"/>
  <c r="T390" i="16"/>
  <c r="T459" i="16"/>
  <c r="T393" i="16"/>
  <c r="T502" i="16"/>
  <c r="T479" i="16"/>
  <c r="V42" i="16"/>
  <c r="V26" i="16"/>
  <c r="V37" i="16"/>
  <c r="V53" i="16"/>
  <c r="V121" i="16"/>
  <c r="V153" i="16"/>
  <c r="V185" i="16"/>
  <c r="V272" i="16"/>
  <c r="V407" i="16"/>
  <c r="V324" i="16"/>
  <c r="V356" i="16"/>
  <c r="V462" i="16"/>
  <c r="V424" i="16"/>
  <c r="V453" i="16"/>
  <c r="V510" i="16"/>
  <c r="V517" i="16"/>
  <c r="V512" i="16"/>
  <c r="V210" i="16"/>
  <c r="V115" i="16"/>
  <c r="V195" i="16"/>
  <c r="V335" i="16"/>
  <c r="V341" i="16"/>
  <c r="V468" i="16"/>
  <c r="V447" i="16"/>
  <c r="V500" i="16"/>
  <c r="V438" i="16"/>
  <c r="V122" i="16"/>
  <c r="V154" i="16"/>
  <c r="V403" i="16"/>
  <c r="V109" i="16"/>
  <c r="V141" i="16"/>
  <c r="V173" i="16"/>
  <c r="V204" i="16"/>
  <c r="V323" i="16"/>
  <c r="V221" i="16"/>
  <c r="V285" i="16"/>
  <c r="V312" i="16"/>
  <c r="V405" i="16"/>
  <c r="V361" i="16"/>
  <c r="V412" i="16"/>
  <c r="V456" i="16"/>
  <c r="V441" i="16"/>
  <c r="V522" i="16"/>
  <c r="V488" i="16"/>
  <c r="R310" i="16"/>
  <c r="U377" i="16"/>
  <c r="T457" i="16"/>
  <c r="U222" i="16"/>
  <c r="R302" i="16"/>
  <c r="R131" i="16"/>
  <c r="R93" i="16"/>
  <c r="V492" i="16"/>
  <c r="V409" i="16"/>
  <c r="V124" i="16"/>
  <c r="S418" i="16"/>
  <c r="S344" i="16"/>
  <c r="S130" i="16"/>
  <c r="S155" i="16"/>
  <c r="S74" i="16"/>
  <c r="S54" i="16"/>
  <c r="T483" i="16"/>
  <c r="T470" i="16"/>
  <c r="T429" i="16"/>
  <c r="T430" i="16"/>
  <c r="T331" i="16"/>
  <c r="T314" i="16"/>
  <c r="T300" i="16"/>
  <c r="T156" i="16"/>
  <c r="T235" i="16"/>
  <c r="T181" i="16"/>
  <c r="T36" i="16"/>
  <c r="T49" i="16"/>
  <c r="U511" i="16"/>
  <c r="U471" i="16"/>
  <c r="U481" i="16"/>
  <c r="U294" i="16"/>
  <c r="U287" i="16"/>
  <c r="U237" i="16"/>
  <c r="U143" i="16"/>
  <c r="U97" i="16"/>
  <c r="U78" i="16"/>
  <c r="S56" i="16"/>
  <c r="S129" i="16"/>
  <c r="S75" i="16"/>
  <c r="S163" i="16"/>
  <c r="S39" i="16"/>
  <c r="S77" i="16"/>
  <c r="S315" i="16"/>
  <c r="S268" i="16"/>
  <c r="S249" i="16"/>
  <c r="S281" i="16"/>
  <c r="S402" i="16"/>
  <c r="S444" i="16"/>
  <c r="S482" i="16"/>
  <c r="S496" i="16"/>
  <c r="S495" i="16"/>
  <c r="S99" i="16"/>
  <c r="S105" i="16"/>
  <c r="S389" i="16"/>
  <c r="S139" i="16"/>
  <c r="S34" i="16"/>
  <c r="S68" i="16"/>
  <c r="S381" i="16"/>
  <c r="S262" i="16"/>
  <c r="S275" i="16"/>
  <c r="S387" i="16"/>
  <c r="S432" i="16"/>
  <c r="S521" i="16"/>
  <c r="S112" i="16"/>
  <c r="S144" i="16"/>
  <c r="S176" i="16"/>
  <c r="S208" i="16"/>
  <c r="S375" i="16"/>
  <c r="S410" i="16"/>
  <c r="S326" i="16"/>
  <c r="S358" i="16"/>
  <c r="S452" i="16"/>
  <c r="S431" i="16"/>
  <c r="S465" i="16"/>
  <c r="S499" i="16"/>
  <c r="U84" i="16"/>
  <c r="U188" i="16"/>
  <c r="U32" i="16"/>
  <c r="U72" i="16"/>
  <c r="U168" i="16"/>
  <c r="U384" i="16"/>
  <c r="U368" i="16"/>
  <c r="U332" i="16"/>
  <c r="U317" i="16"/>
  <c r="U349" i="16"/>
  <c r="U398" i="16"/>
  <c r="U474" i="16"/>
  <c r="U450" i="16"/>
  <c r="U489" i="16"/>
  <c r="U320" i="16"/>
  <c r="U311" i="16"/>
  <c r="U480" i="16"/>
  <c r="U476" i="16"/>
  <c r="U515" i="16"/>
  <c r="R394" i="16"/>
  <c r="R202" i="16"/>
  <c r="V215" i="16"/>
  <c r="U66" i="16"/>
  <c r="R369" i="16"/>
  <c r="U369" i="16"/>
  <c r="R147" i="16"/>
  <c r="S147" i="16"/>
  <c r="R31" i="16"/>
  <c r="U31" i="16"/>
  <c r="R140" i="16"/>
  <c r="R189" i="16"/>
  <c r="R296" i="16"/>
  <c r="T296" i="16"/>
  <c r="R360" i="16"/>
  <c r="R70" i="16"/>
  <c r="R226" i="16"/>
  <c r="V226" i="16"/>
  <c r="R151" i="16"/>
  <c r="U151" i="16"/>
  <c r="R422" i="16"/>
  <c r="T422" i="16"/>
  <c r="R79" i="16"/>
  <c r="U79" i="16"/>
  <c r="R51" i="16"/>
  <c r="S51" i="16"/>
  <c r="R128" i="16"/>
  <c r="U128" i="16"/>
  <c r="R177" i="16"/>
  <c r="S177" i="16"/>
  <c r="R291" i="16"/>
  <c r="T291" i="16"/>
  <c r="R316" i="16"/>
  <c r="R497" i="16"/>
  <c r="R506" i="16"/>
  <c r="T506" i="16"/>
  <c r="V506" i="16"/>
  <c r="T151" i="16"/>
  <c r="T183" i="16"/>
  <c r="T243" i="16"/>
  <c r="T318" i="16"/>
  <c r="T333" i="16"/>
  <c r="T399" i="16"/>
  <c r="T440" i="16"/>
  <c r="T518" i="16"/>
  <c r="T145" i="16"/>
  <c r="T428" i="16"/>
  <c r="T434" i="16"/>
  <c r="V250" i="16"/>
  <c r="V70" i="16"/>
  <c r="V134" i="16"/>
  <c r="V198" i="16"/>
  <c r="V233" i="16"/>
  <c r="V411" i="16"/>
  <c r="T411" i="16"/>
  <c r="V415" i="16"/>
  <c r="V392" i="16"/>
  <c r="V513" i="16"/>
  <c r="V93" i="16"/>
  <c r="V47" i="16"/>
  <c r="T47" i="16"/>
  <c r="V64" i="16"/>
  <c r="V128" i="16"/>
  <c r="V192" i="16"/>
  <c r="V212" i="16"/>
  <c r="V147" i="16"/>
  <c r="V248" i="16"/>
  <c r="V227" i="16"/>
  <c r="V291" i="16"/>
  <c r="V318" i="16"/>
  <c r="V350" i="16"/>
  <c r="V419" i="16"/>
  <c r="V466" i="16"/>
  <c r="V494" i="16"/>
  <c r="V69" i="16"/>
  <c r="V41" i="16"/>
  <c r="V186" i="16"/>
  <c r="V376" i="16"/>
  <c r="V429" i="16"/>
  <c r="V479" i="16"/>
  <c r="V135" i="16"/>
  <c r="T237" i="16"/>
  <c r="U393" i="16"/>
  <c r="U53" i="16"/>
  <c r="S113" i="16"/>
  <c r="T131" i="16"/>
  <c r="U470" i="16"/>
  <c r="U522" i="16"/>
  <c r="T427" i="16"/>
  <c r="T147" i="16"/>
  <c r="U235" i="16"/>
  <c r="U506" i="16"/>
  <c r="U402" i="16"/>
  <c r="T59" i="16"/>
  <c r="U24" i="16"/>
  <c r="R501" i="16"/>
  <c r="R224" i="16"/>
  <c r="T224" i="16"/>
  <c r="R83" i="16"/>
  <c r="T83" i="16"/>
  <c r="R207" i="16"/>
  <c r="R396" i="16"/>
  <c r="R119" i="16"/>
  <c r="U119" i="16"/>
  <c r="R183" i="16"/>
  <c r="U183" i="16"/>
  <c r="R345" i="16"/>
  <c r="T345" i="16"/>
  <c r="R448" i="16"/>
  <c r="R509" i="16"/>
  <c r="U509" i="16"/>
  <c r="R25" i="16"/>
  <c r="S25" i="16"/>
  <c r="R44" i="16"/>
  <c r="R96" i="16"/>
  <c r="U96" i="16"/>
  <c r="R250" i="16"/>
  <c r="S250" i="16"/>
  <c r="R415" i="16"/>
  <c r="U415" i="16"/>
  <c r="T51" i="16"/>
  <c r="T38" i="16"/>
  <c r="T119" i="16"/>
  <c r="T265" i="16"/>
  <c r="T472" i="16"/>
  <c r="S472" i="16"/>
  <c r="T24" i="16"/>
  <c r="T113" i="16"/>
  <c r="T177" i="16"/>
  <c r="T376" i="16"/>
  <c r="T425" i="16"/>
  <c r="T466" i="16"/>
  <c r="V65" i="16"/>
  <c r="V102" i="16"/>
  <c r="V166" i="16"/>
  <c r="V224" i="16"/>
  <c r="V265" i="16"/>
  <c r="V388" i="16"/>
  <c r="V373" i="16"/>
  <c r="V38" i="16"/>
  <c r="V96" i="16"/>
  <c r="V160" i="16"/>
  <c r="V179" i="16"/>
  <c r="V259" i="16"/>
  <c r="V382" i="16"/>
  <c r="V367" i="16"/>
  <c r="V418" i="16"/>
  <c r="V501" i="16"/>
  <c r="V87" i="16"/>
  <c r="V218" i="16"/>
  <c r="S218" i="16"/>
  <c r="V90" i="16"/>
  <c r="V253" i="16"/>
  <c r="V329" i="16"/>
  <c r="V344" i="16"/>
  <c r="U26" i="16"/>
  <c r="T154" i="16"/>
  <c r="U370" i="16"/>
  <c r="T500" i="16"/>
  <c r="S231" i="16"/>
  <c r="T57" i="16"/>
  <c r="U141" i="16"/>
  <c r="T329" i="16"/>
  <c r="U418" i="16"/>
  <c r="U385" i="16"/>
  <c r="T163" i="16"/>
  <c r="R451" i="16"/>
  <c r="T451" i="16"/>
  <c r="R229" i="16"/>
  <c r="T229" i="16"/>
  <c r="R50" i="16"/>
  <c r="T50" i="16"/>
  <c r="U347" i="16"/>
  <c r="U298" i="16"/>
  <c r="R467" i="16"/>
  <c r="V467" i="16"/>
  <c r="U467" i="16"/>
  <c r="R108" i="16"/>
  <c r="U108" i="16"/>
  <c r="R230" i="16"/>
  <c r="U230" i="16"/>
  <c r="R125" i="16"/>
  <c r="R328" i="16"/>
  <c r="T328" i="16"/>
  <c r="R347" i="16"/>
  <c r="R487" i="16"/>
  <c r="U487" i="16"/>
  <c r="T30" i="16"/>
  <c r="U490" i="16"/>
  <c r="S69" i="16"/>
  <c r="R342" i="16"/>
  <c r="T342" i="16"/>
  <c r="R186" i="16"/>
  <c r="S186" i="16"/>
  <c r="V343" i="16"/>
  <c r="V119" i="16"/>
  <c r="V51" i="16"/>
  <c r="S493" i="16"/>
  <c r="U493" i="16"/>
  <c r="S138" i="16"/>
  <c r="U138" i="16"/>
  <c r="S83" i="16"/>
  <c r="S64" i="16"/>
  <c r="T473" i="16"/>
  <c r="T460" i="16"/>
  <c r="T419" i="16"/>
  <c r="U419" i="16"/>
  <c r="S419" i="16"/>
  <c r="T370" i="16"/>
  <c r="V370" i="16"/>
  <c r="T146" i="16"/>
  <c r="T171" i="16"/>
  <c r="T107" i="16"/>
  <c r="S107" i="16"/>
  <c r="T92" i="16"/>
  <c r="T28" i="16"/>
  <c r="U501" i="16"/>
  <c r="U451" i="16"/>
  <c r="U399" i="16"/>
  <c r="U229" i="16"/>
  <c r="U214" i="16"/>
  <c r="U177" i="16"/>
  <c r="U87" i="16"/>
  <c r="U81" i="16"/>
  <c r="U62" i="16"/>
  <c r="U76" i="16"/>
  <c r="T186" i="16"/>
  <c r="R435" i="16"/>
  <c r="V435" i="16"/>
  <c r="U435" i="16"/>
  <c r="R353" i="16"/>
  <c r="U353" i="16"/>
  <c r="R213" i="16"/>
  <c r="S213" i="16"/>
  <c r="U213" i="16"/>
  <c r="R146" i="16"/>
  <c r="V460" i="16"/>
  <c r="V333" i="16"/>
  <c r="V327" i="16"/>
  <c r="V111" i="16"/>
  <c r="S111" i="16"/>
  <c r="V43" i="16"/>
  <c r="U43" i="16"/>
  <c r="S518" i="16"/>
  <c r="S239" i="16"/>
  <c r="S226" i="16"/>
  <c r="S76" i="16"/>
  <c r="T380" i="16"/>
  <c r="T242" i="16"/>
  <c r="T117" i="16"/>
  <c r="U117" i="16"/>
  <c r="T102" i="16"/>
  <c r="U440" i="16"/>
  <c r="U339" i="16"/>
  <c r="U232" i="16"/>
  <c r="U306" i="16"/>
  <c r="U185" i="16"/>
  <c r="U330" i="16"/>
  <c r="U103" i="16"/>
  <c r="U38" i="16"/>
  <c r="U92" i="16"/>
  <c r="U35" i="16"/>
  <c r="S35" i="16"/>
  <c r="S143" i="16"/>
  <c r="S70" i="16"/>
  <c r="S181" i="16"/>
  <c r="S108" i="16"/>
  <c r="S140" i="16"/>
  <c r="S172" i="16"/>
  <c r="S204" i="16"/>
  <c r="S236" i="16"/>
  <c r="S359" i="16"/>
  <c r="S345" i="16"/>
  <c r="S322" i="16"/>
  <c r="S354" i="16"/>
  <c r="S386" i="16"/>
  <c r="S405" i="16"/>
  <c r="S428" i="16"/>
  <c r="S461" i="16"/>
  <c r="T122" i="16"/>
  <c r="S157" i="16"/>
  <c r="S327" i="16"/>
  <c r="S198" i="16"/>
  <c r="S243" i="16"/>
  <c r="S316" i="16"/>
  <c r="S380" i="16"/>
  <c r="S455" i="16"/>
  <c r="S240" i="16"/>
  <c r="S361" i="16"/>
  <c r="S285" i="16"/>
  <c r="S409" i="16"/>
  <c r="S433" i="16"/>
  <c r="U106" i="16"/>
  <c r="U139" i="16"/>
  <c r="U204" i="16"/>
  <c r="U265" i="16"/>
  <c r="U242" i="16"/>
  <c r="U430" i="16"/>
  <c r="U518" i="16"/>
  <c r="U236" i="16"/>
  <c r="U268" i="16"/>
  <c r="U343" i="16"/>
  <c r="U424" i="16"/>
  <c r="U444" i="16"/>
  <c r="U512" i="16"/>
  <c r="R269" i="16"/>
  <c r="U269" i="16"/>
  <c r="R393" i="16"/>
  <c r="R130" i="16"/>
  <c r="V474" i="16"/>
  <c r="V301" i="16"/>
  <c r="V108" i="16"/>
  <c r="S456" i="16"/>
  <c r="S210" i="16"/>
  <c r="T421" i="16"/>
  <c r="T323" i="16"/>
  <c r="T277" i="16"/>
  <c r="T70" i="16"/>
  <c r="U455" i="16"/>
  <c r="U231" i="16"/>
  <c r="U60" i="16"/>
  <c r="R481" i="16"/>
  <c r="R494" i="16"/>
  <c r="R39" i="16"/>
  <c r="R84" i="16"/>
  <c r="R148" i="16"/>
  <c r="R368" i="16"/>
  <c r="R442" i="16"/>
  <c r="R515" i="16"/>
  <c r="R56" i="16"/>
  <c r="R77" i="16"/>
  <c r="R238" i="16"/>
  <c r="R127" i="16"/>
  <c r="R293" i="16"/>
  <c r="R330" i="16"/>
  <c r="R398" i="16"/>
  <c r="R29" i="16"/>
  <c r="R72" i="16"/>
  <c r="R168" i="16"/>
  <c r="R121" i="16"/>
  <c r="R185" i="16"/>
  <c r="R235" i="16"/>
  <c r="R356" i="16"/>
  <c r="R375" i="16"/>
  <c r="R483" i="16"/>
  <c r="R474" i="16"/>
  <c r="T35" i="16"/>
  <c r="T127" i="16"/>
  <c r="T191" i="16"/>
  <c r="T134" i="16"/>
  <c r="T320" i="16"/>
  <c r="T341" i="16"/>
  <c r="T358" i="16"/>
  <c r="T449" i="16"/>
  <c r="T497" i="16"/>
  <c r="T40" i="16"/>
  <c r="T89" i="16"/>
  <c r="T185" i="16"/>
  <c r="T128" i="16"/>
  <c r="T335" i="16"/>
  <c r="T455" i="16"/>
  <c r="T384" i="16"/>
  <c r="T442" i="16"/>
  <c r="T487" i="16"/>
  <c r="V30" i="16"/>
  <c r="V78" i="16"/>
  <c r="V174" i="16"/>
  <c r="V129" i="16"/>
  <c r="V209" i="16"/>
  <c r="V273" i="16"/>
  <c r="V300" i="16"/>
  <c r="V332" i="16"/>
  <c r="V364" i="16"/>
  <c r="V432" i="16"/>
  <c r="V461" i="16"/>
  <c r="V490" i="16"/>
  <c r="V476" i="16"/>
  <c r="V50" i="16"/>
  <c r="V282" i="16"/>
  <c r="V72" i="16"/>
  <c r="V104" i="16"/>
  <c r="V136" i="16"/>
  <c r="V168" i="16"/>
  <c r="V200" i="16"/>
  <c r="V123" i="16"/>
  <c r="V155" i="16"/>
  <c r="V187" i="16"/>
  <c r="V280" i="16"/>
  <c r="V235" i="16"/>
  <c r="V267" i="16"/>
  <c r="V470" i="16"/>
  <c r="V294" i="16"/>
  <c r="V326" i="16"/>
  <c r="V358" i="16"/>
  <c r="V498" i="16"/>
  <c r="V375" i="16"/>
  <c r="V394" i="16"/>
  <c r="V426" i="16"/>
  <c r="V473" i="16"/>
  <c r="V455" i="16"/>
  <c r="V511" i="16"/>
  <c r="V518" i="16"/>
  <c r="V516" i="16"/>
  <c r="V101" i="16"/>
  <c r="V242" i="16"/>
  <c r="V49" i="16"/>
  <c r="V46" i="16"/>
  <c r="V66" i="16"/>
  <c r="V98" i="16"/>
  <c r="V130" i="16"/>
  <c r="V162" i="16"/>
  <c r="V194" i="16"/>
  <c r="V117" i="16"/>
  <c r="V149" i="16"/>
  <c r="V181" i="16"/>
  <c r="V256" i="16"/>
  <c r="V339" i="16"/>
  <c r="V229" i="16"/>
  <c r="V261" i="16"/>
  <c r="V345" i="16"/>
  <c r="V320" i="16"/>
  <c r="V352" i="16"/>
  <c r="V384" i="16"/>
  <c r="V427" i="16"/>
  <c r="V369" i="16"/>
  <c r="V481" i="16"/>
  <c r="V472" i="16"/>
  <c r="V449" i="16"/>
  <c r="V495" i="16"/>
  <c r="V502" i="16"/>
  <c r="V504" i="16"/>
  <c r="S450" i="16"/>
  <c r="T505" i="16"/>
  <c r="T99" i="16"/>
  <c r="U203" i="16"/>
  <c r="U89" i="16"/>
  <c r="R361" i="16"/>
  <c r="R221" i="16"/>
  <c r="R139" i="16"/>
  <c r="R154" i="16"/>
  <c r="R252" i="16"/>
  <c r="V503" i="16"/>
  <c r="V422" i="16"/>
  <c r="V386" i="16"/>
  <c r="V395" i="16"/>
  <c r="V264" i="16"/>
  <c r="V220" i="16"/>
  <c r="V100" i="16"/>
  <c r="V25" i="16"/>
  <c r="S494" i="16"/>
  <c r="S440" i="16"/>
  <c r="S320" i="16"/>
  <c r="S341" i="16"/>
  <c r="S202" i="16"/>
  <c r="S365" i="16"/>
  <c r="S59" i="16"/>
  <c r="S115" i="16"/>
  <c r="S205" i="16"/>
  <c r="S44" i="16"/>
  <c r="T520" i="16"/>
  <c r="T444" i="16"/>
  <c r="T403" i="16"/>
  <c r="T354" i="16"/>
  <c r="T369" i="16"/>
  <c r="T305" i="16"/>
  <c r="T280" i="16"/>
  <c r="T216" i="16"/>
  <c r="T194" i="16"/>
  <c r="T130" i="16"/>
  <c r="T281" i="16"/>
  <c r="T155" i="16"/>
  <c r="T91" i="16"/>
  <c r="T239" i="16"/>
  <c r="T400" i="16"/>
  <c r="U514" i="16"/>
  <c r="U483" i="16"/>
  <c r="U457" i="16"/>
  <c r="U426" i="16"/>
  <c r="U313" i="16"/>
  <c r="U270" i="16"/>
  <c r="U324" i="16"/>
  <c r="U261" i="16"/>
  <c r="U219" i="16"/>
  <c r="U318" i="16"/>
  <c r="U167" i="16"/>
  <c r="U125" i="16"/>
  <c r="U192" i="16"/>
  <c r="U64" i="16"/>
  <c r="U174" i="16"/>
  <c r="U25" i="16"/>
  <c r="U172" i="16"/>
  <c r="U59" i="16"/>
  <c r="V199" i="16"/>
  <c r="V56" i="16"/>
  <c r="S299" i="16"/>
  <c r="S101" i="16"/>
  <c r="S36" i="16"/>
  <c r="T395" i="16"/>
  <c r="T310" i="16"/>
  <c r="T67" i="16"/>
  <c r="R438" i="16"/>
  <c r="R468" i="16"/>
  <c r="R315" i="16"/>
  <c r="R305" i="16"/>
  <c r="R272" i="16"/>
  <c r="R114" i="16"/>
  <c r="R37" i="16"/>
  <c r="V523" i="16"/>
  <c r="V414" i="16"/>
  <c r="V378" i="16"/>
  <c r="V287" i="16"/>
  <c r="V232" i="16"/>
  <c r="V205" i="16"/>
  <c r="V92" i="16"/>
  <c r="V95" i="16"/>
  <c r="S486" i="16"/>
  <c r="S427" i="16"/>
  <c r="S312" i="16"/>
  <c r="S325" i="16"/>
  <c r="S335" i="16"/>
  <c r="S229" i="16"/>
  <c r="S53" i="16"/>
  <c r="S95" i="16"/>
  <c r="S185" i="16"/>
  <c r="S38" i="16"/>
  <c r="T514" i="16"/>
  <c r="T413" i="16"/>
  <c r="T364" i="16"/>
  <c r="T379" i="16"/>
  <c r="T315" i="16"/>
  <c r="T290" i="16"/>
  <c r="T226" i="16"/>
  <c r="T140" i="16"/>
  <c r="T202" i="16"/>
  <c r="T165" i="16"/>
  <c r="T101" i="16"/>
  <c r="T37" i="16"/>
  <c r="T68" i="16"/>
  <c r="T25" i="16"/>
  <c r="U495" i="16"/>
  <c r="U477" i="16"/>
  <c r="U439" i="16"/>
  <c r="U387" i="16"/>
  <c r="U323" i="16"/>
  <c r="U280" i="16"/>
  <c r="U344" i="16"/>
  <c r="U271" i="16"/>
  <c r="U227" i="16"/>
  <c r="U206" i="16"/>
  <c r="U175" i="16"/>
  <c r="U133" i="16"/>
  <c r="U212" i="16"/>
  <c r="U80" i="16"/>
  <c r="U310" i="16"/>
  <c r="U73" i="16"/>
  <c r="U61" i="16"/>
  <c r="U75" i="16"/>
  <c r="U27" i="16"/>
  <c r="S24" i="16"/>
  <c r="S72" i="16"/>
  <c r="S161" i="16"/>
  <c r="S91" i="16"/>
  <c r="S86" i="16"/>
  <c r="S195" i="16"/>
  <c r="S47" i="16"/>
  <c r="S93" i="16"/>
  <c r="S357" i="16"/>
  <c r="S116" i="16"/>
  <c r="S148" i="16"/>
  <c r="S180" i="16"/>
  <c r="S211" i="16"/>
  <c r="S212" i="16"/>
  <c r="S244" i="16"/>
  <c r="S276" i="16"/>
  <c r="S293" i="16"/>
  <c r="S377" i="16"/>
  <c r="S257" i="16"/>
  <c r="S289" i="16"/>
  <c r="S479" i="16"/>
  <c r="S330" i="16"/>
  <c r="S362" i="16"/>
  <c r="S400" i="16"/>
  <c r="S413" i="16"/>
  <c r="S460" i="16"/>
  <c r="S438" i="16"/>
  <c r="S437" i="16"/>
  <c r="S469" i="16"/>
  <c r="S504" i="16"/>
  <c r="S503" i="16"/>
  <c r="S167" i="16"/>
  <c r="S58" i="16"/>
  <c r="S137" i="16"/>
  <c r="S82" i="16"/>
  <c r="S71" i="16"/>
  <c r="S171" i="16"/>
  <c r="S41" i="16"/>
  <c r="S84" i="16"/>
  <c r="S189" i="16"/>
  <c r="S110" i="16"/>
  <c r="S142" i="16"/>
  <c r="S174" i="16"/>
  <c r="S331" i="16"/>
  <c r="S206" i="16"/>
  <c r="S238" i="16"/>
  <c r="S270" i="16"/>
  <c r="S367" i="16"/>
  <c r="S353" i="16"/>
  <c r="S251" i="16"/>
  <c r="S283" i="16"/>
  <c r="S406" i="16"/>
  <c r="S324" i="16"/>
  <c r="S356" i="16"/>
  <c r="S388" i="16"/>
  <c r="S407" i="16"/>
  <c r="S448" i="16"/>
  <c r="S430" i="16"/>
  <c r="S483" i="16"/>
  <c r="S463" i="16"/>
  <c r="S498" i="16"/>
  <c r="S497" i="16"/>
  <c r="S209" i="16"/>
  <c r="S120" i="16"/>
  <c r="S152" i="16"/>
  <c r="S184" i="16"/>
  <c r="S219" i="16"/>
  <c r="S216" i="16"/>
  <c r="S248" i="16"/>
  <c r="S280" i="16"/>
  <c r="S305" i="16"/>
  <c r="S390" i="16"/>
  <c r="S261" i="16"/>
  <c r="S298" i="16"/>
  <c r="S302" i="16"/>
  <c r="S334" i="16"/>
  <c r="S366" i="16"/>
  <c r="S408" i="16"/>
  <c r="S417" i="16"/>
  <c r="S468" i="16"/>
  <c r="S446" i="16"/>
  <c r="S441" i="16"/>
  <c r="S473" i="16"/>
  <c r="S508" i="16"/>
  <c r="S507" i="16"/>
  <c r="U178" i="16"/>
  <c r="U49" i="16"/>
  <c r="U100" i="16"/>
  <c r="U69" i="16"/>
  <c r="U33" i="16"/>
  <c r="U134" i="16"/>
  <c r="U42" i="16"/>
  <c r="U88" i="16"/>
  <c r="U200" i="16"/>
  <c r="U115" i="16"/>
  <c r="U147" i="16"/>
  <c r="U179" i="16"/>
  <c r="U334" i="16"/>
  <c r="U209" i="16"/>
  <c r="U241" i="16"/>
  <c r="U273" i="16"/>
  <c r="U386" i="16"/>
  <c r="U348" i="16"/>
  <c r="U250" i="16"/>
  <c r="U282" i="16"/>
  <c r="U401" i="16"/>
  <c r="U325" i="16"/>
  <c r="U357" i="16"/>
  <c r="U389" i="16"/>
  <c r="U406" i="16"/>
  <c r="U443" i="16"/>
  <c r="U423" i="16"/>
  <c r="U478" i="16"/>
  <c r="U458" i="16"/>
  <c r="U497" i="16"/>
  <c r="U494" i="16"/>
  <c r="U267" i="16"/>
  <c r="U362" i="16"/>
  <c r="U336" i="16"/>
  <c r="U244" i="16"/>
  <c r="U276" i="16"/>
  <c r="U391" i="16"/>
  <c r="U319" i="16"/>
  <c r="U351" i="16"/>
  <c r="U383" i="16"/>
  <c r="U400" i="16"/>
  <c r="U431" i="16"/>
  <c r="U417" i="16"/>
  <c r="U469" i="16"/>
  <c r="U452" i="16"/>
  <c r="U491" i="16"/>
  <c r="U523" i="16"/>
  <c r="U520" i="16"/>
  <c r="R377" i="16"/>
  <c r="R326" i="16"/>
  <c r="R237" i="16"/>
  <c r="R155" i="16"/>
  <c r="R170" i="16"/>
  <c r="R75" i="16"/>
  <c r="V393" i="16"/>
  <c r="V167" i="16"/>
  <c r="S336" i="16"/>
  <c r="S154" i="16"/>
  <c r="S94" i="16"/>
  <c r="U94" i="16"/>
  <c r="V508" i="16"/>
  <c r="S33" i="16"/>
  <c r="S166" i="16"/>
  <c r="S230" i="16"/>
  <c r="S333" i="16"/>
  <c r="S399" i="16"/>
  <c r="S485" i="16"/>
  <c r="S522" i="16"/>
  <c r="S373" i="16"/>
  <c r="S272" i="16"/>
  <c r="S253" i="16"/>
  <c r="U122" i="16"/>
  <c r="U354" i="16"/>
  <c r="U274" i="16"/>
  <c r="U291" i="16"/>
  <c r="U358" i="16"/>
  <c r="U375" i="16"/>
  <c r="R187" i="16"/>
  <c r="R115" i="16"/>
  <c r="V430" i="16"/>
  <c r="S328" i="16"/>
  <c r="S296" i="16"/>
  <c r="T462" i="16"/>
  <c r="T387" i="16"/>
  <c r="T234" i="16"/>
  <c r="T173" i="16"/>
  <c r="U432" i="16"/>
  <c r="U331" i="16"/>
  <c r="U181" i="16"/>
  <c r="R485" i="16"/>
  <c r="R42" i="16"/>
  <c r="R204" i="16"/>
  <c r="R180" i="16"/>
  <c r="R279" i="16"/>
  <c r="R387" i="16"/>
  <c r="R486" i="16"/>
  <c r="R34" i="16"/>
  <c r="R78" i="16"/>
  <c r="R381" i="16"/>
  <c r="R431" i="16"/>
  <c r="R480" i="16"/>
  <c r="R59" i="16"/>
  <c r="R104" i="16"/>
  <c r="R153" i="16"/>
  <c r="R432" i="16"/>
  <c r="R388" i="16"/>
  <c r="R522" i="16"/>
  <c r="T46" i="16"/>
  <c r="T95" i="16"/>
  <c r="T391" i="16"/>
  <c r="T166" i="16"/>
  <c r="T220" i="16"/>
  <c r="T373" i="16"/>
  <c r="T418" i="16"/>
  <c r="T491" i="16"/>
  <c r="T53" i="16"/>
  <c r="T215" i="16"/>
  <c r="T121" i="16"/>
  <c r="T273" i="16"/>
  <c r="T160" i="16"/>
  <c r="T214" i="16"/>
  <c r="T303" i="16"/>
  <c r="T352" i="16"/>
  <c r="T437" i="16"/>
  <c r="T519" i="16"/>
  <c r="V40" i="16"/>
  <c r="V97" i="16"/>
  <c r="V142" i="16"/>
  <c r="V246" i="16"/>
  <c r="V241" i="16"/>
  <c r="V349" i="16"/>
  <c r="R382" i="16"/>
  <c r="V485" i="16"/>
  <c r="V362" i="16"/>
  <c r="V191" i="16"/>
  <c r="V76" i="16"/>
  <c r="S467" i="16"/>
  <c r="S411" i="16"/>
  <c r="S207" i="16"/>
  <c r="S339" i="16"/>
  <c r="S79" i="16"/>
  <c r="S153" i="16"/>
  <c r="S191" i="16"/>
  <c r="T488" i="16"/>
  <c r="T446" i="16"/>
  <c r="T405" i="16"/>
  <c r="T356" i="16"/>
  <c r="T307" i="16"/>
  <c r="T282" i="16"/>
  <c r="T218" i="16"/>
  <c r="T132" i="16"/>
  <c r="T157" i="16"/>
  <c r="T93" i="16"/>
  <c r="T271" i="16"/>
  <c r="T34" i="16"/>
  <c r="U484" i="16"/>
  <c r="U461" i="16"/>
  <c r="U428" i="16"/>
  <c r="U379" i="16"/>
  <c r="U315" i="16"/>
  <c r="U272" i="16"/>
  <c r="U328" i="16"/>
  <c r="U263" i="16"/>
  <c r="U221" i="16"/>
  <c r="U360" i="16"/>
  <c r="U127" i="16"/>
  <c r="U160" i="16"/>
  <c r="U54" i="16"/>
  <c r="U142" i="16"/>
  <c r="U154" i="16"/>
  <c r="U140" i="16"/>
  <c r="U51" i="16"/>
  <c r="U114" i="16"/>
  <c r="R511" i="16"/>
  <c r="R510" i="16"/>
  <c r="R63" i="16"/>
  <c r="R105" i="16"/>
  <c r="R47" i="16"/>
  <c r="R284" i="16"/>
  <c r="R60" i="16"/>
  <c r="R92" i="16"/>
  <c r="R124" i="16"/>
  <c r="R156" i="16"/>
  <c r="R188" i="16"/>
  <c r="R206" i="16"/>
  <c r="R109" i="16"/>
  <c r="R141" i="16"/>
  <c r="R173" i="16"/>
  <c r="R234" i="16"/>
  <c r="R223" i="16"/>
  <c r="R255" i="16"/>
  <c r="R287" i="16"/>
  <c r="R335" i="16"/>
  <c r="R312" i="16"/>
  <c r="R344" i="16"/>
  <c r="R376" i="16"/>
  <c r="R407" i="16"/>
  <c r="R363" i="16"/>
  <c r="R423" i="16"/>
  <c r="R412" i="16"/>
  <c r="R458" i="16"/>
  <c r="R445" i="16"/>
  <c r="R489" i="16"/>
  <c r="R495" i="16"/>
  <c r="R498" i="16"/>
  <c r="R97" i="16"/>
  <c r="R54" i="16"/>
  <c r="R41" i="16"/>
  <c r="R212" i="16"/>
  <c r="R216" i="16"/>
  <c r="R86" i="16"/>
  <c r="R182" i="16"/>
  <c r="R270" i="16"/>
  <c r="R288" i="16"/>
  <c r="R135" i="16"/>
  <c r="R217" i="16"/>
  <c r="R249" i="16"/>
  <c r="R281" i="16"/>
  <c r="R323" i="16"/>
  <c r="R306" i="16"/>
  <c r="R338" i="16"/>
  <c r="R370" i="16"/>
  <c r="R389" i="16"/>
  <c r="R446" i="16"/>
  <c r="R439" i="16"/>
  <c r="R471" i="16"/>
  <c r="R516" i="16"/>
  <c r="R488" i="16"/>
  <c r="R65" i="16"/>
  <c r="R276" i="16"/>
  <c r="R35" i="16"/>
  <c r="R85" i="16"/>
  <c r="R99" i="16"/>
  <c r="R80" i="16"/>
  <c r="R112" i="16"/>
  <c r="R144" i="16"/>
  <c r="R176" i="16"/>
  <c r="R246" i="16"/>
  <c r="R129" i="16"/>
  <c r="R161" i="16"/>
  <c r="R193" i="16"/>
  <c r="R301" i="16"/>
  <c r="R211" i="16"/>
  <c r="R243" i="16"/>
  <c r="R275" i="16"/>
  <c r="R311" i="16"/>
  <c r="R300" i="16"/>
  <c r="R332" i="16"/>
  <c r="R364" i="16"/>
  <c r="R452" i="16"/>
  <c r="R383" i="16"/>
  <c r="R400" i="16"/>
  <c r="R434" i="16"/>
  <c r="R433" i="16"/>
  <c r="R465" i="16"/>
  <c r="R500" i="16"/>
  <c r="R482" i="16"/>
  <c r="T26" i="16"/>
  <c r="T66" i="16"/>
  <c r="T76" i="16"/>
  <c r="T54" i="16"/>
  <c r="T45" i="16"/>
  <c r="T71" i="16"/>
  <c r="T103" i="16"/>
  <c r="T135" i="16"/>
  <c r="T167" i="16"/>
  <c r="T199" i="16"/>
  <c r="T203" i="16"/>
  <c r="T110" i="16"/>
  <c r="T142" i="16"/>
  <c r="T174" i="16"/>
  <c r="T253" i="16"/>
  <c r="T336" i="16"/>
  <c r="T228" i="16"/>
  <c r="T260" i="16"/>
  <c r="T292" i="16"/>
  <c r="T396" i="16"/>
  <c r="T317" i="16"/>
  <c r="T349" i="16"/>
  <c r="T381" i="16"/>
  <c r="T406" i="16"/>
  <c r="T463" i="16"/>
  <c r="T415" i="16"/>
  <c r="T465" i="16"/>
  <c r="T456" i="16"/>
  <c r="T508" i="16"/>
  <c r="T515" i="16"/>
  <c r="T513" i="16"/>
  <c r="T207" i="16"/>
  <c r="T43" i="16"/>
  <c r="T48" i="16"/>
  <c r="T29" i="16"/>
  <c r="T65" i="16"/>
  <c r="T97" i="16"/>
  <c r="T129" i="16"/>
  <c r="T161" i="16"/>
  <c r="T193" i="16"/>
  <c r="T416" i="16"/>
  <c r="T283" i="16"/>
  <c r="T136" i="16"/>
  <c r="T168" i="16"/>
  <c r="T200" i="16"/>
  <c r="T324" i="16"/>
  <c r="T222" i="16"/>
  <c r="T286" i="16"/>
  <c r="T338" i="16"/>
  <c r="T311" i="16"/>
  <c r="T343" i="16"/>
  <c r="T375" i="16"/>
  <c r="T394" i="16"/>
  <c r="T360" i="16"/>
  <c r="T426" i="16"/>
  <c r="T409" i="16"/>
  <c r="T453" i="16"/>
  <c r="T450" i="16"/>
  <c r="T492" i="16"/>
  <c r="T499" i="16"/>
  <c r="T501" i="16"/>
  <c r="V274" i="16"/>
  <c r="V63" i="16"/>
  <c r="V99" i="16"/>
  <c r="V234" i="16"/>
  <c r="V86" i="16"/>
  <c r="V118" i="16"/>
  <c r="V150" i="16"/>
  <c r="V182" i="16"/>
  <c r="V284" i="16"/>
  <c r="V278" i="16"/>
  <c r="V137" i="16"/>
  <c r="V169" i="16"/>
  <c r="V201" i="16"/>
  <c r="V315" i="16"/>
  <c r="V217" i="16"/>
  <c r="V249" i="16"/>
  <c r="V281" i="16"/>
  <c r="V321" i="16"/>
  <c r="V308" i="16"/>
  <c r="V340" i="16"/>
  <c r="V372" i="16"/>
  <c r="V397" i="16"/>
  <c r="V357" i="16"/>
  <c r="V389" i="16"/>
  <c r="V408" i="16"/>
  <c r="V448" i="16"/>
  <c r="V437" i="16"/>
  <c r="V469" i="16"/>
  <c r="V507" i="16"/>
  <c r="V484" i="16"/>
  <c r="V79" i="16"/>
  <c r="V44" i="16"/>
  <c r="V31" i="16"/>
  <c r="V75" i="16"/>
  <c r="V105" i="16"/>
  <c r="V80" i="16"/>
  <c r="V112" i="16"/>
  <c r="V144" i="16"/>
  <c r="V176" i="16"/>
  <c r="V260" i="16"/>
  <c r="V254" i="16"/>
  <c r="V131" i="16"/>
  <c r="V163" i="16"/>
  <c r="V303" i="16"/>
  <c r="V211" i="16"/>
  <c r="V243" i="16"/>
  <c r="V275" i="16"/>
  <c r="V309" i="16"/>
  <c r="V302" i="16"/>
  <c r="V334" i="16"/>
  <c r="V366" i="16"/>
  <c r="V390" i="16"/>
  <c r="V351" i="16"/>
  <c r="V383" i="16"/>
  <c r="V402" i="16"/>
  <c r="V436" i="16"/>
  <c r="V431" i="16"/>
  <c r="V463" i="16"/>
  <c r="V491" i="16"/>
  <c r="V478" i="16"/>
  <c r="V52" i="16"/>
  <c r="V24" i="16"/>
  <c r="V28" i="16"/>
  <c r="V57" i="16"/>
  <c r="V81" i="16"/>
  <c r="V74" i="16"/>
  <c r="V106" i="16"/>
  <c r="V138" i="16"/>
  <c r="V170" i="16"/>
  <c r="V236" i="16"/>
  <c r="V230" i="16"/>
  <c r="V125" i="16"/>
  <c r="V157" i="16"/>
  <c r="V189" i="16"/>
  <c r="V288" i="16"/>
  <c r="V454" i="16"/>
  <c r="V237" i="16"/>
  <c r="V269" i="16"/>
  <c r="V295" i="16"/>
  <c r="V296" i="16"/>
  <c r="V328" i="16"/>
  <c r="V360" i="16"/>
  <c r="V425" i="16"/>
  <c r="V515" i="16"/>
  <c r="V377" i="16"/>
  <c r="V396" i="16"/>
  <c r="V428" i="16"/>
  <c r="V489" i="16"/>
  <c r="V457" i="16"/>
  <c r="V477" i="16"/>
  <c r="V519" i="16"/>
  <c r="V520" i="16"/>
  <c r="V84" i="16"/>
  <c r="S412" i="16"/>
  <c r="T398" i="16"/>
  <c r="T272" i="16"/>
  <c r="T94" i="16"/>
  <c r="U340" i="16"/>
  <c r="U77" i="16"/>
  <c r="R454" i="16"/>
  <c r="R403" i="16"/>
  <c r="R331" i="16"/>
  <c r="R321" i="16"/>
  <c r="R464" i="16"/>
  <c r="R122" i="16"/>
  <c r="R45" i="16"/>
  <c r="V509" i="16"/>
  <c r="V499" i="16"/>
  <c r="V354" i="16"/>
  <c r="V263" i="16"/>
  <c r="V183" i="16"/>
  <c r="V196" i="16"/>
  <c r="V68" i="16"/>
  <c r="V214" i="16"/>
  <c r="S459" i="16"/>
  <c r="S403" i="16"/>
  <c r="S398" i="16"/>
  <c r="S351" i="16"/>
  <c r="S297" i="16"/>
  <c r="S197" i="16"/>
  <c r="S43" i="16"/>
  <c r="S78" i="16"/>
  <c r="S145" i="16"/>
  <c r="S175" i="16"/>
  <c r="T523" i="16"/>
  <c r="T496" i="16"/>
  <c r="T486" i="16"/>
  <c r="T414" i="16"/>
  <c r="T353" i="16"/>
  <c r="T420" i="16"/>
  <c r="T264" i="16"/>
  <c r="T344" i="16"/>
  <c r="T178" i="16"/>
  <c r="T114" i="16"/>
  <c r="T204" i="16"/>
  <c r="T139" i="16"/>
  <c r="T75" i="16"/>
  <c r="T58" i="16"/>
  <c r="T82" i="16"/>
  <c r="U498" i="16"/>
  <c r="U462" i="16"/>
  <c r="U427" i="16"/>
  <c r="U410" i="16"/>
  <c r="U361" i="16"/>
  <c r="U409" i="16"/>
  <c r="U254" i="16"/>
  <c r="U295" i="16"/>
  <c r="U251" i="16"/>
  <c r="U207" i="16"/>
  <c r="U199" i="16"/>
  <c r="U157" i="16"/>
  <c r="U113" i="16"/>
  <c r="U152" i="16"/>
  <c r="U52" i="16"/>
  <c r="U126" i="16"/>
  <c r="U130" i="16"/>
  <c r="U132" i="16"/>
  <c r="U47" i="16"/>
  <c r="V355" i="16"/>
  <c r="V270" i="16"/>
  <c r="S510" i="16"/>
  <c r="S282" i="16"/>
  <c r="T481" i="16"/>
  <c r="T480" i="16"/>
  <c r="T240" i="16"/>
  <c r="T88" i="16"/>
  <c r="U438" i="16"/>
  <c r="U321" i="16"/>
  <c r="U255" i="16"/>
  <c r="U67" i="16"/>
  <c r="R402" i="16"/>
  <c r="R366" i="16"/>
  <c r="R277" i="16"/>
  <c r="R195" i="16"/>
  <c r="R254" i="16"/>
  <c r="R82" i="16"/>
  <c r="R32" i="16"/>
  <c r="V487" i="16"/>
  <c r="V434" i="16"/>
  <c r="V346" i="16"/>
  <c r="V255" i="16"/>
  <c r="V175" i="16"/>
  <c r="V188" i="16"/>
  <c r="V60" i="16"/>
  <c r="V77" i="16"/>
  <c r="S451" i="16"/>
  <c r="S395" i="16"/>
  <c r="S371" i="16"/>
  <c r="S290" i="16"/>
  <c r="S194" i="16"/>
  <c r="S173" i="16"/>
  <c r="S37" i="16"/>
  <c r="S63" i="16"/>
  <c r="S121" i="16"/>
  <c r="S135" i="16"/>
  <c r="T504" i="16"/>
  <c r="T438" i="16"/>
  <c r="T397" i="16"/>
  <c r="T348" i="16"/>
  <c r="T363" i="16"/>
  <c r="T299" i="16"/>
  <c r="T274" i="16"/>
  <c r="T210" i="16"/>
  <c r="T188" i="16"/>
  <c r="T124" i="16"/>
  <c r="T257" i="16"/>
  <c r="T149" i="16"/>
  <c r="T85" i="16"/>
  <c r="T96" i="16"/>
  <c r="T227" i="16"/>
  <c r="U508" i="16"/>
  <c r="U472" i="16"/>
  <c r="U445" i="16"/>
  <c r="U420" i="16"/>
  <c r="U371" i="16"/>
  <c r="U307" i="16"/>
  <c r="U264" i="16"/>
  <c r="U312" i="16"/>
  <c r="U259" i="16"/>
  <c r="U215" i="16"/>
  <c r="U302" i="16"/>
  <c r="U165" i="16"/>
  <c r="U121" i="16"/>
  <c r="U184" i="16"/>
  <c r="U63" i="16"/>
  <c r="U158" i="16"/>
  <c r="U342" i="16"/>
  <c r="U164" i="16"/>
  <c r="U55" i="16"/>
  <c r="U146" i="16"/>
  <c r="S40" i="16"/>
  <c r="S88" i="16"/>
  <c r="S193" i="16"/>
  <c r="S127" i="16"/>
  <c r="S102" i="16"/>
  <c r="S27" i="16"/>
  <c r="S55" i="16"/>
  <c r="S117" i="16"/>
  <c r="S217" i="16"/>
  <c r="S124" i="16"/>
  <c r="S156" i="16"/>
  <c r="S188" i="16"/>
  <c r="S227" i="16"/>
  <c r="S220" i="16"/>
  <c r="S252" i="16"/>
  <c r="S284" i="16"/>
  <c r="S313" i="16"/>
  <c r="S233" i="16"/>
  <c r="S265" i="16"/>
  <c r="S347" i="16"/>
  <c r="S306" i="16"/>
  <c r="S338" i="16"/>
  <c r="S370" i="16"/>
  <c r="S416" i="16"/>
  <c r="S421" i="16"/>
  <c r="S476" i="16"/>
  <c r="S454" i="16"/>
  <c r="S445" i="16"/>
  <c r="S481" i="16"/>
  <c r="S512" i="16"/>
  <c r="S511" i="16"/>
  <c r="S32" i="16"/>
  <c r="S73" i="16"/>
  <c r="S169" i="16"/>
  <c r="S106" i="16"/>
  <c r="S87" i="16"/>
  <c r="S323" i="16"/>
  <c r="S49" i="16"/>
  <c r="S100" i="16"/>
  <c r="S203" i="16"/>
  <c r="S118" i="16"/>
  <c r="S150" i="16"/>
  <c r="S182" i="16"/>
  <c r="S215" i="16"/>
  <c r="S214" i="16"/>
  <c r="S246" i="16"/>
  <c r="S278" i="16"/>
  <c r="S301" i="16"/>
  <c r="S385" i="16"/>
  <c r="S259" i="16"/>
  <c r="S291" i="16"/>
  <c r="S300" i="16"/>
  <c r="S332" i="16"/>
  <c r="S364" i="16"/>
  <c r="S404" i="16"/>
  <c r="S415" i="16"/>
  <c r="S464" i="16"/>
  <c r="S442" i="16"/>
  <c r="S439" i="16"/>
  <c r="S471" i="16"/>
  <c r="S506" i="16"/>
  <c r="S505" i="16"/>
  <c r="S225" i="16"/>
  <c r="S128" i="16"/>
  <c r="S160" i="16"/>
  <c r="S192" i="16"/>
  <c r="S319" i="16"/>
  <c r="S224" i="16"/>
  <c r="S256" i="16"/>
  <c r="S288" i="16"/>
  <c r="S321" i="16"/>
  <c r="S237" i="16"/>
  <c r="S269" i="16"/>
  <c r="S363" i="16"/>
  <c r="S310" i="16"/>
  <c r="S342" i="16"/>
  <c r="S374" i="16"/>
  <c r="S393" i="16"/>
  <c r="S425" i="16"/>
  <c r="S484" i="16"/>
  <c r="S462" i="16"/>
  <c r="S449" i="16"/>
  <c r="S489" i="16"/>
  <c r="S516" i="16"/>
  <c r="S515" i="16"/>
  <c r="U28" i="16"/>
  <c r="U57" i="16"/>
  <c r="U124" i="16"/>
  <c r="U85" i="16"/>
  <c r="U74" i="16"/>
  <c r="U166" i="16"/>
  <c r="U50" i="16"/>
  <c r="U104" i="16"/>
  <c r="U216" i="16"/>
  <c r="U123" i="16"/>
  <c r="U155" i="16"/>
  <c r="U187" i="16"/>
  <c r="U210" i="16"/>
  <c r="U217" i="16"/>
  <c r="U249" i="16"/>
  <c r="U281" i="16"/>
  <c r="U300" i="16"/>
  <c r="U380" i="16"/>
  <c r="U258" i="16"/>
  <c r="U290" i="16"/>
  <c r="U301" i="16"/>
  <c r="U333" i="16"/>
  <c r="U365" i="16"/>
  <c r="U407" i="16"/>
  <c r="U414" i="16"/>
  <c r="U459" i="16"/>
  <c r="U433" i="16"/>
  <c r="U434" i="16"/>
  <c r="U466" i="16"/>
  <c r="U505" i="16"/>
  <c r="U502" i="16"/>
  <c r="U275" i="16"/>
  <c r="U482" i="16"/>
  <c r="U356" i="16"/>
  <c r="U252" i="16"/>
  <c r="U284" i="16"/>
  <c r="U405" i="16"/>
  <c r="U327" i="16"/>
  <c r="U359" i="16"/>
  <c r="U395" i="16"/>
  <c r="U408" i="16"/>
  <c r="U447" i="16"/>
  <c r="U425" i="16"/>
  <c r="U485" i="16"/>
  <c r="U460" i="16"/>
  <c r="U499" i="16"/>
  <c r="U496" i="16"/>
  <c r="R493" i="16"/>
  <c r="R472" i="16"/>
  <c r="R294" i="16"/>
  <c r="R417" i="16"/>
  <c r="R123" i="16"/>
  <c r="R138" i="16"/>
  <c r="R30" i="16"/>
  <c r="V306" i="16"/>
  <c r="V276" i="16"/>
  <c r="S480" i="16"/>
  <c r="S165" i="16"/>
  <c r="S67" i="16"/>
  <c r="T362" i="16"/>
  <c r="T288" i="16"/>
  <c r="T170" i="16"/>
  <c r="T32" i="16"/>
  <c r="U129" i="16"/>
  <c r="U46" i="16"/>
  <c r="U148" i="16"/>
  <c r="R443" i="16"/>
  <c r="U29" i="16"/>
  <c r="S50" i="16"/>
  <c r="S134" i="16"/>
  <c r="S294" i="16"/>
  <c r="S348" i="16"/>
  <c r="S422" i="16"/>
  <c r="S490" i="16"/>
  <c r="S392" i="16"/>
  <c r="S500" i="16"/>
  <c r="U41" i="16"/>
  <c r="U162" i="16"/>
  <c r="U171" i="16"/>
  <c r="U233" i="16"/>
  <c r="U382" i="16"/>
  <c r="U381" i="16"/>
  <c r="U465" i="16"/>
  <c r="U521" i="16"/>
  <c r="U392" i="16"/>
  <c r="U453" i="16"/>
  <c r="R358" i="16"/>
  <c r="R74" i="16"/>
  <c r="U176" i="16"/>
  <c r="R470" i="16"/>
  <c r="R53" i="16"/>
  <c r="V238" i="16"/>
  <c r="S502" i="16"/>
  <c r="S369" i="16"/>
  <c r="T475" i="16"/>
  <c r="T109" i="16"/>
  <c r="T31" i="16"/>
  <c r="U403" i="16"/>
  <c r="U372" i="16"/>
  <c r="U218" i="16"/>
  <c r="U326" i="16"/>
  <c r="U65" i="16"/>
  <c r="R262" i="16"/>
  <c r="R247" i="16"/>
  <c r="R304" i="16"/>
  <c r="R392" i="16"/>
  <c r="R244" i="16"/>
  <c r="R191" i="16"/>
  <c r="R241" i="16"/>
  <c r="R298" i="16"/>
  <c r="R349" i="16"/>
  <c r="R430" i="16"/>
  <c r="R499" i="16"/>
  <c r="R232" i="16"/>
  <c r="R267" i="16"/>
  <c r="R324" i="16"/>
  <c r="R456" i="16"/>
  <c r="R424" i="16"/>
  <c r="R521" i="16"/>
  <c r="T298" i="16"/>
  <c r="T159" i="16"/>
  <c r="T275" i="16"/>
  <c r="T198" i="16"/>
  <c r="T309" i="16"/>
  <c r="T511" i="16"/>
  <c r="T407" i="16"/>
  <c r="T448" i="16"/>
  <c r="T247" i="16"/>
  <c r="T153" i="16"/>
  <c r="T192" i="16"/>
  <c r="T322" i="16"/>
  <c r="T367" i="16"/>
  <c r="T401" i="16"/>
  <c r="T476" i="16"/>
  <c r="V67" i="16"/>
  <c r="V110" i="16"/>
  <c r="V252" i="16"/>
  <c r="V381" i="16"/>
  <c r="R418" i="16"/>
  <c r="R299" i="16"/>
  <c r="R218" i="16"/>
  <c r="R26" i="16"/>
  <c r="V398" i="16"/>
  <c r="V271" i="16"/>
  <c r="V244" i="16"/>
  <c r="V36" i="16"/>
  <c r="R350" i="16"/>
  <c r="R179" i="16"/>
  <c r="R194" i="16"/>
  <c r="R87" i="16"/>
  <c r="V459" i="16"/>
  <c r="V379" i="16"/>
  <c r="V330" i="16"/>
  <c r="V239" i="16"/>
  <c r="V159" i="16"/>
  <c r="V172" i="16"/>
  <c r="V89" i="16"/>
  <c r="V54" i="16"/>
  <c r="S435" i="16"/>
  <c r="S396" i="16"/>
  <c r="S287" i="16"/>
  <c r="S274" i="16"/>
  <c r="S141" i="16"/>
  <c r="S30" i="16"/>
  <c r="S183" i="16"/>
  <c r="S97" i="16"/>
  <c r="S66" i="16"/>
  <c r="T474" i="16"/>
  <c r="T510" i="16"/>
  <c r="T495" i="16"/>
  <c r="T424" i="16"/>
  <c r="T355" i="16"/>
  <c r="T435" i="16"/>
  <c r="T404" i="16"/>
  <c r="T180" i="16"/>
  <c r="T116" i="16"/>
  <c r="T141" i="16"/>
  <c r="T77" i="16"/>
  <c r="T64" i="16"/>
  <c r="T90" i="16"/>
  <c r="U500" i="16"/>
  <c r="U429" i="16"/>
  <c r="U412" i="16"/>
  <c r="U256" i="16"/>
  <c r="U296" i="16"/>
  <c r="U253" i="16"/>
  <c r="U159" i="16"/>
  <c r="U352" i="16"/>
  <c r="U120" i="16"/>
  <c r="U44" i="16"/>
  <c r="U105" i="16"/>
  <c r="U93" i="16"/>
  <c r="U107" i="16"/>
  <c r="U39" i="16"/>
  <c r="R459" i="16"/>
  <c r="R479" i="16"/>
  <c r="R476" i="16"/>
  <c r="R36" i="16"/>
  <c r="R95" i="16"/>
  <c r="R27" i="16"/>
  <c r="R55" i="16"/>
  <c r="R68" i="16"/>
  <c r="R100" i="16"/>
  <c r="R132" i="16"/>
  <c r="R164" i="16"/>
  <c r="R196" i="16"/>
  <c r="R117" i="16"/>
  <c r="R149" i="16"/>
  <c r="R181" i="16"/>
  <c r="R266" i="16"/>
  <c r="R341" i="16"/>
  <c r="R231" i="16"/>
  <c r="R263" i="16"/>
  <c r="R405" i="16"/>
  <c r="R409" i="16"/>
  <c r="R320" i="16"/>
  <c r="R352" i="16"/>
  <c r="R384" i="16"/>
  <c r="R429" i="16"/>
  <c r="R371" i="16"/>
  <c r="R475" i="16"/>
  <c r="R420" i="16"/>
  <c r="R492" i="16"/>
  <c r="R453" i="16"/>
  <c r="R519" i="16"/>
  <c r="R512" i="16"/>
  <c r="R514" i="16"/>
  <c r="R71" i="16"/>
  <c r="R268" i="16"/>
  <c r="R49" i="16"/>
  <c r="R413" i="16"/>
  <c r="R62" i="16"/>
  <c r="R126" i="16"/>
  <c r="R158" i="16"/>
  <c r="R190" i="16"/>
  <c r="R210" i="16"/>
  <c r="R111" i="16"/>
  <c r="R143" i="16"/>
  <c r="R242" i="16"/>
  <c r="R329" i="16"/>
  <c r="R225" i="16"/>
  <c r="R289" i="16"/>
  <c r="R339" i="16"/>
  <c r="R314" i="16"/>
  <c r="R411" i="16"/>
  <c r="R365" i="16"/>
  <c r="R444" i="16"/>
  <c r="R414" i="16"/>
  <c r="R462" i="16"/>
  <c r="R447" i="16"/>
  <c r="R503" i="16"/>
  <c r="R496" i="16"/>
  <c r="R502" i="16"/>
  <c r="R220" i="16"/>
  <c r="R58" i="16"/>
  <c r="R43" i="16"/>
  <c r="R228" i="16"/>
  <c r="R120" i="16"/>
  <c r="R152" i="16"/>
  <c r="R184" i="16"/>
  <c r="R278" i="16"/>
  <c r="R295" i="16"/>
  <c r="R137" i="16"/>
  <c r="R169" i="16"/>
  <c r="R201" i="16"/>
  <c r="R317" i="16"/>
  <c r="R219" i="16"/>
  <c r="R251" i="16"/>
  <c r="R327" i="16"/>
  <c r="R308" i="16"/>
  <c r="R372" i="16"/>
  <c r="R399" i="16"/>
  <c r="R359" i="16"/>
  <c r="R390" i="16"/>
  <c r="R408" i="16"/>
  <c r="R450" i="16"/>
  <c r="R441" i="16"/>
  <c r="R473" i="16"/>
  <c r="R517" i="16"/>
  <c r="R490" i="16"/>
  <c r="T39" i="16"/>
  <c r="T98" i="16"/>
  <c r="T255" i="16"/>
  <c r="T72" i="16"/>
  <c r="T78" i="16"/>
  <c r="T79" i="16"/>
  <c r="T111" i="16"/>
  <c r="T143" i="16"/>
  <c r="T175" i="16"/>
  <c r="T233" i="16"/>
  <c r="T221" i="16"/>
  <c r="T118" i="16"/>
  <c r="T150" i="16"/>
  <c r="T182" i="16"/>
  <c r="T285" i="16"/>
  <c r="T467" i="16"/>
  <c r="T236" i="16"/>
  <c r="T268" i="16"/>
  <c r="T302" i="16"/>
  <c r="T293" i="16"/>
  <c r="T325" i="16"/>
  <c r="T357" i="16"/>
  <c r="T389" i="16"/>
  <c r="T374" i="16"/>
  <c r="T512" i="16"/>
  <c r="T423" i="16"/>
  <c r="T432" i="16"/>
  <c r="T464" i="16"/>
  <c r="T482" i="16"/>
  <c r="T477" i="16"/>
  <c r="T27" i="16"/>
  <c r="T74" i="16"/>
  <c r="T84" i="16"/>
  <c r="T56" i="16"/>
  <c r="T60" i="16"/>
  <c r="T73" i="16"/>
  <c r="T105" i="16"/>
  <c r="T137" i="16"/>
  <c r="T169" i="16"/>
  <c r="T201" i="16"/>
  <c r="T209" i="16"/>
  <c r="T112" i="16"/>
  <c r="T144" i="16"/>
  <c r="T176" i="16"/>
  <c r="T261" i="16"/>
  <c r="T340" i="16"/>
  <c r="T230" i="16"/>
  <c r="T262" i="16"/>
  <c r="T294" i="16"/>
  <c r="T412" i="16"/>
  <c r="T319" i="16"/>
  <c r="T351" i="16"/>
  <c r="T383" i="16"/>
  <c r="T410" i="16"/>
  <c r="T368" i="16"/>
  <c r="T478" i="16"/>
  <c r="T417" i="16"/>
  <c r="T469" i="16"/>
  <c r="T458" i="16"/>
  <c r="T522" i="16"/>
  <c r="T516" i="16"/>
  <c r="T517" i="16"/>
  <c r="V85" i="16"/>
  <c r="V103" i="16"/>
  <c r="V45" i="16"/>
  <c r="V62" i="16"/>
  <c r="V94" i="16"/>
  <c r="V126" i="16"/>
  <c r="V158" i="16"/>
  <c r="V190" i="16"/>
  <c r="V208" i="16"/>
  <c r="V113" i="16"/>
  <c r="V145" i="16"/>
  <c r="V177" i="16"/>
  <c r="V240" i="16"/>
  <c r="V331" i="16"/>
  <c r="V225" i="16"/>
  <c r="V257" i="16"/>
  <c r="V289" i="16"/>
  <c r="V337" i="16"/>
  <c r="V316" i="16"/>
  <c r="V348" i="16"/>
  <c r="V380" i="16"/>
  <c r="V413" i="16"/>
  <c r="V365" i="16"/>
  <c r="V450" i="16"/>
  <c r="V416" i="16"/>
  <c r="V464" i="16"/>
  <c r="V445" i="16"/>
  <c r="V493" i="16"/>
  <c r="V483" i="16"/>
  <c r="V496" i="16"/>
  <c r="V61" i="16"/>
  <c r="V71" i="16"/>
  <c r="V39" i="16"/>
  <c r="V107" i="16"/>
  <c r="V266" i="16"/>
  <c r="V88" i="16"/>
  <c r="V120" i="16"/>
  <c r="V152" i="16"/>
  <c r="V184" i="16"/>
  <c r="V292" i="16"/>
  <c r="V286" i="16"/>
  <c r="V139" i="16"/>
  <c r="V171" i="16"/>
  <c r="V203" i="16"/>
  <c r="V319" i="16"/>
  <c r="V219" i="16"/>
  <c r="V251" i="16"/>
  <c r="V283" i="16"/>
  <c r="V325" i="16"/>
  <c r="V310" i="16"/>
  <c r="V342" i="16"/>
  <c r="V374" i="16"/>
  <c r="V401" i="16"/>
  <c r="V359" i="16"/>
  <c r="V421" i="16"/>
  <c r="V410" i="16"/>
  <c r="V452" i="16"/>
  <c r="V439" i="16"/>
  <c r="V471" i="16"/>
  <c r="V521" i="16"/>
  <c r="V486" i="16"/>
  <c r="V202" i="16"/>
  <c r="V48" i="16"/>
  <c r="V34" i="16"/>
  <c r="V83" i="16"/>
  <c r="V206" i="16"/>
  <c r="V82" i="16"/>
  <c r="V114" i="16"/>
  <c r="V146" i="16"/>
  <c r="V178" i="16"/>
  <c r="V268" i="16"/>
  <c r="V262" i="16"/>
  <c r="V133" i="16"/>
  <c r="V165" i="16"/>
  <c r="V197" i="16"/>
  <c r="V307" i="16"/>
  <c r="V213" i="16"/>
  <c r="V245" i="16"/>
  <c r="V277" i="16"/>
  <c r="V313" i="16"/>
  <c r="V304" i="16"/>
  <c r="V336" i="16"/>
  <c r="V368" i="16"/>
  <c r="V391" i="16"/>
  <c r="V353" i="16"/>
  <c r="V385" i="16"/>
  <c r="V404" i="16"/>
  <c r="V440" i="16"/>
  <c r="V433" i="16"/>
  <c r="V465" i="16"/>
  <c r="V505" i="16"/>
  <c r="V480" i="16"/>
  <c r="R46" i="16"/>
  <c r="V311" i="16"/>
  <c r="V35" i="16"/>
  <c r="S304" i="16"/>
  <c r="T452" i="16"/>
  <c r="T361" i="16"/>
  <c r="T208" i="16"/>
  <c r="T195" i="16"/>
  <c r="U454" i="16"/>
  <c r="U337" i="16"/>
  <c r="U285" i="16"/>
  <c r="U173" i="16"/>
  <c r="U56" i="16"/>
  <c r="R410" i="16"/>
  <c r="R374" i="16"/>
  <c r="R285" i="16"/>
  <c r="R205" i="16"/>
  <c r="R286" i="16"/>
  <c r="R90" i="16"/>
  <c r="R81" i="16"/>
  <c r="V451" i="16"/>
  <c r="V371" i="16"/>
  <c r="V322" i="16"/>
  <c r="V231" i="16"/>
  <c r="V151" i="16"/>
  <c r="V164" i="16"/>
  <c r="V33" i="16"/>
  <c r="V32" i="16"/>
  <c r="S475" i="16"/>
  <c r="S384" i="16"/>
  <c r="S279" i="16"/>
  <c r="S266" i="16"/>
  <c r="S170" i="16"/>
  <c r="S133" i="16"/>
  <c r="S29" i="16"/>
  <c r="S159" i="16"/>
  <c r="S96" i="16"/>
  <c r="T489" i="16"/>
  <c r="T484" i="16"/>
  <c r="T441" i="16"/>
  <c r="T386" i="16"/>
  <c r="T471" i="16"/>
  <c r="T337" i="16"/>
  <c r="T326" i="16"/>
  <c r="T248" i="16"/>
  <c r="T312" i="16"/>
  <c r="T162" i="16"/>
  <c r="T259" i="16"/>
  <c r="T187" i="16"/>
  <c r="T123" i="16"/>
  <c r="T279" i="16"/>
  <c r="T42" i="16"/>
  <c r="T55" i="16"/>
  <c r="U517" i="16"/>
  <c r="U446" i="16"/>
  <c r="U488" i="16"/>
  <c r="U394" i="16"/>
  <c r="U345" i="16"/>
  <c r="U366" i="16"/>
  <c r="U238" i="16"/>
  <c r="U297" i="16"/>
  <c r="U239" i="16"/>
  <c r="U322" i="16"/>
  <c r="U189" i="16"/>
  <c r="U145" i="16"/>
  <c r="U346" i="16"/>
  <c r="U112" i="16"/>
  <c r="U40" i="16"/>
  <c r="U98" i="16"/>
  <c r="U86" i="16"/>
  <c r="U99" i="16"/>
  <c r="U37" i="16"/>
  <c r="V338" i="16"/>
  <c r="V148" i="16"/>
  <c r="S223" i="16"/>
  <c r="T468" i="16"/>
  <c r="T377" i="16"/>
  <c r="T179" i="16"/>
  <c r="T211" i="16"/>
  <c r="U293" i="16"/>
  <c r="U223" i="16"/>
  <c r="U110" i="16"/>
  <c r="R385" i="16"/>
  <c r="R334" i="16"/>
  <c r="R245" i="16"/>
  <c r="R163" i="16"/>
  <c r="R178" i="16"/>
  <c r="R107" i="16"/>
  <c r="R73" i="16"/>
  <c r="V443" i="16"/>
  <c r="V363" i="16"/>
  <c r="V314" i="16"/>
  <c r="V223" i="16"/>
  <c r="V143" i="16"/>
  <c r="V156" i="16"/>
  <c r="V258" i="16"/>
  <c r="S517" i="16"/>
  <c r="S466" i="16"/>
  <c r="S376" i="16"/>
  <c r="S271" i="16"/>
  <c r="S258" i="16"/>
  <c r="S162" i="16"/>
  <c r="S109" i="16"/>
  <c r="S26" i="16"/>
  <c r="S119" i="16"/>
  <c r="S81" i="16"/>
  <c r="T509" i="16"/>
  <c r="T507" i="16"/>
  <c r="T461" i="16"/>
  <c r="T447" i="16"/>
  <c r="T402" i="16"/>
  <c r="T347" i="16"/>
  <c r="T346" i="16"/>
  <c r="T258" i="16"/>
  <c r="T332" i="16"/>
  <c r="T172" i="16"/>
  <c r="T108" i="16"/>
  <c r="T197" i="16"/>
  <c r="T133" i="16"/>
  <c r="T69" i="16"/>
  <c r="T52" i="16"/>
  <c r="T33" i="16"/>
  <c r="U492" i="16"/>
  <c r="U456" i="16"/>
  <c r="U421" i="16"/>
  <c r="U404" i="16"/>
  <c r="U355" i="16"/>
  <c r="U397" i="16"/>
  <c r="U248" i="16"/>
  <c r="U378" i="16"/>
  <c r="U247" i="16"/>
  <c r="U205" i="16"/>
  <c r="U197" i="16"/>
  <c r="U153" i="16"/>
  <c r="U111" i="16"/>
  <c r="U144" i="16"/>
  <c r="U48" i="16"/>
  <c r="U118" i="16"/>
  <c r="U102" i="16"/>
  <c r="U116" i="16"/>
  <c r="U45" i="16"/>
  <c r="S98" i="16"/>
  <c r="S48" i="16"/>
  <c r="S104" i="16"/>
  <c r="S307" i="16"/>
  <c r="S199" i="16"/>
  <c r="S131" i="16"/>
  <c r="S31" i="16"/>
  <c r="S61" i="16"/>
  <c r="S149" i="16"/>
  <c r="S311" i="16"/>
  <c r="S132" i="16"/>
  <c r="S164" i="16"/>
  <c r="S196" i="16"/>
  <c r="S349" i="16"/>
  <c r="S228" i="16"/>
  <c r="S260" i="16"/>
  <c r="S292" i="16"/>
  <c r="S329" i="16"/>
  <c r="S241" i="16"/>
  <c r="S273" i="16"/>
  <c r="S379" i="16"/>
  <c r="S314" i="16"/>
  <c r="S346" i="16"/>
  <c r="S378" i="16"/>
  <c r="S397" i="16"/>
  <c r="S429" i="16"/>
  <c r="S420" i="16"/>
  <c r="S470" i="16"/>
  <c r="S453" i="16"/>
  <c r="S487" i="16"/>
  <c r="S520" i="16"/>
  <c r="S519" i="16"/>
  <c r="S42" i="16"/>
  <c r="S89" i="16"/>
  <c r="S201" i="16"/>
  <c r="S151" i="16"/>
  <c r="S103" i="16"/>
  <c r="S28" i="16"/>
  <c r="S57" i="16"/>
  <c r="S125" i="16"/>
  <c r="S221" i="16"/>
  <c r="S126" i="16"/>
  <c r="S158" i="16"/>
  <c r="S190" i="16"/>
  <c r="S303" i="16"/>
  <c r="S222" i="16"/>
  <c r="S254" i="16"/>
  <c r="S286" i="16"/>
  <c r="S317" i="16"/>
  <c r="S235" i="16"/>
  <c r="S267" i="16"/>
  <c r="S355" i="16"/>
  <c r="S308" i="16"/>
  <c r="S340" i="16"/>
  <c r="S372" i="16"/>
  <c r="S391" i="16"/>
  <c r="S423" i="16"/>
  <c r="S477" i="16"/>
  <c r="S458" i="16"/>
  <c r="S447" i="16"/>
  <c r="S488" i="16"/>
  <c r="S514" i="16"/>
  <c r="S513" i="16"/>
  <c r="S343" i="16"/>
  <c r="S136" i="16"/>
  <c r="S168" i="16"/>
  <c r="S200" i="16"/>
  <c r="S478" i="16"/>
  <c r="S232" i="16"/>
  <c r="S264" i="16"/>
  <c r="S295" i="16"/>
  <c r="S337" i="16"/>
  <c r="S245" i="16"/>
  <c r="S277" i="16"/>
  <c r="S394" i="16"/>
  <c r="S318" i="16"/>
  <c r="S350" i="16"/>
  <c r="S382" i="16"/>
  <c r="S401" i="16"/>
  <c r="S436" i="16"/>
  <c r="S424" i="16"/>
  <c r="S474" i="16"/>
  <c r="S457" i="16"/>
  <c r="S492" i="16"/>
  <c r="S491" i="16"/>
  <c r="S523" i="16"/>
  <c r="U34" i="16"/>
  <c r="U68" i="16"/>
  <c r="U156" i="16"/>
  <c r="U101" i="16"/>
  <c r="U90" i="16"/>
  <c r="U198" i="16"/>
  <c r="U58" i="16"/>
  <c r="U136" i="16"/>
  <c r="U314" i="16"/>
  <c r="U131" i="16"/>
  <c r="U163" i="16"/>
  <c r="U195" i="16"/>
  <c r="U226" i="16"/>
  <c r="U225" i="16"/>
  <c r="U257" i="16"/>
  <c r="U289" i="16"/>
  <c r="U316" i="16"/>
  <c r="U234" i="16"/>
  <c r="U266" i="16"/>
  <c r="U350" i="16"/>
  <c r="U309" i="16"/>
  <c r="U341" i="16"/>
  <c r="U373" i="16"/>
  <c r="U390" i="16"/>
  <c r="U422" i="16"/>
  <c r="U479" i="16"/>
  <c r="U449" i="16"/>
  <c r="U442" i="16"/>
  <c r="U475" i="16"/>
  <c r="U513" i="16"/>
  <c r="U510" i="16"/>
  <c r="U283" i="16"/>
  <c r="U304" i="16"/>
  <c r="U388" i="16"/>
  <c r="U260" i="16"/>
  <c r="U292" i="16"/>
  <c r="U303" i="16"/>
  <c r="U335" i="16"/>
  <c r="U367" i="16"/>
  <c r="U411" i="16"/>
  <c r="U416" i="16"/>
  <c r="U463" i="16"/>
  <c r="U437" i="16"/>
  <c r="U436" i="16"/>
  <c r="U468" i="16"/>
  <c r="U507" i="16"/>
  <c r="U504" i="16"/>
  <c r="R426" i="16"/>
  <c r="R419" i="16"/>
  <c r="R297" i="16"/>
  <c r="R290" i="16"/>
  <c r="R240" i="16"/>
  <c r="R106" i="16"/>
  <c r="R208" i="16"/>
  <c r="V444" i="16"/>
  <c r="V247" i="16"/>
  <c r="V116" i="16"/>
  <c r="S443" i="16"/>
  <c r="S309" i="16"/>
  <c r="S80" i="16"/>
  <c r="T436" i="16"/>
  <c r="T256" i="16"/>
  <c r="T138" i="16"/>
  <c r="T115" i="16"/>
  <c r="T287" i="16"/>
  <c r="U308" i="16"/>
  <c r="U202" i="16"/>
  <c r="U109" i="16"/>
  <c r="U150" i="16"/>
  <c r="U91" i="16"/>
  <c r="T521" i="16"/>
  <c r="R61" i="16"/>
  <c r="AA28" i="16" l="1"/>
  <c r="Z29" i="16"/>
  <c r="Z25" i="16"/>
  <c r="AA26" i="16"/>
  <c r="AD25" i="16"/>
  <c r="AB27" i="16"/>
  <c r="AC29" i="16"/>
  <c r="AC26" i="16"/>
  <c r="AD26" i="16"/>
  <c r="AC27" i="16"/>
  <c r="AD28" i="16"/>
  <c r="Z28" i="16"/>
  <c r="AB26" i="16"/>
  <c r="AA25" i="16"/>
  <c r="AA27" i="16"/>
  <c r="AB29" i="16"/>
  <c r="AC28" i="16"/>
  <c r="AD27" i="16"/>
  <c r="AA29" i="16"/>
  <c r="AB25" i="16"/>
  <c r="AC25" i="16"/>
  <c r="AB28" i="16"/>
  <c r="Z26" i="16"/>
  <c r="Z30" i="16" s="1"/>
  <c r="AG30" i="16" s="1"/>
  <c r="Z27" i="16"/>
  <c r="AD29" i="16"/>
  <c r="AD30" i="16" l="1"/>
  <c r="AK30" i="16"/>
  <c r="AK25" i="16"/>
  <c r="AC30" i="16"/>
  <c r="AJ30" i="16" s="1"/>
  <c r="AG27" i="16"/>
  <c r="AB30" i="16"/>
  <c r="AH25" i="16"/>
  <c r="AA30" i="16"/>
  <c r="AH29" i="16" s="1"/>
  <c r="AG25" i="16"/>
  <c r="AJ29" i="16"/>
  <c r="AG26" i="16"/>
  <c r="AI26" i="16"/>
  <c r="AK26" i="16"/>
  <c r="Y32" i="16"/>
  <c r="Y34" i="16" s="1"/>
  <c r="AE34" i="16" s="1"/>
  <c r="AK29" i="16"/>
  <c r="AH27" i="16"/>
  <c r="AK28" i="16"/>
  <c r="AI28" i="16"/>
  <c r="AK27" i="16"/>
  <c r="AI29" i="16"/>
  <c r="AG28" i="16"/>
  <c r="AJ26" i="16"/>
  <c r="AG29" i="16"/>
  <c r="AJ28" i="16" l="1"/>
  <c r="AJ25" i="16"/>
  <c r="AI30" i="16"/>
  <c r="AI27" i="16"/>
  <c r="AJ27" i="16"/>
  <c r="AI25" i="16"/>
  <c r="AH30" i="16"/>
  <c r="AH28" i="16"/>
  <c r="AH26" i="16"/>
  <c r="B4" i="15" l="1"/>
  <c r="C2" i="15" l="1"/>
  <c r="D2" i="15"/>
  <c r="E2" i="15"/>
  <c r="O483" i="15" s="1"/>
  <c r="F2" i="15"/>
  <c r="P357" i="15" s="1"/>
  <c r="G2" i="15"/>
  <c r="Q357" i="15" s="1"/>
  <c r="H2" i="15"/>
  <c r="R357" i="15" s="1"/>
  <c r="I2" i="15"/>
  <c r="S357" i="15" s="1"/>
  <c r="J2" i="15"/>
  <c r="T357" i="15" s="1"/>
  <c r="K2" i="15"/>
  <c r="U357" i="15" s="1"/>
  <c r="C3" i="15"/>
  <c r="D3" i="15"/>
  <c r="E3" i="15"/>
  <c r="F3" i="15"/>
  <c r="G3" i="15"/>
  <c r="H3" i="15"/>
  <c r="I3" i="15"/>
  <c r="J3" i="15"/>
  <c r="K3" i="15"/>
  <c r="B3" i="15"/>
  <c r="B2" i="15"/>
  <c r="U506" i="15" l="1"/>
  <c r="S506" i="15"/>
  <c r="Q506" i="15"/>
  <c r="U505" i="15"/>
  <c r="S505" i="15"/>
  <c r="Q505" i="15"/>
  <c r="U504" i="15"/>
  <c r="S504" i="15"/>
  <c r="Q504" i="15"/>
  <c r="U503" i="15"/>
  <c r="S503" i="15"/>
  <c r="Q503" i="15"/>
  <c r="U502" i="15"/>
  <c r="S502" i="15"/>
  <c r="Q502" i="15"/>
  <c r="U501" i="15"/>
  <c r="S501" i="15"/>
  <c r="Q501" i="15"/>
  <c r="U500" i="15"/>
  <c r="S500" i="15"/>
  <c r="Q500" i="15"/>
  <c r="U499" i="15"/>
  <c r="S499" i="15"/>
  <c r="Q499" i="15"/>
  <c r="U498" i="15"/>
  <c r="S498" i="15"/>
  <c r="Q498" i="15"/>
  <c r="U497" i="15"/>
  <c r="S497" i="15"/>
  <c r="Q497" i="15"/>
  <c r="U496" i="15"/>
  <c r="S496" i="15"/>
  <c r="Q496" i="15"/>
  <c r="U495" i="15"/>
  <c r="S495" i="15"/>
  <c r="Q495" i="15"/>
  <c r="U494" i="15"/>
  <c r="S494" i="15"/>
  <c r="Q494" i="15"/>
  <c r="U493" i="15"/>
  <c r="S493" i="15"/>
  <c r="Q493" i="15"/>
  <c r="U492" i="15"/>
  <c r="S492" i="15"/>
  <c r="Q492" i="15"/>
  <c r="U491" i="15"/>
  <c r="S491" i="15"/>
  <c r="Q491" i="15"/>
  <c r="U490" i="15"/>
  <c r="S490" i="15"/>
  <c r="Q490" i="15"/>
  <c r="U489" i="15"/>
  <c r="S489" i="15"/>
  <c r="Q489" i="15"/>
  <c r="U488" i="15"/>
  <c r="S488" i="15"/>
  <c r="Q488" i="15"/>
  <c r="U487" i="15"/>
  <c r="S487" i="15"/>
  <c r="Q487" i="15"/>
  <c r="U486" i="15"/>
  <c r="S486" i="15"/>
  <c r="Q486" i="15"/>
  <c r="U485" i="15"/>
  <c r="S485" i="15"/>
  <c r="Q485" i="15"/>
  <c r="U484" i="15"/>
  <c r="S484" i="15"/>
  <c r="Q484" i="15"/>
  <c r="U483" i="15"/>
  <c r="S483" i="15"/>
  <c r="Q483" i="15"/>
  <c r="U482" i="15"/>
  <c r="S482" i="15"/>
  <c r="Q482" i="15"/>
  <c r="U481" i="15"/>
  <c r="S481" i="15"/>
  <c r="Q481" i="15"/>
  <c r="U480" i="15"/>
  <c r="S480" i="15"/>
  <c r="Q480" i="15"/>
  <c r="U479" i="15"/>
  <c r="S479" i="15"/>
  <c r="Q479" i="15"/>
  <c r="U478" i="15"/>
  <c r="S478" i="15"/>
  <c r="Q478" i="15"/>
  <c r="U477" i="15"/>
  <c r="S477" i="15"/>
  <c r="Q477" i="15"/>
  <c r="U476" i="15"/>
  <c r="S476" i="15"/>
  <c r="Q476" i="15"/>
  <c r="U475" i="15"/>
  <c r="S475" i="15"/>
  <c r="Q475" i="15"/>
  <c r="U474" i="15"/>
  <c r="S474" i="15"/>
  <c r="Q474" i="15"/>
  <c r="U473" i="15"/>
  <c r="S473" i="15"/>
  <c r="Q473" i="15"/>
  <c r="U472" i="15"/>
  <c r="S472" i="15"/>
  <c r="Q472" i="15"/>
  <c r="U471" i="15"/>
  <c r="S471" i="15"/>
  <c r="Q471" i="15"/>
  <c r="U470" i="15"/>
  <c r="S470" i="15"/>
  <c r="Q470" i="15"/>
  <c r="U469" i="15"/>
  <c r="S469" i="15"/>
  <c r="Q469" i="15"/>
  <c r="U468" i="15"/>
  <c r="S468" i="15"/>
  <c r="Q468" i="15"/>
  <c r="U467" i="15"/>
  <c r="S467" i="15"/>
  <c r="Q467" i="15"/>
  <c r="U466" i="15"/>
  <c r="S466" i="15"/>
  <c r="Q466" i="15"/>
  <c r="U465" i="15"/>
  <c r="S465" i="15"/>
  <c r="Q465" i="15"/>
  <c r="U464" i="15"/>
  <c r="S464" i="15"/>
  <c r="Q464" i="15"/>
  <c r="U463" i="15"/>
  <c r="S463" i="15"/>
  <c r="Q463" i="15"/>
  <c r="U462" i="15"/>
  <c r="S462" i="15"/>
  <c r="Q462" i="15"/>
  <c r="U461" i="15"/>
  <c r="S461" i="15"/>
  <c r="Q461" i="15"/>
  <c r="U460" i="15"/>
  <c r="S460" i="15"/>
  <c r="Q460" i="15"/>
  <c r="U459" i="15"/>
  <c r="S459" i="15"/>
  <c r="Q459" i="15"/>
  <c r="U458" i="15"/>
  <c r="S458" i="15"/>
  <c r="Q458" i="15"/>
  <c r="U457" i="15"/>
  <c r="S457" i="15"/>
  <c r="Q457" i="15"/>
  <c r="U456" i="15"/>
  <c r="S456" i="15"/>
  <c r="Q456" i="15"/>
  <c r="U455" i="15"/>
  <c r="S455" i="15"/>
  <c r="Q455" i="15"/>
  <c r="U454" i="15"/>
  <c r="S454" i="15"/>
  <c r="Q454" i="15"/>
  <c r="U453" i="15"/>
  <c r="S453" i="15"/>
  <c r="Q453" i="15"/>
  <c r="U452" i="15"/>
  <c r="S452" i="15"/>
  <c r="Q452" i="15"/>
  <c r="U451" i="15"/>
  <c r="S451" i="15"/>
  <c r="Q451" i="15"/>
  <c r="U450" i="15"/>
  <c r="S450" i="15"/>
  <c r="Q450" i="15"/>
  <c r="U449" i="15"/>
  <c r="S449" i="15"/>
  <c r="Q449" i="15"/>
  <c r="U448" i="15"/>
  <c r="S448" i="15"/>
  <c r="Q448" i="15"/>
  <c r="U447" i="15"/>
  <c r="S447" i="15"/>
  <c r="Q447" i="15"/>
  <c r="U446" i="15"/>
  <c r="S446" i="15"/>
  <c r="Q446" i="15"/>
  <c r="U445" i="15"/>
  <c r="S445" i="15"/>
  <c r="Q445" i="15"/>
  <c r="U444" i="15"/>
  <c r="S444" i="15"/>
  <c r="Q444" i="15"/>
  <c r="U443" i="15"/>
  <c r="S443" i="15"/>
  <c r="Q443" i="15"/>
  <c r="U442" i="15"/>
  <c r="S442" i="15"/>
  <c r="Q442" i="15"/>
  <c r="U441" i="15"/>
  <c r="S441" i="15"/>
  <c r="Q441" i="15"/>
  <c r="U440" i="15"/>
  <c r="S440" i="15"/>
  <c r="Q440" i="15"/>
  <c r="U439" i="15"/>
  <c r="S439" i="15"/>
  <c r="Q439" i="15"/>
  <c r="U438" i="15"/>
  <c r="S438" i="15"/>
  <c r="Q438" i="15"/>
  <c r="U437" i="15"/>
  <c r="S437" i="15"/>
  <c r="Q437" i="15"/>
  <c r="U436" i="15"/>
  <c r="S436" i="15"/>
  <c r="Q436" i="15"/>
  <c r="U435" i="15"/>
  <c r="S435" i="15"/>
  <c r="Q435" i="15"/>
  <c r="U434" i="15"/>
  <c r="S434" i="15"/>
  <c r="Q434" i="15"/>
  <c r="U433" i="15"/>
  <c r="S433" i="15"/>
  <c r="Q433" i="15"/>
  <c r="U432" i="15"/>
  <c r="S432" i="15"/>
  <c r="Q432" i="15"/>
  <c r="U431" i="15"/>
  <c r="S431" i="15"/>
  <c r="Q431" i="15"/>
  <c r="U430" i="15"/>
  <c r="S430" i="15"/>
  <c r="Q430" i="15"/>
  <c r="U429" i="15"/>
  <c r="S429" i="15"/>
  <c r="Q429" i="15"/>
  <c r="U428" i="15"/>
  <c r="S428" i="15"/>
  <c r="Q428" i="15"/>
  <c r="U427" i="15"/>
  <c r="S427" i="15"/>
  <c r="Q427" i="15"/>
  <c r="U426" i="15"/>
  <c r="S426" i="15"/>
  <c r="Q426" i="15"/>
  <c r="U425" i="15"/>
  <c r="S425" i="15"/>
  <c r="Q425" i="15"/>
  <c r="U424" i="15"/>
  <c r="S424" i="15"/>
  <c r="Q424" i="15"/>
  <c r="U423" i="15"/>
  <c r="S423" i="15"/>
  <c r="Q423" i="15"/>
  <c r="U422" i="15"/>
  <c r="S422" i="15"/>
  <c r="Q422" i="15"/>
  <c r="U421" i="15"/>
  <c r="S421" i="15"/>
  <c r="Q421" i="15"/>
  <c r="U420" i="15"/>
  <c r="S420" i="15"/>
  <c r="Q420" i="15"/>
  <c r="U419" i="15"/>
  <c r="S419" i="15"/>
  <c r="Q419" i="15"/>
  <c r="U418" i="15"/>
  <c r="S418" i="15"/>
  <c r="Q418" i="15"/>
  <c r="U417" i="15"/>
  <c r="S417" i="15"/>
  <c r="Q417" i="15"/>
  <c r="U416" i="15"/>
  <c r="S416" i="15"/>
  <c r="Q416" i="15"/>
  <c r="U415" i="15"/>
  <c r="S415" i="15"/>
  <c r="Q415" i="15"/>
  <c r="U414" i="15"/>
  <c r="S414" i="15"/>
  <c r="Q414" i="15"/>
  <c r="U413" i="15"/>
  <c r="S413" i="15"/>
  <c r="Q413" i="15"/>
  <c r="U412" i="15"/>
  <c r="S412" i="15"/>
  <c r="Q412" i="15"/>
  <c r="U411" i="15"/>
  <c r="S411" i="15"/>
  <c r="Q411" i="15"/>
  <c r="U410" i="15"/>
  <c r="S410" i="15"/>
  <c r="Q410" i="15"/>
  <c r="U409" i="15"/>
  <c r="S409" i="15"/>
  <c r="Q409" i="15"/>
  <c r="U408" i="15"/>
  <c r="S408" i="15"/>
  <c r="Q408" i="15"/>
  <c r="U407" i="15"/>
  <c r="S407" i="15"/>
  <c r="Q407" i="15"/>
  <c r="U406" i="15"/>
  <c r="S406" i="15"/>
  <c r="Q406" i="15"/>
  <c r="U405" i="15"/>
  <c r="S405" i="15"/>
  <c r="Q405" i="15"/>
  <c r="U404" i="15"/>
  <c r="S404" i="15"/>
  <c r="Q404" i="15"/>
  <c r="U403" i="15"/>
  <c r="S403" i="15"/>
  <c r="Q403" i="15"/>
  <c r="U402" i="15"/>
  <c r="S402" i="15"/>
  <c r="Q402" i="15"/>
  <c r="U401" i="15"/>
  <c r="S401" i="15"/>
  <c r="Q401" i="15"/>
  <c r="U400" i="15"/>
  <c r="S400" i="15"/>
  <c r="Q400" i="15"/>
  <c r="U399" i="15"/>
  <c r="S399" i="15"/>
  <c r="Q399" i="15"/>
  <c r="U398" i="15"/>
  <c r="S398" i="15"/>
  <c r="Q398" i="15"/>
  <c r="U397" i="15"/>
  <c r="S397" i="15"/>
  <c r="Q397" i="15"/>
  <c r="U396" i="15"/>
  <c r="S396" i="15"/>
  <c r="Q396" i="15"/>
  <c r="U395" i="15"/>
  <c r="S395" i="15"/>
  <c r="Q395" i="15"/>
  <c r="U394" i="15"/>
  <c r="S394" i="15"/>
  <c r="Q394" i="15"/>
  <c r="U393" i="15"/>
  <c r="S393" i="15"/>
  <c r="Q393" i="15"/>
  <c r="U392" i="15"/>
  <c r="S392" i="15"/>
  <c r="Q392" i="15"/>
  <c r="U391" i="15"/>
  <c r="S391" i="15"/>
  <c r="Q391" i="15"/>
  <c r="U390" i="15"/>
  <c r="S390" i="15"/>
  <c r="Q390" i="15"/>
  <c r="U389" i="15"/>
  <c r="S389" i="15"/>
  <c r="Q389" i="15"/>
  <c r="U388" i="15"/>
  <c r="S388" i="15"/>
  <c r="Q388" i="15"/>
  <c r="U387" i="15"/>
  <c r="S387" i="15"/>
  <c r="Q387" i="15"/>
  <c r="U386" i="15"/>
  <c r="S386" i="15"/>
  <c r="Q386" i="15"/>
  <c r="U385" i="15"/>
  <c r="S385" i="15"/>
  <c r="Q385" i="15"/>
  <c r="U384" i="15"/>
  <c r="S384" i="15"/>
  <c r="Q384" i="15"/>
  <c r="U383" i="15"/>
  <c r="S383" i="15"/>
  <c r="Q383" i="15"/>
  <c r="U382" i="15"/>
  <c r="S382" i="15"/>
  <c r="Q382" i="15"/>
  <c r="U381" i="15"/>
  <c r="S381" i="15"/>
  <c r="Q381" i="15"/>
  <c r="U380" i="15"/>
  <c r="S380" i="15"/>
  <c r="Q380" i="15"/>
  <c r="U379" i="15"/>
  <c r="S379" i="15"/>
  <c r="Q379" i="15"/>
  <c r="U378" i="15"/>
  <c r="S378" i="15"/>
  <c r="Q378" i="15"/>
  <c r="U377" i="15"/>
  <c r="S377" i="15"/>
  <c r="Q377" i="15"/>
  <c r="U376" i="15"/>
  <c r="S376" i="15"/>
  <c r="Q376" i="15"/>
  <c r="U375" i="15"/>
  <c r="S375" i="15"/>
  <c r="Q375" i="15"/>
  <c r="U374" i="15"/>
  <c r="S374" i="15"/>
  <c r="Q374" i="15"/>
  <c r="U373" i="15"/>
  <c r="S373" i="15"/>
  <c r="Q373" i="15"/>
  <c r="U372" i="15"/>
  <c r="S372" i="15"/>
  <c r="Q372" i="15"/>
  <c r="U371" i="15"/>
  <c r="S371" i="15"/>
  <c r="Q371" i="15"/>
  <c r="U370" i="15"/>
  <c r="S370" i="15"/>
  <c r="Q370" i="15"/>
  <c r="U369" i="15"/>
  <c r="S369" i="15"/>
  <c r="Q369" i="15"/>
  <c r="U368" i="15"/>
  <c r="S368" i="15"/>
  <c r="Q368" i="15"/>
  <c r="U367" i="15"/>
  <c r="S367" i="15"/>
  <c r="Q367" i="15"/>
  <c r="U366" i="15"/>
  <c r="S366" i="15"/>
  <c r="Q366" i="15"/>
  <c r="U365" i="15"/>
  <c r="S365" i="15"/>
  <c r="Q365" i="15"/>
  <c r="U364" i="15"/>
  <c r="S364" i="15"/>
  <c r="Q364" i="15"/>
  <c r="U363" i="15"/>
  <c r="S363" i="15"/>
  <c r="Q363" i="15"/>
  <c r="U362" i="15"/>
  <c r="S362" i="15"/>
  <c r="Q362" i="15"/>
  <c r="U361" i="15"/>
  <c r="S361" i="15"/>
  <c r="Q361" i="15"/>
  <c r="U360" i="15"/>
  <c r="S360" i="15"/>
  <c r="Q360" i="15"/>
  <c r="U359" i="15"/>
  <c r="S359" i="15"/>
  <c r="Q359" i="15"/>
  <c r="U358" i="15"/>
  <c r="S358" i="15"/>
  <c r="Q358" i="15"/>
  <c r="L392" i="15"/>
  <c r="V392" i="15" s="1" a="1"/>
  <c r="V392" i="15" s="1"/>
  <c r="M366" i="15"/>
  <c r="T506" i="15"/>
  <c r="R506" i="15"/>
  <c r="P506" i="15"/>
  <c r="T505" i="15"/>
  <c r="R505" i="15"/>
  <c r="P505" i="15"/>
  <c r="T504" i="15"/>
  <c r="R504" i="15"/>
  <c r="P504" i="15"/>
  <c r="T503" i="15"/>
  <c r="R503" i="15"/>
  <c r="P503" i="15"/>
  <c r="T502" i="15"/>
  <c r="R502" i="15"/>
  <c r="P502" i="15"/>
  <c r="T501" i="15"/>
  <c r="R501" i="15"/>
  <c r="P501" i="15"/>
  <c r="T500" i="15"/>
  <c r="R500" i="15"/>
  <c r="P500" i="15"/>
  <c r="T499" i="15"/>
  <c r="R499" i="15"/>
  <c r="P499" i="15"/>
  <c r="T498" i="15"/>
  <c r="R498" i="15"/>
  <c r="P498" i="15"/>
  <c r="T497" i="15"/>
  <c r="R497" i="15"/>
  <c r="P497" i="15"/>
  <c r="T496" i="15"/>
  <c r="R496" i="15"/>
  <c r="P496" i="15"/>
  <c r="T495" i="15"/>
  <c r="R495" i="15"/>
  <c r="P495" i="15"/>
  <c r="T494" i="15"/>
  <c r="R494" i="15"/>
  <c r="P494" i="15"/>
  <c r="T493" i="15"/>
  <c r="R493" i="15"/>
  <c r="P493" i="15"/>
  <c r="T492" i="15"/>
  <c r="R492" i="15"/>
  <c r="P492" i="15"/>
  <c r="T491" i="15"/>
  <c r="R491" i="15"/>
  <c r="P491" i="15"/>
  <c r="T490" i="15"/>
  <c r="R490" i="15"/>
  <c r="P490" i="15"/>
  <c r="T489" i="15"/>
  <c r="R489" i="15"/>
  <c r="P489" i="15"/>
  <c r="T488" i="15"/>
  <c r="R488" i="15"/>
  <c r="P488" i="15"/>
  <c r="T487" i="15"/>
  <c r="R487" i="15"/>
  <c r="P487" i="15"/>
  <c r="T486" i="15"/>
  <c r="R486" i="15"/>
  <c r="P486" i="15"/>
  <c r="T485" i="15"/>
  <c r="R485" i="15"/>
  <c r="P485" i="15"/>
  <c r="T484" i="15"/>
  <c r="R484" i="15"/>
  <c r="P484" i="15"/>
  <c r="T483" i="15"/>
  <c r="R483" i="15"/>
  <c r="P483" i="15"/>
  <c r="T482" i="15"/>
  <c r="R482" i="15"/>
  <c r="P482" i="15"/>
  <c r="T481" i="15"/>
  <c r="R481" i="15"/>
  <c r="P481" i="15"/>
  <c r="T480" i="15"/>
  <c r="R480" i="15"/>
  <c r="P480" i="15"/>
  <c r="T479" i="15"/>
  <c r="R479" i="15"/>
  <c r="P479" i="15"/>
  <c r="T478" i="15"/>
  <c r="R478" i="15"/>
  <c r="P478" i="15"/>
  <c r="T477" i="15"/>
  <c r="R477" i="15"/>
  <c r="P477" i="15"/>
  <c r="T476" i="15"/>
  <c r="R476" i="15"/>
  <c r="P476" i="15"/>
  <c r="T475" i="15"/>
  <c r="R475" i="15"/>
  <c r="P475" i="15"/>
  <c r="T474" i="15"/>
  <c r="R474" i="15"/>
  <c r="P474" i="15"/>
  <c r="T473" i="15"/>
  <c r="R473" i="15"/>
  <c r="P473" i="15"/>
  <c r="T472" i="15"/>
  <c r="R472" i="15"/>
  <c r="P472" i="15"/>
  <c r="T471" i="15"/>
  <c r="R471" i="15"/>
  <c r="P471" i="15"/>
  <c r="T470" i="15"/>
  <c r="R470" i="15"/>
  <c r="P470" i="15"/>
  <c r="T469" i="15"/>
  <c r="R469" i="15"/>
  <c r="P469" i="15"/>
  <c r="T468" i="15"/>
  <c r="R468" i="15"/>
  <c r="P468" i="15"/>
  <c r="T467" i="15"/>
  <c r="R467" i="15"/>
  <c r="P467" i="15"/>
  <c r="T466" i="15"/>
  <c r="R466" i="15"/>
  <c r="P466" i="15"/>
  <c r="T465" i="15"/>
  <c r="R465" i="15"/>
  <c r="P465" i="15"/>
  <c r="T464" i="15"/>
  <c r="R464" i="15"/>
  <c r="P464" i="15"/>
  <c r="T463" i="15"/>
  <c r="R463" i="15"/>
  <c r="P463" i="15"/>
  <c r="T462" i="15"/>
  <c r="R462" i="15"/>
  <c r="P462" i="15"/>
  <c r="T461" i="15"/>
  <c r="R461" i="15"/>
  <c r="P461" i="15"/>
  <c r="T460" i="15"/>
  <c r="R460" i="15"/>
  <c r="P460" i="15"/>
  <c r="T459" i="15"/>
  <c r="R459" i="15"/>
  <c r="P459" i="15"/>
  <c r="T458" i="15"/>
  <c r="R458" i="15"/>
  <c r="P458" i="15"/>
  <c r="T457" i="15"/>
  <c r="R457" i="15"/>
  <c r="P457" i="15"/>
  <c r="T456" i="15"/>
  <c r="R456" i="15"/>
  <c r="P456" i="15"/>
  <c r="T455" i="15"/>
  <c r="R455" i="15"/>
  <c r="P455" i="15"/>
  <c r="T454" i="15"/>
  <c r="R454" i="15"/>
  <c r="P454" i="15"/>
  <c r="T453" i="15"/>
  <c r="R453" i="15"/>
  <c r="P453" i="15"/>
  <c r="T452" i="15"/>
  <c r="R452" i="15"/>
  <c r="P452" i="15"/>
  <c r="T451" i="15"/>
  <c r="R451" i="15"/>
  <c r="P451" i="15"/>
  <c r="T450" i="15"/>
  <c r="R450" i="15"/>
  <c r="P450" i="15"/>
  <c r="T449" i="15"/>
  <c r="R449" i="15"/>
  <c r="P449" i="15"/>
  <c r="T448" i="15"/>
  <c r="R448" i="15"/>
  <c r="P448" i="15"/>
  <c r="T447" i="15"/>
  <c r="R447" i="15"/>
  <c r="P447" i="15"/>
  <c r="T446" i="15"/>
  <c r="R446" i="15"/>
  <c r="P446" i="15"/>
  <c r="T445" i="15"/>
  <c r="R445" i="15"/>
  <c r="P445" i="15"/>
  <c r="T444" i="15"/>
  <c r="R444" i="15"/>
  <c r="P444" i="15"/>
  <c r="T443" i="15"/>
  <c r="R443" i="15"/>
  <c r="P443" i="15"/>
  <c r="T442" i="15"/>
  <c r="R442" i="15"/>
  <c r="P442" i="15"/>
  <c r="T441" i="15"/>
  <c r="R441" i="15"/>
  <c r="P441" i="15"/>
  <c r="T440" i="15"/>
  <c r="R440" i="15"/>
  <c r="P440" i="15"/>
  <c r="T439" i="15"/>
  <c r="R439" i="15"/>
  <c r="P439" i="15"/>
  <c r="T438" i="15"/>
  <c r="R438" i="15"/>
  <c r="P438" i="15"/>
  <c r="T437" i="15"/>
  <c r="R437" i="15"/>
  <c r="P437" i="15"/>
  <c r="T436" i="15"/>
  <c r="R436" i="15"/>
  <c r="P436" i="15"/>
  <c r="T435" i="15"/>
  <c r="R435" i="15"/>
  <c r="P435" i="15"/>
  <c r="T434" i="15"/>
  <c r="R434" i="15"/>
  <c r="P434" i="15"/>
  <c r="T433" i="15"/>
  <c r="R433" i="15"/>
  <c r="P433" i="15"/>
  <c r="T432" i="15"/>
  <c r="R432" i="15"/>
  <c r="P432" i="15"/>
  <c r="T431" i="15"/>
  <c r="R431" i="15"/>
  <c r="P431" i="15"/>
  <c r="T430" i="15"/>
  <c r="R430" i="15"/>
  <c r="P430" i="15"/>
  <c r="T429" i="15"/>
  <c r="R429" i="15"/>
  <c r="P429" i="15"/>
  <c r="T428" i="15"/>
  <c r="R428" i="15"/>
  <c r="P428" i="15"/>
  <c r="T427" i="15"/>
  <c r="R427" i="15"/>
  <c r="P427" i="15"/>
  <c r="T426" i="15"/>
  <c r="R426" i="15"/>
  <c r="P426" i="15"/>
  <c r="T425" i="15"/>
  <c r="R425" i="15"/>
  <c r="P425" i="15"/>
  <c r="T424" i="15"/>
  <c r="R424" i="15"/>
  <c r="P424" i="15"/>
  <c r="T423" i="15"/>
  <c r="R423" i="15"/>
  <c r="P423" i="15"/>
  <c r="T422" i="15"/>
  <c r="R422" i="15"/>
  <c r="P422" i="15"/>
  <c r="T421" i="15"/>
  <c r="R421" i="15"/>
  <c r="P421" i="15"/>
  <c r="T420" i="15"/>
  <c r="R420" i="15"/>
  <c r="P420" i="15"/>
  <c r="T419" i="15"/>
  <c r="R419" i="15"/>
  <c r="P419" i="15"/>
  <c r="T418" i="15"/>
  <c r="R418" i="15"/>
  <c r="P418" i="15"/>
  <c r="T417" i="15"/>
  <c r="R417" i="15"/>
  <c r="P417" i="15"/>
  <c r="T416" i="15"/>
  <c r="R416" i="15"/>
  <c r="P416" i="15"/>
  <c r="T415" i="15"/>
  <c r="R415" i="15"/>
  <c r="P415" i="15"/>
  <c r="T414" i="15"/>
  <c r="R414" i="15"/>
  <c r="P414" i="15"/>
  <c r="T413" i="15"/>
  <c r="R413" i="15"/>
  <c r="P413" i="15"/>
  <c r="T412" i="15"/>
  <c r="R412" i="15"/>
  <c r="P412" i="15"/>
  <c r="T411" i="15"/>
  <c r="R411" i="15"/>
  <c r="P411" i="15"/>
  <c r="T410" i="15"/>
  <c r="R410" i="15"/>
  <c r="P410" i="15"/>
  <c r="T409" i="15"/>
  <c r="R409" i="15"/>
  <c r="P409" i="15"/>
  <c r="T408" i="15"/>
  <c r="R408" i="15"/>
  <c r="P408" i="15"/>
  <c r="T407" i="15"/>
  <c r="R407" i="15"/>
  <c r="P407" i="15"/>
  <c r="T406" i="15"/>
  <c r="R406" i="15"/>
  <c r="P406" i="15"/>
  <c r="T405" i="15"/>
  <c r="R405" i="15"/>
  <c r="P405" i="15"/>
  <c r="T404" i="15"/>
  <c r="R404" i="15"/>
  <c r="P404" i="15"/>
  <c r="T403" i="15"/>
  <c r="R403" i="15"/>
  <c r="P403" i="15"/>
  <c r="T402" i="15"/>
  <c r="R402" i="15"/>
  <c r="P402" i="15"/>
  <c r="T401" i="15"/>
  <c r="R401" i="15"/>
  <c r="P401" i="15"/>
  <c r="T400" i="15"/>
  <c r="R400" i="15"/>
  <c r="P400" i="15"/>
  <c r="T399" i="15"/>
  <c r="R399" i="15"/>
  <c r="P399" i="15"/>
  <c r="T398" i="15"/>
  <c r="R398" i="15"/>
  <c r="P398" i="15"/>
  <c r="T397" i="15"/>
  <c r="R397" i="15"/>
  <c r="P397" i="15"/>
  <c r="T396" i="15"/>
  <c r="R396" i="15"/>
  <c r="P396" i="15"/>
  <c r="T395" i="15"/>
  <c r="R395" i="15"/>
  <c r="P395" i="15"/>
  <c r="T394" i="15"/>
  <c r="R394" i="15"/>
  <c r="P394" i="15"/>
  <c r="T393" i="15"/>
  <c r="R393" i="15"/>
  <c r="P393" i="15"/>
  <c r="T392" i="15"/>
  <c r="R392" i="15"/>
  <c r="P392" i="15"/>
  <c r="T391" i="15"/>
  <c r="R391" i="15"/>
  <c r="P391" i="15"/>
  <c r="T390" i="15"/>
  <c r="R390" i="15"/>
  <c r="P390" i="15"/>
  <c r="T389" i="15"/>
  <c r="R389" i="15"/>
  <c r="P389" i="15"/>
  <c r="T388" i="15"/>
  <c r="R388" i="15"/>
  <c r="P388" i="15"/>
  <c r="T387" i="15"/>
  <c r="R387" i="15"/>
  <c r="P387" i="15"/>
  <c r="T386" i="15"/>
  <c r="R386" i="15"/>
  <c r="P386" i="15"/>
  <c r="T385" i="15"/>
  <c r="R385" i="15"/>
  <c r="P385" i="15"/>
  <c r="T384" i="15"/>
  <c r="R384" i="15"/>
  <c r="P384" i="15"/>
  <c r="T383" i="15"/>
  <c r="R383" i="15"/>
  <c r="P383" i="15"/>
  <c r="T382" i="15"/>
  <c r="R382" i="15"/>
  <c r="P382" i="15"/>
  <c r="T381" i="15"/>
  <c r="R381" i="15"/>
  <c r="P381" i="15"/>
  <c r="T380" i="15"/>
  <c r="R380" i="15"/>
  <c r="P380" i="15"/>
  <c r="T379" i="15"/>
  <c r="R379" i="15"/>
  <c r="P379" i="15"/>
  <c r="T378" i="15"/>
  <c r="R378" i="15"/>
  <c r="P378" i="15"/>
  <c r="T377" i="15"/>
  <c r="R377" i="15"/>
  <c r="P377" i="15"/>
  <c r="T376" i="15"/>
  <c r="R376" i="15"/>
  <c r="P376" i="15"/>
  <c r="T375" i="15"/>
  <c r="R375" i="15"/>
  <c r="P375" i="15"/>
  <c r="T374" i="15"/>
  <c r="R374" i="15"/>
  <c r="P374" i="15"/>
  <c r="T373" i="15"/>
  <c r="R373" i="15"/>
  <c r="P373" i="15"/>
  <c r="T372" i="15"/>
  <c r="R372" i="15"/>
  <c r="P372" i="15"/>
  <c r="T371" i="15"/>
  <c r="R371" i="15"/>
  <c r="P371" i="15"/>
  <c r="T370" i="15"/>
  <c r="R370" i="15"/>
  <c r="P370" i="15"/>
  <c r="T369" i="15"/>
  <c r="R369" i="15"/>
  <c r="P369" i="15"/>
  <c r="T368" i="15"/>
  <c r="R368" i="15"/>
  <c r="P368" i="15"/>
  <c r="T367" i="15"/>
  <c r="R367" i="15"/>
  <c r="P367" i="15"/>
  <c r="T366" i="15"/>
  <c r="R366" i="15"/>
  <c r="P366" i="15"/>
  <c r="T365" i="15"/>
  <c r="R365" i="15"/>
  <c r="P365" i="15"/>
  <c r="T364" i="15"/>
  <c r="R364" i="15"/>
  <c r="P364" i="15"/>
  <c r="T363" i="15"/>
  <c r="R363" i="15"/>
  <c r="P363" i="15"/>
  <c r="T362" i="15"/>
  <c r="R362" i="15"/>
  <c r="P362" i="15"/>
  <c r="T361" i="15"/>
  <c r="R361" i="15"/>
  <c r="P361" i="15"/>
  <c r="T360" i="15"/>
  <c r="R360" i="15"/>
  <c r="P360" i="15"/>
  <c r="T359" i="15"/>
  <c r="R359" i="15"/>
  <c r="P359" i="15"/>
  <c r="T358" i="15"/>
  <c r="R358" i="15"/>
  <c r="P358" i="15"/>
  <c r="O504" i="15"/>
  <c r="O372" i="15"/>
  <c r="L491" i="15"/>
  <c r="V491" i="15" s="1" a="1"/>
  <c r="V491" i="15" s="1"/>
  <c r="O499" i="15"/>
  <c r="O488" i="15"/>
  <c r="N358" i="15"/>
  <c r="N359" i="15"/>
  <c r="N362" i="15"/>
  <c r="N363" i="15"/>
  <c r="N366" i="15"/>
  <c r="N367" i="15"/>
  <c r="N370" i="15"/>
  <c r="N371" i="15"/>
  <c r="N389" i="15"/>
  <c r="N392" i="15"/>
  <c r="N393" i="15"/>
  <c r="N398" i="15"/>
  <c r="N399" i="15"/>
  <c r="N402" i="15"/>
  <c r="N403" i="15"/>
  <c r="N357" i="15"/>
  <c r="N368" i="15"/>
  <c r="N374" i="15"/>
  <c r="N376" i="15"/>
  <c r="N379" i="15"/>
  <c r="N385" i="15"/>
  <c r="N391" i="15"/>
  <c r="N405" i="15"/>
  <c r="N409" i="15"/>
  <c r="N413" i="15"/>
  <c r="N417" i="15"/>
  <c r="N424" i="15"/>
  <c r="N425" i="15"/>
  <c r="N432" i="15"/>
  <c r="N438" i="15"/>
  <c r="N439" i="15"/>
  <c r="N444" i="15"/>
  <c r="N445" i="15"/>
  <c r="N452" i="15"/>
  <c r="N462" i="15"/>
  <c r="N463" i="15"/>
  <c r="N361" i="15"/>
  <c r="N365" i="15"/>
  <c r="N369" i="15"/>
  <c r="N373" i="15"/>
  <c r="N378" i="15"/>
  <c r="N382" i="15"/>
  <c r="N395" i="15"/>
  <c r="N397" i="15"/>
  <c r="N400" i="15"/>
  <c r="N410" i="15"/>
  <c r="N415" i="15"/>
  <c r="N416" i="15"/>
  <c r="N419" i="15"/>
  <c r="N420" i="15"/>
  <c r="N426" i="15"/>
  <c r="N431" i="15"/>
  <c r="N372" i="15"/>
  <c r="N380" i="15"/>
  <c r="N386" i="15"/>
  <c r="N404" i="15"/>
  <c r="N414" i="15"/>
  <c r="N418" i="15"/>
  <c r="N383" i="15"/>
  <c r="N394" i="15"/>
  <c r="N408" i="15"/>
  <c r="N411" i="15"/>
  <c r="N422" i="15"/>
  <c r="N428" i="15"/>
  <c r="N430" i="15"/>
  <c r="N435" i="15"/>
  <c r="N436" i="15"/>
  <c r="N441" i="15"/>
  <c r="N449" i="15"/>
  <c r="N450" i="15"/>
  <c r="N457" i="15"/>
  <c r="N470" i="15"/>
  <c r="N381" i="15"/>
  <c r="N387" i="15"/>
  <c r="N396" i="15"/>
  <c r="N401" i="15"/>
  <c r="N412" i="15"/>
  <c r="N423" i="15"/>
  <c r="N429" i="15"/>
  <c r="N433" i="15"/>
  <c r="N434" i="15"/>
  <c r="N440" i="15"/>
  <c r="N442" i="15"/>
  <c r="N447" i="15"/>
  <c r="N448" i="15"/>
  <c r="N461" i="15"/>
  <c r="N467" i="15"/>
  <c r="N468" i="15"/>
  <c r="N469" i="15"/>
  <c r="N377" i="15"/>
  <c r="N384" i="15"/>
  <c r="N406" i="15"/>
  <c r="N407" i="15"/>
  <c r="N421" i="15"/>
  <c r="N427" i="15"/>
  <c r="N437" i="15"/>
  <c r="N446" i="15"/>
  <c r="N451" i="15"/>
  <c r="N455" i="15"/>
  <c r="N456" i="15"/>
  <c r="N459" i="15"/>
  <c r="N460" i="15"/>
  <c r="L506" i="15"/>
  <c r="V506" i="15" s="1" a="1"/>
  <c r="V506" i="15" s="1"/>
  <c r="M502" i="15"/>
  <c r="N498" i="15"/>
  <c r="L496" i="15"/>
  <c r="V496" i="15" s="1" a="1"/>
  <c r="V496" i="15" s="1"/>
  <c r="N492" i="15"/>
  <c r="L490" i="15"/>
  <c r="V490" i="15" s="1" a="1"/>
  <c r="V490" i="15" s="1"/>
  <c r="N489" i="15"/>
  <c r="N487" i="15"/>
  <c r="M486" i="15"/>
  <c r="N482" i="15"/>
  <c r="L481" i="15"/>
  <c r="V481" i="15" s="1" a="1"/>
  <c r="V481" i="15" s="1"/>
  <c r="L480" i="15"/>
  <c r="V480" i="15" s="1" a="1"/>
  <c r="V480" i="15" s="1"/>
  <c r="N476" i="15"/>
  <c r="L475" i="15"/>
  <c r="V475" i="15" s="1" a="1"/>
  <c r="V475" i="15" s="1"/>
  <c r="L474" i="15"/>
  <c r="V474" i="15" s="1" a="1"/>
  <c r="V474" i="15" s="1"/>
  <c r="N473" i="15"/>
  <c r="O472" i="15"/>
  <c r="N471" i="15"/>
  <c r="N466" i="15"/>
  <c r="L463" i="15"/>
  <c r="V463" i="15" s="1" a="1"/>
  <c r="V463" i="15" s="1"/>
  <c r="M450" i="15"/>
  <c r="O446" i="15"/>
  <c r="M445" i="15"/>
  <c r="L441" i="15"/>
  <c r="V441" i="15" s="1" a="1"/>
  <c r="V441" i="15" s="1"/>
  <c r="O414" i="15"/>
  <c r="M411" i="15"/>
  <c r="O407" i="15"/>
  <c r="O374" i="15"/>
  <c r="M364" i="15"/>
  <c r="M505" i="15"/>
  <c r="N504" i="15"/>
  <c r="L503" i="15"/>
  <c r="V503" i="15" s="1" a="1"/>
  <c r="V503" i="15" s="1"/>
  <c r="L502" i="15"/>
  <c r="N501" i="15"/>
  <c r="O500" i="15"/>
  <c r="N499" i="15"/>
  <c r="M498" i="15"/>
  <c r="O495" i="15"/>
  <c r="N494" i="15"/>
  <c r="L493" i="15"/>
  <c r="V493" i="15" s="1" a="1"/>
  <c r="V493" i="15" s="1"/>
  <c r="L492" i="15"/>
  <c r="V492" i="15" s="1" a="1"/>
  <c r="V492" i="15" s="1"/>
  <c r="M489" i="15"/>
  <c r="N488" i="15"/>
  <c r="L487" i="15"/>
  <c r="V487" i="15" s="1" a="1"/>
  <c r="V487" i="15" s="1"/>
  <c r="L486" i="15"/>
  <c r="V486" i="15" s="1" a="1"/>
  <c r="V486" i="15" s="1"/>
  <c r="N485" i="15"/>
  <c r="O484" i="15"/>
  <c r="N483" i="15"/>
  <c r="M482" i="15"/>
  <c r="O479" i="15"/>
  <c r="N478" i="15"/>
  <c r="L477" i="15"/>
  <c r="V477" i="15" s="1" a="1"/>
  <c r="V477" i="15" s="1"/>
  <c r="L476" i="15"/>
  <c r="V476" i="15" s="1" a="1"/>
  <c r="V476" i="15" s="1"/>
  <c r="M473" i="15"/>
  <c r="N472" i="15"/>
  <c r="L470" i="15"/>
  <c r="V470" i="15" s="1" a="1"/>
  <c r="V470" i="15" s="1"/>
  <c r="L469" i="15"/>
  <c r="V469" i="15" s="1" a="1"/>
  <c r="V469" i="15" s="1"/>
  <c r="O468" i="15"/>
  <c r="N465" i="15"/>
  <c r="O460" i="15"/>
  <c r="O459" i="15"/>
  <c r="N458" i="15"/>
  <c r="M457" i="15"/>
  <c r="L442" i="15"/>
  <c r="V442" i="15" s="1" a="1"/>
  <c r="V442" i="15" s="1"/>
  <c r="L438" i="15"/>
  <c r="V438" i="15" s="1" a="1"/>
  <c r="V438" i="15" s="1"/>
  <c r="M430" i="15"/>
  <c r="M415" i="15"/>
  <c r="N388" i="15"/>
  <c r="N375" i="15"/>
  <c r="N364" i="15"/>
  <c r="N360" i="15"/>
  <c r="N505" i="15"/>
  <c r="N503" i="15"/>
  <c r="L497" i="15"/>
  <c r="V497" i="15" s="1" a="1"/>
  <c r="V497" i="15" s="1"/>
  <c r="M493" i="15"/>
  <c r="M477" i="15"/>
  <c r="L357" i="15"/>
  <c r="V357" i="15" s="1" a="1"/>
  <c r="V357" i="15" s="1"/>
  <c r="L360" i="15"/>
  <c r="V360" i="15" s="1" a="1"/>
  <c r="V360" i="15" s="1"/>
  <c r="L361" i="15"/>
  <c r="V361" i="15" s="1" a="1"/>
  <c r="V361" i="15" s="1"/>
  <c r="L364" i="15"/>
  <c r="V364" i="15" s="1" a="1"/>
  <c r="V364" i="15" s="1"/>
  <c r="L365" i="15"/>
  <c r="V365" i="15" s="1" a="1"/>
  <c r="V365" i="15" s="1"/>
  <c r="L368" i="15"/>
  <c r="V368" i="15" s="1" a="1"/>
  <c r="V368" i="15" s="1"/>
  <c r="L369" i="15"/>
  <c r="V369" i="15" s="1" a="1"/>
  <c r="V369" i="15" s="1"/>
  <c r="L372" i="15"/>
  <c r="V372" i="15" s="1" a="1"/>
  <c r="V372" i="15" s="1"/>
  <c r="L390" i="15"/>
  <c r="V390" i="15" s="1" a="1"/>
  <c r="V390" i="15" s="1"/>
  <c r="L391" i="15"/>
  <c r="V391" i="15" s="1" a="1"/>
  <c r="V391" i="15" s="1"/>
  <c r="L394" i="15"/>
  <c r="V394" i="15" s="1" a="1"/>
  <c r="V394" i="15" s="1"/>
  <c r="L395" i="15"/>
  <c r="V395" i="15" s="1" a="1"/>
  <c r="V395" i="15" s="1"/>
  <c r="L401" i="15"/>
  <c r="V401" i="15" s="1" a="1"/>
  <c r="V401" i="15" s="1"/>
  <c r="L358" i="15"/>
  <c r="V358" i="15" s="1" a="1"/>
  <c r="V358" i="15" s="1"/>
  <c r="L362" i="15"/>
  <c r="L371" i="15"/>
  <c r="V371" i="15" s="1" a="1"/>
  <c r="V371" i="15" s="1"/>
  <c r="L377" i="15"/>
  <c r="V377" i="15" s="1" a="1"/>
  <c r="V377" i="15" s="1"/>
  <c r="L378" i="15"/>
  <c r="V378" i="15" s="1" a="1"/>
  <c r="V378" i="15" s="1"/>
  <c r="L383" i="15"/>
  <c r="V383" i="15" s="1" a="1"/>
  <c r="V383" i="15" s="1"/>
  <c r="L384" i="15"/>
  <c r="V384" i="15" s="1" a="1"/>
  <c r="V384" i="15" s="1"/>
  <c r="L389" i="15"/>
  <c r="V389" i="15" s="1" a="1"/>
  <c r="V389" i="15" s="1"/>
  <c r="L398" i="15"/>
  <c r="V398" i="15" s="1" a="1"/>
  <c r="V398" i="15" s="1"/>
  <c r="L406" i="15"/>
  <c r="V406" i="15" s="1" a="1"/>
  <c r="V406" i="15" s="1"/>
  <c r="L407" i="15"/>
  <c r="L410" i="15"/>
  <c r="V410" i="15" s="1" a="1"/>
  <c r="V410" i="15" s="1"/>
  <c r="L411" i="15"/>
  <c r="V411" i="15" s="1" a="1"/>
  <c r="V411" i="15" s="1"/>
  <c r="L414" i="15"/>
  <c r="V414" i="15" s="1" a="1"/>
  <c r="V414" i="15" s="1"/>
  <c r="L415" i="15"/>
  <c r="V415" i="15" s="1" a="1"/>
  <c r="V415" i="15" s="1"/>
  <c r="L420" i="15"/>
  <c r="V420" i="15" s="1" a="1"/>
  <c r="V420" i="15" s="1"/>
  <c r="L421" i="15"/>
  <c r="V421" i="15" s="1" a="1"/>
  <c r="V421" i="15" s="1"/>
  <c r="L428" i="15"/>
  <c r="V428" i="15" s="1" a="1"/>
  <c r="V428" i="15" s="1"/>
  <c r="L429" i="15"/>
  <c r="V429" i="15" s="1" a="1"/>
  <c r="V429" i="15" s="1"/>
  <c r="L434" i="15"/>
  <c r="V434" i="15" s="1" a="1"/>
  <c r="V434" i="15" s="1"/>
  <c r="L435" i="15"/>
  <c r="V435" i="15" s="1" a="1"/>
  <c r="V435" i="15" s="1"/>
  <c r="L448" i="15"/>
  <c r="V448" i="15" s="1" a="1"/>
  <c r="V448" i="15" s="1"/>
  <c r="L449" i="15"/>
  <c r="V449" i="15" s="1" a="1"/>
  <c r="V449" i="15" s="1"/>
  <c r="L454" i="15"/>
  <c r="V454" i="15" s="1" a="1"/>
  <c r="V454" i="15" s="1"/>
  <c r="L455" i="15"/>
  <c r="V455" i="15" s="1" a="1"/>
  <c r="V455" i="15" s="1"/>
  <c r="L460" i="15"/>
  <c r="V460" i="15" s="1" a="1"/>
  <c r="V460" i="15" s="1"/>
  <c r="L461" i="15"/>
  <c r="V461" i="15" s="1" a="1"/>
  <c r="V461" i="15" s="1"/>
  <c r="L464" i="15"/>
  <c r="V464" i="15" s="1" a="1"/>
  <c r="V464" i="15" s="1"/>
  <c r="L468" i="15"/>
  <c r="V468" i="15" s="1" a="1"/>
  <c r="V468" i="15" s="1"/>
  <c r="L359" i="15"/>
  <c r="V359" i="15" s="1" a="1"/>
  <c r="V359" i="15" s="1"/>
  <c r="L363" i="15"/>
  <c r="V363" i="15" s="1" a="1"/>
  <c r="V363" i="15" s="1"/>
  <c r="L367" i="15"/>
  <c r="V367" i="15" s="1" a="1"/>
  <c r="V367" i="15" s="1"/>
  <c r="L376" i="15"/>
  <c r="V376" i="15" s="1" a="1"/>
  <c r="V376" i="15" s="1"/>
  <c r="L380" i="15"/>
  <c r="V380" i="15" s="1" a="1"/>
  <c r="V380" i="15" s="1"/>
  <c r="L381" i="15"/>
  <c r="V381" i="15" s="1" a="1"/>
  <c r="V381" i="15" s="1"/>
  <c r="L386" i="15"/>
  <c r="V386" i="15" s="1" a="1"/>
  <c r="V386" i="15" s="1"/>
  <c r="L388" i="15"/>
  <c r="V388" i="15" s="1" a="1"/>
  <c r="V388" i="15" s="1"/>
  <c r="L404" i="15"/>
  <c r="V404" i="15" s="1" a="1"/>
  <c r="V404" i="15" s="1"/>
  <c r="L408" i="15"/>
  <c r="V408" i="15" s="1" a="1"/>
  <c r="V408" i="15" s="1"/>
  <c r="L413" i="15"/>
  <c r="V413" i="15" s="1" a="1"/>
  <c r="V413" i="15" s="1"/>
  <c r="L418" i="15"/>
  <c r="V418" i="15" s="1" a="1"/>
  <c r="V418" i="15" s="1"/>
  <c r="L425" i="15"/>
  <c r="V425" i="15" s="1" a="1"/>
  <c r="V425" i="15" s="1"/>
  <c r="L430" i="15"/>
  <c r="V430" i="15" s="1" a="1"/>
  <c r="V430" i="15" s="1"/>
  <c r="L370" i="15"/>
  <c r="V370" i="15" s="1" a="1"/>
  <c r="V370" i="15" s="1"/>
  <c r="L374" i="15"/>
  <c r="V374" i="15" s="1" a="1"/>
  <c r="V374" i="15" s="1"/>
  <c r="L387" i="15"/>
  <c r="V387" i="15" s="1" a="1"/>
  <c r="V387" i="15" s="1"/>
  <c r="L402" i="15"/>
  <c r="V402" i="15" s="1" a="1"/>
  <c r="V402" i="15" s="1"/>
  <c r="L412" i="15"/>
  <c r="V412" i="15" s="1" a="1"/>
  <c r="V412" i="15" s="1"/>
  <c r="L417" i="15"/>
  <c r="V417" i="15" s="1" a="1"/>
  <c r="V417" i="15" s="1"/>
  <c r="L396" i="15"/>
  <c r="V396" i="15" s="1" a="1"/>
  <c r="V396" i="15" s="1"/>
  <c r="L397" i="15"/>
  <c r="V397" i="15" s="1" a="1"/>
  <c r="V397" i="15" s="1"/>
  <c r="L399" i="15"/>
  <c r="V399" i="15" s="1" a="1"/>
  <c r="V399" i="15" s="1"/>
  <c r="L405" i="15"/>
  <c r="V405" i="15" s="1" a="1"/>
  <c r="V405" i="15" s="1"/>
  <c r="L409" i="15"/>
  <c r="V409" i="15" s="1" a="1"/>
  <c r="V409" i="15" s="1"/>
  <c r="L423" i="15"/>
  <c r="V423" i="15" s="1" a="1"/>
  <c r="V423" i="15" s="1"/>
  <c r="L426" i="15"/>
  <c r="V426" i="15" s="1" a="1"/>
  <c r="V426" i="15" s="1"/>
  <c r="L431" i="15"/>
  <c r="V431" i="15" s="1" a="1"/>
  <c r="V431" i="15" s="1"/>
  <c r="L433" i="15"/>
  <c r="V433" i="15" s="1" a="1"/>
  <c r="V433" i="15" s="1"/>
  <c r="L437" i="15"/>
  <c r="V437" i="15" s="1" a="1"/>
  <c r="V437" i="15" s="1"/>
  <c r="L440" i="15"/>
  <c r="V440" i="15" s="1" a="1"/>
  <c r="V440" i="15" s="1"/>
  <c r="L444" i="15"/>
  <c r="V444" i="15" s="1" a="1"/>
  <c r="V444" i="15" s="1"/>
  <c r="L447" i="15"/>
  <c r="V447" i="15" s="1" a="1"/>
  <c r="V447" i="15" s="1"/>
  <c r="L451" i="15"/>
  <c r="V451" i="15" s="1" a="1"/>
  <c r="V451" i="15" s="1"/>
  <c r="L456" i="15"/>
  <c r="V456" i="15" s="1" a="1"/>
  <c r="V456" i="15" s="1"/>
  <c r="L462" i="15"/>
  <c r="V462" i="15" s="1" a="1"/>
  <c r="V462" i="15" s="1"/>
  <c r="L467" i="15"/>
  <c r="V467" i="15" s="1" a="1"/>
  <c r="V467" i="15" s="1"/>
  <c r="L471" i="15"/>
  <c r="V471" i="15" s="1" a="1"/>
  <c r="V471" i="15" s="1"/>
  <c r="L379" i="15"/>
  <c r="V379" i="15" s="1" a="1"/>
  <c r="V379" i="15" s="1"/>
  <c r="L382" i="15"/>
  <c r="V382" i="15" s="1" a="1"/>
  <c r="V382" i="15" s="1"/>
  <c r="L385" i="15"/>
  <c r="V385" i="15" s="1" a="1"/>
  <c r="V385" i="15" s="1"/>
  <c r="L400" i="15"/>
  <c r="V400" i="15" s="1" a="1"/>
  <c r="V400" i="15" s="1"/>
  <c r="L419" i="15"/>
  <c r="V419" i="15" s="1" a="1"/>
  <c r="V419" i="15" s="1"/>
  <c r="L424" i="15"/>
  <c r="V424" i="15" s="1" a="1"/>
  <c r="V424" i="15" s="1"/>
  <c r="L427" i="15"/>
  <c r="V427" i="15" s="1" a="1"/>
  <c r="V427" i="15" s="1"/>
  <c r="L432" i="15"/>
  <c r="V432" i="15" s="1" a="1"/>
  <c r="V432" i="15" s="1"/>
  <c r="L439" i="15"/>
  <c r="V439" i="15" s="1" a="1"/>
  <c r="V439" i="15" s="1"/>
  <c r="L443" i="15"/>
  <c r="V443" i="15" s="1" a="1"/>
  <c r="V443" i="15" s="1"/>
  <c r="L446" i="15"/>
  <c r="V446" i="15" s="1" a="1"/>
  <c r="V446" i="15" s="1"/>
  <c r="L459" i="15"/>
  <c r="V459" i="15" s="1" a="1"/>
  <c r="V459" i="15" s="1"/>
  <c r="L465" i="15"/>
  <c r="V465" i="15" s="1" a="1"/>
  <c r="V465" i="15" s="1"/>
  <c r="L466" i="15"/>
  <c r="V466" i="15" s="1" a="1"/>
  <c r="V466" i="15" s="1"/>
  <c r="L366" i="15"/>
  <c r="V366" i="15" s="1" a="1"/>
  <c r="V366" i="15" s="1"/>
  <c r="L375" i="15"/>
  <c r="V375" i="15" s="1" a="1"/>
  <c r="V375" i="15" s="1"/>
  <c r="L403" i="15"/>
  <c r="V403" i="15" s="1" a="1"/>
  <c r="V403" i="15" s="1"/>
  <c r="L416" i="15"/>
  <c r="V416" i="15" s="1" a="1"/>
  <c r="V416" i="15" s="1"/>
  <c r="L422" i="15"/>
  <c r="V422" i="15" s="1" a="1"/>
  <c r="V422" i="15" s="1"/>
  <c r="L436" i="15"/>
  <c r="V436" i="15" s="1" a="1"/>
  <c r="V436" i="15" s="1"/>
  <c r="L445" i="15"/>
  <c r="V445" i="15" s="1" a="1"/>
  <c r="V445" i="15" s="1"/>
  <c r="L450" i="15"/>
  <c r="V450" i="15" s="1" a="1"/>
  <c r="V450" i="15" s="1"/>
  <c r="L453" i="15"/>
  <c r="V453" i="15" s="1" a="1"/>
  <c r="V453" i="15" s="1"/>
  <c r="L457" i="15"/>
  <c r="V457" i="15" s="1" a="1"/>
  <c r="V457" i="15" s="1"/>
  <c r="L458" i="15"/>
  <c r="V458" i="15" s="1" a="1"/>
  <c r="V458" i="15" s="1"/>
  <c r="N506" i="15"/>
  <c r="L505" i="15"/>
  <c r="V505" i="15" s="1" a="1"/>
  <c r="V505" i="15" s="1"/>
  <c r="L504" i="15"/>
  <c r="V504" i="15" s="1" a="1"/>
  <c r="V504" i="15" s="1"/>
  <c r="M501" i="15"/>
  <c r="N500" i="15"/>
  <c r="L499" i="15"/>
  <c r="V499" i="15" s="1" a="1"/>
  <c r="V499" i="15" s="1"/>
  <c r="L498" i="15"/>
  <c r="V498" i="15" s="1" a="1"/>
  <c r="V498" i="15" s="1"/>
  <c r="N497" i="15"/>
  <c r="O496" i="15"/>
  <c r="N495" i="15"/>
  <c r="M494" i="15"/>
  <c r="O491" i="15"/>
  <c r="N490" i="15"/>
  <c r="L489" i="15"/>
  <c r="V489" i="15" s="1" a="1"/>
  <c r="V489" i="15" s="1"/>
  <c r="L488" i="15"/>
  <c r="V488" i="15" s="1" a="1"/>
  <c r="V488" i="15" s="1"/>
  <c r="M485" i="15"/>
  <c r="N484" i="15"/>
  <c r="L483" i="15"/>
  <c r="L482" i="15"/>
  <c r="V482" i="15" s="1" a="1"/>
  <c r="V482" i="15" s="1"/>
  <c r="N481" i="15"/>
  <c r="O480" i="15"/>
  <c r="N479" i="15"/>
  <c r="M478" i="15"/>
  <c r="O475" i="15"/>
  <c r="N474" i="15"/>
  <c r="L473" i="15"/>
  <c r="V473" i="15" s="1" a="1"/>
  <c r="V473" i="15" s="1"/>
  <c r="L472" i="15"/>
  <c r="V472" i="15" s="1" a="1"/>
  <c r="V472" i="15" s="1"/>
  <c r="O467" i="15"/>
  <c r="M465" i="15"/>
  <c r="N464" i="15"/>
  <c r="L452" i="15"/>
  <c r="V452" i="15" s="1" a="1"/>
  <c r="V452" i="15" s="1"/>
  <c r="N443" i="15"/>
  <c r="O439" i="15"/>
  <c r="M435" i="15"/>
  <c r="M416" i="15"/>
  <c r="L393" i="15"/>
  <c r="V393" i="15" s="1" a="1"/>
  <c r="V393" i="15" s="1"/>
  <c r="M389" i="15"/>
  <c r="M365" i="15"/>
  <c r="O373" i="15"/>
  <c r="O376" i="15"/>
  <c r="O377" i="15"/>
  <c r="O380" i="15"/>
  <c r="O381" i="15"/>
  <c r="O384" i="15"/>
  <c r="O385" i="15"/>
  <c r="O388" i="15"/>
  <c r="O396" i="15"/>
  <c r="O397" i="15"/>
  <c r="O359" i="15"/>
  <c r="O363" i="15"/>
  <c r="O364" i="15"/>
  <c r="O369" i="15"/>
  <c r="O370" i="15"/>
  <c r="O375" i="15"/>
  <c r="O386" i="15"/>
  <c r="O399" i="15"/>
  <c r="O404" i="15"/>
  <c r="O408" i="15"/>
  <c r="O412" i="15"/>
  <c r="O416" i="15"/>
  <c r="O422" i="15"/>
  <c r="O423" i="15"/>
  <c r="O430" i="15"/>
  <c r="O431" i="15"/>
  <c r="O436" i="15"/>
  <c r="O437" i="15"/>
  <c r="O442" i="15"/>
  <c r="O443" i="15"/>
  <c r="O450" i="15"/>
  <c r="O451" i="15"/>
  <c r="O456" i="15"/>
  <c r="O457" i="15"/>
  <c r="O465" i="15"/>
  <c r="O469" i="15"/>
  <c r="O357" i="15"/>
  <c r="O362" i="15"/>
  <c r="O366" i="15"/>
  <c r="O389" i="15"/>
  <c r="O393" i="15"/>
  <c r="O401" i="15"/>
  <c r="O403" i="15"/>
  <c r="O405" i="15"/>
  <c r="O406" i="15"/>
  <c r="O411" i="15"/>
  <c r="O421" i="15"/>
  <c r="O424" i="15"/>
  <c r="O427" i="15"/>
  <c r="O428" i="15"/>
  <c r="O358" i="15"/>
  <c r="O361" i="15"/>
  <c r="O365" i="15"/>
  <c r="O367" i="15"/>
  <c r="O378" i="15"/>
  <c r="O382" i="15"/>
  <c r="O391" i="15"/>
  <c r="O395" i="15"/>
  <c r="O400" i="15"/>
  <c r="O409" i="15"/>
  <c r="O410" i="15"/>
  <c r="O415" i="15"/>
  <c r="O419" i="15"/>
  <c r="O420" i="15"/>
  <c r="O360" i="15"/>
  <c r="O390" i="15"/>
  <c r="O392" i="15"/>
  <c r="O417" i="15"/>
  <c r="O445" i="15"/>
  <c r="O453" i="15"/>
  <c r="O454" i="15"/>
  <c r="O458" i="15"/>
  <c r="O463" i="15"/>
  <c r="O464" i="15"/>
  <c r="O383" i="15"/>
  <c r="O394" i="15"/>
  <c r="O398" i="15"/>
  <c r="O418" i="15"/>
  <c r="O426" i="15"/>
  <c r="O435" i="15"/>
  <c r="O438" i="15"/>
  <c r="O441" i="15"/>
  <c r="O449" i="15"/>
  <c r="O452" i="15"/>
  <c r="O470" i="15"/>
  <c r="O473" i="15"/>
  <c r="O474" i="15"/>
  <c r="O477" i="15"/>
  <c r="O478" i="15"/>
  <c r="O481" i="15"/>
  <c r="O482" i="15"/>
  <c r="O485" i="15"/>
  <c r="O486" i="15"/>
  <c r="O489" i="15"/>
  <c r="O490" i="15"/>
  <c r="O493" i="15"/>
  <c r="O494" i="15"/>
  <c r="O497" i="15"/>
  <c r="O498" i="15"/>
  <c r="O501" i="15"/>
  <c r="O502" i="15"/>
  <c r="O505" i="15"/>
  <c r="O506" i="15"/>
  <c r="O368" i="15"/>
  <c r="O371" i="15"/>
  <c r="O379" i="15"/>
  <c r="O387" i="15"/>
  <c r="O402" i="15"/>
  <c r="O413" i="15"/>
  <c r="O429" i="15"/>
  <c r="O433" i="15"/>
  <c r="O434" i="15"/>
  <c r="O440" i="15"/>
  <c r="O444" i="15"/>
  <c r="O447" i="15"/>
  <c r="O448" i="15"/>
  <c r="O461" i="15"/>
  <c r="O462" i="15"/>
  <c r="M506" i="15"/>
  <c r="O503" i="15"/>
  <c r="N502" i="15"/>
  <c r="L501" i="15"/>
  <c r="V501" i="15" s="1" a="1"/>
  <c r="V501" i="15" s="1"/>
  <c r="L500" i="15"/>
  <c r="M497" i="15"/>
  <c r="N496" i="15"/>
  <c r="L495" i="15"/>
  <c r="L494" i="15"/>
  <c r="V494" i="15" s="1" a="1"/>
  <c r="V494" i="15" s="1"/>
  <c r="N493" i="15"/>
  <c r="O492" i="15"/>
  <c r="N491" i="15"/>
  <c r="M490" i="15"/>
  <c r="O487" i="15"/>
  <c r="N486" i="15"/>
  <c r="L485" i="15"/>
  <c r="V485" i="15" s="1" a="1"/>
  <c r="V485" i="15" s="1"/>
  <c r="L484" i="15"/>
  <c r="M481" i="15"/>
  <c r="N480" i="15"/>
  <c r="L479" i="15"/>
  <c r="L478" i="15"/>
  <c r="V478" i="15" s="1" a="1"/>
  <c r="V478" i="15" s="1"/>
  <c r="N477" i="15"/>
  <c r="O476" i="15"/>
  <c r="N475" i="15"/>
  <c r="M474" i="15"/>
  <c r="O471" i="15"/>
  <c r="O466" i="15"/>
  <c r="M464" i="15"/>
  <c r="M463" i="15"/>
  <c r="O455" i="15"/>
  <c r="N454" i="15"/>
  <c r="N453" i="15"/>
  <c r="M449" i="15"/>
  <c r="M436" i="15"/>
  <c r="O432" i="15"/>
  <c r="M428" i="15"/>
  <c r="O425" i="15"/>
  <c r="M422" i="15"/>
  <c r="M417" i="15"/>
  <c r="N390" i="15"/>
  <c r="L373" i="15"/>
  <c r="V373" i="15" s="1" a="1"/>
  <c r="V373" i="15" s="1"/>
  <c r="M454" i="15"/>
  <c r="M443" i="15"/>
  <c r="M439" i="15"/>
  <c r="M432" i="15"/>
  <c r="M425" i="15"/>
  <c r="M424" i="15"/>
  <c r="M385" i="15"/>
  <c r="M370" i="15"/>
  <c r="M369" i="15"/>
  <c r="M374" i="15"/>
  <c r="M375" i="15"/>
  <c r="M378" i="15"/>
  <c r="M379" i="15"/>
  <c r="M382" i="15"/>
  <c r="M383" i="15"/>
  <c r="M386" i="15"/>
  <c r="M387" i="15"/>
  <c r="M400" i="15"/>
  <c r="M404" i="15"/>
  <c r="M357" i="15"/>
  <c r="M358" i="15"/>
  <c r="M361" i="15"/>
  <c r="M367" i="15"/>
  <c r="M372" i="15"/>
  <c r="M373" i="15"/>
  <c r="M380" i="15"/>
  <c r="M390" i="15"/>
  <c r="M392" i="15"/>
  <c r="M395" i="15"/>
  <c r="M396" i="15"/>
  <c r="M403" i="15"/>
  <c r="M418" i="15"/>
  <c r="M419" i="15"/>
  <c r="M426" i="15"/>
  <c r="M427" i="15"/>
  <c r="M433" i="15"/>
  <c r="M440" i="15"/>
  <c r="M441" i="15"/>
  <c r="M446" i="15"/>
  <c r="M447" i="15"/>
  <c r="M453" i="15"/>
  <c r="M458" i="15"/>
  <c r="M459" i="15"/>
  <c r="M466" i="15"/>
  <c r="M467" i="15"/>
  <c r="M470" i="15"/>
  <c r="M391" i="15"/>
  <c r="M409" i="15"/>
  <c r="M414" i="15"/>
  <c r="M423" i="15"/>
  <c r="M359" i="15"/>
  <c r="M360" i="15"/>
  <c r="M363" i="15"/>
  <c r="M376" i="15"/>
  <c r="M377" i="15"/>
  <c r="M381" i="15"/>
  <c r="M384" i="15"/>
  <c r="M388" i="15"/>
  <c r="M394" i="15"/>
  <c r="M398" i="15"/>
  <c r="M407" i="15"/>
  <c r="M408" i="15"/>
  <c r="M413" i="15"/>
  <c r="M504" i="15"/>
  <c r="M503" i="15"/>
  <c r="M500" i="15"/>
  <c r="M499" i="15"/>
  <c r="M496" i="15"/>
  <c r="M495" i="15"/>
  <c r="M492" i="15"/>
  <c r="M491" i="15"/>
  <c r="M488" i="15"/>
  <c r="M487" i="15"/>
  <c r="M484" i="15"/>
  <c r="M483" i="15"/>
  <c r="M480" i="15"/>
  <c r="M479" i="15"/>
  <c r="M476" i="15"/>
  <c r="M475" i="15"/>
  <c r="M472" i="15"/>
  <c r="M471" i="15"/>
  <c r="M462" i="15"/>
  <c r="M460" i="15"/>
  <c r="M456" i="15"/>
  <c r="M455" i="15"/>
  <c r="M451" i="15"/>
  <c r="M444" i="15"/>
  <c r="M437" i="15"/>
  <c r="M431" i="15"/>
  <c r="M421" i="15"/>
  <c r="M420" i="15"/>
  <c r="M406" i="15"/>
  <c r="M405" i="15"/>
  <c r="M402" i="15"/>
  <c r="M399" i="15"/>
  <c r="M397" i="15"/>
  <c r="M371" i="15"/>
  <c r="M368" i="15"/>
  <c r="M469" i="15"/>
  <c r="M468" i="15"/>
  <c r="M461" i="15"/>
  <c r="M452" i="15"/>
  <c r="M448" i="15"/>
  <c r="M442" i="15"/>
  <c r="M438" i="15"/>
  <c r="M434" i="15"/>
  <c r="M429" i="15"/>
  <c r="M412" i="15"/>
  <c r="M410" i="15"/>
  <c r="M401" i="15"/>
  <c r="M393" i="15"/>
  <c r="M362" i="15"/>
  <c r="L107" i="15"/>
  <c r="V107" i="15" s="1" a="1"/>
  <c r="V107" i="15" s="1"/>
  <c r="M107" i="15"/>
  <c r="N107" i="15"/>
  <c r="O107" i="15"/>
  <c r="P107" i="15"/>
  <c r="Q107" i="15"/>
  <c r="R107" i="15"/>
  <c r="S107" i="15"/>
  <c r="T107" i="15"/>
  <c r="U107" i="15"/>
  <c r="L108" i="15"/>
  <c r="V108" i="15" s="1" a="1"/>
  <c r="V108" i="15" s="1"/>
  <c r="M108" i="15"/>
  <c r="N108" i="15"/>
  <c r="O108" i="15"/>
  <c r="P108" i="15"/>
  <c r="Q108" i="15"/>
  <c r="R108" i="15"/>
  <c r="S108" i="15"/>
  <c r="T108" i="15"/>
  <c r="U108" i="15"/>
  <c r="L109" i="15"/>
  <c r="V109" i="15" s="1" a="1"/>
  <c r="V109" i="15" s="1"/>
  <c r="M109" i="15"/>
  <c r="N109" i="15"/>
  <c r="O109" i="15"/>
  <c r="P109" i="15"/>
  <c r="Q109" i="15"/>
  <c r="R109" i="15"/>
  <c r="S109" i="15"/>
  <c r="T109" i="15"/>
  <c r="U109" i="15"/>
  <c r="L110" i="15"/>
  <c r="V110" i="15" s="1" a="1"/>
  <c r="V110" i="15" s="1"/>
  <c r="M110" i="15"/>
  <c r="N110" i="15"/>
  <c r="O110" i="15"/>
  <c r="P110" i="15"/>
  <c r="Q110" i="15"/>
  <c r="R110" i="15"/>
  <c r="S110" i="15"/>
  <c r="T110" i="15"/>
  <c r="U110" i="15"/>
  <c r="L111" i="15"/>
  <c r="V111" i="15" s="1" a="1"/>
  <c r="V111" i="15" s="1"/>
  <c r="M111" i="15"/>
  <c r="N111" i="15"/>
  <c r="O111" i="15"/>
  <c r="P111" i="15"/>
  <c r="Q111" i="15"/>
  <c r="R111" i="15"/>
  <c r="S111" i="15"/>
  <c r="T111" i="15"/>
  <c r="U111" i="15"/>
  <c r="L112" i="15"/>
  <c r="V112" i="15" s="1" a="1"/>
  <c r="V112" i="15" s="1"/>
  <c r="M112" i="15"/>
  <c r="N112" i="15"/>
  <c r="O112" i="15"/>
  <c r="P112" i="15"/>
  <c r="Q112" i="15"/>
  <c r="R112" i="15"/>
  <c r="S112" i="15"/>
  <c r="T112" i="15"/>
  <c r="U112" i="15"/>
  <c r="L113" i="15"/>
  <c r="V113" i="15" s="1" a="1"/>
  <c r="V113" i="15" s="1"/>
  <c r="M113" i="15"/>
  <c r="N113" i="15"/>
  <c r="O113" i="15"/>
  <c r="P113" i="15"/>
  <c r="Q113" i="15"/>
  <c r="R113" i="15"/>
  <c r="S113" i="15"/>
  <c r="T113" i="15"/>
  <c r="U113" i="15"/>
  <c r="L114" i="15"/>
  <c r="V114" i="15" s="1" a="1"/>
  <c r="V114" i="15" s="1"/>
  <c r="M114" i="15"/>
  <c r="N114" i="15"/>
  <c r="O114" i="15"/>
  <c r="P114" i="15"/>
  <c r="Q114" i="15"/>
  <c r="R114" i="15"/>
  <c r="S114" i="15"/>
  <c r="T114" i="15"/>
  <c r="U114" i="15"/>
  <c r="L115" i="15"/>
  <c r="V115" i="15" s="1" a="1"/>
  <c r="V115" i="15" s="1"/>
  <c r="M115" i="15"/>
  <c r="N115" i="15"/>
  <c r="O115" i="15"/>
  <c r="P115" i="15"/>
  <c r="Q115" i="15"/>
  <c r="R115" i="15"/>
  <c r="S115" i="15"/>
  <c r="T115" i="15"/>
  <c r="U115" i="15"/>
  <c r="L116" i="15"/>
  <c r="V116" i="15" s="1" a="1"/>
  <c r="V116" i="15" s="1"/>
  <c r="M116" i="15"/>
  <c r="N116" i="15"/>
  <c r="O116" i="15"/>
  <c r="P116" i="15"/>
  <c r="Q116" i="15"/>
  <c r="R116" i="15"/>
  <c r="S116" i="15"/>
  <c r="T116" i="15"/>
  <c r="U116" i="15"/>
  <c r="L117" i="15"/>
  <c r="V117" i="15" s="1" a="1"/>
  <c r="V117" i="15" s="1"/>
  <c r="M117" i="15"/>
  <c r="N117" i="15"/>
  <c r="O117" i="15"/>
  <c r="P117" i="15"/>
  <c r="Q117" i="15"/>
  <c r="R117" i="15"/>
  <c r="S117" i="15"/>
  <c r="T117" i="15"/>
  <c r="U117" i="15"/>
  <c r="L118" i="15"/>
  <c r="V118" i="15" s="1" a="1"/>
  <c r="V118" i="15" s="1"/>
  <c r="M118" i="15"/>
  <c r="N118" i="15"/>
  <c r="O118" i="15"/>
  <c r="P118" i="15"/>
  <c r="Q118" i="15"/>
  <c r="R118" i="15"/>
  <c r="S118" i="15"/>
  <c r="T118" i="15"/>
  <c r="U118" i="15"/>
  <c r="L119" i="15"/>
  <c r="V119" i="15" s="1" a="1"/>
  <c r="V119" i="15" s="1"/>
  <c r="M119" i="15"/>
  <c r="N119" i="15"/>
  <c r="O119" i="15"/>
  <c r="P119" i="15"/>
  <c r="Q119" i="15"/>
  <c r="R119" i="15"/>
  <c r="S119" i="15"/>
  <c r="T119" i="15"/>
  <c r="U119" i="15"/>
  <c r="L120" i="15"/>
  <c r="V120" i="15" s="1" a="1"/>
  <c r="V120" i="15" s="1"/>
  <c r="M120" i="15"/>
  <c r="N120" i="15"/>
  <c r="O120" i="15"/>
  <c r="P120" i="15"/>
  <c r="Q120" i="15"/>
  <c r="R120" i="15"/>
  <c r="S120" i="15"/>
  <c r="T120" i="15"/>
  <c r="U120" i="15"/>
  <c r="L121" i="15"/>
  <c r="V121" i="15" s="1" a="1"/>
  <c r="V121" i="15" s="1"/>
  <c r="M121" i="15"/>
  <c r="N121" i="15"/>
  <c r="O121" i="15"/>
  <c r="P121" i="15"/>
  <c r="Q121" i="15"/>
  <c r="R121" i="15"/>
  <c r="S121" i="15"/>
  <c r="T121" i="15"/>
  <c r="U121" i="15"/>
  <c r="L122" i="15"/>
  <c r="V122" i="15" s="1" a="1"/>
  <c r="V122" i="15" s="1"/>
  <c r="M122" i="15"/>
  <c r="N122" i="15"/>
  <c r="O122" i="15"/>
  <c r="P122" i="15"/>
  <c r="Q122" i="15"/>
  <c r="R122" i="15"/>
  <c r="S122" i="15"/>
  <c r="T122" i="15"/>
  <c r="U122" i="15"/>
  <c r="L123" i="15"/>
  <c r="V123" i="15" s="1" a="1"/>
  <c r="V123" i="15" s="1"/>
  <c r="M123" i="15"/>
  <c r="N123" i="15"/>
  <c r="O123" i="15"/>
  <c r="P123" i="15"/>
  <c r="Q123" i="15"/>
  <c r="R123" i="15"/>
  <c r="S123" i="15"/>
  <c r="T123" i="15"/>
  <c r="U123" i="15"/>
  <c r="L124" i="15"/>
  <c r="V124" i="15" s="1" a="1"/>
  <c r="V124" i="15" s="1"/>
  <c r="M124" i="15"/>
  <c r="N124" i="15"/>
  <c r="O124" i="15"/>
  <c r="P124" i="15"/>
  <c r="Q124" i="15"/>
  <c r="R124" i="15"/>
  <c r="S124" i="15"/>
  <c r="T124" i="15"/>
  <c r="U124" i="15"/>
  <c r="L125" i="15"/>
  <c r="V125" i="15" s="1" a="1"/>
  <c r="V125" i="15" s="1"/>
  <c r="M125" i="15"/>
  <c r="N125" i="15"/>
  <c r="O125" i="15"/>
  <c r="P125" i="15"/>
  <c r="Q125" i="15"/>
  <c r="R125" i="15"/>
  <c r="S125" i="15"/>
  <c r="T125" i="15"/>
  <c r="U125" i="15"/>
  <c r="L126" i="15"/>
  <c r="V126" i="15" s="1" a="1"/>
  <c r="V126" i="15" s="1"/>
  <c r="M126" i="15"/>
  <c r="N126" i="15"/>
  <c r="O126" i="15"/>
  <c r="P126" i="15"/>
  <c r="Q126" i="15"/>
  <c r="R126" i="15"/>
  <c r="S126" i="15"/>
  <c r="T126" i="15"/>
  <c r="U126" i="15"/>
  <c r="L127" i="15"/>
  <c r="V127" i="15" s="1" a="1"/>
  <c r="V127" i="15" s="1"/>
  <c r="M127" i="15"/>
  <c r="N127" i="15"/>
  <c r="O127" i="15"/>
  <c r="P127" i="15"/>
  <c r="Q127" i="15"/>
  <c r="R127" i="15"/>
  <c r="S127" i="15"/>
  <c r="T127" i="15"/>
  <c r="U127" i="15"/>
  <c r="L128" i="15"/>
  <c r="V128" i="15" s="1" a="1"/>
  <c r="V128" i="15" s="1"/>
  <c r="M128" i="15"/>
  <c r="N128" i="15"/>
  <c r="O128" i="15"/>
  <c r="P128" i="15"/>
  <c r="Q128" i="15"/>
  <c r="R128" i="15"/>
  <c r="S128" i="15"/>
  <c r="T128" i="15"/>
  <c r="U128" i="15"/>
  <c r="L129" i="15"/>
  <c r="V129" i="15" s="1" a="1"/>
  <c r="V129" i="15" s="1"/>
  <c r="M129" i="15"/>
  <c r="N129" i="15"/>
  <c r="O129" i="15"/>
  <c r="P129" i="15"/>
  <c r="Q129" i="15"/>
  <c r="R129" i="15"/>
  <c r="S129" i="15"/>
  <c r="T129" i="15"/>
  <c r="U129" i="15"/>
  <c r="L130" i="15"/>
  <c r="V130" i="15" s="1" a="1"/>
  <c r="V130" i="15" s="1"/>
  <c r="M130" i="15"/>
  <c r="N130" i="15"/>
  <c r="O130" i="15"/>
  <c r="P130" i="15"/>
  <c r="Q130" i="15"/>
  <c r="R130" i="15"/>
  <c r="S130" i="15"/>
  <c r="T130" i="15"/>
  <c r="U130" i="15"/>
  <c r="L131" i="15"/>
  <c r="V131" i="15" s="1" a="1"/>
  <c r="V131" i="15" s="1"/>
  <c r="M131" i="15"/>
  <c r="N131" i="15"/>
  <c r="O131" i="15"/>
  <c r="P131" i="15"/>
  <c r="Q131" i="15"/>
  <c r="R131" i="15"/>
  <c r="S131" i="15"/>
  <c r="T131" i="15"/>
  <c r="U131" i="15"/>
  <c r="L132" i="15"/>
  <c r="V132" i="15" s="1" a="1"/>
  <c r="V132" i="15" s="1"/>
  <c r="M132" i="15"/>
  <c r="N132" i="15"/>
  <c r="O132" i="15"/>
  <c r="P132" i="15"/>
  <c r="Q132" i="15"/>
  <c r="R132" i="15"/>
  <c r="S132" i="15"/>
  <c r="T132" i="15"/>
  <c r="U132" i="15"/>
  <c r="L133" i="15"/>
  <c r="V133" i="15" s="1" a="1"/>
  <c r="V133" i="15" s="1"/>
  <c r="M133" i="15"/>
  <c r="N133" i="15"/>
  <c r="O133" i="15"/>
  <c r="P133" i="15"/>
  <c r="Q133" i="15"/>
  <c r="R133" i="15"/>
  <c r="S133" i="15"/>
  <c r="T133" i="15"/>
  <c r="U133" i="15"/>
  <c r="L134" i="15"/>
  <c r="V134" i="15" s="1" a="1"/>
  <c r="V134" i="15" s="1"/>
  <c r="M134" i="15"/>
  <c r="N134" i="15"/>
  <c r="O134" i="15"/>
  <c r="P134" i="15"/>
  <c r="Q134" i="15"/>
  <c r="R134" i="15"/>
  <c r="S134" i="15"/>
  <c r="T134" i="15"/>
  <c r="U134" i="15"/>
  <c r="L135" i="15"/>
  <c r="V135" i="15" s="1" a="1"/>
  <c r="V135" i="15" s="1"/>
  <c r="M135" i="15"/>
  <c r="N135" i="15"/>
  <c r="O135" i="15"/>
  <c r="P135" i="15"/>
  <c r="Q135" i="15"/>
  <c r="R135" i="15"/>
  <c r="S135" i="15"/>
  <c r="T135" i="15"/>
  <c r="U135" i="15"/>
  <c r="L136" i="15"/>
  <c r="V136" i="15" s="1" a="1"/>
  <c r="V136" i="15" s="1"/>
  <c r="M136" i="15"/>
  <c r="N136" i="15"/>
  <c r="O136" i="15"/>
  <c r="P136" i="15"/>
  <c r="Q136" i="15"/>
  <c r="R136" i="15"/>
  <c r="S136" i="15"/>
  <c r="T136" i="15"/>
  <c r="U136" i="15"/>
  <c r="L137" i="15"/>
  <c r="V137" i="15" s="1" a="1"/>
  <c r="V137" i="15" s="1"/>
  <c r="M137" i="15"/>
  <c r="N137" i="15"/>
  <c r="O137" i="15"/>
  <c r="P137" i="15"/>
  <c r="Q137" i="15"/>
  <c r="R137" i="15"/>
  <c r="S137" i="15"/>
  <c r="T137" i="15"/>
  <c r="U137" i="15"/>
  <c r="L138" i="15"/>
  <c r="V138" i="15" s="1" a="1"/>
  <c r="V138" i="15" s="1"/>
  <c r="M138" i="15"/>
  <c r="N138" i="15"/>
  <c r="O138" i="15"/>
  <c r="P138" i="15"/>
  <c r="Q138" i="15"/>
  <c r="R138" i="15"/>
  <c r="S138" i="15"/>
  <c r="T138" i="15"/>
  <c r="U138" i="15"/>
  <c r="L139" i="15"/>
  <c r="V139" i="15" s="1" a="1"/>
  <c r="V139" i="15" s="1"/>
  <c r="M139" i="15"/>
  <c r="N139" i="15"/>
  <c r="O139" i="15"/>
  <c r="P139" i="15"/>
  <c r="Q139" i="15"/>
  <c r="R139" i="15"/>
  <c r="S139" i="15"/>
  <c r="T139" i="15"/>
  <c r="U139" i="15"/>
  <c r="L140" i="15"/>
  <c r="V140" i="15" s="1" a="1"/>
  <c r="V140" i="15" s="1"/>
  <c r="M140" i="15"/>
  <c r="N140" i="15"/>
  <c r="O140" i="15"/>
  <c r="P140" i="15"/>
  <c r="Q140" i="15"/>
  <c r="R140" i="15"/>
  <c r="S140" i="15"/>
  <c r="T140" i="15"/>
  <c r="U140" i="15"/>
  <c r="L141" i="15"/>
  <c r="V141" i="15" s="1" a="1"/>
  <c r="V141" i="15" s="1"/>
  <c r="M141" i="15"/>
  <c r="N141" i="15"/>
  <c r="O141" i="15"/>
  <c r="P141" i="15"/>
  <c r="Q141" i="15"/>
  <c r="R141" i="15"/>
  <c r="S141" i="15"/>
  <c r="T141" i="15"/>
  <c r="U141" i="15"/>
  <c r="L142" i="15"/>
  <c r="V142" i="15" s="1" a="1"/>
  <c r="V142" i="15" s="1"/>
  <c r="M142" i="15"/>
  <c r="N142" i="15"/>
  <c r="O142" i="15"/>
  <c r="P142" i="15"/>
  <c r="Q142" i="15"/>
  <c r="R142" i="15"/>
  <c r="S142" i="15"/>
  <c r="T142" i="15"/>
  <c r="U142" i="15"/>
  <c r="L143" i="15"/>
  <c r="V143" i="15" s="1" a="1"/>
  <c r="V143" i="15" s="1"/>
  <c r="M143" i="15"/>
  <c r="N143" i="15"/>
  <c r="O143" i="15"/>
  <c r="P143" i="15"/>
  <c r="Q143" i="15"/>
  <c r="R143" i="15"/>
  <c r="S143" i="15"/>
  <c r="T143" i="15"/>
  <c r="U143" i="15"/>
  <c r="L144" i="15"/>
  <c r="V144" i="15" s="1" a="1"/>
  <c r="V144" i="15" s="1"/>
  <c r="M144" i="15"/>
  <c r="N144" i="15"/>
  <c r="O144" i="15"/>
  <c r="P144" i="15"/>
  <c r="Q144" i="15"/>
  <c r="R144" i="15"/>
  <c r="S144" i="15"/>
  <c r="T144" i="15"/>
  <c r="U144" i="15"/>
  <c r="L145" i="15"/>
  <c r="V145" i="15" s="1" a="1"/>
  <c r="V145" i="15" s="1"/>
  <c r="M145" i="15"/>
  <c r="N145" i="15"/>
  <c r="O145" i="15"/>
  <c r="P145" i="15"/>
  <c r="Q145" i="15"/>
  <c r="R145" i="15"/>
  <c r="S145" i="15"/>
  <c r="T145" i="15"/>
  <c r="U145" i="15"/>
  <c r="L146" i="15"/>
  <c r="V146" i="15" s="1" a="1"/>
  <c r="V146" i="15" s="1"/>
  <c r="M146" i="15"/>
  <c r="N146" i="15"/>
  <c r="O146" i="15"/>
  <c r="P146" i="15"/>
  <c r="Q146" i="15"/>
  <c r="R146" i="15"/>
  <c r="S146" i="15"/>
  <c r="T146" i="15"/>
  <c r="U146" i="15"/>
  <c r="L147" i="15"/>
  <c r="V147" i="15" s="1" a="1"/>
  <c r="V147" i="15" s="1"/>
  <c r="M147" i="15"/>
  <c r="N147" i="15"/>
  <c r="O147" i="15"/>
  <c r="P147" i="15"/>
  <c r="Q147" i="15"/>
  <c r="R147" i="15"/>
  <c r="S147" i="15"/>
  <c r="T147" i="15"/>
  <c r="U147" i="15"/>
  <c r="L148" i="15"/>
  <c r="V148" i="15" s="1" a="1"/>
  <c r="V148" i="15" s="1"/>
  <c r="M148" i="15"/>
  <c r="N148" i="15"/>
  <c r="O148" i="15"/>
  <c r="P148" i="15"/>
  <c r="Q148" i="15"/>
  <c r="R148" i="15"/>
  <c r="S148" i="15"/>
  <c r="T148" i="15"/>
  <c r="U148" i="15"/>
  <c r="L149" i="15"/>
  <c r="V149" i="15" s="1" a="1"/>
  <c r="V149" i="15" s="1"/>
  <c r="M149" i="15"/>
  <c r="N149" i="15"/>
  <c r="O149" i="15"/>
  <c r="P149" i="15"/>
  <c r="Q149" i="15"/>
  <c r="R149" i="15"/>
  <c r="S149" i="15"/>
  <c r="T149" i="15"/>
  <c r="U149" i="15"/>
  <c r="L150" i="15"/>
  <c r="V150" i="15" s="1" a="1"/>
  <c r="V150" i="15" s="1"/>
  <c r="M150" i="15"/>
  <c r="N150" i="15"/>
  <c r="O150" i="15"/>
  <c r="P150" i="15"/>
  <c r="Q150" i="15"/>
  <c r="R150" i="15"/>
  <c r="S150" i="15"/>
  <c r="T150" i="15"/>
  <c r="U150" i="15"/>
  <c r="L151" i="15"/>
  <c r="V151" i="15" s="1" a="1"/>
  <c r="V151" i="15" s="1"/>
  <c r="M151" i="15"/>
  <c r="N151" i="15"/>
  <c r="O151" i="15"/>
  <c r="P151" i="15"/>
  <c r="Q151" i="15"/>
  <c r="R151" i="15"/>
  <c r="S151" i="15"/>
  <c r="T151" i="15"/>
  <c r="U151" i="15"/>
  <c r="L152" i="15"/>
  <c r="V152" i="15" s="1" a="1"/>
  <c r="V152" i="15" s="1"/>
  <c r="M152" i="15"/>
  <c r="N152" i="15"/>
  <c r="O152" i="15"/>
  <c r="P152" i="15"/>
  <c r="Q152" i="15"/>
  <c r="R152" i="15"/>
  <c r="S152" i="15"/>
  <c r="T152" i="15"/>
  <c r="U152" i="15"/>
  <c r="L153" i="15"/>
  <c r="V153" i="15" s="1" a="1"/>
  <c r="V153" i="15" s="1"/>
  <c r="M153" i="15"/>
  <c r="N153" i="15"/>
  <c r="O153" i="15"/>
  <c r="P153" i="15"/>
  <c r="Q153" i="15"/>
  <c r="R153" i="15"/>
  <c r="S153" i="15"/>
  <c r="T153" i="15"/>
  <c r="U153" i="15"/>
  <c r="L154" i="15"/>
  <c r="V154" i="15" s="1" a="1"/>
  <c r="V154" i="15" s="1"/>
  <c r="M154" i="15"/>
  <c r="N154" i="15"/>
  <c r="O154" i="15"/>
  <c r="P154" i="15"/>
  <c r="Q154" i="15"/>
  <c r="R154" i="15"/>
  <c r="S154" i="15"/>
  <c r="T154" i="15"/>
  <c r="U154" i="15"/>
  <c r="L155" i="15"/>
  <c r="V155" i="15" s="1" a="1"/>
  <c r="V155" i="15" s="1"/>
  <c r="M155" i="15"/>
  <c r="N155" i="15"/>
  <c r="O155" i="15"/>
  <c r="P155" i="15"/>
  <c r="Q155" i="15"/>
  <c r="R155" i="15"/>
  <c r="S155" i="15"/>
  <c r="T155" i="15"/>
  <c r="U155" i="15"/>
  <c r="L156" i="15"/>
  <c r="V156" i="15" s="1" a="1"/>
  <c r="V156" i="15" s="1"/>
  <c r="M156" i="15"/>
  <c r="N156" i="15"/>
  <c r="O156" i="15"/>
  <c r="P156" i="15"/>
  <c r="Q156" i="15"/>
  <c r="R156" i="15"/>
  <c r="S156" i="15"/>
  <c r="T156" i="15"/>
  <c r="U156" i="15"/>
  <c r="L157" i="15"/>
  <c r="V157" i="15" s="1" a="1"/>
  <c r="V157" i="15" s="1"/>
  <c r="M157" i="15"/>
  <c r="N157" i="15"/>
  <c r="O157" i="15"/>
  <c r="P157" i="15"/>
  <c r="Q157" i="15"/>
  <c r="R157" i="15"/>
  <c r="S157" i="15"/>
  <c r="T157" i="15"/>
  <c r="U157" i="15"/>
  <c r="L158" i="15"/>
  <c r="V158" i="15" s="1" a="1"/>
  <c r="V158" i="15" s="1"/>
  <c r="M158" i="15"/>
  <c r="N158" i="15"/>
  <c r="O158" i="15"/>
  <c r="P158" i="15"/>
  <c r="Q158" i="15"/>
  <c r="R158" i="15"/>
  <c r="S158" i="15"/>
  <c r="T158" i="15"/>
  <c r="U158" i="15"/>
  <c r="L159" i="15"/>
  <c r="V159" i="15" s="1" a="1"/>
  <c r="V159" i="15" s="1"/>
  <c r="M159" i="15"/>
  <c r="N159" i="15"/>
  <c r="O159" i="15"/>
  <c r="P159" i="15"/>
  <c r="Q159" i="15"/>
  <c r="R159" i="15"/>
  <c r="S159" i="15"/>
  <c r="T159" i="15"/>
  <c r="U159" i="15"/>
  <c r="L160" i="15"/>
  <c r="V160" i="15" s="1" a="1"/>
  <c r="V160" i="15" s="1"/>
  <c r="M160" i="15"/>
  <c r="N160" i="15"/>
  <c r="O160" i="15"/>
  <c r="P160" i="15"/>
  <c r="Q160" i="15"/>
  <c r="R160" i="15"/>
  <c r="S160" i="15"/>
  <c r="T160" i="15"/>
  <c r="U160" i="15"/>
  <c r="L161" i="15"/>
  <c r="V161" i="15" s="1" a="1"/>
  <c r="V161" i="15" s="1"/>
  <c r="M161" i="15"/>
  <c r="N161" i="15"/>
  <c r="O161" i="15"/>
  <c r="P161" i="15"/>
  <c r="Q161" i="15"/>
  <c r="R161" i="15"/>
  <c r="S161" i="15"/>
  <c r="T161" i="15"/>
  <c r="U161" i="15"/>
  <c r="L162" i="15"/>
  <c r="V162" i="15" s="1" a="1"/>
  <c r="V162" i="15" s="1"/>
  <c r="M162" i="15"/>
  <c r="N162" i="15"/>
  <c r="O162" i="15"/>
  <c r="P162" i="15"/>
  <c r="Q162" i="15"/>
  <c r="R162" i="15"/>
  <c r="S162" i="15"/>
  <c r="T162" i="15"/>
  <c r="U162" i="15"/>
  <c r="L163" i="15"/>
  <c r="V163" i="15" s="1" a="1"/>
  <c r="V163" i="15" s="1"/>
  <c r="M163" i="15"/>
  <c r="N163" i="15"/>
  <c r="O163" i="15"/>
  <c r="P163" i="15"/>
  <c r="Q163" i="15"/>
  <c r="R163" i="15"/>
  <c r="S163" i="15"/>
  <c r="T163" i="15"/>
  <c r="U163" i="15"/>
  <c r="L164" i="15"/>
  <c r="V164" i="15" s="1" a="1"/>
  <c r="V164" i="15" s="1"/>
  <c r="M164" i="15"/>
  <c r="N164" i="15"/>
  <c r="O164" i="15"/>
  <c r="P164" i="15"/>
  <c r="Q164" i="15"/>
  <c r="R164" i="15"/>
  <c r="S164" i="15"/>
  <c r="T164" i="15"/>
  <c r="U164" i="15"/>
  <c r="L165" i="15"/>
  <c r="V165" i="15" s="1" a="1"/>
  <c r="V165" i="15" s="1"/>
  <c r="M165" i="15"/>
  <c r="N165" i="15"/>
  <c r="O165" i="15"/>
  <c r="P165" i="15"/>
  <c r="Q165" i="15"/>
  <c r="R165" i="15"/>
  <c r="S165" i="15"/>
  <c r="T165" i="15"/>
  <c r="U165" i="15"/>
  <c r="L166" i="15"/>
  <c r="V166" i="15" s="1" a="1"/>
  <c r="V166" i="15" s="1"/>
  <c r="M166" i="15"/>
  <c r="N166" i="15"/>
  <c r="O166" i="15"/>
  <c r="P166" i="15"/>
  <c r="Q166" i="15"/>
  <c r="R166" i="15"/>
  <c r="S166" i="15"/>
  <c r="T166" i="15"/>
  <c r="U166" i="15"/>
  <c r="L167" i="15"/>
  <c r="V167" i="15" s="1" a="1"/>
  <c r="V167" i="15" s="1"/>
  <c r="M167" i="15"/>
  <c r="N167" i="15"/>
  <c r="O167" i="15"/>
  <c r="P167" i="15"/>
  <c r="Q167" i="15"/>
  <c r="R167" i="15"/>
  <c r="S167" i="15"/>
  <c r="T167" i="15"/>
  <c r="U167" i="15"/>
  <c r="L168" i="15"/>
  <c r="V168" i="15" s="1" a="1"/>
  <c r="V168" i="15" s="1"/>
  <c r="M168" i="15"/>
  <c r="N168" i="15"/>
  <c r="O168" i="15"/>
  <c r="P168" i="15"/>
  <c r="Q168" i="15"/>
  <c r="R168" i="15"/>
  <c r="S168" i="15"/>
  <c r="T168" i="15"/>
  <c r="U168" i="15"/>
  <c r="L169" i="15"/>
  <c r="V169" i="15" s="1" a="1"/>
  <c r="V169" i="15" s="1"/>
  <c r="M169" i="15"/>
  <c r="N169" i="15"/>
  <c r="O169" i="15"/>
  <c r="P169" i="15"/>
  <c r="Q169" i="15"/>
  <c r="R169" i="15"/>
  <c r="S169" i="15"/>
  <c r="T169" i="15"/>
  <c r="U169" i="15"/>
  <c r="L170" i="15"/>
  <c r="V170" i="15" s="1" a="1"/>
  <c r="V170" i="15" s="1"/>
  <c r="M170" i="15"/>
  <c r="N170" i="15"/>
  <c r="O170" i="15"/>
  <c r="P170" i="15"/>
  <c r="Q170" i="15"/>
  <c r="R170" i="15"/>
  <c r="S170" i="15"/>
  <c r="T170" i="15"/>
  <c r="U170" i="15"/>
  <c r="L171" i="15"/>
  <c r="V171" i="15" s="1" a="1"/>
  <c r="V171" i="15" s="1"/>
  <c r="M171" i="15"/>
  <c r="N171" i="15"/>
  <c r="O171" i="15"/>
  <c r="P171" i="15"/>
  <c r="Q171" i="15"/>
  <c r="R171" i="15"/>
  <c r="S171" i="15"/>
  <c r="T171" i="15"/>
  <c r="U171" i="15"/>
  <c r="L172" i="15"/>
  <c r="V172" i="15" s="1" a="1"/>
  <c r="V172" i="15" s="1"/>
  <c r="M172" i="15"/>
  <c r="N172" i="15"/>
  <c r="O172" i="15"/>
  <c r="P172" i="15"/>
  <c r="Q172" i="15"/>
  <c r="R172" i="15"/>
  <c r="S172" i="15"/>
  <c r="T172" i="15"/>
  <c r="U172" i="15"/>
  <c r="L173" i="15"/>
  <c r="V173" i="15" s="1" a="1"/>
  <c r="V173" i="15" s="1"/>
  <c r="M173" i="15"/>
  <c r="N173" i="15"/>
  <c r="O173" i="15"/>
  <c r="P173" i="15"/>
  <c r="Q173" i="15"/>
  <c r="R173" i="15"/>
  <c r="S173" i="15"/>
  <c r="T173" i="15"/>
  <c r="U173" i="15"/>
  <c r="L174" i="15"/>
  <c r="V174" i="15" s="1" a="1"/>
  <c r="V174" i="15" s="1"/>
  <c r="M174" i="15"/>
  <c r="N174" i="15"/>
  <c r="O174" i="15"/>
  <c r="P174" i="15"/>
  <c r="Q174" i="15"/>
  <c r="R174" i="15"/>
  <c r="S174" i="15"/>
  <c r="T174" i="15"/>
  <c r="U174" i="15"/>
  <c r="L175" i="15"/>
  <c r="V175" i="15" s="1" a="1"/>
  <c r="V175" i="15" s="1"/>
  <c r="M175" i="15"/>
  <c r="N175" i="15"/>
  <c r="O175" i="15"/>
  <c r="P175" i="15"/>
  <c r="Q175" i="15"/>
  <c r="R175" i="15"/>
  <c r="S175" i="15"/>
  <c r="T175" i="15"/>
  <c r="U175" i="15"/>
  <c r="L176" i="15"/>
  <c r="V176" i="15" s="1" a="1"/>
  <c r="V176" i="15" s="1"/>
  <c r="M176" i="15"/>
  <c r="N176" i="15"/>
  <c r="O176" i="15"/>
  <c r="P176" i="15"/>
  <c r="Q176" i="15"/>
  <c r="R176" i="15"/>
  <c r="S176" i="15"/>
  <c r="T176" i="15"/>
  <c r="U176" i="15"/>
  <c r="L177" i="15"/>
  <c r="V177" i="15" s="1" a="1"/>
  <c r="V177" i="15" s="1"/>
  <c r="M177" i="15"/>
  <c r="N177" i="15"/>
  <c r="O177" i="15"/>
  <c r="P177" i="15"/>
  <c r="Q177" i="15"/>
  <c r="R177" i="15"/>
  <c r="S177" i="15"/>
  <c r="T177" i="15"/>
  <c r="U177" i="15"/>
  <c r="L178" i="15"/>
  <c r="V178" i="15" s="1" a="1"/>
  <c r="V178" i="15" s="1"/>
  <c r="M178" i="15"/>
  <c r="N178" i="15"/>
  <c r="O178" i="15"/>
  <c r="P178" i="15"/>
  <c r="Q178" i="15"/>
  <c r="R178" i="15"/>
  <c r="S178" i="15"/>
  <c r="T178" i="15"/>
  <c r="U178" i="15"/>
  <c r="L179" i="15"/>
  <c r="V179" i="15" s="1" a="1"/>
  <c r="V179" i="15" s="1"/>
  <c r="M179" i="15"/>
  <c r="N179" i="15"/>
  <c r="O179" i="15"/>
  <c r="P179" i="15"/>
  <c r="Q179" i="15"/>
  <c r="R179" i="15"/>
  <c r="S179" i="15"/>
  <c r="T179" i="15"/>
  <c r="U179" i="15"/>
  <c r="L180" i="15"/>
  <c r="V180" i="15" s="1" a="1"/>
  <c r="V180" i="15" s="1"/>
  <c r="M180" i="15"/>
  <c r="N180" i="15"/>
  <c r="O180" i="15"/>
  <c r="P180" i="15"/>
  <c r="Q180" i="15"/>
  <c r="R180" i="15"/>
  <c r="S180" i="15"/>
  <c r="T180" i="15"/>
  <c r="U180" i="15"/>
  <c r="L181" i="15"/>
  <c r="V181" i="15" s="1" a="1"/>
  <c r="V181" i="15" s="1"/>
  <c r="M181" i="15"/>
  <c r="N181" i="15"/>
  <c r="O181" i="15"/>
  <c r="P181" i="15"/>
  <c r="Q181" i="15"/>
  <c r="R181" i="15"/>
  <c r="S181" i="15"/>
  <c r="T181" i="15"/>
  <c r="U181" i="15"/>
  <c r="L182" i="15"/>
  <c r="V182" i="15" s="1" a="1"/>
  <c r="V182" i="15" s="1"/>
  <c r="M182" i="15"/>
  <c r="N182" i="15"/>
  <c r="O182" i="15"/>
  <c r="P182" i="15"/>
  <c r="Q182" i="15"/>
  <c r="R182" i="15"/>
  <c r="S182" i="15"/>
  <c r="T182" i="15"/>
  <c r="U182" i="15"/>
  <c r="L183" i="15"/>
  <c r="V183" i="15" s="1" a="1"/>
  <c r="V183" i="15" s="1"/>
  <c r="M183" i="15"/>
  <c r="N183" i="15"/>
  <c r="O183" i="15"/>
  <c r="P183" i="15"/>
  <c r="Q183" i="15"/>
  <c r="R183" i="15"/>
  <c r="S183" i="15"/>
  <c r="T183" i="15"/>
  <c r="U183" i="15"/>
  <c r="L184" i="15"/>
  <c r="V184" i="15" s="1" a="1"/>
  <c r="V184" i="15" s="1"/>
  <c r="M184" i="15"/>
  <c r="N184" i="15"/>
  <c r="O184" i="15"/>
  <c r="P184" i="15"/>
  <c r="Q184" i="15"/>
  <c r="R184" i="15"/>
  <c r="S184" i="15"/>
  <c r="T184" i="15"/>
  <c r="U184" i="15"/>
  <c r="L185" i="15"/>
  <c r="V185" i="15" s="1" a="1"/>
  <c r="V185" i="15" s="1"/>
  <c r="M185" i="15"/>
  <c r="N185" i="15"/>
  <c r="O185" i="15"/>
  <c r="P185" i="15"/>
  <c r="Q185" i="15"/>
  <c r="R185" i="15"/>
  <c r="S185" i="15"/>
  <c r="T185" i="15"/>
  <c r="U185" i="15"/>
  <c r="L186" i="15"/>
  <c r="V186" i="15" s="1" a="1"/>
  <c r="V186" i="15" s="1"/>
  <c r="M186" i="15"/>
  <c r="N186" i="15"/>
  <c r="O186" i="15"/>
  <c r="P186" i="15"/>
  <c r="Q186" i="15"/>
  <c r="R186" i="15"/>
  <c r="S186" i="15"/>
  <c r="T186" i="15"/>
  <c r="U186" i="15"/>
  <c r="L187" i="15"/>
  <c r="V187" i="15" s="1" a="1"/>
  <c r="V187" i="15" s="1"/>
  <c r="M187" i="15"/>
  <c r="N187" i="15"/>
  <c r="O187" i="15"/>
  <c r="P187" i="15"/>
  <c r="Q187" i="15"/>
  <c r="R187" i="15"/>
  <c r="S187" i="15"/>
  <c r="T187" i="15"/>
  <c r="U187" i="15"/>
  <c r="L188" i="15"/>
  <c r="V188" i="15" s="1" a="1"/>
  <c r="V188" i="15" s="1"/>
  <c r="M188" i="15"/>
  <c r="N188" i="15"/>
  <c r="O188" i="15"/>
  <c r="P188" i="15"/>
  <c r="Q188" i="15"/>
  <c r="R188" i="15"/>
  <c r="S188" i="15"/>
  <c r="T188" i="15"/>
  <c r="U188" i="15"/>
  <c r="L189" i="15"/>
  <c r="V189" i="15" s="1" a="1"/>
  <c r="V189" i="15" s="1"/>
  <c r="M189" i="15"/>
  <c r="N189" i="15"/>
  <c r="O189" i="15"/>
  <c r="P189" i="15"/>
  <c r="Q189" i="15"/>
  <c r="R189" i="15"/>
  <c r="S189" i="15"/>
  <c r="T189" i="15"/>
  <c r="U189" i="15"/>
  <c r="L190" i="15"/>
  <c r="V190" i="15" s="1" a="1"/>
  <c r="V190" i="15" s="1"/>
  <c r="M190" i="15"/>
  <c r="N190" i="15"/>
  <c r="O190" i="15"/>
  <c r="P190" i="15"/>
  <c r="Q190" i="15"/>
  <c r="R190" i="15"/>
  <c r="S190" i="15"/>
  <c r="T190" i="15"/>
  <c r="U190" i="15"/>
  <c r="L191" i="15"/>
  <c r="V191" i="15" s="1" a="1"/>
  <c r="V191" i="15" s="1"/>
  <c r="M191" i="15"/>
  <c r="N191" i="15"/>
  <c r="O191" i="15"/>
  <c r="P191" i="15"/>
  <c r="Q191" i="15"/>
  <c r="R191" i="15"/>
  <c r="S191" i="15"/>
  <c r="T191" i="15"/>
  <c r="U191" i="15"/>
  <c r="L192" i="15"/>
  <c r="V192" i="15" s="1" a="1"/>
  <c r="V192" i="15" s="1"/>
  <c r="M192" i="15"/>
  <c r="N192" i="15"/>
  <c r="O192" i="15"/>
  <c r="P192" i="15"/>
  <c r="Q192" i="15"/>
  <c r="R192" i="15"/>
  <c r="S192" i="15"/>
  <c r="T192" i="15"/>
  <c r="U192" i="15"/>
  <c r="L193" i="15"/>
  <c r="V193" i="15" s="1" a="1"/>
  <c r="V193" i="15" s="1"/>
  <c r="M193" i="15"/>
  <c r="N193" i="15"/>
  <c r="O193" i="15"/>
  <c r="P193" i="15"/>
  <c r="Q193" i="15"/>
  <c r="R193" i="15"/>
  <c r="S193" i="15"/>
  <c r="T193" i="15"/>
  <c r="U193" i="15"/>
  <c r="L194" i="15"/>
  <c r="V194" i="15" s="1" a="1"/>
  <c r="V194" i="15" s="1"/>
  <c r="M194" i="15"/>
  <c r="N194" i="15"/>
  <c r="O194" i="15"/>
  <c r="P194" i="15"/>
  <c r="Q194" i="15"/>
  <c r="R194" i="15"/>
  <c r="S194" i="15"/>
  <c r="T194" i="15"/>
  <c r="U194" i="15"/>
  <c r="L195" i="15"/>
  <c r="V195" i="15" s="1" a="1"/>
  <c r="V195" i="15" s="1"/>
  <c r="M195" i="15"/>
  <c r="N195" i="15"/>
  <c r="O195" i="15"/>
  <c r="P195" i="15"/>
  <c r="Q195" i="15"/>
  <c r="R195" i="15"/>
  <c r="S195" i="15"/>
  <c r="T195" i="15"/>
  <c r="U195" i="15"/>
  <c r="L196" i="15"/>
  <c r="V196" i="15" s="1" a="1"/>
  <c r="V196" i="15" s="1"/>
  <c r="M196" i="15"/>
  <c r="N196" i="15"/>
  <c r="O196" i="15"/>
  <c r="P196" i="15"/>
  <c r="Q196" i="15"/>
  <c r="R196" i="15"/>
  <c r="S196" i="15"/>
  <c r="T196" i="15"/>
  <c r="U196" i="15"/>
  <c r="L197" i="15"/>
  <c r="V197" i="15" s="1" a="1"/>
  <c r="V197" i="15" s="1"/>
  <c r="M197" i="15"/>
  <c r="N197" i="15"/>
  <c r="O197" i="15"/>
  <c r="P197" i="15"/>
  <c r="Q197" i="15"/>
  <c r="R197" i="15"/>
  <c r="S197" i="15"/>
  <c r="T197" i="15"/>
  <c r="U197" i="15"/>
  <c r="L198" i="15"/>
  <c r="V198" i="15" s="1" a="1"/>
  <c r="V198" i="15" s="1"/>
  <c r="M198" i="15"/>
  <c r="N198" i="15"/>
  <c r="O198" i="15"/>
  <c r="P198" i="15"/>
  <c r="Q198" i="15"/>
  <c r="R198" i="15"/>
  <c r="S198" i="15"/>
  <c r="T198" i="15"/>
  <c r="U198" i="15"/>
  <c r="L199" i="15"/>
  <c r="V199" i="15" s="1" a="1"/>
  <c r="V199" i="15" s="1"/>
  <c r="M199" i="15"/>
  <c r="N199" i="15"/>
  <c r="O199" i="15"/>
  <c r="P199" i="15"/>
  <c r="Q199" i="15"/>
  <c r="R199" i="15"/>
  <c r="S199" i="15"/>
  <c r="T199" i="15"/>
  <c r="U199" i="15"/>
  <c r="L200" i="15"/>
  <c r="V200" i="15" s="1" a="1"/>
  <c r="V200" i="15" s="1"/>
  <c r="M200" i="15"/>
  <c r="N200" i="15"/>
  <c r="O200" i="15"/>
  <c r="P200" i="15"/>
  <c r="Q200" i="15"/>
  <c r="R200" i="15"/>
  <c r="S200" i="15"/>
  <c r="T200" i="15"/>
  <c r="U200" i="15"/>
  <c r="L201" i="15"/>
  <c r="V201" i="15" s="1" a="1"/>
  <c r="V201" i="15" s="1"/>
  <c r="M201" i="15"/>
  <c r="N201" i="15"/>
  <c r="O201" i="15"/>
  <c r="P201" i="15"/>
  <c r="Q201" i="15"/>
  <c r="R201" i="15"/>
  <c r="S201" i="15"/>
  <c r="T201" i="15"/>
  <c r="U201" i="15"/>
  <c r="L202" i="15"/>
  <c r="V202" i="15" s="1" a="1"/>
  <c r="V202" i="15" s="1"/>
  <c r="M202" i="15"/>
  <c r="N202" i="15"/>
  <c r="O202" i="15"/>
  <c r="P202" i="15"/>
  <c r="Q202" i="15"/>
  <c r="R202" i="15"/>
  <c r="S202" i="15"/>
  <c r="T202" i="15"/>
  <c r="U202" i="15"/>
  <c r="L203" i="15"/>
  <c r="V203" i="15" s="1" a="1"/>
  <c r="V203" i="15" s="1"/>
  <c r="M203" i="15"/>
  <c r="N203" i="15"/>
  <c r="O203" i="15"/>
  <c r="P203" i="15"/>
  <c r="Q203" i="15"/>
  <c r="R203" i="15"/>
  <c r="S203" i="15"/>
  <c r="T203" i="15"/>
  <c r="U203" i="15"/>
  <c r="L204" i="15"/>
  <c r="V204" i="15" s="1" a="1"/>
  <c r="V204" i="15" s="1"/>
  <c r="M204" i="15"/>
  <c r="N204" i="15"/>
  <c r="O204" i="15"/>
  <c r="P204" i="15"/>
  <c r="Q204" i="15"/>
  <c r="R204" i="15"/>
  <c r="S204" i="15"/>
  <c r="T204" i="15"/>
  <c r="U204" i="15"/>
  <c r="L205" i="15"/>
  <c r="V205" i="15" s="1" a="1"/>
  <c r="V205" i="15" s="1"/>
  <c r="M205" i="15"/>
  <c r="N205" i="15"/>
  <c r="O205" i="15"/>
  <c r="P205" i="15"/>
  <c r="Q205" i="15"/>
  <c r="R205" i="15"/>
  <c r="S205" i="15"/>
  <c r="T205" i="15"/>
  <c r="U205" i="15"/>
  <c r="L206" i="15"/>
  <c r="V206" i="15" s="1" a="1"/>
  <c r="V206" i="15" s="1"/>
  <c r="M206" i="15"/>
  <c r="N206" i="15"/>
  <c r="O206" i="15"/>
  <c r="P206" i="15"/>
  <c r="Q206" i="15"/>
  <c r="R206" i="15"/>
  <c r="S206" i="15"/>
  <c r="T206" i="15"/>
  <c r="U206" i="15"/>
  <c r="L207" i="15"/>
  <c r="V207" i="15" s="1" a="1"/>
  <c r="V207" i="15" s="1"/>
  <c r="M207" i="15"/>
  <c r="N207" i="15"/>
  <c r="O207" i="15"/>
  <c r="P207" i="15"/>
  <c r="Q207" i="15"/>
  <c r="R207" i="15"/>
  <c r="S207" i="15"/>
  <c r="T207" i="15"/>
  <c r="U207" i="15"/>
  <c r="L208" i="15"/>
  <c r="V208" i="15" s="1" a="1"/>
  <c r="V208" i="15" s="1"/>
  <c r="M208" i="15"/>
  <c r="N208" i="15"/>
  <c r="O208" i="15"/>
  <c r="P208" i="15"/>
  <c r="Q208" i="15"/>
  <c r="R208" i="15"/>
  <c r="S208" i="15"/>
  <c r="T208" i="15"/>
  <c r="U208" i="15"/>
  <c r="L209" i="15"/>
  <c r="V209" i="15" s="1" a="1"/>
  <c r="V209" i="15" s="1"/>
  <c r="M209" i="15"/>
  <c r="N209" i="15"/>
  <c r="O209" i="15"/>
  <c r="P209" i="15"/>
  <c r="Q209" i="15"/>
  <c r="R209" i="15"/>
  <c r="S209" i="15"/>
  <c r="T209" i="15"/>
  <c r="U209" i="15"/>
  <c r="L210" i="15"/>
  <c r="V210" i="15" s="1" a="1"/>
  <c r="V210" i="15" s="1"/>
  <c r="M210" i="15"/>
  <c r="N210" i="15"/>
  <c r="O210" i="15"/>
  <c r="P210" i="15"/>
  <c r="Q210" i="15"/>
  <c r="R210" i="15"/>
  <c r="S210" i="15"/>
  <c r="T210" i="15"/>
  <c r="U210" i="15"/>
  <c r="L211" i="15"/>
  <c r="V211" i="15" s="1" a="1"/>
  <c r="V211" i="15" s="1"/>
  <c r="M211" i="15"/>
  <c r="N211" i="15"/>
  <c r="O211" i="15"/>
  <c r="P211" i="15"/>
  <c r="Q211" i="15"/>
  <c r="R211" i="15"/>
  <c r="S211" i="15"/>
  <c r="T211" i="15"/>
  <c r="U211" i="15"/>
  <c r="L212" i="15"/>
  <c r="V212" i="15" s="1" a="1"/>
  <c r="V212" i="15" s="1"/>
  <c r="M212" i="15"/>
  <c r="N212" i="15"/>
  <c r="O212" i="15"/>
  <c r="P212" i="15"/>
  <c r="Q212" i="15"/>
  <c r="R212" i="15"/>
  <c r="S212" i="15"/>
  <c r="T212" i="15"/>
  <c r="U212" i="15"/>
  <c r="L213" i="15"/>
  <c r="V213" i="15" s="1" a="1"/>
  <c r="V213" i="15" s="1"/>
  <c r="M213" i="15"/>
  <c r="N213" i="15"/>
  <c r="O213" i="15"/>
  <c r="P213" i="15"/>
  <c r="Q213" i="15"/>
  <c r="R213" i="15"/>
  <c r="S213" i="15"/>
  <c r="T213" i="15"/>
  <c r="U213" i="15"/>
  <c r="L214" i="15"/>
  <c r="V214" i="15" s="1" a="1"/>
  <c r="V214" i="15" s="1"/>
  <c r="M214" i="15"/>
  <c r="N214" i="15"/>
  <c r="O214" i="15"/>
  <c r="P214" i="15"/>
  <c r="Q214" i="15"/>
  <c r="R214" i="15"/>
  <c r="S214" i="15"/>
  <c r="T214" i="15"/>
  <c r="U214" i="15"/>
  <c r="L215" i="15"/>
  <c r="V215" i="15" s="1" a="1"/>
  <c r="V215" i="15" s="1"/>
  <c r="M215" i="15"/>
  <c r="N215" i="15"/>
  <c r="O215" i="15"/>
  <c r="P215" i="15"/>
  <c r="Q215" i="15"/>
  <c r="R215" i="15"/>
  <c r="S215" i="15"/>
  <c r="T215" i="15"/>
  <c r="U215" i="15"/>
  <c r="L216" i="15"/>
  <c r="V216" i="15" s="1" a="1"/>
  <c r="V216" i="15" s="1"/>
  <c r="M216" i="15"/>
  <c r="N216" i="15"/>
  <c r="O216" i="15"/>
  <c r="P216" i="15"/>
  <c r="Q216" i="15"/>
  <c r="R216" i="15"/>
  <c r="S216" i="15"/>
  <c r="T216" i="15"/>
  <c r="U216" i="15"/>
  <c r="L217" i="15"/>
  <c r="V217" i="15" s="1" a="1"/>
  <c r="V217" i="15" s="1"/>
  <c r="M217" i="15"/>
  <c r="N217" i="15"/>
  <c r="O217" i="15"/>
  <c r="P217" i="15"/>
  <c r="Q217" i="15"/>
  <c r="R217" i="15"/>
  <c r="S217" i="15"/>
  <c r="T217" i="15"/>
  <c r="U217" i="15"/>
  <c r="L218" i="15"/>
  <c r="V218" i="15" s="1" a="1"/>
  <c r="V218" i="15" s="1"/>
  <c r="M218" i="15"/>
  <c r="N218" i="15"/>
  <c r="O218" i="15"/>
  <c r="P218" i="15"/>
  <c r="Q218" i="15"/>
  <c r="R218" i="15"/>
  <c r="S218" i="15"/>
  <c r="T218" i="15"/>
  <c r="U218" i="15"/>
  <c r="L219" i="15"/>
  <c r="V219" i="15" s="1" a="1"/>
  <c r="V219" i="15" s="1"/>
  <c r="M219" i="15"/>
  <c r="N219" i="15"/>
  <c r="O219" i="15"/>
  <c r="P219" i="15"/>
  <c r="Q219" i="15"/>
  <c r="R219" i="15"/>
  <c r="S219" i="15"/>
  <c r="T219" i="15"/>
  <c r="U219" i="15"/>
  <c r="L220" i="15"/>
  <c r="V220" i="15" s="1" a="1"/>
  <c r="V220" i="15" s="1"/>
  <c r="M220" i="15"/>
  <c r="N220" i="15"/>
  <c r="O220" i="15"/>
  <c r="P220" i="15"/>
  <c r="Q220" i="15"/>
  <c r="R220" i="15"/>
  <c r="S220" i="15"/>
  <c r="T220" i="15"/>
  <c r="U220" i="15"/>
  <c r="L221" i="15"/>
  <c r="V221" i="15" s="1" a="1"/>
  <c r="V221" i="15" s="1"/>
  <c r="M221" i="15"/>
  <c r="N221" i="15"/>
  <c r="O221" i="15"/>
  <c r="P221" i="15"/>
  <c r="Q221" i="15"/>
  <c r="R221" i="15"/>
  <c r="S221" i="15"/>
  <c r="T221" i="15"/>
  <c r="U221" i="15"/>
  <c r="L222" i="15"/>
  <c r="V222" i="15" s="1" a="1"/>
  <c r="V222" i="15" s="1"/>
  <c r="M222" i="15"/>
  <c r="N222" i="15"/>
  <c r="O222" i="15"/>
  <c r="P222" i="15"/>
  <c r="Q222" i="15"/>
  <c r="R222" i="15"/>
  <c r="S222" i="15"/>
  <c r="T222" i="15"/>
  <c r="U222" i="15"/>
  <c r="L223" i="15"/>
  <c r="V223" i="15" s="1" a="1"/>
  <c r="V223" i="15" s="1"/>
  <c r="M223" i="15"/>
  <c r="N223" i="15"/>
  <c r="O223" i="15"/>
  <c r="P223" i="15"/>
  <c r="Q223" i="15"/>
  <c r="R223" i="15"/>
  <c r="S223" i="15"/>
  <c r="T223" i="15"/>
  <c r="U223" i="15"/>
  <c r="L224" i="15"/>
  <c r="V224" i="15" s="1" a="1"/>
  <c r="V224" i="15" s="1"/>
  <c r="M224" i="15"/>
  <c r="N224" i="15"/>
  <c r="O224" i="15"/>
  <c r="P224" i="15"/>
  <c r="Q224" i="15"/>
  <c r="R224" i="15"/>
  <c r="S224" i="15"/>
  <c r="T224" i="15"/>
  <c r="U224" i="15"/>
  <c r="L225" i="15"/>
  <c r="V225" i="15" s="1" a="1"/>
  <c r="V225" i="15" s="1"/>
  <c r="M225" i="15"/>
  <c r="N225" i="15"/>
  <c r="O225" i="15"/>
  <c r="P225" i="15"/>
  <c r="Q225" i="15"/>
  <c r="R225" i="15"/>
  <c r="S225" i="15"/>
  <c r="T225" i="15"/>
  <c r="U225" i="15"/>
  <c r="L226" i="15"/>
  <c r="V226" i="15" s="1" a="1"/>
  <c r="V226" i="15" s="1"/>
  <c r="M226" i="15"/>
  <c r="N226" i="15"/>
  <c r="O226" i="15"/>
  <c r="P226" i="15"/>
  <c r="Q226" i="15"/>
  <c r="R226" i="15"/>
  <c r="S226" i="15"/>
  <c r="T226" i="15"/>
  <c r="U226" i="15"/>
  <c r="L227" i="15"/>
  <c r="V227" i="15" s="1" a="1"/>
  <c r="V227" i="15" s="1"/>
  <c r="M227" i="15"/>
  <c r="N227" i="15"/>
  <c r="O227" i="15"/>
  <c r="P227" i="15"/>
  <c r="Q227" i="15"/>
  <c r="R227" i="15"/>
  <c r="S227" i="15"/>
  <c r="T227" i="15"/>
  <c r="U227" i="15"/>
  <c r="L228" i="15"/>
  <c r="V228" i="15" s="1" a="1"/>
  <c r="V228" i="15" s="1"/>
  <c r="M228" i="15"/>
  <c r="N228" i="15"/>
  <c r="O228" i="15"/>
  <c r="P228" i="15"/>
  <c r="Q228" i="15"/>
  <c r="R228" i="15"/>
  <c r="S228" i="15"/>
  <c r="T228" i="15"/>
  <c r="U228" i="15"/>
  <c r="L229" i="15"/>
  <c r="V229" i="15" s="1" a="1"/>
  <c r="V229" i="15" s="1"/>
  <c r="M229" i="15"/>
  <c r="N229" i="15"/>
  <c r="O229" i="15"/>
  <c r="P229" i="15"/>
  <c r="Q229" i="15"/>
  <c r="R229" i="15"/>
  <c r="S229" i="15"/>
  <c r="T229" i="15"/>
  <c r="U229" i="15"/>
  <c r="L230" i="15"/>
  <c r="V230" i="15" s="1" a="1"/>
  <c r="V230" i="15" s="1"/>
  <c r="M230" i="15"/>
  <c r="N230" i="15"/>
  <c r="O230" i="15"/>
  <c r="P230" i="15"/>
  <c r="Q230" i="15"/>
  <c r="R230" i="15"/>
  <c r="S230" i="15"/>
  <c r="T230" i="15"/>
  <c r="U230" i="15"/>
  <c r="L231" i="15"/>
  <c r="V231" i="15" s="1" a="1"/>
  <c r="V231" i="15" s="1"/>
  <c r="M231" i="15"/>
  <c r="N231" i="15"/>
  <c r="O231" i="15"/>
  <c r="P231" i="15"/>
  <c r="Q231" i="15"/>
  <c r="R231" i="15"/>
  <c r="S231" i="15"/>
  <c r="T231" i="15"/>
  <c r="U231" i="15"/>
  <c r="L232" i="15"/>
  <c r="V232" i="15" s="1" a="1"/>
  <c r="V232" i="15" s="1"/>
  <c r="M232" i="15"/>
  <c r="N232" i="15"/>
  <c r="O232" i="15"/>
  <c r="P232" i="15"/>
  <c r="Q232" i="15"/>
  <c r="R232" i="15"/>
  <c r="S232" i="15"/>
  <c r="T232" i="15"/>
  <c r="U232" i="15"/>
  <c r="L233" i="15"/>
  <c r="V233" i="15" s="1" a="1"/>
  <c r="V233" i="15" s="1"/>
  <c r="M233" i="15"/>
  <c r="N233" i="15"/>
  <c r="O233" i="15"/>
  <c r="P233" i="15"/>
  <c r="Q233" i="15"/>
  <c r="R233" i="15"/>
  <c r="S233" i="15"/>
  <c r="T233" i="15"/>
  <c r="U233" i="15"/>
  <c r="L234" i="15"/>
  <c r="V234" i="15" s="1" a="1"/>
  <c r="V234" i="15" s="1"/>
  <c r="M234" i="15"/>
  <c r="N234" i="15"/>
  <c r="O234" i="15"/>
  <c r="P234" i="15"/>
  <c r="Q234" i="15"/>
  <c r="R234" i="15"/>
  <c r="S234" i="15"/>
  <c r="T234" i="15"/>
  <c r="U234" i="15"/>
  <c r="L235" i="15"/>
  <c r="V235" i="15" s="1" a="1"/>
  <c r="V235" i="15" s="1"/>
  <c r="M235" i="15"/>
  <c r="N235" i="15"/>
  <c r="O235" i="15"/>
  <c r="P235" i="15"/>
  <c r="Q235" i="15"/>
  <c r="R235" i="15"/>
  <c r="S235" i="15"/>
  <c r="T235" i="15"/>
  <c r="U235" i="15"/>
  <c r="L236" i="15"/>
  <c r="V236" i="15" s="1" a="1"/>
  <c r="V236" i="15" s="1"/>
  <c r="M236" i="15"/>
  <c r="N236" i="15"/>
  <c r="O236" i="15"/>
  <c r="P236" i="15"/>
  <c r="Q236" i="15"/>
  <c r="R236" i="15"/>
  <c r="S236" i="15"/>
  <c r="T236" i="15"/>
  <c r="U236" i="15"/>
  <c r="L237" i="15"/>
  <c r="V237" i="15" s="1" a="1"/>
  <c r="V237" i="15" s="1"/>
  <c r="M237" i="15"/>
  <c r="N237" i="15"/>
  <c r="O237" i="15"/>
  <c r="P237" i="15"/>
  <c r="Q237" i="15"/>
  <c r="R237" i="15"/>
  <c r="S237" i="15"/>
  <c r="T237" i="15"/>
  <c r="U237" i="15"/>
  <c r="L238" i="15"/>
  <c r="V238" i="15" s="1" a="1"/>
  <c r="V238" i="15" s="1"/>
  <c r="M238" i="15"/>
  <c r="N238" i="15"/>
  <c r="O238" i="15"/>
  <c r="P238" i="15"/>
  <c r="Q238" i="15"/>
  <c r="R238" i="15"/>
  <c r="S238" i="15"/>
  <c r="T238" i="15"/>
  <c r="U238" i="15"/>
  <c r="L239" i="15"/>
  <c r="V239" i="15" s="1" a="1"/>
  <c r="V239" i="15" s="1"/>
  <c r="M239" i="15"/>
  <c r="N239" i="15"/>
  <c r="O239" i="15"/>
  <c r="P239" i="15"/>
  <c r="Q239" i="15"/>
  <c r="R239" i="15"/>
  <c r="S239" i="15"/>
  <c r="T239" i="15"/>
  <c r="U239" i="15"/>
  <c r="L240" i="15"/>
  <c r="V240" i="15" s="1" a="1"/>
  <c r="V240" i="15" s="1"/>
  <c r="M240" i="15"/>
  <c r="N240" i="15"/>
  <c r="O240" i="15"/>
  <c r="P240" i="15"/>
  <c r="Q240" i="15"/>
  <c r="R240" i="15"/>
  <c r="S240" i="15"/>
  <c r="T240" i="15"/>
  <c r="U240" i="15"/>
  <c r="L241" i="15"/>
  <c r="V241" i="15" s="1" a="1"/>
  <c r="V241" i="15" s="1"/>
  <c r="M241" i="15"/>
  <c r="N241" i="15"/>
  <c r="O241" i="15"/>
  <c r="P241" i="15"/>
  <c r="Q241" i="15"/>
  <c r="R241" i="15"/>
  <c r="S241" i="15"/>
  <c r="T241" i="15"/>
  <c r="U241" i="15"/>
  <c r="L242" i="15"/>
  <c r="V242" i="15" s="1" a="1"/>
  <c r="V242" i="15" s="1"/>
  <c r="M242" i="15"/>
  <c r="N242" i="15"/>
  <c r="O242" i="15"/>
  <c r="P242" i="15"/>
  <c r="Q242" i="15"/>
  <c r="R242" i="15"/>
  <c r="S242" i="15"/>
  <c r="T242" i="15"/>
  <c r="U242" i="15"/>
  <c r="L243" i="15"/>
  <c r="V243" i="15" s="1" a="1"/>
  <c r="V243" i="15" s="1"/>
  <c r="M243" i="15"/>
  <c r="N243" i="15"/>
  <c r="O243" i="15"/>
  <c r="P243" i="15"/>
  <c r="Q243" i="15"/>
  <c r="R243" i="15"/>
  <c r="S243" i="15"/>
  <c r="T243" i="15"/>
  <c r="U243" i="15"/>
  <c r="L244" i="15"/>
  <c r="V244" i="15" s="1" a="1"/>
  <c r="V244" i="15" s="1"/>
  <c r="M244" i="15"/>
  <c r="N244" i="15"/>
  <c r="O244" i="15"/>
  <c r="P244" i="15"/>
  <c r="Q244" i="15"/>
  <c r="R244" i="15"/>
  <c r="S244" i="15"/>
  <c r="T244" i="15"/>
  <c r="U244" i="15"/>
  <c r="L245" i="15"/>
  <c r="V245" i="15" s="1" a="1"/>
  <c r="V245" i="15" s="1"/>
  <c r="M245" i="15"/>
  <c r="N245" i="15"/>
  <c r="O245" i="15"/>
  <c r="P245" i="15"/>
  <c r="Q245" i="15"/>
  <c r="R245" i="15"/>
  <c r="S245" i="15"/>
  <c r="T245" i="15"/>
  <c r="U245" i="15"/>
  <c r="L246" i="15"/>
  <c r="V246" i="15" s="1" a="1"/>
  <c r="V246" i="15" s="1"/>
  <c r="M246" i="15"/>
  <c r="N246" i="15"/>
  <c r="O246" i="15"/>
  <c r="P246" i="15"/>
  <c r="Q246" i="15"/>
  <c r="R246" i="15"/>
  <c r="S246" i="15"/>
  <c r="T246" i="15"/>
  <c r="U246" i="15"/>
  <c r="L247" i="15"/>
  <c r="V247" i="15" s="1" a="1"/>
  <c r="V247" i="15" s="1"/>
  <c r="M247" i="15"/>
  <c r="N247" i="15"/>
  <c r="O247" i="15"/>
  <c r="P247" i="15"/>
  <c r="Q247" i="15"/>
  <c r="R247" i="15"/>
  <c r="S247" i="15"/>
  <c r="T247" i="15"/>
  <c r="U247" i="15"/>
  <c r="L248" i="15"/>
  <c r="V248" i="15" s="1" a="1"/>
  <c r="V248" i="15" s="1"/>
  <c r="M248" i="15"/>
  <c r="N248" i="15"/>
  <c r="O248" i="15"/>
  <c r="P248" i="15"/>
  <c r="Q248" i="15"/>
  <c r="R248" i="15"/>
  <c r="S248" i="15"/>
  <c r="T248" i="15"/>
  <c r="U248" i="15"/>
  <c r="L249" i="15"/>
  <c r="V249" i="15" s="1" a="1"/>
  <c r="V249" i="15" s="1"/>
  <c r="M249" i="15"/>
  <c r="N249" i="15"/>
  <c r="O249" i="15"/>
  <c r="P249" i="15"/>
  <c r="Q249" i="15"/>
  <c r="R249" i="15"/>
  <c r="S249" i="15"/>
  <c r="T249" i="15"/>
  <c r="U249" i="15"/>
  <c r="L250" i="15"/>
  <c r="V250" i="15" s="1" a="1"/>
  <c r="V250" i="15" s="1"/>
  <c r="M250" i="15"/>
  <c r="N250" i="15"/>
  <c r="O250" i="15"/>
  <c r="P250" i="15"/>
  <c r="Q250" i="15"/>
  <c r="R250" i="15"/>
  <c r="S250" i="15"/>
  <c r="T250" i="15"/>
  <c r="U250" i="15"/>
  <c r="L251" i="15"/>
  <c r="V251" i="15" s="1" a="1"/>
  <c r="V251" i="15" s="1"/>
  <c r="M251" i="15"/>
  <c r="N251" i="15"/>
  <c r="O251" i="15"/>
  <c r="P251" i="15"/>
  <c r="Q251" i="15"/>
  <c r="R251" i="15"/>
  <c r="S251" i="15"/>
  <c r="T251" i="15"/>
  <c r="U251" i="15"/>
  <c r="L252" i="15"/>
  <c r="V252" i="15" s="1" a="1"/>
  <c r="V252" i="15" s="1"/>
  <c r="M252" i="15"/>
  <c r="N252" i="15"/>
  <c r="O252" i="15"/>
  <c r="P252" i="15"/>
  <c r="Q252" i="15"/>
  <c r="R252" i="15"/>
  <c r="S252" i="15"/>
  <c r="T252" i="15"/>
  <c r="U252" i="15"/>
  <c r="L253" i="15"/>
  <c r="V253" i="15" s="1" a="1"/>
  <c r="V253" i="15" s="1"/>
  <c r="M253" i="15"/>
  <c r="N253" i="15"/>
  <c r="O253" i="15"/>
  <c r="P253" i="15"/>
  <c r="Q253" i="15"/>
  <c r="R253" i="15"/>
  <c r="S253" i="15"/>
  <c r="T253" i="15"/>
  <c r="U253" i="15"/>
  <c r="L254" i="15"/>
  <c r="V254" i="15" s="1" a="1"/>
  <c r="V254" i="15" s="1"/>
  <c r="M254" i="15"/>
  <c r="N254" i="15"/>
  <c r="O254" i="15"/>
  <c r="P254" i="15"/>
  <c r="Q254" i="15"/>
  <c r="R254" i="15"/>
  <c r="S254" i="15"/>
  <c r="T254" i="15"/>
  <c r="U254" i="15"/>
  <c r="L255" i="15"/>
  <c r="V255" i="15" s="1" a="1"/>
  <c r="V255" i="15" s="1"/>
  <c r="M255" i="15"/>
  <c r="N255" i="15"/>
  <c r="O255" i="15"/>
  <c r="P255" i="15"/>
  <c r="Q255" i="15"/>
  <c r="R255" i="15"/>
  <c r="S255" i="15"/>
  <c r="T255" i="15"/>
  <c r="U255" i="15"/>
  <c r="L256" i="15"/>
  <c r="V256" i="15" s="1" a="1"/>
  <c r="V256" i="15" s="1"/>
  <c r="M256" i="15"/>
  <c r="N256" i="15"/>
  <c r="O256" i="15"/>
  <c r="P256" i="15"/>
  <c r="Q256" i="15"/>
  <c r="R256" i="15"/>
  <c r="S256" i="15"/>
  <c r="T256" i="15"/>
  <c r="U256" i="15"/>
  <c r="L257" i="15"/>
  <c r="V257" i="15" s="1" a="1"/>
  <c r="V257" i="15" s="1"/>
  <c r="M257" i="15"/>
  <c r="N257" i="15"/>
  <c r="O257" i="15"/>
  <c r="P257" i="15"/>
  <c r="Q257" i="15"/>
  <c r="R257" i="15"/>
  <c r="S257" i="15"/>
  <c r="T257" i="15"/>
  <c r="U257" i="15"/>
  <c r="L258" i="15"/>
  <c r="V258" i="15" s="1" a="1"/>
  <c r="V258" i="15" s="1"/>
  <c r="M258" i="15"/>
  <c r="N258" i="15"/>
  <c r="O258" i="15"/>
  <c r="P258" i="15"/>
  <c r="Q258" i="15"/>
  <c r="R258" i="15"/>
  <c r="S258" i="15"/>
  <c r="T258" i="15"/>
  <c r="U258" i="15"/>
  <c r="L259" i="15"/>
  <c r="V259" i="15" s="1" a="1"/>
  <c r="V259" i="15" s="1"/>
  <c r="M259" i="15"/>
  <c r="N259" i="15"/>
  <c r="O259" i="15"/>
  <c r="P259" i="15"/>
  <c r="Q259" i="15"/>
  <c r="R259" i="15"/>
  <c r="S259" i="15"/>
  <c r="T259" i="15"/>
  <c r="U259" i="15"/>
  <c r="L260" i="15"/>
  <c r="V260" i="15" s="1" a="1"/>
  <c r="V260" i="15" s="1"/>
  <c r="M260" i="15"/>
  <c r="N260" i="15"/>
  <c r="O260" i="15"/>
  <c r="P260" i="15"/>
  <c r="Q260" i="15"/>
  <c r="R260" i="15"/>
  <c r="S260" i="15"/>
  <c r="T260" i="15"/>
  <c r="U260" i="15"/>
  <c r="L261" i="15"/>
  <c r="V261" i="15" s="1" a="1"/>
  <c r="V261" i="15" s="1"/>
  <c r="M261" i="15"/>
  <c r="N261" i="15"/>
  <c r="O261" i="15"/>
  <c r="P261" i="15"/>
  <c r="Q261" i="15"/>
  <c r="R261" i="15"/>
  <c r="S261" i="15"/>
  <c r="T261" i="15"/>
  <c r="U261" i="15"/>
  <c r="L262" i="15"/>
  <c r="V262" i="15" s="1" a="1"/>
  <c r="V262" i="15" s="1"/>
  <c r="M262" i="15"/>
  <c r="N262" i="15"/>
  <c r="O262" i="15"/>
  <c r="P262" i="15"/>
  <c r="Q262" i="15"/>
  <c r="R262" i="15"/>
  <c r="S262" i="15"/>
  <c r="T262" i="15"/>
  <c r="U262" i="15"/>
  <c r="L263" i="15"/>
  <c r="V263" i="15" s="1" a="1"/>
  <c r="V263" i="15" s="1"/>
  <c r="M263" i="15"/>
  <c r="N263" i="15"/>
  <c r="O263" i="15"/>
  <c r="P263" i="15"/>
  <c r="Q263" i="15"/>
  <c r="R263" i="15"/>
  <c r="S263" i="15"/>
  <c r="T263" i="15"/>
  <c r="U263" i="15"/>
  <c r="L264" i="15"/>
  <c r="V264" i="15" s="1" a="1"/>
  <c r="V264" i="15" s="1"/>
  <c r="M264" i="15"/>
  <c r="N264" i="15"/>
  <c r="O264" i="15"/>
  <c r="P264" i="15"/>
  <c r="Q264" i="15"/>
  <c r="R264" i="15"/>
  <c r="S264" i="15"/>
  <c r="T264" i="15"/>
  <c r="U264" i="15"/>
  <c r="L265" i="15"/>
  <c r="V265" i="15" s="1" a="1"/>
  <c r="V265" i="15" s="1"/>
  <c r="M265" i="15"/>
  <c r="N265" i="15"/>
  <c r="O265" i="15"/>
  <c r="P265" i="15"/>
  <c r="Q265" i="15"/>
  <c r="R265" i="15"/>
  <c r="S265" i="15"/>
  <c r="T265" i="15"/>
  <c r="U265" i="15"/>
  <c r="L266" i="15"/>
  <c r="V266" i="15" s="1" a="1"/>
  <c r="V266" i="15" s="1"/>
  <c r="M266" i="15"/>
  <c r="N266" i="15"/>
  <c r="O266" i="15"/>
  <c r="P266" i="15"/>
  <c r="Q266" i="15"/>
  <c r="R266" i="15"/>
  <c r="S266" i="15"/>
  <c r="T266" i="15"/>
  <c r="U266" i="15"/>
  <c r="L267" i="15"/>
  <c r="V267" i="15" s="1" a="1"/>
  <c r="V267" i="15" s="1"/>
  <c r="M267" i="15"/>
  <c r="N267" i="15"/>
  <c r="O267" i="15"/>
  <c r="P267" i="15"/>
  <c r="Q267" i="15"/>
  <c r="R267" i="15"/>
  <c r="S267" i="15"/>
  <c r="T267" i="15"/>
  <c r="U267" i="15"/>
  <c r="L268" i="15"/>
  <c r="V268" i="15" s="1" a="1"/>
  <c r="V268" i="15" s="1"/>
  <c r="M268" i="15"/>
  <c r="N268" i="15"/>
  <c r="O268" i="15"/>
  <c r="P268" i="15"/>
  <c r="Q268" i="15"/>
  <c r="R268" i="15"/>
  <c r="S268" i="15"/>
  <c r="T268" i="15"/>
  <c r="U268" i="15"/>
  <c r="L269" i="15"/>
  <c r="V269" i="15" s="1" a="1"/>
  <c r="V269" i="15" s="1"/>
  <c r="M269" i="15"/>
  <c r="N269" i="15"/>
  <c r="O269" i="15"/>
  <c r="P269" i="15"/>
  <c r="Q269" i="15"/>
  <c r="R269" i="15"/>
  <c r="S269" i="15"/>
  <c r="T269" i="15"/>
  <c r="U269" i="15"/>
  <c r="L270" i="15"/>
  <c r="V270" i="15" s="1" a="1"/>
  <c r="V270" i="15" s="1"/>
  <c r="M270" i="15"/>
  <c r="N270" i="15"/>
  <c r="O270" i="15"/>
  <c r="P270" i="15"/>
  <c r="Q270" i="15"/>
  <c r="R270" i="15"/>
  <c r="S270" i="15"/>
  <c r="T270" i="15"/>
  <c r="U270" i="15"/>
  <c r="L271" i="15"/>
  <c r="V271" i="15" s="1" a="1"/>
  <c r="V271" i="15" s="1"/>
  <c r="M271" i="15"/>
  <c r="N271" i="15"/>
  <c r="O271" i="15"/>
  <c r="P271" i="15"/>
  <c r="Q271" i="15"/>
  <c r="R271" i="15"/>
  <c r="S271" i="15"/>
  <c r="T271" i="15"/>
  <c r="U271" i="15"/>
  <c r="L272" i="15"/>
  <c r="V272" i="15" s="1" a="1"/>
  <c r="V272" i="15" s="1"/>
  <c r="M272" i="15"/>
  <c r="N272" i="15"/>
  <c r="O272" i="15"/>
  <c r="P272" i="15"/>
  <c r="Q272" i="15"/>
  <c r="R272" i="15"/>
  <c r="S272" i="15"/>
  <c r="T272" i="15"/>
  <c r="U272" i="15"/>
  <c r="L273" i="15"/>
  <c r="V273" i="15" s="1" a="1"/>
  <c r="V273" i="15" s="1"/>
  <c r="M273" i="15"/>
  <c r="N273" i="15"/>
  <c r="O273" i="15"/>
  <c r="P273" i="15"/>
  <c r="Q273" i="15"/>
  <c r="R273" i="15"/>
  <c r="S273" i="15"/>
  <c r="T273" i="15"/>
  <c r="U273" i="15"/>
  <c r="L274" i="15"/>
  <c r="V274" i="15" s="1" a="1"/>
  <c r="V274" i="15" s="1"/>
  <c r="M274" i="15"/>
  <c r="N274" i="15"/>
  <c r="O274" i="15"/>
  <c r="P274" i="15"/>
  <c r="Q274" i="15"/>
  <c r="R274" i="15"/>
  <c r="S274" i="15"/>
  <c r="T274" i="15"/>
  <c r="U274" i="15"/>
  <c r="L275" i="15"/>
  <c r="V275" i="15" s="1" a="1"/>
  <c r="V275" i="15" s="1"/>
  <c r="M275" i="15"/>
  <c r="N275" i="15"/>
  <c r="O275" i="15"/>
  <c r="P275" i="15"/>
  <c r="Q275" i="15"/>
  <c r="R275" i="15"/>
  <c r="S275" i="15"/>
  <c r="T275" i="15"/>
  <c r="U275" i="15"/>
  <c r="L276" i="15"/>
  <c r="V276" i="15" s="1" a="1"/>
  <c r="V276" i="15" s="1"/>
  <c r="M276" i="15"/>
  <c r="N276" i="15"/>
  <c r="O276" i="15"/>
  <c r="P276" i="15"/>
  <c r="Q276" i="15"/>
  <c r="R276" i="15"/>
  <c r="S276" i="15"/>
  <c r="T276" i="15"/>
  <c r="U276" i="15"/>
  <c r="L277" i="15"/>
  <c r="V277" i="15" s="1" a="1"/>
  <c r="V277" i="15" s="1"/>
  <c r="M277" i="15"/>
  <c r="N277" i="15"/>
  <c r="O277" i="15"/>
  <c r="P277" i="15"/>
  <c r="Q277" i="15"/>
  <c r="R277" i="15"/>
  <c r="S277" i="15"/>
  <c r="T277" i="15"/>
  <c r="U277" i="15"/>
  <c r="L278" i="15"/>
  <c r="V278" i="15" s="1" a="1"/>
  <c r="V278" i="15" s="1"/>
  <c r="M278" i="15"/>
  <c r="N278" i="15"/>
  <c r="O278" i="15"/>
  <c r="P278" i="15"/>
  <c r="Q278" i="15"/>
  <c r="R278" i="15"/>
  <c r="S278" i="15"/>
  <c r="T278" i="15"/>
  <c r="U278" i="15"/>
  <c r="L279" i="15"/>
  <c r="V279" i="15" s="1" a="1"/>
  <c r="V279" i="15" s="1"/>
  <c r="M279" i="15"/>
  <c r="N279" i="15"/>
  <c r="O279" i="15"/>
  <c r="P279" i="15"/>
  <c r="Q279" i="15"/>
  <c r="R279" i="15"/>
  <c r="S279" i="15"/>
  <c r="T279" i="15"/>
  <c r="U279" i="15"/>
  <c r="L280" i="15"/>
  <c r="V280" i="15" s="1" a="1"/>
  <c r="V280" i="15" s="1"/>
  <c r="M280" i="15"/>
  <c r="N280" i="15"/>
  <c r="O280" i="15"/>
  <c r="P280" i="15"/>
  <c r="Q280" i="15"/>
  <c r="R280" i="15"/>
  <c r="S280" i="15"/>
  <c r="T280" i="15"/>
  <c r="U280" i="15"/>
  <c r="L281" i="15"/>
  <c r="V281" i="15" s="1" a="1"/>
  <c r="V281" i="15" s="1"/>
  <c r="M281" i="15"/>
  <c r="N281" i="15"/>
  <c r="O281" i="15"/>
  <c r="P281" i="15"/>
  <c r="Q281" i="15"/>
  <c r="R281" i="15"/>
  <c r="S281" i="15"/>
  <c r="T281" i="15"/>
  <c r="U281" i="15"/>
  <c r="L282" i="15"/>
  <c r="V282" i="15" s="1" a="1"/>
  <c r="V282" i="15" s="1"/>
  <c r="M282" i="15"/>
  <c r="N282" i="15"/>
  <c r="O282" i="15"/>
  <c r="P282" i="15"/>
  <c r="Q282" i="15"/>
  <c r="R282" i="15"/>
  <c r="S282" i="15"/>
  <c r="T282" i="15"/>
  <c r="U282" i="15"/>
  <c r="L283" i="15"/>
  <c r="V283" i="15" s="1" a="1"/>
  <c r="V283" i="15" s="1"/>
  <c r="M283" i="15"/>
  <c r="N283" i="15"/>
  <c r="O283" i="15"/>
  <c r="P283" i="15"/>
  <c r="Q283" i="15"/>
  <c r="R283" i="15"/>
  <c r="S283" i="15"/>
  <c r="T283" i="15"/>
  <c r="U283" i="15"/>
  <c r="L284" i="15"/>
  <c r="V284" i="15" s="1" a="1"/>
  <c r="V284" i="15" s="1"/>
  <c r="M284" i="15"/>
  <c r="N284" i="15"/>
  <c r="O284" i="15"/>
  <c r="P284" i="15"/>
  <c r="Q284" i="15"/>
  <c r="R284" i="15"/>
  <c r="S284" i="15"/>
  <c r="T284" i="15"/>
  <c r="U284" i="15"/>
  <c r="L285" i="15"/>
  <c r="V285" i="15" s="1" a="1"/>
  <c r="V285" i="15" s="1"/>
  <c r="M285" i="15"/>
  <c r="N285" i="15"/>
  <c r="O285" i="15"/>
  <c r="P285" i="15"/>
  <c r="Q285" i="15"/>
  <c r="R285" i="15"/>
  <c r="S285" i="15"/>
  <c r="T285" i="15"/>
  <c r="U285" i="15"/>
  <c r="L286" i="15"/>
  <c r="V286" i="15" s="1" a="1"/>
  <c r="V286" i="15" s="1"/>
  <c r="M286" i="15"/>
  <c r="N286" i="15"/>
  <c r="O286" i="15"/>
  <c r="P286" i="15"/>
  <c r="Q286" i="15"/>
  <c r="R286" i="15"/>
  <c r="S286" i="15"/>
  <c r="T286" i="15"/>
  <c r="U286" i="15"/>
  <c r="L287" i="15"/>
  <c r="V287" i="15" s="1" a="1"/>
  <c r="V287" i="15" s="1"/>
  <c r="M287" i="15"/>
  <c r="N287" i="15"/>
  <c r="O287" i="15"/>
  <c r="P287" i="15"/>
  <c r="Q287" i="15"/>
  <c r="R287" i="15"/>
  <c r="S287" i="15"/>
  <c r="T287" i="15"/>
  <c r="U287" i="15"/>
  <c r="L288" i="15"/>
  <c r="V288" i="15" s="1" a="1"/>
  <c r="V288" i="15" s="1"/>
  <c r="M288" i="15"/>
  <c r="N288" i="15"/>
  <c r="O288" i="15"/>
  <c r="P288" i="15"/>
  <c r="Q288" i="15"/>
  <c r="R288" i="15"/>
  <c r="S288" i="15"/>
  <c r="T288" i="15"/>
  <c r="U288" i="15"/>
  <c r="L289" i="15"/>
  <c r="V289" i="15" s="1" a="1"/>
  <c r="V289" i="15" s="1"/>
  <c r="M289" i="15"/>
  <c r="N289" i="15"/>
  <c r="O289" i="15"/>
  <c r="P289" i="15"/>
  <c r="Q289" i="15"/>
  <c r="R289" i="15"/>
  <c r="S289" i="15"/>
  <c r="T289" i="15"/>
  <c r="U289" i="15"/>
  <c r="L290" i="15"/>
  <c r="V290" i="15" s="1" a="1"/>
  <c r="V290" i="15" s="1"/>
  <c r="M290" i="15"/>
  <c r="N290" i="15"/>
  <c r="O290" i="15"/>
  <c r="P290" i="15"/>
  <c r="Q290" i="15"/>
  <c r="R290" i="15"/>
  <c r="S290" i="15"/>
  <c r="T290" i="15"/>
  <c r="U290" i="15"/>
  <c r="L291" i="15"/>
  <c r="V291" i="15" s="1" a="1"/>
  <c r="V291" i="15" s="1"/>
  <c r="M291" i="15"/>
  <c r="N291" i="15"/>
  <c r="O291" i="15"/>
  <c r="P291" i="15"/>
  <c r="Q291" i="15"/>
  <c r="R291" i="15"/>
  <c r="S291" i="15"/>
  <c r="T291" i="15"/>
  <c r="U291" i="15"/>
  <c r="L292" i="15"/>
  <c r="V292" i="15" s="1" a="1"/>
  <c r="V292" i="15" s="1"/>
  <c r="M292" i="15"/>
  <c r="N292" i="15"/>
  <c r="O292" i="15"/>
  <c r="P292" i="15"/>
  <c r="Q292" i="15"/>
  <c r="R292" i="15"/>
  <c r="S292" i="15"/>
  <c r="T292" i="15"/>
  <c r="U292" i="15"/>
  <c r="L293" i="15"/>
  <c r="V293" i="15" s="1" a="1"/>
  <c r="V293" i="15" s="1"/>
  <c r="M293" i="15"/>
  <c r="N293" i="15"/>
  <c r="O293" i="15"/>
  <c r="P293" i="15"/>
  <c r="Q293" i="15"/>
  <c r="R293" i="15"/>
  <c r="S293" i="15"/>
  <c r="T293" i="15"/>
  <c r="U293" i="15"/>
  <c r="L294" i="15"/>
  <c r="V294" i="15" s="1" a="1"/>
  <c r="V294" i="15" s="1"/>
  <c r="M294" i="15"/>
  <c r="N294" i="15"/>
  <c r="O294" i="15"/>
  <c r="P294" i="15"/>
  <c r="Q294" i="15"/>
  <c r="R294" i="15"/>
  <c r="S294" i="15"/>
  <c r="T294" i="15"/>
  <c r="U294" i="15"/>
  <c r="L295" i="15"/>
  <c r="V295" i="15" s="1" a="1"/>
  <c r="V295" i="15" s="1"/>
  <c r="M295" i="15"/>
  <c r="N295" i="15"/>
  <c r="O295" i="15"/>
  <c r="P295" i="15"/>
  <c r="Q295" i="15"/>
  <c r="R295" i="15"/>
  <c r="S295" i="15"/>
  <c r="T295" i="15"/>
  <c r="U295" i="15"/>
  <c r="L296" i="15"/>
  <c r="V296" i="15" s="1" a="1"/>
  <c r="V296" i="15" s="1"/>
  <c r="M296" i="15"/>
  <c r="N296" i="15"/>
  <c r="O296" i="15"/>
  <c r="P296" i="15"/>
  <c r="Q296" i="15"/>
  <c r="R296" i="15"/>
  <c r="S296" i="15"/>
  <c r="T296" i="15"/>
  <c r="U296" i="15"/>
  <c r="L297" i="15"/>
  <c r="V297" i="15" s="1" a="1"/>
  <c r="V297" i="15" s="1"/>
  <c r="M297" i="15"/>
  <c r="N297" i="15"/>
  <c r="O297" i="15"/>
  <c r="P297" i="15"/>
  <c r="Q297" i="15"/>
  <c r="R297" i="15"/>
  <c r="S297" i="15"/>
  <c r="T297" i="15"/>
  <c r="U297" i="15"/>
  <c r="L298" i="15"/>
  <c r="V298" i="15" s="1" a="1"/>
  <c r="V298" i="15" s="1"/>
  <c r="M298" i="15"/>
  <c r="N298" i="15"/>
  <c r="O298" i="15"/>
  <c r="P298" i="15"/>
  <c r="Q298" i="15"/>
  <c r="R298" i="15"/>
  <c r="S298" i="15"/>
  <c r="T298" i="15"/>
  <c r="U298" i="15"/>
  <c r="L299" i="15"/>
  <c r="V299" i="15" s="1" a="1"/>
  <c r="V299" i="15" s="1"/>
  <c r="M299" i="15"/>
  <c r="N299" i="15"/>
  <c r="O299" i="15"/>
  <c r="P299" i="15"/>
  <c r="Q299" i="15"/>
  <c r="R299" i="15"/>
  <c r="S299" i="15"/>
  <c r="T299" i="15"/>
  <c r="U299" i="15"/>
  <c r="L300" i="15"/>
  <c r="V300" i="15" s="1" a="1"/>
  <c r="V300" i="15" s="1"/>
  <c r="M300" i="15"/>
  <c r="N300" i="15"/>
  <c r="O300" i="15"/>
  <c r="P300" i="15"/>
  <c r="Q300" i="15"/>
  <c r="R300" i="15"/>
  <c r="S300" i="15"/>
  <c r="T300" i="15"/>
  <c r="U300" i="15"/>
  <c r="L301" i="15"/>
  <c r="V301" i="15" s="1" a="1"/>
  <c r="V301" i="15" s="1"/>
  <c r="M301" i="15"/>
  <c r="N301" i="15"/>
  <c r="O301" i="15"/>
  <c r="P301" i="15"/>
  <c r="Q301" i="15"/>
  <c r="R301" i="15"/>
  <c r="S301" i="15"/>
  <c r="T301" i="15"/>
  <c r="U301" i="15"/>
  <c r="L302" i="15"/>
  <c r="V302" i="15" s="1" a="1"/>
  <c r="V302" i="15" s="1"/>
  <c r="M302" i="15"/>
  <c r="N302" i="15"/>
  <c r="O302" i="15"/>
  <c r="P302" i="15"/>
  <c r="Q302" i="15"/>
  <c r="R302" i="15"/>
  <c r="S302" i="15"/>
  <c r="T302" i="15"/>
  <c r="U302" i="15"/>
  <c r="L303" i="15"/>
  <c r="V303" i="15" s="1" a="1"/>
  <c r="V303" i="15" s="1"/>
  <c r="M303" i="15"/>
  <c r="N303" i="15"/>
  <c r="O303" i="15"/>
  <c r="P303" i="15"/>
  <c r="Q303" i="15"/>
  <c r="R303" i="15"/>
  <c r="S303" i="15"/>
  <c r="T303" i="15"/>
  <c r="U303" i="15"/>
  <c r="L304" i="15"/>
  <c r="V304" i="15" s="1" a="1"/>
  <c r="V304" i="15" s="1"/>
  <c r="M304" i="15"/>
  <c r="N304" i="15"/>
  <c r="O304" i="15"/>
  <c r="P304" i="15"/>
  <c r="Q304" i="15"/>
  <c r="R304" i="15"/>
  <c r="S304" i="15"/>
  <c r="T304" i="15"/>
  <c r="U304" i="15"/>
  <c r="L305" i="15"/>
  <c r="V305" i="15" s="1" a="1"/>
  <c r="V305" i="15" s="1"/>
  <c r="M305" i="15"/>
  <c r="N305" i="15"/>
  <c r="O305" i="15"/>
  <c r="P305" i="15"/>
  <c r="Q305" i="15"/>
  <c r="R305" i="15"/>
  <c r="S305" i="15"/>
  <c r="T305" i="15"/>
  <c r="U305" i="15"/>
  <c r="L306" i="15"/>
  <c r="V306" i="15" s="1" a="1"/>
  <c r="V306" i="15" s="1"/>
  <c r="M306" i="15"/>
  <c r="N306" i="15"/>
  <c r="O306" i="15"/>
  <c r="P306" i="15"/>
  <c r="Q306" i="15"/>
  <c r="R306" i="15"/>
  <c r="S306" i="15"/>
  <c r="T306" i="15"/>
  <c r="U306" i="15"/>
  <c r="L307" i="15"/>
  <c r="V307" i="15" s="1" a="1"/>
  <c r="V307" i="15" s="1"/>
  <c r="M307" i="15"/>
  <c r="N307" i="15"/>
  <c r="O307" i="15"/>
  <c r="P307" i="15"/>
  <c r="Q307" i="15"/>
  <c r="R307" i="15"/>
  <c r="S307" i="15"/>
  <c r="T307" i="15"/>
  <c r="U307" i="15"/>
  <c r="L308" i="15"/>
  <c r="V308" i="15" s="1" a="1"/>
  <c r="V308" i="15" s="1"/>
  <c r="M308" i="15"/>
  <c r="N308" i="15"/>
  <c r="O308" i="15"/>
  <c r="P308" i="15"/>
  <c r="Q308" i="15"/>
  <c r="R308" i="15"/>
  <c r="S308" i="15"/>
  <c r="T308" i="15"/>
  <c r="U308" i="15"/>
  <c r="L309" i="15"/>
  <c r="V309" i="15" s="1" a="1"/>
  <c r="V309" i="15" s="1"/>
  <c r="M309" i="15"/>
  <c r="N309" i="15"/>
  <c r="O309" i="15"/>
  <c r="P309" i="15"/>
  <c r="Q309" i="15"/>
  <c r="R309" i="15"/>
  <c r="S309" i="15"/>
  <c r="T309" i="15"/>
  <c r="U309" i="15"/>
  <c r="L310" i="15"/>
  <c r="V310" i="15" s="1" a="1"/>
  <c r="V310" i="15" s="1"/>
  <c r="M310" i="15"/>
  <c r="N310" i="15"/>
  <c r="O310" i="15"/>
  <c r="P310" i="15"/>
  <c r="Q310" i="15"/>
  <c r="R310" i="15"/>
  <c r="S310" i="15"/>
  <c r="T310" i="15"/>
  <c r="U310" i="15"/>
  <c r="L311" i="15"/>
  <c r="V311" i="15" s="1" a="1"/>
  <c r="V311" i="15" s="1"/>
  <c r="M311" i="15"/>
  <c r="N311" i="15"/>
  <c r="O311" i="15"/>
  <c r="P311" i="15"/>
  <c r="Q311" i="15"/>
  <c r="R311" i="15"/>
  <c r="S311" i="15"/>
  <c r="T311" i="15"/>
  <c r="U311" i="15"/>
  <c r="L312" i="15"/>
  <c r="V312" i="15" s="1" a="1"/>
  <c r="V312" i="15" s="1"/>
  <c r="M312" i="15"/>
  <c r="N312" i="15"/>
  <c r="O312" i="15"/>
  <c r="P312" i="15"/>
  <c r="Q312" i="15"/>
  <c r="R312" i="15"/>
  <c r="S312" i="15"/>
  <c r="T312" i="15"/>
  <c r="U312" i="15"/>
  <c r="L313" i="15"/>
  <c r="V313" i="15" s="1" a="1"/>
  <c r="V313" i="15" s="1"/>
  <c r="M313" i="15"/>
  <c r="N313" i="15"/>
  <c r="O313" i="15"/>
  <c r="P313" i="15"/>
  <c r="Q313" i="15"/>
  <c r="R313" i="15"/>
  <c r="S313" i="15"/>
  <c r="T313" i="15"/>
  <c r="U313" i="15"/>
  <c r="L314" i="15"/>
  <c r="V314" i="15" s="1" a="1"/>
  <c r="V314" i="15" s="1"/>
  <c r="M314" i="15"/>
  <c r="N314" i="15"/>
  <c r="O314" i="15"/>
  <c r="P314" i="15"/>
  <c r="Q314" i="15"/>
  <c r="R314" i="15"/>
  <c r="S314" i="15"/>
  <c r="T314" i="15"/>
  <c r="U314" i="15"/>
  <c r="L315" i="15"/>
  <c r="V315" i="15" s="1" a="1"/>
  <c r="V315" i="15" s="1"/>
  <c r="M315" i="15"/>
  <c r="N315" i="15"/>
  <c r="O315" i="15"/>
  <c r="P315" i="15"/>
  <c r="Q315" i="15"/>
  <c r="R315" i="15"/>
  <c r="S315" i="15"/>
  <c r="T315" i="15"/>
  <c r="U315" i="15"/>
  <c r="L316" i="15"/>
  <c r="V316" i="15" s="1" a="1"/>
  <c r="V316" i="15" s="1"/>
  <c r="M316" i="15"/>
  <c r="N316" i="15"/>
  <c r="O316" i="15"/>
  <c r="P316" i="15"/>
  <c r="Q316" i="15"/>
  <c r="R316" i="15"/>
  <c r="S316" i="15"/>
  <c r="T316" i="15"/>
  <c r="U316" i="15"/>
  <c r="L317" i="15"/>
  <c r="V317" i="15" s="1" a="1"/>
  <c r="V317" i="15" s="1"/>
  <c r="M317" i="15"/>
  <c r="N317" i="15"/>
  <c r="O317" i="15"/>
  <c r="P317" i="15"/>
  <c r="Q317" i="15"/>
  <c r="R317" i="15"/>
  <c r="S317" i="15"/>
  <c r="T317" i="15"/>
  <c r="U317" i="15"/>
  <c r="L318" i="15"/>
  <c r="V318" i="15" s="1" a="1"/>
  <c r="V318" i="15" s="1"/>
  <c r="M318" i="15"/>
  <c r="N318" i="15"/>
  <c r="O318" i="15"/>
  <c r="P318" i="15"/>
  <c r="Q318" i="15"/>
  <c r="R318" i="15"/>
  <c r="S318" i="15"/>
  <c r="T318" i="15"/>
  <c r="U318" i="15"/>
  <c r="L319" i="15"/>
  <c r="V319" i="15" s="1" a="1"/>
  <c r="V319" i="15" s="1"/>
  <c r="M319" i="15"/>
  <c r="N319" i="15"/>
  <c r="O319" i="15"/>
  <c r="P319" i="15"/>
  <c r="Q319" i="15"/>
  <c r="R319" i="15"/>
  <c r="S319" i="15"/>
  <c r="T319" i="15"/>
  <c r="U319" i="15"/>
  <c r="L320" i="15"/>
  <c r="V320" i="15" s="1" a="1"/>
  <c r="V320" i="15" s="1"/>
  <c r="M320" i="15"/>
  <c r="N320" i="15"/>
  <c r="O320" i="15"/>
  <c r="P320" i="15"/>
  <c r="Q320" i="15"/>
  <c r="R320" i="15"/>
  <c r="S320" i="15"/>
  <c r="T320" i="15"/>
  <c r="U320" i="15"/>
  <c r="L321" i="15"/>
  <c r="V321" i="15" s="1" a="1"/>
  <c r="V321" i="15" s="1"/>
  <c r="M321" i="15"/>
  <c r="N321" i="15"/>
  <c r="O321" i="15"/>
  <c r="P321" i="15"/>
  <c r="Q321" i="15"/>
  <c r="R321" i="15"/>
  <c r="S321" i="15"/>
  <c r="T321" i="15"/>
  <c r="U321" i="15"/>
  <c r="L322" i="15"/>
  <c r="V322" i="15" s="1" a="1"/>
  <c r="V322" i="15" s="1"/>
  <c r="M322" i="15"/>
  <c r="N322" i="15"/>
  <c r="O322" i="15"/>
  <c r="P322" i="15"/>
  <c r="Q322" i="15"/>
  <c r="R322" i="15"/>
  <c r="S322" i="15"/>
  <c r="T322" i="15"/>
  <c r="U322" i="15"/>
  <c r="L323" i="15"/>
  <c r="V323" i="15" s="1" a="1"/>
  <c r="V323" i="15" s="1"/>
  <c r="M323" i="15"/>
  <c r="N323" i="15"/>
  <c r="O323" i="15"/>
  <c r="P323" i="15"/>
  <c r="Q323" i="15"/>
  <c r="R323" i="15"/>
  <c r="S323" i="15"/>
  <c r="T323" i="15"/>
  <c r="U323" i="15"/>
  <c r="L324" i="15"/>
  <c r="V324" i="15" s="1" a="1"/>
  <c r="V324" i="15" s="1"/>
  <c r="M324" i="15"/>
  <c r="N324" i="15"/>
  <c r="O324" i="15"/>
  <c r="P324" i="15"/>
  <c r="Q324" i="15"/>
  <c r="R324" i="15"/>
  <c r="S324" i="15"/>
  <c r="T324" i="15"/>
  <c r="U324" i="15"/>
  <c r="L325" i="15"/>
  <c r="V325" i="15" s="1" a="1"/>
  <c r="V325" i="15" s="1"/>
  <c r="M325" i="15"/>
  <c r="N325" i="15"/>
  <c r="O325" i="15"/>
  <c r="P325" i="15"/>
  <c r="Q325" i="15"/>
  <c r="R325" i="15"/>
  <c r="S325" i="15"/>
  <c r="T325" i="15"/>
  <c r="U325" i="15"/>
  <c r="L326" i="15"/>
  <c r="V326" i="15" s="1" a="1"/>
  <c r="V326" i="15" s="1"/>
  <c r="M326" i="15"/>
  <c r="N326" i="15"/>
  <c r="O326" i="15"/>
  <c r="P326" i="15"/>
  <c r="Q326" i="15"/>
  <c r="R326" i="15"/>
  <c r="S326" i="15"/>
  <c r="T326" i="15"/>
  <c r="U326" i="15"/>
  <c r="L327" i="15"/>
  <c r="V327" i="15" s="1" a="1"/>
  <c r="V327" i="15" s="1"/>
  <c r="M327" i="15"/>
  <c r="N327" i="15"/>
  <c r="O327" i="15"/>
  <c r="P327" i="15"/>
  <c r="Q327" i="15"/>
  <c r="R327" i="15"/>
  <c r="S327" i="15"/>
  <c r="T327" i="15"/>
  <c r="U327" i="15"/>
  <c r="L328" i="15"/>
  <c r="V328" i="15" s="1" a="1"/>
  <c r="V328" i="15" s="1"/>
  <c r="M328" i="15"/>
  <c r="N328" i="15"/>
  <c r="O328" i="15"/>
  <c r="P328" i="15"/>
  <c r="Q328" i="15"/>
  <c r="R328" i="15"/>
  <c r="S328" i="15"/>
  <c r="T328" i="15"/>
  <c r="U328" i="15"/>
  <c r="L329" i="15"/>
  <c r="V329" i="15" s="1" a="1"/>
  <c r="V329" i="15" s="1"/>
  <c r="M329" i="15"/>
  <c r="N329" i="15"/>
  <c r="O329" i="15"/>
  <c r="P329" i="15"/>
  <c r="Q329" i="15"/>
  <c r="R329" i="15"/>
  <c r="S329" i="15"/>
  <c r="T329" i="15"/>
  <c r="U329" i="15"/>
  <c r="L330" i="15"/>
  <c r="V330" i="15" s="1" a="1"/>
  <c r="V330" i="15" s="1"/>
  <c r="M330" i="15"/>
  <c r="N330" i="15"/>
  <c r="O330" i="15"/>
  <c r="P330" i="15"/>
  <c r="Q330" i="15"/>
  <c r="R330" i="15"/>
  <c r="S330" i="15"/>
  <c r="T330" i="15"/>
  <c r="U330" i="15"/>
  <c r="L331" i="15"/>
  <c r="V331" i="15" s="1" a="1"/>
  <c r="V331" i="15" s="1"/>
  <c r="M331" i="15"/>
  <c r="N331" i="15"/>
  <c r="O331" i="15"/>
  <c r="P331" i="15"/>
  <c r="Q331" i="15"/>
  <c r="R331" i="15"/>
  <c r="S331" i="15"/>
  <c r="T331" i="15"/>
  <c r="U331" i="15"/>
  <c r="L332" i="15"/>
  <c r="V332" i="15" s="1" a="1"/>
  <c r="V332" i="15" s="1"/>
  <c r="M332" i="15"/>
  <c r="N332" i="15"/>
  <c r="O332" i="15"/>
  <c r="P332" i="15"/>
  <c r="Q332" i="15"/>
  <c r="R332" i="15"/>
  <c r="S332" i="15"/>
  <c r="T332" i="15"/>
  <c r="U332" i="15"/>
  <c r="L333" i="15"/>
  <c r="V333" i="15" s="1" a="1"/>
  <c r="V333" i="15" s="1"/>
  <c r="M333" i="15"/>
  <c r="N333" i="15"/>
  <c r="O333" i="15"/>
  <c r="P333" i="15"/>
  <c r="Q333" i="15"/>
  <c r="R333" i="15"/>
  <c r="S333" i="15"/>
  <c r="T333" i="15"/>
  <c r="U333" i="15"/>
  <c r="L334" i="15"/>
  <c r="V334" i="15" s="1" a="1"/>
  <c r="V334" i="15" s="1"/>
  <c r="M334" i="15"/>
  <c r="N334" i="15"/>
  <c r="O334" i="15"/>
  <c r="P334" i="15"/>
  <c r="Q334" i="15"/>
  <c r="R334" i="15"/>
  <c r="S334" i="15"/>
  <c r="T334" i="15"/>
  <c r="U334" i="15"/>
  <c r="L335" i="15"/>
  <c r="V335" i="15" s="1" a="1"/>
  <c r="V335" i="15" s="1"/>
  <c r="M335" i="15"/>
  <c r="N335" i="15"/>
  <c r="O335" i="15"/>
  <c r="P335" i="15"/>
  <c r="Q335" i="15"/>
  <c r="R335" i="15"/>
  <c r="S335" i="15"/>
  <c r="T335" i="15"/>
  <c r="U335" i="15"/>
  <c r="L336" i="15"/>
  <c r="V336" i="15" s="1" a="1"/>
  <c r="V336" i="15" s="1"/>
  <c r="M336" i="15"/>
  <c r="N336" i="15"/>
  <c r="O336" i="15"/>
  <c r="P336" i="15"/>
  <c r="Q336" i="15"/>
  <c r="R336" i="15"/>
  <c r="S336" i="15"/>
  <c r="T336" i="15"/>
  <c r="U336" i="15"/>
  <c r="L337" i="15"/>
  <c r="V337" i="15" s="1" a="1"/>
  <c r="V337" i="15" s="1"/>
  <c r="M337" i="15"/>
  <c r="N337" i="15"/>
  <c r="O337" i="15"/>
  <c r="P337" i="15"/>
  <c r="Q337" i="15"/>
  <c r="R337" i="15"/>
  <c r="S337" i="15"/>
  <c r="T337" i="15"/>
  <c r="U337" i="15"/>
  <c r="L338" i="15"/>
  <c r="V338" i="15" s="1" a="1"/>
  <c r="V338" i="15" s="1"/>
  <c r="M338" i="15"/>
  <c r="N338" i="15"/>
  <c r="O338" i="15"/>
  <c r="P338" i="15"/>
  <c r="Q338" i="15"/>
  <c r="R338" i="15"/>
  <c r="S338" i="15"/>
  <c r="T338" i="15"/>
  <c r="U338" i="15"/>
  <c r="L339" i="15"/>
  <c r="V339" i="15" s="1" a="1"/>
  <c r="V339" i="15" s="1"/>
  <c r="M339" i="15"/>
  <c r="N339" i="15"/>
  <c r="O339" i="15"/>
  <c r="P339" i="15"/>
  <c r="Q339" i="15"/>
  <c r="R339" i="15"/>
  <c r="S339" i="15"/>
  <c r="T339" i="15"/>
  <c r="U339" i="15"/>
  <c r="L340" i="15"/>
  <c r="V340" i="15" s="1" a="1"/>
  <c r="V340" i="15" s="1"/>
  <c r="M340" i="15"/>
  <c r="N340" i="15"/>
  <c r="O340" i="15"/>
  <c r="P340" i="15"/>
  <c r="Q340" i="15"/>
  <c r="R340" i="15"/>
  <c r="S340" i="15"/>
  <c r="T340" i="15"/>
  <c r="U340" i="15"/>
  <c r="L341" i="15"/>
  <c r="V341" i="15" s="1" a="1"/>
  <c r="V341" i="15" s="1"/>
  <c r="M341" i="15"/>
  <c r="N341" i="15"/>
  <c r="O341" i="15"/>
  <c r="P341" i="15"/>
  <c r="Q341" i="15"/>
  <c r="R341" i="15"/>
  <c r="S341" i="15"/>
  <c r="T341" i="15"/>
  <c r="U341" i="15"/>
  <c r="L342" i="15"/>
  <c r="V342" i="15" s="1" a="1"/>
  <c r="V342" i="15" s="1"/>
  <c r="M342" i="15"/>
  <c r="N342" i="15"/>
  <c r="O342" i="15"/>
  <c r="P342" i="15"/>
  <c r="Q342" i="15"/>
  <c r="R342" i="15"/>
  <c r="S342" i="15"/>
  <c r="T342" i="15"/>
  <c r="U342" i="15"/>
  <c r="L343" i="15"/>
  <c r="V343" i="15" s="1" a="1"/>
  <c r="V343" i="15" s="1"/>
  <c r="M343" i="15"/>
  <c r="N343" i="15"/>
  <c r="O343" i="15"/>
  <c r="P343" i="15"/>
  <c r="Q343" i="15"/>
  <c r="R343" i="15"/>
  <c r="S343" i="15"/>
  <c r="T343" i="15"/>
  <c r="U343" i="15"/>
  <c r="L344" i="15"/>
  <c r="V344" i="15" s="1" a="1"/>
  <c r="V344" i="15" s="1"/>
  <c r="M344" i="15"/>
  <c r="N344" i="15"/>
  <c r="O344" i="15"/>
  <c r="P344" i="15"/>
  <c r="Q344" i="15"/>
  <c r="R344" i="15"/>
  <c r="S344" i="15"/>
  <c r="T344" i="15"/>
  <c r="U344" i="15"/>
  <c r="L345" i="15"/>
  <c r="V345" i="15" s="1" a="1"/>
  <c r="V345" i="15" s="1"/>
  <c r="M345" i="15"/>
  <c r="N345" i="15"/>
  <c r="O345" i="15"/>
  <c r="P345" i="15"/>
  <c r="Q345" i="15"/>
  <c r="R345" i="15"/>
  <c r="S345" i="15"/>
  <c r="T345" i="15"/>
  <c r="U345" i="15"/>
  <c r="L346" i="15"/>
  <c r="V346" i="15" s="1" a="1"/>
  <c r="V346" i="15" s="1"/>
  <c r="M346" i="15"/>
  <c r="N346" i="15"/>
  <c r="O346" i="15"/>
  <c r="P346" i="15"/>
  <c r="Q346" i="15"/>
  <c r="R346" i="15"/>
  <c r="S346" i="15"/>
  <c r="T346" i="15"/>
  <c r="U346" i="15"/>
  <c r="L347" i="15"/>
  <c r="V347" i="15" s="1" a="1"/>
  <c r="V347" i="15" s="1"/>
  <c r="M347" i="15"/>
  <c r="N347" i="15"/>
  <c r="O347" i="15"/>
  <c r="P347" i="15"/>
  <c r="Q347" i="15"/>
  <c r="R347" i="15"/>
  <c r="S347" i="15"/>
  <c r="T347" i="15"/>
  <c r="U347" i="15"/>
  <c r="L348" i="15"/>
  <c r="V348" i="15" s="1" a="1"/>
  <c r="V348" i="15" s="1"/>
  <c r="M348" i="15"/>
  <c r="N348" i="15"/>
  <c r="O348" i="15"/>
  <c r="P348" i="15"/>
  <c r="Q348" i="15"/>
  <c r="R348" i="15"/>
  <c r="S348" i="15"/>
  <c r="T348" i="15"/>
  <c r="U348" i="15"/>
  <c r="L349" i="15"/>
  <c r="V349" i="15" s="1" a="1"/>
  <c r="V349" i="15" s="1"/>
  <c r="M349" i="15"/>
  <c r="N349" i="15"/>
  <c r="O349" i="15"/>
  <c r="P349" i="15"/>
  <c r="Q349" i="15"/>
  <c r="R349" i="15"/>
  <c r="S349" i="15"/>
  <c r="T349" i="15"/>
  <c r="U349" i="15"/>
  <c r="L350" i="15"/>
  <c r="V350" i="15" s="1" a="1"/>
  <c r="V350" i="15" s="1"/>
  <c r="M350" i="15"/>
  <c r="N350" i="15"/>
  <c r="O350" i="15"/>
  <c r="P350" i="15"/>
  <c r="Q350" i="15"/>
  <c r="R350" i="15"/>
  <c r="S350" i="15"/>
  <c r="T350" i="15"/>
  <c r="U350" i="15"/>
  <c r="L351" i="15"/>
  <c r="V351" i="15" s="1" a="1"/>
  <c r="V351" i="15" s="1"/>
  <c r="M351" i="15"/>
  <c r="N351" i="15"/>
  <c r="O351" i="15"/>
  <c r="P351" i="15"/>
  <c r="Q351" i="15"/>
  <c r="R351" i="15"/>
  <c r="S351" i="15"/>
  <c r="T351" i="15"/>
  <c r="U351" i="15"/>
  <c r="L352" i="15"/>
  <c r="V352" i="15" s="1" a="1"/>
  <c r="V352" i="15" s="1"/>
  <c r="M352" i="15"/>
  <c r="N352" i="15"/>
  <c r="O352" i="15"/>
  <c r="P352" i="15"/>
  <c r="Q352" i="15"/>
  <c r="R352" i="15"/>
  <c r="S352" i="15"/>
  <c r="T352" i="15"/>
  <c r="U352" i="15"/>
  <c r="L353" i="15"/>
  <c r="V353" i="15" s="1" a="1"/>
  <c r="V353" i="15" s="1"/>
  <c r="M353" i="15"/>
  <c r="N353" i="15"/>
  <c r="O353" i="15"/>
  <c r="P353" i="15"/>
  <c r="Q353" i="15"/>
  <c r="R353" i="15"/>
  <c r="S353" i="15"/>
  <c r="T353" i="15"/>
  <c r="U353" i="15"/>
  <c r="L354" i="15"/>
  <c r="V354" i="15" s="1" a="1"/>
  <c r="V354" i="15" s="1"/>
  <c r="M354" i="15"/>
  <c r="N354" i="15"/>
  <c r="O354" i="15"/>
  <c r="P354" i="15"/>
  <c r="Q354" i="15"/>
  <c r="R354" i="15"/>
  <c r="S354" i="15"/>
  <c r="T354" i="15"/>
  <c r="U354" i="15"/>
  <c r="L355" i="15"/>
  <c r="V355" i="15" s="1" a="1"/>
  <c r="V355" i="15" s="1"/>
  <c r="M355" i="15"/>
  <c r="N355" i="15"/>
  <c r="O355" i="15"/>
  <c r="P355" i="15"/>
  <c r="Q355" i="15"/>
  <c r="R355" i="15"/>
  <c r="S355" i="15"/>
  <c r="T355" i="15"/>
  <c r="U355" i="15"/>
  <c r="L356" i="15"/>
  <c r="V356" i="15" s="1" a="1"/>
  <c r="V356" i="15" s="1"/>
  <c r="M356" i="15"/>
  <c r="N356" i="15"/>
  <c r="O356" i="15"/>
  <c r="P356" i="15"/>
  <c r="Q356" i="15"/>
  <c r="R356" i="15"/>
  <c r="S356" i="15"/>
  <c r="T356" i="15"/>
  <c r="U356" i="15"/>
  <c r="P37" i="15"/>
  <c r="T37" i="15"/>
  <c r="S100" i="15"/>
  <c r="Q37" i="15"/>
  <c r="R37" i="15"/>
  <c r="U37" i="15"/>
  <c r="Q38" i="15"/>
  <c r="R38" i="15"/>
  <c r="U38" i="15"/>
  <c r="Q39" i="15"/>
  <c r="R39" i="15"/>
  <c r="U39" i="15"/>
  <c r="Q40" i="15"/>
  <c r="R40" i="15"/>
  <c r="U40" i="15"/>
  <c r="Q41" i="15"/>
  <c r="R41" i="15"/>
  <c r="U41" i="15"/>
  <c r="Q42" i="15"/>
  <c r="R42" i="15"/>
  <c r="U42" i="15"/>
  <c r="Q43" i="15"/>
  <c r="R43" i="15"/>
  <c r="U43" i="15"/>
  <c r="Q44" i="15"/>
  <c r="R44" i="15"/>
  <c r="U44" i="15"/>
  <c r="Q45" i="15"/>
  <c r="R45" i="15"/>
  <c r="U45" i="15"/>
  <c r="Q46" i="15"/>
  <c r="R46" i="15"/>
  <c r="U46" i="15"/>
  <c r="Q47" i="15"/>
  <c r="R47" i="15"/>
  <c r="U47" i="15"/>
  <c r="Q48" i="15"/>
  <c r="R48" i="15"/>
  <c r="U48" i="15"/>
  <c r="Q49" i="15"/>
  <c r="R49" i="15"/>
  <c r="U49" i="15"/>
  <c r="Q50" i="15"/>
  <c r="R50" i="15"/>
  <c r="U50" i="15"/>
  <c r="Q51" i="15"/>
  <c r="R51" i="15"/>
  <c r="U51" i="15"/>
  <c r="Q52" i="15"/>
  <c r="R52" i="15"/>
  <c r="U52" i="15"/>
  <c r="Q53" i="15"/>
  <c r="R53" i="15"/>
  <c r="U53" i="15"/>
  <c r="Q54" i="15"/>
  <c r="R54" i="15"/>
  <c r="U54" i="15"/>
  <c r="Q55" i="15"/>
  <c r="R55" i="15"/>
  <c r="U55" i="15"/>
  <c r="Q56" i="15"/>
  <c r="R56" i="15"/>
  <c r="U56" i="15"/>
  <c r="Q57" i="15"/>
  <c r="R57" i="15"/>
  <c r="U57" i="15"/>
  <c r="Q58" i="15"/>
  <c r="R58" i="15"/>
  <c r="U58" i="15"/>
  <c r="Q59" i="15"/>
  <c r="R59" i="15"/>
  <c r="U59" i="15"/>
  <c r="Q60" i="15"/>
  <c r="R60" i="15"/>
  <c r="U60" i="15"/>
  <c r="Q61" i="15"/>
  <c r="R61" i="15"/>
  <c r="U61" i="15"/>
  <c r="Q62" i="15"/>
  <c r="R62" i="15"/>
  <c r="U62" i="15"/>
  <c r="Q63" i="15"/>
  <c r="R63" i="15"/>
  <c r="U63" i="15"/>
  <c r="Q64" i="15"/>
  <c r="R64" i="15"/>
  <c r="U64" i="15"/>
  <c r="Q65" i="15"/>
  <c r="R65" i="15"/>
  <c r="U65" i="15"/>
  <c r="Q66" i="15"/>
  <c r="R66" i="15"/>
  <c r="U66" i="15"/>
  <c r="Q67" i="15"/>
  <c r="R67" i="15"/>
  <c r="U67" i="15"/>
  <c r="Q68" i="15"/>
  <c r="R68" i="15"/>
  <c r="U68" i="15"/>
  <c r="Q69" i="15"/>
  <c r="R69" i="15"/>
  <c r="U69" i="15"/>
  <c r="Q70" i="15"/>
  <c r="R70" i="15"/>
  <c r="U70" i="15"/>
  <c r="Q71" i="15"/>
  <c r="R71" i="15"/>
  <c r="U71" i="15"/>
  <c r="Q72" i="15"/>
  <c r="R72" i="15"/>
  <c r="U72" i="15"/>
  <c r="Q73" i="15"/>
  <c r="R73" i="15"/>
  <c r="U73" i="15"/>
  <c r="Q74" i="15"/>
  <c r="R74" i="15"/>
  <c r="U74" i="15"/>
  <c r="Q75" i="15"/>
  <c r="R75" i="15"/>
  <c r="U75" i="15"/>
  <c r="Q76" i="15"/>
  <c r="R76" i="15"/>
  <c r="U76" i="15"/>
  <c r="Q77" i="15"/>
  <c r="R77" i="15"/>
  <c r="U77" i="15"/>
  <c r="Q78" i="15"/>
  <c r="R78" i="15"/>
  <c r="U78" i="15"/>
  <c r="Q79" i="15"/>
  <c r="R79" i="15"/>
  <c r="U79" i="15"/>
  <c r="Q80" i="15"/>
  <c r="R80" i="15"/>
  <c r="U80" i="15"/>
  <c r="Q81" i="15"/>
  <c r="R81" i="15"/>
  <c r="U81" i="15"/>
  <c r="Q82" i="15"/>
  <c r="R82" i="15"/>
  <c r="U82" i="15"/>
  <c r="Q83" i="15"/>
  <c r="R83" i="15"/>
  <c r="U83" i="15"/>
  <c r="Q84" i="15"/>
  <c r="R84" i="15"/>
  <c r="U84" i="15"/>
  <c r="Q85" i="15"/>
  <c r="R85" i="15"/>
  <c r="U85" i="15"/>
  <c r="Q86" i="15"/>
  <c r="R86" i="15"/>
  <c r="U86" i="15"/>
  <c r="Q87" i="15"/>
  <c r="R87" i="15"/>
  <c r="U87" i="15"/>
  <c r="Q88" i="15"/>
  <c r="R88" i="15"/>
  <c r="U88" i="15"/>
  <c r="Q89" i="15"/>
  <c r="R89" i="15"/>
  <c r="U89" i="15"/>
  <c r="Q90" i="15"/>
  <c r="R90" i="15"/>
  <c r="U90" i="15"/>
  <c r="Q91" i="15"/>
  <c r="R91" i="15"/>
  <c r="U91" i="15"/>
  <c r="Q92" i="15"/>
  <c r="R92" i="15"/>
  <c r="U92" i="15"/>
  <c r="Q93" i="15"/>
  <c r="R93" i="15"/>
  <c r="U93" i="15"/>
  <c r="Q94" i="15"/>
  <c r="R94" i="15"/>
  <c r="U94" i="15"/>
  <c r="Q95" i="15"/>
  <c r="R95" i="15"/>
  <c r="U95" i="15"/>
  <c r="Q96" i="15"/>
  <c r="R96" i="15"/>
  <c r="U96" i="15"/>
  <c r="Q97" i="15"/>
  <c r="R97" i="15"/>
  <c r="U97" i="15"/>
  <c r="Q98" i="15"/>
  <c r="R98" i="15"/>
  <c r="U98" i="15"/>
  <c r="Q99" i="15"/>
  <c r="R99" i="15"/>
  <c r="S99" i="15"/>
  <c r="U99" i="15"/>
  <c r="Q100" i="15"/>
  <c r="R100" i="15"/>
  <c r="U100" i="15"/>
  <c r="Q101" i="15"/>
  <c r="R101" i="15"/>
  <c r="U101" i="15"/>
  <c r="Q102" i="15"/>
  <c r="R102" i="15"/>
  <c r="U102" i="15"/>
  <c r="Q103" i="15"/>
  <c r="R103" i="15"/>
  <c r="U103" i="15"/>
  <c r="Q104" i="15"/>
  <c r="R104" i="15"/>
  <c r="S104" i="15"/>
  <c r="U104" i="15"/>
  <c r="Q105" i="15"/>
  <c r="R105" i="15"/>
  <c r="U105" i="15"/>
  <c r="Q106" i="15"/>
  <c r="R106" i="15"/>
  <c r="U106" i="15"/>
  <c r="V495" i="15" l="1" a="1"/>
  <c r="V495" i="15" s="1"/>
  <c r="V483" i="15" a="1"/>
  <c r="V483" i="15" s="1"/>
  <c r="V407" i="15" a="1"/>
  <c r="V407" i="15" s="1"/>
  <c r="V502" i="15" a="1"/>
  <c r="V502" i="15" s="1"/>
  <c r="V484" i="15" a="1"/>
  <c r="V484" i="15" s="1"/>
  <c r="V479" i="15" a="1"/>
  <c r="V479" i="15" s="1"/>
  <c r="V500" i="15" a="1"/>
  <c r="V500" i="15" s="1"/>
  <c r="V362" i="15" a="1"/>
  <c r="V362" i="15" s="1"/>
  <c r="S103" i="15"/>
  <c r="S102" i="15"/>
  <c r="S98" i="15"/>
  <c r="S97" i="15"/>
  <c r="S96" i="15"/>
  <c r="S95" i="15"/>
  <c r="S94" i="15"/>
  <c r="S93" i="15"/>
  <c r="S92" i="15"/>
  <c r="S91" i="15"/>
  <c r="S90" i="15"/>
  <c r="S89" i="15"/>
  <c r="S88" i="15"/>
  <c r="S87" i="15"/>
  <c r="S86" i="15"/>
  <c r="S85" i="15"/>
  <c r="S84" i="15"/>
  <c r="S83" i="15"/>
  <c r="S82" i="15"/>
  <c r="S81" i="15"/>
  <c r="S80" i="15"/>
  <c r="S79" i="15"/>
  <c r="S78" i="15"/>
  <c r="S77" i="15"/>
  <c r="S76" i="15"/>
  <c r="S75" i="15"/>
  <c r="S74" i="15"/>
  <c r="S73" i="15"/>
  <c r="S72" i="15"/>
  <c r="S71" i="15"/>
  <c r="S70" i="15"/>
  <c r="S69" i="15"/>
  <c r="S68" i="15"/>
  <c r="S67" i="15"/>
  <c r="S66" i="15"/>
  <c r="S65" i="15"/>
  <c r="S64" i="15"/>
  <c r="S63" i="15"/>
  <c r="S62" i="15"/>
  <c r="S61" i="15"/>
  <c r="S60" i="15"/>
  <c r="S59" i="15"/>
  <c r="S58" i="15"/>
  <c r="S57" i="15"/>
  <c r="S56" i="15"/>
  <c r="S55" i="15"/>
  <c r="S54" i="15"/>
  <c r="S53" i="15"/>
  <c r="S52" i="15"/>
  <c r="S51" i="15"/>
  <c r="S50" i="15"/>
  <c r="S49" i="15"/>
  <c r="S48" i="15"/>
  <c r="S47" i="15"/>
  <c r="S46" i="15"/>
  <c r="S45" i="15"/>
  <c r="S44" i="15"/>
  <c r="S43" i="15"/>
  <c r="S42" i="15"/>
  <c r="S41" i="15"/>
  <c r="S40" i="15"/>
  <c r="S39" i="15"/>
  <c r="S38" i="15"/>
  <c r="S37" i="15"/>
  <c r="S106" i="15"/>
  <c r="T105" i="15"/>
  <c r="P105" i="15"/>
  <c r="S101" i="15"/>
  <c r="T100" i="15"/>
  <c r="P100" i="15"/>
  <c r="S105" i="15"/>
  <c r="T103" i="15"/>
  <c r="P103" i="15"/>
  <c r="T98" i="15"/>
  <c r="P98" i="15"/>
  <c r="T96" i="15"/>
  <c r="P96" i="15"/>
  <c r="T94" i="15"/>
  <c r="P94" i="15"/>
  <c r="T92" i="15"/>
  <c r="P92" i="15"/>
  <c r="T90" i="15"/>
  <c r="P90" i="15"/>
  <c r="T88" i="15"/>
  <c r="P88" i="15"/>
  <c r="T86" i="15"/>
  <c r="P86" i="15"/>
  <c r="T84" i="15"/>
  <c r="P84" i="15"/>
  <c r="T82" i="15"/>
  <c r="P82" i="15"/>
  <c r="T80" i="15"/>
  <c r="P80" i="15"/>
  <c r="T78" i="15"/>
  <c r="P78" i="15"/>
  <c r="T76" i="15"/>
  <c r="P76" i="15"/>
  <c r="T74" i="15"/>
  <c r="P74" i="15"/>
  <c r="T72" i="15"/>
  <c r="P72" i="15"/>
  <c r="T70" i="15"/>
  <c r="P70" i="15"/>
  <c r="T68" i="15"/>
  <c r="P68" i="15"/>
  <c r="T66" i="15"/>
  <c r="P66" i="15"/>
  <c r="T64" i="15"/>
  <c r="P64" i="15"/>
  <c r="T62" i="15"/>
  <c r="P62" i="15"/>
  <c r="T60" i="15"/>
  <c r="P60" i="15"/>
  <c r="T58" i="15"/>
  <c r="P58" i="15"/>
  <c r="T56" i="15"/>
  <c r="P56" i="15"/>
  <c r="T54" i="15"/>
  <c r="P54" i="15"/>
  <c r="T52" i="15"/>
  <c r="P52" i="15"/>
  <c r="T50" i="15"/>
  <c r="P50" i="15"/>
  <c r="T48" i="15"/>
  <c r="P48" i="15"/>
  <c r="T46" i="15"/>
  <c r="P46" i="15"/>
  <c r="T44" i="15"/>
  <c r="P44" i="15"/>
  <c r="T42" i="15"/>
  <c r="P42" i="15"/>
  <c r="T40" i="15"/>
  <c r="P40" i="15"/>
  <c r="T38" i="15"/>
  <c r="P38" i="15"/>
  <c r="T106" i="15"/>
  <c r="P106" i="15"/>
  <c r="T104" i="15"/>
  <c r="P104" i="15"/>
  <c r="T101" i="15"/>
  <c r="P101" i="15"/>
  <c r="T99" i="15"/>
  <c r="P99" i="15"/>
  <c r="T102" i="15"/>
  <c r="P102" i="15"/>
  <c r="T97" i="15"/>
  <c r="P97" i="15"/>
  <c r="T95" i="15"/>
  <c r="P95" i="15"/>
  <c r="T93" i="15"/>
  <c r="P93" i="15"/>
  <c r="T91" i="15"/>
  <c r="P91" i="15"/>
  <c r="T89" i="15"/>
  <c r="P89" i="15"/>
  <c r="T87" i="15"/>
  <c r="P87" i="15"/>
  <c r="T85" i="15"/>
  <c r="P85" i="15"/>
  <c r="T83" i="15"/>
  <c r="P83" i="15"/>
  <c r="T81" i="15"/>
  <c r="P81" i="15"/>
  <c r="T79" i="15"/>
  <c r="P79" i="15"/>
  <c r="T77" i="15"/>
  <c r="P77" i="15"/>
  <c r="T75" i="15"/>
  <c r="P75" i="15"/>
  <c r="T73" i="15"/>
  <c r="P73" i="15"/>
  <c r="T71" i="15"/>
  <c r="P71" i="15"/>
  <c r="T69" i="15"/>
  <c r="P69" i="15"/>
  <c r="T67" i="15"/>
  <c r="P67" i="15"/>
  <c r="T65" i="15"/>
  <c r="P65" i="15"/>
  <c r="T63" i="15"/>
  <c r="P63" i="15"/>
  <c r="T61" i="15"/>
  <c r="P61" i="15"/>
  <c r="T59" i="15"/>
  <c r="P59" i="15"/>
  <c r="T57" i="15"/>
  <c r="P57" i="15"/>
  <c r="T55" i="15"/>
  <c r="P55" i="15"/>
  <c r="T53" i="15"/>
  <c r="P53" i="15"/>
  <c r="T51" i="15"/>
  <c r="P51" i="15"/>
  <c r="T49" i="15"/>
  <c r="P49" i="15"/>
  <c r="T47" i="15"/>
  <c r="P47" i="15"/>
  <c r="T45" i="15"/>
  <c r="P45" i="15"/>
  <c r="T43" i="15"/>
  <c r="P43" i="15"/>
  <c r="T41" i="15"/>
  <c r="P41" i="15"/>
  <c r="T39" i="15"/>
  <c r="P39" i="15"/>
  <c r="W7" i="15"/>
  <c r="X7" i="15" s="1"/>
  <c r="A8" i="15" l="1"/>
  <c r="M37" i="15"/>
  <c r="L37" i="15"/>
  <c r="V37" i="15" s="1" a="1"/>
  <c r="V37" i="15" s="1"/>
  <c r="A9" i="15" l="1"/>
  <c r="W9" i="15" s="1"/>
  <c r="X9" i="15" s="1"/>
  <c r="W8" i="15"/>
  <c r="X8" i="15" s="1"/>
  <c r="O38" i="15"/>
  <c r="O41" i="15"/>
  <c r="O98" i="15"/>
  <c r="O100" i="15"/>
  <c r="O105" i="15"/>
  <c r="O39" i="15"/>
  <c r="O44" i="15"/>
  <c r="O46" i="15"/>
  <c r="O48" i="15"/>
  <c r="O50" i="15"/>
  <c r="O52" i="15"/>
  <c r="O54" i="15"/>
  <c r="O56" i="15"/>
  <c r="O58" i="15"/>
  <c r="O60" i="15"/>
  <c r="O62" i="15"/>
  <c r="O64" i="15"/>
  <c r="O66" i="15"/>
  <c r="O68" i="15"/>
  <c r="O70" i="15"/>
  <c r="O72" i="15"/>
  <c r="O74" i="15"/>
  <c r="O76" i="15"/>
  <c r="O78" i="15"/>
  <c r="O80" i="15"/>
  <c r="O82" i="15"/>
  <c r="O84" i="15"/>
  <c r="O86" i="15"/>
  <c r="O88" i="15"/>
  <c r="O90" i="15"/>
  <c r="O92" i="15"/>
  <c r="O94" i="15"/>
  <c r="O96" i="15"/>
  <c r="O102" i="15"/>
  <c r="O104" i="15"/>
  <c r="O42" i="15"/>
  <c r="O99" i="15"/>
  <c r="O106" i="15"/>
  <c r="O40" i="15"/>
  <c r="O101" i="15"/>
  <c r="O77" i="15"/>
  <c r="O43" i="15"/>
  <c r="O47" i="15"/>
  <c r="O51" i="15"/>
  <c r="O55" i="15"/>
  <c r="O59" i="15"/>
  <c r="O63" i="15"/>
  <c r="O67" i="15"/>
  <c r="O71" i="15"/>
  <c r="O75" i="15"/>
  <c r="O79" i="15"/>
  <c r="O83" i="15"/>
  <c r="O87" i="15"/>
  <c r="O91" i="15"/>
  <c r="O95" i="15"/>
  <c r="O89" i="15"/>
  <c r="O93" i="15"/>
  <c r="O97" i="15"/>
  <c r="O103" i="15"/>
  <c r="O37" i="15"/>
  <c r="O45" i="15"/>
  <c r="O49" i="15"/>
  <c r="O53" i="15"/>
  <c r="O57" i="15"/>
  <c r="O61" i="15"/>
  <c r="O65" i="15"/>
  <c r="O69" i="15"/>
  <c r="O73" i="15"/>
  <c r="O81" i="15"/>
  <c r="O85" i="15"/>
  <c r="N39" i="15"/>
  <c r="N44" i="15"/>
  <c r="N46" i="15"/>
  <c r="N48" i="15"/>
  <c r="N50" i="15"/>
  <c r="N52" i="15"/>
  <c r="N54" i="15"/>
  <c r="N56" i="15"/>
  <c r="N58" i="15"/>
  <c r="N60" i="15"/>
  <c r="N62" i="15"/>
  <c r="N64" i="15"/>
  <c r="N66" i="15"/>
  <c r="N68" i="15"/>
  <c r="N70" i="15"/>
  <c r="N72" i="15"/>
  <c r="N74" i="15"/>
  <c r="N76" i="15"/>
  <c r="N78" i="15"/>
  <c r="N80" i="15"/>
  <c r="N82" i="15"/>
  <c r="N84" i="15"/>
  <c r="N86" i="15"/>
  <c r="N88" i="15"/>
  <c r="N90" i="15"/>
  <c r="N92" i="15"/>
  <c r="N94" i="15"/>
  <c r="N96" i="15"/>
  <c r="N102" i="15"/>
  <c r="N104" i="15"/>
  <c r="N42" i="15"/>
  <c r="N99" i="15"/>
  <c r="N106" i="15"/>
  <c r="N37" i="15"/>
  <c r="N40" i="15"/>
  <c r="N43" i="15"/>
  <c r="N45" i="15"/>
  <c r="N47" i="15"/>
  <c r="N49" i="15"/>
  <c r="N51" i="15"/>
  <c r="N53" i="15"/>
  <c r="N55" i="15"/>
  <c r="N57" i="15"/>
  <c r="N59" i="15"/>
  <c r="N61" i="15"/>
  <c r="N63" i="15"/>
  <c r="N65" i="15"/>
  <c r="N67" i="15"/>
  <c r="N69" i="15"/>
  <c r="N71" i="15"/>
  <c r="N73" i="15"/>
  <c r="N75" i="15"/>
  <c r="N77" i="15"/>
  <c r="N79" i="15"/>
  <c r="N81" i="15"/>
  <c r="N83" i="15"/>
  <c r="N85" i="15"/>
  <c r="N87" i="15"/>
  <c r="N89" i="15"/>
  <c r="N91" i="15"/>
  <c r="N93" i="15"/>
  <c r="N95" i="15"/>
  <c r="N97" i="15"/>
  <c r="N101" i="15"/>
  <c r="N103" i="15"/>
  <c r="N100" i="15"/>
  <c r="N105" i="15"/>
  <c r="N38" i="15"/>
  <c r="N98" i="15"/>
  <c r="N41" i="15"/>
  <c r="S9" i="15"/>
  <c r="S33" i="15"/>
  <c r="S31" i="15"/>
  <c r="S18" i="15"/>
  <c r="S16" i="15"/>
  <c r="S10" i="15"/>
  <c r="S8" i="15"/>
  <c r="S7" i="15"/>
  <c r="S36" i="15"/>
  <c r="S26" i="15"/>
  <c r="S15" i="15"/>
  <c r="S29" i="15"/>
  <c r="S20" i="15"/>
  <c r="S24" i="15"/>
  <c r="S23" i="15"/>
  <c r="S21" i="15"/>
  <c r="S30" i="15"/>
  <c r="S14" i="15"/>
  <c r="S28" i="15"/>
  <c r="S35" i="15"/>
  <c r="S17" i="15"/>
  <c r="S22" i="15"/>
  <c r="S12" i="15"/>
  <c r="S25" i="15"/>
  <c r="S13" i="15"/>
  <c r="S34" i="15"/>
  <c r="S11" i="15"/>
  <c r="S27" i="15"/>
  <c r="S19" i="15"/>
  <c r="S32" i="15"/>
  <c r="U31" i="15"/>
  <c r="U30" i="15"/>
  <c r="U14" i="15"/>
  <c r="U28" i="15"/>
  <c r="U35" i="15"/>
  <c r="U17" i="15"/>
  <c r="U22" i="15"/>
  <c r="U12" i="15"/>
  <c r="U25" i="15"/>
  <c r="U13" i="15"/>
  <c r="U34" i="15"/>
  <c r="U11" i="15"/>
  <c r="U27" i="15"/>
  <c r="U19" i="15"/>
  <c r="U32" i="15"/>
  <c r="U9" i="15"/>
  <c r="U33" i="15"/>
  <c r="U18" i="15"/>
  <c r="U16" i="15"/>
  <c r="U10" i="15"/>
  <c r="U8" i="15"/>
  <c r="U7" i="15"/>
  <c r="U36" i="15"/>
  <c r="U26" i="15"/>
  <c r="U15" i="15"/>
  <c r="U29" i="15"/>
  <c r="U20" i="15"/>
  <c r="U24" i="15"/>
  <c r="U23" i="15"/>
  <c r="U21" i="15"/>
  <c r="Q31" i="15"/>
  <c r="Q30" i="15"/>
  <c r="Q14" i="15"/>
  <c r="Q28" i="15"/>
  <c r="Q35" i="15"/>
  <c r="Q17" i="15"/>
  <c r="Q22" i="15"/>
  <c r="Q12" i="15"/>
  <c r="Q25" i="15"/>
  <c r="Q13" i="15"/>
  <c r="Q34" i="15"/>
  <c r="Q11" i="15"/>
  <c r="Q27" i="15"/>
  <c r="Q19" i="15"/>
  <c r="Q32" i="15"/>
  <c r="Q9" i="15"/>
  <c r="Q18" i="15"/>
  <c r="Q16" i="15"/>
  <c r="Q10" i="15"/>
  <c r="Q8" i="15"/>
  <c r="Q7" i="15"/>
  <c r="Q36" i="15"/>
  <c r="Q26" i="15"/>
  <c r="Q15" i="15"/>
  <c r="Q29" i="15"/>
  <c r="Q20" i="15"/>
  <c r="Q24" i="15"/>
  <c r="Q23" i="15"/>
  <c r="Q21" i="15"/>
  <c r="Q33" i="15"/>
  <c r="T9" i="15"/>
  <c r="T31" i="15"/>
  <c r="T33" i="15"/>
  <c r="T18" i="15"/>
  <c r="T16" i="15"/>
  <c r="T10" i="15"/>
  <c r="T8" i="15"/>
  <c r="T7" i="15"/>
  <c r="T36" i="15"/>
  <c r="T26" i="15"/>
  <c r="T15" i="15"/>
  <c r="T29" i="15"/>
  <c r="T30" i="15"/>
  <c r="T14" i="15"/>
  <c r="T28" i="15"/>
  <c r="T35" i="15"/>
  <c r="T17" i="15"/>
  <c r="T22" i="15"/>
  <c r="T12" i="15"/>
  <c r="T25" i="15"/>
  <c r="T13" i="15"/>
  <c r="T34" i="15"/>
  <c r="T11" i="15"/>
  <c r="T27" i="15"/>
  <c r="T23" i="15"/>
  <c r="T19" i="15"/>
  <c r="T20" i="15"/>
  <c r="T24" i="15"/>
  <c r="T21" i="15"/>
  <c r="T32" i="15"/>
  <c r="P9" i="15"/>
  <c r="P18" i="15"/>
  <c r="P16" i="15"/>
  <c r="P10" i="15"/>
  <c r="P8" i="15"/>
  <c r="P7" i="15"/>
  <c r="P36" i="15"/>
  <c r="P26" i="15"/>
  <c r="P15" i="15"/>
  <c r="P29" i="15"/>
  <c r="P20" i="15"/>
  <c r="P31" i="15"/>
  <c r="P33" i="15"/>
  <c r="P30" i="15"/>
  <c r="P14" i="15"/>
  <c r="P28" i="15"/>
  <c r="P35" i="15"/>
  <c r="P17" i="15"/>
  <c r="P22" i="15"/>
  <c r="P12" i="15"/>
  <c r="P25" i="15"/>
  <c r="P13" i="15"/>
  <c r="P34" i="15"/>
  <c r="P11" i="15"/>
  <c r="P27" i="15"/>
  <c r="P24" i="15"/>
  <c r="P21" i="15"/>
  <c r="P32" i="15"/>
  <c r="P23" i="15"/>
  <c r="P19" i="15"/>
  <c r="R33" i="15"/>
  <c r="R30" i="15"/>
  <c r="R14" i="15"/>
  <c r="R28" i="15"/>
  <c r="R35" i="15"/>
  <c r="R17" i="15"/>
  <c r="R22" i="15"/>
  <c r="R12" i="15"/>
  <c r="R25" i="15"/>
  <c r="R13" i="15"/>
  <c r="R34" i="15"/>
  <c r="R11" i="15"/>
  <c r="R9" i="15"/>
  <c r="R31" i="15"/>
  <c r="R18" i="15"/>
  <c r="R16" i="15"/>
  <c r="R10" i="15"/>
  <c r="R8" i="15"/>
  <c r="R7" i="15"/>
  <c r="R36" i="15"/>
  <c r="R26" i="15"/>
  <c r="R15" i="15"/>
  <c r="R29" i="15"/>
  <c r="R20" i="15"/>
  <c r="R19" i="15"/>
  <c r="R24" i="15"/>
  <c r="R21" i="15"/>
  <c r="R32" i="15"/>
  <c r="R27" i="15"/>
  <c r="R23" i="15"/>
  <c r="M17" i="15"/>
  <c r="M38" i="15"/>
  <c r="M40" i="15"/>
  <c r="M42" i="15"/>
  <c r="M44" i="15"/>
  <c r="M46" i="15"/>
  <c r="M48" i="15"/>
  <c r="M50" i="15"/>
  <c r="M52" i="15"/>
  <c r="M54" i="15"/>
  <c r="M56" i="15"/>
  <c r="M58" i="15"/>
  <c r="M60" i="15"/>
  <c r="M62" i="15"/>
  <c r="M64" i="15"/>
  <c r="M66" i="15"/>
  <c r="M68" i="15"/>
  <c r="M70" i="15"/>
  <c r="M72" i="15"/>
  <c r="M74" i="15"/>
  <c r="M76" i="15"/>
  <c r="M78" i="15"/>
  <c r="M80" i="15"/>
  <c r="M82" i="15"/>
  <c r="M84" i="15"/>
  <c r="M86" i="15"/>
  <c r="M88" i="15"/>
  <c r="M90" i="15"/>
  <c r="M92" i="15"/>
  <c r="M94" i="15"/>
  <c r="M96" i="15"/>
  <c r="M98" i="15"/>
  <c r="M39" i="15"/>
  <c r="M41" i="15"/>
  <c r="M43" i="15"/>
  <c r="M45" i="15"/>
  <c r="M47" i="15"/>
  <c r="M49" i="15"/>
  <c r="M51" i="15"/>
  <c r="M53" i="15"/>
  <c r="M55" i="15"/>
  <c r="M57" i="15"/>
  <c r="M59" i="15"/>
  <c r="M61" i="15"/>
  <c r="M63" i="15"/>
  <c r="M65" i="15"/>
  <c r="M67" i="15"/>
  <c r="M69" i="15"/>
  <c r="M71" i="15"/>
  <c r="M73" i="15"/>
  <c r="M75" i="15"/>
  <c r="M77" i="15"/>
  <c r="M79" i="15"/>
  <c r="M81" i="15"/>
  <c r="M83" i="15"/>
  <c r="M85" i="15"/>
  <c r="M87" i="15"/>
  <c r="M89" i="15"/>
  <c r="M91" i="15"/>
  <c r="M93" i="15"/>
  <c r="M95" i="15"/>
  <c r="M97" i="15"/>
  <c r="M103" i="15"/>
  <c r="M101" i="15"/>
  <c r="M105" i="15"/>
  <c r="M99" i="15"/>
  <c r="M100" i="15"/>
  <c r="M102" i="15"/>
  <c r="M104" i="15"/>
  <c r="M106" i="15"/>
  <c r="L39" i="15"/>
  <c r="V39" i="15" s="1" a="1"/>
  <c r="V39" i="15" s="1"/>
  <c r="L41" i="15"/>
  <c r="V41" i="15" s="1" a="1"/>
  <c r="V41" i="15" s="1"/>
  <c r="L43" i="15"/>
  <c r="V43" i="15" s="1" a="1"/>
  <c r="V43" i="15" s="1"/>
  <c r="L45" i="15"/>
  <c r="V45" i="15" s="1" a="1"/>
  <c r="V45" i="15" s="1"/>
  <c r="L47" i="15"/>
  <c r="V47" i="15" s="1" a="1"/>
  <c r="V47" i="15" s="1"/>
  <c r="L49" i="15"/>
  <c r="V49" i="15" s="1" a="1"/>
  <c r="V49" i="15" s="1"/>
  <c r="L51" i="15"/>
  <c r="V51" i="15" s="1" a="1"/>
  <c r="V51" i="15" s="1"/>
  <c r="L53" i="15"/>
  <c r="V53" i="15" s="1" a="1"/>
  <c r="V53" i="15" s="1"/>
  <c r="L55" i="15"/>
  <c r="V55" i="15" s="1" a="1"/>
  <c r="V55" i="15" s="1"/>
  <c r="L57" i="15"/>
  <c r="V57" i="15" s="1" a="1"/>
  <c r="V57" i="15" s="1"/>
  <c r="L59" i="15"/>
  <c r="V59" i="15" s="1" a="1"/>
  <c r="V59" i="15" s="1"/>
  <c r="L61" i="15"/>
  <c r="V61" i="15" s="1" a="1"/>
  <c r="V61" i="15" s="1"/>
  <c r="L63" i="15"/>
  <c r="V63" i="15" s="1" a="1"/>
  <c r="V63" i="15" s="1"/>
  <c r="L65" i="15"/>
  <c r="V65" i="15" s="1" a="1"/>
  <c r="V65" i="15" s="1"/>
  <c r="L67" i="15"/>
  <c r="V67" i="15" s="1" a="1"/>
  <c r="V67" i="15" s="1"/>
  <c r="L69" i="15"/>
  <c r="V69" i="15" s="1" a="1"/>
  <c r="V69" i="15" s="1"/>
  <c r="L71" i="15"/>
  <c r="V71" i="15" s="1" a="1"/>
  <c r="V71" i="15" s="1"/>
  <c r="L73" i="15"/>
  <c r="V73" i="15" s="1" a="1"/>
  <c r="V73" i="15" s="1"/>
  <c r="L75" i="15"/>
  <c r="V75" i="15" s="1" a="1"/>
  <c r="V75" i="15" s="1"/>
  <c r="L77" i="15"/>
  <c r="V77" i="15" s="1" a="1"/>
  <c r="V77" i="15" s="1"/>
  <c r="L40" i="15"/>
  <c r="V40" i="15" s="1" a="1"/>
  <c r="V40" i="15" s="1"/>
  <c r="L44" i="15"/>
  <c r="V44" i="15" s="1" a="1"/>
  <c r="V44" i="15" s="1"/>
  <c r="L48" i="15"/>
  <c r="V48" i="15" s="1" a="1"/>
  <c r="V48" i="15" s="1"/>
  <c r="L52" i="15"/>
  <c r="V52" i="15" s="1" a="1"/>
  <c r="V52" i="15" s="1"/>
  <c r="L56" i="15"/>
  <c r="V56" i="15" s="1" a="1"/>
  <c r="V56" i="15" s="1"/>
  <c r="L60" i="15"/>
  <c r="V60" i="15" s="1" a="1"/>
  <c r="V60" i="15" s="1"/>
  <c r="L64" i="15"/>
  <c r="V64" i="15" s="1" a="1"/>
  <c r="V64" i="15" s="1"/>
  <c r="L68" i="15"/>
  <c r="V68" i="15" s="1" a="1"/>
  <c r="V68" i="15" s="1"/>
  <c r="L72" i="15"/>
  <c r="V72" i="15" s="1" a="1"/>
  <c r="V72" i="15" s="1"/>
  <c r="L76" i="15"/>
  <c r="V76" i="15" s="1" a="1"/>
  <c r="V76" i="15" s="1"/>
  <c r="L101" i="15"/>
  <c r="V101" i="15" s="1" a="1"/>
  <c r="V101" i="15" s="1"/>
  <c r="L103" i="15"/>
  <c r="V103" i="15" s="1" a="1"/>
  <c r="V103" i="15" s="1"/>
  <c r="L105" i="15"/>
  <c r="V105" i="15" s="1" a="1"/>
  <c r="V105" i="15" s="1"/>
  <c r="L80" i="15"/>
  <c r="V80" i="15" s="1" a="1"/>
  <c r="V80" i="15" s="1"/>
  <c r="L82" i="15"/>
  <c r="V82" i="15" s="1" a="1"/>
  <c r="V82" i="15" s="1"/>
  <c r="L84" i="15"/>
  <c r="V84" i="15" s="1" a="1"/>
  <c r="V84" i="15" s="1"/>
  <c r="L88" i="15"/>
  <c r="V88" i="15" s="1" a="1"/>
  <c r="V88" i="15" s="1"/>
  <c r="L91" i="15"/>
  <c r="V91" i="15" s="1" a="1"/>
  <c r="V91" i="15" s="1"/>
  <c r="L92" i="15"/>
  <c r="V92" i="15" s="1" a="1"/>
  <c r="V92" i="15" s="1"/>
  <c r="L94" i="15"/>
  <c r="V94" i="15" s="1" a="1"/>
  <c r="V94" i="15" s="1"/>
  <c r="L97" i="15"/>
  <c r="V97" i="15" s="1" a="1"/>
  <c r="V97" i="15" s="1"/>
  <c r="L99" i="15"/>
  <c r="V99" i="15" s="1" a="1"/>
  <c r="V99" i="15" s="1"/>
  <c r="L86" i="15"/>
  <c r="V86" i="15" s="1" a="1"/>
  <c r="V86" i="15" s="1"/>
  <c r="L89" i="15"/>
  <c r="V89" i="15" s="1" a="1"/>
  <c r="V89" i="15" s="1"/>
  <c r="L93" i="15"/>
  <c r="V93" i="15" s="1" a="1"/>
  <c r="V93" i="15" s="1"/>
  <c r="L38" i="15"/>
  <c r="V38" i="15" s="1" a="1"/>
  <c r="V38" i="15" s="1"/>
  <c r="L42" i="15"/>
  <c r="V42" i="15" s="1" a="1"/>
  <c r="V42" i="15" s="1"/>
  <c r="L46" i="15"/>
  <c r="V46" i="15" s="1" a="1"/>
  <c r="V46" i="15" s="1"/>
  <c r="L50" i="15"/>
  <c r="V50" i="15" s="1" a="1"/>
  <c r="V50" i="15" s="1"/>
  <c r="L54" i="15"/>
  <c r="V54" i="15" s="1" a="1"/>
  <c r="V54" i="15" s="1"/>
  <c r="L58" i="15"/>
  <c r="V58" i="15" s="1" a="1"/>
  <c r="V58" i="15" s="1"/>
  <c r="L62" i="15"/>
  <c r="V62" i="15" s="1" a="1"/>
  <c r="V62" i="15" s="1"/>
  <c r="L66" i="15"/>
  <c r="V66" i="15" s="1" a="1"/>
  <c r="V66" i="15" s="1"/>
  <c r="L70" i="15"/>
  <c r="V70" i="15" s="1" a="1"/>
  <c r="V70" i="15" s="1"/>
  <c r="L74" i="15"/>
  <c r="V74" i="15" s="1" a="1"/>
  <c r="V74" i="15" s="1"/>
  <c r="L78" i="15"/>
  <c r="V78" i="15" s="1" a="1"/>
  <c r="V78" i="15" s="1"/>
  <c r="L100" i="15"/>
  <c r="V100" i="15" s="1" a="1"/>
  <c r="V100" i="15" s="1"/>
  <c r="L102" i="15"/>
  <c r="V102" i="15" s="1" a="1"/>
  <c r="V102" i="15" s="1"/>
  <c r="L104" i="15"/>
  <c r="V104" i="15" s="1" a="1"/>
  <c r="V104" i="15" s="1"/>
  <c r="L106" i="15"/>
  <c r="V106" i="15" s="1" a="1"/>
  <c r="V106" i="15" s="1"/>
  <c r="L79" i="15"/>
  <c r="V79" i="15" s="1" a="1"/>
  <c r="V79" i="15" s="1"/>
  <c r="L81" i="15"/>
  <c r="V81" i="15" s="1" a="1"/>
  <c r="V81" i="15" s="1"/>
  <c r="L83" i="15"/>
  <c r="V83" i="15" s="1" a="1"/>
  <c r="V83" i="15" s="1"/>
  <c r="L85" i="15"/>
  <c r="V85" i="15" s="1" a="1"/>
  <c r="V85" i="15" s="1"/>
  <c r="L87" i="15"/>
  <c r="V87" i="15" s="1" a="1"/>
  <c r="V87" i="15" s="1"/>
  <c r="L90" i="15"/>
  <c r="V90" i="15" s="1" a="1"/>
  <c r="V90" i="15" s="1"/>
  <c r="L95" i="15"/>
  <c r="V95" i="15" s="1" a="1"/>
  <c r="V95" i="15" s="1"/>
  <c r="L96" i="15"/>
  <c r="V96" i="15" s="1" a="1"/>
  <c r="V96" i="15" s="1"/>
  <c r="L98" i="15"/>
  <c r="V98" i="15" s="1" a="1"/>
  <c r="V98" i="15" s="1"/>
  <c r="N15" i="15"/>
  <c r="M30" i="15"/>
  <c r="L15" i="15"/>
  <c r="V15" i="15" s="1" a="1"/>
  <c r="V15" i="15" s="1"/>
  <c r="N9" i="15"/>
  <c r="L23" i="15"/>
  <c r="V23" i="15" s="1" a="1"/>
  <c r="V23" i="15" s="1"/>
  <c r="L36" i="15"/>
  <c r="V36" i="15" s="1" a="1"/>
  <c r="V36" i="15" s="1"/>
  <c r="L24" i="15"/>
  <c r="V24" i="15" s="1" a="1"/>
  <c r="V24" i="15" s="1"/>
  <c r="M10" i="15"/>
  <c r="M8" i="15"/>
  <c r="M16" i="15"/>
  <c r="N28" i="15"/>
  <c r="N10" i="15"/>
  <c r="N7" i="15"/>
  <c r="N36" i="15"/>
  <c r="M31" i="15"/>
  <c r="N30" i="15"/>
  <c r="M18" i="15"/>
  <c r="N35" i="15"/>
  <c r="N8" i="15"/>
  <c r="N33" i="15"/>
  <c r="N23" i="15"/>
  <c r="N31" i="15"/>
  <c r="N18" i="15"/>
  <c r="N17" i="15"/>
  <c r="N14" i="15"/>
  <c r="N16" i="15"/>
  <c r="N26" i="15"/>
  <c r="O8" i="15"/>
  <c r="L22" i="15"/>
  <c r="V22" i="15" s="1" a="1"/>
  <c r="V22" i="15" s="1"/>
  <c r="L7" i="15"/>
  <c r="L8" i="15"/>
  <c r="V8" i="15" s="1" a="1"/>
  <c r="V8" i="15" s="1"/>
  <c r="L17" i="15"/>
  <c r="V17" i="15" s="1" a="1"/>
  <c r="V17" i="15" s="1"/>
  <c r="L10" i="15"/>
  <c r="V10" i="15" s="1" a="1"/>
  <c r="V10" i="15" s="1"/>
  <c r="L35" i="15"/>
  <c r="V35" i="15" s="1" a="1"/>
  <c r="V35" i="15" s="1"/>
  <c r="L16" i="15"/>
  <c r="V16" i="15" s="1" a="1"/>
  <c r="V16" i="15" s="1"/>
  <c r="L28" i="15"/>
  <c r="V28" i="15" s="1" a="1"/>
  <c r="V28" i="15" s="1"/>
  <c r="L18" i="15"/>
  <c r="V18" i="15" s="1" a="1"/>
  <c r="V18" i="15" s="1"/>
  <c r="L14" i="15"/>
  <c r="V14" i="15" s="1" a="1"/>
  <c r="V14" i="15" s="1"/>
  <c r="L30" i="15"/>
  <c r="V30" i="15" s="1" a="1"/>
  <c r="V30" i="15" s="1"/>
  <c r="L33" i="15"/>
  <c r="V33" i="15" s="1" a="1"/>
  <c r="V33" i="15" s="1"/>
  <c r="L31" i="15"/>
  <c r="V31" i="15" s="1" a="1"/>
  <c r="V31" i="15" s="1"/>
  <c r="L9" i="15"/>
  <c r="V9" i="15" s="1" a="1"/>
  <c r="V9" i="15" s="1"/>
  <c r="L21" i="15"/>
  <c r="V21" i="15" s="1" a="1"/>
  <c r="V21" i="15" s="1"/>
  <c r="L32" i="15"/>
  <c r="V32" i="15" s="1" a="1"/>
  <c r="V32" i="15" s="1"/>
  <c r="L19" i="15"/>
  <c r="V19" i="15" s="1" a="1"/>
  <c r="V19" i="15" s="1"/>
  <c r="L27" i="15"/>
  <c r="V27" i="15" s="1" a="1"/>
  <c r="V27" i="15" s="1"/>
  <c r="L11" i="15"/>
  <c r="V11" i="15" s="1" a="1"/>
  <c r="V11" i="15" s="1"/>
  <c r="L34" i="15"/>
  <c r="V34" i="15" s="1" a="1"/>
  <c r="V34" i="15" s="1"/>
  <c r="L13" i="15"/>
  <c r="V13" i="15" s="1" a="1"/>
  <c r="V13" i="15" s="1"/>
  <c r="L25" i="15"/>
  <c r="V25" i="15" s="1" a="1"/>
  <c r="V25" i="15" s="1"/>
  <c r="L12" i="15"/>
  <c r="V12" i="15" s="1" a="1"/>
  <c r="V12" i="15" s="1"/>
  <c r="M9" i="15"/>
  <c r="M33" i="15"/>
  <c r="A10" i="15"/>
  <c r="W10" i="15" s="1"/>
  <c r="X10" i="15" s="1"/>
  <c r="M14" i="15"/>
  <c r="M28" i="15"/>
  <c r="M35" i="15"/>
  <c r="L26" i="15"/>
  <c r="V26" i="15" s="1" a="1"/>
  <c r="V26" i="15" s="1"/>
  <c r="L29" i="15"/>
  <c r="V29" i="15" s="1" a="1"/>
  <c r="V29" i="15" s="1"/>
  <c r="M21" i="15"/>
  <c r="M32" i="15"/>
  <c r="M23" i="15"/>
  <c r="M19" i="15"/>
  <c r="M24" i="15"/>
  <c r="M27" i="15"/>
  <c r="M20" i="15"/>
  <c r="M11" i="15"/>
  <c r="M29" i="15"/>
  <c r="M34" i="15"/>
  <c r="M15" i="15"/>
  <c r="M13" i="15"/>
  <c r="M26" i="15"/>
  <c r="M25" i="15"/>
  <c r="M36" i="15"/>
  <c r="M12" i="15"/>
  <c r="M7" i="15"/>
  <c r="M22" i="15"/>
  <c r="L20" i="15"/>
  <c r="V20" i="15" s="1" a="1"/>
  <c r="V20" i="15" s="1"/>
  <c r="N29" i="15"/>
  <c r="N20" i="15"/>
  <c r="N24" i="15"/>
  <c r="N21" i="15"/>
  <c r="N32" i="15"/>
  <c r="O9" i="15"/>
  <c r="O31" i="15"/>
  <c r="O33" i="15"/>
  <c r="O30" i="15"/>
  <c r="O14" i="15"/>
  <c r="O18" i="15"/>
  <c r="O28" i="15"/>
  <c r="O16" i="15"/>
  <c r="O35" i="15"/>
  <c r="O10" i="15"/>
  <c r="O17" i="15"/>
  <c r="O21" i="15"/>
  <c r="O32" i="15"/>
  <c r="O23" i="15"/>
  <c r="O19" i="15"/>
  <c r="O24" i="15"/>
  <c r="O27" i="15"/>
  <c r="O20" i="15"/>
  <c r="O11" i="15"/>
  <c r="O29" i="15"/>
  <c r="O34" i="15"/>
  <c r="O15" i="15"/>
  <c r="O13" i="15"/>
  <c r="O26" i="15"/>
  <c r="O25" i="15"/>
  <c r="O36" i="15"/>
  <c r="O12" i="15"/>
  <c r="O7" i="15"/>
  <c r="O22" i="15"/>
  <c r="N22" i="15"/>
  <c r="N12" i="15"/>
  <c r="N25" i="15"/>
  <c r="N13" i="15"/>
  <c r="N34" i="15"/>
  <c r="N11" i="15"/>
  <c r="N27" i="15"/>
  <c r="N19" i="15"/>
  <c r="E8" i="11"/>
  <c r="P3" i="15" l="1"/>
  <c r="P2" i="15"/>
  <c r="T3" i="15"/>
  <c r="T2" i="15"/>
  <c r="U2" i="15"/>
  <c r="U3" i="15"/>
  <c r="S2" i="15"/>
  <c r="S3" i="15"/>
  <c r="M2" i="15"/>
  <c r="M3" i="15"/>
  <c r="V7" i="15" a="1"/>
  <c r="V7" i="15" s="1"/>
  <c r="Z3" i="15" s="1"/>
  <c r="L3" i="15"/>
  <c r="L2" i="15"/>
  <c r="N3" i="15"/>
  <c r="N2" i="15"/>
  <c r="O2" i="15"/>
  <c r="O3" i="15"/>
  <c r="R3" i="15"/>
  <c r="R2" i="15"/>
  <c r="Q2" i="15"/>
  <c r="Q3" i="15"/>
  <c r="AI21" i="15" a="1"/>
  <c r="A11" i="15"/>
  <c r="W11" i="15" s="1"/>
  <c r="X11" i="15" s="1"/>
  <c r="J19" i="11"/>
  <c r="AL21" i="15" l="1"/>
  <c r="AI30" i="15"/>
  <c r="AM28" i="15"/>
  <c r="AQ26" i="15"/>
  <c r="AK25" i="15"/>
  <c r="AO23" i="15"/>
  <c r="AI22" i="15"/>
  <c r="AL30" i="15"/>
  <c r="AP28" i="15"/>
  <c r="AJ27" i="15"/>
  <c r="AN25" i="15"/>
  <c r="AR23" i="15"/>
  <c r="AL22" i="15"/>
  <c r="AO30" i="15"/>
  <c r="AI29" i="15"/>
  <c r="AM27" i="15"/>
  <c r="AQ25" i="15"/>
  <c r="AK24" i="15"/>
  <c r="AO22" i="15"/>
  <c r="AI21" i="15"/>
  <c r="AP29" i="15"/>
  <c r="AJ28" i="15"/>
  <c r="AN26" i="15"/>
  <c r="AR24" i="15"/>
  <c r="AL23" i="15"/>
  <c r="AP21" i="15"/>
  <c r="AO29" i="15"/>
  <c r="AI28" i="15"/>
  <c r="AM26" i="15"/>
  <c r="AQ24" i="15"/>
  <c r="AK23" i="15"/>
  <c r="AO21" i="15"/>
  <c r="AR29" i="15"/>
  <c r="AL28" i="15"/>
  <c r="AP26" i="15"/>
  <c r="AJ25" i="15"/>
  <c r="AN23" i="15"/>
  <c r="AR21" i="15"/>
  <c r="AK30" i="15"/>
  <c r="AO28" i="15"/>
  <c r="AI27" i="15"/>
  <c r="AM25" i="15"/>
  <c r="AQ23" i="15"/>
  <c r="AK22" i="15"/>
  <c r="AR30" i="15"/>
  <c r="AL29" i="15"/>
  <c r="AP27" i="15"/>
  <c r="AJ26" i="15"/>
  <c r="AN24" i="15"/>
  <c r="AR22" i="15"/>
  <c r="AQ30" i="15"/>
  <c r="AO27" i="15"/>
  <c r="AM24" i="15"/>
  <c r="AK21" i="15"/>
  <c r="AR27" i="15"/>
  <c r="AP24" i="15"/>
  <c r="AN21" i="15"/>
  <c r="AK28" i="15"/>
  <c r="AI25" i="15"/>
  <c r="AQ21" i="15"/>
  <c r="AR28" i="15"/>
  <c r="AP25" i="15"/>
  <c r="AN22" i="15"/>
  <c r="AI26" i="15"/>
  <c r="AN29" i="15"/>
  <c r="AJ23" i="15"/>
  <c r="AO26" i="15"/>
  <c r="AN30" i="15"/>
  <c r="AJ24" i="15"/>
  <c r="AQ28" i="15"/>
  <c r="AM22" i="15"/>
  <c r="AR25" i="15"/>
  <c r="AM29" i="15"/>
  <c r="AI23" i="15"/>
  <c r="AR26" i="15"/>
  <c r="AM30" i="15"/>
  <c r="AK27" i="15"/>
  <c r="AI24" i="15"/>
  <c r="AP30" i="15"/>
  <c r="AN27" i="15"/>
  <c r="AL24" i="15"/>
  <c r="AJ21" i="15"/>
  <c r="AQ27" i="15"/>
  <c r="AO24" i="15"/>
  <c r="AM21" i="15"/>
  <c r="AN28" i="15"/>
  <c r="AL25" i="15"/>
  <c r="AJ22" i="15"/>
  <c r="AK29" i="15"/>
  <c r="AQ22" i="15"/>
  <c r="AL26" i="15"/>
  <c r="AQ29" i="15"/>
  <c r="AM23" i="15"/>
  <c r="AL27" i="15"/>
  <c r="AO25" i="15"/>
  <c r="AJ29" i="15"/>
  <c r="AP22" i="15"/>
  <c r="AK26" i="15"/>
  <c r="AJ30" i="15"/>
  <c r="AP23" i="15"/>
  <c r="A12" i="15"/>
  <c r="W12" i="15" s="1"/>
  <c r="X12" i="15" s="1"/>
  <c r="J20" i="11" a="1"/>
  <c r="J20" i="11"/>
  <c r="J18" i="11"/>
  <c r="J17" i="11" a="1"/>
  <c r="M17" i="11" s="1"/>
  <c r="N17" i="11"/>
  <c r="L19" i="11"/>
  <c r="M19" i="11"/>
  <c r="K19" i="11"/>
  <c r="M18" i="11"/>
  <c r="L18" i="11"/>
  <c r="K18" i="11"/>
  <c r="N19" i="11" a="1"/>
  <c r="N19" i="11" s="1"/>
  <c r="O19" i="11" a="1"/>
  <c r="O19" i="11" s="1"/>
  <c r="K20" i="11" a="1"/>
  <c r="K20" i="11" s="1"/>
  <c r="L20" i="11" a="1"/>
  <c r="L20" i="11" s="1"/>
  <c r="M20" i="11" a="1"/>
  <c r="M20" i="11" s="1"/>
  <c r="N20" i="11" a="1"/>
  <c r="N20" i="11" s="1"/>
  <c r="O20" i="11" a="1"/>
  <c r="O20" i="11" s="1"/>
  <c r="K21" i="11" a="1"/>
  <c r="K21" i="11" s="1"/>
  <c r="L21" i="11" a="1"/>
  <c r="L21" i="11" s="1"/>
  <c r="M21" i="11" a="1"/>
  <c r="M21" i="11" s="1"/>
  <c r="N21" i="11" a="1"/>
  <c r="N21" i="11" s="1"/>
  <c r="O21" i="11" a="1"/>
  <c r="O21" i="11" s="1"/>
  <c r="J21" i="11" a="1"/>
  <c r="J21" i="11" s="1"/>
  <c r="N18" i="11"/>
  <c r="O18" i="11" a="1"/>
  <c r="O18" i="11" s="1"/>
  <c r="J16" i="11" a="1"/>
  <c r="M16" i="11" s="1"/>
  <c r="J17" i="11" l="1"/>
  <c r="AI34" i="15" a="1"/>
  <c r="A13" i="15"/>
  <c r="W13" i="15" s="1"/>
  <c r="X13" i="15" s="1"/>
  <c r="L17" i="11"/>
  <c r="O17" i="11"/>
  <c r="K17" i="11"/>
  <c r="J27" i="11" s="1" a="1"/>
  <c r="L16" i="11"/>
  <c r="O16" i="11"/>
  <c r="K16" i="11"/>
  <c r="N16" i="11"/>
  <c r="J16" i="11"/>
  <c r="K27" i="11" l="1"/>
  <c r="N27" i="11"/>
  <c r="M27" i="11"/>
  <c r="O27" i="11"/>
  <c r="J27" i="11"/>
  <c r="L27" i="11"/>
  <c r="J28" i="11"/>
  <c r="J25" i="11" a="1"/>
  <c r="AJ34" i="15"/>
  <c r="AK39" i="15"/>
  <c r="AQ40" i="15"/>
  <c r="AM42" i="15"/>
  <c r="AI38" i="15"/>
  <c r="AO39" i="15"/>
  <c r="AK41" i="15"/>
  <c r="AQ42" i="15"/>
  <c r="AM38" i="15"/>
  <c r="AI40" i="15"/>
  <c r="AO41" i="15"/>
  <c r="AK43" i="15"/>
  <c r="AM40" i="15"/>
  <c r="AI42" i="15"/>
  <c r="AO43" i="15"/>
  <c r="AQ38" i="15"/>
  <c r="AQ36" i="15"/>
  <c r="AK35" i="15"/>
  <c r="AR43" i="15"/>
  <c r="AL42" i="15"/>
  <c r="AP40" i="15"/>
  <c r="AJ39" i="15"/>
  <c r="AN37" i="15"/>
  <c r="AR35" i="15"/>
  <c r="AL34" i="15"/>
  <c r="AO42" i="15"/>
  <c r="AI41" i="15"/>
  <c r="AM39" i="15"/>
  <c r="AQ37" i="15"/>
  <c r="AK36" i="15"/>
  <c r="AO34" i="15"/>
  <c r="AR42" i="15"/>
  <c r="AL41" i="15"/>
  <c r="AP39" i="15"/>
  <c r="AJ38" i="15"/>
  <c r="AN36" i="15"/>
  <c r="AR34" i="15"/>
  <c r="AI36" i="15"/>
  <c r="AM34" i="15"/>
  <c r="AN41" i="15"/>
  <c r="AL38" i="15"/>
  <c r="AJ35" i="15"/>
  <c r="AQ41" i="15"/>
  <c r="AO38" i="15"/>
  <c r="AM35" i="15"/>
  <c r="AM36" i="15"/>
  <c r="AQ34" i="15"/>
  <c r="AN43" i="15"/>
  <c r="AR41" i="15"/>
  <c r="AL40" i="15"/>
  <c r="AP38" i="15"/>
  <c r="AJ37" i="15"/>
  <c r="AN35" i="15"/>
  <c r="AQ43" i="15"/>
  <c r="AK42" i="15"/>
  <c r="AO40" i="15"/>
  <c r="AI39" i="15"/>
  <c r="AM37" i="15"/>
  <c r="AQ35" i="15"/>
  <c r="AK34" i="15"/>
  <c r="AN42" i="15"/>
  <c r="AR40" i="15"/>
  <c r="AL39" i="15"/>
  <c r="AP37" i="15"/>
  <c r="AJ36" i="15"/>
  <c r="AN34" i="15"/>
  <c r="AO37" i="15"/>
  <c r="AJ43" i="15"/>
  <c r="AR39" i="15"/>
  <c r="AP36" i="15"/>
  <c r="AM43" i="15"/>
  <c r="AK40" i="15"/>
  <c r="AI37" i="15"/>
  <c r="AP43" i="15"/>
  <c r="AI34" i="15"/>
  <c r="AR37" i="15"/>
  <c r="AM41" i="15"/>
  <c r="AI35" i="15"/>
  <c r="AN40" i="15"/>
  <c r="AL37" i="15"/>
  <c r="AJ41" i="15"/>
  <c r="AK38" i="15"/>
  <c r="AP35" i="15"/>
  <c r="AO35" i="15"/>
  <c r="AO36" i="15"/>
  <c r="AN38" i="15"/>
  <c r="AP42" i="15"/>
  <c r="AL36" i="15"/>
  <c r="AQ39" i="15"/>
  <c r="AL43" i="15"/>
  <c r="AJ40" i="15"/>
  <c r="AR36" i="15"/>
  <c r="AK37" i="15"/>
  <c r="AP34" i="15"/>
  <c r="AJ42" i="15"/>
  <c r="AR38" i="15"/>
  <c r="AN39" i="15"/>
  <c r="AI43" i="15"/>
  <c r="AP41" i="15"/>
  <c r="AL35" i="15"/>
  <c r="A14" i="15"/>
  <c r="W14" i="15" s="1"/>
  <c r="X14" i="15" s="1"/>
  <c r="O28" i="11" a="1"/>
  <c r="O28" i="11" s="1"/>
  <c r="N30" i="11" a="1"/>
  <c r="M28" i="11" a="1"/>
  <c r="K29" i="11" a="1"/>
  <c r="K29" i="11" s="1"/>
  <c r="L29" i="11" a="1"/>
  <c r="L29" i="11" s="1"/>
  <c r="N29" i="11" a="1"/>
  <c r="N29" i="11" s="1"/>
  <c r="J26" i="11" a="1"/>
  <c r="M26" i="11" s="1"/>
  <c r="J29" i="11" a="1"/>
  <c r="J29" i="11" s="1"/>
  <c r="K28" i="11" a="1"/>
  <c r="K28" i="11" s="1"/>
  <c r="L28" i="11" a="1"/>
  <c r="K30" i="11" a="1"/>
  <c r="K30" i="11" s="1"/>
  <c r="L30" i="11" a="1"/>
  <c r="M30" i="11" a="1"/>
  <c r="M30" i="11" s="1"/>
  <c r="O30" i="11" a="1"/>
  <c r="N28" i="11" a="1"/>
  <c r="N28" i="11" s="1"/>
  <c r="O29" i="11" a="1"/>
  <c r="O29" i="11" s="1"/>
  <c r="J30" i="11" a="1"/>
  <c r="J30" i="11" s="1"/>
  <c r="M29" i="11" a="1"/>
  <c r="M29" i="11" s="1"/>
  <c r="N26" i="11"/>
  <c r="O30" i="11"/>
  <c r="M28" i="11"/>
  <c r="L30" i="11"/>
  <c r="N30" i="11"/>
  <c r="L28" i="11"/>
  <c r="Q92" i="13"/>
  <c r="Q93" i="13" s="1"/>
  <c r="Q94" i="13" s="1"/>
  <c r="Q95" i="13" s="1"/>
  <c r="Q96" i="13" s="1"/>
  <c r="Q97" i="13" s="1"/>
  <c r="Q98" i="13" s="1"/>
  <c r="Q99" i="13" s="1"/>
  <c r="Q100" i="13" s="1"/>
  <c r="Q101" i="13" s="1"/>
  <c r="Q102" i="13" s="1"/>
  <c r="Q103" i="13" s="1"/>
  <c r="Q104" i="13" s="1"/>
  <c r="Q105" i="13" s="1"/>
  <c r="Q106" i="13" s="1"/>
  <c r="Q107" i="13" s="1"/>
  <c r="Q108" i="13" s="1"/>
  <c r="Q109" i="13" s="1"/>
  <c r="Q110" i="13" s="1"/>
  <c r="Q111" i="13" s="1"/>
  <c r="Q112" i="13" s="1"/>
  <c r="Q113" i="13" s="1"/>
  <c r="Q114" i="13" s="1"/>
  <c r="Q115" i="13" s="1"/>
  <c r="Q116" i="13" s="1"/>
  <c r="Q117" i="13" s="1"/>
  <c r="Q118" i="13" s="1"/>
  <c r="Q119" i="13" s="1"/>
  <c r="Q120" i="13" s="1"/>
  <c r="Q121" i="13" s="1"/>
  <c r="Q122" i="13" s="1"/>
  <c r="Q123" i="13" s="1"/>
  <c r="Q124" i="13" s="1"/>
  <c r="Q125" i="13" s="1"/>
  <c r="Q126" i="13" s="1"/>
  <c r="Q127" i="13" s="1"/>
  <c r="Q128" i="13" s="1"/>
  <c r="Q129" i="13" s="1"/>
  <c r="Q130" i="13" s="1"/>
  <c r="Q131" i="13" s="1"/>
  <c r="Q132" i="13" s="1"/>
  <c r="Q133" i="13" s="1"/>
  <c r="Q134" i="13" s="1"/>
  <c r="Q135" i="13" s="1"/>
  <c r="Q136" i="13" s="1"/>
  <c r="Q137" i="13" s="1"/>
  <c r="Q138" i="13" s="1"/>
  <c r="Q139" i="13" s="1"/>
  <c r="Q140" i="13" s="1"/>
  <c r="Q141" i="13" s="1"/>
  <c r="Q142" i="13" s="1"/>
  <c r="Q143" i="13" s="1"/>
  <c r="Q144" i="13" s="1"/>
  <c r="Q145" i="13" s="1"/>
  <c r="Q146" i="13" s="1"/>
  <c r="Q147" i="13" s="1"/>
  <c r="Q148" i="13" s="1"/>
  <c r="Q149" i="13" s="1"/>
  <c r="Q150" i="13" s="1"/>
  <c r="Q151" i="13" s="1"/>
  <c r="Q152" i="13" s="1"/>
  <c r="Q153" i="13" s="1"/>
  <c r="Q154" i="13" s="1"/>
  <c r="Q155" i="13" s="1"/>
  <c r="Q156" i="13" s="1"/>
  <c r="Q157" i="13" s="1"/>
  <c r="Q158" i="13" s="1"/>
  <c r="Q159" i="13" s="1"/>
  <c r="Q160" i="13" s="1"/>
  <c r="Q161" i="13" s="1"/>
  <c r="Q162" i="13" s="1"/>
  <c r="Q163" i="13" s="1"/>
  <c r="Q164" i="13" s="1"/>
  <c r="Q165" i="13" s="1"/>
  <c r="Q166" i="13" s="1"/>
  <c r="Q167" i="13" s="1"/>
  <c r="Q168" i="13" s="1"/>
  <c r="Q169" i="13" s="1"/>
  <c r="Q170" i="13" s="1"/>
  <c r="Q171" i="13" s="1"/>
  <c r="Q172" i="13" s="1"/>
  <c r="Q173" i="13" s="1"/>
  <c r="Q174" i="13" s="1"/>
  <c r="Q175" i="13" s="1"/>
  <c r="Q176" i="13" s="1"/>
  <c r="Q177" i="13" s="1"/>
  <c r="Q178" i="13" s="1"/>
  <c r="Q179" i="13" s="1"/>
  <c r="Q180" i="13" s="1"/>
  <c r="Q181" i="13" s="1"/>
  <c r="Q182" i="13" s="1"/>
  <c r="Q183" i="13" s="1"/>
  <c r="Q184" i="13" s="1"/>
  <c r="Q185" i="13" s="1"/>
  <c r="Q186" i="13" s="1"/>
  <c r="Q187" i="13" s="1"/>
  <c r="Q188" i="13" s="1"/>
  <c r="Q189" i="13" s="1"/>
  <c r="Q190" i="13" s="1"/>
  <c r="Q191" i="13" s="1"/>
  <c r="Q192" i="13" s="1"/>
  <c r="Q193" i="13" s="1"/>
  <c r="Q194" i="13" s="1"/>
  <c r="Q195" i="13" s="1"/>
  <c r="Q196" i="13" s="1"/>
  <c r="Q197" i="13" s="1"/>
  <c r="Q198" i="13" s="1"/>
  <c r="Q199" i="13" s="1"/>
  <c r="Q200" i="13" s="1"/>
  <c r="Q201" i="13" s="1"/>
  <c r="Q202" i="13" s="1"/>
  <c r="Q203" i="13" s="1"/>
  <c r="Q204" i="13" s="1"/>
  <c r="Q205" i="13" s="1"/>
  <c r="Q206" i="13" s="1"/>
  <c r="Q207" i="13" s="1"/>
  <c r="Q208" i="13" s="1"/>
  <c r="Q209" i="13" s="1"/>
  <c r="Q210" i="13" s="1"/>
  <c r="Q211" i="13" s="1"/>
  <c r="Q212" i="13" s="1"/>
  <c r="Q213" i="13" s="1"/>
  <c r="Q214" i="13" s="1"/>
  <c r="Q215" i="13" s="1"/>
  <c r="Q216" i="13" s="1"/>
  <c r="Q217" i="13" s="1"/>
  <c r="Q218" i="13" s="1"/>
  <c r="Q219" i="13" s="1"/>
  <c r="Q220" i="13" s="1"/>
  <c r="Q221" i="13" s="1"/>
  <c r="Q222" i="13" s="1"/>
  <c r="Q223" i="13" s="1"/>
  <c r="Q224" i="13" s="1"/>
  <c r="Q225" i="13" s="1"/>
  <c r="Q226" i="13" s="1"/>
  <c r="Q227" i="13" s="1"/>
  <c r="Q228" i="13" s="1"/>
  <c r="Q229" i="13" s="1"/>
  <c r="Q230" i="13" s="1"/>
  <c r="Q231" i="13" s="1"/>
  <c r="Q232" i="13" s="1"/>
  <c r="Q233" i="13" s="1"/>
  <c r="Q234" i="13" s="1"/>
  <c r="Q235" i="13" s="1"/>
  <c r="Q236" i="13" s="1"/>
  <c r="Q237" i="13" s="1"/>
  <c r="Q238" i="13" s="1"/>
  <c r="Q239" i="13" s="1"/>
  <c r="Q240" i="13" s="1"/>
  <c r="Q241" i="13" s="1"/>
  <c r="Q242" i="13" s="1"/>
  <c r="Q243" i="13" s="1"/>
  <c r="Q244" i="13" s="1"/>
  <c r="Q245" i="13" s="1"/>
  <c r="Q246" i="13" s="1"/>
  <c r="Q247" i="13" s="1"/>
  <c r="Q248" i="13" s="1"/>
  <c r="Q249" i="13" s="1"/>
  <c r="Q250" i="13" s="1"/>
  <c r="Q251" i="13" s="1"/>
  <c r="Q252" i="13" s="1"/>
  <c r="Q253" i="13" s="1"/>
  <c r="Q254" i="13" s="1"/>
  <c r="Q255" i="13" s="1"/>
  <c r="Q256" i="13" s="1"/>
  <c r="Q257" i="13" s="1"/>
  <c r="Q258" i="13" s="1"/>
  <c r="Q259" i="13" s="1"/>
  <c r="Q260" i="13" s="1"/>
  <c r="Q261" i="13" s="1"/>
  <c r="Q262" i="13" s="1"/>
  <c r="Q263" i="13" s="1"/>
  <c r="Q264" i="13" s="1"/>
  <c r="Q265" i="13" s="1"/>
  <c r="Q266" i="13" s="1"/>
  <c r="Q267" i="13" s="1"/>
  <c r="Q268" i="13" s="1"/>
  <c r="Q269" i="13" s="1"/>
  <c r="Q270" i="13" s="1"/>
  <c r="Q271" i="13" s="1"/>
  <c r="Q272" i="13" s="1"/>
  <c r="Q273" i="13" s="1"/>
  <c r="Q274" i="13" s="1"/>
  <c r="Q275" i="13" s="1"/>
  <c r="Q276" i="13" s="1"/>
  <c r="Q277" i="13" s="1"/>
  <c r="Q278" i="13" s="1"/>
  <c r="Q279" i="13" s="1"/>
  <c r="Q280" i="13" s="1"/>
  <c r="Q281" i="13" s="1"/>
  <c r="Q282" i="13" s="1"/>
  <c r="Q283" i="13" s="1"/>
  <c r="Q284" i="13" s="1"/>
  <c r="Q285" i="13" s="1"/>
  <c r="Q286" i="13" s="1"/>
  <c r="Q287" i="13" s="1"/>
  <c r="Q288" i="13" s="1"/>
  <c r="Q289" i="13" s="1"/>
  <c r="Q290" i="13" s="1"/>
  <c r="Q291" i="13" s="1"/>
  <c r="Q292" i="13" s="1"/>
  <c r="Q293" i="13" s="1"/>
  <c r="Q294" i="13" s="1"/>
  <c r="Q295" i="13" s="1"/>
  <c r="Q296" i="13" s="1"/>
  <c r="Q297" i="13" s="1"/>
  <c r="Q298" i="13" s="1"/>
  <c r="Q299" i="13" s="1"/>
  <c r="Q300" i="13" s="1"/>
  <c r="Q301" i="13" s="1"/>
  <c r="Q302" i="13" s="1"/>
  <c r="Q303" i="13" s="1"/>
  <c r="Q304" i="13" s="1"/>
  <c r="Q305" i="13" s="1"/>
  <c r="Q306" i="13" s="1"/>
  <c r="Q307" i="13" s="1"/>
  <c r="Q308" i="13" s="1"/>
  <c r="Q309" i="13" s="1"/>
  <c r="Q310" i="13" s="1"/>
  <c r="Q311" i="13" s="1"/>
  <c r="Q312" i="13" s="1"/>
  <c r="Q313" i="13" s="1"/>
  <c r="Q314" i="13" s="1"/>
  <c r="Q315" i="13" s="1"/>
  <c r="Q316" i="13" s="1"/>
  <c r="Q317" i="13" s="1"/>
  <c r="Q318" i="13" s="1"/>
  <c r="Q319" i="13" s="1"/>
  <c r="Q320" i="13" s="1"/>
  <c r="Q321" i="13" s="1"/>
  <c r="Q322" i="13" s="1"/>
  <c r="Q323" i="13" s="1"/>
  <c r="Q324" i="13" s="1"/>
  <c r="Q325" i="13" s="1"/>
  <c r="Q326" i="13" s="1"/>
  <c r="Q327" i="13" s="1"/>
  <c r="Q328" i="13" s="1"/>
  <c r="Q329" i="13" s="1"/>
  <c r="Q330" i="13" s="1"/>
  <c r="Q331" i="13" s="1"/>
  <c r="Q332" i="13" s="1"/>
  <c r="Q333" i="13" s="1"/>
  <c r="Q334" i="13" s="1"/>
  <c r="Q335" i="13" s="1"/>
  <c r="Q336" i="13" s="1"/>
  <c r="Q337" i="13" s="1"/>
  <c r="Q338" i="13" s="1"/>
  <c r="Q339" i="13" s="1"/>
  <c r="Q340" i="13" s="1"/>
  <c r="Q341" i="13" s="1"/>
  <c r="Q342" i="13" s="1"/>
  <c r="Q343" i="13" s="1"/>
  <c r="Q344" i="13" s="1"/>
  <c r="Q345" i="13" s="1"/>
  <c r="Q346" i="13" s="1"/>
  <c r="Q347" i="13" s="1"/>
  <c r="Q348" i="13" s="1"/>
  <c r="Q349" i="13" s="1"/>
  <c r="Q350" i="13" s="1"/>
  <c r="Q351" i="13" s="1"/>
  <c r="Q352" i="13" s="1"/>
  <c r="Q353" i="13" s="1"/>
  <c r="Q354" i="13" s="1"/>
  <c r="Q355" i="13" s="1"/>
  <c r="Q356" i="13" s="1"/>
  <c r="Q357" i="13" s="1"/>
  <c r="Q358" i="13" s="1"/>
  <c r="Q359" i="13" s="1"/>
  <c r="Q360" i="13" s="1"/>
  <c r="Q361" i="13" s="1"/>
  <c r="Q362" i="13" s="1"/>
  <c r="Q363" i="13" s="1"/>
  <c r="Q364" i="13" s="1"/>
  <c r="Q365" i="13" s="1"/>
  <c r="Q366" i="13" s="1"/>
  <c r="Q367" i="13" s="1"/>
  <c r="Q368" i="13" s="1"/>
  <c r="Q369" i="13" s="1"/>
  <c r="Q370" i="13" s="1"/>
  <c r="Q371" i="13" s="1"/>
  <c r="Q372" i="13" s="1"/>
  <c r="Q373" i="13" s="1"/>
  <c r="Q374" i="13" s="1"/>
  <c r="Q375" i="13" s="1"/>
  <c r="Q376" i="13" s="1"/>
  <c r="Q377" i="13" s="1"/>
  <c r="Q378" i="13" s="1"/>
  <c r="Q379" i="13" s="1"/>
  <c r="Q380" i="13" s="1"/>
  <c r="Q381" i="13" s="1"/>
  <c r="Q382" i="13" s="1"/>
  <c r="Q383" i="13" s="1"/>
  <c r="Q384" i="13" s="1"/>
  <c r="Q385" i="13" s="1"/>
  <c r="Q386" i="13" s="1"/>
  <c r="Q387" i="13" s="1"/>
  <c r="Q388" i="13" s="1"/>
  <c r="Q389" i="13" s="1"/>
  <c r="Q390" i="13" s="1"/>
  <c r="Q391" i="13" s="1"/>
  <c r="Q392" i="13" s="1"/>
  <c r="Q393" i="13" s="1"/>
  <c r="Q394" i="13" s="1"/>
  <c r="Q395" i="13" s="1"/>
  <c r="Q396" i="13" s="1"/>
  <c r="Q397" i="13" s="1"/>
  <c r="Q398" i="13" s="1"/>
  <c r="Q399" i="13" s="1"/>
  <c r="Q400" i="13" s="1"/>
  <c r="Q401" i="13" s="1"/>
  <c r="Q402" i="13" s="1"/>
  <c r="Q403" i="13" s="1"/>
  <c r="Q404" i="13" s="1"/>
  <c r="Q405" i="13" s="1"/>
  <c r="Q406" i="13" s="1"/>
  <c r="Q407" i="13" s="1"/>
  <c r="Q408" i="13" s="1"/>
  <c r="Q409" i="13" s="1"/>
  <c r="Q410" i="13" s="1"/>
  <c r="Q411" i="13" s="1"/>
  <c r="Q412" i="13" s="1"/>
  <c r="Q413" i="13" s="1"/>
  <c r="Q414" i="13" s="1"/>
  <c r="Q415" i="13" s="1"/>
  <c r="Q416" i="13" s="1"/>
  <c r="Q417" i="13" s="1"/>
  <c r="Q418" i="13" s="1"/>
  <c r="Q419" i="13" s="1"/>
  <c r="Q420" i="13" s="1"/>
  <c r="Q421" i="13" s="1"/>
  <c r="Q422" i="13" s="1"/>
  <c r="Q423" i="13" s="1"/>
  <c r="Q424" i="13" s="1"/>
  <c r="Q425" i="13" s="1"/>
  <c r="Q426" i="13" s="1"/>
  <c r="Q427" i="13" s="1"/>
  <c r="Q428" i="13" s="1"/>
  <c r="Q429" i="13" s="1"/>
  <c r="Q430" i="13" s="1"/>
  <c r="Q431" i="13" s="1"/>
  <c r="Q432" i="13" s="1"/>
  <c r="Q433" i="13" s="1"/>
  <c r="Q434" i="13" s="1"/>
  <c r="Q435" i="13" s="1"/>
  <c r="Q436" i="13" s="1"/>
  <c r="Q437" i="13" s="1"/>
  <c r="Q438" i="13" s="1"/>
  <c r="Q439" i="13" s="1"/>
  <c r="Q440" i="13" s="1"/>
  <c r="Q441" i="13" s="1"/>
  <c r="Q442" i="13" s="1"/>
  <c r="Q443" i="13" s="1"/>
  <c r="Q444" i="13" s="1"/>
  <c r="Q445" i="13" s="1"/>
  <c r="Q446" i="13" s="1"/>
  <c r="Q447" i="13" s="1"/>
  <c r="Q448" i="13" s="1"/>
  <c r="Q449" i="13" s="1"/>
  <c r="Q450" i="13" s="1"/>
  <c r="Q451" i="13" s="1"/>
  <c r="Q452" i="13" s="1"/>
  <c r="Q453" i="13" s="1"/>
  <c r="Q454" i="13" s="1"/>
  <c r="Q455" i="13" s="1"/>
  <c r="Q456" i="13" s="1"/>
  <c r="Q457" i="13" s="1"/>
  <c r="Q458" i="13" s="1"/>
  <c r="Q459" i="13" s="1"/>
  <c r="Q460" i="13" s="1"/>
  <c r="Q461" i="13" s="1"/>
  <c r="Q462" i="13" s="1"/>
  <c r="Q463" i="13" s="1"/>
  <c r="Q464" i="13" s="1"/>
  <c r="Q465" i="13" s="1"/>
  <c r="Q466" i="13" s="1"/>
  <c r="Q467" i="13" s="1"/>
  <c r="Q468" i="13" s="1"/>
  <c r="Q469" i="13" s="1"/>
  <c r="Q470" i="13" s="1"/>
  <c r="Q471" i="13" s="1"/>
  <c r="Q472" i="13" s="1"/>
  <c r="Q473" i="13" s="1"/>
  <c r="Q474" i="13" s="1"/>
  <c r="Q475" i="13" s="1"/>
  <c r="Q476" i="13" s="1"/>
  <c r="Q477" i="13" s="1"/>
  <c r="Q478" i="13" s="1"/>
  <c r="Q479" i="13" s="1"/>
  <c r="Q480" i="13" s="1"/>
  <c r="Q481" i="13" s="1"/>
  <c r="Q482" i="13" s="1"/>
  <c r="Q483" i="13" s="1"/>
  <c r="Q484" i="13" s="1"/>
  <c r="Q485" i="13" s="1"/>
  <c r="Q486" i="13" s="1"/>
  <c r="Q487" i="13" s="1"/>
  <c r="Q488" i="13" s="1"/>
  <c r="Q489" i="13" s="1"/>
  <c r="Q490" i="13" s="1"/>
  <c r="Q491" i="13" s="1"/>
  <c r="Q492" i="13" s="1"/>
  <c r="Q493" i="13" s="1"/>
  <c r="Q494" i="13" s="1"/>
  <c r="Q495" i="13" s="1"/>
  <c r="Q496" i="13" s="1"/>
  <c r="Q497" i="13" s="1"/>
  <c r="Q498" i="13" s="1"/>
  <c r="Q499" i="13" s="1"/>
  <c r="Q500" i="13" s="1"/>
  <c r="Q501" i="13" s="1"/>
  <c r="Q502" i="13" s="1"/>
  <c r="Q503" i="13" s="1"/>
  <c r="Q504" i="13" s="1"/>
  <c r="Q505" i="13" s="1"/>
  <c r="Q506" i="13" s="1"/>
  <c r="Q507" i="13" s="1"/>
  <c r="Q508" i="13" s="1"/>
  <c r="Q509" i="13" s="1"/>
  <c r="Q510" i="13" s="1"/>
  <c r="Q511" i="13" s="1"/>
  <c r="Q512" i="13" s="1"/>
  <c r="Q513" i="13" s="1"/>
  <c r="Q514" i="13" s="1"/>
  <c r="Q515" i="13" s="1"/>
  <c r="Q516" i="13" s="1"/>
  <c r="Q517" i="13" s="1"/>
  <c r="Q518" i="13" s="1"/>
  <c r="Q519" i="13" s="1"/>
  <c r="Q520" i="13" s="1"/>
  <c r="Q521" i="13" s="1"/>
  <c r="Q522" i="13" s="1"/>
  <c r="Q523" i="13" s="1"/>
  <c r="Q524" i="13" s="1"/>
  <c r="Q525" i="13" s="1"/>
  <c r="Q526" i="13" s="1"/>
  <c r="Q527" i="13" s="1"/>
  <c r="Q528" i="13" s="1"/>
  <c r="Q529" i="13" s="1"/>
  <c r="Q530" i="13" s="1"/>
  <c r="Q531" i="13" s="1"/>
  <c r="Q532" i="13" s="1"/>
  <c r="Q533" i="13" s="1"/>
  <c r="Q534" i="13" s="1"/>
  <c r="Q535" i="13" s="1"/>
  <c r="Q536" i="13" s="1"/>
  <c r="Q537" i="13" s="1"/>
  <c r="Q538" i="13" s="1"/>
  <c r="Q539" i="13" s="1"/>
  <c r="Q540" i="13" s="1"/>
  <c r="Q541" i="13" s="1"/>
  <c r="Q542" i="13" s="1"/>
  <c r="Q543" i="13" s="1"/>
  <c r="Q544" i="13" s="1"/>
  <c r="Q545" i="13" s="1"/>
  <c r="Q546" i="13" s="1"/>
  <c r="Q547" i="13" s="1"/>
  <c r="Q548" i="13" s="1"/>
  <c r="Q549" i="13" s="1"/>
  <c r="Q550" i="13" s="1"/>
  <c r="Q551" i="13" s="1"/>
  <c r="Q552" i="13" s="1"/>
  <c r="Q553" i="13" s="1"/>
  <c r="Q554" i="13" s="1"/>
  <c r="Q555" i="13" s="1"/>
  <c r="Q556" i="13" s="1"/>
  <c r="Q557" i="13" s="1"/>
  <c r="Q558" i="13" s="1"/>
  <c r="Q559" i="13" s="1"/>
  <c r="Q560" i="13" s="1"/>
  <c r="Q561" i="13" s="1"/>
  <c r="Q562" i="13" s="1"/>
  <c r="Q563" i="13" s="1"/>
  <c r="Q564" i="13" s="1"/>
  <c r="Q565" i="13" s="1"/>
  <c r="Q566" i="13" s="1"/>
  <c r="Q567" i="13" s="1"/>
  <c r="Q568" i="13" s="1"/>
  <c r="Q569" i="13" s="1"/>
  <c r="Q570" i="13" s="1"/>
  <c r="Q571" i="13" s="1"/>
  <c r="Q572" i="13" s="1"/>
  <c r="Q573" i="13" s="1"/>
  <c r="Q574" i="13" s="1"/>
  <c r="Q575" i="13" s="1"/>
  <c r="Q576" i="13" s="1"/>
  <c r="Q577" i="13" s="1"/>
  <c r="Q578" i="13" s="1"/>
  <c r="Q579" i="13" s="1"/>
  <c r="Q580" i="13" s="1"/>
  <c r="Q581" i="13" s="1"/>
  <c r="Q582" i="13" s="1"/>
  <c r="Q583" i="13" s="1"/>
  <c r="Q584" i="13" s="1"/>
  <c r="Q585" i="13" s="1"/>
  <c r="Q586" i="13" s="1"/>
  <c r="Q587" i="13" s="1"/>
  <c r="Q588" i="13" s="1"/>
  <c r="Q589" i="13" s="1"/>
  <c r="Q590" i="13" s="1"/>
  <c r="Q591" i="13" s="1"/>
  <c r="Q592" i="13" s="1"/>
  <c r="Q593" i="13" s="1"/>
  <c r="Q594" i="13" s="1"/>
  <c r="Q595" i="13" s="1"/>
  <c r="Q596" i="13" s="1"/>
  <c r="Q597" i="13" s="1"/>
  <c r="Q598" i="13" s="1"/>
  <c r="Q599" i="13" s="1"/>
  <c r="Q600" i="13" s="1"/>
  <c r="Q601" i="13" s="1"/>
  <c r="Q602" i="13" s="1"/>
  <c r="Q603" i="13" s="1"/>
  <c r="Q604" i="13" s="1"/>
  <c r="Q605" i="13" s="1"/>
  <c r="Q606" i="13" s="1"/>
  <c r="Q607" i="13" s="1"/>
  <c r="Q608" i="13" s="1"/>
  <c r="Q609" i="13" s="1"/>
  <c r="Q610" i="13" s="1"/>
  <c r="Q611" i="13" s="1"/>
  <c r="Q612" i="13" s="1"/>
  <c r="Q613" i="13" s="1"/>
  <c r="Q614" i="13" s="1"/>
  <c r="Q615" i="13" s="1"/>
  <c r="Q616" i="13" s="1"/>
  <c r="Q617" i="13" s="1"/>
  <c r="Q618" i="13" s="1"/>
  <c r="Q619" i="13" s="1"/>
  <c r="Q620" i="13" s="1"/>
  <c r="Q621" i="13" s="1"/>
  <c r="Q622" i="13" s="1"/>
  <c r="Q623" i="13" s="1"/>
  <c r="Q624" i="13" s="1"/>
  <c r="Q625" i="13" s="1"/>
  <c r="Q626" i="13" s="1"/>
  <c r="Q627" i="13" s="1"/>
  <c r="Q628" i="13" s="1"/>
  <c r="Q629" i="13" s="1"/>
  <c r="Q630" i="13" s="1"/>
  <c r="Q631" i="13" s="1"/>
  <c r="Q632" i="13" s="1"/>
  <c r="Q633" i="13" s="1"/>
  <c r="Q634" i="13" s="1"/>
  <c r="AB87" i="13"/>
  <c r="AA87" i="13"/>
  <c r="J86" i="13" s="1"/>
  <c r="Z87" i="13"/>
  <c r="Y87" i="13"/>
  <c r="H27" i="13" s="1"/>
  <c r="X87" i="13"/>
  <c r="W87" i="13"/>
  <c r="F82" i="13" s="1"/>
  <c r="V87" i="13"/>
  <c r="U87" i="13"/>
  <c r="D59" i="13" s="1"/>
  <c r="T87" i="13"/>
  <c r="S87" i="13"/>
  <c r="B85" i="13" s="1"/>
  <c r="L85" i="13" s="1" a="1"/>
  <c r="L85" i="13" s="1"/>
  <c r="AB86" i="13"/>
  <c r="K80" i="13" s="1"/>
  <c r="AA86" i="13"/>
  <c r="Z86" i="13"/>
  <c r="I48" i="13" s="1"/>
  <c r="Y86" i="13"/>
  <c r="X86" i="13"/>
  <c r="G85" i="13" s="1"/>
  <c r="W86" i="13"/>
  <c r="V86" i="13"/>
  <c r="E87" i="13" s="1"/>
  <c r="U86" i="13"/>
  <c r="T86" i="13"/>
  <c r="C80" i="13" s="1"/>
  <c r="S86" i="13"/>
  <c r="K86" i="13"/>
  <c r="B86" i="13"/>
  <c r="L86" i="13" s="1" a="1"/>
  <c r="L86" i="13" s="1"/>
  <c r="F85" i="13"/>
  <c r="K84" i="13"/>
  <c r="F84" i="13"/>
  <c r="J83" i="13"/>
  <c r="B83" i="13"/>
  <c r="L83" i="13" s="1" a="1"/>
  <c r="L83" i="13" s="1"/>
  <c r="G82" i="13"/>
  <c r="K81" i="13"/>
  <c r="G81" i="13"/>
  <c r="G80" i="13"/>
  <c r="K79" i="13"/>
  <c r="K78" i="13"/>
  <c r="F78" i="13"/>
  <c r="K77" i="13"/>
  <c r="F77" i="13"/>
  <c r="K76" i="13"/>
  <c r="C76" i="13"/>
  <c r="B75" i="13"/>
  <c r="L75" i="13" s="1" a="1"/>
  <c r="L75" i="13" s="1"/>
  <c r="F74" i="13"/>
  <c r="K73" i="13"/>
  <c r="F73" i="13"/>
  <c r="J72" i="13"/>
  <c r="K71" i="13"/>
  <c r="G71" i="13"/>
  <c r="G70" i="13"/>
  <c r="F69" i="13"/>
  <c r="F68" i="13"/>
  <c r="G67" i="13"/>
  <c r="K66" i="13"/>
  <c r="F66" i="13"/>
  <c r="T65" i="13" a="1"/>
  <c r="Z65" i="13" s="1"/>
  <c r="F65" i="13"/>
  <c r="K64" i="13"/>
  <c r="F64" i="13"/>
  <c r="J63" i="13"/>
  <c r="C62" i="13"/>
  <c r="J61" i="13"/>
  <c r="C61" i="13"/>
  <c r="J60" i="13"/>
  <c r="E60" i="13"/>
  <c r="K59" i="13"/>
  <c r="C59" i="13"/>
  <c r="J58" i="13"/>
  <c r="C58" i="13"/>
  <c r="J57" i="13"/>
  <c r="C57" i="13"/>
  <c r="F56" i="13"/>
  <c r="J55" i="13"/>
  <c r="C55" i="13"/>
  <c r="J54" i="13"/>
  <c r="C54" i="13"/>
  <c r="F53" i="13"/>
  <c r="G52" i="13"/>
  <c r="C52" i="13"/>
  <c r="T51" i="13" a="1"/>
  <c r="AA60" i="13" s="1"/>
  <c r="J51" i="13"/>
  <c r="F51" i="13"/>
  <c r="T50" i="13" a="1"/>
  <c r="AA50" i="13" s="1"/>
  <c r="K50" i="13"/>
  <c r="G50" i="13"/>
  <c r="C50" i="13"/>
  <c r="K49" i="13"/>
  <c r="G49" i="13"/>
  <c r="C49" i="13"/>
  <c r="J48" i="13"/>
  <c r="F48" i="13"/>
  <c r="K47" i="13"/>
  <c r="G47" i="13"/>
  <c r="C47" i="13"/>
  <c r="J46" i="13"/>
  <c r="B46" i="13"/>
  <c r="L46" i="13" s="1" a="1"/>
  <c r="L46" i="13" s="1"/>
  <c r="J45" i="13"/>
  <c r="F45" i="13"/>
  <c r="B45" i="13"/>
  <c r="L45" i="13" s="1" a="1"/>
  <c r="L45" i="13" s="1"/>
  <c r="J44" i="13"/>
  <c r="F44" i="13"/>
  <c r="B44" i="13"/>
  <c r="L44" i="13" s="1" a="1"/>
  <c r="L44" i="13" s="1"/>
  <c r="I43" i="13"/>
  <c r="D43" i="13"/>
  <c r="J42" i="13"/>
  <c r="F42" i="13"/>
  <c r="C42" i="13"/>
  <c r="K41" i="13"/>
  <c r="G41" i="13"/>
  <c r="C41" i="13"/>
  <c r="K40" i="13"/>
  <c r="C40" i="13"/>
  <c r="J39" i="13"/>
  <c r="F39" i="13"/>
  <c r="B39" i="13"/>
  <c r="L39" i="13" s="1" a="1"/>
  <c r="L39" i="13" s="1"/>
  <c r="J38" i="13"/>
  <c r="F38" i="13"/>
  <c r="B38" i="13"/>
  <c r="L38" i="13" s="1" a="1"/>
  <c r="L38" i="13" s="1"/>
  <c r="J37" i="13"/>
  <c r="F37" i="13"/>
  <c r="B37" i="13"/>
  <c r="L37" i="13" s="1" a="1"/>
  <c r="L37" i="13" s="1"/>
  <c r="F36" i="13"/>
  <c r="K35" i="13"/>
  <c r="G35" i="13"/>
  <c r="D35" i="13"/>
  <c r="B35" i="13"/>
  <c r="L35" i="13" s="1" a="1"/>
  <c r="L35" i="13" s="1"/>
  <c r="J34" i="13"/>
  <c r="F34" i="13"/>
  <c r="B34" i="13"/>
  <c r="L34" i="13" s="1" a="1"/>
  <c r="L34" i="13" s="1"/>
  <c r="F33" i="13"/>
  <c r="B33" i="13"/>
  <c r="L33" i="13" s="1" a="1"/>
  <c r="L33" i="13" s="1"/>
  <c r="K32" i="13"/>
  <c r="G32" i="13"/>
  <c r="C32" i="13"/>
  <c r="J31" i="13"/>
  <c r="F31" i="13"/>
  <c r="B31" i="13"/>
  <c r="L31" i="13" s="1" a="1"/>
  <c r="L31" i="13" s="1"/>
  <c r="G30" i="13"/>
  <c r="C30" i="13"/>
  <c r="K29" i="13"/>
  <c r="G29" i="13"/>
  <c r="C29" i="13"/>
  <c r="K28" i="13"/>
  <c r="G28" i="13"/>
  <c r="C28" i="13"/>
  <c r="K27" i="13"/>
  <c r="G27" i="13"/>
  <c r="K26" i="13"/>
  <c r="G26" i="13"/>
  <c r="C26" i="13"/>
  <c r="A26" i="13"/>
  <c r="A27" i="13" s="1"/>
  <c r="M25" i="13"/>
  <c r="N25" i="13" s="1"/>
  <c r="J25" i="13"/>
  <c r="G25" i="13"/>
  <c r="C25" i="13"/>
  <c r="R22" i="13"/>
  <c r="K25" i="11" l="1"/>
  <c r="M25" i="11"/>
  <c r="J25" i="11"/>
  <c r="N25" i="11"/>
  <c r="O25" i="11"/>
  <c r="L25" i="11"/>
  <c r="J34" i="11" s="1" a="1"/>
  <c r="M34" i="11" s="1"/>
  <c r="B25" i="13"/>
  <c r="L25" i="13" s="1"/>
  <c r="F25" i="13"/>
  <c r="H25" i="13"/>
  <c r="K25" i="13"/>
  <c r="B26" i="13"/>
  <c r="L26" i="13" s="1" a="1"/>
  <c r="L26" i="13" s="1"/>
  <c r="F26" i="13"/>
  <c r="J26" i="13"/>
  <c r="C27" i="13"/>
  <c r="B28" i="13"/>
  <c r="L28" i="13" s="1" a="1"/>
  <c r="L28" i="13" s="1"/>
  <c r="F28" i="13"/>
  <c r="J28" i="13"/>
  <c r="B29" i="13"/>
  <c r="L29" i="13" s="1" a="1"/>
  <c r="L29" i="13" s="1"/>
  <c r="F29" i="13"/>
  <c r="J29" i="13"/>
  <c r="E30" i="13"/>
  <c r="K30" i="13"/>
  <c r="C31" i="13"/>
  <c r="G31" i="13"/>
  <c r="K31" i="13"/>
  <c r="D32" i="13"/>
  <c r="I32" i="13"/>
  <c r="E33" i="13"/>
  <c r="J33" i="13"/>
  <c r="C34" i="13"/>
  <c r="G34" i="13"/>
  <c r="K34" i="13"/>
  <c r="C35" i="13"/>
  <c r="F35" i="13"/>
  <c r="J35" i="13"/>
  <c r="B36" i="13"/>
  <c r="L36" i="13" s="1" a="1"/>
  <c r="L36" i="13" s="1"/>
  <c r="J36" i="13"/>
  <c r="C37" i="13"/>
  <c r="G37" i="13"/>
  <c r="K37" i="13"/>
  <c r="C38" i="13"/>
  <c r="G38" i="13"/>
  <c r="K38" i="13"/>
  <c r="C39" i="13"/>
  <c r="G39" i="13"/>
  <c r="K39" i="13"/>
  <c r="G40" i="13"/>
  <c r="B41" i="13"/>
  <c r="L41" i="13" s="1" a="1"/>
  <c r="L41" i="13" s="1"/>
  <c r="F41" i="13"/>
  <c r="J41" i="13"/>
  <c r="B42" i="13"/>
  <c r="L42" i="13" s="1" a="1"/>
  <c r="L42" i="13" s="1"/>
  <c r="D42" i="13"/>
  <c r="G42" i="13"/>
  <c r="K42" i="13"/>
  <c r="C43" i="13"/>
  <c r="G43" i="13"/>
  <c r="K43" i="13"/>
  <c r="C44" i="13"/>
  <c r="G44" i="13"/>
  <c r="K44" i="13"/>
  <c r="C45" i="13"/>
  <c r="G45" i="13"/>
  <c r="K45" i="13"/>
  <c r="F46" i="13"/>
  <c r="B47" i="13"/>
  <c r="L47" i="13" s="1" a="1"/>
  <c r="L47" i="13" s="1"/>
  <c r="F47" i="13"/>
  <c r="J47" i="13"/>
  <c r="B48" i="13"/>
  <c r="L48" i="13" s="1" a="1"/>
  <c r="L48" i="13" s="1"/>
  <c r="B49" i="13"/>
  <c r="L49" i="13" s="1" a="1"/>
  <c r="L49" i="13" s="1"/>
  <c r="F49" i="13"/>
  <c r="J49" i="13"/>
  <c r="B50" i="13"/>
  <c r="L50" i="13" s="1" a="1"/>
  <c r="L50" i="13" s="1"/>
  <c r="F50" i="13"/>
  <c r="J50" i="13"/>
  <c r="C51" i="13"/>
  <c r="G51" i="13"/>
  <c r="K51" i="13"/>
  <c r="B52" i="13"/>
  <c r="L52" i="13" s="1" a="1"/>
  <c r="L52" i="13" s="1"/>
  <c r="F52" i="13"/>
  <c r="K52" i="13"/>
  <c r="J53" i="13"/>
  <c r="F54" i="13"/>
  <c r="K54" i="13"/>
  <c r="F55" i="13"/>
  <c r="K55" i="13"/>
  <c r="J56" i="13"/>
  <c r="F57" i="13"/>
  <c r="K57" i="13"/>
  <c r="F58" i="13"/>
  <c r="K58" i="13"/>
  <c r="C60" i="13"/>
  <c r="F60" i="13"/>
  <c r="K60" i="13"/>
  <c r="F61" i="13"/>
  <c r="K61" i="13"/>
  <c r="K62" i="13"/>
  <c r="C64" i="13"/>
  <c r="J64" i="13"/>
  <c r="C65" i="13"/>
  <c r="J65" i="13"/>
  <c r="J66" i="13"/>
  <c r="B67" i="13"/>
  <c r="L67" i="13" s="1" a="1"/>
  <c r="L67" i="13" s="1"/>
  <c r="J67" i="13"/>
  <c r="K68" i="13"/>
  <c r="B70" i="13"/>
  <c r="L70" i="13" s="1" a="1"/>
  <c r="L70" i="13" s="1"/>
  <c r="B71" i="13"/>
  <c r="L71" i="13" s="1" a="1"/>
  <c r="L71" i="13" s="1"/>
  <c r="J71" i="13"/>
  <c r="F72" i="13"/>
  <c r="C73" i="13"/>
  <c r="G73" i="13"/>
  <c r="K74" i="13"/>
  <c r="G75" i="13"/>
  <c r="F76" i="13"/>
  <c r="B77" i="13"/>
  <c r="L77" i="13" s="1" a="1"/>
  <c r="L77" i="13" s="1"/>
  <c r="G77" i="13"/>
  <c r="B78" i="13"/>
  <c r="L78" i="13" s="1" a="1"/>
  <c r="L78" i="13" s="1"/>
  <c r="G78" i="13"/>
  <c r="G79" i="13"/>
  <c r="B80" i="13"/>
  <c r="L80" i="13" s="1" a="1"/>
  <c r="L80" i="13" s="1"/>
  <c r="B81" i="13"/>
  <c r="L81" i="13" s="1" a="1"/>
  <c r="L81" i="13" s="1"/>
  <c r="J81" i="13"/>
  <c r="K82" i="13"/>
  <c r="G83" i="13"/>
  <c r="K83" i="13"/>
  <c r="G84" i="13"/>
  <c r="K85" i="13"/>
  <c r="D62" i="13"/>
  <c r="I63" i="13"/>
  <c r="L26" i="11"/>
  <c r="Y12" i="15"/>
  <c r="Y14" i="15"/>
  <c r="Z5" i="15"/>
  <c r="Y13" i="15"/>
  <c r="A15" i="15"/>
  <c r="W15" i="15" s="1"/>
  <c r="X15" i="15" s="1"/>
  <c r="J26" i="11"/>
  <c r="J36" i="11" a="1"/>
  <c r="N36" i="11" s="1"/>
  <c r="O26" i="11"/>
  <c r="K26" i="11"/>
  <c r="M37" i="11"/>
  <c r="J37" i="11"/>
  <c r="N37" i="11"/>
  <c r="K37" i="11"/>
  <c r="O37" i="11"/>
  <c r="L37" i="11"/>
  <c r="L39" i="11"/>
  <c r="M39" i="11"/>
  <c r="N39" i="11"/>
  <c r="J39" i="11"/>
  <c r="K39" i="11"/>
  <c r="O39" i="11"/>
  <c r="K38" i="11"/>
  <c r="O38" i="11"/>
  <c r="J38" i="11"/>
  <c r="L38" i="11"/>
  <c r="N38" i="11"/>
  <c r="M38" i="11"/>
  <c r="H89" i="13"/>
  <c r="H77" i="13"/>
  <c r="H60" i="13"/>
  <c r="H57" i="13"/>
  <c r="H54" i="13"/>
  <c r="H64" i="13"/>
  <c r="H63" i="13"/>
  <c r="H62" i="13"/>
  <c r="H61" i="13"/>
  <c r="H59" i="13"/>
  <c r="H58" i="13"/>
  <c r="H55" i="13"/>
  <c r="H48" i="13"/>
  <c r="H46" i="13"/>
  <c r="H36" i="13"/>
  <c r="H33" i="13"/>
  <c r="H51" i="13"/>
  <c r="H79" i="13"/>
  <c r="H78" i="13"/>
  <c r="H72" i="13"/>
  <c r="H65" i="13"/>
  <c r="H56" i="13"/>
  <c r="H53" i="13"/>
  <c r="H52" i="13"/>
  <c r="H49" i="13"/>
  <c r="H44" i="13"/>
  <c r="H41" i="13"/>
  <c r="H39" i="13"/>
  <c r="H38" i="13"/>
  <c r="H37" i="13"/>
  <c r="H34" i="13"/>
  <c r="H31" i="13"/>
  <c r="H28" i="13"/>
  <c r="H26" i="13"/>
  <c r="H69" i="13"/>
  <c r="E44" i="13"/>
  <c r="E41" i="13"/>
  <c r="E39" i="13"/>
  <c r="E38" i="13"/>
  <c r="E37" i="13"/>
  <c r="E34" i="13"/>
  <c r="E31" i="13"/>
  <c r="E28" i="13"/>
  <c r="E26" i="13"/>
  <c r="E62" i="13"/>
  <c r="E59" i="13"/>
  <c r="E83" i="13"/>
  <c r="E81" i="13"/>
  <c r="E71" i="13"/>
  <c r="E63" i="13"/>
  <c r="D25" i="13"/>
  <c r="I27" i="13"/>
  <c r="E32" i="13"/>
  <c r="I36" i="13"/>
  <c r="H40" i="13"/>
  <c r="E43" i="13"/>
  <c r="H45" i="13"/>
  <c r="E46" i="13"/>
  <c r="H50" i="13"/>
  <c r="E53" i="13"/>
  <c r="E54" i="13"/>
  <c r="I59" i="13"/>
  <c r="D61" i="13"/>
  <c r="D63" i="13"/>
  <c r="D64" i="13"/>
  <c r="E72" i="13"/>
  <c r="E79" i="13"/>
  <c r="E27" i="13"/>
  <c r="H29" i="13"/>
  <c r="H30" i="13"/>
  <c r="I33" i="13"/>
  <c r="D40" i="13"/>
  <c r="I40" i="13"/>
  <c r="D45" i="13"/>
  <c r="H47" i="13"/>
  <c r="E48" i="13"/>
  <c r="D50" i="13"/>
  <c r="D55" i="13"/>
  <c r="E56" i="13"/>
  <c r="E57" i="13"/>
  <c r="E65" i="13"/>
  <c r="E68" i="13"/>
  <c r="D158" i="13"/>
  <c r="D77" i="13"/>
  <c r="D60" i="13"/>
  <c r="D57" i="13"/>
  <c r="D54" i="13"/>
  <c r="D79" i="13"/>
  <c r="D78" i="13"/>
  <c r="D72" i="13"/>
  <c r="D56" i="13"/>
  <c r="D53" i="13"/>
  <c r="D48" i="13"/>
  <c r="D46" i="13"/>
  <c r="D36" i="13"/>
  <c r="D33" i="13"/>
  <c r="D51" i="13"/>
  <c r="D52" i="13"/>
  <c r="D49" i="13"/>
  <c r="D44" i="13"/>
  <c r="D41" i="13"/>
  <c r="D39" i="13"/>
  <c r="D38" i="13"/>
  <c r="D37" i="13"/>
  <c r="D34" i="13"/>
  <c r="D31" i="13"/>
  <c r="D28" i="13"/>
  <c r="D26" i="13"/>
  <c r="I44" i="13"/>
  <c r="I41" i="13"/>
  <c r="I39" i="13"/>
  <c r="I38" i="13"/>
  <c r="I37" i="13"/>
  <c r="I34" i="13"/>
  <c r="I31" i="13"/>
  <c r="I28" i="13"/>
  <c r="I26" i="13"/>
  <c r="I80" i="13"/>
  <c r="I75" i="13"/>
  <c r="I74" i="13"/>
  <c r="I70" i="13"/>
  <c r="D27" i="13"/>
  <c r="D29" i="13"/>
  <c r="D30" i="13"/>
  <c r="I30" i="13"/>
  <c r="H32" i="13"/>
  <c r="H35" i="13"/>
  <c r="E36" i="13"/>
  <c r="E40" i="13"/>
  <c r="H42" i="13"/>
  <c r="H43" i="13"/>
  <c r="I46" i="13"/>
  <c r="D47" i="13"/>
  <c r="D58" i="13"/>
  <c r="I62" i="13"/>
  <c r="E66" i="13"/>
  <c r="E89" i="13"/>
  <c r="E85" i="13"/>
  <c r="E80" i="13"/>
  <c r="E78" i="13"/>
  <c r="E76" i="13"/>
  <c r="E75" i="13"/>
  <c r="E73" i="13"/>
  <c r="E70" i="13"/>
  <c r="E64" i="13"/>
  <c r="E61" i="13"/>
  <c r="E58" i="13"/>
  <c r="E55" i="13"/>
  <c r="I89" i="13"/>
  <c r="I84" i="13"/>
  <c r="I83" i="13"/>
  <c r="I82" i="13"/>
  <c r="I81" i="13"/>
  <c r="I78" i="13"/>
  <c r="I71" i="13"/>
  <c r="I68" i="13"/>
  <c r="I67" i="13"/>
  <c r="I66" i="13"/>
  <c r="I64" i="13"/>
  <c r="I61" i="13"/>
  <c r="I58" i="13"/>
  <c r="I55" i="13"/>
  <c r="B79" i="13"/>
  <c r="L79" i="13" s="1" a="1"/>
  <c r="L79" i="13" s="1"/>
  <c r="B74" i="13"/>
  <c r="L74" i="13" s="1" a="1"/>
  <c r="L74" i="13" s="1"/>
  <c r="B69" i="13"/>
  <c r="L69" i="13" s="1" a="1"/>
  <c r="L69" i="13" s="1"/>
  <c r="B65" i="13"/>
  <c r="L65" i="13" s="1" a="1"/>
  <c r="L65" i="13" s="1"/>
  <c r="B62" i="13"/>
  <c r="L62" i="13" s="1" a="1"/>
  <c r="L62" i="13" s="1"/>
  <c r="B59" i="13"/>
  <c r="L59" i="13" s="1" a="1"/>
  <c r="L59" i="13" s="1"/>
  <c r="F86" i="13"/>
  <c r="F79" i="13"/>
  <c r="F62" i="13"/>
  <c r="F59" i="13"/>
  <c r="J85" i="13"/>
  <c r="J80" i="13"/>
  <c r="J79" i="13"/>
  <c r="J76" i="13"/>
  <c r="J75" i="13"/>
  <c r="J73" i="13"/>
  <c r="J70" i="13"/>
  <c r="J62" i="13"/>
  <c r="J59" i="13"/>
  <c r="J52" i="13"/>
  <c r="E25" i="13"/>
  <c r="I25" i="13"/>
  <c r="R23" i="13"/>
  <c r="B27" i="13"/>
  <c r="L27" i="13" s="1" a="1"/>
  <c r="L27" i="13" s="1"/>
  <c r="F27" i="13"/>
  <c r="J27" i="13"/>
  <c r="E29" i="13"/>
  <c r="I29" i="13"/>
  <c r="B30" i="13"/>
  <c r="L30" i="13" s="1" a="1"/>
  <c r="L30" i="13" s="1"/>
  <c r="F30" i="13"/>
  <c r="J30" i="13"/>
  <c r="B32" i="13"/>
  <c r="L32" i="13" s="1" a="1"/>
  <c r="L32" i="13" s="1"/>
  <c r="F32" i="13"/>
  <c r="J32" i="13"/>
  <c r="C33" i="13"/>
  <c r="G33" i="13"/>
  <c r="K33" i="13"/>
  <c r="E35" i="13"/>
  <c r="I35" i="13"/>
  <c r="C36" i="13"/>
  <c r="G36" i="13"/>
  <c r="K36" i="13"/>
  <c r="B40" i="13"/>
  <c r="L40" i="13" s="1" a="1"/>
  <c r="L40" i="13" s="1"/>
  <c r="F40" i="13"/>
  <c r="J40" i="13"/>
  <c r="E42" i="13"/>
  <c r="I42" i="13"/>
  <c r="B43" i="13"/>
  <c r="L43" i="13" s="1" a="1"/>
  <c r="L43" i="13" s="1"/>
  <c r="F43" i="13"/>
  <c r="J43" i="13"/>
  <c r="E45" i="13"/>
  <c r="I45" i="13"/>
  <c r="C46" i="13"/>
  <c r="G46" i="13"/>
  <c r="K46" i="13"/>
  <c r="E47" i="13"/>
  <c r="I47" i="13"/>
  <c r="C48" i="13"/>
  <c r="G48" i="13"/>
  <c r="K48" i="13"/>
  <c r="E50" i="13"/>
  <c r="I50" i="13"/>
  <c r="E51" i="13"/>
  <c r="I51" i="13"/>
  <c r="Z51" i="13"/>
  <c r="B53" i="13"/>
  <c r="L53" i="13" s="1" a="1"/>
  <c r="L53" i="13" s="1"/>
  <c r="B54" i="13"/>
  <c r="L54" i="13" s="1" a="1"/>
  <c r="L54" i="13" s="1"/>
  <c r="G54" i="13"/>
  <c r="B55" i="13"/>
  <c r="L55" i="13" s="1" a="1"/>
  <c r="L55" i="13" s="1"/>
  <c r="G55" i="13"/>
  <c r="B56" i="13"/>
  <c r="L56" i="13" s="1" a="1"/>
  <c r="L56" i="13" s="1"/>
  <c r="B57" i="13"/>
  <c r="L57" i="13" s="1" a="1"/>
  <c r="L57" i="13" s="1"/>
  <c r="G57" i="13"/>
  <c r="B58" i="13"/>
  <c r="L58" i="13" s="1" a="1"/>
  <c r="L58" i="13" s="1"/>
  <c r="G58" i="13"/>
  <c r="G59" i="13"/>
  <c r="B60" i="13"/>
  <c r="L60" i="13" s="1" a="1"/>
  <c r="L60" i="13" s="1"/>
  <c r="G60" i="13"/>
  <c r="B61" i="13"/>
  <c r="L61" i="13" s="1" a="1"/>
  <c r="L61" i="13" s="1"/>
  <c r="G61" i="13"/>
  <c r="G62" i="13"/>
  <c r="F63" i="13"/>
  <c r="B64" i="13"/>
  <c r="L64" i="13" s="1" a="1"/>
  <c r="L64" i="13" s="1"/>
  <c r="G64" i="13"/>
  <c r="G66" i="13"/>
  <c r="E67" i="13"/>
  <c r="K67" i="13"/>
  <c r="G68" i="13"/>
  <c r="C69" i="13"/>
  <c r="I69" i="13"/>
  <c r="C70" i="13"/>
  <c r="K70" i="13"/>
  <c r="F71" i="13"/>
  <c r="B72" i="13"/>
  <c r="L72" i="13" s="1" a="1"/>
  <c r="L72" i="13" s="1"/>
  <c r="B73" i="13"/>
  <c r="L73" i="13" s="1" a="1"/>
  <c r="L73" i="13" s="1"/>
  <c r="I73" i="13"/>
  <c r="C74" i="13"/>
  <c r="J74" i="13"/>
  <c r="C75" i="13"/>
  <c r="K75" i="13"/>
  <c r="G76" i="13"/>
  <c r="C77" i="13"/>
  <c r="I77" i="13"/>
  <c r="C78" i="13"/>
  <c r="C79" i="13"/>
  <c r="F81" i="13"/>
  <c r="B82" i="13"/>
  <c r="L82" i="13" s="1" a="1"/>
  <c r="L82" i="13" s="1"/>
  <c r="J82" i="13"/>
  <c r="F83" i="13"/>
  <c r="B84" i="13"/>
  <c r="L84" i="13" s="1" a="1"/>
  <c r="L84" i="13" s="1"/>
  <c r="J84" i="13"/>
  <c r="E86" i="13"/>
  <c r="E49" i="13"/>
  <c r="I49" i="13"/>
  <c r="B51" i="13"/>
  <c r="L51" i="13" s="1" a="1"/>
  <c r="L51" i="13" s="1"/>
  <c r="V53" i="13"/>
  <c r="E52" i="13"/>
  <c r="I52" i="13"/>
  <c r="I53" i="13"/>
  <c r="I54" i="13"/>
  <c r="I56" i="13"/>
  <c r="I57" i="13"/>
  <c r="I60" i="13"/>
  <c r="B63" i="13"/>
  <c r="L63" i="13" s="1" a="1"/>
  <c r="L63" i="13" s="1"/>
  <c r="I65" i="13"/>
  <c r="B66" i="13"/>
  <c r="L66" i="13" s="1" a="1"/>
  <c r="L66" i="13" s="1"/>
  <c r="F67" i="13"/>
  <c r="B68" i="13"/>
  <c r="L68" i="13" s="1" a="1"/>
  <c r="L68" i="13" s="1"/>
  <c r="J68" i="13"/>
  <c r="E69" i="13"/>
  <c r="J69" i="13"/>
  <c r="F70" i="13"/>
  <c r="I72" i="13"/>
  <c r="E74" i="13"/>
  <c r="F75" i="13"/>
  <c r="B76" i="13"/>
  <c r="L76" i="13" s="1" a="1"/>
  <c r="L76" i="13" s="1"/>
  <c r="I76" i="13"/>
  <c r="E77" i="13"/>
  <c r="J77" i="13"/>
  <c r="J78" i="13"/>
  <c r="I79" i="13"/>
  <c r="F80" i="13"/>
  <c r="E82" i="13"/>
  <c r="E84" i="13"/>
  <c r="I85" i="13"/>
  <c r="I86" i="13"/>
  <c r="C84" i="13"/>
  <c r="C83" i="13"/>
  <c r="C82" i="13"/>
  <c r="C81" i="13"/>
  <c r="C72" i="13"/>
  <c r="C71" i="13"/>
  <c r="C68" i="13"/>
  <c r="C67" i="13"/>
  <c r="C66" i="13"/>
  <c r="C63" i="13"/>
  <c r="C56" i="13"/>
  <c r="C53" i="13"/>
  <c r="G74" i="13"/>
  <c r="G72" i="13"/>
  <c r="G69" i="13"/>
  <c r="G65" i="13"/>
  <c r="G63" i="13"/>
  <c r="G56" i="13"/>
  <c r="G53" i="13"/>
  <c r="K72" i="13"/>
  <c r="K69" i="13"/>
  <c r="K65" i="13"/>
  <c r="K63" i="13"/>
  <c r="K56" i="13"/>
  <c r="K53" i="13"/>
  <c r="B89" i="13"/>
  <c r="L89" i="13" s="1" a="1"/>
  <c r="L89" i="13" s="1"/>
  <c r="F89" i="13"/>
  <c r="J89" i="13"/>
  <c r="T50" i="13"/>
  <c r="AB50" i="13"/>
  <c r="T52" i="13"/>
  <c r="Z53" i="13"/>
  <c r="D67" i="13"/>
  <c r="H67" i="13"/>
  <c r="D76" i="13"/>
  <c r="H76" i="13"/>
  <c r="D81" i="13"/>
  <c r="H81" i="13"/>
  <c r="D82" i="13"/>
  <c r="H82" i="13"/>
  <c r="D84" i="13"/>
  <c r="H84" i="13"/>
  <c r="I87" i="13"/>
  <c r="U50" i="13"/>
  <c r="AC50" i="13"/>
  <c r="X52" i="13"/>
  <c r="D69" i="13"/>
  <c r="D70" i="13"/>
  <c r="H70" i="13"/>
  <c r="D71" i="13"/>
  <c r="H71" i="13"/>
  <c r="D80" i="13"/>
  <c r="H80" i="13"/>
  <c r="X50" i="13"/>
  <c r="V51" i="13"/>
  <c r="AB52" i="13"/>
  <c r="D65" i="13"/>
  <c r="D66" i="13"/>
  <c r="H66" i="13"/>
  <c r="D68" i="13"/>
  <c r="H68" i="13"/>
  <c r="D73" i="13"/>
  <c r="H73" i="13"/>
  <c r="D74" i="13"/>
  <c r="H74" i="13"/>
  <c r="D75" i="13"/>
  <c r="H75" i="13"/>
  <c r="D85" i="13"/>
  <c r="H85" i="13"/>
  <c r="Y50" i="13"/>
  <c r="A28" i="13"/>
  <c r="M27" i="13"/>
  <c r="N27" i="13" s="1"/>
  <c r="T54" i="13"/>
  <c r="X54" i="13"/>
  <c r="AB54" i="13"/>
  <c r="V55" i="13"/>
  <c r="Z55" i="13"/>
  <c r="T56" i="13"/>
  <c r="X56" i="13"/>
  <c r="AB56" i="13"/>
  <c r="V57" i="13"/>
  <c r="Z57" i="13"/>
  <c r="T58" i="13"/>
  <c r="X58" i="13"/>
  <c r="AB58" i="13"/>
  <c r="V59" i="13"/>
  <c r="Z59" i="13"/>
  <c r="T60" i="13"/>
  <c r="X60" i="13"/>
  <c r="AB60" i="13"/>
  <c r="W65" i="13"/>
  <c r="AA65" i="13"/>
  <c r="C568" i="13"/>
  <c r="C566" i="13"/>
  <c r="C564" i="13"/>
  <c r="C562" i="13"/>
  <c r="C560" i="13"/>
  <c r="C558" i="13"/>
  <c r="C556" i="13"/>
  <c r="C554" i="13"/>
  <c r="C552" i="13"/>
  <c r="C550" i="13"/>
  <c r="C563" i="13"/>
  <c r="C553" i="13"/>
  <c r="C565" i="13"/>
  <c r="C557" i="13"/>
  <c r="C551" i="13"/>
  <c r="C548" i="13"/>
  <c r="C546" i="13"/>
  <c r="C544" i="13"/>
  <c r="C542" i="13"/>
  <c r="C540" i="13"/>
  <c r="C538" i="13"/>
  <c r="C536" i="13"/>
  <c r="C534" i="13"/>
  <c r="C532" i="13"/>
  <c r="C559" i="13"/>
  <c r="C533" i="13"/>
  <c r="C531" i="13"/>
  <c r="C529" i="13"/>
  <c r="C527" i="13"/>
  <c r="C561" i="13"/>
  <c r="C547" i="13"/>
  <c r="C543" i="13"/>
  <c r="C539" i="13"/>
  <c r="C535" i="13"/>
  <c r="C567" i="13"/>
  <c r="C528" i="13"/>
  <c r="C555" i="13"/>
  <c r="C549" i="13"/>
  <c r="C541" i="13"/>
  <c r="C526" i="13"/>
  <c r="C525" i="13"/>
  <c r="C524" i="13"/>
  <c r="C523" i="13"/>
  <c r="C522" i="13"/>
  <c r="C521" i="13"/>
  <c r="C520" i="13"/>
  <c r="C519" i="13"/>
  <c r="C518" i="13"/>
  <c r="C517" i="13"/>
  <c r="C516" i="13"/>
  <c r="C515" i="13"/>
  <c r="C514" i="13"/>
  <c r="C513" i="13"/>
  <c r="C512" i="13"/>
  <c r="C511" i="13"/>
  <c r="C510" i="13"/>
  <c r="C509" i="13"/>
  <c r="C508" i="13"/>
  <c r="C506" i="13"/>
  <c r="C504" i="13"/>
  <c r="C502" i="13"/>
  <c r="C481" i="13"/>
  <c r="C480" i="13"/>
  <c r="C479" i="13"/>
  <c r="C478" i="13"/>
  <c r="C537" i="13"/>
  <c r="C507" i="13"/>
  <c r="C530" i="13"/>
  <c r="C501" i="13"/>
  <c r="C499" i="13"/>
  <c r="C497" i="13"/>
  <c r="C495" i="13"/>
  <c r="C493" i="13"/>
  <c r="C491" i="13"/>
  <c r="C489" i="13"/>
  <c r="C487" i="13"/>
  <c r="C485" i="13"/>
  <c r="C483" i="13"/>
  <c r="C477" i="13"/>
  <c r="C545" i="13"/>
  <c r="C503" i="13"/>
  <c r="C473" i="13"/>
  <c r="C472" i="13"/>
  <c r="C471" i="13"/>
  <c r="C470" i="13"/>
  <c r="C469" i="13"/>
  <c r="C468" i="13"/>
  <c r="C467" i="13"/>
  <c r="C466" i="13"/>
  <c r="C465" i="13"/>
  <c r="C464" i="13"/>
  <c r="C463" i="13"/>
  <c r="C462" i="13"/>
  <c r="C461" i="13"/>
  <c r="C460" i="13"/>
  <c r="C459" i="13"/>
  <c r="C458" i="13"/>
  <c r="C457" i="13"/>
  <c r="C456" i="13"/>
  <c r="C455" i="13"/>
  <c r="C454" i="13"/>
  <c r="C453" i="13"/>
  <c r="C452" i="13"/>
  <c r="C451" i="13"/>
  <c r="C450" i="13"/>
  <c r="C449" i="13"/>
  <c r="C448" i="13"/>
  <c r="C447" i="13"/>
  <c r="C446" i="13"/>
  <c r="C445" i="13"/>
  <c r="C444" i="13"/>
  <c r="C443" i="13"/>
  <c r="C442" i="13"/>
  <c r="C441" i="13"/>
  <c r="C505" i="13"/>
  <c r="C496" i="13"/>
  <c r="C488" i="13"/>
  <c r="C476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C386" i="13"/>
  <c r="C385" i="13"/>
  <c r="C384" i="13"/>
  <c r="C383" i="13"/>
  <c r="C382" i="13"/>
  <c r="C381" i="13"/>
  <c r="C380" i="13"/>
  <c r="C379" i="13"/>
  <c r="C378" i="13"/>
  <c r="C377" i="13"/>
  <c r="C376" i="13"/>
  <c r="C375" i="13"/>
  <c r="C374" i="13"/>
  <c r="C373" i="13"/>
  <c r="C372" i="13"/>
  <c r="C494" i="13"/>
  <c r="C486" i="13"/>
  <c r="C500" i="13"/>
  <c r="C492" i="13"/>
  <c r="C484" i="13"/>
  <c r="C474" i="13"/>
  <c r="C482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5" i="13"/>
  <c r="C354" i="13"/>
  <c r="C353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32" i="13"/>
  <c r="C331" i="13"/>
  <c r="C330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498" i="13"/>
  <c r="C490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475" i="13"/>
  <c r="C371" i="13"/>
  <c r="C253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52" i="13"/>
  <c r="C251" i="13"/>
  <c r="C250" i="13"/>
  <c r="C249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211" i="13"/>
  <c r="C210" i="13"/>
  <c r="G568" i="13"/>
  <c r="G566" i="13"/>
  <c r="G564" i="13"/>
  <c r="G562" i="13"/>
  <c r="G560" i="13"/>
  <c r="G558" i="13"/>
  <c r="G556" i="13"/>
  <c r="G554" i="13"/>
  <c r="G552" i="13"/>
  <c r="G550" i="13"/>
  <c r="G565" i="13"/>
  <c r="G557" i="13"/>
  <c r="G555" i="13"/>
  <c r="G567" i="13"/>
  <c r="G559" i="13"/>
  <c r="G553" i="13"/>
  <c r="G548" i="13"/>
  <c r="G546" i="13"/>
  <c r="G544" i="13"/>
  <c r="G542" i="13"/>
  <c r="G540" i="13"/>
  <c r="G538" i="13"/>
  <c r="G536" i="13"/>
  <c r="G534" i="13"/>
  <c r="G532" i="13"/>
  <c r="G561" i="13"/>
  <c r="G531" i="13"/>
  <c r="G529" i="13"/>
  <c r="G527" i="13"/>
  <c r="G563" i="13"/>
  <c r="G549" i="13"/>
  <c r="G545" i="13"/>
  <c r="G541" i="13"/>
  <c r="G537" i="13"/>
  <c r="G533" i="13"/>
  <c r="G530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43" i="13"/>
  <c r="G535" i="13"/>
  <c r="G551" i="13"/>
  <c r="G506" i="13"/>
  <c r="G504" i="13"/>
  <c r="G502" i="13"/>
  <c r="G547" i="13"/>
  <c r="G528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539" i="13"/>
  <c r="G507" i="13"/>
  <c r="G505" i="13"/>
  <c r="G503" i="13"/>
  <c r="G501" i="13"/>
  <c r="G481" i="13"/>
  <c r="G480" i="13"/>
  <c r="G476" i="13"/>
  <c r="G475" i="13"/>
  <c r="G474" i="13"/>
  <c r="G479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477" i="13"/>
  <c r="G371" i="13"/>
  <c r="G478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53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K568" i="13"/>
  <c r="K566" i="13"/>
  <c r="K564" i="13"/>
  <c r="K562" i="13"/>
  <c r="K560" i="13"/>
  <c r="K558" i="13"/>
  <c r="K556" i="13"/>
  <c r="K554" i="13"/>
  <c r="K552" i="13"/>
  <c r="K550" i="13"/>
  <c r="K567" i="13"/>
  <c r="K559" i="13"/>
  <c r="K549" i="13"/>
  <c r="K561" i="13"/>
  <c r="K555" i="13"/>
  <c r="K548" i="13"/>
  <c r="K546" i="13"/>
  <c r="K544" i="13"/>
  <c r="K542" i="13"/>
  <c r="K540" i="13"/>
  <c r="K538" i="13"/>
  <c r="K536" i="13"/>
  <c r="K534" i="13"/>
  <c r="K532" i="13"/>
  <c r="K563" i="13"/>
  <c r="K531" i="13"/>
  <c r="K529" i="13"/>
  <c r="K527" i="13"/>
  <c r="K565" i="13"/>
  <c r="K551" i="13"/>
  <c r="K547" i="13"/>
  <c r="K543" i="13"/>
  <c r="K539" i="13"/>
  <c r="K535" i="13"/>
  <c r="K553" i="13"/>
  <c r="K533" i="13"/>
  <c r="K528" i="13"/>
  <c r="K507" i="13"/>
  <c r="K506" i="13"/>
  <c r="K505" i="13"/>
  <c r="K504" i="13"/>
  <c r="K503" i="13"/>
  <c r="K502" i="13"/>
  <c r="K501" i="13"/>
  <c r="K557" i="13"/>
  <c r="K545" i="13"/>
  <c r="K537" i="13"/>
  <c r="K530" i="13"/>
  <c r="K541" i="13"/>
  <c r="K526" i="13"/>
  <c r="K522" i="13"/>
  <c r="K518" i="13"/>
  <c r="K514" i="13"/>
  <c r="K510" i="13"/>
  <c r="K499" i="13"/>
  <c r="K497" i="13"/>
  <c r="K495" i="13"/>
  <c r="K493" i="13"/>
  <c r="K491" i="13"/>
  <c r="K489" i="13"/>
  <c r="K487" i="13"/>
  <c r="K485" i="13"/>
  <c r="K483" i="13"/>
  <c r="K481" i="13"/>
  <c r="K479" i="13"/>
  <c r="K525" i="13"/>
  <c r="K521" i="13"/>
  <c r="K517" i="13"/>
  <c r="K513" i="13"/>
  <c r="K509" i="13"/>
  <c r="K477" i="13"/>
  <c r="K475" i="13"/>
  <c r="K474" i="13"/>
  <c r="K524" i="13"/>
  <c r="K520" i="13"/>
  <c r="K516" i="13"/>
  <c r="K512" i="13"/>
  <c r="K508" i="13"/>
  <c r="K500" i="13"/>
  <c r="K498" i="13"/>
  <c r="K496" i="13"/>
  <c r="K494" i="13"/>
  <c r="K492" i="13"/>
  <c r="K490" i="13"/>
  <c r="K488" i="13"/>
  <c r="K486" i="13"/>
  <c r="K484" i="13"/>
  <c r="K482" i="13"/>
  <c r="K478" i="13"/>
  <c r="K476" i="13"/>
  <c r="K473" i="13"/>
  <c r="K472" i="13"/>
  <c r="K471" i="13"/>
  <c r="K470" i="13"/>
  <c r="K469" i="13"/>
  <c r="K468" i="13"/>
  <c r="K467" i="13"/>
  <c r="K466" i="13"/>
  <c r="K465" i="13"/>
  <c r="K464" i="13"/>
  <c r="K463" i="13"/>
  <c r="K462" i="13"/>
  <c r="K461" i="13"/>
  <c r="K460" i="13"/>
  <c r="K459" i="13"/>
  <c r="K458" i="13"/>
  <c r="K457" i="13"/>
  <c r="K456" i="13"/>
  <c r="K455" i="13"/>
  <c r="K454" i="13"/>
  <c r="K453" i="13"/>
  <c r="K452" i="13"/>
  <c r="K451" i="13"/>
  <c r="K450" i="13"/>
  <c r="K449" i="13"/>
  <c r="K448" i="13"/>
  <c r="K447" i="13"/>
  <c r="K446" i="13"/>
  <c r="K445" i="13"/>
  <c r="K444" i="13"/>
  <c r="K443" i="13"/>
  <c r="K442" i="13"/>
  <c r="K441" i="13"/>
  <c r="K440" i="13"/>
  <c r="K519" i="13"/>
  <c r="K480" i="13"/>
  <c r="K439" i="13"/>
  <c r="K438" i="13"/>
  <c r="K437" i="13"/>
  <c r="K436" i="13"/>
  <c r="K435" i="13"/>
  <c r="K434" i="13"/>
  <c r="K433" i="13"/>
  <c r="K432" i="13"/>
  <c r="K431" i="13"/>
  <c r="K430" i="13"/>
  <c r="K429" i="13"/>
  <c r="K428" i="13"/>
  <c r="K427" i="13"/>
  <c r="K426" i="13"/>
  <c r="K425" i="13"/>
  <c r="K424" i="13"/>
  <c r="K423" i="13"/>
  <c r="K422" i="13"/>
  <c r="K421" i="13"/>
  <c r="K420" i="13"/>
  <c r="K419" i="13"/>
  <c r="K418" i="13"/>
  <c r="K417" i="13"/>
  <c r="K416" i="13"/>
  <c r="K415" i="13"/>
  <c r="K414" i="13"/>
  <c r="K413" i="13"/>
  <c r="K412" i="13"/>
  <c r="K411" i="13"/>
  <c r="K410" i="13"/>
  <c r="K409" i="13"/>
  <c r="K408" i="13"/>
  <c r="K407" i="13"/>
  <c r="K406" i="13"/>
  <c r="K405" i="13"/>
  <c r="K404" i="13"/>
  <c r="K403" i="13"/>
  <c r="K402" i="13"/>
  <c r="K401" i="13"/>
  <c r="K400" i="13"/>
  <c r="K399" i="13"/>
  <c r="K398" i="13"/>
  <c r="K397" i="13"/>
  <c r="K396" i="13"/>
  <c r="K395" i="13"/>
  <c r="K394" i="13"/>
  <c r="K393" i="13"/>
  <c r="K392" i="13"/>
  <c r="K391" i="13"/>
  <c r="K390" i="13"/>
  <c r="K389" i="13"/>
  <c r="K388" i="13"/>
  <c r="K387" i="13"/>
  <c r="K386" i="13"/>
  <c r="K385" i="13"/>
  <c r="K384" i="13"/>
  <c r="K383" i="13"/>
  <c r="K382" i="13"/>
  <c r="K381" i="13"/>
  <c r="K380" i="13"/>
  <c r="K379" i="13"/>
  <c r="K378" i="13"/>
  <c r="K377" i="13"/>
  <c r="K376" i="13"/>
  <c r="K375" i="13"/>
  <c r="K374" i="13"/>
  <c r="K373" i="13"/>
  <c r="K372" i="13"/>
  <c r="K515" i="13"/>
  <c r="K511" i="13"/>
  <c r="K523" i="13"/>
  <c r="K370" i="13"/>
  <c r="K369" i="13"/>
  <c r="K368" i="13"/>
  <c r="K367" i="13"/>
  <c r="K366" i="13"/>
  <c r="K365" i="13"/>
  <c r="K364" i="13"/>
  <c r="K363" i="13"/>
  <c r="K362" i="13"/>
  <c r="K361" i="13"/>
  <c r="K360" i="13"/>
  <c r="K359" i="13"/>
  <c r="K358" i="13"/>
  <c r="K357" i="13"/>
  <c r="K356" i="13"/>
  <c r="K355" i="13"/>
  <c r="K354" i="13"/>
  <c r="K353" i="13"/>
  <c r="K352" i="13"/>
  <c r="K351" i="13"/>
  <c r="K350" i="13"/>
  <c r="K349" i="13"/>
  <c r="K348" i="13"/>
  <c r="K347" i="13"/>
  <c r="K346" i="13"/>
  <c r="K345" i="13"/>
  <c r="K344" i="13"/>
  <c r="K343" i="13"/>
  <c r="K342" i="13"/>
  <c r="K341" i="13"/>
  <c r="K340" i="13"/>
  <c r="K339" i="13"/>
  <c r="K338" i="13"/>
  <c r="K337" i="13"/>
  <c r="K336" i="13"/>
  <c r="K335" i="13"/>
  <c r="K334" i="13"/>
  <c r="K333" i="13"/>
  <c r="K332" i="13"/>
  <c r="K331" i="13"/>
  <c r="K330" i="13"/>
  <c r="K329" i="13"/>
  <c r="K328" i="13"/>
  <c r="K327" i="13"/>
  <c r="K326" i="13"/>
  <c r="K325" i="13"/>
  <c r="K324" i="13"/>
  <c r="K323" i="13"/>
  <c r="K322" i="13"/>
  <c r="K321" i="13"/>
  <c r="K320" i="13"/>
  <c r="K319" i="13"/>
  <c r="K318" i="13"/>
  <c r="K317" i="13"/>
  <c r="K316" i="13"/>
  <c r="K315" i="13"/>
  <c r="K314" i="13"/>
  <c r="K313" i="13"/>
  <c r="K312" i="13"/>
  <c r="K311" i="13"/>
  <c r="K310" i="13"/>
  <c r="K309" i="13"/>
  <c r="K308" i="13"/>
  <c r="K307" i="13"/>
  <c r="K371" i="13"/>
  <c r="K306" i="13"/>
  <c r="K305" i="13"/>
  <c r="K304" i="13"/>
  <c r="K303" i="13"/>
  <c r="K302" i="13"/>
  <c r="K301" i="13"/>
  <c r="K300" i="13"/>
  <c r="K299" i="13"/>
  <c r="K298" i="13"/>
  <c r="K297" i="13"/>
  <c r="K296" i="13"/>
  <c r="K295" i="13"/>
  <c r="K294" i="13"/>
  <c r="K293" i="13"/>
  <c r="K292" i="13"/>
  <c r="K291" i="13"/>
  <c r="K290" i="13"/>
  <c r="K289" i="13"/>
  <c r="K288" i="13"/>
  <c r="K287" i="13"/>
  <c r="K286" i="13"/>
  <c r="K285" i="13"/>
  <c r="K284" i="13"/>
  <c r="K283" i="13"/>
  <c r="K282" i="13"/>
  <c r="K281" i="13"/>
  <c r="K280" i="13"/>
  <c r="K279" i="13"/>
  <c r="K278" i="13"/>
  <c r="K277" i="13"/>
  <c r="K276" i="13"/>
  <c r="K275" i="13"/>
  <c r="K274" i="13"/>
  <c r="K273" i="13"/>
  <c r="K272" i="13"/>
  <c r="K271" i="13"/>
  <c r="K270" i="13"/>
  <c r="K269" i="13"/>
  <c r="K268" i="13"/>
  <c r="K267" i="13"/>
  <c r="K266" i="13"/>
  <c r="K265" i="13"/>
  <c r="K264" i="13"/>
  <c r="K263" i="13"/>
  <c r="K262" i="13"/>
  <c r="K261" i="13"/>
  <c r="K260" i="13"/>
  <c r="K259" i="13"/>
  <c r="K258" i="13"/>
  <c r="K257" i="13"/>
  <c r="K256" i="13"/>
  <c r="K255" i="13"/>
  <c r="K254" i="13"/>
  <c r="K253" i="13"/>
  <c r="K242" i="13"/>
  <c r="K241" i="13"/>
  <c r="K240" i="13"/>
  <c r="K239" i="13"/>
  <c r="K238" i="13"/>
  <c r="K237" i="13"/>
  <c r="K236" i="13"/>
  <c r="K235" i="13"/>
  <c r="K234" i="13"/>
  <c r="K233" i="13"/>
  <c r="K232" i="13"/>
  <c r="K231" i="13"/>
  <c r="K230" i="13"/>
  <c r="K229" i="13"/>
  <c r="K228" i="13"/>
  <c r="K227" i="13"/>
  <c r="K226" i="13"/>
  <c r="K225" i="13"/>
  <c r="K224" i="13"/>
  <c r="K223" i="13"/>
  <c r="K222" i="13"/>
  <c r="K221" i="13"/>
  <c r="K220" i="13"/>
  <c r="K219" i="13"/>
  <c r="K218" i="13"/>
  <c r="K217" i="13"/>
  <c r="K216" i="13"/>
  <c r="K215" i="13"/>
  <c r="K214" i="13"/>
  <c r="K213" i="13"/>
  <c r="K212" i="13"/>
  <c r="K211" i="13"/>
  <c r="K247" i="13"/>
  <c r="K246" i="13"/>
  <c r="K245" i="13"/>
  <c r="K244" i="13"/>
  <c r="K243" i="13"/>
  <c r="K252" i="13"/>
  <c r="K251" i="13"/>
  <c r="K250" i="13"/>
  <c r="K249" i="13"/>
  <c r="K248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K187" i="13"/>
  <c r="K186" i="13"/>
  <c r="K185" i="13"/>
  <c r="K184" i="13"/>
  <c r="K183" i="13"/>
  <c r="K182" i="13"/>
  <c r="K181" i="13"/>
  <c r="K180" i="13"/>
  <c r="K179" i="13"/>
  <c r="K178" i="13"/>
  <c r="K177" i="13"/>
  <c r="K176" i="13"/>
  <c r="K175" i="13"/>
  <c r="K174" i="13"/>
  <c r="K173" i="13"/>
  <c r="K172" i="13"/>
  <c r="K171" i="13"/>
  <c r="K170" i="13"/>
  <c r="K169" i="13"/>
  <c r="K168" i="13"/>
  <c r="K167" i="13"/>
  <c r="K166" i="13"/>
  <c r="K165" i="13"/>
  <c r="K164" i="13"/>
  <c r="K163" i="13"/>
  <c r="K162" i="13"/>
  <c r="K161" i="13"/>
  <c r="K160" i="13"/>
  <c r="K159" i="13"/>
  <c r="K158" i="13"/>
  <c r="K157" i="13"/>
  <c r="K156" i="13"/>
  <c r="K155" i="13"/>
  <c r="K154" i="13"/>
  <c r="K153" i="13"/>
  <c r="K152" i="13"/>
  <c r="K151" i="13"/>
  <c r="K150" i="13"/>
  <c r="K149" i="13"/>
  <c r="K148" i="13"/>
  <c r="K147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210" i="13"/>
  <c r="D87" i="13"/>
  <c r="H87" i="13"/>
  <c r="C88" i="13"/>
  <c r="G88" i="13"/>
  <c r="K88" i="13"/>
  <c r="D89" i="13"/>
  <c r="E90" i="13"/>
  <c r="I90" i="13"/>
  <c r="B91" i="13"/>
  <c r="L91" i="13" s="1" a="1"/>
  <c r="L91" i="13" s="1"/>
  <c r="F91" i="13"/>
  <c r="J91" i="13"/>
  <c r="C92" i="13"/>
  <c r="G92" i="13"/>
  <c r="K92" i="13"/>
  <c r="C93" i="13"/>
  <c r="G93" i="13"/>
  <c r="K93" i="13"/>
  <c r="C94" i="13"/>
  <c r="G94" i="13"/>
  <c r="K94" i="13"/>
  <c r="C95" i="13"/>
  <c r="G95" i="13"/>
  <c r="K95" i="13"/>
  <c r="C96" i="13"/>
  <c r="G96" i="13"/>
  <c r="K96" i="13"/>
  <c r="C97" i="13"/>
  <c r="G97" i="13"/>
  <c r="K97" i="13"/>
  <c r="C98" i="13"/>
  <c r="G98" i="13"/>
  <c r="K98" i="13"/>
  <c r="C99" i="13"/>
  <c r="G99" i="13"/>
  <c r="K99" i="13"/>
  <c r="C100" i="13"/>
  <c r="G100" i="13"/>
  <c r="K100" i="13"/>
  <c r="C101" i="13"/>
  <c r="G101" i="13"/>
  <c r="K101" i="13"/>
  <c r="C102" i="13"/>
  <c r="G102" i="13"/>
  <c r="K102" i="13"/>
  <c r="C103" i="13"/>
  <c r="G103" i="13"/>
  <c r="K103" i="13"/>
  <c r="C104" i="13"/>
  <c r="G104" i="13"/>
  <c r="K104" i="13"/>
  <c r="C105" i="13"/>
  <c r="G105" i="13"/>
  <c r="K105" i="13"/>
  <c r="C106" i="13"/>
  <c r="G106" i="13"/>
  <c r="K106" i="13"/>
  <c r="C107" i="13"/>
  <c r="G107" i="13"/>
  <c r="K107" i="13"/>
  <c r="C108" i="13"/>
  <c r="G108" i="13"/>
  <c r="K108" i="13"/>
  <c r="C109" i="13"/>
  <c r="G109" i="13"/>
  <c r="K109" i="13"/>
  <c r="C110" i="13"/>
  <c r="G110" i="13"/>
  <c r="K110" i="13"/>
  <c r="C111" i="13"/>
  <c r="G111" i="13"/>
  <c r="K111" i="13"/>
  <c r="C112" i="13"/>
  <c r="G112" i="13"/>
  <c r="K112" i="13"/>
  <c r="C113" i="13"/>
  <c r="G113" i="13"/>
  <c r="K113" i="13"/>
  <c r="C114" i="13"/>
  <c r="G114" i="13"/>
  <c r="K114" i="13"/>
  <c r="C115" i="13"/>
  <c r="G115" i="13"/>
  <c r="K115" i="13"/>
  <c r="C116" i="13"/>
  <c r="G116" i="13"/>
  <c r="K116" i="13"/>
  <c r="C117" i="13"/>
  <c r="G117" i="13"/>
  <c r="K117" i="13"/>
  <c r="C118" i="13"/>
  <c r="G118" i="13"/>
  <c r="K118" i="13"/>
  <c r="C119" i="13"/>
  <c r="G119" i="13"/>
  <c r="K119" i="13"/>
  <c r="C120" i="13"/>
  <c r="G120" i="13"/>
  <c r="K120" i="13"/>
  <c r="C121" i="13"/>
  <c r="G121" i="13"/>
  <c r="K121" i="13"/>
  <c r="C122" i="13"/>
  <c r="G122" i="13"/>
  <c r="K122" i="13"/>
  <c r="C123" i="13"/>
  <c r="G123" i="13"/>
  <c r="K123" i="13"/>
  <c r="C124" i="13"/>
  <c r="G124" i="13"/>
  <c r="K124" i="13"/>
  <c r="C125" i="13"/>
  <c r="G125" i="13"/>
  <c r="K125" i="13"/>
  <c r="C126" i="13"/>
  <c r="G126" i="13"/>
  <c r="K126" i="13"/>
  <c r="C127" i="13"/>
  <c r="G127" i="13"/>
  <c r="K127" i="13"/>
  <c r="C128" i="13"/>
  <c r="G128" i="13"/>
  <c r="K128" i="13"/>
  <c r="C129" i="13"/>
  <c r="G129" i="13"/>
  <c r="K129" i="13"/>
  <c r="C130" i="13"/>
  <c r="G130" i="13"/>
  <c r="K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W51" i="13"/>
  <c r="AA51" i="13"/>
  <c r="U52" i="13"/>
  <c r="Y52" i="13"/>
  <c r="AC52" i="13"/>
  <c r="W53" i="13"/>
  <c r="AA53" i="13"/>
  <c r="U54" i="13"/>
  <c r="Y54" i="13"/>
  <c r="AC54" i="13"/>
  <c r="W55" i="13"/>
  <c r="AA55" i="13"/>
  <c r="U56" i="13"/>
  <c r="Y56" i="13"/>
  <c r="AC56" i="13"/>
  <c r="W57" i="13"/>
  <c r="AA57" i="13"/>
  <c r="U58" i="13"/>
  <c r="Y58" i="13"/>
  <c r="AC58" i="13"/>
  <c r="W59" i="13"/>
  <c r="AA59" i="13"/>
  <c r="U60" i="13"/>
  <c r="Y60" i="13"/>
  <c r="AC60" i="13"/>
  <c r="T65" i="13"/>
  <c r="X65" i="13"/>
  <c r="AB65" i="13"/>
  <c r="D568" i="13"/>
  <c r="D566" i="13"/>
  <c r="D564" i="13"/>
  <c r="D562" i="13"/>
  <c r="D560" i="13"/>
  <c r="D558" i="13"/>
  <c r="D567" i="13"/>
  <c r="D565" i="13"/>
  <c r="D563" i="13"/>
  <c r="D561" i="13"/>
  <c r="D559" i="13"/>
  <c r="D557" i="13"/>
  <c r="D551" i="13"/>
  <c r="D548" i="13"/>
  <c r="D546" i="13"/>
  <c r="D544" i="13"/>
  <c r="D542" i="13"/>
  <c r="D540" i="13"/>
  <c r="D538" i="13"/>
  <c r="D536" i="13"/>
  <c r="D554" i="13"/>
  <c r="D547" i="13"/>
  <c r="D543" i="13"/>
  <c r="D539" i="13"/>
  <c r="D535" i="13"/>
  <c r="D553" i="13"/>
  <c r="D550" i="13"/>
  <c r="D534" i="13"/>
  <c r="D530" i="13"/>
  <c r="D528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55" i="13"/>
  <c r="D552" i="13"/>
  <c r="D549" i="13"/>
  <c r="D541" i="13"/>
  <c r="D532" i="13"/>
  <c r="D529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556" i="13"/>
  <c r="D545" i="13"/>
  <c r="D531" i="13"/>
  <c r="D481" i="13"/>
  <c r="D480" i="13"/>
  <c r="D479" i="13"/>
  <c r="D478" i="13"/>
  <c r="D477" i="13"/>
  <c r="D537" i="13"/>
  <c r="D533" i="13"/>
  <c r="D527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76" i="13"/>
  <c r="D475" i="13"/>
  <c r="D474" i="13"/>
  <c r="D442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443" i="13"/>
  <c r="D444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441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445" i="13"/>
  <c r="D252" i="13"/>
  <c r="D251" i="13"/>
  <c r="D250" i="13"/>
  <c r="D249" i="13"/>
  <c r="D248" i="13"/>
  <c r="D247" i="13"/>
  <c r="D246" i="13"/>
  <c r="D245" i="13"/>
  <c r="D244" i="13"/>
  <c r="D295" i="13"/>
  <c r="D291" i="13"/>
  <c r="D287" i="13"/>
  <c r="D283" i="13"/>
  <c r="D279" i="13"/>
  <c r="D275" i="13"/>
  <c r="D271" i="13"/>
  <c r="D267" i="13"/>
  <c r="D263" i="13"/>
  <c r="D259" i="13"/>
  <c r="D255" i="13"/>
  <c r="D243" i="13"/>
  <c r="D242" i="13"/>
  <c r="D241" i="13"/>
  <c r="D240" i="13"/>
  <c r="D239" i="13"/>
  <c r="D238" i="13"/>
  <c r="D237" i="13"/>
  <c r="D236" i="13"/>
  <c r="D235" i="13"/>
  <c r="D234" i="13"/>
  <c r="D233" i="13"/>
  <c r="D294" i="13"/>
  <c r="D290" i="13"/>
  <c r="D286" i="13"/>
  <c r="D282" i="13"/>
  <c r="D278" i="13"/>
  <c r="D274" i="13"/>
  <c r="D270" i="13"/>
  <c r="D266" i="13"/>
  <c r="D262" i="13"/>
  <c r="D258" i="13"/>
  <c r="D254" i="13"/>
  <c r="D293" i="13"/>
  <c r="D289" i="13"/>
  <c r="D285" i="13"/>
  <c r="D281" i="13"/>
  <c r="D277" i="13"/>
  <c r="D273" i="13"/>
  <c r="D269" i="13"/>
  <c r="D265" i="13"/>
  <c r="D261" i="13"/>
  <c r="D257" i="13"/>
  <c r="D292" i="13"/>
  <c r="D288" i="13"/>
  <c r="D284" i="13"/>
  <c r="D280" i="13"/>
  <c r="D276" i="13"/>
  <c r="D272" i="13"/>
  <c r="D268" i="13"/>
  <c r="D264" i="13"/>
  <c r="D260" i="13"/>
  <c r="D256" i="13"/>
  <c r="D253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H568" i="13"/>
  <c r="H566" i="13"/>
  <c r="H564" i="13"/>
  <c r="H562" i="13"/>
  <c r="H560" i="13"/>
  <c r="H558" i="13"/>
  <c r="H567" i="13"/>
  <c r="H565" i="13"/>
  <c r="H563" i="13"/>
  <c r="H561" i="13"/>
  <c r="H559" i="13"/>
  <c r="H557" i="13"/>
  <c r="H556" i="13"/>
  <c r="H553" i="13"/>
  <c r="H550" i="13"/>
  <c r="H548" i="13"/>
  <c r="H546" i="13"/>
  <c r="H544" i="13"/>
  <c r="H542" i="13"/>
  <c r="H540" i="13"/>
  <c r="H538" i="13"/>
  <c r="H536" i="13"/>
  <c r="H551" i="13"/>
  <c r="H549" i="13"/>
  <c r="H545" i="13"/>
  <c r="H541" i="13"/>
  <c r="H537" i="13"/>
  <c r="H533" i="13"/>
  <c r="H555" i="13"/>
  <c r="H552" i="13"/>
  <c r="H530" i="13"/>
  <c r="H528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43" i="13"/>
  <c r="H535" i="13"/>
  <c r="H534" i="13"/>
  <c r="H531" i="13"/>
  <c r="H527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554" i="13"/>
  <c r="H547" i="13"/>
  <c r="H532" i="13"/>
  <c r="H539" i="13"/>
  <c r="H507" i="13"/>
  <c r="H505" i="13"/>
  <c r="H503" i="13"/>
  <c r="H501" i="13"/>
  <c r="H481" i="13"/>
  <c r="H480" i="13"/>
  <c r="H479" i="13"/>
  <c r="H478" i="13"/>
  <c r="H529" i="13"/>
  <c r="H504" i="13"/>
  <c r="H506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77" i="13"/>
  <c r="H445" i="13"/>
  <c r="H444" i="13"/>
  <c r="H443" i="13"/>
  <c r="H442" i="13"/>
  <c r="H441" i="13"/>
  <c r="H440" i="13"/>
  <c r="H502" i="13"/>
  <c r="H474" i="13"/>
  <c r="H475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476" i="13"/>
  <c r="H371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D88" i="13"/>
  <c r="H88" i="13"/>
  <c r="B90" i="13"/>
  <c r="L90" i="13" s="1" a="1"/>
  <c r="L90" i="13" s="1"/>
  <c r="F90" i="13"/>
  <c r="J90" i="13"/>
  <c r="C91" i="13"/>
  <c r="G91" i="13"/>
  <c r="K91" i="13"/>
  <c r="D92" i="13"/>
  <c r="H92" i="13"/>
  <c r="D93" i="13"/>
  <c r="H93" i="13"/>
  <c r="D94" i="13"/>
  <c r="H94" i="13"/>
  <c r="D95" i="13"/>
  <c r="H95" i="13"/>
  <c r="D96" i="13"/>
  <c r="H96" i="13"/>
  <c r="D97" i="13"/>
  <c r="H97" i="13"/>
  <c r="D98" i="13"/>
  <c r="H98" i="13"/>
  <c r="D99" i="13"/>
  <c r="H99" i="13"/>
  <c r="D100" i="13"/>
  <c r="H100" i="13"/>
  <c r="D101" i="13"/>
  <c r="H101" i="13"/>
  <c r="D102" i="13"/>
  <c r="H102" i="13"/>
  <c r="D103" i="13"/>
  <c r="H103" i="13"/>
  <c r="D104" i="13"/>
  <c r="H104" i="13"/>
  <c r="D105" i="13"/>
  <c r="H105" i="13"/>
  <c r="D106" i="13"/>
  <c r="H106" i="13"/>
  <c r="D107" i="13"/>
  <c r="H107" i="13"/>
  <c r="D108" i="13"/>
  <c r="H108" i="13"/>
  <c r="D109" i="13"/>
  <c r="H109" i="13"/>
  <c r="D110" i="13"/>
  <c r="H110" i="13"/>
  <c r="D111" i="13"/>
  <c r="H111" i="13"/>
  <c r="D112" i="13"/>
  <c r="H112" i="13"/>
  <c r="D113" i="13"/>
  <c r="H113" i="13"/>
  <c r="D114" i="13"/>
  <c r="H114" i="13"/>
  <c r="D115" i="13"/>
  <c r="H115" i="13"/>
  <c r="D116" i="13"/>
  <c r="H116" i="13"/>
  <c r="D117" i="13"/>
  <c r="H117" i="13"/>
  <c r="D118" i="13"/>
  <c r="H118" i="13"/>
  <c r="D119" i="13"/>
  <c r="H119" i="13"/>
  <c r="D120" i="13"/>
  <c r="H120" i="13"/>
  <c r="D121" i="13"/>
  <c r="H121" i="13"/>
  <c r="D122" i="13"/>
  <c r="H122" i="13"/>
  <c r="D123" i="13"/>
  <c r="H123" i="13"/>
  <c r="D124" i="13"/>
  <c r="H124" i="13"/>
  <c r="D125" i="13"/>
  <c r="H125" i="13"/>
  <c r="D126" i="13"/>
  <c r="H126" i="13"/>
  <c r="D127" i="13"/>
  <c r="H127" i="13"/>
  <c r="D128" i="13"/>
  <c r="H128" i="13"/>
  <c r="D129" i="13"/>
  <c r="H129" i="13"/>
  <c r="D130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M26" i="13"/>
  <c r="N26" i="13" s="1"/>
  <c r="V50" i="13"/>
  <c r="Z50" i="13"/>
  <c r="T51" i="13"/>
  <c r="T66" i="13" s="1" a="1"/>
  <c r="X51" i="13"/>
  <c r="AB51" i="13"/>
  <c r="V52" i="13"/>
  <c r="Z52" i="13"/>
  <c r="T53" i="13"/>
  <c r="X53" i="13"/>
  <c r="AB53" i="13"/>
  <c r="V54" i="13"/>
  <c r="Z54" i="13"/>
  <c r="T55" i="13"/>
  <c r="X55" i="13"/>
  <c r="AB55" i="13"/>
  <c r="V56" i="13"/>
  <c r="Z56" i="13"/>
  <c r="T57" i="13"/>
  <c r="X57" i="13"/>
  <c r="AB57" i="13"/>
  <c r="V58" i="13"/>
  <c r="Z58" i="13"/>
  <c r="T59" i="13"/>
  <c r="X59" i="13"/>
  <c r="AB59" i="13"/>
  <c r="V60" i="13"/>
  <c r="Z60" i="13"/>
  <c r="U65" i="13"/>
  <c r="Y65" i="13"/>
  <c r="AC65" i="13"/>
  <c r="D83" i="13"/>
  <c r="H83" i="13"/>
  <c r="C86" i="13"/>
  <c r="G86" i="13"/>
  <c r="E567" i="13"/>
  <c r="E565" i="13"/>
  <c r="E563" i="13"/>
  <c r="E561" i="13"/>
  <c r="E559" i="13"/>
  <c r="E557" i="13"/>
  <c r="E555" i="13"/>
  <c r="E553" i="13"/>
  <c r="E551" i="13"/>
  <c r="E564" i="13"/>
  <c r="E554" i="13"/>
  <c r="E566" i="13"/>
  <c r="E558" i="13"/>
  <c r="E556" i="13"/>
  <c r="E552" i="13"/>
  <c r="E549" i="13"/>
  <c r="E547" i="13"/>
  <c r="E545" i="13"/>
  <c r="E543" i="13"/>
  <c r="E541" i="13"/>
  <c r="E539" i="13"/>
  <c r="E537" i="13"/>
  <c r="E535" i="13"/>
  <c r="E533" i="13"/>
  <c r="E568" i="13"/>
  <c r="E550" i="13"/>
  <c r="E534" i="13"/>
  <c r="E530" i="13"/>
  <c r="E528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48" i="13"/>
  <c r="E544" i="13"/>
  <c r="E540" i="13"/>
  <c r="E536" i="13"/>
  <c r="E532" i="13"/>
  <c r="E529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562" i="13"/>
  <c r="E542" i="13"/>
  <c r="E560" i="13"/>
  <c r="E538" i="13"/>
  <c r="E527" i="13"/>
  <c r="E546" i="13"/>
  <c r="E531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454" i="13"/>
  <c r="E452" i="13"/>
  <c r="E450" i="13"/>
  <c r="E448" i="13"/>
  <c r="E446" i="13"/>
  <c r="E453" i="13"/>
  <c r="E451" i="13"/>
  <c r="E449" i="13"/>
  <c r="E447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I567" i="13"/>
  <c r="I565" i="13"/>
  <c r="I563" i="13"/>
  <c r="I561" i="13"/>
  <c r="I559" i="13"/>
  <c r="I557" i="13"/>
  <c r="I555" i="13"/>
  <c r="I553" i="13"/>
  <c r="I551" i="13"/>
  <c r="I549" i="13"/>
  <c r="I566" i="13"/>
  <c r="I558" i="13"/>
  <c r="I568" i="13"/>
  <c r="I560" i="13"/>
  <c r="I554" i="13"/>
  <c r="I547" i="13"/>
  <c r="I545" i="13"/>
  <c r="I543" i="13"/>
  <c r="I541" i="13"/>
  <c r="I539" i="13"/>
  <c r="I537" i="13"/>
  <c r="I535" i="13"/>
  <c r="I533" i="13"/>
  <c r="I552" i="13"/>
  <c r="I530" i="13"/>
  <c r="I528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56" i="13"/>
  <c r="I546" i="13"/>
  <c r="I542" i="13"/>
  <c r="I538" i="13"/>
  <c r="I534" i="13"/>
  <c r="I562" i="13"/>
  <c r="I531" i="13"/>
  <c r="I527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550" i="13"/>
  <c r="I544" i="13"/>
  <c r="I536" i="13"/>
  <c r="I548" i="13"/>
  <c r="I540" i="13"/>
  <c r="I564" i="13"/>
  <c r="I529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532" i="13"/>
  <c r="I454" i="13"/>
  <c r="I453" i="13"/>
  <c r="I452" i="13"/>
  <c r="I451" i="13"/>
  <c r="I450" i="13"/>
  <c r="I449" i="13"/>
  <c r="I448" i="13"/>
  <c r="I447" i="13"/>
  <c r="I446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443" i="13"/>
  <c r="I444" i="13"/>
  <c r="I440" i="13"/>
  <c r="I445" i="13"/>
  <c r="I441" i="13"/>
  <c r="I442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367" i="13"/>
  <c r="I363" i="13"/>
  <c r="I359" i="13"/>
  <c r="I355" i="13"/>
  <c r="I351" i="13"/>
  <c r="I347" i="13"/>
  <c r="I345" i="13"/>
  <c r="I343" i="13"/>
  <c r="I341" i="13"/>
  <c r="I339" i="13"/>
  <c r="I337" i="13"/>
  <c r="I335" i="13"/>
  <c r="I333" i="13"/>
  <c r="I331" i="13"/>
  <c r="I329" i="13"/>
  <c r="I327" i="13"/>
  <c r="I325" i="13"/>
  <c r="I323" i="13"/>
  <c r="I321" i="13"/>
  <c r="I319" i="13"/>
  <c r="I317" i="13"/>
  <c r="I315" i="13"/>
  <c r="I313" i="13"/>
  <c r="I311" i="13"/>
  <c r="I309" i="13"/>
  <c r="I307" i="13"/>
  <c r="I370" i="13"/>
  <c r="I366" i="13"/>
  <c r="I362" i="13"/>
  <c r="I358" i="13"/>
  <c r="I354" i="13"/>
  <c r="I350" i="13"/>
  <c r="I369" i="13"/>
  <c r="I365" i="13"/>
  <c r="I361" i="13"/>
  <c r="I357" i="13"/>
  <c r="I353" i="13"/>
  <c r="I349" i="13"/>
  <c r="I346" i="13"/>
  <c r="I344" i="13"/>
  <c r="I342" i="13"/>
  <c r="I340" i="13"/>
  <c r="I338" i="13"/>
  <c r="I336" i="13"/>
  <c r="I334" i="13"/>
  <c r="I332" i="13"/>
  <c r="I330" i="13"/>
  <c r="I328" i="13"/>
  <c r="I326" i="13"/>
  <c r="I324" i="13"/>
  <c r="I322" i="13"/>
  <c r="I320" i="13"/>
  <c r="I318" i="13"/>
  <c r="I316" i="13"/>
  <c r="I314" i="13"/>
  <c r="I312" i="13"/>
  <c r="I310" i="13"/>
  <c r="I308" i="13"/>
  <c r="I368" i="13"/>
  <c r="I364" i="13"/>
  <c r="I360" i="13"/>
  <c r="I356" i="13"/>
  <c r="I352" i="13"/>
  <c r="I348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B87" i="13"/>
  <c r="L87" i="13" s="1" a="1"/>
  <c r="L87" i="13" s="1"/>
  <c r="F87" i="13"/>
  <c r="J87" i="13"/>
  <c r="E88" i="13"/>
  <c r="I88" i="13"/>
  <c r="C90" i="13"/>
  <c r="G90" i="13"/>
  <c r="K90" i="13"/>
  <c r="D91" i="13"/>
  <c r="H91" i="13"/>
  <c r="E92" i="13"/>
  <c r="I92" i="13"/>
  <c r="E93" i="13"/>
  <c r="I93" i="13"/>
  <c r="E94" i="13"/>
  <c r="I94" i="13"/>
  <c r="E95" i="13"/>
  <c r="I95" i="13"/>
  <c r="E96" i="13"/>
  <c r="I96" i="13"/>
  <c r="E97" i="13"/>
  <c r="I97" i="13"/>
  <c r="E98" i="13"/>
  <c r="I98" i="13"/>
  <c r="E99" i="13"/>
  <c r="I99" i="13"/>
  <c r="E100" i="13"/>
  <c r="I100" i="13"/>
  <c r="E101" i="13"/>
  <c r="I101" i="13"/>
  <c r="E102" i="13"/>
  <c r="I102" i="13"/>
  <c r="E103" i="13"/>
  <c r="I103" i="13"/>
  <c r="E104" i="13"/>
  <c r="I104" i="13"/>
  <c r="E105" i="13"/>
  <c r="I105" i="13"/>
  <c r="E106" i="13"/>
  <c r="I106" i="13"/>
  <c r="E107" i="13"/>
  <c r="I107" i="13"/>
  <c r="E108" i="13"/>
  <c r="I108" i="13"/>
  <c r="E109" i="13"/>
  <c r="I109" i="13"/>
  <c r="E110" i="13"/>
  <c r="I110" i="13"/>
  <c r="E111" i="13"/>
  <c r="I111" i="13"/>
  <c r="E112" i="13"/>
  <c r="I112" i="13"/>
  <c r="E113" i="13"/>
  <c r="I113" i="13"/>
  <c r="E114" i="13"/>
  <c r="I114" i="13"/>
  <c r="E115" i="13"/>
  <c r="I115" i="13"/>
  <c r="E116" i="13"/>
  <c r="I116" i="13"/>
  <c r="E117" i="13"/>
  <c r="I117" i="13"/>
  <c r="E118" i="13"/>
  <c r="I118" i="13"/>
  <c r="E119" i="13"/>
  <c r="I119" i="13"/>
  <c r="E120" i="13"/>
  <c r="I120" i="13"/>
  <c r="E121" i="13"/>
  <c r="I121" i="13"/>
  <c r="E122" i="13"/>
  <c r="I122" i="13"/>
  <c r="E123" i="13"/>
  <c r="I123" i="13"/>
  <c r="E124" i="13"/>
  <c r="I124" i="13"/>
  <c r="E125" i="13"/>
  <c r="I125" i="13"/>
  <c r="E126" i="13"/>
  <c r="I126" i="13"/>
  <c r="E127" i="13"/>
  <c r="I127" i="13"/>
  <c r="E128" i="13"/>
  <c r="I128" i="13"/>
  <c r="E129" i="13"/>
  <c r="I129" i="13"/>
  <c r="E130" i="13"/>
  <c r="I130" i="13"/>
  <c r="W50" i="13"/>
  <c r="U51" i="13"/>
  <c r="Y51" i="13"/>
  <c r="AC51" i="13"/>
  <c r="W52" i="13"/>
  <c r="AA52" i="13"/>
  <c r="U53" i="13"/>
  <c r="Y53" i="13"/>
  <c r="AC53" i="13"/>
  <c r="W54" i="13"/>
  <c r="AA54" i="13"/>
  <c r="U55" i="13"/>
  <c r="Y55" i="13"/>
  <c r="AC55" i="13"/>
  <c r="W56" i="13"/>
  <c r="AA56" i="13"/>
  <c r="U57" i="13"/>
  <c r="Y57" i="13"/>
  <c r="AC57" i="13"/>
  <c r="W58" i="13"/>
  <c r="AA58" i="13"/>
  <c r="U59" i="13"/>
  <c r="Y59" i="13"/>
  <c r="AC59" i="13"/>
  <c r="W60" i="13"/>
  <c r="V65" i="13"/>
  <c r="C85" i="13"/>
  <c r="D86" i="13"/>
  <c r="H86" i="13"/>
  <c r="B567" i="13"/>
  <c r="L567" i="13" s="1" a="1"/>
  <c r="L567" i="13" s="1"/>
  <c r="B565" i="13"/>
  <c r="L565" i="13" s="1" a="1"/>
  <c r="L565" i="13" s="1"/>
  <c r="B563" i="13"/>
  <c r="L563" i="13" s="1" a="1"/>
  <c r="L563" i="13" s="1"/>
  <c r="B561" i="13"/>
  <c r="L561" i="13" s="1" a="1"/>
  <c r="L561" i="13" s="1"/>
  <c r="B559" i="13"/>
  <c r="L559" i="13" s="1" a="1"/>
  <c r="L559" i="13" s="1"/>
  <c r="B557" i="13"/>
  <c r="L557" i="13" s="1" a="1"/>
  <c r="L557" i="13" s="1"/>
  <c r="B568" i="13"/>
  <c r="L568" i="13" s="1" a="1"/>
  <c r="L568" i="13" s="1"/>
  <c r="B566" i="13"/>
  <c r="L566" i="13" s="1" a="1"/>
  <c r="L566" i="13" s="1"/>
  <c r="B564" i="13"/>
  <c r="L564" i="13" s="1" a="1"/>
  <c r="L564" i="13" s="1"/>
  <c r="B562" i="13"/>
  <c r="L562" i="13" s="1" a="1"/>
  <c r="L562" i="13" s="1"/>
  <c r="B560" i="13"/>
  <c r="L560" i="13" s="1" a="1"/>
  <c r="L560" i="13" s="1"/>
  <c r="B558" i="13"/>
  <c r="L558" i="13" s="1" a="1"/>
  <c r="L558" i="13" s="1"/>
  <c r="B556" i="13"/>
  <c r="L556" i="13" s="1" a="1"/>
  <c r="L556" i="13" s="1"/>
  <c r="B555" i="13"/>
  <c r="L555" i="13" s="1" a="1"/>
  <c r="L555" i="13" s="1"/>
  <c r="B550" i="13"/>
  <c r="L550" i="13" s="1" a="1"/>
  <c r="L550" i="13" s="1"/>
  <c r="B549" i="13"/>
  <c r="L549" i="13" s="1" a="1"/>
  <c r="L549" i="13" s="1"/>
  <c r="B547" i="13"/>
  <c r="L547" i="13" s="1" a="1"/>
  <c r="L547" i="13" s="1"/>
  <c r="B545" i="13"/>
  <c r="L545" i="13" s="1" a="1"/>
  <c r="L545" i="13" s="1"/>
  <c r="B543" i="13"/>
  <c r="L543" i="13" s="1" a="1"/>
  <c r="L543" i="13" s="1"/>
  <c r="B541" i="13"/>
  <c r="L541" i="13" s="1" a="1"/>
  <c r="L541" i="13" s="1"/>
  <c r="B539" i="13"/>
  <c r="L539" i="13" s="1" a="1"/>
  <c r="L539" i="13" s="1"/>
  <c r="B537" i="13"/>
  <c r="L537" i="13" s="1" a="1"/>
  <c r="L537" i="13" s="1"/>
  <c r="B535" i="13"/>
  <c r="L535" i="13" s="1" a="1"/>
  <c r="L535" i="13" s="1"/>
  <c r="B553" i="13"/>
  <c r="L553" i="13" s="1" a="1"/>
  <c r="L553" i="13" s="1"/>
  <c r="B554" i="13"/>
  <c r="L554" i="13" s="1" a="1"/>
  <c r="L554" i="13" s="1"/>
  <c r="B551" i="13"/>
  <c r="L551" i="13" s="1" a="1"/>
  <c r="L551" i="13" s="1"/>
  <c r="B546" i="13"/>
  <c r="L546" i="13" s="1" a="1"/>
  <c r="L546" i="13" s="1"/>
  <c r="B542" i="13"/>
  <c r="L542" i="13" s="1" a="1"/>
  <c r="L542" i="13" s="1"/>
  <c r="B538" i="13"/>
  <c r="L538" i="13" s="1" a="1"/>
  <c r="L538" i="13" s="1"/>
  <c r="B533" i="13"/>
  <c r="L533" i="13" s="1" a="1"/>
  <c r="L533" i="13" s="1"/>
  <c r="B531" i="13"/>
  <c r="L531" i="13" s="1" a="1"/>
  <c r="L531" i="13" s="1"/>
  <c r="B529" i="13"/>
  <c r="L529" i="13" s="1" a="1"/>
  <c r="L529" i="13" s="1"/>
  <c r="B527" i="13"/>
  <c r="L527" i="13" s="1" a="1"/>
  <c r="L527" i="13" s="1"/>
  <c r="B548" i="13"/>
  <c r="L548" i="13" s="1" a="1"/>
  <c r="L548" i="13" s="1"/>
  <c r="B540" i="13"/>
  <c r="L540" i="13" s="1" a="1"/>
  <c r="L540" i="13" s="1"/>
  <c r="B552" i="13"/>
  <c r="L552" i="13" s="1" a="1"/>
  <c r="L552" i="13" s="1"/>
  <c r="B532" i="13"/>
  <c r="L532" i="13" s="1" a="1"/>
  <c r="L532" i="13" s="1"/>
  <c r="B528" i="13"/>
  <c r="L528" i="13" s="1" a="1"/>
  <c r="L528" i="13" s="1"/>
  <c r="B544" i="13"/>
  <c r="L544" i="13" s="1" a="1"/>
  <c r="L544" i="13" s="1"/>
  <c r="B530" i="13"/>
  <c r="L530" i="13" s="1" a="1"/>
  <c r="L530" i="13" s="1"/>
  <c r="B507" i="13"/>
  <c r="L507" i="13" s="1" a="1"/>
  <c r="L507" i="13" s="1"/>
  <c r="B505" i="13"/>
  <c r="L505" i="13" s="1" a="1"/>
  <c r="L505" i="13" s="1"/>
  <c r="B503" i="13"/>
  <c r="L503" i="13" s="1" a="1"/>
  <c r="L503" i="13" s="1"/>
  <c r="B501" i="13"/>
  <c r="L501" i="13" s="1" a="1"/>
  <c r="L501" i="13" s="1"/>
  <c r="B500" i="13"/>
  <c r="L500" i="13" s="1" a="1"/>
  <c r="L500" i="13" s="1"/>
  <c r="B499" i="13"/>
  <c r="L499" i="13" s="1" a="1"/>
  <c r="L499" i="13" s="1"/>
  <c r="B498" i="13"/>
  <c r="L498" i="13" s="1" a="1"/>
  <c r="L498" i="13" s="1"/>
  <c r="B497" i="13"/>
  <c r="L497" i="13" s="1" a="1"/>
  <c r="L497" i="13" s="1"/>
  <c r="B496" i="13"/>
  <c r="L496" i="13" s="1" a="1"/>
  <c r="L496" i="13" s="1"/>
  <c r="B495" i="13"/>
  <c r="L495" i="13" s="1" a="1"/>
  <c r="L495" i="13" s="1"/>
  <c r="B494" i="13"/>
  <c r="L494" i="13" s="1" a="1"/>
  <c r="L494" i="13" s="1"/>
  <c r="B493" i="13"/>
  <c r="L493" i="13" s="1" a="1"/>
  <c r="L493" i="13" s="1"/>
  <c r="B492" i="13"/>
  <c r="L492" i="13" s="1" a="1"/>
  <c r="L492" i="13" s="1"/>
  <c r="B491" i="13"/>
  <c r="L491" i="13" s="1" a="1"/>
  <c r="L491" i="13" s="1"/>
  <c r="B490" i="13"/>
  <c r="L490" i="13" s="1" a="1"/>
  <c r="L490" i="13" s="1"/>
  <c r="B489" i="13"/>
  <c r="L489" i="13" s="1" a="1"/>
  <c r="L489" i="13" s="1"/>
  <c r="B488" i="13"/>
  <c r="L488" i="13" s="1" a="1"/>
  <c r="L488" i="13" s="1"/>
  <c r="B487" i="13"/>
  <c r="L487" i="13" s="1" a="1"/>
  <c r="L487" i="13" s="1"/>
  <c r="B486" i="13"/>
  <c r="L486" i="13" s="1" a="1"/>
  <c r="L486" i="13" s="1"/>
  <c r="B485" i="13"/>
  <c r="L485" i="13" s="1" a="1"/>
  <c r="L485" i="13" s="1"/>
  <c r="B484" i="13"/>
  <c r="L484" i="13" s="1" a="1"/>
  <c r="L484" i="13" s="1"/>
  <c r="B483" i="13"/>
  <c r="L483" i="13" s="1" a="1"/>
  <c r="L483" i="13" s="1"/>
  <c r="B482" i="13"/>
  <c r="L482" i="13" s="1" a="1"/>
  <c r="L482" i="13" s="1"/>
  <c r="B526" i="13"/>
  <c r="L526" i="13" s="1" a="1"/>
  <c r="L526" i="13" s="1"/>
  <c r="B525" i="13"/>
  <c r="L525" i="13" s="1" a="1"/>
  <c r="L525" i="13" s="1"/>
  <c r="B524" i="13"/>
  <c r="L524" i="13" s="1" a="1"/>
  <c r="L524" i="13" s="1"/>
  <c r="B523" i="13"/>
  <c r="L523" i="13" s="1" a="1"/>
  <c r="L523" i="13" s="1"/>
  <c r="B522" i="13"/>
  <c r="L522" i="13" s="1" a="1"/>
  <c r="L522" i="13" s="1"/>
  <c r="B521" i="13"/>
  <c r="L521" i="13" s="1" a="1"/>
  <c r="L521" i="13" s="1"/>
  <c r="B520" i="13"/>
  <c r="L520" i="13" s="1" a="1"/>
  <c r="L520" i="13" s="1"/>
  <c r="B519" i="13"/>
  <c r="L519" i="13" s="1" a="1"/>
  <c r="L519" i="13" s="1"/>
  <c r="B518" i="13"/>
  <c r="L518" i="13" s="1" a="1"/>
  <c r="L518" i="13" s="1"/>
  <c r="B517" i="13"/>
  <c r="L517" i="13" s="1" a="1"/>
  <c r="L517" i="13" s="1"/>
  <c r="B516" i="13"/>
  <c r="L516" i="13" s="1" a="1"/>
  <c r="L516" i="13" s="1"/>
  <c r="B515" i="13"/>
  <c r="L515" i="13" s="1" a="1"/>
  <c r="L515" i="13" s="1"/>
  <c r="B514" i="13"/>
  <c r="L514" i="13" s="1" a="1"/>
  <c r="L514" i="13" s="1"/>
  <c r="B513" i="13"/>
  <c r="L513" i="13" s="1" a="1"/>
  <c r="L513" i="13" s="1"/>
  <c r="B512" i="13"/>
  <c r="L512" i="13" s="1" a="1"/>
  <c r="L512" i="13" s="1"/>
  <c r="B511" i="13"/>
  <c r="L511" i="13" s="1" a="1"/>
  <c r="L511" i="13" s="1"/>
  <c r="B510" i="13"/>
  <c r="L510" i="13" s="1" a="1"/>
  <c r="L510" i="13" s="1"/>
  <c r="B509" i="13"/>
  <c r="L509" i="13" s="1" a="1"/>
  <c r="L509" i="13" s="1"/>
  <c r="B508" i="13"/>
  <c r="L508" i="13" s="1" a="1"/>
  <c r="L508" i="13" s="1"/>
  <c r="B506" i="13"/>
  <c r="L506" i="13" s="1" a="1"/>
  <c r="L506" i="13" s="1"/>
  <c r="B504" i="13"/>
  <c r="L504" i="13" s="1" a="1"/>
  <c r="L504" i="13" s="1"/>
  <c r="B502" i="13"/>
  <c r="L502" i="13" s="1" a="1"/>
  <c r="L502" i="13" s="1"/>
  <c r="B481" i="13"/>
  <c r="L481" i="13" s="1" a="1"/>
  <c r="L481" i="13" s="1"/>
  <c r="B476" i="13"/>
  <c r="L476" i="13" s="1" a="1"/>
  <c r="L476" i="13" s="1"/>
  <c r="B475" i="13"/>
  <c r="L475" i="13" s="1" a="1"/>
  <c r="L475" i="13" s="1"/>
  <c r="B474" i="13"/>
  <c r="L474" i="13" s="1" a="1"/>
  <c r="L474" i="13" s="1"/>
  <c r="B536" i="13"/>
  <c r="L536" i="13" s="1" a="1"/>
  <c r="L536" i="13" s="1"/>
  <c r="B480" i="13"/>
  <c r="L480" i="13" s="1" a="1"/>
  <c r="L480" i="13" s="1"/>
  <c r="B478" i="13"/>
  <c r="L478" i="13" s="1" a="1"/>
  <c r="L478" i="13" s="1"/>
  <c r="B534" i="13"/>
  <c r="L534" i="13" s="1" a="1"/>
  <c r="L534" i="13" s="1"/>
  <c r="B477" i="13"/>
  <c r="L477" i="13" s="1" a="1"/>
  <c r="L477" i="13" s="1"/>
  <c r="B454" i="13"/>
  <c r="L454" i="13" s="1" a="1"/>
  <c r="L454" i="13" s="1"/>
  <c r="B453" i="13"/>
  <c r="L453" i="13" s="1" a="1"/>
  <c r="L453" i="13" s="1"/>
  <c r="B452" i="13"/>
  <c r="L452" i="13" s="1" a="1"/>
  <c r="L452" i="13" s="1"/>
  <c r="B451" i="13"/>
  <c r="L451" i="13" s="1" a="1"/>
  <c r="L451" i="13" s="1"/>
  <c r="B450" i="13"/>
  <c r="L450" i="13" s="1" a="1"/>
  <c r="L450" i="13" s="1"/>
  <c r="B449" i="13"/>
  <c r="L449" i="13" s="1" a="1"/>
  <c r="L449" i="13" s="1"/>
  <c r="B448" i="13"/>
  <c r="L448" i="13" s="1" a="1"/>
  <c r="L448" i="13" s="1"/>
  <c r="B447" i="13"/>
  <c r="L447" i="13" s="1" a="1"/>
  <c r="L447" i="13" s="1"/>
  <c r="B446" i="13"/>
  <c r="L446" i="13" s="1" a="1"/>
  <c r="L446" i="13" s="1"/>
  <c r="B445" i="13"/>
  <c r="L445" i="13" s="1" a="1"/>
  <c r="L445" i="13" s="1"/>
  <c r="B444" i="13"/>
  <c r="L444" i="13" s="1" a="1"/>
  <c r="L444" i="13" s="1"/>
  <c r="B443" i="13"/>
  <c r="L443" i="13" s="1" a="1"/>
  <c r="L443" i="13" s="1"/>
  <c r="B442" i="13"/>
  <c r="L442" i="13" s="1" a="1"/>
  <c r="L442" i="13" s="1"/>
  <c r="B441" i="13"/>
  <c r="L441" i="13" s="1" a="1"/>
  <c r="L441" i="13" s="1"/>
  <c r="B440" i="13"/>
  <c r="L440" i="13" s="1" a="1"/>
  <c r="L440" i="13" s="1"/>
  <c r="B439" i="13"/>
  <c r="L439" i="13" s="1" a="1"/>
  <c r="L439" i="13" s="1"/>
  <c r="B438" i="13"/>
  <c r="L438" i="13" s="1" a="1"/>
  <c r="L438" i="13" s="1"/>
  <c r="B437" i="13"/>
  <c r="L437" i="13" s="1" a="1"/>
  <c r="L437" i="13" s="1"/>
  <c r="B436" i="13"/>
  <c r="L436" i="13" s="1" a="1"/>
  <c r="L436" i="13" s="1"/>
  <c r="B435" i="13"/>
  <c r="L435" i="13" s="1" a="1"/>
  <c r="L435" i="13" s="1"/>
  <c r="B434" i="13"/>
  <c r="L434" i="13" s="1" a="1"/>
  <c r="L434" i="13" s="1"/>
  <c r="B433" i="13"/>
  <c r="L433" i="13" s="1" a="1"/>
  <c r="L433" i="13" s="1"/>
  <c r="B432" i="13"/>
  <c r="L432" i="13" s="1" a="1"/>
  <c r="L432" i="13" s="1"/>
  <c r="B431" i="13"/>
  <c r="L431" i="13" s="1" a="1"/>
  <c r="L431" i="13" s="1"/>
  <c r="B430" i="13"/>
  <c r="L430" i="13" s="1" a="1"/>
  <c r="L430" i="13" s="1"/>
  <c r="B429" i="13"/>
  <c r="L429" i="13" s="1" a="1"/>
  <c r="L429" i="13" s="1"/>
  <c r="B428" i="13"/>
  <c r="L428" i="13" s="1" a="1"/>
  <c r="L428" i="13" s="1"/>
  <c r="B427" i="13"/>
  <c r="L427" i="13" s="1" a="1"/>
  <c r="L427" i="13" s="1"/>
  <c r="B426" i="13"/>
  <c r="L426" i="13" s="1" a="1"/>
  <c r="L426" i="13" s="1"/>
  <c r="B425" i="13"/>
  <c r="L425" i="13" s="1" a="1"/>
  <c r="L425" i="13" s="1"/>
  <c r="B424" i="13"/>
  <c r="L424" i="13" s="1" a="1"/>
  <c r="L424" i="13" s="1"/>
  <c r="B423" i="13"/>
  <c r="L423" i="13" s="1" a="1"/>
  <c r="L423" i="13" s="1"/>
  <c r="B422" i="13"/>
  <c r="L422" i="13" s="1" a="1"/>
  <c r="L422" i="13" s="1"/>
  <c r="B421" i="13"/>
  <c r="L421" i="13" s="1" a="1"/>
  <c r="L421" i="13" s="1"/>
  <c r="B420" i="13"/>
  <c r="L420" i="13" s="1" a="1"/>
  <c r="L420" i="13" s="1"/>
  <c r="B419" i="13"/>
  <c r="L419" i="13" s="1" a="1"/>
  <c r="L419" i="13" s="1"/>
  <c r="B418" i="13"/>
  <c r="L418" i="13" s="1" a="1"/>
  <c r="L418" i="13" s="1"/>
  <c r="B417" i="13"/>
  <c r="L417" i="13" s="1" a="1"/>
  <c r="L417" i="13" s="1"/>
  <c r="B416" i="13"/>
  <c r="L416" i="13" s="1" a="1"/>
  <c r="L416" i="13" s="1"/>
  <c r="B415" i="13"/>
  <c r="L415" i="13" s="1" a="1"/>
  <c r="L415" i="13" s="1"/>
  <c r="B414" i="13"/>
  <c r="L414" i="13" s="1" a="1"/>
  <c r="L414" i="13" s="1"/>
  <c r="B413" i="13"/>
  <c r="L413" i="13" s="1" a="1"/>
  <c r="L413" i="13" s="1"/>
  <c r="B412" i="13"/>
  <c r="L412" i="13" s="1" a="1"/>
  <c r="L412" i="13" s="1"/>
  <c r="B411" i="13"/>
  <c r="L411" i="13" s="1" a="1"/>
  <c r="L411" i="13" s="1"/>
  <c r="B410" i="13"/>
  <c r="L410" i="13" s="1" a="1"/>
  <c r="L410" i="13" s="1"/>
  <c r="B409" i="13"/>
  <c r="L409" i="13" s="1" a="1"/>
  <c r="L409" i="13" s="1"/>
  <c r="B408" i="13"/>
  <c r="L408" i="13" s="1" a="1"/>
  <c r="L408" i="13" s="1"/>
  <c r="B407" i="13"/>
  <c r="L407" i="13" s="1" a="1"/>
  <c r="L407" i="13" s="1"/>
  <c r="B406" i="13"/>
  <c r="L406" i="13" s="1" a="1"/>
  <c r="L406" i="13" s="1"/>
  <c r="B405" i="13"/>
  <c r="L405" i="13" s="1" a="1"/>
  <c r="L405" i="13" s="1"/>
  <c r="B404" i="13"/>
  <c r="L404" i="13" s="1" a="1"/>
  <c r="L404" i="13" s="1"/>
  <c r="B403" i="13"/>
  <c r="L403" i="13" s="1" a="1"/>
  <c r="L403" i="13" s="1"/>
  <c r="B402" i="13"/>
  <c r="L402" i="13" s="1" a="1"/>
  <c r="L402" i="13" s="1"/>
  <c r="B401" i="13"/>
  <c r="L401" i="13" s="1" a="1"/>
  <c r="L401" i="13" s="1"/>
  <c r="B400" i="13"/>
  <c r="L400" i="13" s="1" a="1"/>
  <c r="L400" i="13" s="1"/>
  <c r="B399" i="13"/>
  <c r="L399" i="13" s="1" a="1"/>
  <c r="L399" i="13" s="1"/>
  <c r="B398" i="13"/>
  <c r="L398" i="13" s="1" a="1"/>
  <c r="L398" i="13" s="1"/>
  <c r="B397" i="13"/>
  <c r="L397" i="13" s="1" a="1"/>
  <c r="L397" i="13" s="1"/>
  <c r="B396" i="13"/>
  <c r="L396" i="13" s="1" a="1"/>
  <c r="L396" i="13" s="1"/>
  <c r="B395" i="13"/>
  <c r="L395" i="13" s="1" a="1"/>
  <c r="L395" i="13" s="1"/>
  <c r="B394" i="13"/>
  <c r="L394" i="13" s="1" a="1"/>
  <c r="L394" i="13" s="1"/>
  <c r="B393" i="13"/>
  <c r="L393" i="13" s="1" a="1"/>
  <c r="L393" i="13" s="1"/>
  <c r="B392" i="13"/>
  <c r="L392" i="13" s="1" a="1"/>
  <c r="L392" i="13" s="1"/>
  <c r="B391" i="13"/>
  <c r="L391" i="13" s="1" a="1"/>
  <c r="L391" i="13" s="1"/>
  <c r="B390" i="13"/>
  <c r="L390" i="13" s="1" a="1"/>
  <c r="L390" i="13" s="1"/>
  <c r="B389" i="13"/>
  <c r="L389" i="13" s="1" a="1"/>
  <c r="L389" i="13" s="1"/>
  <c r="B388" i="13"/>
  <c r="L388" i="13" s="1" a="1"/>
  <c r="L388" i="13" s="1"/>
  <c r="B387" i="13"/>
  <c r="L387" i="13" s="1" a="1"/>
  <c r="L387" i="13" s="1"/>
  <c r="B386" i="13"/>
  <c r="L386" i="13" s="1" a="1"/>
  <c r="L386" i="13" s="1"/>
  <c r="B385" i="13"/>
  <c r="L385" i="13" s="1" a="1"/>
  <c r="L385" i="13" s="1"/>
  <c r="B384" i="13"/>
  <c r="L384" i="13" s="1" a="1"/>
  <c r="L384" i="13" s="1"/>
  <c r="B383" i="13"/>
  <c r="L383" i="13" s="1" a="1"/>
  <c r="L383" i="13" s="1"/>
  <c r="B382" i="13"/>
  <c r="L382" i="13" s="1" a="1"/>
  <c r="L382" i="13" s="1"/>
  <c r="B381" i="13"/>
  <c r="L381" i="13" s="1" a="1"/>
  <c r="L381" i="13" s="1"/>
  <c r="B380" i="13"/>
  <c r="L380" i="13" s="1" a="1"/>
  <c r="L380" i="13" s="1"/>
  <c r="B379" i="13"/>
  <c r="L379" i="13" s="1" a="1"/>
  <c r="L379" i="13" s="1"/>
  <c r="B378" i="13"/>
  <c r="L378" i="13" s="1" a="1"/>
  <c r="L378" i="13" s="1"/>
  <c r="B377" i="13"/>
  <c r="L377" i="13" s="1" a="1"/>
  <c r="L377" i="13" s="1"/>
  <c r="B376" i="13"/>
  <c r="L376" i="13" s="1" a="1"/>
  <c r="L376" i="13" s="1"/>
  <c r="B375" i="13"/>
  <c r="L375" i="13" s="1" a="1"/>
  <c r="L375" i="13" s="1"/>
  <c r="B374" i="13"/>
  <c r="L374" i="13" s="1" a="1"/>
  <c r="L374" i="13" s="1"/>
  <c r="B373" i="13"/>
  <c r="L373" i="13" s="1" a="1"/>
  <c r="L373" i="13" s="1"/>
  <c r="B372" i="13"/>
  <c r="L372" i="13" s="1" a="1"/>
  <c r="L372" i="13" s="1"/>
  <c r="B479" i="13"/>
  <c r="L479" i="13" s="1" a="1"/>
  <c r="L479" i="13" s="1"/>
  <c r="B473" i="13"/>
  <c r="L473" i="13" s="1" a="1"/>
  <c r="L473" i="13" s="1"/>
  <c r="B472" i="13"/>
  <c r="L472" i="13" s="1" a="1"/>
  <c r="L472" i="13" s="1"/>
  <c r="B471" i="13"/>
  <c r="L471" i="13" s="1" a="1"/>
  <c r="L471" i="13" s="1"/>
  <c r="B470" i="13"/>
  <c r="L470" i="13" s="1" a="1"/>
  <c r="L470" i="13" s="1"/>
  <c r="B469" i="13"/>
  <c r="L469" i="13" s="1" a="1"/>
  <c r="L469" i="13" s="1"/>
  <c r="B468" i="13"/>
  <c r="L468" i="13" s="1" a="1"/>
  <c r="L468" i="13" s="1"/>
  <c r="B467" i="13"/>
  <c r="L467" i="13" s="1" a="1"/>
  <c r="L467" i="13" s="1"/>
  <c r="B466" i="13"/>
  <c r="L466" i="13" s="1" a="1"/>
  <c r="L466" i="13" s="1"/>
  <c r="B465" i="13"/>
  <c r="L465" i="13" s="1" a="1"/>
  <c r="L465" i="13" s="1"/>
  <c r="B464" i="13"/>
  <c r="L464" i="13" s="1" a="1"/>
  <c r="L464" i="13" s="1"/>
  <c r="B463" i="13"/>
  <c r="L463" i="13" s="1" a="1"/>
  <c r="L463" i="13" s="1"/>
  <c r="B462" i="13"/>
  <c r="L462" i="13" s="1" a="1"/>
  <c r="L462" i="13" s="1"/>
  <c r="B461" i="13"/>
  <c r="L461" i="13" s="1" a="1"/>
  <c r="L461" i="13" s="1"/>
  <c r="B460" i="13"/>
  <c r="L460" i="13" s="1" a="1"/>
  <c r="L460" i="13" s="1"/>
  <c r="B459" i="13"/>
  <c r="L459" i="13" s="1" a="1"/>
  <c r="L459" i="13" s="1"/>
  <c r="B458" i="13"/>
  <c r="L458" i="13" s="1" a="1"/>
  <c r="L458" i="13" s="1"/>
  <c r="B457" i="13"/>
  <c r="L457" i="13" s="1" a="1"/>
  <c r="L457" i="13" s="1"/>
  <c r="B456" i="13"/>
  <c r="L456" i="13" s="1" a="1"/>
  <c r="L456" i="13" s="1"/>
  <c r="B455" i="13"/>
  <c r="L455" i="13" s="1" a="1"/>
  <c r="L455" i="13" s="1"/>
  <c r="B371" i="13"/>
  <c r="L371" i="13" s="1" a="1"/>
  <c r="L371" i="13" s="1"/>
  <c r="B370" i="13"/>
  <c r="L370" i="13" s="1" a="1"/>
  <c r="L370" i="13" s="1"/>
  <c r="B369" i="13"/>
  <c r="L369" i="13" s="1" a="1"/>
  <c r="L369" i="13" s="1"/>
  <c r="B368" i="13"/>
  <c r="L368" i="13" s="1" a="1"/>
  <c r="L368" i="13" s="1"/>
  <c r="B367" i="13"/>
  <c r="L367" i="13" s="1" a="1"/>
  <c r="L367" i="13" s="1"/>
  <c r="B366" i="13"/>
  <c r="L366" i="13" s="1" a="1"/>
  <c r="L366" i="13" s="1"/>
  <c r="B365" i="13"/>
  <c r="L365" i="13" s="1" a="1"/>
  <c r="L365" i="13" s="1"/>
  <c r="B364" i="13"/>
  <c r="L364" i="13" s="1" a="1"/>
  <c r="L364" i="13" s="1"/>
  <c r="B363" i="13"/>
  <c r="L363" i="13" s="1" a="1"/>
  <c r="L363" i="13" s="1"/>
  <c r="B362" i="13"/>
  <c r="L362" i="13" s="1" a="1"/>
  <c r="L362" i="13" s="1"/>
  <c r="B361" i="13"/>
  <c r="L361" i="13" s="1" a="1"/>
  <c r="L361" i="13" s="1"/>
  <c r="B360" i="13"/>
  <c r="L360" i="13" s="1" a="1"/>
  <c r="L360" i="13" s="1"/>
  <c r="B359" i="13"/>
  <c r="L359" i="13" s="1" a="1"/>
  <c r="L359" i="13" s="1"/>
  <c r="B358" i="13"/>
  <c r="L358" i="13" s="1" a="1"/>
  <c r="L358" i="13" s="1"/>
  <c r="B357" i="13"/>
  <c r="L357" i="13" s="1" a="1"/>
  <c r="L357" i="13" s="1"/>
  <c r="B356" i="13"/>
  <c r="L356" i="13" s="1" a="1"/>
  <c r="L356" i="13" s="1"/>
  <c r="B355" i="13"/>
  <c r="L355" i="13" s="1" a="1"/>
  <c r="L355" i="13" s="1"/>
  <c r="B354" i="13"/>
  <c r="L354" i="13" s="1" a="1"/>
  <c r="L354" i="13" s="1"/>
  <c r="B353" i="13"/>
  <c r="L353" i="13" s="1" a="1"/>
  <c r="L353" i="13" s="1"/>
  <c r="B352" i="13"/>
  <c r="L352" i="13" s="1" a="1"/>
  <c r="L352" i="13" s="1"/>
  <c r="B351" i="13"/>
  <c r="L351" i="13" s="1" a="1"/>
  <c r="L351" i="13" s="1"/>
  <c r="B350" i="13"/>
  <c r="L350" i="13" s="1" a="1"/>
  <c r="L350" i="13" s="1"/>
  <c r="B349" i="13"/>
  <c r="L349" i="13" s="1" a="1"/>
  <c r="L349" i="13" s="1"/>
  <c r="B348" i="13"/>
  <c r="L348" i="13" s="1" a="1"/>
  <c r="L348" i="13" s="1"/>
  <c r="B347" i="13"/>
  <c r="L347" i="13" s="1" a="1"/>
  <c r="L347" i="13" s="1"/>
  <c r="B346" i="13"/>
  <c r="L346" i="13" s="1" a="1"/>
  <c r="L346" i="13" s="1"/>
  <c r="B345" i="13"/>
  <c r="L345" i="13" s="1" a="1"/>
  <c r="L345" i="13" s="1"/>
  <c r="B344" i="13"/>
  <c r="L344" i="13" s="1" a="1"/>
  <c r="L344" i="13" s="1"/>
  <c r="B343" i="13"/>
  <c r="L343" i="13" s="1" a="1"/>
  <c r="L343" i="13" s="1"/>
  <c r="B342" i="13"/>
  <c r="L342" i="13" s="1" a="1"/>
  <c r="L342" i="13" s="1"/>
  <c r="B341" i="13"/>
  <c r="L341" i="13" s="1" a="1"/>
  <c r="L341" i="13" s="1"/>
  <c r="B340" i="13"/>
  <c r="L340" i="13" s="1" a="1"/>
  <c r="L340" i="13" s="1"/>
  <c r="B339" i="13"/>
  <c r="L339" i="13" s="1" a="1"/>
  <c r="L339" i="13" s="1"/>
  <c r="B338" i="13"/>
  <c r="L338" i="13" s="1" a="1"/>
  <c r="L338" i="13" s="1"/>
  <c r="B337" i="13"/>
  <c r="L337" i="13" s="1" a="1"/>
  <c r="L337" i="13" s="1"/>
  <c r="B336" i="13"/>
  <c r="L336" i="13" s="1" a="1"/>
  <c r="L336" i="13" s="1"/>
  <c r="B335" i="13"/>
  <c r="L335" i="13" s="1" a="1"/>
  <c r="L335" i="13" s="1"/>
  <c r="B334" i="13"/>
  <c r="L334" i="13" s="1" a="1"/>
  <c r="L334" i="13" s="1"/>
  <c r="B333" i="13"/>
  <c r="L333" i="13" s="1" a="1"/>
  <c r="L333" i="13" s="1"/>
  <c r="B332" i="13"/>
  <c r="L332" i="13" s="1" a="1"/>
  <c r="L332" i="13" s="1"/>
  <c r="B331" i="13"/>
  <c r="L331" i="13" s="1" a="1"/>
  <c r="L331" i="13" s="1"/>
  <c r="B330" i="13"/>
  <c r="L330" i="13" s="1" a="1"/>
  <c r="L330" i="13" s="1"/>
  <c r="B329" i="13"/>
  <c r="L329" i="13" s="1" a="1"/>
  <c r="L329" i="13" s="1"/>
  <c r="B328" i="13"/>
  <c r="L328" i="13" s="1" a="1"/>
  <c r="L328" i="13" s="1"/>
  <c r="B327" i="13"/>
  <c r="L327" i="13" s="1" a="1"/>
  <c r="L327" i="13" s="1"/>
  <c r="B326" i="13"/>
  <c r="L326" i="13" s="1" a="1"/>
  <c r="L326" i="13" s="1"/>
  <c r="B325" i="13"/>
  <c r="L325" i="13" s="1" a="1"/>
  <c r="L325" i="13" s="1"/>
  <c r="B324" i="13"/>
  <c r="L324" i="13" s="1" a="1"/>
  <c r="L324" i="13" s="1"/>
  <c r="B323" i="13"/>
  <c r="L323" i="13" s="1" a="1"/>
  <c r="L323" i="13" s="1"/>
  <c r="B322" i="13"/>
  <c r="L322" i="13" s="1" a="1"/>
  <c r="L322" i="13" s="1"/>
  <c r="B321" i="13"/>
  <c r="L321" i="13" s="1" a="1"/>
  <c r="L321" i="13" s="1"/>
  <c r="B320" i="13"/>
  <c r="L320" i="13" s="1" a="1"/>
  <c r="L320" i="13" s="1"/>
  <c r="B319" i="13"/>
  <c r="L319" i="13" s="1" a="1"/>
  <c r="L319" i="13" s="1"/>
  <c r="B318" i="13"/>
  <c r="L318" i="13" s="1" a="1"/>
  <c r="L318" i="13" s="1"/>
  <c r="B317" i="13"/>
  <c r="L317" i="13" s="1" a="1"/>
  <c r="L317" i="13" s="1"/>
  <c r="B316" i="13"/>
  <c r="L316" i="13" s="1" a="1"/>
  <c r="L316" i="13" s="1"/>
  <c r="B315" i="13"/>
  <c r="L315" i="13" s="1" a="1"/>
  <c r="L315" i="13" s="1"/>
  <c r="B314" i="13"/>
  <c r="L314" i="13" s="1" a="1"/>
  <c r="L314" i="13" s="1"/>
  <c r="B313" i="13"/>
  <c r="L313" i="13" s="1" a="1"/>
  <c r="L313" i="13" s="1"/>
  <c r="B312" i="13"/>
  <c r="L312" i="13" s="1" a="1"/>
  <c r="L312" i="13" s="1"/>
  <c r="B311" i="13"/>
  <c r="L311" i="13" s="1" a="1"/>
  <c r="L311" i="13" s="1"/>
  <c r="B310" i="13"/>
  <c r="L310" i="13" s="1" a="1"/>
  <c r="L310" i="13" s="1"/>
  <c r="B309" i="13"/>
  <c r="L309" i="13" s="1" a="1"/>
  <c r="L309" i="13" s="1"/>
  <c r="B308" i="13"/>
  <c r="L308" i="13" s="1" a="1"/>
  <c r="L308" i="13" s="1"/>
  <c r="B307" i="13"/>
  <c r="L307" i="13" s="1" a="1"/>
  <c r="L307" i="13" s="1"/>
  <c r="B306" i="13"/>
  <c r="L306" i="13" s="1" a="1"/>
  <c r="L306" i="13" s="1"/>
  <c r="B305" i="13"/>
  <c r="L305" i="13" s="1" a="1"/>
  <c r="L305" i="13" s="1"/>
  <c r="B304" i="13"/>
  <c r="L304" i="13" s="1" a="1"/>
  <c r="L304" i="13" s="1"/>
  <c r="B303" i="13"/>
  <c r="L303" i="13" s="1" a="1"/>
  <c r="L303" i="13" s="1"/>
  <c r="B302" i="13"/>
  <c r="L302" i="13" s="1" a="1"/>
  <c r="L302" i="13" s="1"/>
  <c r="B301" i="13"/>
  <c r="L301" i="13" s="1" a="1"/>
  <c r="L301" i="13" s="1"/>
  <c r="B300" i="13"/>
  <c r="L300" i="13" s="1" a="1"/>
  <c r="L300" i="13" s="1"/>
  <c r="B299" i="13"/>
  <c r="L299" i="13" s="1" a="1"/>
  <c r="L299" i="13" s="1"/>
  <c r="B298" i="13"/>
  <c r="L298" i="13" s="1" a="1"/>
  <c r="L298" i="13" s="1"/>
  <c r="B297" i="13"/>
  <c r="L297" i="13" s="1" a="1"/>
  <c r="L297" i="13" s="1"/>
  <c r="B296" i="13"/>
  <c r="L296" i="13" s="1" a="1"/>
  <c r="L296" i="13" s="1"/>
  <c r="B295" i="13"/>
  <c r="L295" i="13" s="1" a="1"/>
  <c r="L295" i="13" s="1"/>
  <c r="B294" i="13"/>
  <c r="L294" i="13" s="1" a="1"/>
  <c r="L294" i="13" s="1"/>
  <c r="B293" i="13"/>
  <c r="L293" i="13" s="1" a="1"/>
  <c r="L293" i="13" s="1"/>
  <c r="B292" i="13"/>
  <c r="L292" i="13" s="1" a="1"/>
  <c r="L292" i="13" s="1"/>
  <c r="B291" i="13"/>
  <c r="L291" i="13" s="1" a="1"/>
  <c r="L291" i="13" s="1"/>
  <c r="B290" i="13"/>
  <c r="L290" i="13" s="1" a="1"/>
  <c r="L290" i="13" s="1"/>
  <c r="B289" i="13"/>
  <c r="L289" i="13" s="1" a="1"/>
  <c r="L289" i="13" s="1"/>
  <c r="B288" i="13"/>
  <c r="L288" i="13" s="1" a="1"/>
  <c r="L288" i="13" s="1"/>
  <c r="B287" i="13"/>
  <c r="L287" i="13" s="1" a="1"/>
  <c r="L287" i="13" s="1"/>
  <c r="B286" i="13"/>
  <c r="L286" i="13" s="1" a="1"/>
  <c r="L286" i="13" s="1"/>
  <c r="B285" i="13"/>
  <c r="L285" i="13" s="1" a="1"/>
  <c r="L285" i="13" s="1"/>
  <c r="B284" i="13"/>
  <c r="L284" i="13" s="1" a="1"/>
  <c r="L284" i="13" s="1"/>
  <c r="B283" i="13"/>
  <c r="L283" i="13" s="1" a="1"/>
  <c r="L283" i="13" s="1"/>
  <c r="B282" i="13"/>
  <c r="L282" i="13" s="1" a="1"/>
  <c r="L282" i="13" s="1"/>
  <c r="B281" i="13"/>
  <c r="L281" i="13" s="1" a="1"/>
  <c r="L281" i="13" s="1"/>
  <c r="B280" i="13"/>
  <c r="L280" i="13" s="1" a="1"/>
  <c r="L280" i="13" s="1"/>
  <c r="B279" i="13"/>
  <c r="L279" i="13" s="1" a="1"/>
  <c r="L279" i="13" s="1"/>
  <c r="B278" i="13"/>
  <c r="L278" i="13" s="1" a="1"/>
  <c r="L278" i="13" s="1"/>
  <c r="B277" i="13"/>
  <c r="L277" i="13" s="1" a="1"/>
  <c r="L277" i="13" s="1"/>
  <c r="B276" i="13"/>
  <c r="L276" i="13" s="1" a="1"/>
  <c r="L276" i="13" s="1"/>
  <c r="B275" i="13"/>
  <c r="L275" i="13" s="1" a="1"/>
  <c r="L275" i="13" s="1"/>
  <c r="B274" i="13"/>
  <c r="L274" i="13" s="1" a="1"/>
  <c r="L274" i="13" s="1"/>
  <c r="B273" i="13"/>
  <c r="L273" i="13" s="1" a="1"/>
  <c r="L273" i="13" s="1"/>
  <c r="B272" i="13"/>
  <c r="L272" i="13" s="1" a="1"/>
  <c r="L272" i="13" s="1"/>
  <c r="B271" i="13"/>
  <c r="L271" i="13" s="1" a="1"/>
  <c r="L271" i="13" s="1"/>
  <c r="B270" i="13"/>
  <c r="L270" i="13" s="1" a="1"/>
  <c r="L270" i="13" s="1"/>
  <c r="B269" i="13"/>
  <c r="L269" i="13" s="1" a="1"/>
  <c r="L269" i="13" s="1"/>
  <c r="B268" i="13"/>
  <c r="L268" i="13" s="1" a="1"/>
  <c r="L268" i="13" s="1"/>
  <c r="B267" i="13"/>
  <c r="L267" i="13" s="1" a="1"/>
  <c r="L267" i="13" s="1"/>
  <c r="B266" i="13"/>
  <c r="L266" i="13" s="1" a="1"/>
  <c r="L266" i="13" s="1"/>
  <c r="B265" i="13"/>
  <c r="L265" i="13" s="1" a="1"/>
  <c r="L265" i="13" s="1"/>
  <c r="B264" i="13"/>
  <c r="L264" i="13" s="1" a="1"/>
  <c r="L264" i="13" s="1"/>
  <c r="B263" i="13"/>
  <c r="L263" i="13" s="1" a="1"/>
  <c r="L263" i="13" s="1"/>
  <c r="B262" i="13"/>
  <c r="L262" i="13" s="1" a="1"/>
  <c r="L262" i="13" s="1"/>
  <c r="B261" i="13"/>
  <c r="L261" i="13" s="1" a="1"/>
  <c r="L261" i="13" s="1"/>
  <c r="B260" i="13"/>
  <c r="L260" i="13" s="1" a="1"/>
  <c r="L260" i="13" s="1"/>
  <c r="B259" i="13"/>
  <c r="L259" i="13" s="1" a="1"/>
  <c r="L259" i="13" s="1"/>
  <c r="B258" i="13"/>
  <c r="L258" i="13" s="1" a="1"/>
  <c r="L258" i="13" s="1"/>
  <c r="B257" i="13"/>
  <c r="L257" i="13" s="1" a="1"/>
  <c r="L257" i="13" s="1"/>
  <c r="B256" i="13"/>
  <c r="L256" i="13" s="1" a="1"/>
  <c r="L256" i="13" s="1"/>
  <c r="B255" i="13"/>
  <c r="L255" i="13" s="1" a="1"/>
  <c r="L255" i="13" s="1"/>
  <c r="B254" i="13"/>
  <c r="L254" i="13" s="1" a="1"/>
  <c r="L254" i="13" s="1"/>
  <c r="B252" i="13"/>
  <c r="L252" i="13" s="1" a="1"/>
  <c r="L252" i="13" s="1"/>
  <c r="B251" i="13"/>
  <c r="L251" i="13" s="1" a="1"/>
  <c r="L251" i="13" s="1"/>
  <c r="B250" i="13"/>
  <c r="L250" i="13" s="1" a="1"/>
  <c r="L250" i="13" s="1"/>
  <c r="B249" i="13"/>
  <c r="L249" i="13" s="1" a="1"/>
  <c r="L249" i="13" s="1"/>
  <c r="B253" i="13"/>
  <c r="L253" i="13" s="1" a="1"/>
  <c r="L253" i="13" s="1"/>
  <c r="B248" i="13"/>
  <c r="L248" i="13" s="1" a="1"/>
  <c r="L248" i="13" s="1"/>
  <c r="B247" i="13"/>
  <c r="L247" i="13" s="1" a="1"/>
  <c r="L247" i="13" s="1"/>
  <c r="B246" i="13"/>
  <c r="L246" i="13" s="1" a="1"/>
  <c r="L246" i="13" s="1"/>
  <c r="B245" i="13"/>
  <c r="L245" i="13" s="1" a="1"/>
  <c r="L245" i="13" s="1"/>
  <c r="B244" i="13"/>
  <c r="L244" i="13" s="1" a="1"/>
  <c r="L244" i="13" s="1"/>
  <c r="B243" i="13"/>
  <c r="L243" i="13" s="1" a="1"/>
  <c r="L243" i="13" s="1"/>
  <c r="B242" i="13"/>
  <c r="L242" i="13" s="1" a="1"/>
  <c r="L242" i="13" s="1"/>
  <c r="B241" i="13"/>
  <c r="L241" i="13" s="1" a="1"/>
  <c r="L241" i="13" s="1"/>
  <c r="B240" i="13"/>
  <c r="L240" i="13" s="1" a="1"/>
  <c r="L240" i="13" s="1"/>
  <c r="B239" i="13"/>
  <c r="L239" i="13" s="1" a="1"/>
  <c r="L239" i="13" s="1"/>
  <c r="B238" i="13"/>
  <c r="L238" i="13" s="1" a="1"/>
  <c r="L238" i="13" s="1"/>
  <c r="B237" i="13"/>
  <c r="L237" i="13" s="1" a="1"/>
  <c r="L237" i="13" s="1"/>
  <c r="B236" i="13"/>
  <c r="L236" i="13" s="1" a="1"/>
  <c r="L236" i="13" s="1"/>
  <c r="B235" i="13"/>
  <c r="L235" i="13" s="1" a="1"/>
  <c r="L235" i="13" s="1"/>
  <c r="B234" i="13"/>
  <c r="L234" i="13" s="1" a="1"/>
  <c r="L234" i="13" s="1"/>
  <c r="B233" i="13"/>
  <c r="L233" i="13" s="1" a="1"/>
  <c r="L233" i="13" s="1"/>
  <c r="B232" i="13"/>
  <c r="L232" i="13" s="1" a="1"/>
  <c r="L232" i="13" s="1"/>
  <c r="B231" i="13"/>
  <c r="L231" i="13" s="1" a="1"/>
  <c r="L231" i="13" s="1"/>
  <c r="B230" i="13"/>
  <c r="L230" i="13" s="1" a="1"/>
  <c r="L230" i="13" s="1"/>
  <c r="B229" i="13"/>
  <c r="L229" i="13" s="1" a="1"/>
  <c r="L229" i="13" s="1"/>
  <c r="B228" i="13"/>
  <c r="L228" i="13" s="1" a="1"/>
  <c r="L228" i="13" s="1"/>
  <c r="B227" i="13"/>
  <c r="L227" i="13" s="1" a="1"/>
  <c r="L227" i="13" s="1"/>
  <c r="B226" i="13"/>
  <c r="L226" i="13" s="1" a="1"/>
  <c r="L226" i="13" s="1"/>
  <c r="B225" i="13"/>
  <c r="L225" i="13" s="1" a="1"/>
  <c r="L225" i="13" s="1"/>
  <c r="B224" i="13"/>
  <c r="L224" i="13" s="1" a="1"/>
  <c r="L224" i="13" s="1"/>
  <c r="B223" i="13"/>
  <c r="L223" i="13" s="1" a="1"/>
  <c r="L223" i="13" s="1"/>
  <c r="B222" i="13"/>
  <c r="L222" i="13" s="1" a="1"/>
  <c r="L222" i="13" s="1"/>
  <c r="B221" i="13"/>
  <c r="L221" i="13" s="1" a="1"/>
  <c r="L221" i="13" s="1"/>
  <c r="B220" i="13"/>
  <c r="L220" i="13" s="1" a="1"/>
  <c r="L220" i="13" s="1"/>
  <c r="B219" i="13"/>
  <c r="L219" i="13" s="1" a="1"/>
  <c r="L219" i="13" s="1"/>
  <c r="B218" i="13"/>
  <c r="L218" i="13" s="1" a="1"/>
  <c r="L218" i="13" s="1"/>
  <c r="B217" i="13"/>
  <c r="L217" i="13" s="1" a="1"/>
  <c r="L217" i="13" s="1"/>
  <c r="B216" i="13"/>
  <c r="L216" i="13" s="1" a="1"/>
  <c r="L216" i="13" s="1"/>
  <c r="B215" i="13"/>
  <c r="L215" i="13" s="1" a="1"/>
  <c r="L215" i="13" s="1"/>
  <c r="B214" i="13"/>
  <c r="L214" i="13" s="1" a="1"/>
  <c r="L214" i="13" s="1"/>
  <c r="B213" i="13"/>
  <c r="L213" i="13" s="1" a="1"/>
  <c r="L213" i="13" s="1"/>
  <c r="B212" i="13"/>
  <c r="L212" i="13" s="1" a="1"/>
  <c r="L212" i="13" s="1"/>
  <c r="B211" i="13"/>
  <c r="L211" i="13" s="1" a="1"/>
  <c r="L211" i="13" s="1"/>
  <c r="B210" i="13"/>
  <c r="L210" i="13" s="1" a="1"/>
  <c r="L210" i="13" s="1"/>
  <c r="B209" i="13"/>
  <c r="L209" i="13" s="1" a="1"/>
  <c r="L209" i="13" s="1"/>
  <c r="B208" i="13"/>
  <c r="L208" i="13" s="1" a="1"/>
  <c r="L208" i="13" s="1"/>
  <c r="B207" i="13"/>
  <c r="L207" i="13" s="1" a="1"/>
  <c r="L207" i="13" s="1"/>
  <c r="B206" i="13"/>
  <c r="L206" i="13" s="1" a="1"/>
  <c r="L206" i="13" s="1"/>
  <c r="B205" i="13"/>
  <c r="L205" i="13" s="1" a="1"/>
  <c r="L205" i="13" s="1"/>
  <c r="B204" i="13"/>
  <c r="L204" i="13" s="1" a="1"/>
  <c r="L204" i="13" s="1"/>
  <c r="B203" i="13"/>
  <c r="L203" i="13" s="1" a="1"/>
  <c r="L203" i="13" s="1"/>
  <c r="B202" i="13"/>
  <c r="L202" i="13" s="1" a="1"/>
  <c r="L202" i="13" s="1"/>
  <c r="B201" i="13"/>
  <c r="L201" i="13" s="1" a="1"/>
  <c r="L201" i="13" s="1"/>
  <c r="B200" i="13"/>
  <c r="L200" i="13" s="1" a="1"/>
  <c r="L200" i="13" s="1"/>
  <c r="B199" i="13"/>
  <c r="L199" i="13" s="1" a="1"/>
  <c r="L199" i="13" s="1"/>
  <c r="B198" i="13"/>
  <c r="L198" i="13" s="1" a="1"/>
  <c r="L198" i="13" s="1"/>
  <c r="B197" i="13"/>
  <c r="L197" i="13" s="1" a="1"/>
  <c r="L197" i="13" s="1"/>
  <c r="B196" i="13"/>
  <c r="L196" i="13" s="1" a="1"/>
  <c r="L196" i="13" s="1"/>
  <c r="B195" i="13"/>
  <c r="L195" i="13" s="1" a="1"/>
  <c r="L195" i="13" s="1"/>
  <c r="B194" i="13"/>
  <c r="L194" i="13" s="1" a="1"/>
  <c r="L194" i="13" s="1"/>
  <c r="B193" i="13"/>
  <c r="L193" i="13" s="1" a="1"/>
  <c r="L193" i="13" s="1"/>
  <c r="B192" i="13"/>
  <c r="L192" i="13" s="1" a="1"/>
  <c r="L192" i="13" s="1"/>
  <c r="B191" i="13"/>
  <c r="L191" i="13" s="1" a="1"/>
  <c r="L191" i="13" s="1"/>
  <c r="B190" i="13"/>
  <c r="L190" i="13" s="1" a="1"/>
  <c r="L190" i="13" s="1"/>
  <c r="B189" i="13"/>
  <c r="L189" i="13" s="1" a="1"/>
  <c r="L189" i="13" s="1"/>
  <c r="B188" i="13"/>
  <c r="L188" i="13" s="1" a="1"/>
  <c r="L188" i="13" s="1"/>
  <c r="B187" i="13"/>
  <c r="L187" i="13" s="1" a="1"/>
  <c r="L187" i="13" s="1"/>
  <c r="B186" i="13"/>
  <c r="L186" i="13" s="1" a="1"/>
  <c r="L186" i="13" s="1"/>
  <c r="B185" i="13"/>
  <c r="L185" i="13" s="1" a="1"/>
  <c r="L185" i="13" s="1"/>
  <c r="B184" i="13"/>
  <c r="L184" i="13" s="1" a="1"/>
  <c r="L184" i="13" s="1"/>
  <c r="B183" i="13"/>
  <c r="L183" i="13" s="1" a="1"/>
  <c r="L183" i="13" s="1"/>
  <c r="B182" i="13"/>
  <c r="L182" i="13" s="1" a="1"/>
  <c r="L182" i="13" s="1"/>
  <c r="B181" i="13"/>
  <c r="L181" i="13" s="1" a="1"/>
  <c r="L181" i="13" s="1"/>
  <c r="B180" i="13"/>
  <c r="L180" i="13" s="1" a="1"/>
  <c r="L180" i="13" s="1"/>
  <c r="B179" i="13"/>
  <c r="L179" i="13" s="1" a="1"/>
  <c r="L179" i="13" s="1"/>
  <c r="B178" i="13"/>
  <c r="L178" i="13" s="1" a="1"/>
  <c r="L178" i="13" s="1"/>
  <c r="B177" i="13"/>
  <c r="L177" i="13" s="1" a="1"/>
  <c r="L177" i="13" s="1"/>
  <c r="B176" i="13"/>
  <c r="L176" i="13" s="1" a="1"/>
  <c r="L176" i="13" s="1"/>
  <c r="B175" i="13"/>
  <c r="L175" i="13" s="1" a="1"/>
  <c r="L175" i="13" s="1"/>
  <c r="B174" i="13"/>
  <c r="L174" i="13" s="1" a="1"/>
  <c r="L174" i="13" s="1"/>
  <c r="B173" i="13"/>
  <c r="L173" i="13" s="1" a="1"/>
  <c r="L173" i="13" s="1"/>
  <c r="B172" i="13"/>
  <c r="L172" i="13" s="1" a="1"/>
  <c r="L172" i="13" s="1"/>
  <c r="B171" i="13"/>
  <c r="L171" i="13" s="1" a="1"/>
  <c r="L171" i="13" s="1"/>
  <c r="B170" i="13"/>
  <c r="L170" i="13" s="1" a="1"/>
  <c r="L170" i="13" s="1"/>
  <c r="B169" i="13"/>
  <c r="L169" i="13" s="1" a="1"/>
  <c r="L169" i="13" s="1"/>
  <c r="B168" i="13"/>
  <c r="L168" i="13" s="1" a="1"/>
  <c r="L168" i="13" s="1"/>
  <c r="B167" i="13"/>
  <c r="L167" i="13" s="1" a="1"/>
  <c r="L167" i="13" s="1"/>
  <c r="B166" i="13"/>
  <c r="L166" i="13" s="1" a="1"/>
  <c r="L166" i="13" s="1"/>
  <c r="B165" i="13"/>
  <c r="L165" i="13" s="1" a="1"/>
  <c r="L165" i="13" s="1"/>
  <c r="B164" i="13"/>
  <c r="L164" i="13" s="1" a="1"/>
  <c r="L164" i="13" s="1"/>
  <c r="B163" i="13"/>
  <c r="L163" i="13" s="1" a="1"/>
  <c r="L163" i="13" s="1"/>
  <c r="B162" i="13"/>
  <c r="L162" i="13" s="1" a="1"/>
  <c r="L162" i="13" s="1"/>
  <c r="B161" i="13"/>
  <c r="L161" i="13" s="1" a="1"/>
  <c r="L161" i="13" s="1"/>
  <c r="B160" i="13"/>
  <c r="L160" i="13" s="1" a="1"/>
  <c r="L160" i="13" s="1"/>
  <c r="B159" i="13"/>
  <c r="L159" i="13" s="1" a="1"/>
  <c r="L159" i="13" s="1"/>
  <c r="B158" i="13"/>
  <c r="L158" i="13" s="1" a="1"/>
  <c r="L158" i="13" s="1"/>
  <c r="B157" i="13"/>
  <c r="L157" i="13" s="1" a="1"/>
  <c r="L157" i="13" s="1"/>
  <c r="B156" i="13"/>
  <c r="L156" i="13" s="1" a="1"/>
  <c r="L156" i="13" s="1"/>
  <c r="B155" i="13"/>
  <c r="L155" i="13" s="1" a="1"/>
  <c r="L155" i="13" s="1"/>
  <c r="B154" i="13"/>
  <c r="L154" i="13" s="1" a="1"/>
  <c r="L154" i="13" s="1"/>
  <c r="B153" i="13"/>
  <c r="L153" i="13" s="1" a="1"/>
  <c r="L153" i="13" s="1"/>
  <c r="B152" i="13"/>
  <c r="L152" i="13" s="1" a="1"/>
  <c r="L152" i="13" s="1"/>
  <c r="B151" i="13"/>
  <c r="L151" i="13" s="1" a="1"/>
  <c r="L151" i="13" s="1"/>
  <c r="B150" i="13"/>
  <c r="L150" i="13" s="1" a="1"/>
  <c r="L150" i="13" s="1"/>
  <c r="B149" i="13"/>
  <c r="L149" i="13" s="1" a="1"/>
  <c r="L149" i="13" s="1"/>
  <c r="B148" i="13"/>
  <c r="L148" i="13" s="1" a="1"/>
  <c r="L148" i="13" s="1"/>
  <c r="B147" i="13"/>
  <c r="L147" i="13" s="1" a="1"/>
  <c r="L147" i="13" s="1"/>
  <c r="B146" i="13"/>
  <c r="L146" i="13" s="1" a="1"/>
  <c r="L146" i="13" s="1"/>
  <c r="B145" i="13"/>
  <c r="L145" i="13" s="1" a="1"/>
  <c r="L145" i="13" s="1"/>
  <c r="B144" i="13"/>
  <c r="L144" i="13" s="1" a="1"/>
  <c r="L144" i="13" s="1"/>
  <c r="B143" i="13"/>
  <c r="L143" i="13" s="1" a="1"/>
  <c r="L143" i="13" s="1"/>
  <c r="B142" i="13"/>
  <c r="L142" i="13" s="1" a="1"/>
  <c r="L142" i="13" s="1"/>
  <c r="B141" i="13"/>
  <c r="L141" i="13" s="1" a="1"/>
  <c r="L141" i="13" s="1"/>
  <c r="B140" i="13"/>
  <c r="L140" i="13" s="1" a="1"/>
  <c r="L140" i="13" s="1"/>
  <c r="B139" i="13"/>
  <c r="L139" i="13" s="1" a="1"/>
  <c r="L139" i="13" s="1"/>
  <c r="B138" i="13"/>
  <c r="L138" i="13" s="1" a="1"/>
  <c r="L138" i="13" s="1"/>
  <c r="B137" i="13"/>
  <c r="L137" i="13" s="1" a="1"/>
  <c r="L137" i="13" s="1"/>
  <c r="B136" i="13"/>
  <c r="L136" i="13" s="1" a="1"/>
  <c r="L136" i="13" s="1"/>
  <c r="B135" i="13"/>
  <c r="L135" i="13" s="1" a="1"/>
  <c r="L135" i="13" s="1"/>
  <c r="B134" i="13"/>
  <c r="L134" i="13" s="1" a="1"/>
  <c r="L134" i="13" s="1"/>
  <c r="B133" i="13"/>
  <c r="L133" i="13" s="1" a="1"/>
  <c r="L133" i="13" s="1"/>
  <c r="B132" i="13"/>
  <c r="L132" i="13" s="1" a="1"/>
  <c r="L132" i="13" s="1"/>
  <c r="B131" i="13"/>
  <c r="L131" i="13" s="1" a="1"/>
  <c r="L131" i="13" s="1"/>
  <c r="F567" i="13"/>
  <c r="F565" i="13"/>
  <c r="F563" i="13"/>
  <c r="F561" i="13"/>
  <c r="F559" i="13"/>
  <c r="F557" i="13"/>
  <c r="F568" i="13"/>
  <c r="F566" i="13"/>
  <c r="F564" i="13"/>
  <c r="F562" i="13"/>
  <c r="F560" i="13"/>
  <c r="F558" i="13"/>
  <c r="F556" i="13"/>
  <c r="F552" i="13"/>
  <c r="F549" i="13"/>
  <c r="F547" i="13"/>
  <c r="F545" i="13"/>
  <c r="F543" i="13"/>
  <c r="F541" i="13"/>
  <c r="F539" i="13"/>
  <c r="F537" i="13"/>
  <c r="F535" i="13"/>
  <c r="F555" i="13"/>
  <c r="F550" i="13"/>
  <c r="F553" i="13"/>
  <c r="F548" i="13"/>
  <c r="F544" i="13"/>
  <c r="F540" i="13"/>
  <c r="F536" i="13"/>
  <c r="F532" i="13"/>
  <c r="F531" i="13"/>
  <c r="F529" i="13"/>
  <c r="F527" i="13"/>
  <c r="F542" i="13"/>
  <c r="F507" i="13"/>
  <c r="F506" i="13"/>
  <c r="F505" i="13"/>
  <c r="F504" i="13"/>
  <c r="F503" i="13"/>
  <c r="F502" i="13"/>
  <c r="F501" i="13"/>
  <c r="F534" i="13"/>
  <c r="F530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46" i="13"/>
  <c r="F554" i="13"/>
  <c r="F533" i="13"/>
  <c r="F551" i="13"/>
  <c r="F528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538" i="13"/>
  <c r="F480" i="13"/>
  <c r="F478" i="13"/>
  <c r="F477" i="13"/>
  <c r="F481" i="13"/>
  <c r="F476" i="13"/>
  <c r="F475" i="13"/>
  <c r="F474" i="13"/>
  <c r="F479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454" i="13"/>
  <c r="F453" i="13"/>
  <c r="F452" i="13"/>
  <c r="F451" i="13"/>
  <c r="F450" i="13"/>
  <c r="F449" i="13"/>
  <c r="F448" i="13"/>
  <c r="F447" i="13"/>
  <c r="F446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2" i="13"/>
  <c r="F251" i="13"/>
  <c r="F250" i="13"/>
  <c r="F249" i="13"/>
  <c r="F253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J567" i="13"/>
  <c r="J565" i="13"/>
  <c r="J563" i="13"/>
  <c r="J561" i="13"/>
  <c r="J559" i="13"/>
  <c r="J557" i="13"/>
  <c r="J568" i="13"/>
  <c r="J566" i="13"/>
  <c r="J564" i="13"/>
  <c r="J562" i="13"/>
  <c r="J560" i="13"/>
  <c r="J558" i="13"/>
  <c r="J556" i="13"/>
  <c r="J554" i="13"/>
  <c r="J551" i="13"/>
  <c r="J547" i="13"/>
  <c r="J545" i="13"/>
  <c r="J543" i="13"/>
  <c r="J541" i="13"/>
  <c r="J539" i="13"/>
  <c r="J537" i="13"/>
  <c r="J535" i="13"/>
  <c r="J552" i="13"/>
  <c r="J549" i="13"/>
  <c r="J555" i="13"/>
  <c r="J546" i="13"/>
  <c r="J542" i="13"/>
  <c r="J538" i="13"/>
  <c r="J534" i="13"/>
  <c r="J532" i="13"/>
  <c r="J531" i="13"/>
  <c r="J529" i="13"/>
  <c r="J527" i="13"/>
  <c r="J550" i="13"/>
  <c r="J544" i="13"/>
  <c r="J536" i="13"/>
  <c r="J553" i="13"/>
  <c r="J533" i="13"/>
  <c r="J528" i="13"/>
  <c r="J507" i="13"/>
  <c r="J506" i="13"/>
  <c r="J505" i="13"/>
  <c r="J504" i="13"/>
  <c r="J503" i="13"/>
  <c r="J502" i="13"/>
  <c r="J501" i="13"/>
  <c r="J548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530" i="13"/>
  <c r="J475" i="13"/>
  <c r="J474" i="13"/>
  <c r="J540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445" i="13"/>
  <c r="J444" i="13"/>
  <c r="J443" i="13"/>
  <c r="J442" i="13"/>
  <c r="J441" i="13"/>
  <c r="J440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47" i="13"/>
  <c r="J246" i="13"/>
  <c r="J245" i="13"/>
  <c r="J244" i="13"/>
  <c r="J243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C87" i="13"/>
  <c r="G87" i="13"/>
  <c r="K87" i="13"/>
  <c r="B88" i="13"/>
  <c r="L88" i="13" s="1" a="1"/>
  <c r="L88" i="13" s="1"/>
  <c r="F88" i="13"/>
  <c r="J88" i="13"/>
  <c r="C89" i="13"/>
  <c r="G89" i="13"/>
  <c r="K89" i="13"/>
  <c r="D90" i="13"/>
  <c r="H90" i="13"/>
  <c r="E91" i="13"/>
  <c r="I91" i="13"/>
  <c r="B92" i="13"/>
  <c r="L92" i="13" s="1" a="1"/>
  <c r="L92" i="13" s="1"/>
  <c r="F92" i="13"/>
  <c r="J92" i="13"/>
  <c r="B93" i="13"/>
  <c r="L93" i="13" s="1" a="1"/>
  <c r="L93" i="13" s="1"/>
  <c r="F93" i="13"/>
  <c r="J93" i="13"/>
  <c r="B94" i="13"/>
  <c r="L94" i="13" s="1" a="1"/>
  <c r="L94" i="13" s="1"/>
  <c r="F94" i="13"/>
  <c r="J94" i="13"/>
  <c r="B95" i="13"/>
  <c r="L95" i="13" s="1" a="1"/>
  <c r="L95" i="13" s="1"/>
  <c r="F95" i="13"/>
  <c r="J95" i="13"/>
  <c r="B96" i="13"/>
  <c r="L96" i="13" s="1" a="1"/>
  <c r="L96" i="13" s="1"/>
  <c r="F96" i="13"/>
  <c r="J96" i="13"/>
  <c r="B97" i="13"/>
  <c r="L97" i="13" s="1" a="1"/>
  <c r="L97" i="13" s="1"/>
  <c r="F97" i="13"/>
  <c r="J97" i="13"/>
  <c r="B98" i="13"/>
  <c r="L98" i="13" s="1" a="1"/>
  <c r="L98" i="13" s="1"/>
  <c r="F98" i="13"/>
  <c r="J98" i="13"/>
  <c r="B99" i="13"/>
  <c r="L99" i="13" s="1" a="1"/>
  <c r="L99" i="13" s="1"/>
  <c r="F99" i="13"/>
  <c r="J99" i="13"/>
  <c r="B100" i="13"/>
  <c r="L100" i="13" s="1" a="1"/>
  <c r="L100" i="13" s="1"/>
  <c r="F100" i="13"/>
  <c r="J100" i="13"/>
  <c r="B101" i="13"/>
  <c r="L101" i="13" s="1" a="1"/>
  <c r="L101" i="13" s="1"/>
  <c r="F101" i="13"/>
  <c r="J101" i="13"/>
  <c r="B102" i="13"/>
  <c r="L102" i="13" s="1" a="1"/>
  <c r="L102" i="13" s="1"/>
  <c r="F102" i="13"/>
  <c r="J102" i="13"/>
  <c r="B103" i="13"/>
  <c r="L103" i="13" s="1" a="1"/>
  <c r="L103" i="13" s="1"/>
  <c r="F103" i="13"/>
  <c r="J103" i="13"/>
  <c r="B104" i="13"/>
  <c r="L104" i="13" s="1" a="1"/>
  <c r="L104" i="13" s="1"/>
  <c r="F104" i="13"/>
  <c r="J104" i="13"/>
  <c r="B105" i="13"/>
  <c r="L105" i="13" s="1" a="1"/>
  <c r="L105" i="13" s="1"/>
  <c r="F105" i="13"/>
  <c r="J105" i="13"/>
  <c r="B106" i="13"/>
  <c r="L106" i="13" s="1" a="1"/>
  <c r="L106" i="13" s="1"/>
  <c r="F106" i="13"/>
  <c r="J106" i="13"/>
  <c r="B107" i="13"/>
  <c r="L107" i="13" s="1" a="1"/>
  <c r="L107" i="13" s="1"/>
  <c r="F107" i="13"/>
  <c r="J107" i="13"/>
  <c r="B108" i="13"/>
  <c r="L108" i="13" s="1" a="1"/>
  <c r="L108" i="13" s="1"/>
  <c r="F108" i="13"/>
  <c r="J108" i="13"/>
  <c r="B109" i="13"/>
  <c r="L109" i="13" s="1" a="1"/>
  <c r="L109" i="13" s="1"/>
  <c r="F109" i="13"/>
  <c r="J109" i="13"/>
  <c r="B110" i="13"/>
  <c r="L110" i="13" s="1" a="1"/>
  <c r="L110" i="13" s="1"/>
  <c r="F110" i="13"/>
  <c r="J110" i="13"/>
  <c r="B111" i="13"/>
  <c r="L111" i="13" s="1" a="1"/>
  <c r="L111" i="13" s="1"/>
  <c r="F111" i="13"/>
  <c r="J111" i="13"/>
  <c r="B112" i="13"/>
  <c r="L112" i="13" s="1" a="1"/>
  <c r="L112" i="13" s="1"/>
  <c r="F112" i="13"/>
  <c r="J112" i="13"/>
  <c r="B113" i="13"/>
  <c r="L113" i="13" s="1" a="1"/>
  <c r="L113" i="13" s="1"/>
  <c r="F113" i="13"/>
  <c r="J113" i="13"/>
  <c r="B114" i="13"/>
  <c r="L114" i="13" s="1" a="1"/>
  <c r="L114" i="13" s="1"/>
  <c r="F114" i="13"/>
  <c r="J114" i="13"/>
  <c r="B115" i="13"/>
  <c r="L115" i="13" s="1" a="1"/>
  <c r="L115" i="13" s="1"/>
  <c r="F115" i="13"/>
  <c r="J115" i="13"/>
  <c r="B116" i="13"/>
  <c r="L116" i="13" s="1" a="1"/>
  <c r="L116" i="13" s="1"/>
  <c r="F116" i="13"/>
  <c r="J116" i="13"/>
  <c r="B117" i="13"/>
  <c r="L117" i="13" s="1" a="1"/>
  <c r="L117" i="13" s="1"/>
  <c r="F117" i="13"/>
  <c r="J117" i="13"/>
  <c r="B118" i="13"/>
  <c r="L118" i="13" s="1" a="1"/>
  <c r="L118" i="13" s="1"/>
  <c r="F118" i="13"/>
  <c r="J118" i="13"/>
  <c r="B119" i="13"/>
  <c r="L119" i="13" s="1" a="1"/>
  <c r="L119" i="13" s="1"/>
  <c r="F119" i="13"/>
  <c r="J119" i="13"/>
  <c r="B120" i="13"/>
  <c r="L120" i="13" s="1" a="1"/>
  <c r="L120" i="13" s="1"/>
  <c r="F120" i="13"/>
  <c r="J120" i="13"/>
  <c r="B121" i="13"/>
  <c r="L121" i="13" s="1" a="1"/>
  <c r="L121" i="13" s="1"/>
  <c r="F121" i="13"/>
  <c r="J121" i="13"/>
  <c r="B122" i="13"/>
  <c r="L122" i="13" s="1" a="1"/>
  <c r="L122" i="13" s="1"/>
  <c r="F122" i="13"/>
  <c r="J122" i="13"/>
  <c r="B123" i="13"/>
  <c r="L123" i="13" s="1" a="1"/>
  <c r="L123" i="13" s="1"/>
  <c r="F123" i="13"/>
  <c r="J123" i="13"/>
  <c r="B124" i="13"/>
  <c r="L124" i="13" s="1" a="1"/>
  <c r="L124" i="13" s="1"/>
  <c r="F124" i="13"/>
  <c r="J124" i="13"/>
  <c r="B125" i="13"/>
  <c r="L125" i="13" s="1" a="1"/>
  <c r="L125" i="13" s="1"/>
  <c r="F125" i="13"/>
  <c r="J125" i="13"/>
  <c r="B126" i="13"/>
  <c r="L126" i="13" s="1" a="1"/>
  <c r="L126" i="13" s="1"/>
  <c r="F126" i="13"/>
  <c r="J126" i="13"/>
  <c r="B127" i="13"/>
  <c r="L127" i="13" s="1" a="1"/>
  <c r="L127" i="13" s="1"/>
  <c r="F127" i="13"/>
  <c r="J127" i="13"/>
  <c r="B128" i="13"/>
  <c r="L128" i="13" s="1" a="1"/>
  <c r="L128" i="13" s="1"/>
  <c r="F128" i="13"/>
  <c r="J128" i="13"/>
  <c r="B129" i="13"/>
  <c r="L129" i="13" s="1" a="1"/>
  <c r="L129" i="13" s="1"/>
  <c r="F129" i="13"/>
  <c r="J129" i="13"/>
  <c r="B130" i="13"/>
  <c r="L130" i="13" s="1" a="1"/>
  <c r="L130" i="13" s="1"/>
  <c r="F130" i="13"/>
  <c r="J130" i="13"/>
  <c r="DO4" i="6"/>
  <c r="DP4" i="6"/>
  <c r="DQ4" i="6"/>
  <c r="CZ21" i="6"/>
  <c r="CU26" i="6"/>
  <c r="CX26" i="6" s="1"/>
  <c r="CM9" i="6"/>
  <c r="CN3" i="6"/>
  <c r="CI8" i="6"/>
  <c r="BU28" i="6"/>
  <c r="BP33" i="6"/>
  <c r="BR33" i="6" s="1"/>
  <c r="BU15" i="6"/>
  <c r="BP20" i="6"/>
  <c r="BT20" i="6" s="1"/>
  <c r="BX8" i="6"/>
  <c r="CC3" i="6"/>
  <c r="BU3" i="6"/>
  <c r="BP8" i="6"/>
  <c r="BT8" i="6" s="1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57" i="6"/>
  <c r="AE558" i="6"/>
  <c r="AE559" i="6"/>
  <c r="AE560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E587" i="6"/>
  <c r="AE588" i="6"/>
  <c r="B152" i="6" a="1"/>
  <c r="B154" i="6" s="1"/>
  <c r="B126" i="6" a="1"/>
  <c r="D127" i="6" s="1"/>
  <c r="B101" i="6" a="1"/>
  <c r="J105" i="6" s="1"/>
  <c r="B75" i="6" a="1"/>
  <c r="B75" i="6" s="1"/>
  <c r="B49" i="6" a="1"/>
  <c r="B53" i="6" s="1"/>
  <c r="AJ4" i="6"/>
  <c r="AI4" i="6"/>
  <c r="AH4" i="6"/>
  <c r="AG4" i="6"/>
  <c r="AF4" i="6"/>
  <c r="AK4" i="6" s="1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19" i="9"/>
  <c r="M20" i="9" a="1"/>
  <c r="M20" i="9" s="1"/>
  <c r="M21" i="9" a="1"/>
  <c r="M21" i="9" s="1"/>
  <c r="M22" i="9" a="1"/>
  <c r="M22" i="9"/>
  <c r="M23" i="9" a="1"/>
  <c r="M23" i="9" s="1"/>
  <c r="M24" i="9" a="1"/>
  <c r="M24" i="9" s="1"/>
  <c r="M25" i="9" a="1"/>
  <c r="M25" i="9" s="1"/>
  <c r="M26" i="9" a="1"/>
  <c r="M26" i="9" s="1"/>
  <c r="M27" i="9" a="1"/>
  <c r="M27" i="9" s="1"/>
  <c r="M28" i="9" a="1"/>
  <c r="M28" i="9" s="1"/>
  <c r="M29" i="9" a="1"/>
  <c r="M29" i="9" s="1"/>
  <c r="M30" i="9" a="1"/>
  <c r="M30" i="9" s="1"/>
  <c r="M31" i="9" a="1"/>
  <c r="M31" i="9"/>
  <c r="M32" i="9" a="1"/>
  <c r="M32" i="9" s="1"/>
  <c r="M33" i="9" a="1"/>
  <c r="M33" i="9" s="1"/>
  <c r="M34" i="9" a="1"/>
  <c r="M34" i="9" s="1"/>
  <c r="M35" i="9" a="1"/>
  <c r="M35" i="9" s="1"/>
  <c r="M36" i="9" a="1"/>
  <c r="M36" i="9" s="1"/>
  <c r="M37" i="9" a="1"/>
  <c r="M37" i="9" s="1"/>
  <c r="M38" i="9" a="1"/>
  <c r="M38" i="9" s="1"/>
  <c r="M39" i="9" a="1"/>
  <c r="M39" i="9" s="1"/>
  <c r="M40" i="9" a="1"/>
  <c r="M40" i="9" s="1"/>
  <c r="M41" i="9" a="1"/>
  <c r="M41" i="9" s="1"/>
  <c r="M42" i="9" a="1"/>
  <c r="M42" i="9" s="1"/>
  <c r="M43" i="9" a="1"/>
  <c r="M43" i="9" s="1"/>
  <c r="M44" i="9" a="1"/>
  <c r="M44" i="9" s="1"/>
  <c r="M45" i="9" a="1"/>
  <c r="M45" i="9" s="1"/>
  <c r="M46" i="9" a="1"/>
  <c r="M46" i="9" s="1"/>
  <c r="M47" i="9" a="1"/>
  <c r="M47" i="9"/>
  <c r="M48" i="9" a="1"/>
  <c r="M48" i="9" s="1"/>
  <c r="M49" i="9" a="1"/>
  <c r="M49" i="9" s="1"/>
  <c r="M50" i="9" a="1"/>
  <c r="M50" i="9" s="1"/>
  <c r="M51" i="9" a="1"/>
  <c r="M51" i="9" s="1"/>
  <c r="M52" i="9" a="1"/>
  <c r="M52" i="9" s="1"/>
  <c r="M53" i="9" a="1"/>
  <c r="M53" i="9" s="1"/>
  <c r="M54" i="9" a="1"/>
  <c r="M54" i="9" s="1"/>
  <c r="M55" i="9" a="1"/>
  <c r="M55" i="9" s="1"/>
  <c r="M56" i="9" a="1"/>
  <c r="M56" i="9" s="1"/>
  <c r="M57" i="9" a="1"/>
  <c r="M57" i="9" s="1"/>
  <c r="M58" i="9" a="1"/>
  <c r="M58" i="9" s="1"/>
  <c r="M59" i="9" a="1"/>
  <c r="M59" i="9" s="1"/>
  <c r="M60" i="9" a="1"/>
  <c r="M60" i="9" s="1"/>
  <c r="M61" i="9" a="1"/>
  <c r="M61" i="9" s="1"/>
  <c r="M62" i="9" a="1"/>
  <c r="M62" i="9" s="1"/>
  <c r="M63" i="9" a="1"/>
  <c r="M63" i="9" s="1"/>
  <c r="M64" i="9" a="1"/>
  <c r="M64" i="9" s="1"/>
  <c r="M65" i="9" a="1"/>
  <c r="M65" i="9" s="1"/>
  <c r="M66" i="9" a="1"/>
  <c r="M66" i="9" s="1"/>
  <c r="M67" i="9" a="1"/>
  <c r="M67" i="9" s="1"/>
  <c r="M68" i="9" a="1"/>
  <c r="M68" i="9" s="1"/>
  <c r="M69" i="9" a="1"/>
  <c r="M69" i="9" s="1"/>
  <c r="M70" i="9" a="1"/>
  <c r="M70" i="9" s="1"/>
  <c r="M71" i="9" a="1"/>
  <c r="M71" i="9" s="1"/>
  <c r="M72" i="9" a="1"/>
  <c r="M72" i="9" s="1"/>
  <c r="M73" i="9" a="1"/>
  <c r="M73" i="9" s="1"/>
  <c r="M74" i="9" a="1"/>
  <c r="M74" i="9" s="1"/>
  <c r="M75" i="9" a="1"/>
  <c r="M75" i="9" s="1"/>
  <c r="M76" i="9" a="1"/>
  <c r="M76" i="9" s="1"/>
  <c r="M77" i="9" a="1"/>
  <c r="M77" i="9" s="1"/>
  <c r="M78" i="9" a="1"/>
  <c r="M78" i="9" s="1"/>
  <c r="M79" i="9" a="1"/>
  <c r="M79" i="9" s="1"/>
  <c r="M80" i="9" a="1"/>
  <c r="M80" i="9" s="1"/>
  <c r="M81" i="9" a="1"/>
  <c r="M81" i="9" s="1"/>
  <c r="M82" i="9" a="1"/>
  <c r="M82" i="9" s="1"/>
  <c r="M83" i="9" a="1"/>
  <c r="M83" i="9" s="1"/>
  <c r="M84" i="9" a="1"/>
  <c r="M84" i="9" s="1"/>
  <c r="M85" i="9" a="1"/>
  <c r="M85" i="9" s="1"/>
  <c r="M86" i="9" a="1"/>
  <c r="M86" i="9" s="1"/>
  <c r="M87" i="9" a="1"/>
  <c r="M87" i="9" s="1"/>
  <c r="M88" i="9" a="1"/>
  <c r="M88" i="9" s="1"/>
  <c r="M89" i="9" a="1"/>
  <c r="M89" i="9" s="1"/>
  <c r="M90" i="9" a="1"/>
  <c r="M90" i="9" s="1"/>
  <c r="M91" i="9" a="1"/>
  <c r="M91" i="9" s="1"/>
  <c r="M92" i="9" a="1"/>
  <c r="M92" i="9" s="1"/>
  <c r="M93" i="9" a="1"/>
  <c r="M93" i="9" s="1"/>
  <c r="M94" i="9" a="1"/>
  <c r="M94" i="9" s="1"/>
  <c r="M95" i="9" a="1"/>
  <c r="M95" i="9" s="1"/>
  <c r="M96" i="9" a="1"/>
  <c r="M96" i="9" s="1"/>
  <c r="M97" i="9" a="1"/>
  <c r="M97" i="9" s="1"/>
  <c r="M98" i="9" a="1"/>
  <c r="M98" i="9" s="1"/>
  <c r="M99" i="9" a="1"/>
  <c r="M99" i="9"/>
  <c r="M100" i="9" a="1"/>
  <c r="M100" i="9" s="1"/>
  <c r="M101" i="9" a="1"/>
  <c r="M101" i="9" s="1"/>
  <c r="M102" i="9" a="1"/>
  <c r="M102" i="9" s="1"/>
  <c r="M103" i="9" a="1"/>
  <c r="M103" i="9" s="1"/>
  <c r="M104" i="9" a="1"/>
  <c r="M104" i="9" s="1"/>
  <c r="M105" i="9" a="1"/>
  <c r="M105" i="9" s="1"/>
  <c r="M106" i="9" a="1"/>
  <c r="M106" i="9" s="1"/>
  <c r="M107" i="9" a="1"/>
  <c r="M107" i="9" s="1"/>
  <c r="M108" i="9" a="1"/>
  <c r="M108" i="9" s="1"/>
  <c r="M109" i="9" a="1"/>
  <c r="M109" i="9" s="1"/>
  <c r="M110" i="9" a="1"/>
  <c r="M110" i="9" s="1"/>
  <c r="M111" i="9" a="1"/>
  <c r="M111" i="9" s="1"/>
  <c r="M112" i="9" a="1"/>
  <c r="M112" i="9" s="1"/>
  <c r="M113" i="9" a="1"/>
  <c r="M113" i="9" s="1"/>
  <c r="M114" i="9" a="1"/>
  <c r="M114" i="9" s="1"/>
  <c r="M115" i="9" a="1"/>
  <c r="M115" i="9" s="1"/>
  <c r="M116" i="9" a="1"/>
  <c r="M116" i="9" s="1"/>
  <c r="M117" i="9" a="1"/>
  <c r="M117" i="9" s="1"/>
  <c r="M118" i="9" a="1"/>
  <c r="M118" i="9" s="1"/>
  <c r="M119" i="9" a="1"/>
  <c r="M119" i="9" s="1"/>
  <c r="M120" i="9" a="1"/>
  <c r="M120" i="9" s="1"/>
  <c r="M121" i="9" a="1"/>
  <c r="M121" i="9" s="1"/>
  <c r="M122" i="9" a="1"/>
  <c r="M122" i="9" s="1"/>
  <c r="M123" i="9" a="1"/>
  <c r="M123" i="9" s="1"/>
  <c r="M124" i="9" a="1"/>
  <c r="M124" i="9" s="1"/>
  <c r="M125" i="9" a="1"/>
  <c r="M125" i="9" s="1"/>
  <c r="M126" i="9" a="1"/>
  <c r="M126" i="9" s="1"/>
  <c r="M127" i="9" a="1"/>
  <c r="M127" i="9" s="1"/>
  <c r="M128" i="9" a="1"/>
  <c r="M128" i="9" s="1"/>
  <c r="M129" i="9" a="1"/>
  <c r="M129" i="9" s="1"/>
  <c r="M130" i="9" a="1"/>
  <c r="M130" i="9" s="1"/>
  <c r="M131" i="9" a="1"/>
  <c r="M131" i="9"/>
  <c r="M132" i="9" a="1"/>
  <c r="M132" i="9" s="1"/>
  <c r="M133" i="9" a="1"/>
  <c r="M133" i="9" s="1"/>
  <c r="M134" i="9" a="1"/>
  <c r="M134" i="9" s="1"/>
  <c r="M135" i="9" a="1"/>
  <c r="M135" i="9" s="1"/>
  <c r="M136" i="9" a="1"/>
  <c r="M136" i="9" s="1"/>
  <c r="M137" i="9" a="1"/>
  <c r="M137" i="9" s="1"/>
  <c r="M138" i="9" a="1"/>
  <c r="M138" i="9" s="1"/>
  <c r="M139" i="9" a="1"/>
  <c r="M139" i="9" s="1"/>
  <c r="M140" i="9" a="1"/>
  <c r="M140" i="9" s="1"/>
  <c r="M141" i="9" a="1"/>
  <c r="M141" i="9" s="1"/>
  <c r="M142" i="9" a="1"/>
  <c r="M142" i="9" s="1"/>
  <c r="M143" i="9" a="1"/>
  <c r="M143" i="9" s="1"/>
  <c r="M144" i="9" a="1"/>
  <c r="M144" i="9" s="1"/>
  <c r="M145" i="9" a="1"/>
  <c r="M145" i="9" s="1"/>
  <c r="M146" i="9" a="1"/>
  <c r="M146" i="9" s="1"/>
  <c r="M147" i="9" a="1"/>
  <c r="M147" i="9" s="1"/>
  <c r="M148" i="9" a="1"/>
  <c r="M148" i="9" s="1"/>
  <c r="M149" i="9" a="1"/>
  <c r="M149" i="9" s="1"/>
  <c r="M150" i="9" a="1"/>
  <c r="M150" i="9" s="1"/>
  <c r="M151" i="9" a="1"/>
  <c r="M151" i="9" s="1"/>
  <c r="M152" i="9" a="1"/>
  <c r="M152" i="9" s="1"/>
  <c r="M153" i="9" a="1"/>
  <c r="M153" i="9" s="1"/>
  <c r="M154" i="9" a="1"/>
  <c r="M154" i="9" s="1"/>
  <c r="M155" i="9" a="1"/>
  <c r="M155" i="9" s="1"/>
  <c r="M156" i="9" a="1"/>
  <c r="M156" i="9" s="1"/>
  <c r="M157" i="9" a="1"/>
  <c r="M157" i="9" s="1"/>
  <c r="M158" i="9" a="1"/>
  <c r="M158" i="9" s="1"/>
  <c r="M159" i="9" a="1"/>
  <c r="M159" i="9" s="1"/>
  <c r="M160" i="9" a="1"/>
  <c r="M160" i="9" s="1"/>
  <c r="M161" i="9" a="1"/>
  <c r="M161" i="9" s="1"/>
  <c r="M162" i="9" a="1"/>
  <c r="M162" i="9" s="1"/>
  <c r="M163" i="9" a="1"/>
  <c r="M163" i="9" s="1"/>
  <c r="M164" i="9" a="1"/>
  <c r="M164" i="9" s="1"/>
  <c r="M165" i="9" a="1"/>
  <c r="M165" i="9"/>
  <c r="M166" i="9" a="1"/>
  <c r="M166" i="9" s="1"/>
  <c r="M167" i="9" a="1"/>
  <c r="M167" i="9" s="1"/>
  <c r="M168" i="9" a="1"/>
  <c r="M168" i="9" s="1"/>
  <c r="M169" i="9" a="1"/>
  <c r="M169" i="9" s="1"/>
  <c r="M170" i="9" a="1"/>
  <c r="M170" i="9" s="1"/>
  <c r="M171" i="9" a="1"/>
  <c r="M171" i="9" s="1"/>
  <c r="M172" i="9" a="1"/>
  <c r="M172" i="9" s="1"/>
  <c r="M173" i="9" a="1"/>
  <c r="M173" i="9" s="1"/>
  <c r="M174" i="9" a="1"/>
  <c r="M174" i="9" s="1"/>
  <c r="M175" i="9" a="1"/>
  <c r="M175" i="9" s="1"/>
  <c r="M176" i="9" a="1"/>
  <c r="M176" i="9" s="1"/>
  <c r="M177" i="9" a="1"/>
  <c r="M177" i="9" s="1"/>
  <c r="M178" i="9" a="1"/>
  <c r="M178" i="9" s="1"/>
  <c r="M179" i="9" a="1"/>
  <c r="M179" i="9" s="1"/>
  <c r="M180" i="9" a="1"/>
  <c r="M180" i="9" s="1"/>
  <c r="M181" i="9" a="1"/>
  <c r="M181" i="9" s="1"/>
  <c r="M182" i="9" a="1"/>
  <c r="M182" i="9" s="1"/>
  <c r="M183" i="9" a="1"/>
  <c r="M183" i="9" s="1"/>
  <c r="M184" i="9" a="1"/>
  <c r="M184" i="9" s="1"/>
  <c r="M185" i="9" a="1"/>
  <c r="M185" i="9" s="1"/>
  <c r="M186" i="9" a="1"/>
  <c r="M186" i="9" s="1"/>
  <c r="M187" i="9" a="1"/>
  <c r="M187" i="9" s="1"/>
  <c r="M188" i="9" a="1"/>
  <c r="M188" i="9" s="1"/>
  <c r="M189" i="9" a="1"/>
  <c r="M189" i="9"/>
  <c r="M190" i="9" a="1"/>
  <c r="M190" i="9" s="1"/>
  <c r="M191" i="9" a="1"/>
  <c r="M191" i="9" s="1"/>
  <c r="M192" i="9" a="1"/>
  <c r="M192" i="9" s="1"/>
  <c r="M193" i="9" a="1"/>
  <c r="M193" i="9" s="1"/>
  <c r="M194" i="9" a="1"/>
  <c r="M194" i="9" s="1"/>
  <c r="M195" i="9" a="1"/>
  <c r="M195" i="9" s="1"/>
  <c r="M196" i="9" a="1"/>
  <c r="M196" i="9" s="1"/>
  <c r="M197" i="9" a="1"/>
  <c r="M197" i="9" s="1"/>
  <c r="M198" i="9" a="1"/>
  <c r="M198" i="9" s="1"/>
  <c r="M199" i="9" a="1"/>
  <c r="M199" i="9" s="1"/>
  <c r="M200" i="9" a="1"/>
  <c r="M200" i="9" s="1"/>
  <c r="M201" i="9" a="1"/>
  <c r="M201" i="9" s="1"/>
  <c r="M202" i="9" a="1"/>
  <c r="M202" i="9" s="1"/>
  <c r="M203" i="9" a="1"/>
  <c r="M203" i="9"/>
  <c r="M204" i="9" a="1"/>
  <c r="M204" i="9" s="1"/>
  <c r="M205" i="9" a="1"/>
  <c r="M205" i="9" s="1"/>
  <c r="M206" i="9" a="1"/>
  <c r="M206" i="9" s="1"/>
  <c r="M207" i="9" a="1"/>
  <c r="M207" i="9" s="1"/>
  <c r="M208" i="9" a="1"/>
  <c r="M208" i="9" s="1"/>
  <c r="M209" i="9" a="1"/>
  <c r="M209" i="9" s="1"/>
  <c r="M210" i="9" a="1"/>
  <c r="M210" i="9" s="1"/>
  <c r="M211" i="9" a="1"/>
  <c r="M211" i="9" s="1"/>
  <c r="M212" i="9" a="1"/>
  <c r="M212" i="9" s="1"/>
  <c r="M213" i="9" a="1"/>
  <c r="M213" i="9" s="1"/>
  <c r="M214" i="9" a="1"/>
  <c r="M214" i="9" s="1"/>
  <c r="M215" i="9" a="1"/>
  <c r="M215" i="9" s="1"/>
  <c r="M216" i="9" a="1"/>
  <c r="M216" i="9" s="1"/>
  <c r="M217" i="9" a="1"/>
  <c r="M217" i="9" s="1"/>
  <c r="M218" i="9" a="1"/>
  <c r="M218" i="9" s="1"/>
  <c r="M219" i="9" a="1"/>
  <c r="M219" i="9"/>
  <c r="M220" i="9" a="1"/>
  <c r="M220" i="9" s="1"/>
  <c r="M221" i="9" a="1"/>
  <c r="M221" i="9" s="1"/>
  <c r="M222" i="9" a="1"/>
  <c r="M222" i="9" s="1"/>
  <c r="M223" i="9" a="1"/>
  <c r="M223" i="9" s="1"/>
  <c r="M224" i="9" a="1"/>
  <c r="M224" i="9" s="1"/>
  <c r="M225" i="9" a="1"/>
  <c r="M225" i="9" s="1"/>
  <c r="M226" i="9" a="1"/>
  <c r="M226" i="9" s="1"/>
  <c r="M227" i="9" a="1"/>
  <c r="M227" i="9" s="1"/>
  <c r="M228" i="9" a="1"/>
  <c r="M228" i="9" s="1"/>
  <c r="M229" i="9" a="1"/>
  <c r="M229" i="9" s="1"/>
  <c r="M230" i="9" a="1"/>
  <c r="M230" i="9" s="1"/>
  <c r="M231" i="9" a="1"/>
  <c r="M231" i="9" s="1"/>
  <c r="M232" i="9" a="1"/>
  <c r="M232" i="9" s="1"/>
  <c r="M233" i="9" a="1"/>
  <c r="M233" i="9" s="1"/>
  <c r="M234" i="9" a="1"/>
  <c r="M234" i="9" s="1"/>
  <c r="M235" i="9" a="1"/>
  <c r="M235" i="9" s="1"/>
  <c r="M236" i="9" a="1"/>
  <c r="M236" i="9" s="1"/>
  <c r="M237" i="9" a="1"/>
  <c r="M237" i="9" s="1"/>
  <c r="M238" i="9" a="1"/>
  <c r="M238" i="9" s="1"/>
  <c r="M239" i="9" a="1"/>
  <c r="M239" i="9"/>
  <c r="M240" i="9" a="1"/>
  <c r="M240" i="9" s="1"/>
  <c r="M241" i="9" a="1"/>
  <c r="M241" i="9" s="1"/>
  <c r="M242" i="9" a="1"/>
  <c r="M242" i="9" s="1"/>
  <c r="M243" i="9" a="1"/>
  <c r="M243" i="9" s="1"/>
  <c r="M244" i="9" a="1"/>
  <c r="M244" i="9" s="1"/>
  <c r="M245" i="9" a="1"/>
  <c r="M245" i="9"/>
  <c r="M246" i="9" a="1"/>
  <c r="M246" i="9" s="1"/>
  <c r="M247" i="9" a="1"/>
  <c r="M247" i="9" s="1"/>
  <c r="M248" i="9" a="1"/>
  <c r="M248" i="9" s="1"/>
  <c r="M249" i="9" a="1"/>
  <c r="M249" i="9" s="1"/>
  <c r="M250" i="9" a="1"/>
  <c r="M250" i="9" s="1"/>
  <c r="M251" i="9" a="1"/>
  <c r="M251" i="9"/>
  <c r="M252" i="9" a="1"/>
  <c r="M252" i="9" s="1"/>
  <c r="M253" i="9" a="1"/>
  <c r="M253" i="9" s="1"/>
  <c r="M254" i="9" a="1"/>
  <c r="M254" i="9" s="1"/>
  <c r="M255" i="9" a="1"/>
  <c r="M255" i="9" s="1"/>
  <c r="M256" i="9" a="1"/>
  <c r="M256" i="9" s="1"/>
  <c r="M257" i="9" a="1"/>
  <c r="M257" i="9" s="1"/>
  <c r="M258" i="9" a="1"/>
  <c r="M258" i="9" s="1"/>
  <c r="M259" i="9" a="1"/>
  <c r="M259" i="9" s="1"/>
  <c r="M260" i="9" a="1"/>
  <c r="M260" i="9" s="1"/>
  <c r="M261" i="9" a="1"/>
  <c r="M261" i="9" s="1"/>
  <c r="M262" i="9" a="1"/>
  <c r="M262" i="9" s="1"/>
  <c r="M263" i="9" a="1"/>
  <c r="M263" i="9" s="1"/>
  <c r="M264" i="9" a="1"/>
  <c r="M264" i="9" s="1"/>
  <c r="M265" i="9" a="1"/>
  <c r="M265" i="9" s="1"/>
  <c r="M266" i="9" a="1"/>
  <c r="M266" i="9" s="1"/>
  <c r="M267" i="9" a="1"/>
  <c r="M267" i="9" s="1"/>
  <c r="M268" i="9" a="1"/>
  <c r="M268" i="9" s="1"/>
  <c r="M269" i="9" a="1"/>
  <c r="M269" i="9"/>
  <c r="M270" i="9" a="1"/>
  <c r="M270" i="9" s="1"/>
  <c r="M271" i="9" a="1"/>
  <c r="M271" i="9" s="1"/>
  <c r="M272" i="9" a="1"/>
  <c r="M272" i="9" s="1"/>
  <c r="M273" i="9" a="1"/>
  <c r="M273" i="9" s="1"/>
  <c r="M274" i="9" a="1"/>
  <c r="M274" i="9" s="1"/>
  <c r="M275" i="9" a="1"/>
  <c r="M275" i="9" s="1"/>
  <c r="M276" i="9" a="1"/>
  <c r="M276" i="9" s="1"/>
  <c r="M277" i="9" a="1"/>
  <c r="M277" i="9" s="1"/>
  <c r="M278" i="9" a="1"/>
  <c r="M278" i="9" s="1"/>
  <c r="M279" i="9" a="1"/>
  <c r="M279" i="9" s="1"/>
  <c r="M280" i="9" a="1"/>
  <c r="M280" i="9" s="1"/>
  <c r="M281" i="9" a="1"/>
  <c r="M281" i="9" s="1"/>
  <c r="M282" i="9" a="1"/>
  <c r="M282" i="9" s="1"/>
  <c r="M283" i="9" a="1"/>
  <c r="M283" i="9" s="1"/>
  <c r="M284" i="9" a="1"/>
  <c r="M284" i="9" s="1"/>
  <c r="M285" i="9" a="1"/>
  <c r="M285" i="9" s="1"/>
  <c r="M286" i="9" a="1"/>
  <c r="M286" i="9" s="1"/>
  <c r="M287" i="9" a="1"/>
  <c r="M287" i="9" s="1"/>
  <c r="M288" i="9" a="1"/>
  <c r="M288" i="9" s="1"/>
  <c r="M289" i="9" a="1"/>
  <c r="M289" i="9" s="1"/>
  <c r="M290" i="9" a="1"/>
  <c r="M290" i="9" s="1"/>
  <c r="M291" i="9" a="1"/>
  <c r="M291" i="9" s="1"/>
  <c r="M292" i="9" a="1"/>
  <c r="M292" i="9" s="1"/>
  <c r="M293" i="9" a="1"/>
  <c r="M293" i="9" s="1"/>
  <c r="M294" i="9" a="1"/>
  <c r="M294" i="9" s="1"/>
  <c r="M295" i="9" a="1"/>
  <c r="M295" i="9"/>
  <c r="M296" i="9" a="1"/>
  <c r="M296" i="9" s="1"/>
  <c r="M297" i="9" a="1"/>
  <c r="M297" i="9" s="1"/>
  <c r="M298" i="9" a="1"/>
  <c r="M298" i="9" s="1"/>
  <c r="M299" i="9" a="1"/>
  <c r="M299" i="9" s="1"/>
  <c r="M300" i="9" a="1"/>
  <c r="M300" i="9" s="1"/>
  <c r="M301" i="9" a="1"/>
  <c r="M301" i="9" s="1"/>
  <c r="M302" i="9" a="1"/>
  <c r="M302" i="9" s="1"/>
  <c r="M303" i="9" a="1"/>
  <c r="M303" i="9" s="1"/>
  <c r="M304" i="9" a="1"/>
  <c r="M304" i="9" s="1"/>
  <c r="M305" i="9" a="1"/>
  <c r="M305" i="9" s="1"/>
  <c r="M306" i="9" a="1"/>
  <c r="M306" i="9" s="1"/>
  <c r="M307" i="9" a="1"/>
  <c r="M307" i="9" s="1"/>
  <c r="M308" i="9" a="1"/>
  <c r="M308" i="9" s="1"/>
  <c r="M309" i="9" a="1"/>
  <c r="M309" i="9" s="1"/>
  <c r="M310" i="9" a="1"/>
  <c r="M310" i="9" s="1"/>
  <c r="M311" i="9" a="1"/>
  <c r="M311" i="9" s="1"/>
  <c r="M312" i="9" a="1"/>
  <c r="M312" i="9" s="1"/>
  <c r="M313" i="9" a="1"/>
  <c r="M313" i="9" s="1"/>
  <c r="M314" i="9" a="1"/>
  <c r="M314" i="9" s="1"/>
  <c r="M315" i="9" a="1"/>
  <c r="M315" i="9" s="1"/>
  <c r="M316" i="9" a="1"/>
  <c r="M316" i="9" s="1"/>
  <c r="M317" i="9" a="1"/>
  <c r="M317" i="9" s="1"/>
  <c r="M318" i="9" a="1"/>
  <c r="M318" i="9" s="1"/>
  <c r="M319" i="9" a="1"/>
  <c r="M319" i="9" s="1"/>
  <c r="M320" i="9" a="1"/>
  <c r="M320" i="9" s="1"/>
  <c r="M321" i="9" a="1"/>
  <c r="M321" i="9" s="1"/>
  <c r="M322" i="9" a="1"/>
  <c r="M322" i="9" s="1"/>
  <c r="M323" i="9" a="1"/>
  <c r="M323" i="9"/>
  <c r="M324" i="9" a="1"/>
  <c r="M324" i="9" s="1"/>
  <c r="M325" i="9" a="1"/>
  <c r="M325" i="9" s="1"/>
  <c r="M326" i="9" a="1"/>
  <c r="M326" i="9" s="1"/>
  <c r="M327" i="9" a="1"/>
  <c r="M327" i="9" s="1"/>
  <c r="M328" i="9" a="1"/>
  <c r="M328" i="9" s="1"/>
  <c r="M329" i="9" a="1"/>
  <c r="M329" i="9" s="1"/>
  <c r="M330" i="9" a="1"/>
  <c r="M330" i="9" s="1"/>
  <c r="M331" i="9" a="1"/>
  <c r="M331" i="9" s="1"/>
  <c r="M332" i="9" a="1"/>
  <c r="M332" i="9" s="1"/>
  <c r="M333" i="9" a="1"/>
  <c r="M333" i="9" s="1"/>
  <c r="M334" i="9" a="1"/>
  <c r="M334" i="9" s="1"/>
  <c r="M335" i="9" a="1"/>
  <c r="M335" i="9" s="1"/>
  <c r="M336" i="9" a="1"/>
  <c r="M336" i="9" s="1"/>
  <c r="M337" i="9" a="1"/>
  <c r="M337" i="9" s="1"/>
  <c r="M338" i="9" a="1"/>
  <c r="M338" i="9" s="1"/>
  <c r="M339" i="9" a="1"/>
  <c r="M339" i="9" s="1"/>
  <c r="M340" i="9" a="1"/>
  <c r="M340" i="9" s="1"/>
  <c r="M341" i="9" a="1"/>
  <c r="M341" i="9" s="1"/>
  <c r="M342" i="9" a="1"/>
  <c r="M342" i="9" s="1"/>
  <c r="M343" i="9" a="1"/>
  <c r="M343" i="9"/>
  <c r="M344" i="9" a="1"/>
  <c r="M344" i="9" s="1"/>
  <c r="M345" i="9" a="1"/>
  <c r="M345" i="9" s="1"/>
  <c r="M346" i="9" a="1"/>
  <c r="M346" i="9" s="1"/>
  <c r="M347" i="9" a="1"/>
  <c r="M347" i="9" s="1"/>
  <c r="M348" i="9" a="1"/>
  <c r="M348" i="9" s="1"/>
  <c r="M349" i="9" a="1"/>
  <c r="M349" i="9" s="1"/>
  <c r="M350" i="9" a="1"/>
  <c r="M350" i="9" s="1"/>
  <c r="M351" i="9" a="1"/>
  <c r="M351" i="9" s="1"/>
  <c r="M352" i="9" a="1"/>
  <c r="M352" i="9" s="1"/>
  <c r="M353" i="9" a="1"/>
  <c r="M353" i="9" s="1"/>
  <c r="M354" i="9" a="1"/>
  <c r="M354" i="9" s="1"/>
  <c r="M355" i="9" a="1"/>
  <c r="M355" i="9" s="1"/>
  <c r="M356" i="9" a="1"/>
  <c r="M356" i="9" s="1"/>
  <c r="M357" i="9" a="1"/>
  <c r="M357" i="9" s="1"/>
  <c r="M358" i="9" a="1"/>
  <c r="M358" i="9" s="1"/>
  <c r="M359" i="9" a="1"/>
  <c r="M359" i="9"/>
  <c r="M360" i="9" a="1"/>
  <c r="M360" i="9" s="1"/>
  <c r="M361" i="9" a="1"/>
  <c r="M361" i="9" s="1"/>
  <c r="M362" i="9" a="1"/>
  <c r="M362" i="9" s="1"/>
  <c r="M363" i="9" a="1"/>
  <c r="M363" i="9" s="1"/>
  <c r="M364" i="9" a="1"/>
  <c r="M364" i="9" s="1"/>
  <c r="M365" i="9" a="1"/>
  <c r="M365" i="9" s="1"/>
  <c r="M366" i="9" a="1"/>
  <c r="M366" i="9" s="1"/>
  <c r="M367" i="9" a="1"/>
  <c r="M367" i="9" s="1"/>
  <c r="M368" i="9" a="1"/>
  <c r="M368" i="9" s="1"/>
  <c r="M369" i="9" a="1"/>
  <c r="M369" i="9" s="1"/>
  <c r="M370" i="9" a="1"/>
  <c r="M370" i="9" s="1"/>
  <c r="M371" i="9" a="1"/>
  <c r="M371" i="9" s="1"/>
  <c r="M372" i="9" a="1"/>
  <c r="M372" i="9" s="1"/>
  <c r="M373" i="9" a="1"/>
  <c r="M373" i="9" s="1"/>
  <c r="M374" i="9" a="1"/>
  <c r="M374" i="9" s="1"/>
  <c r="M375" i="9" a="1"/>
  <c r="M375" i="9" s="1"/>
  <c r="M376" i="9" a="1"/>
  <c r="M376" i="9" s="1"/>
  <c r="M377" i="9" a="1"/>
  <c r="M377" i="9"/>
  <c r="M378" i="9" a="1"/>
  <c r="M378" i="9" s="1"/>
  <c r="M379" i="9" a="1"/>
  <c r="M379" i="9" s="1"/>
  <c r="M380" i="9" a="1"/>
  <c r="M380" i="9" s="1"/>
  <c r="M381" i="9" a="1"/>
  <c r="M381" i="9" s="1"/>
  <c r="M382" i="9" a="1"/>
  <c r="M382" i="9" s="1"/>
  <c r="M383" i="9" a="1"/>
  <c r="M383" i="9" s="1"/>
  <c r="M384" i="9" a="1"/>
  <c r="M384" i="9" s="1"/>
  <c r="M385" i="9" a="1"/>
  <c r="M385" i="9"/>
  <c r="M386" i="9" a="1"/>
  <c r="M386" i="9" s="1"/>
  <c r="M387" i="9" a="1"/>
  <c r="M387" i="9" s="1"/>
  <c r="M388" i="9" a="1"/>
  <c r="M388" i="9" s="1"/>
  <c r="M389" i="9" a="1"/>
  <c r="M389" i="9" s="1"/>
  <c r="M390" i="9" a="1"/>
  <c r="M390" i="9" s="1"/>
  <c r="M391" i="9" a="1"/>
  <c r="M391" i="9"/>
  <c r="M392" i="9" a="1"/>
  <c r="M392" i="9" s="1"/>
  <c r="M393" i="9" a="1"/>
  <c r="M393" i="9" s="1"/>
  <c r="M394" i="9" a="1"/>
  <c r="M394" i="9" s="1"/>
  <c r="M395" i="9" a="1"/>
  <c r="M395" i="9" s="1"/>
  <c r="M396" i="9" a="1"/>
  <c r="M396" i="9" s="1"/>
  <c r="M397" i="9" a="1"/>
  <c r="M397" i="9" s="1"/>
  <c r="M398" i="9" a="1"/>
  <c r="M398" i="9" s="1"/>
  <c r="M399" i="9" a="1"/>
  <c r="M399" i="9" s="1"/>
  <c r="M400" i="9" a="1"/>
  <c r="M400" i="9" s="1"/>
  <c r="M401" i="9" a="1"/>
  <c r="M401" i="9" s="1"/>
  <c r="M402" i="9" a="1"/>
  <c r="M402" i="9" s="1"/>
  <c r="M403" i="9" a="1"/>
  <c r="M403" i="9" s="1"/>
  <c r="M404" i="9" a="1"/>
  <c r="M404" i="9" s="1"/>
  <c r="M405" i="9" a="1"/>
  <c r="M405" i="9" s="1"/>
  <c r="M406" i="9" a="1"/>
  <c r="M406" i="9" s="1"/>
  <c r="M407" i="9" a="1"/>
  <c r="M407" i="9" s="1"/>
  <c r="M408" i="9" a="1"/>
  <c r="M408" i="9" s="1"/>
  <c r="M409" i="9" a="1"/>
  <c r="M409" i="9"/>
  <c r="M410" i="9" a="1"/>
  <c r="M410" i="9" s="1"/>
  <c r="M411" i="9" a="1"/>
  <c r="M411" i="9" s="1"/>
  <c r="M412" i="9" a="1"/>
  <c r="M412" i="9" s="1"/>
  <c r="M413" i="9" a="1"/>
  <c r="M413" i="9" s="1"/>
  <c r="M414" i="9" a="1"/>
  <c r="M414" i="9" s="1"/>
  <c r="M415" i="9" a="1"/>
  <c r="M415" i="9" s="1"/>
  <c r="M416" i="9" a="1"/>
  <c r="M416" i="9" s="1"/>
  <c r="M417" i="9" a="1"/>
  <c r="M417" i="9"/>
  <c r="M418" i="9" a="1"/>
  <c r="M418" i="9" s="1"/>
  <c r="M419" i="9" a="1"/>
  <c r="M419" i="9" s="1"/>
  <c r="M420" i="9" a="1"/>
  <c r="M420" i="9" s="1"/>
  <c r="M421" i="9" a="1"/>
  <c r="M421" i="9" s="1"/>
  <c r="M422" i="9" a="1"/>
  <c r="M422" i="9" s="1"/>
  <c r="M423" i="9" a="1"/>
  <c r="M423" i="9"/>
  <c r="M424" i="9" a="1"/>
  <c r="M424" i="9" s="1"/>
  <c r="M425" i="9" a="1"/>
  <c r="M425" i="9" s="1"/>
  <c r="M426" i="9" a="1"/>
  <c r="M426" i="9" s="1"/>
  <c r="M427" i="9" a="1"/>
  <c r="M427" i="9" s="1"/>
  <c r="M428" i="9" a="1"/>
  <c r="M428" i="9" s="1"/>
  <c r="M429" i="9" a="1"/>
  <c r="M429" i="9" s="1"/>
  <c r="M430" i="9" a="1"/>
  <c r="M430" i="9" s="1"/>
  <c r="M431" i="9" a="1"/>
  <c r="M431" i="9" s="1"/>
  <c r="M432" i="9" a="1"/>
  <c r="M432" i="9" s="1"/>
  <c r="M433" i="9" a="1"/>
  <c r="M433" i="9" s="1"/>
  <c r="M434" i="9" a="1"/>
  <c r="M434" i="9" s="1"/>
  <c r="M435" i="9" a="1"/>
  <c r="M435" i="9" s="1"/>
  <c r="M436" i="9" a="1"/>
  <c r="M436" i="9" s="1"/>
  <c r="M437" i="9" a="1"/>
  <c r="M437" i="9" s="1"/>
  <c r="M438" i="9" a="1"/>
  <c r="M438" i="9" s="1"/>
  <c r="M439" i="9" a="1"/>
  <c r="M439" i="9"/>
  <c r="M440" i="9" a="1"/>
  <c r="M440" i="9" s="1"/>
  <c r="M441" i="9" a="1"/>
  <c r="M441" i="9" s="1"/>
  <c r="M442" i="9" a="1"/>
  <c r="M442" i="9" s="1"/>
  <c r="M443" i="9" a="1"/>
  <c r="M443" i="9" s="1"/>
  <c r="M444" i="9" a="1"/>
  <c r="M444" i="9" s="1"/>
  <c r="M445" i="9" a="1"/>
  <c r="M445" i="9"/>
  <c r="M446" i="9" a="1"/>
  <c r="M446" i="9" s="1"/>
  <c r="M447" i="9" a="1"/>
  <c r="M447" i="9" s="1"/>
  <c r="M448" i="9" a="1"/>
  <c r="M448" i="9" s="1"/>
  <c r="M449" i="9" a="1"/>
  <c r="M449" i="9" s="1"/>
  <c r="M450" i="9" a="1"/>
  <c r="M450" i="9" s="1"/>
  <c r="M451" i="9" a="1"/>
  <c r="M451" i="9" s="1"/>
  <c r="M452" i="9" a="1"/>
  <c r="M452" i="9" s="1"/>
  <c r="M453" i="9" a="1"/>
  <c r="M453" i="9" s="1"/>
  <c r="M454" i="9" a="1"/>
  <c r="M454" i="9" s="1"/>
  <c r="M455" i="9" a="1"/>
  <c r="M455" i="9" s="1"/>
  <c r="M456" i="9" a="1"/>
  <c r="M456" i="9" s="1"/>
  <c r="M457" i="9" a="1"/>
  <c r="M457" i="9" s="1"/>
  <c r="M458" i="9" a="1"/>
  <c r="M458" i="9" s="1"/>
  <c r="M459" i="9" a="1"/>
  <c r="M459" i="9" s="1"/>
  <c r="M460" i="9" a="1"/>
  <c r="M460" i="9" s="1"/>
  <c r="M461" i="9" a="1"/>
  <c r="M461" i="9"/>
  <c r="M462" i="9" a="1"/>
  <c r="M462" i="9" s="1"/>
  <c r="M463" i="9" a="1"/>
  <c r="M463" i="9" s="1"/>
  <c r="M464" i="9" a="1"/>
  <c r="M464" i="9" s="1"/>
  <c r="M465" i="9" a="1"/>
  <c r="M465" i="9" s="1"/>
  <c r="M466" i="9" a="1"/>
  <c r="M466" i="9" s="1"/>
  <c r="M467" i="9" a="1"/>
  <c r="M467" i="9" s="1"/>
  <c r="M468" i="9" a="1"/>
  <c r="M468" i="9" s="1"/>
  <c r="M469" i="9" a="1"/>
  <c r="M469" i="9" s="1"/>
  <c r="M470" i="9" a="1"/>
  <c r="M470" i="9" s="1"/>
  <c r="M471" i="9" a="1"/>
  <c r="M471" i="9" s="1"/>
  <c r="M472" i="9" a="1"/>
  <c r="M472" i="9" s="1"/>
  <c r="M473" i="9" a="1"/>
  <c r="M473" i="9" s="1"/>
  <c r="M474" i="9" a="1"/>
  <c r="M474" i="9" s="1"/>
  <c r="M475" i="9" a="1"/>
  <c r="M475" i="9" s="1"/>
  <c r="M476" i="9" a="1"/>
  <c r="M476" i="9" s="1"/>
  <c r="M477" i="9" a="1"/>
  <c r="M477" i="9"/>
  <c r="M478" i="9" a="1"/>
  <c r="M478" i="9" s="1"/>
  <c r="M479" i="9" a="1"/>
  <c r="M479" i="9" s="1"/>
  <c r="M480" i="9" a="1"/>
  <c r="M480" i="9" s="1"/>
  <c r="M481" i="9" a="1"/>
  <c r="M481" i="9" s="1"/>
  <c r="M482" i="9" a="1"/>
  <c r="M482" i="9" s="1"/>
  <c r="M483" i="9" a="1"/>
  <c r="M483" i="9" s="1"/>
  <c r="M484" i="9" a="1"/>
  <c r="M484" i="9" s="1"/>
  <c r="M485" i="9" a="1"/>
  <c r="M485" i="9"/>
  <c r="M486" i="9" a="1"/>
  <c r="M486" i="9" s="1"/>
  <c r="M487" i="9" a="1"/>
  <c r="M487" i="9" s="1"/>
  <c r="M488" i="9" a="1"/>
  <c r="M488" i="9" s="1"/>
  <c r="M489" i="9" a="1"/>
  <c r="M489" i="9" s="1"/>
  <c r="M490" i="9" a="1"/>
  <c r="M490" i="9" s="1"/>
  <c r="M491" i="9" a="1"/>
  <c r="M491" i="9" s="1"/>
  <c r="M492" i="9" a="1"/>
  <c r="M492" i="9" s="1"/>
  <c r="M493" i="9" a="1"/>
  <c r="M493" i="9" s="1"/>
  <c r="M494" i="9" a="1"/>
  <c r="M494" i="9" s="1"/>
  <c r="M495" i="9" a="1"/>
  <c r="M495" i="9" s="1"/>
  <c r="M496" i="9" a="1"/>
  <c r="M496" i="9" s="1"/>
  <c r="M497" i="9" a="1"/>
  <c r="M497" i="9" s="1"/>
  <c r="M498" i="9" a="1"/>
  <c r="M498" i="9" s="1"/>
  <c r="M499" i="9" a="1"/>
  <c r="M499" i="9" s="1"/>
  <c r="M500" i="9" a="1"/>
  <c r="M500" i="9" s="1"/>
  <c r="M501" i="9" a="1"/>
  <c r="M501" i="9" s="1"/>
  <c r="M502" i="9" a="1"/>
  <c r="M502" i="9" s="1"/>
  <c r="M503" i="9" a="1"/>
  <c r="M503" i="9"/>
  <c r="M504" i="9" a="1"/>
  <c r="M504" i="9" s="1"/>
  <c r="M505" i="9" a="1"/>
  <c r="M505" i="9" s="1"/>
  <c r="M506" i="9" a="1"/>
  <c r="M506" i="9" s="1"/>
  <c r="M507" i="9" a="1"/>
  <c r="M507" i="9" s="1"/>
  <c r="M508" i="9" a="1"/>
  <c r="M508" i="9" s="1"/>
  <c r="M509" i="9" a="1"/>
  <c r="M509" i="9"/>
  <c r="M510" i="9" a="1"/>
  <c r="M510" i="9" s="1"/>
  <c r="M511" i="9" a="1"/>
  <c r="M511" i="9" s="1"/>
  <c r="M512" i="9" a="1"/>
  <c r="M512" i="9" s="1"/>
  <c r="M513" i="9" a="1"/>
  <c r="M513" i="9" s="1"/>
  <c r="M514" i="9" a="1"/>
  <c r="M514" i="9" s="1"/>
  <c r="M515" i="9" a="1"/>
  <c r="M515" i="9" s="1"/>
  <c r="M516" i="9" a="1"/>
  <c r="M516" i="9" s="1"/>
  <c r="M517" i="9" a="1"/>
  <c r="M517" i="9"/>
  <c r="M518" i="9" a="1"/>
  <c r="M518" i="9" s="1"/>
  <c r="M519" i="9" a="1"/>
  <c r="M519" i="9" s="1"/>
  <c r="M520" i="9" a="1"/>
  <c r="M520" i="9" s="1"/>
  <c r="M521" i="9" a="1"/>
  <c r="M521" i="9" s="1"/>
  <c r="M522" i="9" a="1"/>
  <c r="M522" i="9" s="1"/>
  <c r="M523" i="9" a="1"/>
  <c r="M523" i="9" s="1"/>
  <c r="M524" i="9" a="1"/>
  <c r="M524" i="9" s="1"/>
  <c r="M525" i="9" a="1"/>
  <c r="M525" i="9" s="1"/>
  <c r="M526" i="9" a="1"/>
  <c r="M526" i="9" s="1"/>
  <c r="M527" i="9" a="1"/>
  <c r="M527" i="9" s="1"/>
  <c r="M528" i="9" a="1"/>
  <c r="M528" i="9" s="1"/>
  <c r="M529" i="9" a="1"/>
  <c r="M529" i="9" s="1"/>
  <c r="M530" i="9" a="1"/>
  <c r="M530" i="9" s="1"/>
  <c r="M531" i="9" a="1"/>
  <c r="M531" i="9" s="1"/>
  <c r="M532" i="9" a="1"/>
  <c r="M532" i="9" s="1"/>
  <c r="M533" i="9" a="1"/>
  <c r="M533" i="9" s="1"/>
  <c r="M534" i="9" a="1"/>
  <c r="M534" i="9" s="1"/>
  <c r="M535" i="9" a="1"/>
  <c r="M535" i="9"/>
  <c r="M536" i="9" a="1"/>
  <c r="M536" i="9" s="1"/>
  <c r="M537" i="9" a="1"/>
  <c r="M537" i="9" s="1"/>
  <c r="M538" i="9" a="1"/>
  <c r="M538" i="9" s="1"/>
  <c r="M539" i="9" a="1"/>
  <c r="M539" i="9" s="1"/>
  <c r="M540" i="9" a="1"/>
  <c r="M540" i="9" s="1"/>
  <c r="M541" i="9" a="1"/>
  <c r="M541" i="9" s="1"/>
  <c r="M542" i="9" a="1"/>
  <c r="M542" i="9" s="1"/>
  <c r="M543" i="9" a="1"/>
  <c r="M543" i="9"/>
  <c r="M544" i="9" a="1"/>
  <c r="M544" i="9" s="1"/>
  <c r="M545" i="9" a="1"/>
  <c r="M545" i="9" s="1"/>
  <c r="M546" i="9" a="1"/>
  <c r="M546" i="9" s="1"/>
  <c r="M547" i="9" a="1"/>
  <c r="M547" i="9" s="1"/>
  <c r="M548" i="9" a="1"/>
  <c r="M548" i="9" s="1"/>
  <c r="M549" i="9" a="1"/>
  <c r="M549" i="9" s="1"/>
  <c r="M550" i="9" a="1"/>
  <c r="M550" i="9" s="1"/>
  <c r="M551" i="9" a="1"/>
  <c r="M551" i="9" s="1"/>
  <c r="M552" i="9" a="1"/>
  <c r="M552" i="9" s="1"/>
  <c r="M553" i="9" a="1"/>
  <c r="M553" i="9" s="1"/>
  <c r="M554" i="9" a="1"/>
  <c r="M554" i="9" s="1"/>
  <c r="M555" i="9" a="1"/>
  <c r="M555" i="9" s="1"/>
  <c r="M556" i="9" a="1"/>
  <c r="M556" i="9" s="1"/>
  <c r="M557" i="9" a="1"/>
  <c r="M557" i="9"/>
  <c r="M558" i="9" a="1"/>
  <c r="M558" i="9" s="1"/>
  <c r="M559" i="9" a="1"/>
  <c r="M559" i="9" s="1"/>
  <c r="M560" i="9" a="1"/>
  <c r="M560" i="9" s="1"/>
  <c r="M561" i="9" a="1"/>
  <c r="M561" i="9"/>
  <c r="M562" i="9" a="1"/>
  <c r="M562" i="9" s="1"/>
  <c r="M19" i="9" a="1"/>
  <c r="M19" i="9" s="1"/>
  <c r="C108" i="6" l="1"/>
  <c r="BQ20" i="6"/>
  <c r="BQ8" i="6"/>
  <c r="BU20" i="6"/>
  <c r="BQ33" i="6"/>
  <c r="BT33" i="6"/>
  <c r="BU33" i="6"/>
  <c r="I156" i="6"/>
  <c r="I103" i="6"/>
  <c r="E101" i="6"/>
  <c r="E105" i="6"/>
  <c r="Y9" i="15"/>
  <c r="E156" i="6"/>
  <c r="A16" i="15"/>
  <c r="W16" i="15" s="1"/>
  <c r="F102" i="6"/>
  <c r="C159" i="6"/>
  <c r="M36" i="11"/>
  <c r="N46" i="11" s="1"/>
  <c r="J36" i="11"/>
  <c r="L36" i="11"/>
  <c r="O36" i="11"/>
  <c r="K36" i="11"/>
  <c r="K47" i="11" s="1"/>
  <c r="N34" i="11"/>
  <c r="J34" i="11"/>
  <c r="O34" i="11"/>
  <c r="L34" i="11"/>
  <c r="K34" i="11"/>
  <c r="J35" i="11" a="1"/>
  <c r="O35" i="11" s="1"/>
  <c r="F103" i="6"/>
  <c r="B110" i="6"/>
  <c r="E107" i="6"/>
  <c r="D105" i="6"/>
  <c r="C102" i="6"/>
  <c r="I109" i="6"/>
  <c r="J106" i="6"/>
  <c r="D104" i="6"/>
  <c r="B103" i="6"/>
  <c r="B102" i="6"/>
  <c r="H153" i="6"/>
  <c r="BR8" i="6"/>
  <c r="BR20" i="6"/>
  <c r="BS33" i="6"/>
  <c r="K108" i="6"/>
  <c r="I105" i="6"/>
  <c r="C104" i="6"/>
  <c r="K102" i="6"/>
  <c r="F101" i="6"/>
  <c r="BU8" i="6"/>
  <c r="G110" i="6"/>
  <c r="F108" i="6"/>
  <c r="G106" i="6"/>
  <c r="H104" i="6"/>
  <c r="H103" i="6"/>
  <c r="H102" i="6"/>
  <c r="H101" i="6"/>
  <c r="BS8" i="6"/>
  <c r="BS20" i="6"/>
  <c r="CV26" i="6"/>
  <c r="CW26" i="6"/>
  <c r="E81" i="6"/>
  <c r="CZ26" i="6"/>
  <c r="CY26" i="6"/>
  <c r="D79" i="6"/>
  <c r="G159" i="6"/>
  <c r="K153" i="6"/>
  <c r="C77" i="6"/>
  <c r="G83" i="6"/>
  <c r="J76" i="6"/>
  <c r="Z75" i="13"/>
  <c r="V75" i="13"/>
  <c r="AB74" i="13"/>
  <c r="X74" i="13"/>
  <c r="T74" i="13"/>
  <c r="Z73" i="13"/>
  <c r="V73" i="13"/>
  <c r="AB72" i="13"/>
  <c r="X72" i="13"/>
  <c r="T72" i="13"/>
  <c r="Z71" i="13"/>
  <c r="V71" i="13"/>
  <c r="AB70" i="13"/>
  <c r="X70" i="13"/>
  <c r="T70" i="13"/>
  <c r="Z69" i="13"/>
  <c r="V69" i="13"/>
  <c r="AB68" i="13"/>
  <c r="X68" i="13"/>
  <c r="T68" i="13"/>
  <c r="Z67" i="13"/>
  <c r="V67" i="13"/>
  <c r="AB66" i="13"/>
  <c r="X66" i="13"/>
  <c r="T66" i="13"/>
  <c r="AC75" i="13"/>
  <c r="Y75" i="13"/>
  <c r="U75" i="13"/>
  <c r="AA74" i="13"/>
  <c r="W74" i="13"/>
  <c r="AC73" i="13"/>
  <c r="Y73" i="13"/>
  <c r="U73" i="13"/>
  <c r="AA72" i="13"/>
  <c r="W72" i="13"/>
  <c r="AC71" i="13"/>
  <c r="Y71" i="13"/>
  <c r="U71" i="13"/>
  <c r="AA70" i="13"/>
  <c r="W70" i="13"/>
  <c r="AC69" i="13"/>
  <c r="Y69" i="13"/>
  <c r="U69" i="13"/>
  <c r="AA68" i="13"/>
  <c r="W68" i="13"/>
  <c r="AC67" i="13"/>
  <c r="Y67" i="13"/>
  <c r="U67" i="13"/>
  <c r="AA66" i="13"/>
  <c r="W66" i="13"/>
  <c r="AB75" i="13"/>
  <c r="X75" i="13"/>
  <c r="T75" i="13"/>
  <c r="Z74" i="13"/>
  <c r="V74" i="13"/>
  <c r="AB73" i="13"/>
  <c r="X73" i="13"/>
  <c r="T73" i="13"/>
  <c r="Z72" i="13"/>
  <c r="V72" i="13"/>
  <c r="AB71" i="13"/>
  <c r="X71" i="13"/>
  <c r="T71" i="13"/>
  <c r="Z70" i="13"/>
  <c r="V70" i="13"/>
  <c r="AB69" i="13"/>
  <c r="X69" i="13"/>
  <c r="T69" i="13"/>
  <c r="Z68" i="13"/>
  <c r="V68" i="13"/>
  <c r="AB67" i="13"/>
  <c r="X67" i="13"/>
  <c r="T67" i="13"/>
  <c r="Z66" i="13"/>
  <c r="V66" i="13"/>
  <c r="AA75" i="13"/>
  <c r="W75" i="13"/>
  <c r="AC74" i="13"/>
  <c r="Y74" i="13"/>
  <c r="U74" i="13"/>
  <c r="AA73" i="13"/>
  <c r="W73" i="13"/>
  <c r="AC72" i="13"/>
  <c r="Y72" i="13"/>
  <c r="U72" i="13"/>
  <c r="AA71" i="13"/>
  <c r="W71" i="13"/>
  <c r="AC70" i="13"/>
  <c r="Y70" i="13"/>
  <c r="U70" i="13"/>
  <c r="AA69" i="13"/>
  <c r="W69" i="13"/>
  <c r="AC68" i="13"/>
  <c r="Y68" i="13"/>
  <c r="U68" i="13"/>
  <c r="AA67" i="13"/>
  <c r="W67" i="13"/>
  <c r="AC66" i="13"/>
  <c r="Y66" i="13"/>
  <c r="U66" i="13"/>
  <c r="M28" i="13"/>
  <c r="N28" i="13" s="1"/>
  <c r="A29" i="13"/>
  <c r="D83" i="6"/>
  <c r="C81" i="6"/>
  <c r="K78" i="6"/>
  <c r="F161" i="6"/>
  <c r="D158" i="6"/>
  <c r="C155" i="6"/>
  <c r="B153" i="6"/>
  <c r="F82" i="6"/>
  <c r="E80" i="6"/>
  <c r="C78" i="6"/>
  <c r="B76" i="6"/>
  <c r="H160" i="6"/>
  <c r="K157" i="6"/>
  <c r="B155" i="6"/>
  <c r="H152" i="6"/>
  <c r="E53" i="6"/>
  <c r="G84" i="6"/>
  <c r="C82" i="6"/>
  <c r="B80" i="6"/>
  <c r="K77" i="6"/>
  <c r="I75" i="6"/>
  <c r="B84" i="6"/>
  <c r="K82" i="6"/>
  <c r="K81" i="6"/>
  <c r="J80" i="6"/>
  <c r="I79" i="6"/>
  <c r="I78" i="6"/>
  <c r="H77" i="6"/>
  <c r="G76" i="6"/>
  <c r="G75" i="6"/>
  <c r="J110" i="6"/>
  <c r="D109" i="6"/>
  <c r="H107" i="6"/>
  <c r="B106" i="6"/>
  <c r="J104" i="6"/>
  <c r="B104" i="6"/>
  <c r="D103" i="6"/>
  <c r="G102" i="6"/>
  <c r="J101" i="6"/>
  <c r="B101" i="6"/>
  <c r="E160" i="6"/>
  <c r="B159" i="6"/>
  <c r="F157" i="6"/>
  <c r="K155" i="6"/>
  <c r="I154" i="6"/>
  <c r="F153" i="6"/>
  <c r="F152" i="6"/>
  <c r="I83" i="6"/>
  <c r="I82" i="6"/>
  <c r="H81" i="6"/>
  <c r="G80" i="6"/>
  <c r="G79" i="6"/>
  <c r="F78" i="6"/>
  <c r="E77" i="6"/>
  <c r="E76" i="6"/>
  <c r="D75" i="6"/>
  <c r="G161" i="6"/>
  <c r="K159" i="6"/>
  <c r="E158" i="6"/>
  <c r="C157" i="6"/>
  <c r="J155" i="6"/>
  <c r="D154" i="6"/>
  <c r="C153" i="6"/>
  <c r="E152" i="6"/>
  <c r="C58" i="6"/>
  <c r="C52" i="6"/>
  <c r="J84" i="6"/>
  <c r="C161" i="6"/>
  <c r="G56" i="6"/>
  <c r="B51" i="6"/>
  <c r="K161" i="6"/>
  <c r="I160" i="6"/>
  <c r="J159" i="6"/>
  <c r="I158" i="6"/>
  <c r="G157" i="6"/>
  <c r="H156" i="6"/>
  <c r="G155" i="6"/>
  <c r="E154" i="6"/>
  <c r="G153" i="6"/>
  <c r="J152" i="6"/>
  <c r="B152" i="6"/>
  <c r="K54" i="6"/>
  <c r="B50" i="6"/>
  <c r="E84" i="6"/>
  <c r="B135" i="6"/>
  <c r="F133" i="6"/>
  <c r="J131" i="6"/>
  <c r="D130" i="6"/>
  <c r="F129" i="6"/>
  <c r="H128" i="6"/>
  <c r="J127" i="6"/>
  <c r="F126" i="6"/>
  <c r="I84" i="6"/>
  <c r="C84" i="6"/>
  <c r="H83" i="6"/>
  <c r="C83" i="6"/>
  <c r="G82" i="6"/>
  <c r="B82" i="6"/>
  <c r="G81" i="6"/>
  <c r="K80" i="6"/>
  <c r="F80" i="6"/>
  <c r="K79" i="6"/>
  <c r="E79" i="6"/>
  <c r="J78" i="6"/>
  <c r="E78" i="6"/>
  <c r="I77" i="6"/>
  <c r="D77" i="6"/>
  <c r="I76" i="6"/>
  <c r="C76" i="6"/>
  <c r="H75" i="6"/>
  <c r="C75" i="6"/>
  <c r="G135" i="6"/>
  <c r="I134" i="6"/>
  <c r="K133" i="6"/>
  <c r="C133" i="6"/>
  <c r="E132" i="6"/>
  <c r="G131" i="6"/>
  <c r="I130" i="6"/>
  <c r="K129" i="6"/>
  <c r="C129" i="6"/>
  <c r="E128" i="6"/>
  <c r="G127" i="6"/>
  <c r="J126" i="6"/>
  <c r="E126" i="6"/>
  <c r="J135" i="6"/>
  <c r="D134" i="6"/>
  <c r="H132" i="6"/>
  <c r="B131" i="6"/>
  <c r="B127" i="6"/>
  <c r="F110" i="6"/>
  <c r="H109" i="6"/>
  <c r="J108" i="6"/>
  <c r="B108" i="6"/>
  <c r="D107" i="6"/>
  <c r="F106" i="6"/>
  <c r="H105" i="6"/>
  <c r="B105" i="6"/>
  <c r="G104" i="6"/>
  <c r="F135" i="6"/>
  <c r="H134" i="6"/>
  <c r="J133" i="6"/>
  <c r="B133" i="6"/>
  <c r="D132" i="6"/>
  <c r="F131" i="6"/>
  <c r="H130" i="6"/>
  <c r="J129" i="6"/>
  <c r="B129" i="6"/>
  <c r="D128" i="6"/>
  <c r="F127" i="6"/>
  <c r="I126" i="6"/>
  <c r="D126" i="6"/>
  <c r="K84" i="6"/>
  <c r="F84" i="6"/>
  <c r="K83" i="6"/>
  <c r="E83" i="6"/>
  <c r="J82" i="6"/>
  <c r="E82" i="6"/>
  <c r="I81" i="6"/>
  <c r="D81" i="6"/>
  <c r="I80" i="6"/>
  <c r="C80" i="6"/>
  <c r="H79" i="6"/>
  <c r="C79" i="6"/>
  <c r="G78" i="6"/>
  <c r="B78" i="6"/>
  <c r="G77" i="6"/>
  <c r="K76" i="6"/>
  <c r="F76" i="6"/>
  <c r="K75" i="6"/>
  <c r="E75" i="6"/>
  <c r="K110" i="6"/>
  <c r="C110" i="6"/>
  <c r="E109" i="6"/>
  <c r="G108" i="6"/>
  <c r="I107" i="6"/>
  <c r="K106" i="6"/>
  <c r="C106" i="6"/>
  <c r="F105" i="6"/>
  <c r="K104" i="6"/>
  <c r="F104" i="6"/>
  <c r="J103" i="6"/>
  <c r="E103" i="6"/>
  <c r="J102" i="6"/>
  <c r="D102" i="6"/>
  <c r="I101" i="6"/>
  <c r="D101" i="6"/>
  <c r="K135" i="6"/>
  <c r="C135" i="6"/>
  <c r="E134" i="6"/>
  <c r="G133" i="6"/>
  <c r="I132" i="6"/>
  <c r="K131" i="6"/>
  <c r="C131" i="6"/>
  <c r="E130" i="6"/>
  <c r="G129" i="6"/>
  <c r="I128" i="6"/>
  <c r="K127" i="6"/>
  <c r="C127" i="6"/>
  <c r="H126" i="6"/>
  <c r="B126" i="6"/>
  <c r="J161" i="6"/>
  <c r="B161" i="6"/>
  <c r="D160" i="6"/>
  <c r="F159" i="6"/>
  <c r="H158" i="6"/>
  <c r="J157" i="6"/>
  <c r="B157" i="6"/>
  <c r="D156" i="6"/>
  <c r="F155" i="6"/>
  <c r="H154" i="6"/>
  <c r="J153" i="6"/>
  <c r="D153" i="6"/>
  <c r="I152" i="6"/>
  <c r="D152" i="6"/>
  <c r="I161" i="6"/>
  <c r="E161" i="6"/>
  <c r="K160" i="6"/>
  <c r="G160" i="6"/>
  <c r="C160" i="6"/>
  <c r="I159" i="6"/>
  <c r="E159" i="6"/>
  <c r="K158" i="6"/>
  <c r="G158" i="6"/>
  <c r="C158" i="6"/>
  <c r="I157" i="6"/>
  <c r="E157" i="6"/>
  <c r="K156" i="6"/>
  <c r="G156" i="6"/>
  <c r="C156" i="6"/>
  <c r="I155" i="6"/>
  <c r="E155" i="6"/>
  <c r="K154" i="6"/>
  <c r="G154" i="6"/>
  <c r="C154" i="6"/>
  <c r="I153" i="6"/>
  <c r="E153" i="6"/>
  <c r="K152" i="6"/>
  <c r="G152" i="6"/>
  <c r="C152" i="6"/>
  <c r="H161" i="6"/>
  <c r="D161" i="6"/>
  <c r="J160" i="6"/>
  <c r="F160" i="6"/>
  <c r="B160" i="6"/>
  <c r="H159" i="6"/>
  <c r="D159" i="6"/>
  <c r="J158" i="6"/>
  <c r="F158" i="6"/>
  <c r="B158" i="6"/>
  <c r="H157" i="6"/>
  <c r="D157" i="6"/>
  <c r="J156" i="6"/>
  <c r="F156" i="6"/>
  <c r="B156" i="6"/>
  <c r="H155" i="6"/>
  <c r="D155" i="6"/>
  <c r="J154" i="6"/>
  <c r="F154" i="6"/>
  <c r="I135" i="6"/>
  <c r="E135" i="6"/>
  <c r="K134" i="6"/>
  <c r="G134" i="6"/>
  <c r="C134" i="6"/>
  <c r="I133" i="6"/>
  <c r="E133" i="6"/>
  <c r="K132" i="6"/>
  <c r="G132" i="6"/>
  <c r="C132" i="6"/>
  <c r="I131" i="6"/>
  <c r="E131" i="6"/>
  <c r="K130" i="6"/>
  <c r="G130" i="6"/>
  <c r="C130" i="6"/>
  <c r="I129" i="6"/>
  <c r="E129" i="6"/>
  <c r="K128" i="6"/>
  <c r="G128" i="6"/>
  <c r="C128" i="6"/>
  <c r="I127" i="6"/>
  <c r="E127" i="6"/>
  <c r="K126" i="6"/>
  <c r="G126" i="6"/>
  <c r="C126" i="6"/>
  <c r="H135" i="6"/>
  <c r="D135" i="6"/>
  <c r="J134" i="6"/>
  <c r="F134" i="6"/>
  <c r="B134" i="6"/>
  <c r="H133" i="6"/>
  <c r="D133" i="6"/>
  <c r="J132" i="6"/>
  <c r="F132" i="6"/>
  <c r="B132" i="6"/>
  <c r="H131" i="6"/>
  <c r="D131" i="6"/>
  <c r="J130" i="6"/>
  <c r="F130" i="6"/>
  <c r="B130" i="6"/>
  <c r="H129" i="6"/>
  <c r="D129" i="6"/>
  <c r="J128" i="6"/>
  <c r="F128" i="6"/>
  <c r="B128" i="6"/>
  <c r="H127" i="6"/>
  <c r="I110" i="6"/>
  <c r="E110" i="6"/>
  <c r="K109" i="6"/>
  <c r="G109" i="6"/>
  <c r="C109" i="6"/>
  <c r="I108" i="6"/>
  <c r="E108" i="6"/>
  <c r="K107" i="6"/>
  <c r="G107" i="6"/>
  <c r="C107" i="6"/>
  <c r="I106" i="6"/>
  <c r="E106" i="6"/>
  <c r="K105" i="6"/>
  <c r="G105" i="6"/>
  <c r="C105" i="6"/>
  <c r="I104" i="6"/>
  <c r="E104" i="6"/>
  <c r="K103" i="6"/>
  <c r="G103" i="6"/>
  <c r="C103" i="6"/>
  <c r="I102" i="6"/>
  <c r="E102" i="6"/>
  <c r="K101" i="6"/>
  <c r="G101" i="6"/>
  <c r="C101" i="6"/>
  <c r="H110" i="6"/>
  <c r="D110" i="6"/>
  <c r="J109" i="6"/>
  <c r="F109" i="6"/>
  <c r="B109" i="6"/>
  <c r="H108" i="6"/>
  <c r="D108" i="6"/>
  <c r="J107" i="6"/>
  <c r="F107" i="6"/>
  <c r="B107" i="6"/>
  <c r="H106" i="6"/>
  <c r="D106" i="6"/>
  <c r="H84" i="6"/>
  <c r="D84" i="6"/>
  <c r="J83" i="6"/>
  <c r="F83" i="6"/>
  <c r="B83" i="6"/>
  <c r="H82" i="6"/>
  <c r="D82" i="6"/>
  <c r="J81" i="6"/>
  <c r="F81" i="6"/>
  <c r="B81" i="6"/>
  <c r="H80" i="6"/>
  <c r="D80" i="6"/>
  <c r="J79" i="6"/>
  <c r="F79" i="6"/>
  <c r="B79" i="6"/>
  <c r="H78" i="6"/>
  <c r="D78" i="6"/>
  <c r="J77" i="6"/>
  <c r="F77" i="6"/>
  <c r="B77" i="6"/>
  <c r="H76" i="6"/>
  <c r="D76" i="6"/>
  <c r="J75" i="6"/>
  <c r="F75" i="6"/>
  <c r="I57" i="6"/>
  <c r="G54" i="6"/>
  <c r="J51" i="6"/>
  <c r="I49" i="6"/>
  <c r="C56" i="6"/>
  <c r="K52" i="6"/>
  <c r="J50" i="6"/>
  <c r="AL4" i="6"/>
  <c r="K58" i="6"/>
  <c r="E57" i="6"/>
  <c r="I55" i="6"/>
  <c r="C54" i="6"/>
  <c r="H52" i="6"/>
  <c r="H51" i="6"/>
  <c r="G50" i="6"/>
  <c r="F49" i="6"/>
  <c r="AM4" i="6"/>
  <c r="G58" i="6"/>
  <c r="K56" i="6"/>
  <c r="E55" i="6"/>
  <c r="I53" i="6"/>
  <c r="F52" i="6"/>
  <c r="E51" i="6"/>
  <c r="D50" i="6"/>
  <c r="D49" i="6"/>
  <c r="AN4" i="6"/>
  <c r="AO4" i="6"/>
  <c r="F58" i="6"/>
  <c r="H57" i="6"/>
  <c r="J56" i="6"/>
  <c r="B56" i="6"/>
  <c r="D55" i="6"/>
  <c r="F54" i="6"/>
  <c r="H53" i="6"/>
  <c r="J52" i="6"/>
  <c r="D52" i="6"/>
  <c r="I51" i="6"/>
  <c r="D51" i="6"/>
  <c r="H50" i="6"/>
  <c r="C50" i="6"/>
  <c r="H49" i="6"/>
  <c r="B49" i="6"/>
  <c r="J58" i="6"/>
  <c r="B58" i="6"/>
  <c r="D57" i="6"/>
  <c r="F56" i="6"/>
  <c r="H55" i="6"/>
  <c r="J54" i="6"/>
  <c r="B54" i="6"/>
  <c r="D53" i="6"/>
  <c r="G52" i="6"/>
  <c r="B52" i="6"/>
  <c r="F51" i="6"/>
  <c r="K50" i="6"/>
  <c r="F50" i="6"/>
  <c r="J49" i="6"/>
  <c r="E49" i="6"/>
  <c r="I58" i="6"/>
  <c r="E58" i="6"/>
  <c r="K57" i="6"/>
  <c r="G57" i="6"/>
  <c r="C57" i="6"/>
  <c r="I56" i="6"/>
  <c r="E56" i="6"/>
  <c r="K55" i="6"/>
  <c r="G55" i="6"/>
  <c r="C55" i="6"/>
  <c r="I54" i="6"/>
  <c r="E54" i="6"/>
  <c r="K53" i="6"/>
  <c r="G53" i="6"/>
  <c r="C53" i="6"/>
  <c r="I52" i="6"/>
  <c r="E52" i="6"/>
  <c r="K51" i="6"/>
  <c r="G51" i="6"/>
  <c r="C51" i="6"/>
  <c r="I50" i="6"/>
  <c r="E50" i="6"/>
  <c r="K49" i="6"/>
  <c r="G49" i="6"/>
  <c r="C49" i="6"/>
  <c r="H58" i="6"/>
  <c r="D58" i="6"/>
  <c r="J57" i="6"/>
  <c r="F57" i="6"/>
  <c r="B57" i="6"/>
  <c r="H56" i="6"/>
  <c r="D56" i="6"/>
  <c r="J55" i="6"/>
  <c r="F55" i="6"/>
  <c r="B55" i="6"/>
  <c r="H54" i="6"/>
  <c r="D54" i="6"/>
  <c r="J53" i="6"/>
  <c r="F53" i="6"/>
  <c r="N624" i="2" a="1"/>
  <c r="N624" i="2" s="1"/>
  <c r="U623" i="2" s="1"/>
  <c r="J16" i="2"/>
  <c r="K16" i="2"/>
  <c r="L16" i="2"/>
  <c r="M16" i="2"/>
  <c r="N16" i="2"/>
  <c r="O16" i="2"/>
  <c r="P16" i="2"/>
  <c r="Q16" i="2"/>
  <c r="R16" i="2"/>
  <c r="I16" i="2"/>
  <c r="C10" i="2"/>
  <c r="Q15" i="2"/>
  <c r="R15" i="2"/>
  <c r="Q14" i="2"/>
  <c r="R14" i="2"/>
  <c r="Q13" i="2"/>
  <c r="R13" i="2"/>
  <c r="Q12" i="2"/>
  <c r="R12" i="2"/>
  <c r="Q4" i="2"/>
  <c r="R4" i="2"/>
  <c r="Q5" i="2"/>
  <c r="R5" i="2"/>
  <c r="N54" i="1"/>
  <c r="C9" i="1"/>
  <c r="O56" i="1" l="1" a="1"/>
  <c r="O56" i="1" s="1"/>
  <c r="Q56" i="1" a="1"/>
  <c r="Q56" i="1" s="1"/>
  <c r="S56" i="1" a="1"/>
  <c r="S56" i="1" s="1"/>
  <c r="V56" i="1" a="1"/>
  <c r="V56" i="1" s="1"/>
  <c r="W56" i="1" a="1"/>
  <c r="W56" i="1" s="1"/>
  <c r="O57" i="1" a="1"/>
  <c r="O57" i="1" s="1"/>
  <c r="O58" i="1" s="1" a="1"/>
  <c r="O58" i="1" s="1"/>
  <c r="R57" i="1" a="1"/>
  <c r="R57" i="1" s="1"/>
  <c r="R58" i="1" s="1" a="1"/>
  <c r="T57" i="1" a="1"/>
  <c r="T57" i="1" s="1"/>
  <c r="T58" i="1" s="1" a="1"/>
  <c r="T58" i="1" s="1"/>
  <c r="V57" i="1" a="1"/>
  <c r="V57" i="1" s="1"/>
  <c r="V58" i="1" s="1" a="1"/>
  <c r="X57" i="1" a="1"/>
  <c r="X57" i="1" s="1"/>
  <c r="X58" i="1" s="1" a="1"/>
  <c r="X58" i="1" s="1"/>
  <c r="P56" i="1" a="1"/>
  <c r="P56" i="1" s="1"/>
  <c r="R56" i="1" a="1"/>
  <c r="R56" i="1" s="1"/>
  <c r="T56" i="1" a="1"/>
  <c r="T56" i="1" s="1"/>
  <c r="U56" i="1" a="1"/>
  <c r="U56" i="1" s="1"/>
  <c r="X56" i="1" a="1"/>
  <c r="X56" i="1" s="1"/>
  <c r="P57" i="1" a="1"/>
  <c r="P57" i="1" s="1"/>
  <c r="P58" i="1" s="1" a="1"/>
  <c r="P58" i="1" s="1"/>
  <c r="Q57" i="1" a="1"/>
  <c r="Q57" i="1" s="1"/>
  <c r="Q58" i="1" s="1" a="1"/>
  <c r="S57" i="1" a="1"/>
  <c r="S57" i="1" s="1"/>
  <c r="S58" i="1" s="1" a="1"/>
  <c r="S58" i="1" s="1"/>
  <c r="U57" i="1" a="1"/>
  <c r="U57" i="1" s="1"/>
  <c r="U58" i="1" s="1" a="1"/>
  <c r="W57" i="1" a="1"/>
  <c r="W57" i="1" s="1"/>
  <c r="W58" i="1" s="1" a="1"/>
  <c r="W58" i="1" s="1"/>
  <c r="O59" i="1" a="1"/>
  <c r="Q59" i="1" a="1"/>
  <c r="S59" i="1" a="1"/>
  <c r="U59" i="1" a="1"/>
  <c r="U59" i="1" s="1"/>
  <c r="W59" i="1" a="1"/>
  <c r="P59" i="1" a="1"/>
  <c r="P59" i="1" s="1"/>
  <c r="R59" i="1" a="1"/>
  <c r="T59" i="1" a="1"/>
  <c r="V59" i="1" a="1"/>
  <c r="X59" i="1" a="1"/>
  <c r="X59" i="1" s="1"/>
  <c r="J44" i="11" a="1"/>
  <c r="R59" i="1"/>
  <c r="V59" i="1"/>
  <c r="T59" i="1"/>
  <c r="Q59" i="1"/>
  <c r="S59" i="1"/>
  <c r="Q58" i="1"/>
  <c r="V58" i="1"/>
  <c r="U58" i="1"/>
  <c r="W59" i="1"/>
  <c r="O59" i="1"/>
  <c r="R58" i="1"/>
  <c r="Y10" i="15"/>
  <c r="A17" i="15"/>
  <c r="W17" i="15" s="1"/>
  <c r="M47" i="11"/>
  <c r="L44" i="11"/>
  <c r="M46" i="11"/>
  <c r="O46" i="11"/>
  <c r="L46" i="11"/>
  <c r="N47" i="11"/>
  <c r="L47" i="11"/>
  <c r="J46" i="11"/>
  <c r="J47" i="11"/>
  <c r="M45" i="11"/>
  <c r="J45" i="11"/>
  <c r="M55" i="11" s="1" a="1"/>
  <c r="N45" i="11"/>
  <c r="O47" i="11"/>
  <c r="K35" i="11"/>
  <c r="O45" i="11"/>
  <c r="L45" i="11"/>
  <c r="K46" i="11"/>
  <c r="K45" i="11"/>
  <c r="J44" i="11"/>
  <c r="J42" i="11" a="1"/>
  <c r="M42" i="11" s="1"/>
  <c r="N44" i="11"/>
  <c r="M44" i="11"/>
  <c r="O44" i="11"/>
  <c r="L55" i="11" a="1"/>
  <c r="L35" i="11"/>
  <c r="N35" i="11"/>
  <c r="M35" i="11"/>
  <c r="J35" i="11"/>
  <c r="K44" i="11"/>
  <c r="U628" i="2"/>
  <c r="S633" i="2"/>
  <c r="O627" i="2"/>
  <c r="Q630" i="2"/>
  <c r="W631" i="2"/>
  <c r="S625" i="2"/>
  <c r="Q633" i="2"/>
  <c r="U631" i="2"/>
  <c r="O630" i="2"/>
  <c r="S628" i="2"/>
  <c r="W626" i="2"/>
  <c r="Q625" i="2"/>
  <c r="CO8" i="6"/>
  <c r="BV20" i="6"/>
  <c r="BV8" i="6"/>
  <c r="B140" i="6" a="1"/>
  <c r="U632" i="2"/>
  <c r="O631" i="2"/>
  <c r="S629" i="2"/>
  <c r="W627" i="2"/>
  <c r="Q626" i="2"/>
  <c r="U624" i="2"/>
  <c r="S632" i="2"/>
  <c r="W630" i="2"/>
  <c r="Q629" i="2"/>
  <c r="U627" i="2"/>
  <c r="O626" i="2"/>
  <c r="S624" i="2"/>
  <c r="M29" i="13"/>
  <c r="N29" i="13" s="1"/>
  <c r="A30" i="13"/>
  <c r="U633" i="2"/>
  <c r="W632" i="2"/>
  <c r="O632" i="2"/>
  <c r="Q631" i="2"/>
  <c r="S630" i="2"/>
  <c r="U629" i="2"/>
  <c r="W628" i="2"/>
  <c r="O628" i="2"/>
  <c r="Q627" i="2"/>
  <c r="S626" i="2"/>
  <c r="U625" i="2"/>
  <c r="W624" i="2"/>
  <c r="O624" i="2"/>
  <c r="Y582" i="2" a="1"/>
  <c r="AD584" i="2" s="1"/>
  <c r="W633" i="2"/>
  <c r="O633" i="2"/>
  <c r="Q632" i="2"/>
  <c r="S631" i="2"/>
  <c r="U630" i="2"/>
  <c r="W629" i="2"/>
  <c r="O629" i="2"/>
  <c r="Q628" i="2"/>
  <c r="S627" i="2"/>
  <c r="U626" i="2"/>
  <c r="W625" i="2"/>
  <c r="O625" i="2"/>
  <c r="Q624" i="2"/>
  <c r="V633" i="2"/>
  <c r="T633" i="2"/>
  <c r="R633" i="2"/>
  <c r="P633" i="2"/>
  <c r="N633" i="2"/>
  <c r="V632" i="2"/>
  <c r="T632" i="2"/>
  <c r="R632" i="2"/>
  <c r="P632" i="2"/>
  <c r="N632" i="2"/>
  <c r="V631" i="2"/>
  <c r="T631" i="2"/>
  <c r="R631" i="2"/>
  <c r="P631" i="2"/>
  <c r="N631" i="2"/>
  <c r="V630" i="2"/>
  <c r="T630" i="2"/>
  <c r="R630" i="2"/>
  <c r="P630" i="2"/>
  <c r="N630" i="2"/>
  <c r="V629" i="2"/>
  <c r="T629" i="2"/>
  <c r="R629" i="2"/>
  <c r="P629" i="2"/>
  <c r="N629" i="2"/>
  <c r="V628" i="2"/>
  <c r="T628" i="2"/>
  <c r="R628" i="2"/>
  <c r="P628" i="2"/>
  <c r="N628" i="2"/>
  <c r="V627" i="2"/>
  <c r="T627" i="2"/>
  <c r="R627" i="2"/>
  <c r="P627" i="2"/>
  <c r="N627" i="2"/>
  <c r="V626" i="2"/>
  <c r="T626" i="2"/>
  <c r="R626" i="2"/>
  <c r="P626" i="2"/>
  <c r="N626" i="2"/>
  <c r="V625" i="2"/>
  <c r="T625" i="2"/>
  <c r="R625" i="2"/>
  <c r="P625" i="2"/>
  <c r="N625" i="2"/>
  <c r="V624" i="2"/>
  <c r="T624" i="2"/>
  <c r="R624" i="2"/>
  <c r="P624" i="2"/>
  <c r="J54" i="11" l="1" a="1"/>
  <c r="K55" i="11" a="1"/>
  <c r="X60" i="1"/>
  <c r="X61" i="1"/>
  <c r="X62" i="1"/>
  <c r="O60" i="1"/>
  <c r="O61" i="1"/>
  <c r="O62" i="1"/>
  <c r="AH582" i="2"/>
  <c r="R60" i="1"/>
  <c r="R61" i="1"/>
  <c r="R62" i="1"/>
  <c r="V62" i="1"/>
  <c r="V61" i="1"/>
  <c r="V60" i="1"/>
  <c r="P62" i="1"/>
  <c r="P60" i="1"/>
  <c r="P61" i="1"/>
  <c r="Q62" i="1"/>
  <c r="Q60" i="1"/>
  <c r="Q61" i="1"/>
  <c r="T60" i="1"/>
  <c r="T61" i="1"/>
  <c r="T62" i="1"/>
  <c r="W60" i="1"/>
  <c r="W61" i="1"/>
  <c r="W62" i="1"/>
  <c r="S60" i="1"/>
  <c r="S61" i="1"/>
  <c r="S62" i="1"/>
  <c r="U60" i="1"/>
  <c r="U62" i="1"/>
  <c r="U61" i="1"/>
  <c r="AH591" i="2"/>
  <c r="A18" i="15"/>
  <c r="W18" i="15" s="1"/>
  <c r="X18" i="15" s="1"/>
  <c r="Y18" i="15" s="1"/>
  <c r="AA585" i="2"/>
  <c r="AG586" i="2"/>
  <c r="L55" i="11"/>
  <c r="M55" i="11"/>
  <c r="O55" i="11" a="1"/>
  <c r="O55" i="11" s="1"/>
  <c r="J55" i="11" a="1"/>
  <c r="N55" i="11" a="1"/>
  <c r="N55" i="11" s="1"/>
  <c r="J55" i="11"/>
  <c r="K55" i="11"/>
  <c r="M54" i="11"/>
  <c r="N54" i="11"/>
  <c r="J54" i="11"/>
  <c r="L54" i="11"/>
  <c r="O42" i="11"/>
  <c r="J53" i="11" a="1"/>
  <c r="N53" i="11" s="1"/>
  <c r="K42" i="11"/>
  <c r="L42" i="11"/>
  <c r="K54" i="11"/>
  <c r="N42" i="11"/>
  <c r="O54" i="11"/>
  <c r="J43" i="11" a="1"/>
  <c r="N43" i="11" s="1"/>
  <c r="J42" i="11"/>
  <c r="M53" i="11"/>
  <c r="J52" i="11" a="1"/>
  <c r="L52" i="11" s="1"/>
  <c r="AE583" i="2"/>
  <c r="AF587" i="2"/>
  <c r="B140" i="6"/>
  <c r="C138" i="6" s="1"/>
  <c r="C147" i="6"/>
  <c r="I140" i="6"/>
  <c r="H146" i="6"/>
  <c r="D140" i="6"/>
  <c r="E146" i="6"/>
  <c r="B149" i="6"/>
  <c r="H142" i="6"/>
  <c r="J147" i="6"/>
  <c r="H144" i="6"/>
  <c r="F141" i="6"/>
  <c r="K149" i="6"/>
  <c r="I146" i="6"/>
  <c r="G143" i="6"/>
  <c r="E140" i="6"/>
  <c r="E149" i="6"/>
  <c r="I147" i="6"/>
  <c r="C146" i="6"/>
  <c r="G144" i="6"/>
  <c r="K142" i="6"/>
  <c r="E141" i="6"/>
  <c r="H149" i="6"/>
  <c r="B148" i="6"/>
  <c r="F146" i="6"/>
  <c r="J144" i="6"/>
  <c r="D143" i="6"/>
  <c r="H141" i="6"/>
  <c r="G145" i="6"/>
  <c r="B145" i="6"/>
  <c r="I144" i="6"/>
  <c r="C143" i="6"/>
  <c r="F147" i="6"/>
  <c r="B141" i="6"/>
  <c r="B147" i="6"/>
  <c r="J143" i="6"/>
  <c r="H140" i="6"/>
  <c r="C149" i="6"/>
  <c r="K145" i="6"/>
  <c r="I142" i="6"/>
  <c r="K148" i="6"/>
  <c r="E147" i="6"/>
  <c r="I145" i="6"/>
  <c r="C144" i="6"/>
  <c r="G142" i="6"/>
  <c r="K140" i="6"/>
  <c r="D149" i="6"/>
  <c r="H147" i="6"/>
  <c r="B146" i="6"/>
  <c r="F144" i="6"/>
  <c r="J142" i="6"/>
  <c r="D141" i="6"/>
  <c r="I148" i="6"/>
  <c r="E142" i="6"/>
  <c r="D148" i="6"/>
  <c r="J141" i="6"/>
  <c r="K147" i="6"/>
  <c r="D144" i="6"/>
  <c r="H148" i="6"/>
  <c r="F145" i="6"/>
  <c r="D142" i="6"/>
  <c r="G147" i="6"/>
  <c r="E144" i="6"/>
  <c r="C141" i="6"/>
  <c r="I149" i="6"/>
  <c r="C148" i="6"/>
  <c r="G146" i="6"/>
  <c r="K144" i="6"/>
  <c r="E143" i="6"/>
  <c r="I141" i="6"/>
  <c r="C140" i="6"/>
  <c r="F148" i="6"/>
  <c r="J146" i="6"/>
  <c r="D145" i="6"/>
  <c r="H143" i="6"/>
  <c r="B142" i="6"/>
  <c r="F140" i="6"/>
  <c r="K143" i="6"/>
  <c r="J149" i="6"/>
  <c r="F143" i="6"/>
  <c r="G149" i="6"/>
  <c r="G141" i="6"/>
  <c r="J145" i="6"/>
  <c r="F149" i="6"/>
  <c r="D146" i="6"/>
  <c r="B143" i="6"/>
  <c r="E148" i="6"/>
  <c r="C145" i="6"/>
  <c r="K141" i="6"/>
  <c r="G148" i="6"/>
  <c r="K146" i="6"/>
  <c r="E145" i="6"/>
  <c r="I143" i="6"/>
  <c r="C142" i="6"/>
  <c r="G140" i="6"/>
  <c r="J148" i="6"/>
  <c r="D147" i="6"/>
  <c r="H145" i="6"/>
  <c r="B144" i="6"/>
  <c r="F142" i="6"/>
  <c r="J140" i="6"/>
  <c r="Y590" i="2"/>
  <c r="AE591" i="2"/>
  <c r="AH590" i="2"/>
  <c r="A31" i="13"/>
  <c r="M30" i="13"/>
  <c r="N30" i="13" s="1"/>
  <c r="AG582" i="2"/>
  <c r="AC588" i="2"/>
  <c r="Y582" i="2"/>
  <c r="AH581" i="2" s="1"/>
  <c r="AB588" i="2"/>
  <c r="AD583" i="2"/>
  <c r="AH585" i="2"/>
  <c r="Z591" i="2"/>
  <c r="AH587" i="2"/>
  <c r="AF584" i="2"/>
  <c r="AH589" i="2"/>
  <c r="AD587" i="2"/>
  <c r="AB590" i="2"/>
  <c r="AB586" i="2"/>
  <c r="AB582" i="2"/>
  <c r="AB591" i="2"/>
  <c r="AF589" i="2"/>
  <c r="Z588" i="2"/>
  <c r="AD586" i="2"/>
  <c r="AH584" i="2"/>
  <c r="AB583" i="2"/>
  <c r="AG591" i="2"/>
  <c r="Y591" i="2"/>
  <c r="AA590" i="2"/>
  <c r="AC589" i="2"/>
  <c r="AE588" i="2"/>
  <c r="AG587" i="2"/>
  <c r="Y587" i="2"/>
  <c r="AA586" i="2"/>
  <c r="AC585" i="2"/>
  <c r="AE584" i="2"/>
  <c r="AG583" i="2"/>
  <c r="Y583" i="2"/>
  <c r="AA582" i="2"/>
  <c r="AD591" i="2"/>
  <c r="AF586" i="2"/>
  <c r="AB584" i="2"/>
  <c r="AD589" i="2"/>
  <c r="Z585" i="2"/>
  <c r="AF590" i="2"/>
  <c r="AF582" i="2"/>
  <c r="AF588" i="2"/>
  <c r="AH583" i="2"/>
  <c r="AD590" i="2"/>
  <c r="AH588" i="2"/>
  <c r="AB587" i="2"/>
  <c r="AF585" i="2"/>
  <c r="Z584" i="2"/>
  <c r="AD582" i="2"/>
  <c r="AC591" i="2"/>
  <c r="AE590" i="2"/>
  <c r="AG589" i="2"/>
  <c r="Y589" i="2"/>
  <c r="AA588" i="2"/>
  <c r="AC587" i="2"/>
  <c r="AE586" i="2"/>
  <c r="AG585" i="2"/>
  <c r="Y585" i="2"/>
  <c r="AA584" i="2"/>
  <c r="AC583" i="2"/>
  <c r="AE582" i="2"/>
  <c r="AC582" i="2"/>
  <c r="Y584" i="2"/>
  <c r="AE585" i="2"/>
  <c r="AA587" i="2"/>
  <c r="AG588" i="2"/>
  <c r="AC590" i="2"/>
  <c r="Z582" i="2"/>
  <c r="AB585" i="2"/>
  <c r="AD588" i="2"/>
  <c r="AF591" i="2"/>
  <c r="Z583" i="2"/>
  <c r="Z589" i="2"/>
  <c r="AC584" i="2"/>
  <c r="Y586" i="2"/>
  <c r="AE587" i="2"/>
  <c r="AA589" i="2"/>
  <c r="AG590" i="2"/>
  <c r="Z586" i="2"/>
  <c r="AB589" i="2"/>
  <c r="AD585" i="2"/>
  <c r="AA583" i="2"/>
  <c r="AG584" i="2"/>
  <c r="AC586" i="2"/>
  <c r="Y588" i="2"/>
  <c r="AE589" i="2"/>
  <c r="AA591" i="2"/>
  <c r="AF583" i="2"/>
  <c r="AH586" i="2"/>
  <c r="Z590" i="2"/>
  <c r="Z587" i="2"/>
  <c r="L63" i="11" l="1"/>
  <c r="K53" i="11"/>
  <c r="L53" i="11"/>
  <c r="J53" i="11"/>
  <c r="J63" i="11"/>
  <c r="J63" i="11" a="1"/>
  <c r="O63" i="11" s="1"/>
  <c r="M63" i="11"/>
  <c r="J64" i="11" a="1"/>
  <c r="J64" i="11" s="1"/>
  <c r="A19" i="15"/>
  <c r="W19" i="15" s="1"/>
  <c r="X16" i="15"/>
  <c r="Y16" i="15" s="1"/>
  <c r="K64" i="11"/>
  <c r="M64" i="11"/>
  <c r="O53" i="11"/>
  <c r="K52" i="11"/>
  <c r="N52" i="11"/>
  <c r="L43" i="11"/>
  <c r="J52" i="11"/>
  <c r="J43" i="11"/>
  <c r="O43" i="11"/>
  <c r="K43" i="11"/>
  <c r="J50" i="11" a="1"/>
  <c r="O52" i="11"/>
  <c r="M43" i="11"/>
  <c r="M52" i="11"/>
  <c r="J62" i="11" a="1"/>
  <c r="N62" i="11" s="1"/>
  <c r="A32" i="13"/>
  <c r="M31" i="13"/>
  <c r="N31" i="13" s="1"/>
  <c r="T32" i="9" a="1"/>
  <c r="T32" i="9" s="1"/>
  <c r="D25" i="12" a="1"/>
  <c r="D25" i="12" s="1"/>
  <c r="L64" i="11" l="1"/>
  <c r="N64" i="11"/>
  <c r="O64" i="11"/>
  <c r="K63" i="11"/>
  <c r="N63" i="11"/>
  <c r="A20" i="15"/>
  <c r="W20" i="15" s="1"/>
  <c r="Y15" i="15"/>
  <c r="L62" i="11"/>
  <c r="K62" i="11"/>
  <c r="M62" i="11"/>
  <c r="J51" i="11" a="1"/>
  <c r="N51" i="11" s="1"/>
  <c r="O50" i="11"/>
  <c r="N50" i="11"/>
  <c r="L50" i="11"/>
  <c r="K50" i="11"/>
  <c r="M50" i="11"/>
  <c r="J61" i="11" a="1"/>
  <c r="L61" i="11" s="1"/>
  <c r="O62" i="11"/>
  <c r="J62" i="11"/>
  <c r="J50" i="11"/>
  <c r="M32" i="13"/>
  <c r="N32" i="13" s="1"/>
  <c r="A33" i="13"/>
  <c r="W6" i="9" a="1"/>
  <c r="W6" i="9" s="1"/>
  <c r="T31" i="9" a="1"/>
  <c r="T31" i="9" s="1"/>
  <c r="T29" i="9" a="1"/>
  <c r="T29" i="9" s="1"/>
  <c r="T30" i="9" a="1"/>
  <c r="T30" i="9" s="1"/>
  <c r="A21" i="15" l="1"/>
  <c r="W21" i="15" s="1"/>
  <c r="X17" i="15"/>
  <c r="Y17" i="15" s="1"/>
  <c r="L51" i="11"/>
  <c r="K61" i="11"/>
  <c r="M61" i="11"/>
  <c r="J61" i="11"/>
  <c r="K51" i="11"/>
  <c r="N61" i="11"/>
  <c r="O61" i="11"/>
  <c r="J59" i="11" a="1"/>
  <c r="L59" i="11" s="1"/>
  <c r="O51" i="11"/>
  <c r="M51" i="11"/>
  <c r="J51" i="11"/>
  <c r="M33" i="13"/>
  <c r="N33" i="13" s="1"/>
  <c r="A34" i="13"/>
  <c r="X6" i="9"/>
  <c r="X7" i="9"/>
  <c r="W7" i="9"/>
  <c r="A22" i="15" l="1"/>
  <c r="W22" i="15" s="1"/>
  <c r="Y8" i="15"/>
  <c r="M59" i="11"/>
  <c r="K59" i="11"/>
  <c r="N59" i="11"/>
  <c r="J59" i="11"/>
  <c r="J60" i="11" a="1"/>
  <c r="M60" i="11" s="1"/>
  <c r="O59" i="11"/>
  <c r="A35" i="13"/>
  <c r="M34" i="13"/>
  <c r="N34" i="13" s="1"/>
  <c r="B16" i="11" a="1"/>
  <c r="D16" i="11" s="1"/>
  <c r="B15" i="11" a="1"/>
  <c r="D15" i="11" s="1"/>
  <c r="D21" i="11" s="1"/>
  <c r="D14" i="11"/>
  <c r="D20" i="11" s="1"/>
  <c r="C14" i="11"/>
  <c r="C20" i="11" s="1"/>
  <c r="B14" i="11"/>
  <c r="B20" i="11" s="1"/>
  <c r="A23" i="15" l="1"/>
  <c r="W23" i="15" s="1"/>
  <c r="X22" i="15"/>
  <c r="Y22" i="15" s="1"/>
  <c r="K60" i="11"/>
  <c r="N60" i="11"/>
  <c r="L60" i="11"/>
  <c r="O60" i="11"/>
  <c r="J60" i="11"/>
  <c r="A36" i="13"/>
  <c r="M35" i="13"/>
  <c r="N35" i="13" s="1"/>
  <c r="B15" i="11"/>
  <c r="B21" i="11" s="1"/>
  <c r="B16" i="11"/>
  <c r="C15" i="11"/>
  <c r="C21" i="11" s="1"/>
  <c r="C16" i="11"/>
  <c r="A24" i="15" l="1"/>
  <c r="W24" i="15" s="1"/>
  <c r="Y7" i="15"/>
  <c r="Z2" i="15" s="1"/>
  <c r="M36" i="13"/>
  <c r="N36" i="13" s="1"/>
  <c r="A37" i="13"/>
  <c r="B22" i="11" a="1"/>
  <c r="B22" i="11" s="1"/>
  <c r="A25" i="15" l="1"/>
  <c r="W25" i="15" s="1"/>
  <c r="M37" i="13"/>
  <c r="N37" i="13" s="1"/>
  <c r="A38" i="13"/>
  <c r="C22" i="11"/>
  <c r="D22" i="11"/>
  <c r="A26" i="15" l="1"/>
  <c r="W26" i="15" s="1"/>
  <c r="X25" i="15"/>
  <c r="Y25" i="15" s="1"/>
  <c r="D25" i="11"/>
  <c r="C25" i="11"/>
  <c r="A39" i="13"/>
  <c r="M38" i="13"/>
  <c r="N38" i="13" s="1"/>
  <c r="G162" i="3"/>
  <c r="G161" i="3"/>
  <c r="A27" i="15" l="1"/>
  <c r="W27" i="15" s="1"/>
  <c r="A40" i="13"/>
  <c r="M39" i="13"/>
  <c r="N39" i="13" s="1"/>
  <c r="CY21" i="6"/>
  <c r="CX21" i="6"/>
  <c r="CW21" i="6"/>
  <c r="CV21" i="6"/>
  <c r="CU25" i="6"/>
  <c r="CU24" i="6"/>
  <c r="CU23" i="6"/>
  <c r="CU22" i="6"/>
  <c r="DR4" i="6"/>
  <c r="CI7" i="6"/>
  <c r="CI6" i="6"/>
  <c r="CI5" i="6"/>
  <c r="CI4" i="6"/>
  <c r="CM3" i="6"/>
  <c r="CL3" i="6"/>
  <c r="CK3" i="6"/>
  <c r="CJ3" i="6"/>
  <c r="A28" i="15" l="1"/>
  <c r="W28" i="15" s="1"/>
  <c r="X28" i="15" s="1"/>
  <c r="Y28" i="15" s="1"/>
  <c r="X26" i="15"/>
  <c r="Y26" i="15" s="1"/>
  <c r="CW25" i="6"/>
  <c r="CZ25" i="6"/>
  <c r="CW24" i="6"/>
  <c r="CZ24" i="6"/>
  <c r="DW4" i="6"/>
  <c r="DX4" i="6"/>
  <c r="DV4" i="6"/>
  <c r="DU4" i="6"/>
  <c r="DT4" i="6"/>
  <c r="CX22" i="6"/>
  <c r="CZ22" i="6"/>
  <c r="CW23" i="6"/>
  <c r="CZ23" i="6"/>
  <c r="M40" i="13"/>
  <c r="N40" i="13" s="1"/>
  <c r="A41" i="13"/>
  <c r="CV24" i="6"/>
  <c r="CX24" i="6"/>
  <c r="CW22" i="6"/>
  <c r="CY23" i="6"/>
  <c r="CY24" i="6"/>
  <c r="CV23" i="6"/>
  <c r="CV25" i="6"/>
  <c r="CV22" i="6"/>
  <c r="CY25" i="6"/>
  <c r="CY22" i="6"/>
  <c r="CX25" i="6"/>
  <c r="CX23" i="6"/>
  <c r="A29" i="15" l="1"/>
  <c r="W29" i="15" s="1"/>
  <c r="X27" i="15"/>
  <c r="Y27" i="15" s="1"/>
  <c r="CV28" i="6"/>
  <c r="M41" i="13"/>
  <c r="N41" i="13" s="1"/>
  <c r="A42" i="13"/>
  <c r="CB3" i="6"/>
  <c r="CA3" i="6"/>
  <c r="BZ3" i="6"/>
  <c r="BY3" i="6"/>
  <c r="BX7" i="6"/>
  <c r="BX6" i="6"/>
  <c r="BX5" i="6"/>
  <c r="BX4" i="6"/>
  <c r="BT28" i="6"/>
  <c r="BS28" i="6"/>
  <c r="BR28" i="6"/>
  <c r="BQ28" i="6"/>
  <c r="BP32" i="6"/>
  <c r="BP31" i="6"/>
  <c r="BP30" i="6"/>
  <c r="BP29" i="6"/>
  <c r="BP19" i="6"/>
  <c r="BP18" i="6"/>
  <c r="BP17" i="6"/>
  <c r="BP16" i="6"/>
  <c r="BP7" i="6"/>
  <c r="BP6" i="6"/>
  <c r="BP5" i="6"/>
  <c r="BP4" i="6"/>
  <c r="BT15" i="6"/>
  <c r="BS15" i="6"/>
  <c r="BR15" i="6"/>
  <c r="BQ15" i="6"/>
  <c r="BT3" i="6"/>
  <c r="BS3" i="6"/>
  <c r="BR3" i="6"/>
  <c r="BQ3" i="6"/>
  <c r="BQ7" i="6"/>
  <c r="A30" i="15" l="1"/>
  <c r="W30" i="15" s="1"/>
  <c r="X30" i="15" s="1"/>
  <c r="Y30" i="15" s="1"/>
  <c r="BQ19" i="6"/>
  <c r="BU19" i="6"/>
  <c r="BR4" i="6"/>
  <c r="BU4" i="6"/>
  <c r="BR16" i="6"/>
  <c r="BU16" i="6"/>
  <c r="BR29" i="6"/>
  <c r="BU29" i="6"/>
  <c r="BS7" i="6"/>
  <c r="BU7" i="6"/>
  <c r="BU32" i="6"/>
  <c r="BQ32" i="6"/>
  <c r="BU30" i="6"/>
  <c r="BQ30" i="6"/>
  <c r="BQ5" i="6"/>
  <c r="BU5" i="6"/>
  <c r="BQ17" i="6"/>
  <c r="BU17" i="6"/>
  <c r="BT6" i="6"/>
  <c r="BU6" i="6"/>
  <c r="BU18" i="6"/>
  <c r="BQ18" i="6"/>
  <c r="BQ31" i="6"/>
  <c r="BU31" i="6"/>
  <c r="A43" i="13"/>
  <c r="M42" i="13"/>
  <c r="N42" i="13" s="1"/>
  <c r="BR6" i="6"/>
  <c r="BT5" i="6"/>
  <c r="BS5" i="6"/>
  <c r="BS6" i="6"/>
  <c r="BS18" i="6"/>
  <c r="BQ4" i="6"/>
  <c r="BT31" i="6"/>
  <c r="BR7" i="6"/>
  <c r="BT18" i="6"/>
  <c r="BS32" i="6"/>
  <c r="BT7" i="6"/>
  <c r="BT19" i="6"/>
  <c r="BT17" i="6"/>
  <c r="BS31" i="6"/>
  <c r="BS19" i="6"/>
  <c r="BT32" i="6"/>
  <c r="BT30" i="6"/>
  <c r="BQ29" i="6"/>
  <c r="BT4" i="6"/>
  <c r="BT16" i="6"/>
  <c r="BS17" i="6"/>
  <c r="BT29" i="6"/>
  <c r="BS30" i="6"/>
  <c r="BR5" i="6"/>
  <c r="BS16" i="6"/>
  <c r="BR19" i="6"/>
  <c r="BR18" i="6"/>
  <c r="BR17" i="6"/>
  <c r="BS29" i="6"/>
  <c r="BR32" i="6"/>
  <c r="BR31" i="6"/>
  <c r="BR30" i="6"/>
  <c r="BQ16" i="6"/>
  <c r="BQ6" i="6"/>
  <c r="BS4" i="6"/>
  <c r="AE5" i="6"/>
  <c r="AE4" i="6"/>
  <c r="A31" i="15" l="1"/>
  <c r="W31" i="15" s="1"/>
  <c r="X31" i="15" s="1"/>
  <c r="Y31" i="15" s="1"/>
  <c r="X24" i="15"/>
  <c r="Y24" i="15" s="1"/>
  <c r="BQ10" i="6"/>
  <c r="A44" i="13"/>
  <c r="M43" i="13"/>
  <c r="N43" i="13" s="1"/>
  <c r="BQ35" i="6"/>
  <c r="BQ22" i="6"/>
  <c r="D156" i="3"/>
  <c r="C156" i="3"/>
  <c r="A32" i="15" l="1"/>
  <c r="W32" i="15" s="1"/>
  <c r="X32" i="15" s="1"/>
  <c r="Y32" i="15" s="1"/>
  <c r="X29" i="15"/>
  <c r="Y29" i="15" s="1"/>
  <c r="M44" i="13"/>
  <c r="N44" i="13" s="1"/>
  <c r="A45" i="13"/>
  <c r="E156" i="3"/>
  <c r="C157" i="3"/>
  <c r="C158" i="3" s="1"/>
  <c r="D157" i="3"/>
  <c r="D158" i="3" s="1"/>
  <c r="F162" i="3" s="1"/>
  <c r="A33" i="15" l="1"/>
  <c r="W33" i="15" s="1"/>
  <c r="X33" i="15" s="1"/>
  <c r="Y33" i="15" s="1"/>
  <c r="X20" i="15"/>
  <c r="Y20" i="15" s="1"/>
  <c r="M45" i="13"/>
  <c r="N45" i="13" s="1"/>
  <c r="A46" i="13"/>
  <c r="C159" i="3"/>
  <c r="F161" i="3"/>
  <c r="B173" i="3" s="1"/>
  <c r="A34" i="15" l="1"/>
  <c r="W34" i="15" s="1"/>
  <c r="X34" i="15" s="1"/>
  <c r="Y34" i="15" s="1"/>
  <c r="Y11" i="15"/>
  <c r="A47" i="13"/>
  <c r="M46" i="13"/>
  <c r="N46" i="13" s="1"/>
  <c r="I118" i="3"/>
  <c r="F97" i="3"/>
  <c r="F98" i="3" s="1"/>
  <c r="E97" i="3"/>
  <c r="E98" i="3" s="1"/>
  <c r="D97" i="3"/>
  <c r="D98" i="3" s="1"/>
  <c r="C97" i="3"/>
  <c r="C98" i="3" s="1"/>
  <c r="B97" i="3"/>
  <c r="I17" i="3"/>
  <c r="B98" i="3" s="1"/>
  <c r="A35" i="15" l="1"/>
  <c r="W35" i="15" s="1"/>
  <c r="X35" i="15" s="1"/>
  <c r="Y35" i="15" s="1"/>
  <c r="X19" i="15"/>
  <c r="Y19" i="15" s="1"/>
  <c r="A48" i="13"/>
  <c r="M47" i="13"/>
  <c r="N47" i="13" s="1"/>
  <c r="C100" i="3"/>
  <c r="E100" i="3"/>
  <c r="D100" i="3"/>
  <c r="X23" i="15" l="1"/>
  <c r="Y23" i="15" s="1"/>
  <c r="A36" i="15"/>
  <c r="M48" i="13"/>
  <c r="N48" i="13" s="1"/>
  <c r="A49" i="13"/>
  <c r="F100" i="3"/>
  <c r="W36" i="15" l="1"/>
  <c r="X36" i="15" s="1"/>
  <c r="Y36" i="15" s="1"/>
  <c r="A37" i="15"/>
  <c r="X21" i="15"/>
  <c r="M49" i="13"/>
  <c r="N49" i="13" s="1"/>
  <c r="A50" i="13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J15" i="2"/>
  <c r="K15" i="2"/>
  <c r="L15" i="2"/>
  <c r="M15" i="2"/>
  <c r="N15" i="2"/>
  <c r="O15" i="2"/>
  <c r="P15" i="2"/>
  <c r="I15" i="2"/>
  <c r="J14" i="2"/>
  <c r="K14" i="2"/>
  <c r="L14" i="2"/>
  <c r="M14" i="2"/>
  <c r="N14" i="2"/>
  <c r="O14" i="2"/>
  <c r="P14" i="2"/>
  <c r="I14" i="2"/>
  <c r="J13" i="2"/>
  <c r="K13" i="2"/>
  <c r="L13" i="2"/>
  <c r="M13" i="2"/>
  <c r="N13" i="2"/>
  <c r="O13" i="2"/>
  <c r="P13" i="2"/>
  <c r="I13" i="2"/>
  <c r="J12" i="2"/>
  <c r="K12" i="2"/>
  <c r="L12" i="2"/>
  <c r="M12" i="2"/>
  <c r="N12" i="2"/>
  <c r="O12" i="2"/>
  <c r="P12" i="2"/>
  <c r="I12" i="2"/>
  <c r="U568" i="2" s="1"/>
  <c r="J5" i="2"/>
  <c r="K5" i="2"/>
  <c r="L5" i="2"/>
  <c r="M5" i="2"/>
  <c r="N5" i="2"/>
  <c r="O5" i="2"/>
  <c r="P5" i="2"/>
  <c r="I5" i="2"/>
  <c r="J4" i="2"/>
  <c r="K4" i="2"/>
  <c r="L4" i="2"/>
  <c r="M4" i="2"/>
  <c r="N4" i="2"/>
  <c r="O4" i="2"/>
  <c r="P4" i="2"/>
  <c r="I4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C8" i="2"/>
  <c r="C7" i="2"/>
  <c r="C6" i="2"/>
  <c r="A38" i="15" l="1"/>
  <c r="W37" i="15"/>
  <c r="X37" i="15" s="1"/>
  <c r="Y37" i="15" s="1"/>
  <c r="Y21" i="15"/>
  <c r="Z4" i="15" s="1"/>
  <c r="AE5" i="15"/>
  <c r="A51" i="13"/>
  <c r="M50" i="13"/>
  <c r="N50" i="13" s="1"/>
  <c r="AD568" i="2"/>
  <c r="AC568" i="2"/>
  <c r="AD566" i="2"/>
  <c r="AC566" i="2"/>
  <c r="AD564" i="2"/>
  <c r="AC564" i="2"/>
  <c r="AD562" i="2"/>
  <c r="AC562" i="2"/>
  <c r="AD560" i="2"/>
  <c r="AC560" i="2"/>
  <c r="AD558" i="2"/>
  <c r="AC558" i="2"/>
  <c r="AD556" i="2"/>
  <c r="AC556" i="2"/>
  <c r="AD554" i="2"/>
  <c r="AC554" i="2"/>
  <c r="AD552" i="2"/>
  <c r="AC552" i="2"/>
  <c r="AD550" i="2"/>
  <c r="AC550" i="2"/>
  <c r="AD548" i="2"/>
  <c r="AC548" i="2"/>
  <c r="AD546" i="2"/>
  <c r="AC546" i="2"/>
  <c r="AD544" i="2"/>
  <c r="AC544" i="2"/>
  <c r="AD542" i="2"/>
  <c r="AC542" i="2"/>
  <c r="AD540" i="2"/>
  <c r="AC540" i="2"/>
  <c r="AD538" i="2"/>
  <c r="AC538" i="2"/>
  <c r="AD536" i="2"/>
  <c r="AC536" i="2"/>
  <c r="AD534" i="2"/>
  <c r="AC534" i="2"/>
  <c r="AD532" i="2"/>
  <c r="AC532" i="2"/>
  <c r="AD530" i="2"/>
  <c r="AC530" i="2"/>
  <c r="AD528" i="2"/>
  <c r="AC528" i="2"/>
  <c r="AD526" i="2"/>
  <c r="AC526" i="2"/>
  <c r="AD524" i="2"/>
  <c r="AC524" i="2"/>
  <c r="AD522" i="2"/>
  <c r="AC522" i="2"/>
  <c r="AD520" i="2"/>
  <c r="AC520" i="2"/>
  <c r="AD518" i="2"/>
  <c r="AC518" i="2"/>
  <c r="AD516" i="2"/>
  <c r="AC516" i="2"/>
  <c r="AD514" i="2"/>
  <c r="AC514" i="2"/>
  <c r="AD512" i="2"/>
  <c r="AC512" i="2"/>
  <c r="AD510" i="2"/>
  <c r="AC510" i="2"/>
  <c r="AD508" i="2"/>
  <c r="AC508" i="2"/>
  <c r="AD506" i="2"/>
  <c r="AC506" i="2"/>
  <c r="AD504" i="2"/>
  <c r="AC504" i="2"/>
  <c r="AD502" i="2"/>
  <c r="AC502" i="2"/>
  <c r="AD500" i="2"/>
  <c r="AC500" i="2"/>
  <c r="AD498" i="2"/>
  <c r="AC498" i="2"/>
  <c r="AD496" i="2"/>
  <c r="AC496" i="2"/>
  <c r="AD494" i="2"/>
  <c r="AC494" i="2"/>
  <c r="AD492" i="2"/>
  <c r="AC492" i="2"/>
  <c r="AD490" i="2"/>
  <c r="AC490" i="2"/>
  <c r="AD488" i="2"/>
  <c r="AC488" i="2"/>
  <c r="AD486" i="2"/>
  <c r="AC486" i="2"/>
  <c r="AD484" i="2"/>
  <c r="AC484" i="2"/>
  <c r="AD482" i="2"/>
  <c r="AC482" i="2"/>
  <c r="AD480" i="2"/>
  <c r="AC480" i="2"/>
  <c r="AD478" i="2"/>
  <c r="AC478" i="2"/>
  <c r="AD476" i="2"/>
  <c r="AC476" i="2"/>
  <c r="AD474" i="2"/>
  <c r="AC474" i="2"/>
  <c r="AD472" i="2"/>
  <c r="AC472" i="2"/>
  <c r="AD470" i="2"/>
  <c r="AC470" i="2"/>
  <c r="AD468" i="2"/>
  <c r="AC468" i="2"/>
  <c r="AD466" i="2"/>
  <c r="AC466" i="2"/>
  <c r="AD464" i="2"/>
  <c r="AC464" i="2"/>
  <c r="AD462" i="2"/>
  <c r="AC462" i="2"/>
  <c r="AC567" i="2"/>
  <c r="AD567" i="2"/>
  <c r="AC565" i="2"/>
  <c r="AD565" i="2"/>
  <c r="AC563" i="2"/>
  <c r="AD563" i="2"/>
  <c r="AC561" i="2"/>
  <c r="AD561" i="2"/>
  <c r="AC559" i="2"/>
  <c r="AD559" i="2"/>
  <c r="AC557" i="2"/>
  <c r="AD557" i="2"/>
  <c r="AC555" i="2"/>
  <c r="AD555" i="2"/>
  <c r="AC553" i="2"/>
  <c r="AD553" i="2"/>
  <c r="AC551" i="2"/>
  <c r="AD551" i="2"/>
  <c r="AC549" i="2"/>
  <c r="AD549" i="2"/>
  <c r="AC547" i="2"/>
  <c r="AD547" i="2"/>
  <c r="AC545" i="2"/>
  <c r="AD545" i="2"/>
  <c r="AC543" i="2"/>
  <c r="AD543" i="2"/>
  <c r="AC541" i="2"/>
  <c r="AD541" i="2"/>
  <c r="AC539" i="2"/>
  <c r="AD539" i="2"/>
  <c r="AC537" i="2"/>
  <c r="AD537" i="2"/>
  <c r="AC535" i="2"/>
  <c r="AD535" i="2"/>
  <c r="AC533" i="2"/>
  <c r="AD533" i="2"/>
  <c r="AC531" i="2"/>
  <c r="AD531" i="2"/>
  <c r="AC529" i="2"/>
  <c r="AD529" i="2"/>
  <c r="AC527" i="2"/>
  <c r="AD527" i="2"/>
  <c r="AC525" i="2"/>
  <c r="AD525" i="2"/>
  <c r="AC523" i="2"/>
  <c r="AD523" i="2"/>
  <c r="AC521" i="2"/>
  <c r="AD521" i="2"/>
  <c r="AC519" i="2"/>
  <c r="AD519" i="2"/>
  <c r="AC517" i="2"/>
  <c r="AD517" i="2"/>
  <c r="AC515" i="2"/>
  <c r="AD515" i="2"/>
  <c r="AC513" i="2"/>
  <c r="AD513" i="2"/>
  <c r="AC511" i="2"/>
  <c r="AD511" i="2"/>
  <c r="AC509" i="2"/>
  <c r="AD509" i="2"/>
  <c r="AC507" i="2"/>
  <c r="AD507" i="2"/>
  <c r="AC505" i="2"/>
  <c r="AD505" i="2"/>
  <c r="AC503" i="2"/>
  <c r="AD503" i="2"/>
  <c r="AC501" i="2"/>
  <c r="AD501" i="2"/>
  <c r="AC499" i="2"/>
  <c r="AD499" i="2"/>
  <c r="AC497" i="2"/>
  <c r="AD497" i="2"/>
  <c r="AC495" i="2"/>
  <c r="AD495" i="2"/>
  <c r="AC493" i="2"/>
  <c r="AD493" i="2"/>
  <c r="AC491" i="2"/>
  <c r="AD491" i="2"/>
  <c r="AC489" i="2"/>
  <c r="AD489" i="2"/>
  <c r="AC487" i="2"/>
  <c r="AD487" i="2"/>
  <c r="AC485" i="2"/>
  <c r="AD485" i="2"/>
  <c r="AC483" i="2"/>
  <c r="AD483" i="2"/>
  <c r="AC481" i="2"/>
  <c r="AD481" i="2"/>
  <c r="AC479" i="2"/>
  <c r="AD479" i="2"/>
  <c r="AC477" i="2"/>
  <c r="AD477" i="2"/>
  <c r="AC475" i="2"/>
  <c r="AD475" i="2"/>
  <c r="AC473" i="2"/>
  <c r="AD473" i="2"/>
  <c r="AC471" i="2"/>
  <c r="AD471" i="2"/>
  <c r="AC469" i="2"/>
  <c r="AD469" i="2"/>
  <c r="AC467" i="2"/>
  <c r="AD467" i="2"/>
  <c r="AC465" i="2"/>
  <c r="AD465" i="2"/>
  <c r="AC463" i="2"/>
  <c r="AD463" i="2"/>
  <c r="AC461" i="2"/>
  <c r="AD461" i="2"/>
  <c r="AA462" i="2"/>
  <c r="AA464" i="2"/>
  <c r="AA466" i="2"/>
  <c r="AA468" i="2"/>
  <c r="AA470" i="2"/>
  <c r="AA472" i="2"/>
  <c r="AA474" i="2"/>
  <c r="AA476" i="2"/>
  <c r="AA478" i="2"/>
  <c r="AA480" i="2"/>
  <c r="AA482" i="2"/>
  <c r="AA484" i="2"/>
  <c r="AA486" i="2"/>
  <c r="AA488" i="2"/>
  <c r="AA490" i="2"/>
  <c r="AA492" i="2"/>
  <c r="AA494" i="2"/>
  <c r="AA496" i="2"/>
  <c r="AA498" i="2"/>
  <c r="AA500" i="2"/>
  <c r="AA502" i="2"/>
  <c r="AA504" i="2"/>
  <c r="AA506" i="2"/>
  <c r="AA508" i="2"/>
  <c r="AA510" i="2"/>
  <c r="AA512" i="2"/>
  <c r="AA514" i="2"/>
  <c r="AA516" i="2"/>
  <c r="AA518" i="2"/>
  <c r="AA520" i="2"/>
  <c r="AA522" i="2"/>
  <c r="AA524" i="2"/>
  <c r="AA526" i="2"/>
  <c r="AA528" i="2"/>
  <c r="AA530" i="2"/>
  <c r="AA532" i="2"/>
  <c r="AA534" i="2"/>
  <c r="AA536" i="2"/>
  <c r="AA538" i="2"/>
  <c r="AA540" i="2"/>
  <c r="AA542" i="2"/>
  <c r="AA544" i="2"/>
  <c r="AA546" i="2"/>
  <c r="AA548" i="2"/>
  <c r="AA550" i="2"/>
  <c r="AA552" i="2"/>
  <c r="AA554" i="2"/>
  <c r="AA556" i="2"/>
  <c r="AA558" i="2"/>
  <c r="AA560" i="2"/>
  <c r="AA562" i="2"/>
  <c r="AA564" i="2"/>
  <c r="AA566" i="2"/>
  <c r="AA568" i="2"/>
  <c r="AA461" i="2"/>
  <c r="AA463" i="2"/>
  <c r="AA465" i="2"/>
  <c r="AA467" i="2"/>
  <c r="AA469" i="2"/>
  <c r="AA471" i="2"/>
  <c r="AA473" i="2"/>
  <c r="AA475" i="2"/>
  <c r="AA477" i="2"/>
  <c r="AA479" i="2"/>
  <c r="AA481" i="2"/>
  <c r="AA483" i="2"/>
  <c r="AA485" i="2"/>
  <c r="AA487" i="2"/>
  <c r="AA489" i="2"/>
  <c r="AA491" i="2"/>
  <c r="AA493" i="2"/>
  <c r="AA495" i="2"/>
  <c r="AA497" i="2"/>
  <c r="AA499" i="2"/>
  <c r="AA501" i="2"/>
  <c r="AA503" i="2"/>
  <c r="AA505" i="2"/>
  <c r="AA507" i="2"/>
  <c r="AA509" i="2"/>
  <c r="AA511" i="2"/>
  <c r="AA513" i="2"/>
  <c r="AA515" i="2"/>
  <c r="AA517" i="2"/>
  <c r="AA519" i="2"/>
  <c r="AA521" i="2"/>
  <c r="AA523" i="2"/>
  <c r="AA525" i="2"/>
  <c r="AA527" i="2"/>
  <c r="AA529" i="2"/>
  <c r="AA531" i="2"/>
  <c r="AA533" i="2"/>
  <c r="AA535" i="2"/>
  <c r="AA537" i="2"/>
  <c r="AA539" i="2"/>
  <c r="AA541" i="2"/>
  <c r="AA543" i="2"/>
  <c r="AA545" i="2"/>
  <c r="AA547" i="2"/>
  <c r="AA549" i="2"/>
  <c r="AA551" i="2"/>
  <c r="AA553" i="2"/>
  <c r="AA555" i="2"/>
  <c r="AA557" i="2"/>
  <c r="AA559" i="2"/>
  <c r="AA561" i="2"/>
  <c r="AA563" i="2"/>
  <c r="AA565" i="2"/>
  <c r="AA567" i="2"/>
  <c r="Y462" i="2"/>
  <c r="Y464" i="2"/>
  <c r="Y466" i="2"/>
  <c r="Y468" i="2"/>
  <c r="Y470" i="2"/>
  <c r="Y472" i="2"/>
  <c r="Y474" i="2"/>
  <c r="Y476" i="2"/>
  <c r="Y478" i="2"/>
  <c r="Y480" i="2"/>
  <c r="Y482" i="2"/>
  <c r="Y484" i="2"/>
  <c r="Y486" i="2"/>
  <c r="Y488" i="2"/>
  <c r="Y490" i="2"/>
  <c r="Y492" i="2"/>
  <c r="Y494" i="2"/>
  <c r="Y496" i="2"/>
  <c r="Y498" i="2"/>
  <c r="Y500" i="2"/>
  <c r="Y502" i="2"/>
  <c r="Y504" i="2"/>
  <c r="Y506" i="2"/>
  <c r="Y508" i="2"/>
  <c r="Y510" i="2"/>
  <c r="Y512" i="2"/>
  <c r="Y514" i="2"/>
  <c r="Y516" i="2"/>
  <c r="Y518" i="2"/>
  <c r="Y520" i="2"/>
  <c r="Y522" i="2"/>
  <c r="Y524" i="2"/>
  <c r="Y526" i="2"/>
  <c r="Y528" i="2"/>
  <c r="Y530" i="2"/>
  <c r="Y532" i="2"/>
  <c r="Y534" i="2"/>
  <c r="Y536" i="2"/>
  <c r="Y538" i="2"/>
  <c r="Y540" i="2"/>
  <c r="Y542" i="2"/>
  <c r="Y544" i="2"/>
  <c r="Y546" i="2"/>
  <c r="Y548" i="2"/>
  <c r="Y550" i="2"/>
  <c r="Y552" i="2"/>
  <c r="Y554" i="2"/>
  <c r="Y556" i="2"/>
  <c r="Y558" i="2"/>
  <c r="Y560" i="2"/>
  <c r="Y562" i="2"/>
  <c r="Y564" i="2"/>
  <c r="Y566" i="2"/>
  <c r="Y568" i="2"/>
  <c r="Y461" i="2"/>
  <c r="Y463" i="2"/>
  <c r="Y465" i="2"/>
  <c r="Y467" i="2"/>
  <c r="Y469" i="2"/>
  <c r="Y471" i="2"/>
  <c r="Y473" i="2"/>
  <c r="Y475" i="2"/>
  <c r="Y477" i="2"/>
  <c r="Y479" i="2"/>
  <c r="Y481" i="2"/>
  <c r="Y483" i="2"/>
  <c r="Y485" i="2"/>
  <c r="Y487" i="2"/>
  <c r="Y489" i="2"/>
  <c r="Y491" i="2"/>
  <c r="Y493" i="2"/>
  <c r="Y495" i="2"/>
  <c r="Y497" i="2"/>
  <c r="Y499" i="2"/>
  <c r="Y501" i="2"/>
  <c r="Y503" i="2"/>
  <c r="Y505" i="2"/>
  <c r="Y507" i="2"/>
  <c r="Y509" i="2"/>
  <c r="Y511" i="2"/>
  <c r="Y513" i="2"/>
  <c r="Y515" i="2"/>
  <c r="Y517" i="2"/>
  <c r="Y519" i="2"/>
  <c r="Y521" i="2"/>
  <c r="Y523" i="2"/>
  <c r="Y525" i="2"/>
  <c r="Y527" i="2"/>
  <c r="Y529" i="2"/>
  <c r="Y531" i="2"/>
  <c r="Y533" i="2"/>
  <c r="Y535" i="2"/>
  <c r="Y537" i="2"/>
  <c r="Y539" i="2"/>
  <c r="Y541" i="2"/>
  <c r="Y543" i="2"/>
  <c r="Y545" i="2"/>
  <c r="Y547" i="2"/>
  <c r="Y549" i="2"/>
  <c r="Y551" i="2"/>
  <c r="Y553" i="2"/>
  <c r="Y555" i="2"/>
  <c r="Y557" i="2"/>
  <c r="Y559" i="2"/>
  <c r="Y561" i="2"/>
  <c r="Y563" i="2"/>
  <c r="Y565" i="2"/>
  <c r="Y567" i="2"/>
  <c r="W462" i="2"/>
  <c r="W464" i="2"/>
  <c r="W466" i="2"/>
  <c r="W468" i="2"/>
  <c r="W470" i="2"/>
  <c r="W472" i="2"/>
  <c r="W474" i="2"/>
  <c r="W476" i="2"/>
  <c r="W478" i="2"/>
  <c r="W480" i="2"/>
  <c r="W482" i="2"/>
  <c r="W484" i="2"/>
  <c r="W486" i="2"/>
  <c r="W488" i="2"/>
  <c r="W490" i="2"/>
  <c r="W492" i="2"/>
  <c r="W494" i="2"/>
  <c r="W496" i="2"/>
  <c r="W498" i="2"/>
  <c r="W500" i="2"/>
  <c r="W502" i="2"/>
  <c r="W504" i="2"/>
  <c r="W506" i="2"/>
  <c r="W508" i="2"/>
  <c r="W510" i="2"/>
  <c r="W512" i="2"/>
  <c r="W514" i="2"/>
  <c r="W516" i="2"/>
  <c r="W518" i="2"/>
  <c r="W520" i="2"/>
  <c r="W522" i="2"/>
  <c r="W524" i="2"/>
  <c r="W526" i="2"/>
  <c r="W528" i="2"/>
  <c r="W530" i="2"/>
  <c r="W532" i="2"/>
  <c r="W534" i="2"/>
  <c r="W536" i="2"/>
  <c r="W538" i="2"/>
  <c r="W540" i="2"/>
  <c r="W542" i="2"/>
  <c r="W544" i="2"/>
  <c r="W546" i="2"/>
  <c r="W548" i="2"/>
  <c r="W550" i="2"/>
  <c r="W552" i="2"/>
  <c r="W554" i="2"/>
  <c r="W556" i="2"/>
  <c r="W558" i="2"/>
  <c r="W560" i="2"/>
  <c r="W562" i="2"/>
  <c r="W564" i="2"/>
  <c r="W566" i="2"/>
  <c r="W568" i="2"/>
  <c r="W461" i="2"/>
  <c r="W463" i="2"/>
  <c r="W465" i="2"/>
  <c r="W467" i="2"/>
  <c r="W469" i="2"/>
  <c r="W471" i="2"/>
  <c r="W473" i="2"/>
  <c r="W475" i="2"/>
  <c r="W477" i="2"/>
  <c r="W479" i="2"/>
  <c r="W481" i="2"/>
  <c r="W483" i="2"/>
  <c r="W485" i="2"/>
  <c r="W487" i="2"/>
  <c r="W489" i="2"/>
  <c r="W491" i="2"/>
  <c r="W493" i="2"/>
  <c r="W495" i="2"/>
  <c r="W497" i="2"/>
  <c r="W499" i="2"/>
  <c r="W501" i="2"/>
  <c r="W503" i="2"/>
  <c r="W505" i="2"/>
  <c r="W507" i="2"/>
  <c r="W509" i="2"/>
  <c r="W511" i="2"/>
  <c r="W513" i="2"/>
  <c r="W515" i="2"/>
  <c r="W517" i="2"/>
  <c r="W519" i="2"/>
  <c r="W521" i="2"/>
  <c r="W523" i="2"/>
  <c r="W525" i="2"/>
  <c r="W527" i="2"/>
  <c r="W529" i="2"/>
  <c r="W531" i="2"/>
  <c r="W533" i="2"/>
  <c r="W535" i="2"/>
  <c r="W537" i="2"/>
  <c r="W539" i="2"/>
  <c r="W541" i="2"/>
  <c r="W543" i="2"/>
  <c r="W545" i="2"/>
  <c r="W547" i="2"/>
  <c r="W549" i="2"/>
  <c r="W551" i="2"/>
  <c r="W553" i="2"/>
  <c r="W555" i="2"/>
  <c r="W557" i="2"/>
  <c r="W559" i="2"/>
  <c r="W561" i="2"/>
  <c r="W563" i="2"/>
  <c r="W565" i="2"/>
  <c r="W567" i="2"/>
  <c r="AB461" i="2"/>
  <c r="AB463" i="2"/>
  <c r="AB465" i="2"/>
  <c r="AB467" i="2"/>
  <c r="AB469" i="2"/>
  <c r="AB471" i="2"/>
  <c r="AB473" i="2"/>
  <c r="AB475" i="2"/>
  <c r="AB477" i="2"/>
  <c r="AB479" i="2"/>
  <c r="AB481" i="2"/>
  <c r="AB483" i="2"/>
  <c r="AB485" i="2"/>
  <c r="AB487" i="2"/>
  <c r="AB489" i="2"/>
  <c r="AB491" i="2"/>
  <c r="AB493" i="2"/>
  <c r="AB495" i="2"/>
  <c r="AB497" i="2"/>
  <c r="AB499" i="2"/>
  <c r="AB501" i="2"/>
  <c r="AB503" i="2"/>
  <c r="AB505" i="2"/>
  <c r="AB507" i="2"/>
  <c r="AB509" i="2"/>
  <c r="AB511" i="2"/>
  <c r="AB513" i="2"/>
  <c r="AB515" i="2"/>
  <c r="AB517" i="2"/>
  <c r="AB519" i="2"/>
  <c r="AB521" i="2"/>
  <c r="AB523" i="2"/>
  <c r="AB525" i="2"/>
  <c r="AB527" i="2"/>
  <c r="AB529" i="2"/>
  <c r="AB531" i="2"/>
  <c r="AB533" i="2"/>
  <c r="AB535" i="2"/>
  <c r="AB537" i="2"/>
  <c r="AB539" i="2"/>
  <c r="AB541" i="2"/>
  <c r="AB543" i="2"/>
  <c r="AB545" i="2"/>
  <c r="AB547" i="2"/>
  <c r="AB549" i="2"/>
  <c r="AB551" i="2"/>
  <c r="AB553" i="2"/>
  <c r="AB555" i="2"/>
  <c r="AB557" i="2"/>
  <c r="AB559" i="2"/>
  <c r="AB561" i="2"/>
  <c r="AB563" i="2"/>
  <c r="AB565" i="2"/>
  <c r="AB567" i="2"/>
  <c r="AB462" i="2"/>
  <c r="AB464" i="2"/>
  <c r="AB466" i="2"/>
  <c r="AB468" i="2"/>
  <c r="AB470" i="2"/>
  <c r="AB472" i="2"/>
  <c r="AB474" i="2"/>
  <c r="AB476" i="2"/>
  <c r="AB478" i="2"/>
  <c r="AB480" i="2"/>
  <c r="AB482" i="2"/>
  <c r="AB484" i="2"/>
  <c r="AB486" i="2"/>
  <c r="AB488" i="2"/>
  <c r="AB490" i="2"/>
  <c r="AB492" i="2"/>
  <c r="AB494" i="2"/>
  <c r="AB496" i="2"/>
  <c r="AB498" i="2"/>
  <c r="AB500" i="2"/>
  <c r="AB502" i="2"/>
  <c r="AB504" i="2"/>
  <c r="AB506" i="2"/>
  <c r="AB508" i="2"/>
  <c r="AB510" i="2"/>
  <c r="AB512" i="2"/>
  <c r="AB514" i="2"/>
  <c r="AB516" i="2"/>
  <c r="AB518" i="2"/>
  <c r="AB520" i="2"/>
  <c r="AB522" i="2"/>
  <c r="AB524" i="2"/>
  <c r="AB526" i="2"/>
  <c r="AB528" i="2"/>
  <c r="AB530" i="2"/>
  <c r="AB532" i="2"/>
  <c r="AB534" i="2"/>
  <c r="AB536" i="2"/>
  <c r="AB538" i="2"/>
  <c r="AB540" i="2"/>
  <c r="AB542" i="2"/>
  <c r="AB544" i="2"/>
  <c r="AB546" i="2"/>
  <c r="AB548" i="2"/>
  <c r="AB550" i="2"/>
  <c r="AB552" i="2"/>
  <c r="AB554" i="2"/>
  <c r="AB556" i="2"/>
  <c r="AB558" i="2"/>
  <c r="AB560" i="2"/>
  <c r="AB562" i="2"/>
  <c r="AB564" i="2"/>
  <c r="AB566" i="2"/>
  <c r="AB568" i="2"/>
  <c r="Z461" i="2"/>
  <c r="Z463" i="2"/>
  <c r="Z465" i="2"/>
  <c r="Z467" i="2"/>
  <c r="Z469" i="2"/>
  <c r="Z471" i="2"/>
  <c r="Z473" i="2"/>
  <c r="Z475" i="2"/>
  <c r="Z477" i="2"/>
  <c r="Z479" i="2"/>
  <c r="Z481" i="2"/>
  <c r="Z483" i="2"/>
  <c r="Z485" i="2"/>
  <c r="Z487" i="2"/>
  <c r="Z489" i="2"/>
  <c r="Z491" i="2"/>
  <c r="Z493" i="2"/>
  <c r="Z495" i="2"/>
  <c r="Z497" i="2"/>
  <c r="Z499" i="2"/>
  <c r="Z501" i="2"/>
  <c r="Z503" i="2"/>
  <c r="Z505" i="2"/>
  <c r="Z507" i="2"/>
  <c r="Z509" i="2"/>
  <c r="Z511" i="2"/>
  <c r="Z513" i="2"/>
  <c r="Z515" i="2"/>
  <c r="Z517" i="2"/>
  <c r="Z519" i="2"/>
  <c r="Z521" i="2"/>
  <c r="Z523" i="2"/>
  <c r="Z525" i="2"/>
  <c r="Z527" i="2"/>
  <c r="Z529" i="2"/>
  <c r="Z531" i="2"/>
  <c r="Z533" i="2"/>
  <c r="Z535" i="2"/>
  <c r="Z537" i="2"/>
  <c r="Z539" i="2"/>
  <c r="Z541" i="2"/>
  <c r="Z543" i="2"/>
  <c r="Z545" i="2"/>
  <c r="Z547" i="2"/>
  <c r="Z549" i="2"/>
  <c r="Z551" i="2"/>
  <c r="Z553" i="2"/>
  <c r="Z555" i="2"/>
  <c r="Z557" i="2"/>
  <c r="Z559" i="2"/>
  <c r="Z561" i="2"/>
  <c r="Z563" i="2"/>
  <c r="Z565" i="2"/>
  <c r="Z567" i="2"/>
  <c r="Z462" i="2"/>
  <c r="Z464" i="2"/>
  <c r="Z466" i="2"/>
  <c r="Z468" i="2"/>
  <c r="Z470" i="2"/>
  <c r="Z472" i="2"/>
  <c r="Z474" i="2"/>
  <c r="Z476" i="2"/>
  <c r="Z478" i="2"/>
  <c r="Z480" i="2"/>
  <c r="Z482" i="2"/>
  <c r="Z484" i="2"/>
  <c r="Z486" i="2"/>
  <c r="Z488" i="2"/>
  <c r="Z490" i="2"/>
  <c r="Z492" i="2"/>
  <c r="Z494" i="2"/>
  <c r="Z496" i="2"/>
  <c r="Z498" i="2"/>
  <c r="Z500" i="2"/>
  <c r="Z502" i="2"/>
  <c r="Z504" i="2"/>
  <c r="Z506" i="2"/>
  <c r="Z508" i="2"/>
  <c r="Z510" i="2"/>
  <c r="Z512" i="2"/>
  <c r="Z514" i="2"/>
  <c r="Z516" i="2"/>
  <c r="Z518" i="2"/>
  <c r="Z520" i="2"/>
  <c r="Z522" i="2"/>
  <c r="Z524" i="2"/>
  <c r="Z526" i="2"/>
  <c r="Z528" i="2"/>
  <c r="Z530" i="2"/>
  <c r="Z532" i="2"/>
  <c r="Z534" i="2"/>
  <c r="Z536" i="2"/>
  <c r="Z538" i="2"/>
  <c r="Z540" i="2"/>
  <c r="Z542" i="2"/>
  <c r="Z544" i="2"/>
  <c r="Z546" i="2"/>
  <c r="Z548" i="2"/>
  <c r="Z550" i="2"/>
  <c r="Z552" i="2"/>
  <c r="Z554" i="2"/>
  <c r="Z556" i="2"/>
  <c r="Z558" i="2"/>
  <c r="Z560" i="2"/>
  <c r="Z562" i="2"/>
  <c r="Z564" i="2"/>
  <c r="Z566" i="2"/>
  <c r="Z568" i="2"/>
  <c r="X461" i="2"/>
  <c r="X463" i="2"/>
  <c r="X465" i="2"/>
  <c r="X467" i="2"/>
  <c r="X469" i="2"/>
  <c r="X471" i="2"/>
  <c r="X473" i="2"/>
  <c r="X475" i="2"/>
  <c r="X477" i="2"/>
  <c r="X479" i="2"/>
  <c r="X481" i="2"/>
  <c r="X483" i="2"/>
  <c r="X485" i="2"/>
  <c r="X487" i="2"/>
  <c r="X489" i="2"/>
  <c r="X491" i="2"/>
  <c r="X493" i="2"/>
  <c r="X495" i="2"/>
  <c r="X497" i="2"/>
  <c r="X499" i="2"/>
  <c r="X501" i="2"/>
  <c r="X503" i="2"/>
  <c r="X505" i="2"/>
  <c r="X507" i="2"/>
  <c r="X509" i="2"/>
  <c r="X511" i="2"/>
  <c r="X513" i="2"/>
  <c r="X515" i="2"/>
  <c r="X517" i="2"/>
  <c r="X519" i="2"/>
  <c r="X521" i="2"/>
  <c r="X523" i="2"/>
  <c r="X525" i="2"/>
  <c r="X527" i="2"/>
  <c r="X529" i="2"/>
  <c r="X531" i="2"/>
  <c r="X533" i="2"/>
  <c r="X535" i="2"/>
  <c r="X537" i="2"/>
  <c r="X539" i="2"/>
  <c r="X541" i="2"/>
  <c r="X543" i="2"/>
  <c r="X545" i="2"/>
  <c r="X547" i="2"/>
  <c r="X549" i="2"/>
  <c r="X551" i="2"/>
  <c r="X553" i="2"/>
  <c r="X555" i="2"/>
  <c r="X557" i="2"/>
  <c r="X559" i="2"/>
  <c r="X561" i="2"/>
  <c r="X563" i="2"/>
  <c r="X565" i="2"/>
  <c r="X567" i="2"/>
  <c r="X462" i="2"/>
  <c r="X464" i="2"/>
  <c r="X466" i="2"/>
  <c r="X468" i="2"/>
  <c r="X470" i="2"/>
  <c r="X472" i="2"/>
  <c r="X474" i="2"/>
  <c r="X476" i="2"/>
  <c r="X478" i="2"/>
  <c r="X480" i="2"/>
  <c r="X482" i="2"/>
  <c r="X484" i="2"/>
  <c r="X486" i="2"/>
  <c r="X488" i="2"/>
  <c r="X490" i="2"/>
  <c r="X492" i="2"/>
  <c r="X494" i="2"/>
  <c r="X496" i="2"/>
  <c r="X498" i="2"/>
  <c r="X500" i="2"/>
  <c r="X502" i="2"/>
  <c r="X504" i="2"/>
  <c r="X506" i="2"/>
  <c r="X508" i="2"/>
  <c r="X510" i="2"/>
  <c r="X512" i="2"/>
  <c r="X514" i="2"/>
  <c r="X516" i="2"/>
  <c r="X518" i="2"/>
  <c r="X520" i="2"/>
  <c r="X522" i="2"/>
  <c r="X524" i="2"/>
  <c r="X526" i="2"/>
  <c r="X528" i="2"/>
  <c r="X530" i="2"/>
  <c r="X532" i="2"/>
  <c r="X534" i="2"/>
  <c r="X536" i="2"/>
  <c r="X538" i="2"/>
  <c r="X540" i="2"/>
  <c r="X542" i="2"/>
  <c r="X544" i="2"/>
  <c r="X546" i="2"/>
  <c r="X548" i="2"/>
  <c r="X550" i="2"/>
  <c r="X552" i="2"/>
  <c r="X554" i="2"/>
  <c r="X556" i="2"/>
  <c r="X558" i="2"/>
  <c r="X560" i="2"/>
  <c r="X562" i="2"/>
  <c r="X564" i="2"/>
  <c r="X566" i="2"/>
  <c r="X568" i="2"/>
  <c r="V461" i="2"/>
  <c r="V463" i="2"/>
  <c r="V465" i="2"/>
  <c r="V467" i="2"/>
  <c r="V469" i="2"/>
  <c r="V471" i="2"/>
  <c r="V473" i="2"/>
  <c r="V475" i="2"/>
  <c r="V477" i="2"/>
  <c r="V479" i="2"/>
  <c r="V481" i="2"/>
  <c r="V483" i="2"/>
  <c r="V485" i="2"/>
  <c r="V487" i="2"/>
  <c r="V489" i="2"/>
  <c r="V491" i="2"/>
  <c r="V493" i="2"/>
  <c r="V495" i="2"/>
  <c r="V497" i="2"/>
  <c r="V499" i="2"/>
  <c r="V501" i="2"/>
  <c r="V503" i="2"/>
  <c r="V505" i="2"/>
  <c r="V507" i="2"/>
  <c r="V509" i="2"/>
  <c r="V511" i="2"/>
  <c r="V513" i="2"/>
  <c r="V515" i="2"/>
  <c r="V517" i="2"/>
  <c r="V519" i="2"/>
  <c r="V521" i="2"/>
  <c r="V523" i="2"/>
  <c r="V525" i="2"/>
  <c r="V527" i="2"/>
  <c r="V529" i="2"/>
  <c r="V531" i="2"/>
  <c r="V533" i="2"/>
  <c r="V535" i="2"/>
  <c r="V537" i="2"/>
  <c r="V539" i="2"/>
  <c r="V541" i="2"/>
  <c r="V543" i="2"/>
  <c r="V545" i="2"/>
  <c r="V547" i="2"/>
  <c r="V549" i="2"/>
  <c r="V551" i="2"/>
  <c r="V553" i="2"/>
  <c r="V555" i="2"/>
  <c r="V557" i="2"/>
  <c r="V559" i="2"/>
  <c r="V561" i="2"/>
  <c r="V563" i="2"/>
  <c r="V565" i="2"/>
  <c r="V567" i="2"/>
  <c r="V462" i="2"/>
  <c r="V464" i="2"/>
  <c r="V466" i="2"/>
  <c r="V468" i="2"/>
  <c r="V470" i="2"/>
  <c r="V472" i="2"/>
  <c r="V474" i="2"/>
  <c r="V476" i="2"/>
  <c r="V478" i="2"/>
  <c r="V480" i="2"/>
  <c r="V482" i="2"/>
  <c r="V484" i="2"/>
  <c r="V486" i="2"/>
  <c r="V488" i="2"/>
  <c r="V490" i="2"/>
  <c r="V492" i="2"/>
  <c r="V494" i="2"/>
  <c r="V496" i="2"/>
  <c r="V498" i="2"/>
  <c r="V500" i="2"/>
  <c r="V502" i="2"/>
  <c r="V504" i="2"/>
  <c r="V506" i="2"/>
  <c r="V508" i="2"/>
  <c r="V510" i="2"/>
  <c r="V512" i="2"/>
  <c r="V514" i="2"/>
  <c r="V516" i="2"/>
  <c r="V518" i="2"/>
  <c r="V520" i="2"/>
  <c r="V522" i="2"/>
  <c r="V524" i="2"/>
  <c r="V526" i="2"/>
  <c r="V528" i="2"/>
  <c r="V530" i="2"/>
  <c r="V532" i="2"/>
  <c r="V534" i="2"/>
  <c r="V536" i="2"/>
  <c r="V538" i="2"/>
  <c r="V540" i="2"/>
  <c r="V542" i="2"/>
  <c r="V544" i="2"/>
  <c r="V546" i="2"/>
  <c r="V548" i="2"/>
  <c r="V550" i="2"/>
  <c r="V552" i="2"/>
  <c r="V554" i="2"/>
  <c r="V556" i="2"/>
  <c r="V558" i="2"/>
  <c r="V560" i="2"/>
  <c r="V562" i="2"/>
  <c r="V564" i="2"/>
  <c r="V566" i="2"/>
  <c r="V568" i="2"/>
  <c r="U462" i="2"/>
  <c r="U464" i="2"/>
  <c r="U466" i="2"/>
  <c r="U468" i="2"/>
  <c r="U470" i="2"/>
  <c r="U472" i="2"/>
  <c r="U474" i="2"/>
  <c r="U476" i="2"/>
  <c r="U478" i="2"/>
  <c r="U480" i="2"/>
  <c r="U482" i="2"/>
  <c r="U484" i="2"/>
  <c r="U486" i="2"/>
  <c r="U488" i="2"/>
  <c r="U490" i="2"/>
  <c r="U492" i="2"/>
  <c r="U494" i="2"/>
  <c r="U496" i="2"/>
  <c r="U498" i="2"/>
  <c r="U500" i="2"/>
  <c r="U502" i="2"/>
  <c r="U504" i="2"/>
  <c r="U506" i="2"/>
  <c r="U508" i="2"/>
  <c r="U510" i="2"/>
  <c r="U512" i="2"/>
  <c r="U514" i="2"/>
  <c r="U516" i="2"/>
  <c r="U518" i="2"/>
  <c r="U520" i="2"/>
  <c r="U522" i="2"/>
  <c r="U524" i="2"/>
  <c r="U526" i="2"/>
  <c r="U528" i="2"/>
  <c r="U530" i="2"/>
  <c r="U532" i="2"/>
  <c r="U534" i="2"/>
  <c r="U536" i="2"/>
  <c r="U538" i="2"/>
  <c r="U540" i="2"/>
  <c r="U542" i="2"/>
  <c r="U544" i="2"/>
  <c r="U546" i="2"/>
  <c r="U548" i="2"/>
  <c r="U550" i="2"/>
  <c r="U552" i="2"/>
  <c r="U554" i="2"/>
  <c r="U556" i="2"/>
  <c r="U558" i="2"/>
  <c r="U560" i="2"/>
  <c r="U562" i="2"/>
  <c r="U564" i="2"/>
  <c r="U566" i="2"/>
  <c r="U461" i="2"/>
  <c r="U463" i="2"/>
  <c r="U465" i="2"/>
  <c r="U467" i="2"/>
  <c r="U469" i="2"/>
  <c r="U471" i="2"/>
  <c r="U473" i="2"/>
  <c r="U475" i="2"/>
  <c r="U477" i="2"/>
  <c r="U479" i="2"/>
  <c r="U481" i="2"/>
  <c r="U483" i="2"/>
  <c r="U485" i="2"/>
  <c r="U487" i="2"/>
  <c r="U489" i="2"/>
  <c r="U491" i="2"/>
  <c r="U493" i="2"/>
  <c r="U495" i="2"/>
  <c r="U497" i="2"/>
  <c r="U499" i="2"/>
  <c r="U501" i="2"/>
  <c r="U503" i="2"/>
  <c r="U505" i="2"/>
  <c r="U507" i="2"/>
  <c r="U509" i="2"/>
  <c r="U511" i="2"/>
  <c r="U513" i="2"/>
  <c r="U515" i="2"/>
  <c r="U517" i="2"/>
  <c r="U519" i="2"/>
  <c r="U521" i="2"/>
  <c r="U523" i="2"/>
  <c r="U525" i="2"/>
  <c r="U527" i="2"/>
  <c r="U529" i="2"/>
  <c r="U531" i="2"/>
  <c r="U533" i="2"/>
  <c r="U535" i="2"/>
  <c r="U537" i="2"/>
  <c r="U539" i="2"/>
  <c r="U541" i="2"/>
  <c r="U543" i="2"/>
  <c r="U545" i="2"/>
  <c r="U547" i="2"/>
  <c r="U549" i="2"/>
  <c r="U551" i="2"/>
  <c r="U553" i="2"/>
  <c r="U555" i="2"/>
  <c r="U557" i="2"/>
  <c r="U559" i="2"/>
  <c r="U561" i="2"/>
  <c r="U563" i="2"/>
  <c r="U565" i="2"/>
  <c r="U567" i="2"/>
  <c r="A39" i="15" l="1"/>
  <c r="W38" i="15"/>
  <c r="X38" i="15" s="1"/>
  <c r="Y38" i="15" s="1"/>
  <c r="M51" i="13"/>
  <c r="N51" i="13" s="1"/>
  <c r="A52" i="13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C12" i="2"/>
  <c r="C9" i="2"/>
  <c r="G26" i="2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G486" i="2" s="1"/>
  <c r="G487" i="2" s="1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G506" i="2" s="1"/>
  <c r="G507" i="2" s="1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G526" i="2" s="1"/>
  <c r="G527" i="2" s="1"/>
  <c r="G528" i="2" s="1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G546" i="2" s="1"/>
  <c r="G547" i="2" s="1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G566" i="2" s="1"/>
  <c r="G567" i="2" s="1"/>
  <c r="G568" i="2" s="1"/>
  <c r="W39" i="15" l="1"/>
  <c r="X39" i="15" s="1"/>
  <c r="Y39" i="15" s="1"/>
  <c r="A40" i="15"/>
  <c r="M52" i="13"/>
  <c r="N52" i="13" s="1"/>
  <c r="A53" i="13"/>
  <c r="AD460" i="2"/>
  <c r="AC460" i="2"/>
  <c r="AA460" i="2"/>
  <c r="Y460" i="2"/>
  <c r="W460" i="2"/>
  <c r="AB460" i="2"/>
  <c r="Z460" i="2"/>
  <c r="X460" i="2"/>
  <c r="U460" i="2"/>
  <c r="V460" i="2"/>
  <c r="AD458" i="2"/>
  <c r="AC458" i="2"/>
  <c r="AA458" i="2"/>
  <c r="Y458" i="2"/>
  <c r="W458" i="2"/>
  <c r="AB458" i="2"/>
  <c r="Z458" i="2"/>
  <c r="X458" i="2"/>
  <c r="V458" i="2"/>
  <c r="U458" i="2"/>
  <c r="AD456" i="2"/>
  <c r="AC456" i="2"/>
  <c r="AA456" i="2"/>
  <c r="Y456" i="2"/>
  <c r="W456" i="2"/>
  <c r="AB456" i="2"/>
  <c r="Z456" i="2"/>
  <c r="X456" i="2"/>
  <c r="U456" i="2"/>
  <c r="V456" i="2"/>
  <c r="AD454" i="2"/>
  <c r="AC454" i="2"/>
  <c r="AA454" i="2"/>
  <c r="Y454" i="2"/>
  <c r="W454" i="2"/>
  <c r="AB454" i="2"/>
  <c r="Z454" i="2"/>
  <c r="X454" i="2"/>
  <c r="V454" i="2"/>
  <c r="U454" i="2"/>
  <c r="AD452" i="2"/>
  <c r="AC452" i="2"/>
  <c r="AA452" i="2"/>
  <c r="Y452" i="2"/>
  <c r="W452" i="2"/>
  <c r="AB452" i="2"/>
  <c r="Z452" i="2"/>
  <c r="X452" i="2"/>
  <c r="U452" i="2"/>
  <c r="V452" i="2"/>
  <c r="AD450" i="2"/>
  <c r="AC450" i="2"/>
  <c r="AA450" i="2"/>
  <c r="Y450" i="2"/>
  <c r="W450" i="2"/>
  <c r="AB450" i="2"/>
  <c r="Z450" i="2"/>
  <c r="X450" i="2"/>
  <c r="V450" i="2"/>
  <c r="U450" i="2"/>
  <c r="AD448" i="2"/>
  <c r="AC448" i="2"/>
  <c r="AA448" i="2"/>
  <c r="Y448" i="2"/>
  <c r="W448" i="2"/>
  <c r="AB448" i="2"/>
  <c r="Z448" i="2"/>
  <c r="X448" i="2"/>
  <c r="U448" i="2"/>
  <c r="V448" i="2"/>
  <c r="AD446" i="2"/>
  <c r="AC446" i="2"/>
  <c r="AA446" i="2"/>
  <c r="Y446" i="2"/>
  <c r="W446" i="2"/>
  <c r="AB446" i="2"/>
  <c r="Z446" i="2"/>
  <c r="X446" i="2"/>
  <c r="V446" i="2"/>
  <c r="U446" i="2"/>
  <c r="AD444" i="2"/>
  <c r="AC444" i="2"/>
  <c r="AA444" i="2"/>
  <c r="Y444" i="2"/>
  <c r="W444" i="2"/>
  <c r="AB444" i="2"/>
  <c r="Z444" i="2"/>
  <c r="X444" i="2"/>
  <c r="U444" i="2"/>
  <c r="V444" i="2"/>
  <c r="AC442" i="2"/>
  <c r="AD442" i="2"/>
  <c r="AA442" i="2"/>
  <c r="Y442" i="2"/>
  <c r="W442" i="2"/>
  <c r="AB442" i="2"/>
  <c r="Z442" i="2"/>
  <c r="X442" i="2"/>
  <c r="V442" i="2"/>
  <c r="U442" i="2"/>
  <c r="AC440" i="2"/>
  <c r="AD440" i="2"/>
  <c r="AA440" i="2"/>
  <c r="Y440" i="2"/>
  <c r="W440" i="2"/>
  <c r="AB440" i="2"/>
  <c r="Z440" i="2"/>
  <c r="X440" i="2"/>
  <c r="V440" i="2"/>
  <c r="U440" i="2"/>
  <c r="AC438" i="2"/>
  <c r="AD438" i="2"/>
  <c r="AA438" i="2"/>
  <c r="Y438" i="2"/>
  <c r="W438" i="2"/>
  <c r="AB438" i="2"/>
  <c r="Z438" i="2"/>
  <c r="X438" i="2"/>
  <c r="U438" i="2"/>
  <c r="V438" i="2"/>
  <c r="AC436" i="2"/>
  <c r="AD436" i="2"/>
  <c r="AA436" i="2"/>
  <c r="Y436" i="2"/>
  <c r="W436" i="2"/>
  <c r="AB436" i="2"/>
  <c r="Z436" i="2"/>
  <c r="X436" i="2"/>
  <c r="V436" i="2"/>
  <c r="U436" i="2"/>
  <c r="AC434" i="2"/>
  <c r="AD434" i="2"/>
  <c r="AA434" i="2"/>
  <c r="Y434" i="2"/>
  <c r="W434" i="2"/>
  <c r="AB434" i="2"/>
  <c r="Z434" i="2"/>
  <c r="X434" i="2"/>
  <c r="V434" i="2"/>
  <c r="U434" i="2"/>
  <c r="AC432" i="2"/>
  <c r="AD432" i="2"/>
  <c r="AA432" i="2"/>
  <c r="Y432" i="2"/>
  <c r="W432" i="2"/>
  <c r="AB432" i="2"/>
  <c r="Z432" i="2"/>
  <c r="X432" i="2"/>
  <c r="V432" i="2"/>
  <c r="U432" i="2"/>
  <c r="AC430" i="2"/>
  <c r="AD430" i="2"/>
  <c r="AA430" i="2"/>
  <c r="Y430" i="2"/>
  <c r="W430" i="2"/>
  <c r="AB430" i="2"/>
  <c r="Z430" i="2"/>
  <c r="X430" i="2"/>
  <c r="U430" i="2"/>
  <c r="V430" i="2"/>
  <c r="AC428" i="2"/>
  <c r="AD428" i="2"/>
  <c r="AA428" i="2"/>
  <c r="Y428" i="2"/>
  <c r="W428" i="2"/>
  <c r="AB428" i="2"/>
  <c r="Z428" i="2"/>
  <c r="X428" i="2"/>
  <c r="V428" i="2"/>
  <c r="U428" i="2"/>
  <c r="AC426" i="2"/>
  <c r="AD426" i="2"/>
  <c r="AA426" i="2"/>
  <c r="Y426" i="2"/>
  <c r="W426" i="2"/>
  <c r="AB426" i="2"/>
  <c r="Z426" i="2"/>
  <c r="X426" i="2"/>
  <c r="V426" i="2"/>
  <c r="U426" i="2"/>
  <c r="AC424" i="2"/>
  <c r="AD424" i="2"/>
  <c r="AA424" i="2"/>
  <c r="Y424" i="2"/>
  <c r="W424" i="2"/>
  <c r="AB424" i="2"/>
  <c r="Z424" i="2"/>
  <c r="X424" i="2"/>
  <c r="V424" i="2"/>
  <c r="U424" i="2"/>
  <c r="AC422" i="2"/>
  <c r="AD422" i="2"/>
  <c r="AA422" i="2"/>
  <c r="Y422" i="2"/>
  <c r="W422" i="2"/>
  <c r="AB422" i="2"/>
  <c r="Z422" i="2"/>
  <c r="X422" i="2"/>
  <c r="U422" i="2"/>
  <c r="V422" i="2"/>
  <c r="AC420" i="2"/>
  <c r="AD420" i="2"/>
  <c r="AA420" i="2"/>
  <c r="Y420" i="2"/>
  <c r="W420" i="2"/>
  <c r="AB420" i="2"/>
  <c r="Z420" i="2"/>
  <c r="X420" i="2"/>
  <c r="V420" i="2"/>
  <c r="U420" i="2"/>
  <c r="AC418" i="2"/>
  <c r="AD418" i="2"/>
  <c r="AA418" i="2"/>
  <c r="Y418" i="2"/>
  <c r="W418" i="2"/>
  <c r="AB418" i="2"/>
  <c r="Z418" i="2"/>
  <c r="X418" i="2"/>
  <c r="V418" i="2"/>
  <c r="U418" i="2"/>
  <c r="AC416" i="2"/>
  <c r="AD416" i="2"/>
  <c r="AA416" i="2"/>
  <c r="Y416" i="2"/>
  <c r="W416" i="2"/>
  <c r="AB416" i="2"/>
  <c r="Z416" i="2"/>
  <c r="X416" i="2"/>
  <c r="V416" i="2"/>
  <c r="U416" i="2"/>
  <c r="AC414" i="2"/>
  <c r="AD414" i="2"/>
  <c r="AA414" i="2"/>
  <c r="Y414" i="2"/>
  <c r="W414" i="2"/>
  <c r="AB414" i="2"/>
  <c r="Z414" i="2"/>
  <c r="X414" i="2"/>
  <c r="U414" i="2"/>
  <c r="V414" i="2"/>
  <c r="AC412" i="2"/>
  <c r="AD412" i="2"/>
  <c r="AA412" i="2"/>
  <c r="Y412" i="2"/>
  <c r="W412" i="2"/>
  <c r="AB412" i="2"/>
  <c r="Z412" i="2"/>
  <c r="X412" i="2"/>
  <c r="V412" i="2"/>
  <c r="U412" i="2"/>
  <c r="AC410" i="2"/>
  <c r="AD410" i="2"/>
  <c r="AA410" i="2"/>
  <c r="Y410" i="2"/>
  <c r="W410" i="2"/>
  <c r="AB410" i="2"/>
  <c r="Z410" i="2"/>
  <c r="X410" i="2"/>
  <c r="V410" i="2"/>
  <c r="U410" i="2"/>
  <c r="AC408" i="2"/>
  <c r="AD408" i="2"/>
  <c r="AA408" i="2"/>
  <c r="Y408" i="2"/>
  <c r="W408" i="2"/>
  <c r="AB408" i="2"/>
  <c r="Z408" i="2"/>
  <c r="X408" i="2"/>
  <c r="V408" i="2"/>
  <c r="U408" i="2"/>
  <c r="AC406" i="2"/>
  <c r="AD406" i="2"/>
  <c r="AA406" i="2"/>
  <c r="Y406" i="2"/>
  <c r="W406" i="2"/>
  <c r="AB406" i="2"/>
  <c r="Z406" i="2"/>
  <c r="X406" i="2"/>
  <c r="U406" i="2"/>
  <c r="V406" i="2"/>
  <c r="AC404" i="2"/>
  <c r="AD404" i="2"/>
  <c r="AA404" i="2"/>
  <c r="Y404" i="2"/>
  <c r="W404" i="2"/>
  <c r="AB404" i="2"/>
  <c r="Z404" i="2"/>
  <c r="X404" i="2"/>
  <c r="V404" i="2"/>
  <c r="U404" i="2"/>
  <c r="AC402" i="2"/>
  <c r="AD402" i="2"/>
  <c r="AA402" i="2"/>
  <c r="Y402" i="2"/>
  <c r="W402" i="2"/>
  <c r="AB402" i="2"/>
  <c r="Z402" i="2"/>
  <c r="X402" i="2"/>
  <c r="V402" i="2"/>
  <c r="U402" i="2"/>
  <c r="AC400" i="2"/>
  <c r="AD400" i="2"/>
  <c r="AA400" i="2"/>
  <c r="Y400" i="2"/>
  <c r="W400" i="2"/>
  <c r="AB400" i="2"/>
  <c r="Z400" i="2"/>
  <c r="X400" i="2"/>
  <c r="V400" i="2"/>
  <c r="U400" i="2"/>
  <c r="AC398" i="2"/>
  <c r="AD398" i="2"/>
  <c r="AA398" i="2"/>
  <c r="Y398" i="2"/>
  <c r="W398" i="2"/>
  <c r="AB398" i="2"/>
  <c r="Z398" i="2"/>
  <c r="X398" i="2"/>
  <c r="U398" i="2"/>
  <c r="V398" i="2"/>
  <c r="AC396" i="2"/>
  <c r="AD396" i="2"/>
  <c r="AA396" i="2"/>
  <c r="Y396" i="2"/>
  <c r="W396" i="2"/>
  <c r="AB396" i="2"/>
  <c r="Z396" i="2"/>
  <c r="X396" i="2"/>
  <c r="V396" i="2"/>
  <c r="U396" i="2"/>
  <c r="AC394" i="2"/>
  <c r="AD394" i="2"/>
  <c r="AA394" i="2"/>
  <c r="Y394" i="2"/>
  <c r="W394" i="2"/>
  <c r="AB394" i="2"/>
  <c r="Z394" i="2"/>
  <c r="X394" i="2"/>
  <c r="V394" i="2"/>
  <c r="U394" i="2"/>
  <c r="AC392" i="2"/>
  <c r="AD392" i="2"/>
  <c r="AA392" i="2"/>
  <c r="Y392" i="2"/>
  <c r="W392" i="2"/>
  <c r="AB392" i="2"/>
  <c r="Z392" i="2"/>
  <c r="X392" i="2"/>
  <c r="V392" i="2"/>
  <c r="U392" i="2"/>
  <c r="AC390" i="2"/>
  <c r="AD390" i="2"/>
  <c r="AA390" i="2"/>
  <c r="Y390" i="2"/>
  <c r="W390" i="2"/>
  <c r="AB390" i="2"/>
  <c r="Z390" i="2"/>
  <c r="X390" i="2"/>
  <c r="U390" i="2"/>
  <c r="V390" i="2"/>
  <c r="AC388" i="2"/>
  <c r="AD388" i="2"/>
  <c r="AA388" i="2"/>
  <c r="Y388" i="2"/>
  <c r="W388" i="2"/>
  <c r="AB388" i="2"/>
  <c r="Z388" i="2"/>
  <c r="X388" i="2"/>
  <c r="V388" i="2"/>
  <c r="U388" i="2"/>
  <c r="AC386" i="2"/>
  <c r="AD386" i="2"/>
  <c r="AA386" i="2"/>
  <c r="Y386" i="2"/>
  <c r="W386" i="2"/>
  <c r="AB386" i="2"/>
  <c r="Z386" i="2"/>
  <c r="X386" i="2"/>
  <c r="V386" i="2"/>
  <c r="U386" i="2"/>
  <c r="AC384" i="2"/>
  <c r="AD384" i="2"/>
  <c r="AA384" i="2"/>
  <c r="Y384" i="2"/>
  <c r="W384" i="2"/>
  <c r="AB384" i="2"/>
  <c r="Z384" i="2"/>
  <c r="X384" i="2"/>
  <c r="V384" i="2"/>
  <c r="U384" i="2"/>
  <c r="AC382" i="2"/>
  <c r="AD382" i="2"/>
  <c r="AA382" i="2"/>
  <c r="Y382" i="2"/>
  <c r="W382" i="2"/>
  <c r="AB382" i="2"/>
  <c r="Z382" i="2"/>
  <c r="X382" i="2"/>
  <c r="U382" i="2"/>
  <c r="V382" i="2"/>
  <c r="AC380" i="2"/>
  <c r="AD380" i="2"/>
  <c r="AA380" i="2"/>
  <c r="Y380" i="2"/>
  <c r="W380" i="2"/>
  <c r="AB380" i="2"/>
  <c r="Z380" i="2"/>
  <c r="X380" i="2"/>
  <c r="V380" i="2"/>
  <c r="U380" i="2"/>
  <c r="AC378" i="2"/>
  <c r="AD378" i="2"/>
  <c r="AA378" i="2"/>
  <c r="Y378" i="2"/>
  <c r="W378" i="2"/>
  <c r="AB378" i="2"/>
  <c r="Z378" i="2"/>
  <c r="X378" i="2"/>
  <c r="V378" i="2"/>
  <c r="U378" i="2"/>
  <c r="AC376" i="2"/>
  <c r="AD376" i="2"/>
  <c r="AA376" i="2"/>
  <c r="Y376" i="2"/>
  <c r="W376" i="2"/>
  <c r="AB376" i="2"/>
  <c r="Z376" i="2"/>
  <c r="X376" i="2"/>
  <c r="V376" i="2"/>
  <c r="U376" i="2"/>
  <c r="AC374" i="2"/>
  <c r="AD374" i="2"/>
  <c r="AA374" i="2"/>
  <c r="Y374" i="2"/>
  <c r="W374" i="2"/>
  <c r="AB374" i="2"/>
  <c r="Z374" i="2"/>
  <c r="X374" i="2"/>
  <c r="U374" i="2"/>
  <c r="V374" i="2"/>
  <c r="AC372" i="2"/>
  <c r="AD372" i="2"/>
  <c r="AA372" i="2"/>
  <c r="Y372" i="2"/>
  <c r="W372" i="2"/>
  <c r="AB372" i="2"/>
  <c r="Z372" i="2"/>
  <c r="X372" i="2"/>
  <c r="V372" i="2"/>
  <c r="U372" i="2"/>
  <c r="AC370" i="2"/>
  <c r="AD370" i="2"/>
  <c r="AA370" i="2"/>
  <c r="Y370" i="2"/>
  <c r="W370" i="2"/>
  <c r="AB370" i="2"/>
  <c r="Z370" i="2"/>
  <c r="X370" i="2"/>
  <c r="V370" i="2"/>
  <c r="U370" i="2"/>
  <c r="AC368" i="2"/>
  <c r="AD368" i="2"/>
  <c r="AA368" i="2"/>
  <c r="Y368" i="2"/>
  <c r="W368" i="2"/>
  <c r="AB368" i="2"/>
  <c r="Z368" i="2"/>
  <c r="X368" i="2"/>
  <c r="V368" i="2"/>
  <c r="U368" i="2"/>
  <c r="AC366" i="2"/>
  <c r="AD366" i="2"/>
  <c r="AA366" i="2"/>
  <c r="Y366" i="2"/>
  <c r="W366" i="2"/>
  <c r="AB366" i="2"/>
  <c r="Z366" i="2"/>
  <c r="X366" i="2"/>
  <c r="U366" i="2"/>
  <c r="V366" i="2"/>
  <c r="AC364" i="2"/>
  <c r="AD364" i="2"/>
  <c r="AA364" i="2"/>
  <c r="Y364" i="2"/>
  <c r="W364" i="2"/>
  <c r="AB364" i="2"/>
  <c r="Z364" i="2"/>
  <c r="X364" i="2"/>
  <c r="V364" i="2"/>
  <c r="U364" i="2"/>
  <c r="AC362" i="2"/>
  <c r="AD362" i="2"/>
  <c r="AA362" i="2"/>
  <c r="Y362" i="2"/>
  <c r="W362" i="2"/>
  <c r="AB362" i="2"/>
  <c r="Z362" i="2"/>
  <c r="X362" i="2"/>
  <c r="V362" i="2"/>
  <c r="U362" i="2"/>
  <c r="AC360" i="2"/>
  <c r="AD360" i="2"/>
  <c r="AA360" i="2"/>
  <c r="Y360" i="2"/>
  <c r="W360" i="2"/>
  <c r="AB360" i="2"/>
  <c r="Z360" i="2"/>
  <c r="X360" i="2"/>
  <c r="V360" i="2"/>
  <c r="U360" i="2"/>
  <c r="AC358" i="2"/>
  <c r="AD358" i="2"/>
  <c r="AA358" i="2"/>
  <c r="Y358" i="2"/>
  <c r="W358" i="2"/>
  <c r="AB358" i="2"/>
  <c r="Z358" i="2"/>
  <c r="X358" i="2"/>
  <c r="U358" i="2"/>
  <c r="V358" i="2"/>
  <c r="AC356" i="2"/>
  <c r="AD356" i="2"/>
  <c r="AA356" i="2"/>
  <c r="Y356" i="2"/>
  <c r="W356" i="2"/>
  <c r="AB356" i="2"/>
  <c r="Z356" i="2"/>
  <c r="X356" i="2"/>
  <c r="V356" i="2"/>
  <c r="U356" i="2"/>
  <c r="AC354" i="2"/>
  <c r="AD354" i="2"/>
  <c r="AA354" i="2"/>
  <c r="Y354" i="2"/>
  <c r="W354" i="2"/>
  <c r="AB354" i="2"/>
  <c r="Z354" i="2"/>
  <c r="X354" i="2"/>
  <c r="V354" i="2"/>
  <c r="U354" i="2"/>
  <c r="AC352" i="2"/>
  <c r="AD352" i="2"/>
  <c r="AA352" i="2"/>
  <c r="Y352" i="2"/>
  <c r="W352" i="2"/>
  <c r="AB352" i="2"/>
  <c r="Z352" i="2"/>
  <c r="X352" i="2"/>
  <c r="V352" i="2"/>
  <c r="U352" i="2"/>
  <c r="AC350" i="2"/>
  <c r="AD350" i="2"/>
  <c r="AA350" i="2"/>
  <c r="Y350" i="2"/>
  <c r="W350" i="2"/>
  <c r="AB350" i="2"/>
  <c r="Z350" i="2"/>
  <c r="X350" i="2"/>
  <c r="U350" i="2"/>
  <c r="V350" i="2"/>
  <c r="AC348" i="2"/>
  <c r="AD348" i="2"/>
  <c r="AA348" i="2"/>
  <c r="Y348" i="2"/>
  <c r="W348" i="2"/>
  <c r="AB348" i="2"/>
  <c r="Z348" i="2"/>
  <c r="X348" i="2"/>
  <c r="V348" i="2"/>
  <c r="U348" i="2"/>
  <c r="AC346" i="2"/>
  <c r="AD346" i="2"/>
  <c r="AA346" i="2"/>
  <c r="Y346" i="2"/>
  <c r="W346" i="2"/>
  <c r="AB346" i="2"/>
  <c r="Z346" i="2"/>
  <c r="X346" i="2"/>
  <c r="V346" i="2"/>
  <c r="U346" i="2"/>
  <c r="AC344" i="2"/>
  <c r="AD344" i="2"/>
  <c r="AA344" i="2"/>
  <c r="Y344" i="2"/>
  <c r="W344" i="2"/>
  <c r="AB344" i="2"/>
  <c r="Z344" i="2"/>
  <c r="X344" i="2"/>
  <c r="V344" i="2"/>
  <c r="U344" i="2"/>
  <c r="AC342" i="2"/>
  <c r="AD342" i="2"/>
  <c r="AA342" i="2"/>
  <c r="Y342" i="2"/>
  <c r="W342" i="2"/>
  <c r="AB342" i="2"/>
  <c r="Z342" i="2"/>
  <c r="X342" i="2"/>
  <c r="U342" i="2"/>
  <c r="V342" i="2"/>
  <c r="AC340" i="2"/>
  <c r="AD340" i="2"/>
  <c r="AA340" i="2"/>
  <c r="Y340" i="2"/>
  <c r="W340" i="2"/>
  <c r="AB340" i="2"/>
  <c r="Z340" i="2"/>
  <c r="X340" i="2"/>
  <c r="V340" i="2"/>
  <c r="U340" i="2"/>
  <c r="AC338" i="2"/>
  <c r="AD338" i="2"/>
  <c r="AA338" i="2"/>
  <c r="Y338" i="2"/>
  <c r="W338" i="2"/>
  <c r="AB338" i="2"/>
  <c r="Z338" i="2"/>
  <c r="X338" i="2"/>
  <c r="V338" i="2"/>
  <c r="U338" i="2"/>
  <c r="AC336" i="2"/>
  <c r="AD336" i="2"/>
  <c r="AA336" i="2"/>
  <c r="Y336" i="2"/>
  <c r="W336" i="2"/>
  <c r="AB336" i="2"/>
  <c r="Z336" i="2"/>
  <c r="X336" i="2"/>
  <c r="V336" i="2"/>
  <c r="U336" i="2"/>
  <c r="AC334" i="2"/>
  <c r="AD334" i="2"/>
  <c r="AA334" i="2"/>
  <c r="Y334" i="2"/>
  <c r="W334" i="2"/>
  <c r="AB334" i="2"/>
  <c r="Z334" i="2"/>
  <c r="X334" i="2"/>
  <c r="V334" i="2"/>
  <c r="U334" i="2"/>
  <c r="AC332" i="2"/>
  <c r="AD332" i="2"/>
  <c r="AA332" i="2"/>
  <c r="Y332" i="2"/>
  <c r="W332" i="2"/>
  <c r="AB332" i="2"/>
  <c r="Z332" i="2"/>
  <c r="X332" i="2"/>
  <c r="V332" i="2"/>
  <c r="U332" i="2"/>
  <c r="AC330" i="2"/>
  <c r="AD330" i="2"/>
  <c r="AA330" i="2"/>
  <c r="Y330" i="2"/>
  <c r="W330" i="2"/>
  <c r="AB330" i="2"/>
  <c r="Z330" i="2"/>
  <c r="X330" i="2"/>
  <c r="V330" i="2"/>
  <c r="U330" i="2"/>
  <c r="AC328" i="2"/>
  <c r="AD328" i="2"/>
  <c r="AA328" i="2"/>
  <c r="Y328" i="2"/>
  <c r="W328" i="2"/>
  <c r="AB328" i="2"/>
  <c r="Z328" i="2"/>
  <c r="X328" i="2"/>
  <c r="V328" i="2"/>
  <c r="U328" i="2"/>
  <c r="AC326" i="2"/>
  <c r="AD326" i="2"/>
  <c r="AA326" i="2"/>
  <c r="Y326" i="2"/>
  <c r="W326" i="2"/>
  <c r="AB326" i="2"/>
  <c r="Z326" i="2"/>
  <c r="X326" i="2"/>
  <c r="V326" i="2"/>
  <c r="U326" i="2"/>
  <c r="AC324" i="2"/>
  <c r="AD324" i="2"/>
  <c r="AA324" i="2"/>
  <c r="Y324" i="2"/>
  <c r="W324" i="2"/>
  <c r="AB324" i="2"/>
  <c r="Z324" i="2"/>
  <c r="X324" i="2"/>
  <c r="V324" i="2"/>
  <c r="U324" i="2"/>
  <c r="AC322" i="2"/>
  <c r="AD322" i="2"/>
  <c r="AA322" i="2"/>
  <c r="Y322" i="2"/>
  <c r="W322" i="2"/>
  <c r="AB322" i="2"/>
  <c r="Z322" i="2"/>
  <c r="X322" i="2"/>
  <c r="V322" i="2"/>
  <c r="U322" i="2"/>
  <c r="AC320" i="2"/>
  <c r="AD320" i="2"/>
  <c r="AA320" i="2"/>
  <c r="Y320" i="2"/>
  <c r="W320" i="2"/>
  <c r="AB320" i="2"/>
  <c r="Z320" i="2"/>
  <c r="X320" i="2"/>
  <c r="V320" i="2"/>
  <c r="U320" i="2"/>
  <c r="AC318" i="2"/>
  <c r="AD318" i="2"/>
  <c r="AA318" i="2"/>
  <c r="Y318" i="2"/>
  <c r="W318" i="2"/>
  <c r="AB318" i="2"/>
  <c r="Z318" i="2"/>
  <c r="X318" i="2"/>
  <c r="V318" i="2"/>
  <c r="U318" i="2"/>
  <c r="AC316" i="2"/>
  <c r="AD316" i="2"/>
  <c r="AA316" i="2"/>
  <c r="Y316" i="2"/>
  <c r="W316" i="2"/>
  <c r="AB316" i="2"/>
  <c r="Z316" i="2"/>
  <c r="X316" i="2"/>
  <c r="V316" i="2"/>
  <c r="U316" i="2"/>
  <c r="AC314" i="2"/>
  <c r="AD314" i="2"/>
  <c r="AA314" i="2"/>
  <c r="Y314" i="2"/>
  <c r="W314" i="2"/>
  <c r="AB314" i="2"/>
  <c r="Z314" i="2"/>
  <c r="X314" i="2"/>
  <c r="V314" i="2"/>
  <c r="U314" i="2"/>
  <c r="AC312" i="2"/>
  <c r="AD312" i="2"/>
  <c r="AA312" i="2"/>
  <c r="Y312" i="2"/>
  <c r="W312" i="2"/>
  <c r="AB312" i="2"/>
  <c r="Z312" i="2"/>
  <c r="X312" i="2"/>
  <c r="V312" i="2"/>
  <c r="U312" i="2"/>
  <c r="AC310" i="2"/>
  <c r="AD310" i="2"/>
  <c r="AA310" i="2"/>
  <c r="Y310" i="2"/>
  <c r="W310" i="2"/>
  <c r="AB310" i="2"/>
  <c r="Z310" i="2"/>
  <c r="X310" i="2"/>
  <c r="V310" i="2"/>
  <c r="U310" i="2"/>
  <c r="AC308" i="2"/>
  <c r="AD308" i="2"/>
  <c r="AA308" i="2"/>
  <c r="Y308" i="2"/>
  <c r="W308" i="2"/>
  <c r="AB308" i="2"/>
  <c r="Z308" i="2"/>
  <c r="X308" i="2"/>
  <c r="V308" i="2"/>
  <c r="U308" i="2"/>
  <c r="AC306" i="2"/>
  <c r="AD306" i="2"/>
  <c r="AA306" i="2"/>
  <c r="Y306" i="2"/>
  <c r="W306" i="2"/>
  <c r="AB306" i="2"/>
  <c r="Z306" i="2"/>
  <c r="X306" i="2"/>
  <c r="V306" i="2"/>
  <c r="U306" i="2"/>
  <c r="AC304" i="2"/>
  <c r="AD304" i="2"/>
  <c r="AA304" i="2"/>
  <c r="Y304" i="2"/>
  <c r="W304" i="2"/>
  <c r="AB304" i="2"/>
  <c r="Z304" i="2"/>
  <c r="X304" i="2"/>
  <c r="V304" i="2"/>
  <c r="U304" i="2"/>
  <c r="AC302" i="2"/>
  <c r="AD302" i="2"/>
  <c r="AA302" i="2"/>
  <c r="Y302" i="2"/>
  <c r="W302" i="2"/>
  <c r="AB302" i="2"/>
  <c r="Z302" i="2"/>
  <c r="X302" i="2"/>
  <c r="V302" i="2"/>
  <c r="U302" i="2"/>
  <c r="AC300" i="2"/>
  <c r="AD300" i="2"/>
  <c r="AA300" i="2"/>
  <c r="Y300" i="2"/>
  <c r="W300" i="2"/>
  <c r="AB300" i="2"/>
  <c r="Z300" i="2"/>
  <c r="X300" i="2"/>
  <c r="V300" i="2"/>
  <c r="U300" i="2"/>
  <c r="AC298" i="2"/>
  <c r="AD298" i="2"/>
  <c r="AA298" i="2"/>
  <c r="Y298" i="2"/>
  <c r="W298" i="2"/>
  <c r="AB298" i="2"/>
  <c r="Z298" i="2"/>
  <c r="X298" i="2"/>
  <c r="V298" i="2"/>
  <c r="U298" i="2"/>
  <c r="AC296" i="2"/>
  <c r="AD296" i="2"/>
  <c r="AA296" i="2"/>
  <c r="Y296" i="2"/>
  <c r="W296" i="2"/>
  <c r="AB296" i="2"/>
  <c r="Z296" i="2"/>
  <c r="X296" i="2"/>
  <c r="V296" i="2"/>
  <c r="U296" i="2"/>
  <c r="AC294" i="2"/>
  <c r="AD294" i="2"/>
  <c r="AA294" i="2"/>
  <c r="Y294" i="2"/>
  <c r="W294" i="2"/>
  <c r="AB294" i="2"/>
  <c r="Z294" i="2"/>
  <c r="X294" i="2"/>
  <c r="V294" i="2"/>
  <c r="U294" i="2"/>
  <c r="AC292" i="2"/>
  <c r="AD292" i="2"/>
  <c r="AA292" i="2"/>
  <c r="Y292" i="2"/>
  <c r="W292" i="2"/>
  <c r="AB292" i="2"/>
  <c r="Z292" i="2"/>
  <c r="X292" i="2"/>
  <c r="V292" i="2"/>
  <c r="U292" i="2"/>
  <c r="AC290" i="2"/>
  <c r="AD290" i="2"/>
  <c r="AA290" i="2"/>
  <c r="Y290" i="2"/>
  <c r="W290" i="2"/>
  <c r="AB290" i="2"/>
  <c r="Z290" i="2"/>
  <c r="X290" i="2"/>
  <c r="V290" i="2"/>
  <c r="U290" i="2"/>
  <c r="AC288" i="2"/>
  <c r="AD288" i="2"/>
  <c r="AA288" i="2"/>
  <c r="Y288" i="2"/>
  <c r="W288" i="2"/>
  <c r="Z288" i="2"/>
  <c r="X288" i="2"/>
  <c r="AB288" i="2"/>
  <c r="U288" i="2"/>
  <c r="V288" i="2"/>
  <c r="AC286" i="2"/>
  <c r="AD286" i="2"/>
  <c r="AA286" i="2"/>
  <c r="Y286" i="2"/>
  <c r="W286" i="2"/>
  <c r="AB286" i="2"/>
  <c r="Z286" i="2"/>
  <c r="X286" i="2"/>
  <c r="V286" i="2"/>
  <c r="U286" i="2"/>
  <c r="AC284" i="2"/>
  <c r="AD284" i="2"/>
  <c r="AA284" i="2"/>
  <c r="Y284" i="2"/>
  <c r="W284" i="2"/>
  <c r="Z284" i="2"/>
  <c r="X284" i="2"/>
  <c r="AB284" i="2"/>
  <c r="U284" i="2"/>
  <c r="V284" i="2"/>
  <c r="AC282" i="2"/>
  <c r="AD282" i="2"/>
  <c r="AA282" i="2"/>
  <c r="Y282" i="2"/>
  <c r="W282" i="2"/>
  <c r="AB282" i="2"/>
  <c r="Z282" i="2"/>
  <c r="X282" i="2"/>
  <c r="V282" i="2"/>
  <c r="U282" i="2"/>
  <c r="AC280" i="2"/>
  <c r="AD280" i="2"/>
  <c r="AA280" i="2"/>
  <c r="Y280" i="2"/>
  <c r="W280" i="2"/>
  <c r="Z280" i="2"/>
  <c r="X280" i="2"/>
  <c r="AB280" i="2"/>
  <c r="U280" i="2"/>
  <c r="V280" i="2"/>
  <c r="AC278" i="2"/>
  <c r="AD278" i="2"/>
  <c r="AA278" i="2"/>
  <c r="Y278" i="2"/>
  <c r="W278" i="2"/>
  <c r="AB278" i="2"/>
  <c r="Z278" i="2"/>
  <c r="X278" i="2"/>
  <c r="V278" i="2"/>
  <c r="U278" i="2"/>
  <c r="AC276" i="2"/>
  <c r="AD276" i="2"/>
  <c r="AA276" i="2"/>
  <c r="Y276" i="2"/>
  <c r="W276" i="2"/>
  <c r="Z276" i="2"/>
  <c r="X276" i="2"/>
  <c r="AB276" i="2"/>
  <c r="U276" i="2"/>
  <c r="V276" i="2"/>
  <c r="AC274" i="2"/>
  <c r="AD274" i="2"/>
  <c r="AA274" i="2"/>
  <c r="Y274" i="2"/>
  <c r="W274" i="2"/>
  <c r="AB274" i="2"/>
  <c r="Z274" i="2"/>
  <c r="X274" i="2"/>
  <c r="V274" i="2"/>
  <c r="U274" i="2"/>
  <c r="AC272" i="2"/>
  <c r="AD272" i="2"/>
  <c r="AA272" i="2"/>
  <c r="Y272" i="2"/>
  <c r="W272" i="2"/>
  <c r="Z272" i="2"/>
  <c r="X272" i="2"/>
  <c r="AB272" i="2"/>
  <c r="U272" i="2"/>
  <c r="V272" i="2"/>
  <c r="AC270" i="2"/>
  <c r="AD270" i="2"/>
  <c r="AA270" i="2"/>
  <c r="Y270" i="2"/>
  <c r="W270" i="2"/>
  <c r="AB270" i="2"/>
  <c r="Z270" i="2"/>
  <c r="X270" i="2"/>
  <c r="V270" i="2"/>
  <c r="U270" i="2"/>
  <c r="AC268" i="2"/>
  <c r="AD268" i="2"/>
  <c r="AA268" i="2"/>
  <c r="Y268" i="2"/>
  <c r="W268" i="2"/>
  <c r="Z268" i="2"/>
  <c r="X268" i="2"/>
  <c r="AB268" i="2"/>
  <c r="U268" i="2"/>
  <c r="V268" i="2"/>
  <c r="AC266" i="2"/>
  <c r="AD266" i="2"/>
  <c r="AA266" i="2"/>
  <c r="Y266" i="2"/>
  <c r="W266" i="2"/>
  <c r="AB266" i="2"/>
  <c r="Z266" i="2"/>
  <c r="X266" i="2"/>
  <c r="V266" i="2"/>
  <c r="U266" i="2"/>
  <c r="AC264" i="2"/>
  <c r="AD264" i="2"/>
  <c r="AA264" i="2"/>
  <c r="Y264" i="2"/>
  <c r="W264" i="2"/>
  <c r="Z264" i="2"/>
  <c r="X264" i="2"/>
  <c r="AB264" i="2"/>
  <c r="U264" i="2"/>
  <c r="V264" i="2"/>
  <c r="AC262" i="2"/>
  <c r="AD262" i="2"/>
  <c r="AA262" i="2"/>
  <c r="Y262" i="2"/>
  <c r="W262" i="2"/>
  <c r="AB262" i="2"/>
  <c r="Z262" i="2"/>
  <c r="X262" i="2"/>
  <c r="V262" i="2"/>
  <c r="U262" i="2"/>
  <c r="AC260" i="2"/>
  <c r="AD260" i="2"/>
  <c r="AA260" i="2"/>
  <c r="Y260" i="2"/>
  <c r="W260" i="2"/>
  <c r="Z260" i="2"/>
  <c r="X260" i="2"/>
  <c r="AB260" i="2"/>
  <c r="U260" i="2"/>
  <c r="V260" i="2"/>
  <c r="AC258" i="2"/>
  <c r="AD258" i="2"/>
  <c r="AA258" i="2"/>
  <c r="Y258" i="2"/>
  <c r="W258" i="2"/>
  <c r="AB258" i="2"/>
  <c r="Z258" i="2"/>
  <c r="X258" i="2"/>
  <c r="V258" i="2"/>
  <c r="U258" i="2"/>
  <c r="AC256" i="2"/>
  <c r="AD256" i="2"/>
  <c r="AA256" i="2"/>
  <c r="Y256" i="2"/>
  <c r="W256" i="2"/>
  <c r="Z256" i="2"/>
  <c r="X256" i="2"/>
  <c r="AB256" i="2"/>
  <c r="U256" i="2"/>
  <c r="V256" i="2"/>
  <c r="AC254" i="2"/>
  <c r="AD254" i="2"/>
  <c r="AA254" i="2"/>
  <c r="Y254" i="2"/>
  <c r="W254" i="2"/>
  <c r="AB254" i="2"/>
  <c r="Z254" i="2"/>
  <c r="X254" i="2"/>
  <c r="V254" i="2"/>
  <c r="U254" i="2"/>
  <c r="AC252" i="2"/>
  <c r="AD252" i="2"/>
  <c r="AA252" i="2"/>
  <c r="Y252" i="2"/>
  <c r="W252" i="2"/>
  <c r="Z252" i="2"/>
  <c r="X252" i="2"/>
  <c r="AB252" i="2"/>
  <c r="U252" i="2"/>
  <c r="V252" i="2"/>
  <c r="AC250" i="2"/>
  <c r="AD250" i="2"/>
  <c r="AA250" i="2"/>
  <c r="Y250" i="2"/>
  <c r="W250" i="2"/>
  <c r="AB250" i="2"/>
  <c r="Z250" i="2"/>
  <c r="X250" i="2"/>
  <c r="V250" i="2"/>
  <c r="U250" i="2"/>
  <c r="AC248" i="2"/>
  <c r="AD248" i="2"/>
  <c r="AA248" i="2"/>
  <c r="Y248" i="2"/>
  <c r="W248" i="2"/>
  <c r="Z248" i="2"/>
  <c r="X248" i="2"/>
  <c r="AB248" i="2"/>
  <c r="U248" i="2"/>
  <c r="V248" i="2"/>
  <c r="AC246" i="2"/>
  <c r="AD246" i="2"/>
  <c r="Y246" i="2"/>
  <c r="AA246" i="2"/>
  <c r="W246" i="2"/>
  <c r="AB246" i="2"/>
  <c r="Z246" i="2"/>
  <c r="X246" i="2"/>
  <c r="V246" i="2"/>
  <c r="U246" i="2"/>
  <c r="AC244" i="2"/>
  <c r="AD244" i="2"/>
  <c r="AA244" i="2"/>
  <c r="Y244" i="2"/>
  <c r="W244" i="2"/>
  <c r="Z244" i="2"/>
  <c r="X244" i="2"/>
  <c r="AB244" i="2"/>
  <c r="U244" i="2"/>
  <c r="V244" i="2"/>
  <c r="AC242" i="2"/>
  <c r="AD242" i="2"/>
  <c r="Y242" i="2"/>
  <c r="AA242" i="2"/>
  <c r="W242" i="2"/>
  <c r="AB242" i="2"/>
  <c r="Z242" i="2"/>
  <c r="X242" i="2"/>
  <c r="V242" i="2"/>
  <c r="U242" i="2"/>
  <c r="AC240" i="2"/>
  <c r="AD240" i="2"/>
  <c r="AA240" i="2"/>
  <c r="Y240" i="2"/>
  <c r="W240" i="2"/>
  <c r="Z240" i="2"/>
  <c r="X240" i="2"/>
  <c r="AB240" i="2"/>
  <c r="U240" i="2"/>
  <c r="V240" i="2"/>
  <c r="AC238" i="2"/>
  <c r="AD238" i="2"/>
  <c r="Y238" i="2"/>
  <c r="AA238" i="2"/>
  <c r="W238" i="2"/>
  <c r="AB238" i="2"/>
  <c r="Z238" i="2"/>
  <c r="X238" i="2"/>
  <c r="V238" i="2"/>
  <c r="U238" i="2"/>
  <c r="AC236" i="2"/>
  <c r="AD236" i="2"/>
  <c r="AA236" i="2"/>
  <c r="Y236" i="2"/>
  <c r="W236" i="2"/>
  <c r="Z236" i="2"/>
  <c r="X236" i="2"/>
  <c r="AB236" i="2"/>
  <c r="U236" i="2"/>
  <c r="V236" i="2"/>
  <c r="AC234" i="2"/>
  <c r="AD234" i="2"/>
  <c r="Y234" i="2"/>
  <c r="AA234" i="2"/>
  <c r="W234" i="2"/>
  <c r="AB234" i="2"/>
  <c r="Z234" i="2"/>
  <c r="X234" i="2"/>
  <c r="V234" i="2"/>
  <c r="U234" i="2"/>
  <c r="AC232" i="2"/>
  <c r="AD232" i="2"/>
  <c r="AA232" i="2"/>
  <c r="Y232" i="2"/>
  <c r="W232" i="2"/>
  <c r="Z232" i="2"/>
  <c r="X232" i="2"/>
  <c r="AB232" i="2"/>
  <c r="U232" i="2"/>
  <c r="V232" i="2"/>
  <c r="AC230" i="2"/>
  <c r="AD230" i="2"/>
  <c r="Y230" i="2"/>
  <c r="AA230" i="2"/>
  <c r="W230" i="2"/>
  <c r="AB230" i="2"/>
  <c r="Z230" i="2"/>
  <c r="X230" i="2"/>
  <c r="V230" i="2"/>
  <c r="U230" i="2"/>
  <c r="AC228" i="2"/>
  <c r="AD228" i="2"/>
  <c r="AA228" i="2"/>
  <c r="Y228" i="2"/>
  <c r="W228" i="2"/>
  <c r="Z228" i="2"/>
  <c r="X228" i="2"/>
  <c r="AB228" i="2"/>
  <c r="U228" i="2"/>
  <c r="V228" i="2"/>
  <c r="AC459" i="2"/>
  <c r="AD459" i="2"/>
  <c r="AA459" i="2"/>
  <c r="Y459" i="2"/>
  <c r="W459" i="2"/>
  <c r="AB459" i="2"/>
  <c r="Z459" i="2"/>
  <c r="X459" i="2"/>
  <c r="V459" i="2"/>
  <c r="U459" i="2"/>
  <c r="AC457" i="2"/>
  <c r="AD457" i="2"/>
  <c r="AA457" i="2"/>
  <c r="Y457" i="2"/>
  <c r="W457" i="2"/>
  <c r="AB457" i="2"/>
  <c r="Z457" i="2"/>
  <c r="X457" i="2"/>
  <c r="V457" i="2"/>
  <c r="U457" i="2"/>
  <c r="AC455" i="2"/>
  <c r="AD455" i="2"/>
  <c r="AA455" i="2"/>
  <c r="Y455" i="2"/>
  <c r="W455" i="2"/>
  <c r="AB455" i="2"/>
  <c r="Z455" i="2"/>
  <c r="X455" i="2"/>
  <c r="V455" i="2"/>
  <c r="U455" i="2"/>
  <c r="AC453" i="2"/>
  <c r="AD453" i="2"/>
  <c r="AA453" i="2"/>
  <c r="Y453" i="2"/>
  <c r="W453" i="2"/>
  <c r="AB453" i="2"/>
  <c r="Z453" i="2"/>
  <c r="X453" i="2"/>
  <c r="V453" i="2"/>
  <c r="U453" i="2"/>
  <c r="AC451" i="2"/>
  <c r="AD451" i="2"/>
  <c r="AA451" i="2"/>
  <c r="Y451" i="2"/>
  <c r="W451" i="2"/>
  <c r="AB451" i="2"/>
  <c r="Z451" i="2"/>
  <c r="X451" i="2"/>
  <c r="V451" i="2"/>
  <c r="U451" i="2"/>
  <c r="AC449" i="2"/>
  <c r="AD449" i="2"/>
  <c r="AA449" i="2"/>
  <c r="Y449" i="2"/>
  <c r="W449" i="2"/>
  <c r="AB449" i="2"/>
  <c r="Z449" i="2"/>
  <c r="X449" i="2"/>
  <c r="V449" i="2"/>
  <c r="U449" i="2"/>
  <c r="AC447" i="2"/>
  <c r="AD447" i="2"/>
  <c r="AA447" i="2"/>
  <c r="Y447" i="2"/>
  <c r="W447" i="2"/>
  <c r="AB447" i="2"/>
  <c r="Z447" i="2"/>
  <c r="X447" i="2"/>
  <c r="V447" i="2"/>
  <c r="U447" i="2"/>
  <c r="AC445" i="2"/>
  <c r="AD445" i="2"/>
  <c r="AA445" i="2"/>
  <c r="Y445" i="2"/>
  <c r="W445" i="2"/>
  <c r="AB445" i="2"/>
  <c r="Z445" i="2"/>
  <c r="X445" i="2"/>
  <c r="V445" i="2"/>
  <c r="U445" i="2"/>
  <c r="AC443" i="2"/>
  <c r="AD443" i="2"/>
  <c r="AA443" i="2"/>
  <c r="Y443" i="2"/>
  <c r="W443" i="2"/>
  <c r="AB443" i="2"/>
  <c r="Z443" i="2"/>
  <c r="X443" i="2"/>
  <c r="V443" i="2"/>
  <c r="U443" i="2"/>
  <c r="AC441" i="2"/>
  <c r="AD441" i="2"/>
  <c r="AA441" i="2"/>
  <c r="Y441" i="2"/>
  <c r="W441" i="2"/>
  <c r="AB441" i="2"/>
  <c r="Z441" i="2"/>
  <c r="X441" i="2"/>
  <c r="V441" i="2"/>
  <c r="U441" i="2"/>
  <c r="AC439" i="2"/>
  <c r="AD439" i="2"/>
  <c r="AA439" i="2"/>
  <c r="Y439" i="2"/>
  <c r="W439" i="2"/>
  <c r="AB439" i="2"/>
  <c r="Z439" i="2"/>
  <c r="X439" i="2"/>
  <c r="V439" i="2"/>
  <c r="U439" i="2"/>
  <c r="AC437" i="2"/>
  <c r="AD437" i="2"/>
  <c r="AA437" i="2"/>
  <c r="Y437" i="2"/>
  <c r="W437" i="2"/>
  <c r="AB437" i="2"/>
  <c r="Z437" i="2"/>
  <c r="X437" i="2"/>
  <c r="V437" i="2"/>
  <c r="U437" i="2"/>
  <c r="AC435" i="2"/>
  <c r="AD435" i="2"/>
  <c r="AA435" i="2"/>
  <c r="Y435" i="2"/>
  <c r="W435" i="2"/>
  <c r="AB435" i="2"/>
  <c r="Z435" i="2"/>
  <c r="X435" i="2"/>
  <c r="V435" i="2"/>
  <c r="U435" i="2"/>
  <c r="AC433" i="2"/>
  <c r="AD433" i="2"/>
  <c r="AA433" i="2"/>
  <c r="Y433" i="2"/>
  <c r="W433" i="2"/>
  <c r="AB433" i="2"/>
  <c r="Z433" i="2"/>
  <c r="X433" i="2"/>
  <c r="V433" i="2"/>
  <c r="U433" i="2"/>
  <c r="AC431" i="2"/>
  <c r="AD431" i="2"/>
  <c r="AA431" i="2"/>
  <c r="Y431" i="2"/>
  <c r="W431" i="2"/>
  <c r="AB431" i="2"/>
  <c r="Z431" i="2"/>
  <c r="X431" i="2"/>
  <c r="V431" i="2"/>
  <c r="U431" i="2"/>
  <c r="AC429" i="2"/>
  <c r="AD429" i="2"/>
  <c r="AA429" i="2"/>
  <c r="Y429" i="2"/>
  <c r="W429" i="2"/>
  <c r="AB429" i="2"/>
  <c r="Z429" i="2"/>
  <c r="X429" i="2"/>
  <c r="V429" i="2"/>
  <c r="U429" i="2"/>
  <c r="AC427" i="2"/>
  <c r="AD427" i="2"/>
  <c r="AA427" i="2"/>
  <c r="Y427" i="2"/>
  <c r="W427" i="2"/>
  <c r="AB427" i="2"/>
  <c r="Z427" i="2"/>
  <c r="X427" i="2"/>
  <c r="V427" i="2"/>
  <c r="U427" i="2"/>
  <c r="AC425" i="2"/>
  <c r="AD425" i="2"/>
  <c r="AA425" i="2"/>
  <c r="Y425" i="2"/>
  <c r="W425" i="2"/>
  <c r="AB425" i="2"/>
  <c r="Z425" i="2"/>
  <c r="X425" i="2"/>
  <c r="V425" i="2"/>
  <c r="U425" i="2"/>
  <c r="AC423" i="2"/>
  <c r="AD423" i="2"/>
  <c r="AA423" i="2"/>
  <c r="Y423" i="2"/>
  <c r="W423" i="2"/>
  <c r="AB423" i="2"/>
  <c r="Z423" i="2"/>
  <c r="X423" i="2"/>
  <c r="V423" i="2"/>
  <c r="U423" i="2"/>
  <c r="AC421" i="2"/>
  <c r="AD421" i="2"/>
  <c r="AA421" i="2"/>
  <c r="Y421" i="2"/>
  <c r="W421" i="2"/>
  <c r="AB421" i="2"/>
  <c r="Z421" i="2"/>
  <c r="X421" i="2"/>
  <c r="V421" i="2"/>
  <c r="U421" i="2"/>
  <c r="AC419" i="2"/>
  <c r="AD419" i="2"/>
  <c r="AA419" i="2"/>
  <c r="Y419" i="2"/>
  <c r="W419" i="2"/>
  <c r="AB419" i="2"/>
  <c r="Z419" i="2"/>
  <c r="X419" i="2"/>
  <c r="V419" i="2"/>
  <c r="U419" i="2"/>
  <c r="AC417" i="2"/>
  <c r="AD417" i="2"/>
  <c r="AA417" i="2"/>
  <c r="Y417" i="2"/>
  <c r="W417" i="2"/>
  <c r="AB417" i="2"/>
  <c r="Z417" i="2"/>
  <c r="X417" i="2"/>
  <c r="V417" i="2"/>
  <c r="U417" i="2"/>
  <c r="AC415" i="2"/>
  <c r="AD415" i="2"/>
  <c r="AA415" i="2"/>
  <c r="Y415" i="2"/>
  <c r="W415" i="2"/>
  <c r="AB415" i="2"/>
  <c r="Z415" i="2"/>
  <c r="X415" i="2"/>
  <c r="V415" i="2"/>
  <c r="U415" i="2"/>
  <c r="AC413" i="2"/>
  <c r="AD413" i="2"/>
  <c r="AA413" i="2"/>
  <c r="Y413" i="2"/>
  <c r="W413" i="2"/>
  <c r="AB413" i="2"/>
  <c r="Z413" i="2"/>
  <c r="X413" i="2"/>
  <c r="V413" i="2"/>
  <c r="U413" i="2"/>
  <c r="AC411" i="2"/>
  <c r="AD411" i="2"/>
  <c r="AA411" i="2"/>
  <c r="Y411" i="2"/>
  <c r="W411" i="2"/>
  <c r="AB411" i="2"/>
  <c r="Z411" i="2"/>
  <c r="X411" i="2"/>
  <c r="V411" i="2"/>
  <c r="U411" i="2"/>
  <c r="AC409" i="2"/>
  <c r="AD409" i="2"/>
  <c r="AA409" i="2"/>
  <c r="Y409" i="2"/>
  <c r="W409" i="2"/>
  <c r="AB409" i="2"/>
  <c r="Z409" i="2"/>
  <c r="X409" i="2"/>
  <c r="V409" i="2"/>
  <c r="U409" i="2"/>
  <c r="AC407" i="2"/>
  <c r="AD407" i="2"/>
  <c r="AA407" i="2"/>
  <c r="Y407" i="2"/>
  <c r="W407" i="2"/>
  <c r="AB407" i="2"/>
  <c r="Z407" i="2"/>
  <c r="X407" i="2"/>
  <c r="V407" i="2"/>
  <c r="U407" i="2"/>
  <c r="AC405" i="2"/>
  <c r="AD405" i="2"/>
  <c r="AA405" i="2"/>
  <c r="Y405" i="2"/>
  <c r="W405" i="2"/>
  <c r="AB405" i="2"/>
  <c r="Z405" i="2"/>
  <c r="X405" i="2"/>
  <c r="V405" i="2"/>
  <c r="U405" i="2"/>
  <c r="AC403" i="2"/>
  <c r="AD403" i="2"/>
  <c r="AA403" i="2"/>
  <c r="Y403" i="2"/>
  <c r="W403" i="2"/>
  <c r="AB403" i="2"/>
  <c r="Z403" i="2"/>
  <c r="X403" i="2"/>
  <c r="V403" i="2"/>
  <c r="U403" i="2"/>
  <c r="AC401" i="2"/>
  <c r="AD401" i="2"/>
  <c r="AA401" i="2"/>
  <c r="Y401" i="2"/>
  <c r="W401" i="2"/>
  <c r="AB401" i="2"/>
  <c r="Z401" i="2"/>
  <c r="X401" i="2"/>
  <c r="V401" i="2"/>
  <c r="U401" i="2"/>
  <c r="AC399" i="2"/>
  <c r="AD399" i="2"/>
  <c r="AA399" i="2"/>
  <c r="Y399" i="2"/>
  <c r="W399" i="2"/>
  <c r="AB399" i="2"/>
  <c r="Z399" i="2"/>
  <c r="X399" i="2"/>
  <c r="V399" i="2"/>
  <c r="U399" i="2"/>
  <c r="AC397" i="2"/>
  <c r="AD397" i="2"/>
  <c r="AA397" i="2"/>
  <c r="Y397" i="2"/>
  <c r="W397" i="2"/>
  <c r="AB397" i="2"/>
  <c r="Z397" i="2"/>
  <c r="X397" i="2"/>
  <c r="V397" i="2"/>
  <c r="U397" i="2"/>
  <c r="AC395" i="2"/>
  <c r="AD395" i="2"/>
  <c r="AA395" i="2"/>
  <c r="Y395" i="2"/>
  <c r="W395" i="2"/>
  <c r="AB395" i="2"/>
  <c r="Z395" i="2"/>
  <c r="X395" i="2"/>
  <c r="V395" i="2"/>
  <c r="U395" i="2"/>
  <c r="AC393" i="2"/>
  <c r="AD393" i="2"/>
  <c r="AA393" i="2"/>
  <c r="Y393" i="2"/>
  <c r="W393" i="2"/>
  <c r="AB393" i="2"/>
  <c r="Z393" i="2"/>
  <c r="X393" i="2"/>
  <c r="V393" i="2"/>
  <c r="U393" i="2"/>
  <c r="AC391" i="2"/>
  <c r="AD391" i="2"/>
  <c r="AA391" i="2"/>
  <c r="Y391" i="2"/>
  <c r="W391" i="2"/>
  <c r="AB391" i="2"/>
  <c r="Z391" i="2"/>
  <c r="X391" i="2"/>
  <c r="V391" i="2"/>
  <c r="U391" i="2"/>
  <c r="AC389" i="2"/>
  <c r="AD389" i="2"/>
  <c r="AA389" i="2"/>
  <c r="Y389" i="2"/>
  <c r="W389" i="2"/>
  <c r="AB389" i="2"/>
  <c r="Z389" i="2"/>
  <c r="X389" i="2"/>
  <c r="V389" i="2"/>
  <c r="U389" i="2"/>
  <c r="AC387" i="2"/>
  <c r="AD387" i="2"/>
  <c r="AA387" i="2"/>
  <c r="Y387" i="2"/>
  <c r="W387" i="2"/>
  <c r="AB387" i="2"/>
  <c r="Z387" i="2"/>
  <c r="X387" i="2"/>
  <c r="V387" i="2"/>
  <c r="U387" i="2"/>
  <c r="AC385" i="2"/>
  <c r="AD385" i="2"/>
  <c r="AA385" i="2"/>
  <c r="Y385" i="2"/>
  <c r="W385" i="2"/>
  <c r="AB385" i="2"/>
  <c r="Z385" i="2"/>
  <c r="X385" i="2"/>
  <c r="V385" i="2"/>
  <c r="U385" i="2"/>
  <c r="AC383" i="2"/>
  <c r="AD383" i="2"/>
  <c r="AA383" i="2"/>
  <c r="Y383" i="2"/>
  <c r="W383" i="2"/>
  <c r="AB383" i="2"/>
  <c r="Z383" i="2"/>
  <c r="X383" i="2"/>
  <c r="V383" i="2"/>
  <c r="U383" i="2"/>
  <c r="AC381" i="2"/>
  <c r="AD381" i="2"/>
  <c r="AA381" i="2"/>
  <c r="Y381" i="2"/>
  <c r="W381" i="2"/>
  <c r="AB381" i="2"/>
  <c r="Z381" i="2"/>
  <c r="X381" i="2"/>
  <c r="V381" i="2"/>
  <c r="U381" i="2"/>
  <c r="AC379" i="2"/>
  <c r="AD379" i="2"/>
  <c r="AA379" i="2"/>
  <c r="Y379" i="2"/>
  <c r="W379" i="2"/>
  <c r="AB379" i="2"/>
  <c r="Z379" i="2"/>
  <c r="X379" i="2"/>
  <c r="V379" i="2"/>
  <c r="U379" i="2"/>
  <c r="AC377" i="2"/>
  <c r="AD377" i="2"/>
  <c r="AA377" i="2"/>
  <c r="Y377" i="2"/>
  <c r="W377" i="2"/>
  <c r="AB377" i="2"/>
  <c r="Z377" i="2"/>
  <c r="X377" i="2"/>
  <c r="V377" i="2"/>
  <c r="U377" i="2"/>
  <c r="AC375" i="2"/>
  <c r="AD375" i="2"/>
  <c r="AA375" i="2"/>
  <c r="Y375" i="2"/>
  <c r="W375" i="2"/>
  <c r="AB375" i="2"/>
  <c r="Z375" i="2"/>
  <c r="X375" i="2"/>
  <c r="V375" i="2"/>
  <c r="U375" i="2"/>
  <c r="AC373" i="2"/>
  <c r="AD373" i="2"/>
  <c r="AA373" i="2"/>
  <c r="Y373" i="2"/>
  <c r="W373" i="2"/>
  <c r="AB373" i="2"/>
  <c r="Z373" i="2"/>
  <c r="X373" i="2"/>
  <c r="V373" i="2"/>
  <c r="U373" i="2"/>
  <c r="AC371" i="2"/>
  <c r="AD371" i="2"/>
  <c r="AA371" i="2"/>
  <c r="Y371" i="2"/>
  <c r="W371" i="2"/>
  <c r="AB371" i="2"/>
  <c r="Z371" i="2"/>
  <c r="X371" i="2"/>
  <c r="V371" i="2"/>
  <c r="U371" i="2"/>
  <c r="AC369" i="2"/>
  <c r="AD369" i="2"/>
  <c r="AA369" i="2"/>
  <c r="Y369" i="2"/>
  <c r="W369" i="2"/>
  <c r="AB369" i="2"/>
  <c r="Z369" i="2"/>
  <c r="X369" i="2"/>
  <c r="V369" i="2"/>
  <c r="U369" i="2"/>
  <c r="AC367" i="2"/>
  <c r="AD367" i="2"/>
  <c r="AA367" i="2"/>
  <c r="Y367" i="2"/>
  <c r="W367" i="2"/>
  <c r="AB367" i="2"/>
  <c r="Z367" i="2"/>
  <c r="X367" i="2"/>
  <c r="V367" i="2"/>
  <c r="U367" i="2"/>
  <c r="AC365" i="2"/>
  <c r="AD365" i="2"/>
  <c r="AA365" i="2"/>
  <c r="Y365" i="2"/>
  <c r="W365" i="2"/>
  <c r="AB365" i="2"/>
  <c r="Z365" i="2"/>
  <c r="X365" i="2"/>
  <c r="V365" i="2"/>
  <c r="U365" i="2"/>
  <c r="AC363" i="2"/>
  <c r="AD363" i="2"/>
  <c r="AA363" i="2"/>
  <c r="Y363" i="2"/>
  <c r="W363" i="2"/>
  <c r="AB363" i="2"/>
  <c r="Z363" i="2"/>
  <c r="X363" i="2"/>
  <c r="V363" i="2"/>
  <c r="U363" i="2"/>
  <c r="AC361" i="2"/>
  <c r="AD361" i="2"/>
  <c r="AA361" i="2"/>
  <c r="Y361" i="2"/>
  <c r="W361" i="2"/>
  <c r="AB361" i="2"/>
  <c r="Z361" i="2"/>
  <c r="X361" i="2"/>
  <c r="V361" i="2"/>
  <c r="U361" i="2"/>
  <c r="AC359" i="2"/>
  <c r="AD359" i="2"/>
  <c r="AA359" i="2"/>
  <c r="Y359" i="2"/>
  <c r="W359" i="2"/>
  <c r="AB359" i="2"/>
  <c r="Z359" i="2"/>
  <c r="X359" i="2"/>
  <c r="V359" i="2"/>
  <c r="U359" i="2"/>
  <c r="AC357" i="2"/>
  <c r="AD357" i="2"/>
  <c r="AA357" i="2"/>
  <c r="Y357" i="2"/>
  <c r="W357" i="2"/>
  <c r="AB357" i="2"/>
  <c r="Z357" i="2"/>
  <c r="X357" i="2"/>
  <c r="V357" i="2"/>
  <c r="U357" i="2"/>
  <c r="AC355" i="2"/>
  <c r="AD355" i="2"/>
  <c r="AA355" i="2"/>
  <c r="Y355" i="2"/>
  <c r="W355" i="2"/>
  <c r="AB355" i="2"/>
  <c r="Z355" i="2"/>
  <c r="X355" i="2"/>
  <c r="V355" i="2"/>
  <c r="U355" i="2"/>
  <c r="AC353" i="2"/>
  <c r="AD353" i="2"/>
  <c r="AA353" i="2"/>
  <c r="Y353" i="2"/>
  <c r="W353" i="2"/>
  <c r="AB353" i="2"/>
  <c r="Z353" i="2"/>
  <c r="X353" i="2"/>
  <c r="V353" i="2"/>
  <c r="U353" i="2"/>
  <c r="AC351" i="2"/>
  <c r="AD351" i="2"/>
  <c r="AA351" i="2"/>
  <c r="Y351" i="2"/>
  <c r="W351" i="2"/>
  <c r="AB351" i="2"/>
  <c r="Z351" i="2"/>
  <c r="X351" i="2"/>
  <c r="V351" i="2"/>
  <c r="U351" i="2"/>
  <c r="AC349" i="2"/>
  <c r="AD349" i="2"/>
  <c r="AA349" i="2"/>
  <c r="Y349" i="2"/>
  <c r="W349" i="2"/>
  <c r="AB349" i="2"/>
  <c r="Z349" i="2"/>
  <c r="X349" i="2"/>
  <c r="V349" i="2"/>
  <c r="U349" i="2"/>
  <c r="AC347" i="2"/>
  <c r="AD347" i="2"/>
  <c r="AA347" i="2"/>
  <c r="Y347" i="2"/>
  <c r="W347" i="2"/>
  <c r="AB347" i="2"/>
  <c r="Z347" i="2"/>
  <c r="X347" i="2"/>
  <c r="V347" i="2"/>
  <c r="U347" i="2"/>
  <c r="AC345" i="2"/>
  <c r="AD345" i="2"/>
  <c r="AA345" i="2"/>
  <c r="Y345" i="2"/>
  <c r="W345" i="2"/>
  <c r="AB345" i="2"/>
  <c r="Z345" i="2"/>
  <c r="X345" i="2"/>
  <c r="V345" i="2"/>
  <c r="U345" i="2"/>
  <c r="AC343" i="2"/>
  <c r="AD343" i="2"/>
  <c r="AA343" i="2"/>
  <c r="Y343" i="2"/>
  <c r="W343" i="2"/>
  <c r="AB343" i="2"/>
  <c r="Z343" i="2"/>
  <c r="X343" i="2"/>
  <c r="V343" i="2"/>
  <c r="U343" i="2"/>
  <c r="AC341" i="2"/>
  <c r="AD341" i="2"/>
  <c r="AA341" i="2"/>
  <c r="Y341" i="2"/>
  <c r="W341" i="2"/>
  <c r="AB341" i="2"/>
  <c r="Z341" i="2"/>
  <c r="X341" i="2"/>
  <c r="V341" i="2"/>
  <c r="U341" i="2"/>
  <c r="AC339" i="2"/>
  <c r="AD339" i="2"/>
  <c r="AA339" i="2"/>
  <c r="Y339" i="2"/>
  <c r="W339" i="2"/>
  <c r="AB339" i="2"/>
  <c r="Z339" i="2"/>
  <c r="X339" i="2"/>
  <c r="V339" i="2"/>
  <c r="U339" i="2"/>
  <c r="AC337" i="2"/>
  <c r="AD337" i="2"/>
  <c r="AA337" i="2"/>
  <c r="Y337" i="2"/>
  <c r="W337" i="2"/>
  <c r="AB337" i="2"/>
  <c r="Z337" i="2"/>
  <c r="X337" i="2"/>
  <c r="V337" i="2"/>
  <c r="U337" i="2"/>
  <c r="AC335" i="2"/>
  <c r="AD335" i="2"/>
  <c r="AA335" i="2"/>
  <c r="Y335" i="2"/>
  <c r="W335" i="2"/>
  <c r="AB335" i="2"/>
  <c r="Z335" i="2"/>
  <c r="X335" i="2"/>
  <c r="V335" i="2"/>
  <c r="U335" i="2"/>
  <c r="AC333" i="2"/>
  <c r="AD333" i="2"/>
  <c r="AA333" i="2"/>
  <c r="Y333" i="2"/>
  <c r="W333" i="2"/>
  <c r="AB333" i="2"/>
  <c r="Z333" i="2"/>
  <c r="X333" i="2"/>
  <c r="V333" i="2"/>
  <c r="U333" i="2"/>
  <c r="AC331" i="2"/>
  <c r="AD331" i="2"/>
  <c r="AA331" i="2"/>
  <c r="Y331" i="2"/>
  <c r="W331" i="2"/>
  <c r="AB331" i="2"/>
  <c r="Z331" i="2"/>
  <c r="X331" i="2"/>
  <c r="V331" i="2"/>
  <c r="U331" i="2"/>
  <c r="AC329" i="2"/>
  <c r="AD329" i="2"/>
  <c r="AA329" i="2"/>
  <c r="Y329" i="2"/>
  <c r="W329" i="2"/>
  <c r="AB329" i="2"/>
  <c r="Z329" i="2"/>
  <c r="X329" i="2"/>
  <c r="V329" i="2"/>
  <c r="U329" i="2"/>
  <c r="AC327" i="2"/>
  <c r="AD327" i="2"/>
  <c r="AA327" i="2"/>
  <c r="Y327" i="2"/>
  <c r="W327" i="2"/>
  <c r="AB327" i="2"/>
  <c r="Z327" i="2"/>
  <c r="X327" i="2"/>
  <c r="V327" i="2"/>
  <c r="U327" i="2"/>
  <c r="AC325" i="2"/>
  <c r="AD325" i="2"/>
  <c r="AA325" i="2"/>
  <c r="Y325" i="2"/>
  <c r="W325" i="2"/>
  <c r="AB325" i="2"/>
  <c r="Z325" i="2"/>
  <c r="X325" i="2"/>
  <c r="V325" i="2"/>
  <c r="U325" i="2"/>
  <c r="AC323" i="2"/>
  <c r="AD323" i="2"/>
  <c r="AA323" i="2"/>
  <c r="Y323" i="2"/>
  <c r="W323" i="2"/>
  <c r="AB323" i="2"/>
  <c r="Z323" i="2"/>
  <c r="X323" i="2"/>
  <c r="V323" i="2"/>
  <c r="U323" i="2"/>
  <c r="AC321" i="2"/>
  <c r="AD321" i="2"/>
  <c r="AA321" i="2"/>
  <c r="Y321" i="2"/>
  <c r="W321" i="2"/>
  <c r="AB321" i="2"/>
  <c r="Z321" i="2"/>
  <c r="X321" i="2"/>
  <c r="V321" i="2"/>
  <c r="U321" i="2"/>
  <c r="AC319" i="2"/>
  <c r="AD319" i="2"/>
  <c r="AA319" i="2"/>
  <c r="Y319" i="2"/>
  <c r="W319" i="2"/>
  <c r="AB319" i="2"/>
  <c r="Z319" i="2"/>
  <c r="X319" i="2"/>
  <c r="V319" i="2"/>
  <c r="U319" i="2"/>
  <c r="AC317" i="2"/>
  <c r="AD317" i="2"/>
  <c r="AA317" i="2"/>
  <c r="Y317" i="2"/>
  <c r="W317" i="2"/>
  <c r="AB317" i="2"/>
  <c r="Z317" i="2"/>
  <c r="X317" i="2"/>
  <c r="V317" i="2"/>
  <c r="U317" i="2"/>
  <c r="AC315" i="2"/>
  <c r="AD315" i="2"/>
  <c r="AA315" i="2"/>
  <c r="Y315" i="2"/>
  <c r="W315" i="2"/>
  <c r="AB315" i="2"/>
  <c r="Z315" i="2"/>
  <c r="X315" i="2"/>
  <c r="V315" i="2"/>
  <c r="U315" i="2"/>
  <c r="AC313" i="2"/>
  <c r="AD313" i="2"/>
  <c r="AA313" i="2"/>
  <c r="Y313" i="2"/>
  <c r="W313" i="2"/>
  <c r="AB313" i="2"/>
  <c r="Z313" i="2"/>
  <c r="X313" i="2"/>
  <c r="V313" i="2"/>
  <c r="U313" i="2"/>
  <c r="AC311" i="2"/>
  <c r="AD311" i="2"/>
  <c r="AA311" i="2"/>
  <c r="Y311" i="2"/>
  <c r="W311" i="2"/>
  <c r="AB311" i="2"/>
  <c r="Z311" i="2"/>
  <c r="X311" i="2"/>
  <c r="V311" i="2"/>
  <c r="U311" i="2"/>
  <c r="AC309" i="2"/>
  <c r="AD309" i="2"/>
  <c r="AA309" i="2"/>
  <c r="Y309" i="2"/>
  <c r="W309" i="2"/>
  <c r="AB309" i="2"/>
  <c r="Z309" i="2"/>
  <c r="X309" i="2"/>
  <c r="V309" i="2"/>
  <c r="U309" i="2"/>
  <c r="AC307" i="2"/>
  <c r="AD307" i="2"/>
  <c r="AA307" i="2"/>
  <c r="Y307" i="2"/>
  <c r="W307" i="2"/>
  <c r="AB307" i="2"/>
  <c r="Z307" i="2"/>
  <c r="X307" i="2"/>
  <c r="V307" i="2"/>
  <c r="U307" i="2"/>
  <c r="AC305" i="2"/>
  <c r="AD305" i="2"/>
  <c r="AA305" i="2"/>
  <c r="Y305" i="2"/>
  <c r="W305" i="2"/>
  <c r="AB305" i="2"/>
  <c r="Z305" i="2"/>
  <c r="X305" i="2"/>
  <c r="V305" i="2"/>
  <c r="U305" i="2"/>
  <c r="AC303" i="2"/>
  <c r="AD303" i="2"/>
  <c r="AA303" i="2"/>
  <c r="Y303" i="2"/>
  <c r="W303" i="2"/>
  <c r="AB303" i="2"/>
  <c r="Z303" i="2"/>
  <c r="X303" i="2"/>
  <c r="V303" i="2"/>
  <c r="U303" i="2"/>
  <c r="AC301" i="2"/>
  <c r="AD301" i="2"/>
  <c r="AA301" i="2"/>
  <c r="Y301" i="2"/>
  <c r="W301" i="2"/>
  <c r="AB301" i="2"/>
  <c r="Z301" i="2"/>
  <c r="X301" i="2"/>
  <c r="V301" i="2"/>
  <c r="U301" i="2"/>
  <c r="AC299" i="2"/>
  <c r="AD299" i="2"/>
  <c r="AA299" i="2"/>
  <c r="Y299" i="2"/>
  <c r="W299" i="2"/>
  <c r="AB299" i="2"/>
  <c r="Z299" i="2"/>
  <c r="X299" i="2"/>
  <c r="V299" i="2"/>
  <c r="U299" i="2"/>
  <c r="AC297" i="2"/>
  <c r="AD297" i="2"/>
  <c r="AA297" i="2"/>
  <c r="Y297" i="2"/>
  <c r="W297" i="2"/>
  <c r="AB297" i="2"/>
  <c r="Z297" i="2"/>
  <c r="X297" i="2"/>
  <c r="V297" i="2"/>
  <c r="U297" i="2"/>
  <c r="AC295" i="2"/>
  <c r="AD295" i="2"/>
  <c r="AA295" i="2"/>
  <c r="Y295" i="2"/>
  <c r="W295" i="2"/>
  <c r="AB295" i="2"/>
  <c r="Z295" i="2"/>
  <c r="X295" i="2"/>
  <c r="V295" i="2"/>
  <c r="U295" i="2"/>
  <c r="AC293" i="2"/>
  <c r="AD293" i="2"/>
  <c r="AA293" i="2"/>
  <c r="Y293" i="2"/>
  <c r="W293" i="2"/>
  <c r="AB293" i="2"/>
  <c r="Z293" i="2"/>
  <c r="X293" i="2"/>
  <c r="V293" i="2"/>
  <c r="U293" i="2"/>
  <c r="AC291" i="2"/>
  <c r="AD291" i="2"/>
  <c r="AA291" i="2"/>
  <c r="Y291" i="2"/>
  <c r="W291" i="2"/>
  <c r="AB291" i="2"/>
  <c r="Z291" i="2"/>
  <c r="X291" i="2"/>
  <c r="V291" i="2"/>
  <c r="U291" i="2"/>
  <c r="AC289" i="2"/>
  <c r="AD289" i="2"/>
  <c r="AA289" i="2"/>
  <c r="Y289" i="2"/>
  <c r="W289" i="2"/>
  <c r="AB289" i="2"/>
  <c r="Z289" i="2"/>
  <c r="X289" i="2"/>
  <c r="V289" i="2"/>
  <c r="U289" i="2"/>
  <c r="AC287" i="2"/>
  <c r="AD287" i="2"/>
  <c r="AA287" i="2"/>
  <c r="Y287" i="2"/>
  <c r="W287" i="2"/>
  <c r="AB287" i="2"/>
  <c r="Z287" i="2"/>
  <c r="X287" i="2"/>
  <c r="V287" i="2"/>
  <c r="U287" i="2"/>
  <c r="AC285" i="2"/>
  <c r="AD285" i="2"/>
  <c r="AA285" i="2"/>
  <c r="Y285" i="2"/>
  <c r="W285" i="2"/>
  <c r="AB285" i="2"/>
  <c r="Z285" i="2"/>
  <c r="X285" i="2"/>
  <c r="V285" i="2"/>
  <c r="U285" i="2"/>
  <c r="AC283" i="2"/>
  <c r="AD283" i="2"/>
  <c r="AA283" i="2"/>
  <c r="Y283" i="2"/>
  <c r="W283" i="2"/>
  <c r="AB283" i="2"/>
  <c r="Z283" i="2"/>
  <c r="X283" i="2"/>
  <c r="V283" i="2"/>
  <c r="U283" i="2"/>
  <c r="AC281" i="2"/>
  <c r="AD281" i="2"/>
  <c r="AA281" i="2"/>
  <c r="Y281" i="2"/>
  <c r="W281" i="2"/>
  <c r="AB281" i="2"/>
  <c r="Z281" i="2"/>
  <c r="X281" i="2"/>
  <c r="V281" i="2"/>
  <c r="U281" i="2"/>
  <c r="AC279" i="2"/>
  <c r="AD279" i="2"/>
  <c r="AA279" i="2"/>
  <c r="Y279" i="2"/>
  <c r="W279" i="2"/>
  <c r="AB279" i="2"/>
  <c r="Z279" i="2"/>
  <c r="X279" i="2"/>
  <c r="V279" i="2"/>
  <c r="U279" i="2"/>
  <c r="AC277" i="2"/>
  <c r="AD277" i="2"/>
  <c r="AA277" i="2"/>
  <c r="Y277" i="2"/>
  <c r="W277" i="2"/>
  <c r="AB277" i="2"/>
  <c r="Z277" i="2"/>
  <c r="X277" i="2"/>
  <c r="V277" i="2"/>
  <c r="U277" i="2"/>
  <c r="AC275" i="2"/>
  <c r="AD275" i="2"/>
  <c r="AA275" i="2"/>
  <c r="Y275" i="2"/>
  <c r="W275" i="2"/>
  <c r="AB275" i="2"/>
  <c r="Z275" i="2"/>
  <c r="X275" i="2"/>
  <c r="V275" i="2"/>
  <c r="U275" i="2"/>
  <c r="AC273" i="2"/>
  <c r="AD273" i="2"/>
  <c r="AA273" i="2"/>
  <c r="Y273" i="2"/>
  <c r="W273" i="2"/>
  <c r="AB273" i="2"/>
  <c r="Z273" i="2"/>
  <c r="X273" i="2"/>
  <c r="V273" i="2"/>
  <c r="U273" i="2"/>
  <c r="AC271" i="2"/>
  <c r="AD271" i="2"/>
  <c r="AA271" i="2"/>
  <c r="Y271" i="2"/>
  <c r="W271" i="2"/>
  <c r="AB271" i="2"/>
  <c r="Z271" i="2"/>
  <c r="X271" i="2"/>
  <c r="V271" i="2"/>
  <c r="U271" i="2"/>
  <c r="AC269" i="2"/>
  <c r="AD269" i="2"/>
  <c r="AA269" i="2"/>
  <c r="Y269" i="2"/>
  <c r="W269" i="2"/>
  <c r="AB269" i="2"/>
  <c r="Z269" i="2"/>
  <c r="X269" i="2"/>
  <c r="V269" i="2"/>
  <c r="U269" i="2"/>
  <c r="AC267" i="2"/>
  <c r="AD267" i="2"/>
  <c r="AA267" i="2"/>
  <c r="Y267" i="2"/>
  <c r="W267" i="2"/>
  <c r="AB267" i="2"/>
  <c r="Z267" i="2"/>
  <c r="X267" i="2"/>
  <c r="V267" i="2"/>
  <c r="U267" i="2"/>
  <c r="AC265" i="2"/>
  <c r="AD265" i="2"/>
  <c r="AA265" i="2"/>
  <c r="Y265" i="2"/>
  <c r="W265" i="2"/>
  <c r="AB265" i="2"/>
  <c r="Z265" i="2"/>
  <c r="X265" i="2"/>
  <c r="V265" i="2"/>
  <c r="U265" i="2"/>
  <c r="AC263" i="2"/>
  <c r="AD263" i="2"/>
  <c r="AA263" i="2"/>
  <c r="Y263" i="2"/>
  <c r="W263" i="2"/>
  <c r="AB263" i="2"/>
  <c r="Z263" i="2"/>
  <c r="X263" i="2"/>
  <c r="V263" i="2"/>
  <c r="U263" i="2"/>
  <c r="AC261" i="2"/>
  <c r="AD261" i="2"/>
  <c r="AA261" i="2"/>
  <c r="Y261" i="2"/>
  <c r="W261" i="2"/>
  <c r="AB261" i="2"/>
  <c r="Z261" i="2"/>
  <c r="X261" i="2"/>
  <c r="V261" i="2"/>
  <c r="U261" i="2"/>
  <c r="AC259" i="2"/>
  <c r="AD259" i="2"/>
  <c r="AA259" i="2"/>
  <c r="Y259" i="2"/>
  <c r="W259" i="2"/>
  <c r="AB259" i="2"/>
  <c r="Z259" i="2"/>
  <c r="X259" i="2"/>
  <c r="V259" i="2"/>
  <c r="U259" i="2"/>
  <c r="AC257" i="2"/>
  <c r="AD257" i="2"/>
  <c r="AA257" i="2"/>
  <c r="Y257" i="2"/>
  <c r="W257" i="2"/>
  <c r="AB257" i="2"/>
  <c r="Z257" i="2"/>
  <c r="X257" i="2"/>
  <c r="V257" i="2"/>
  <c r="U257" i="2"/>
  <c r="AC255" i="2"/>
  <c r="AD255" i="2"/>
  <c r="AA255" i="2"/>
  <c r="Y255" i="2"/>
  <c r="W255" i="2"/>
  <c r="AB255" i="2"/>
  <c r="Z255" i="2"/>
  <c r="X255" i="2"/>
  <c r="V255" i="2"/>
  <c r="U255" i="2"/>
  <c r="AC253" i="2"/>
  <c r="AD253" i="2"/>
  <c r="AA253" i="2"/>
  <c r="Y253" i="2"/>
  <c r="W253" i="2"/>
  <c r="AB253" i="2"/>
  <c r="Z253" i="2"/>
  <c r="X253" i="2"/>
  <c r="V253" i="2"/>
  <c r="U253" i="2"/>
  <c r="AC251" i="2"/>
  <c r="AD251" i="2"/>
  <c r="AA251" i="2"/>
  <c r="Y251" i="2"/>
  <c r="W251" i="2"/>
  <c r="AB251" i="2"/>
  <c r="Z251" i="2"/>
  <c r="X251" i="2"/>
  <c r="V251" i="2"/>
  <c r="U251" i="2"/>
  <c r="AC249" i="2"/>
  <c r="AD249" i="2"/>
  <c r="AA249" i="2"/>
  <c r="Y249" i="2"/>
  <c r="W249" i="2"/>
  <c r="AB249" i="2"/>
  <c r="Z249" i="2"/>
  <c r="X249" i="2"/>
  <c r="V249" i="2"/>
  <c r="U249" i="2"/>
  <c r="AC247" i="2"/>
  <c r="AD247" i="2"/>
  <c r="AA247" i="2"/>
  <c r="Y247" i="2"/>
  <c r="W247" i="2"/>
  <c r="AB247" i="2"/>
  <c r="Z247" i="2"/>
  <c r="X247" i="2"/>
  <c r="V247" i="2"/>
  <c r="U247" i="2"/>
  <c r="AC245" i="2"/>
  <c r="AD245" i="2"/>
  <c r="AA245" i="2"/>
  <c r="Y245" i="2"/>
  <c r="W245" i="2"/>
  <c r="AB245" i="2"/>
  <c r="Z245" i="2"/>
  <c r="X245" i="2"/>
  <c r="V245" i="2"/>
  <c r="U245" i="2"/>
  <c r="AC243" i="2"/>
  <c r="AD243" i="2"/>
  <c r="AA243" i="2"/>
  <c r="Y243" i="2"/>
  <c r="W243" i="2"/>
  <c r="AB243" i="2"/>
  <c r="Z243" i="2"/>
  <c r="X243" i="2"/>
  <c r="V243" i="2"/>
  <c r="U243" i="2"/>
  <c r="AC241" i="2"/>
  <c r="AD241" i="2"/>
  <c r="AA241" i="2"/>
  <c r="Y241" i="2"/>
  <c r="W241" i="2"/>
  <c r="AB241" i="2"/>
  <c r="Z241" i="2"/>
  <c r="X241" i="2"/>
  <c r="V241" i="2"/>
  <c r="U241" i="2"/>
  <c r="AC239" i="2"/>
  <c r="AD239" i="2"/>
  <c r="AA239" i="2"/>
  <c r="Y239" i="2"/>
  <c r="W239" i="2"/>
  <c r="AB239" i="2"/>
  <c r="Z239" i="2"/>
  <c r="X239" i="2"/>
  <c r="V239" i="2"/>
  <c r="U239" i="2"/>
  <c r="AC237" i="2"/>
  <c r="AD237" i="2"/>
  <c r="AA237" i="2"/>
  <c r="Y237" i="2"/>
  <c r="W237" i="2"/>
  <c r="AB237" i="2"/>
  <c r="Z237" i="2"/>
  <c r="X237" i="2"/>
  <c r="V237" i="2"/>
  <c r="U237" i="2"/>
  <c r="AC235" i="2"/>
  <c r="AD235" i="2"/>
  <c r="AA235" i="2"/>
  <c r="Y235" i="2"/>
  <c r="W235" i="2"/>
  <c r="AB235" i="2"/>
  <c r="Z235" i="2"/>
  <c r="X235" i="2"/>
  <c r="V235" i="2"/>
  <c r="U235" i="2"/>
  <c r="AC233" i="2"/>
  <c r="AD233" i="2"/>
  <c r="AA233" i="2"/>
  <c r="Y233" i="2"/>
  <c r="W233" i="2"/>
  <c r="AB233" i="2"/>
  <c r="Z233" i="2"/>
  <c r="X233" i="2"/>
  <c r="V233" i="2"/>
  <c r="U233" i="2"/>
  <c r="AC231" i="2"/>
  <c r="AD231" i="2"/>
  <c r="AA231" i="2"/>
  <c r="Y231" i="2"/>
  <c r="W231" i="2"/>
  <c r="AB231" i="2"/>
  <c r="Z231" i="2"/>
  <c r="X231" i="2"/>
  <c r="V231" i="2"/>
  <c r="U231" i="2"/>
  <c r="AC229" i="2"/>
  <c r="AD229" i="2"/>
  <c r="AA229" i="2"/>
  <c r="Y229" i="2"/>
  <c r="W229" i="2"/>
  <c r="AB229" i="2"/>
  <c r="Z229" i="2"/>
  <c r="X229" i="2"/>
  <c r="V229" i="2"/>
  <c r="U229" i="2"/>
  <c r="AC227" i="2"/>
  <c r="AD227" i="2"/>
  <c r="AA227" i="2"/>
  <c r="Y227" i="2"/>
  <c r="W227" i="2"/>
  <c r="AB227" i="2"/>
  <c r="Z227" i="2"/>
  <c r="X227" i="2"/>
  <c r="V227" i="2"/>
  <c r="U227" i="2"/>
  <c r="AF226" i="2"/>
  <c r="T226" i="2"/>
  <c r="AF225" i="2"/>
  <c r="T225" i="2"/>
  <c r="AF224" i="2"/>
  <c r="T224" i="2"/>
  <c r="AF223" i="2"/>
  <c r="T223" i="2"/>
  <c r="AF222" i="2"/>
  <c r="T222" i="2"/>
  <c r="AF221" i="2"/>
  <c r="T221" i="2"/>
  <c r="AF220" i="2"/>
  <c r="T220" i="2"/>
  <c r="AF219" i="2"/>
  <c r="T219" i="2"/>
  <c r="AF218" i="2"/>
  <c r="T218" i="2"/>
  <c r="AF217" i="2"/>
  <c r="T217" i="2"/>
  <c r="AF216" i="2"/>
  <c r="T216" i="2"/>
  <c r="AF215" i="2"/>
  <c r="T215" i="2"/>
  <c r="AF214" i="2"/>
  <c r="T214" i="2"/>
  <c r="AF213" i="2"/>
  <c r="T213" i="2"/>
  <c r="AF212" i="2"/>
  <c r="T212" i="2"/>
  <c r="AF211" i="2"/>
  <c r="T211" i="2"/>
  <c r="AF210" i="2"/>
  <c r="T210" i="2"/>
  <c r="AF209" i="2"/>
  <c r="T209" i="2"/>
  <c r="AF208" i="2"/>
  <c r="T208" i="2"/>
  <c r="AF207" i="2"/>
  <c r="T207" i="2"/>
  <c r="AF206" i="2"/>
  <c r="T206" i="2"/>
  <c r="AF205" i="2"/>
  <c r="T205" i="2"/>
  <c r="AF204" i="2"/>
  <c r="T204" i="2"/>
  <c r="AF203" i="2"/>
  <c r="T203" i="2"/>
  <c r="AF202" i="2"/>
  <c r="T202" i="2"/>
  <c r="AF201" i="2"/>
  <c r="T201" i="2"/>
  <c r="AF200" i="2"/>
  <c r="T200" i="2"/>
  <c r="AF199" i="2"/>
  <c r="T199" i="2"/>
  <c r="AF198" i="2"/>
  <c r="T198" i="2"/>
  <c r="AF197" i="2"/>
  <c r="T197" i="2"/>
  <c r="AF196" i="2"/>
  <c r="T196" i="2"/>
  <c r="AF195" i="2"/>
  <c r="T195" i="2"/>
  <c r="AF194" i="2"/>
  <c r="T194" i="2"/>
  <c r="AF193" i="2"/>
  <c r="T193" i="2"/>
  <c r="AF192" i="2"/>
  <c r="T192" i="2"/>
  <c r="AF191" i="2"/>
  <c r="T191" i="2"/>
  <c r="AF190" i="2"/>
  <c r="T190" i="2"/>
  <c r="AF189" i="2"/>
  <c r="T189" i="2"/>
  <c r="AF188" i="2"/>
  <c r="T188" i="2"/>
  <c r="AF187" i="2"/>
  <c r="T187" i="2"/>
  <c r="AF186" i="2"/>
  <c r="T186" i="2"/>
  <c r="AF185" i="2"/>
  <c r="T185" i="2"/>
  <c r="AF184" i="2"/>
  <c r="T184" i="2"/>
  <c r="AF183" i="2"/>
  <c r="T183" i="2"/>
  <c r="AF182" i="2"/>
  <c r="T182" i="2"/>
  <c r="AF181" i="2"/>
  <c r="T181" i="2"/>
  <c r="AF180" i="2"/>
  <c r="T180" i="2"/>
  <c r="AF179" i="2"/>
  <c r="T179" i="2"/>
  <c r="AF178" i="2"/>
  <c r="T178" i="2"/>
  <c r="AF177" i="2"/>
  <c r="T177" i="2"/>
  <c r="AF176" i="2"/>
  <c r="T176" i="2"/>
  <c r="AF175" i="2"/>
  <c r="T175" i="2"/>
  <c r="AF174" i="2"/>
  <c r="T174" i="2"/>
  <c r="AF173" i="2"/>
  <c r="T173" i="2"/>
  <c r="AF172" i="2"/>
  <c r="T172" i="2"/>
  <c r="AF171" i="2"/>
  <c r="T171" i="2"/>
  <c r="AF170" i="2"/>
  <c r="T170" i="2"/>
  <c r="AF169" i="2"/>
  <c r="T169" i="2"/>
  <c r="AF168" i="2"/>
  <c r="T168" i="2"/>
  <c r="AF167" i="2"/>
  <c r="T167" i="2"/>
  <c r="AF166" i="2"/>
  <c r="T166" i="2"/>
  <c r="AF165" i="2"/>
  <c r="T165" i="2"/>
  <c r="AF164" i="2"/>
  <c r="T164" i="2"/>
  <c r="AF163" i="2"/>
  <c r="T163" i="2"/>
  <c r="AF162" i="2"/>
  <c r="T162" i="2"/>
  <c r="AF161" i="2"/>
  <c r="T161" i="2"/>
  <c r="AF160" i="2"/>
  <c r="T160" i="2"/>
  <c r="AF159" i="2"/>
  <c r="T159" i="2"/>
  <c r="AF158" i="2"/>
  <c r="T158" i="2"/>
  <c r="AF157" i="2"/>
  <c r="T157" i="2"/>
  <c r="AF156" i="2"/>
  <c r="T156" i="2"/>
  <c r="AF155" i="2"/>
  <c r="T155" i="2"/>
  <c r="AF154" i="2"/>
  <c r="T154" i="2"/>
  <c r="AF153" i="2"/>
  <c r="T153" i="2"/>
  <c r="AF152" i="2"/>
  <c r="T152" i="2"/>
  <c r="AF151" i="2"/>
  <c r="T151" i="2"/>
  <c r="AF150" i="2"/>
  <c r="T150" i="2"/>
  <c r="AF149" i="2"/>
  <c r="T149" i="2"/>
  <c r="AF148" i="2"/>
  <c r="T148" i="2"/>
  <c r="AF147" i="2"/>
  <c r="T147" i="2"/>
  <c r="AF146" i="2"/>
  <c r="T146" i="2"/>
  <c r="AF145" i="2"/>
  <c r="T145" i="2"/>
  <c r="AF144" i="2"/>
  <c r="T144" i="2"/>
  <c r="AF143" i="2"/>
  <c r="T143" i="2"/>
  <c r="AF142" i="2"/>
  <c r="T142" i="2"/>
  <c r="AF141" i="2"/>
  <c r="T141" i="2"/>
  <c r="AF140" i="2"/>
  <c r="T140" i="2"/>
  <c r="AF139" i="2"/>
  <c r="T139" i="2"/>
  <c r="AF138" i="2"/>
  <c r="T138" i="2"/>
  <c r="AF137" i="2"/>
  <c r="T137" i="2"/>
  <c r="AF136" i="2"/>
  <c r="T136" i="2"/>
  <c r="AF135" i="2"/>
  <c r="T135" i="2"/>
  <c r="AF134" i="2"/>
  <c r="T134" i="2"/>
  <c r="AF133" i="2"/>
  <c r="T133" i="2"/>
  <c r="AF132" i="2"/>
  <c r="T132" i="2"/>
  <c r="AF131" i="2"/>
  <c r="T131" i="2"/>
  <c r="AF130" i="2"/>
  <c r="T130" i="2"/>
  <c r="AF129" i="2"/>
  <c r="T129" i="2"/>
  <c r="AF128" i="2"/>
  <c r="T128" i="2"/>
  <c r="AF127" i="2"/>
  <c r="T127" i="2"/>
  <c r="AF126" i="2"/>
  <c r="T126" i="2"/>
  <c r="AF125" i="2"/>
  <c r="T125" i="2"/>
  <c r="AF124" i="2"/>
  <c r="T124" i="2"/>
  <c r="AF123" i="2"/>
  <c r="T123" i="2"/>
  <c r="AF122" i="2"/>
  <c r="T122" i="2"/>
  <c r="AF121" i="2"/>
  <c r="T121" i="2"/>
  <c r="AF120" i="2"/>
  <c r="T120" i="2"/>
  <c r="AF119" i="2"/>
  <c r="T119" i="2"/>
  <c r="AF118" i="2"/>
  <c r="T118" i="2"/>
  <c r="AF117" i="2"/>
  <c r="T117" i="2"/>
  <c r="AF116" i="2"/>
  <c r="T116" i="2"/>
  <c r="AF115" i="2"/>
  <c r="T115" i="2"/>
  <c r="AF114" i="2"/>
  <c r="T114" i="2"/>
  <c r="AF113" i="2"/>
  <c r="T113" i="2"/>
  <c r="AF112" i="2"/>
  <c r="T112" i="2"/>
  <c r="AF111" i="2"/>
  <c r="T111" i="2"/>
  <c r="AF110" i="2"/>
  <c r="T110" i="2"/>
  <c r="AF109" i="2"/>
  <c r="T109" i="2"/>
  <c r="AF108" i="2"/>
  <c r="T108" i="2"/>
  <c r="AF107" i="2"/>
  <c r="T107" i="2"/>
  <c r="AF106" i="2"/>
  <c r="T106" i="2"/>
  <c r="AF105" i="2"/>
  <c r="T105" i="2"/>
  <c r="AF104" i="2"/>
  <c r="T104" i="2"/>
  <c r="AF103" i="2"/>
  <c r="T103" i="2"/>
  <c r="AF102" i="2"/>
  <c r="T102" i="2"/>
  <c r="AF101" i="2"/>
  <c r="T101" i="2"/>
  <c r="AF100" i="2"/>
  <c r="T100" i="2"/>
  <c r="AF99" i="2"/>
  <c r="T99" i="2"/>
  <c r="AF98" i="2"/>
  <c r="T98" i="2"/>
  <c r="AF97" i="2"/>
  <c r="T97" i="2"/>
  <c r="AF96" i="2"/>
  <c r="T96" i="2"/>
  <c r="AF95" i="2"/>
  <c r="T95" i="2"/>
  <c r="AF94" i="2"/>
  <c r="T94" i="2"/>
  <c r="AF93" i="2"/>
  <c r="T93" i="2"/>
  <c r="AF92" i="2"/>
  <c r="T92" i="2"/>
  <c r="AF91" i="2"/>
  <c r="T91" i="2"/>
  <c r="AF90" i="2"/>
  <c r="T90" i="2"/>
  <c r="AF89" i="2"/>
  <c r="T89" i="2"/>
  <c r="AF88" i="2"/>
  <c r="T88" i="2"/>
  <c r="AF87" i="2"/>
  <c r="T87" i="2"/>
  <c r="AF86" i="2"/>
  <c r="T86" i="2"/>
  <c r="AF85" i="2"/>
  <c r="T85" i="2"/>
  <c r="AF84" i="2"/>
  <c r="T84" i="2"/>
  <c r="AF83" i="2"/>
  <c r="T83" i="2"/>
  <c r="AF82" i="2"/>
  <c r="T82" i="2"/>
  <c r="AF81" i="2"/>
  <c r="T81" i="2"/>
  <c r="AF80" i="2"/>
  <c r="T80" i="2"/>
  <c r="AF79" i="2"/>
  <c r="T79" i="2"/>
  <c r="AF78" i="2"/>
  <c r="T78" i="2"/>
  <c r="AF77" i="2"/>
  <c r="T77" i="2"/>
  <c r="AF76" i="2"/>
  <c r="T76" i="2"/>
  <c r="AF75" i="2"/>
  <c r="T75" i="2"/>
  <c r="AF74" i="2"/>
  <c r="T74" i="2"/>
  <c r="AF73" i="2"/>
  <c r="T73" i="2"/>
  <c r="AF72" i="2"/>
  <c r="T72" i="2"/>
  <c r="AF71" i="2"/>
  <c r="T71" i="2"/>
  <c r="AF70" i="2"/>
  <c r="T70" i="2"/>
  <c r="AF69" i="2"/>
  <c r="T69" i="2"/>
  <c r="AF68" i="2"/>
  <c r="T68" i="2"/>
  <c r="AF67" i="2"/>
  <c r="T67" i="2"/>
  <c r="AF66" i="2"/>
  <c r="T66" i="2"/>
  <c r="AF65" i="2"/>
  <c r="T65" i="2"/>
  <c r="AF64" i="2"/>
  <c r="T64" i="2"/>
  <c r="AF63" i="2"/>
  <c r="T63" i="2"/>
  <c r="AF62" i="2"/>
  <c r="T62" i="2"/>
  <c r="AF61" i="2"/>
  <c r="T61" i="2"/>
  <c r="AF60" i="2"/>
  <c r="T60" i="2"/>
  <c r="AF59" i="2"/>
  <c r="T59" i="2"/>
  <c r="AF58" i="2"/>
  <c r="T58" i="2"/>
  <c r="AF57" i="2"/>
  <c r="T57" i="2"/>
  <c r="AF56" i="2"/>
  <c r="T56" i="2"/>
  <c r="AF55" i="2"/>
  <c r="T55" i="2"/>
  <c r="AF54" i="2"/>
  <c r="T54" i="2"/>
  <c r="AF53" i="2"/>
  <c r="T53" i="2"/>
  <c r="AF52" i="2"/>
  <c r="T52" i="2"/>
  <c r="AF51" i="2"/>
  <c r="T51" i="2"/>
  <c r="AF50" i="2"/>
  <c r="T50" i="2"/>
  <c r="AF49" i="2"/>
  <c r="T49" i="2"/>
  <c r="AF48" i="2"/>
  <c r="T48" i="2"/>
  <c r="AF47" i="2"/>
  <c r="T47" i="2"/>
  <c r="AF46" i="2"/>
  <c r="T46" i="2"/>
  <c r="AF45" i="2"/>
  <c r="T45" i="2"/>
  <c r="AF44" i="2"/>
  <c r="T44" i="2"/>
  <c r="AF43" i="2"/>
  <c r="T43" i="2"/>
  <c r="AF42" i="2"/>
  <c r="T42" i="2"/>
  <c r="AF41" i="2"/>
  <c r="T41" i="2"/>
  <c r="AF40" i="2"/>
  <c r="T40" i="2"/>
  <c r="AF39" i="2"/>
  <c r="T39" i="2"/>
  <c r="AF38" i="2"/>
  <c r="T38" i="2"/>
  <c r="AF37" i="2"/>
  <c r="T37" i="2"/>
  <c r="AF36" i="2"/>
  <c r="T36" i="2"/>
  <c r="AF35" i="2"/>
  <c r="T35" i="2"/>
  <c r="AF34" i="2"/>
  <c r="T34" i="2"/>
  <c r="AF33" i="2"/>
  <c r="T33" i="2"/>
  <c r="AF32" i="2"/>
  <c r="T32" i="2"/>
  <c r="AF31" i="2"/>
  <c r="T31" i="2"/>
  <c r="AF30" i="2"/>
  <c r="T30" i="2"/>
  <c r="AF29" i="2"/>
  <c r="T29" i="2"/>
  <c r="AF28" i="2"/>
  <c r="T28" i="2"/>
  <c r="AF27" i="2"/>
  <c r="T27" i="2"/>
  <c r="AF26" i="2"/>
  <c r="AE26" i="2"/>
  <c r="AE27" i="2" s="1"/>
  <c r="AE28" i="2" s="1"/>
  <c r="AE29" i="2" s="1"/>
  <c r="AE30" i="2" s="1"/>
  <c r="AE31" i="2" s="1"/>
  <c r="AE32" i="2" s="1"/>
  <c r="AE33" i="2" s="1"/>
  <c r="AE34" i="2" s="1"/>
  <c r="AE35" i="2" s="1"/>
  <c r="AE36" i="2" s="1"/>
  <c r="AE37" i="2" s="1"/>
  <c r="AE38" i="2" s="1"/>
  <c r="AE39" i="2" s="1"/>
  <c r="AE40" i="2" s="1"/>
  <c r="AE41" i="2" s="1"/>
  <c r="AE42" i="2" s="1"/>
  <c r="AE43" i="2" s="1"/>
  <c r="AE44" i="2" s="1"/>
  <c r="AE45" i="2" s="1"/>
  <c r="AE46" i="2" s="1"/>
  <c r="AE47" i="2" s="1"/>
  <c r="AE48" i="2" s="1"/>
  <c r="AE49" i="2" s="1"/>
  <c r="AE50" i="2" s="1"/>
  <c r="AE51" i="2" s="1"/>
  <c r="AE52" i="2" s="1"/>
  <c r="AE53" i="2" s="1"/>
  <c r="AE54" i="2" s="1"/>
  <c r="AE55" i="2" s="1"/>
  <c r="AE56" i="2" s="1"/>
  <c r="AE57" i="2" s="1"/>
  <c r="AE58" i="2" s="1"/>
  <c r="AE59" i="2" s="1"/>
  <c r="AE60" i="2" s="1"/>
  <c r="AE61" i="2" s="1"/>
  <c r="AE62" i="2" s="1"/>
  <c r="AE63" i="2" s="1"/>
  <c r="AE64" i="2" s="1"/>
  <c r="AE65" i="2" s="1"/>
  <c r="AE66" i="2" s="1"/>
  <c r="AE67" i="2" s="1"/>
  <c r="AE68" i="2" s="1"/>
  <c r="AE69" i="2" s="1"/>
  <c r="AE70" i="2" s="1"/>
  <c r="AE71" i="2" s="1"/>
  <c r="AE72" i="2" s="1"/>
  <c r="AE73" i="2" s="1"/>
  <c r="AE74" i="2" s="1"/>
  <c r="AE75" i="2" s="1"/>
  <c r="AE76" i="2" s="1"/>
  <c r="AE77" i="2" s="1"/>
  <c r="AE78" i="2" s="1"/>
  <c r="AE79" i="2" s="1"/>
  <c r="AE80" i="2" s="1"/>
  <c r="AE81" i="2" s="1"/>
  <c r="AE82" i="2" s="1"/>
  <c r="AE83" i="2" s="1"/>
  <c r="AE84" i="2" s="1"/>
  <c r="AE85" i="2" s="1"/>
  <c r="AE86" i="2" s="1"/>
  <c r="AE87" i="2" s="1"/>
  <c r="AE88" i="2" s="1"/>
  <c r="AE89" i="2" s="1"/>
  <c r="AE90" i="2" s="1"/>
  <c r="AE91" i="2" s="1"/>
  <c r="AE92" i="2" s="1"/>
  <c r="AE93" i="2" s="1"/>
  <c r="AE94" i="2" s="1"/>
  <c r="AE95" i="2" s="1"/>
  <c r="AE96" i="2" s="1"/>
  <c r="AE97" i="2" s="1"/>
  <c r="AE98" i="2" s="1"/>
  <c r="AE99" i="2" s="1"/>
  <c r="AE100" i="2" s="1"/>
  <c r="AE101" i="2" s="1"/>
  <c r="AE102" i="2" s="1"/>
  <c r="AE103" i="2" s="1"/>
  <c r="AE104" i="2" s="1"/>
  <c r="AE105" i="2" s="1"/>
  <c r="AE106" i="2" s="1"/>
  <c r="AE107" i="2" s="1"/>
  <c r="AE108" i="2" s="1"/>
  <c r="AE109" i="2" s="1"/>
  <c r="AE110" i="2" s="1"/>
  <c r="AE111" i="2" s="1"/>
  <c r="AE112" i="2" s="1"/>
  <c r="AE113" i="2" s="1"/>
  <c r="AE114" i="2" s="1"/>
  <c r="AE115" i="2" s="1"/>
  <c r="AE116" i="2" s="1"/>
  <c r="AE117" i="2" s="1"/>
  <c r="AE118" i="2" s="1"/>
  <c r="AE119" i="2" s="1"/>
  <c r="AE120" i="2" s="1"/>
  <c r="AE121" i="2" s="1"/>
  <c r="AE122" i="2" s="1"/>
  <c r="AE123" i="2" s="1"/>
  <c r="AE124" i="2" s="1"/>
  <c r="AE125" i="2" s="1"/>
  <c r="AE126" i="2" s="1"/>
  <c r="AE127" i="2" s="1"/>
  <c r="AE128" i="2" s="1"/>
  <c r="AE129" i="2" s="1"/>
  <c r="AE130" i="2" s="1"/>
  <c r="AE131" i="2" s="1"/>
  <c r="AE132" i="2" s="1"/>
  <c r="AE133" i="2" s="1"/>
  <c r="AE134" i="2" s="1"/>
  <c r="AE135" i="2" s="1"/>
  <c r="AE136" i="2" s="1"/>
  <c r="AE137" i="2" s="1"/>
  <c r="AE138" i="2" s="1"/>
  <c r="AE139" i="2" s="1"/>
  <c r="AE140" i="2" s="1"/>
  <c r="AE141" i="2" s="1"/>
  <c r="AE142" i="2" s="1"/>
  <c r="AE143" i="2" s="1"/>
  <c r="AE144" i="2" s="1"/>
  <c r="AE145" i="2" s="1"/>
  <c r="AE146" i="2" s="1"/>
  <c r="AE147" i="2" s="1"/>
  <c r="AE148" i="2" s="1"/>
  <c r="AE149" i="2" s="1"/>
  <c r="AE150" i="2" s="1"/>
  <c r="AE151" i="2" s="1"/>
  <c r="AE152" i="2" s="1"/>
  <c r="AE153" i="2" s="1"/>
  <c r="AE154" i="2" s="1"/>
  <c r="AE155" i="2" s="1"/>
  <c r="AE156" i="2" s="1"/>
  <c r="AE157" i="2" s="1"/>
  <c r="AE158" i="2" s="1"/>
  <c r="AE159" i="2" s="1"/>
  <c r="AE160" i="2" s="1"/>
  <c r="AE161" i="2" s="1"/>
  <c r="AE162" i="2" s="1"/>
  <c r="AE163" i="2" s="1"/>
  <c r="AE164" i="2" s="1"/>
  <c r="AE165" i="2" s="1"/>
  <c r="AE166" i="2" s="1"/>
  <c r="AE167" i="2" s="1"/>
  <c r="AE168" i="2" s="1"/>
  <c r="AE169" i="2" s="1"/>
  <c r="AE170" i="2" s="1"/>
  <c r="AE171" i="2" s="1"/>
  <c r="AE172" i="2" s="1"/>
  <c r="AE173" i="2" s="1"/>
  <c r="AE174" i="2" s="1"/>
  <c r="AE175" i="2" s="1"/>
  <c r="AE176" i="2" s="1"/>
  <c r="AE177" i="2" s="1"/>
  <c r="AE178" i="2" s="1"/>
  <c r="AE179" i="2" s="1"/>
  <c r="AE180" i="2" s="1"/>
  <c r="AE181" i="2" s="1"/>
  <c r="AE182" i="2" s="1"/>
  <c r="AE183" i="2" s="1"/>
  <c r="AE184" i="2" s="1"/>
  <c r="AE185" i="2" s="1"/>
  <c r="AE186" i="2" s="1"/>
  <c r="AE187" i="2" s="1"/>
  <c r="AE188" i="2" s="1"/>
  <c r="AE189" i="2" s="1"/>
  <c r="AE190" i="2" s="1"/>
  <c r="AE191" i="2" s="1"/>
  <c r="AE192" i="2" s="1"/>
  <c r="AE193" i="2" s="1"/>
  <c r="AE194" i="2" s="1"/>
  <c r="AE195" i="2" s="1"/>
  <c r="AE196" i="2" s="1"/>
  <c r="AE197" i="2" s="1"/>
  <c r="AE198" i="2" s="1"/>
  <c r="AE199" i="2" s="1"/>
  <c r="AE200" i="2" s="1"/>
  <c r="AE201" i="2" s="1"/>
  <c r="AE202" i="2" s="1"/>
  <c r="AE203" i="2" s="1"/>
  <c r="AE204" i="2" s="1"/>
  <c r="AE205" i="2" s="1"/>
  <c r="AE206" i="2" s="1"/>
  <c r="AE207" i="2" s="1"/>
  <c r="AE208" i="2" s="1"/>
  <c r="AE209" i="2" s="1"/>
  <c r="AE210" i="2" s="1"/>
  <c r="AE211" i="2" s="1"/>
  <c r="AE212" i="2" s="1"/>
  <c r="AE213" i="2" s="1"/>
  <c r="AE214" i="2" s="1"/>
  <c r="AE215" i="2" s="1"/>
  <c r="AE216" i="2" s="1"/>
  <c r="AE217" i="2" s="1"/>
  <c r="AE218" i="2" s="1"/>
  <c r="AE219" i="2" s="1"/>
  <c r="AE220" i="2" s="1"/>
  <c r="AE221" i="2" s="1"/>
  <c r="AE222" i="2" s="1"/>
  <c r="AE223" i="2" s="1"/>
  <c r="AE224" i="2" s="1"/>
  <c r="AE225" i="2" s="1"/>
  <c r="AE226" i="2" s="1"/>
  <c r="AE227" i="2" s="1"/>
  <c r="AE228" i="2" s="1"/>
  <c r="AE229" i="2" s="1"/>
  <c r="AE230" i="2" s="1"/>
  <c r="AE231" i="2" s="1"/>
  <c r="AE232" i="2" s="1"/>
  <c r="AE233" i="2" s="1"/>
  <c r="AE234" i="2" s="1"/>
  <c r="AE235" i="2" s="1"/>
  <c r="AE236" i="2" s="1"/>
  <c r="AE237" i="2" s="1"/>
  <c r="AE238" i="2" s="1"/>
  <c r="AE239" i="2" s="1"/>
  <c r="AE240" i="2" s="1"/>
  <c r="AE241" i="2" s="1"/>
  <c r="AE242" i="2" s="1"/>
  <c r="AE243" i="2" s="1"/>
  <c r="AE244" i="2" s="1"/>
  <c r="AE245" i="2" s="1"/>
  <c r="AE246" i="2" s="1"/>
  <c r="AE247" i="2" s="1"/>
  <c r="AE248" i="2" s="1"/>
  <c r="AE249" i="2" s="1"/>
  <c r="AE250" i="2" s="1"/>
  <c r="AE251" i="2" s="1"/>
  <c r="AE252" i="2" s="1"/>
  <c r="AE253" i="2" s="1"/>
  <c r="AE254" i="2" s="1"/>
  <c r="AE255" i="2" s="1"/>
  <c r="AE256" i="2" s="1"/>
  <c r="AE257" i="2" s="1"/>
  <c r="AE258" i="2" s="1"/>
  <c r="AE259" i="2" s="1"/>
  <c r="AE260" i="2" s="1"/>
  <c r="AE261" i="2" s="1"/>
  <c r="AE262" i="2" s="1"/>
  <c r="AE263" i="2" s="1"/>
  <c r="AE264" i="2" s="1"/>
  <c r="AE265" i="2" s="1"/>
  <c r="AE266" i="2" s="1"/>
  <c r="AE267" i="2" s="1"/>
  <c r="AE268" i="2" s="1"/>
  <c r="AE269" i="2" s="1"/>
  <c r="AE270" i="2" s="1"/>
  <c r="AE271" i="2" s="1"/>
  <c r="AE272" i="2" s="1"/>
  <c r="AE273" i="2" s="1"/>
  <c r="AE274" i="2" s="1"/>
  <c r="AE275" i="2" s="1"/>
  <c r="AE276" i="2" s="1"/>
  <c r="AE277" i="2" s="1"/>
  <c r="AE278" i="2" s="1"/>
  <c r="AE279" i="2" s="1"/>
  <c r="AE280" i="2" s="1"/>
  <c r="AE281" i="2" s="1"/>
  <c r="AE282" i="2" s="1"/>
  <c r="AE283" i="2" s="1"/>
  <c r="AE284" i="2" s="1"/>
  <c r="AE285" i="2" s="1"/>
  <c r="AE286" i="2" s="1"/>
  <c r="AE287" i="2" s="1"/>
  <c r="AE288" i="2" s="1"/>
  <c r="AE289" i="2" s="1"/>
  <c r="AE290" i="2" s="1"/>
  <c r="AE291" i="2" s="1"/>
  <c r="AE292" i="2" s="1"/>
  <c r="AE293" i="2" s="1"/>
  <c r="AE294" i="2" s="1"/>
  <c r="AE295" i="2" s="1"/>
  <c r="AE296" i="2" s="1"/>
  <c r="AE297" i="2" s="1"/>
  <c r="AE298" i="2" s="1"/>
  <c r="AE299" i="2" s="1"/>
  <c r="AE300" i="2" s="1"/>
  <c r="AE301" i="2" s="1"/>
  <c r="AE302" i="2" s="1"/>
  <c r="AE303" i="2" s="1"/>
  <c r="AE304" i="2" s="1"/>
  <c r="AE305" i="2" s="1"/>
  <c r="AE306" i="2" s="1"/>
  <c r="AE307" i="2" s="1"/>
  <c r="AE308" i="2" s="1"/>
  <c r="AE309" i="2" s="1"/>
  <c r="AE310" i="2" s="1"/>
  <c r="AE311" i="2" s="1"/>
  <c r="AE312" i="2" s="1"/>
  <c r="AE313" i="2" s="1"/>
  <c r="AE314" i="2" s="1"/>
  <c r="AE315" i="2" s="1"/>
  <c r="AE316" i="2" s="1"/>
  <c r="AE317" i="2" s="1"/>
  <c r="AE318" i="2" s="1"/>
  <c r="AE319" i="2" s="1"/>
  <c r="AE320" i="2" s="1"/>
  <c r="AE321" i="2" s="1"/>
  <c r="AE322" i="2" s="1"/>
  <c r="AE323" i="2" s="1"/>
  <c r="AE324" i="2" s="1"/>
  <c r="AE325" i="2" s="1"/>
  <c r="AE326" i="2" s="1"/>
  <c r="AE327" i="2" s="1"/>
  <c r="AE328" i="2" s="1"/>
  <c r="AE329" i="2" s="1"/>
  <c r="AE330" i="2" s="1"/>
  <c r="AE331" i="2" s="1"/>
  <c r="AE332" i="2" s="1"/>
  <c r="AE333" i="2" s="1"/>
  <c r="AE334" i="2" s="1"/>
  <c r="AE335" i="2" s="1"/>
  <c r="AE336" i="2" s="1"/>
  <c r="AE337" i="2" s="1"/>
  <c r="AE338" i="2" s="1"/>
  <c r="AE339" i="2" s="1"/>
  <c r="AE340" i="2" s="1"/>
  <c r="AE341" i="2" s="1"/>
  <c r="AE342" i="2" s="1"/>
  <c r="AE343" i="2" s="1"/>
  <c r="AE344" i="2" s="1"/>
  <c r="AE345" i="2" s="1"/>
  <c r="AE346" i="2" s="1"/>
  <c r="AE347" i="2" s="1"/>
  <c r="AE348" i="2" s="1"/>
  <c r="AE349" i="2" s="1"/>
  <c r="AE350" i="2" s="1"/>
  <c r="AE351" i="2" s="1"/>
  <c r="AE352" i="2" s="1"/>
  <c r="AE353" i="2" s="1"/>
  <c r="AE354" i="2" s="1"/>
  <c r="AE355" i="2" s="1"/>
  <c r="AE356" i="2" s="1"/>
  <c r="AE357" i="2" s="1"/>
  <c r="AE358" i="2" s="1"/>
  <c r="AE359" i="2" s="1"/>
  <c r="AE360" i="2" s="1"/>
  <c r="AE361" i="2" s="1"/>
  <c r="AE362" i="2" s="1"/>
  <c r="AE363" i="2" s="1"/>
  <c r="AE364" i="2" s="1"/>
  <c r="AE365" i="2" s="1"/>
  <c r="AE366" i="2" s="1"/>
  <c r="AE367" i="2" s="1"/>
  <c r="AE368" i="2" s="1"/>
  <c r="AE369" i="2" s="1"/>
  <c r="AE370" i="2" s="1"/>
  <c r="AE371" i="2" s="1"/>
  <c r="AE372" i="2" s="1"/>
  <c r="AE373" i="2" s="1"/>
  <c r="AE374" i="2" s="1"/>
  <c r="AE375" i="2" s="1"/>
  <c r="AE376" i="2" s="1"/>
  <c r="AE377" i="2" s="1"/>
  <c r="AE378" i="2" s="1"/>
  <c r="AE379" i="2" s="1"/>
  <c r="AE380" i="2" s="1"/>
  <c r="AE381" i="2" s="1"/>
  <c r="AE382" i="2" s="1"/>
  <c r="AE383" i="2" s="1"/>
  <c r="AE384" i="2" s="1"/>
  <c r="AE385" i="2" s="1"/>
  <c r="AE386" i="2" s="1"/>
  <c r="AE387" i="2" s="1"/>
  <c r="AE388" i="2" s="1"/>
  <c r="AE389" i="2" s="1"/>
  <c r="AE390" i="2" s="1"/>
  <c r="AE391" i="2" s="1"/>
  <c r="AE392" i="2" s="1"/>
  <c r="AE393" i="2" s="1"/>
  <c r="AE394" i="2" s="1"/>
  <c r="AE395" i="2" s="1"/>
  <c r="AE396" i="2" s="1"/>
  <c r="AE397" i="2" s="1"/>
  <c r="AE398" i="2" s="1"/>
  <c r="AE399" i="2" s="1"/>
  <c r="AE400" i="2" s="1"/>
  <c r="AE401" i="2" s="1"/>
  <c r="AE402" i="2" s="1"/>
  <c r="AE403" i="2" s="1"/>
  <c r="AE404" i="2" s="1"/>
  <c r="AE405" i="2" s="1"/>
  <c r="AE406" i="2" s="1"/>
  <c r="AE407" i="2" s="1"/>
  <c r="AE408" i="2" s="1"/>
  <c r="AE409" i="2" s="1"/>
  <c r="AE410" i="2" s="1"/>
  <c r="AE411" i="2" s="1"/>
  <c r="AE412" i="2" s="1"/>
  <c r="AE413" i="2" s="1"/>
  <c r="AE414" i="2" s="1"/>
  <c r="AE415" i="2" s="1"/>
  <c r="AE416" i="2" s="1"/>
  <c r="AE417" i="2" s="1"/>
  <c r="AE418" i="2" s="1"/>
  <c r="AE419" i="2" s="1"/>
  <c r="AE420" i="2" s="1"/>
  <c r="AE421" i="2" s="1"/>
  <c r="AE422" i="2" s="1"/>
  <c r="AE423" i="2" s="1"/>
  <c r="AE424" i="2" s="1"/>
  <c r="AE425" i="2" s="1"/>
  <c r="AE426" i="2" s="1"/>
  <c r="AE427" i="2" s="1"/>
  <c r="AE428" i="2" s="1"/>
  <c r="AE429" i="2" s="1"/>
  <c r="AE430" i="2" s="1"/>
  <c r="AE431" i="2" s="1"/>
  <c r="AE432" i="2" s="1"/>
  <c r="AE433" i="2" s="1"/>
  <c r="AE434" i="2" s="1"/>
  <c r="AE435" i="2" s="1"/>
  <c r="AE436" i="2" s="1"/>
  <c r="AE437" i="2" s="1"/>
  <c r="AE438" i="2" s="1"/>
  <c r="AE439" i="2" s="1"/>
  <c r="AE440" i="2" s="1"/>
  <c r="AE441" i="2" s="1"/>
  <c r="AE442" i="2" s="1"/>
  <c r="AE443" i="2" s="1"/>
  <c r="AE444" i="2" s="1"/>
  <c r="AE445" i="2" s="1"/>
  <c r="AE446" i="2" s="1"/>
  <c r="AE447" i="2" s="1"/>
  <c r="AE448" i="2" s="1"/>
  <c r="AE449" i="2" s="1"/>
  <c r="AE450" i="2" s="1"/>
  <c r="AE451" i="2" s="1"/>
  <c r="AE452" i="2" s="1"/>
  <c r="AE453" i="2" s="1"/>
  <c r="AE454" i="2" s="1"/>
  <c r="AE455" i="2" s="1"/>
  <c r="AE456" i="2" s="1"/>
  <c r="AE457" i="2" s="1"/>
  <c r="AE458" i="2" s="1"/>
  <c r="AE459" i="2" s="1"/>
  <c r="AE460" i="2" s="1"/>
  <c r="AE461" i="2" s="1"/>
  <c r="AE462" i="2" s="1"/>
  <c r="AE463" i="2" s="1"/>
  <c r="AE464" i="2" s="1"/>
  <c r="AE465" i="2" s="1"/>
  <c r="AE466" i="2" s="1"/>
  <c r="AE467" i="2" s="1"/>
  <c r="AE468" i="2" s="1"/>
  <c r="AE469" i="2" s="1"/>
  <c r="AE470" i="2" s="1"/>
  <c r="AE471" i="2" s="1"/>
  <c r="AE472" i="2" s="1"/>
  <c r="AE473" i="2" s="1"/>
  <c r="AE474" i="2" s="1"/>
  <c r="AE475" i="2" s="1"/>
  <c r="AE476" i="2" s="1"/>
  <c r="AE477" i="2" s="1"/>
  <c r="AE478" i="2" s="1"/>
  <c r="AE479" i="2" s="1"/>
  <c r="AE480" i="2" s="1"/>
  <c r="AE481" i="2" s="1"/>
  <c r="AE482" i="2" s="1"/>
  <c r="AE483" i="2" s="1"/>
  <c r="AE484" i="2" s="1"/>
  <c r="AE485" i="2" s="1"/>
  <c r="AE486" i="2" s="1"/>
  <c r="AE487" i="2" s="1"/>
  <c r="AE488" i="2" s="1"/>
  <c r="AE489" i="2" s="1"/>
  <c r="AE490" i="2" s="1"/>
  <c r="AE491" i="2" s="1"/>
  <c r="AE492" i="2" s="1"/>
  <c r="AE493" i="2" s="1"/>
  <c r="AE494" i="2" s="1"/>
  <c r="AE495" i="2" s="1"/>
  <c r="AE496" i="2" s="1"/>
  <c r="AE497" i="2" s="1"/>
  <c r="AE498" i="2" s="1"/>
  <c r="AE499" i="2" s="1"/>
  <c r="AE500" i="2" s="1"/>
  <c r="AE501" i="2" s="1"/>
  <c r="AE502" i="2" s="1"/>
  <c r="AE503" i="2" s="1"/>
  <c r="AE504" i="2" s="1"/>
  <c r="AE505" i="2" s="1"/>
  <c r="AE506" i="2" s="1"/>
  <c r="AE507" i="2" s="1"/>
  <c r="AE508" i="2" s="1"/>
  <c r="AE509" i="2" s="1"/>
  <c r="AE510" i="2" s="1"/>
  <c r="AE511" i="2" s="1"/>
  <c r="AE512" i="2" s="1"/>
  <c r="AE513" i="2" s="1"/>
  <c r="AE514" i="2" s="1"/>
  <c r="AE515" i="2" s="1"/>
  <c r="AE516" i="2" s="1"/>
  <c r="AE517" i="2" s="1"/>
  <c r="AE518" i="2" s="1"/>
  <c r="AE519" i="2" s="1"/>
  <c r="AE520" i="2" s="1"/>
  <c r="AE521" i="2" s="1"/>
  <c r="AE522" i="2" s="1"/>
  <c r="AE523" i="2" s="1"/>
  <c r="AE524" i="2" s="1"/>
  <c r="AE525" i="2" s="1"/>
  <c r="AE526" i="2" s="1"/>
  <c r="AE527" i="2" s="1"/>
  <c r="AE528" i="2" s="1"/>
  <c r="AE529" i="2" s="1"/>
  <c r="AE530" i="2" s="1"/>
  <c r="AE531" i="2" s="1"/>
  <c r="AE532" i="2" s="1"/>
  <c r="AE533" i="2" s="1"/>
  <c r="AE534" i="2" s="1"/>
  <c r="AE535" i="2" s="1"/>
  <c r="AE536" i="2" s="1"/>
  <c r="AE537" i="2" s="1"/>
  <c r="AE538" i="2" s="1"/>
  <c r="AE539" i="2" s="1"/>
  <c r="AE540" i="2" s="1"/>
  <c r="AE541" i="2" s="1"/>
  <c r="AE542" i="2" s="1"/>
  <c r="AE543" i="2" s="1"/>
  <c r="AE544" i="2" s="1"/>
  <c r="AE545" i="2" s="1"/>
  <c r="AE546" i="2" s="1"/>
  <c r="AE547" i="2" s="1"/>
  <c r="AE548" i="2" s="1"/>
  <c r="AE549" i="2" s="1"/>
  <c r="AE550" i="2" s="1"/>
  <c r="AE551" i="2" s="1"/>
  <c r="AE552" i="2" s="1"/>
  <c r="AE553" i="2" s="1"/>
  <c r="AE554" i="2" s="1"/>
  <c r="AE555" i="2" s="1"/>
  <c r="AE556" i="2" s="1"/>
  <c r="AE557" i="2" s="1"/>
  <c r="AE558" i="2" s="1"/>
  <c r="AE559" i="2" s="1"/>
  <c r="AE560" i="2" s="1"/>
  <c r="AE561" i="2" s="1"/>
  <c r="AE562" i="2" s="1"/>
  <c r="AE563" i="2" s="1"/>
  <c r="AE564" i="2" s="1"/>
  <c r="AE565" i="2" s="1"/>
  <c r="AE566" i="2" s="1"/>
  <c r="AE567" i="2" s="1"/>
  <c r="AE568" i="2" s="1"/>
  <c r="T26" i="2"/>
  <c r="S26" i="2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S62" i="2" s="1"/>
  <c r="S63" i="2" s="1"/>
  <c r="S64" i="2" s="1"/>
  <c r="S65" i="2" s="1"/>
  <c r="S66" i="2" s="1"/>
  <c r="S67" i="2" s="1"/>
  <c r="S68" i="2" s="1"/>
  <c r="S69" i="2" s="1"/>
  <c r="S70" i="2" s="1"/>
  <c r="S71" i="2" s="1"/>
  <c r="S72" i="2" s="1"/>
  <c r="S73" i="2" s="1"/>
  <c r="S74" i="2" s="1"/>
  <c r="S75" i="2" s="1"/>
  <c r="S76" i="2" s="1"/>
  <c r="S77" i="2" s="1"/>
  <c r="S78" i="2" s="1"/>
  <c r="S79" i="2" s="1"/>
  <c r="S80" i="2" s="1"/>
  <c r="S81" i="2" s="1"/>
  <c r="S82" i="2" s="1"/>
  <c r="S83" i="2" s="1"/>
  <c r="S84" i="2" s="1"/>
  <c r="S85" i="2" s="1"/>
  <c r="S86" i="2" s="1"/>
  <c r="S87" i="2" s="1"/>
  <c r="S88" i="2" s="1"/>
  <c r="S89" i="2" s="1"/>
  <c r="S90" i="2" s="1"/>
  <c r="S91" i="2" s="1"/>
  <c r="S92" i="2" s="1"/>
  <c r="S93" i="2" s="1"/>
  <c r="S94" i="2" s="1"/>
  <c r="S95" i="2" s="1"/>
  <c r="S96" i="2" s="1"/>
  <c r="S97" i="2" s="1"/>
  <c r="S98" i="2" s="1"/>
  <c r="S99" i="2" s="1"/>
  <c r="S100" i="2" s="1"/>
  <c r="S101" i="2" s="1"/>
  <c r="S102" i="2" s="1"/>
  <c r="S103" i="2" s="1"/>
  <c r="S104" i="2" s="1"/>
  <c r="S105" i="2" s="1"/>
  <c r="S106" i="2" s="1"/>
  <c r="S107" i="2" s="1"/>
  <c r="S108" i="2" s="1"/>
  <c r="S109" i="2" s="1"/>
  <c r="S110" i="2" s="1"/>
  <c r="S111" i="2" s="1"/>
  <c r="S112" i="2" s="1"/>
  <c r="S113" i="2" s="1"/>
  <c r="S114" i="2" s="1"/>
  <c r="S115" i="2" s="1"/>
  <c r="S116" i="2" s="1"/>
  <c r="S117" i="2" s="1"/>
  <c r="S118" i="2" s="1"/>
  <c r="S119" i="2" s="1"/>
  <c r="S120" i="2" s="1"/>
  <c r="S121" i="2" s="1"/>
  <c r="S122" i="2" s="1"/>
  <c r="S123" i="2" s="1"/>
  <c r="S124" i="2" s="1"/>
  <c r="S125" i="2" s="1"/>
  <c r="S126" i="2" s="1"/>
  <c r="S127" i="2" s="1"/>
  <c r="S128" i="2" s="1"/>
  <c r="S129" i="2" s="1"/>
  <c r="S130" i="2" s="1"/>
  <c r="S131" i="2" s="1"/>
  <c r="S132" i="2" s="1"/>
  <c r="S133" i="2" s="1"/>
  <c r="S134" i="2" s="1"/>
  <c r="S135" i="2" s="1"/>
  <c r="S136" i="2" s="1"/>
  <c r="S137" i="2" s="1"/>
  <c r="S138" i="2" s="1"/>
  <c r="S139" i="2" s="1"/>
  <c r="S140" i="2" s="1"/>
  <c r="S141" i="2" s="1"/>
  <c r="S142" i="2" s="1"/>
  <c r="S143" i="2" s="1"/>
  <c r="S144" i="2" s="1"/>
  <c r="S145" i="2" s="1"/>
  <c r="S146" i="2" s="1"/>
  <c r="S147" i="2" s="1"/>
  <c r="S148" i="2" s="1"/>
  <c r="S149" i="2" s="1"/>
  <c r="S150" i="2" s="1"/>
  <c r="S151" i="2" s="1"/>
  <c r="S152" i="2" s="1"/>
  <c r="S153" i="2" s="1"/>
  <c r="S154" i="2" s="1"/>
  <c r="S155" i="2" s="1"/>
  <c r="S156" i="2" s="1"/>
  <c r="S157" i="2" s="1"/>
  <c r="S158" i="2" s="1"/>
  <c r="S159" i="2" s="1"/>
  <c r="S160" i="2" s="1"/>
  <c r="S161" i="2" s="1"/>
  <c r="S162" i="2" s="1"/>
  <c r="S163" i="2" s="1"/>
  <c r="S164" i="2" s="1"/>
  <c r="S165" i="2" s="1"/>
  <c r="S166" i="2" s="1"/>
  <c r="S167" i="2" s="1"/>
  <c r="S168" i="2" s="1"/>
  <c r="S169" i="2" s="1"/>
  <c r="S170" i="2" s="1"/>
  <c r="S171" i="2" s="1"/>
  <c r="S172" i="2" s="1"/>
  <c r="S173" i="2" s="1"/>
  <c r="S174" i="2" s="1"/>
  <c r="S175" i="2" s="1"/>
  <c r="S176" i="2" s="1"/>
  <c r="S177" i="2" s="1"/>
  <c r="S178" i="2" s="1"/>
  <c r="S179" i="2" s="1"/>
  <c r="S180" i="2" s="1"/>
  <c r="S181" i="2" s="1"/>
  <c r="S182" i="2" s="1"/>
  <c r="S183" i="2" s="1"/>
  <c r="S184" i="2" s="1"/>
  <c r="S185" i="2" s="1"/>
  <c r="S186" i="2" s="1"/>
  <c r="S187" i="2" s="1"/>
  <c r="S188" i="2" s="1"/>
  <c r="S189" i="2" s="1"/>
  <c r="S190" i="2" s="1"/>
  <c r="S191" i="2" s="1"/>
  <c r="S192" i="2" s="1"/>
  <c r="S193" i="2" s="1"/>
  <c r="S194" i="2" s="1"/>
  <c r="S195" i="2" s="1"/>
  <c r="S196" i="2" s="1"/>
  <c r="S197" i="2" s="1"/>
  <c r="S198" i="2" s="1"/>
  <c r="S199" i="2" s="1"/>
  <c r="S200" i="2" s="1"/>
  <c r="S201" i="2" s="1"/>
  <c r="S202" i="2" s="1"/>
  <c r="S203" i="2" s="1"/>
  <c r="S204" i="2" s="1"/>
  <c r="S205" i="2" s="1"/>
  <c r="S206" i="2" s="1"/>
  <c r="S207" i="2" s="1"/>
  <c r="S208" i="2" s="1"/>
  <c r="S209" i="2" s="1"/>
  <c r="S210" i="2" s="1"/>
  <c r="S211" i="2" s="1"/>
  <c r="S212" i="2" s="1"/>
  <c r="S213" i="2" s="1"/>
  <c r="S214" i="2" s="1"/>
  <c r="S215" i="2" s="1"/>
  <c r="S216" i="2" s="1"/>
  <c r="S217" i="2" s="1"/>
  <c r="S218" i="2" s="1"/>
  <c r="S219" i="2" s="1"/>
  <c r="S220" i="2" s="1"/>
  <c r="S221" i="2" s="1"/>
  <c r="S222" i="2" s="1"/>
  <c r="S223" i="2" s="1"/>
  <c r="S224" i="2" s="1"/>
  <c r="S225" i="2" s="1"/>
  <c r="S226" i="2" s="1"/>
  <c r="S227" i="2" s="1"/>
  <c r="S228" i="2" s="1"/>
  <c r="S229" i="2" s="1"/>
  <c r="S230" i="2" s="1"/>
  <c r="S231" i="2" s="1"/>
  <c r="S232" i="2" s="1"/>
  <c r="S233" i="2" s="1"/>
  <c r="S234" i="2" s="1"/>
  <c r="S235" i="2" s="1"/>
  <c r="S236" i="2" s="1"/>
  <c r="S237" i="2" s="1"/>
  <c r="S238" i="2" s="1"/>
  <c r="S239" i="2" s="1"/>
  <c r="S240" i="2" s="1"/>
  <c r="S241" i="2" s="1"/>
  <c r="S242" i="2" s="1"/>
  <c r="S243" i="2" s="1"/>
  <c r="S244" i="2" s="1"/>
  <c r="S245" i="2" s="1"/>
  <c r="S246" i="2" s="1"/>
  <c r="S247" i="2" s="1"/>
  <c r="S248" i="2" s="1"/>
  <c r="S249" i="2" s="1"/>
  <c r="S250" i="2" s="1"/>
  <c r="S251" i="2" s="1"/>
  <c r="S252" i="2" s="1"/>
  <c r="S253" i="2" s="1"/>
  <c r="S254" i="2" s="1"/>
  <c r="S255" i="2" s="1"/>
  <c r="S256" i="2" s="1"/>
  <c r="S257" i="2" s="1"/>
  <c r="S258" i="2" s="1"/>
  <c r="S259" i="2" s="1"/>
  <c r="S260" i="2" s="1"/>
  <c r="S261" i="2" s="1"/>
  <c r="S262" i="2" s="1"/>
  <c r="S263" i="2" s="1"/>
  <c r="S264" i="2" s="1"/>
  <c r="S265" i="2" s="1"/>
  <c r="S266" i="2" s="1"/>
  <c r="S267" i="2" s="1"/>
  <c r="S268" i="2" s="1"/>
  <c r="S269" i="2" s="1"/>
  <c r="S270" i="2" s="1"/>
  <c r="S271" i="2" s="1"/>
  <c r="S272" i="2" s="1"/>
  <c r="S273" i="2" s="1"/>
  <c r="S274" i="2" s="1"/>
  <c r="S275" i="2" s="1"/>
  <c r="S276" i="2" s="1"/>
  <c r="S277" i="2" s="1"/>
  <c r="S278" i="2" s="1"/>
  <c r="S279" i="2" s="1"/>
  <c r="S280" i="2" s="1"/>
  <c r="S281" i="2" s="1"/>
  <c r="S282" i="2" s="1"/>
  <c r="S283" i="2" s="1"/>
  <c r="S284" i="2" s="1"/>
  <c r="S285" i="2" s="1"/>
  <c r="S286" i="2" s="1"/>
  <c r="S287" i="2" s="1"/>
  <c r="S288" i="2" s="1"/>
  <c r="S289" i="2" s="1"/>
  <c r="S290" i="2" s="1"/>
  <c r="S291" i="2" s="1"/>
  <c r="S292" i="2" s="1"/>
  <c r="S293" i="2" s="1"/>
  <c r="S294" i="2" s="1"/>
  <c r="S295" i="2" s="1"/>
  <c r="S296" i="2" s="1"/>
  <c r="S297" i="2" s="1"/>
  <c r="S298" i="2" s="1"/>
  <c r="S299" i="2" s="1"/>
  <c r="S300" i="2" s="1"/>
  <c r="S301" i="2" s="1"/>
  <c r="S302" i="2" s="1"/>
  <c r="S303" i="2" s="1"/>
  <c r="S304" i="2" s="1"/>
  <c r="S305" i="2" s="1"/>
  <c r="S306" i="2" s="1"/>
  <c r="S307" i="2" s="1"/>
  <c r="S308" i="2" s="1"/>
  <c r="S309" i="2" s="1"/>
  <c r="S310" i="2" s="1"/>
  <c r="S311" i="2" s="1"/>
  <c r="S312" i="2" s="1"/>
  <c r="S313" i="2" s="1"/>
  <c r="S314" i="2" s="1"/>
  <c r="S315" i="2" s="1"/>
  <c r="S316" i="2" s="1"/>
  <c r="S317" i="2" s="1"/>
  <c r="S318" i="2" s="1"/>
  <c r="S319" i="2" s="1"/>
  <c r="S320" i="2" s="1"/>
  <c r="S321" i="2" s="1"/>
  <c r="S322" i="2" s="1"/>
  <c r="S323" i="2" s="1"/>
  <c r="S324" i="2" s="1"/>
  <c r="S325" i="2" s="1"/>
  <c r="S326" i="2" s="1"/>
  <c r="S327" i="2" s="1"/>
  <c r="S328" i="2" s="1"/>
  <c r="S329" i="2" s="1"/>
  <c r="S330" i="2" s="1"/>
  <c r="S331" i="2" s="1"/>
  <c r="S332" i="2" s="1"/>
  <c r="S333" i="2" s="1"/>
  <c r="S334" i="2" s="1"/>
  <c r="S335" i="2" s="1"/>
  <c r="S336" i="2" s="1"/>
  <c r="S337" i="2" s="1"/>
  <c r="S338" i="2" s="1"/>
  <c r="S339" i="2" s="1"/>
  <c r="S340" i="2" s="1"/>
  <c r="S341" i="2" s="1"/>
  <c r="S342" i="2" s="1"/>
  <c r="S343" i="2" s="1"/>
  <c r="S344" i="2" s="1"/>
  <c r="S345" i="2" s="1"/>
  <c r="S346" i="2" s="1"/>
  <c r="S347" i="2" s="1"/>
  <c r="S348" i="2" s="1"/>
  <c r="S349" i="2" s="1"/>
  <c r="S350" i="2" s="1"/>
  <c r="S351" i="2" s="1"/>
  <c r="S352" i="2" s="1"/>
  <c r="S353" i="2" s="1"/>
  <c r="S354" i="2" s="1"/>
  <c r="S355" i="2" s="1"/>
  <c r="S356" i="2" s="1"/>
  <c r="S357" i="2" s="1"/>
  <c r="S358" i="2" s="1"/>
  <c r="S359" i="2" s="1"/>
  <c r="S360" i="2" s="1"/>
  <c r="S361" i="2" s="1"/>
  <c r="S362" i="2" s="1"/>
  <c r="S363" i="2" s="1"/>
  <c r="S364" i="2" s="1"/>
  <c r="S365" i="2" s="1"/>
  <c r="S366" i="2" s="1"/>
  <c r="S367" i="2" s="1"/>
  <c r="S368" i="2" s="1"/>
  <c r="S369" i="2" s="1"/>
  <c r="S370" i="2" s="1"/>
  <c r="S371" i="2" s="1"/>
  <c r="S372" i="2" s="1"/>
  <c r="S373" i="2" s="1"/>
  <c r="S374" i="2" s="1"/>
  <c r="S375" i="2" s="1"/>
  <c r="S376" i="2" s="1"/>
  <c r="S377" i="2" s="1"/>
  <c r="S378" i="2" s="1"/>
  <c r="S379" i="2" s="1"/>
  <c r="S380" i="2" s="1"/>
  <c r="S381" i="2" s="1"/>
  <c r="S382" i="2" s="1"/>
  <c r="S383" i="2" s="1"/>
  <c r="S384" i="2" s="1"/>
  <c r="S385" i="2" s="1"/>
  <c r="S386" i="2" s="1"/>
  <c r="S387" i="2" s="1"/>
  <c r="S388" i="2" s="1"/>
  <c r="S389" i="2" s="1"/>
  <c r="S390" i="2" s="1"/>
  <c r="S391" i="2" s="1"/>
  <c r="S392" i="2" s="1"/>
  <c r="S393" i="2" s="1"/>
  <c r="S394" i="2" s="1"/>
  <c r="S395" i="2" s="1"/>
  <c r="S396" i="2" s="1"/>
  <c r="S397" i="2" s="1"/>
  <c r="S398" i="2" s="1"/>
  <c r="S399" i="2" s="1"/>
  <c r="S400" i="2" s="1"/>
  <c r="S401" i="2" s="1"/>
  <c r="S402" i="2" s="1"/>
  <c r="S403" i="2" s="1"/>
  <c r="S404" i="2" s="1"/>
  <c r="S405" i="2" s="1"/>
  <c r="S406" i="2" s="1"/>
  <c r="S407" i="2" s="1"/>
  <c r="S408" i="2" s="1"/>
  <c r="S409" i="2" s="1"/>
  <c r="S410" i="2" s="1"/>
  <c r="S411" i="2" s="1"/>
  <c r="S412" i="2" s="1"/>
  <c r="S413" i="2" s="1"/>
  <c r="S414" i="2" s="1"/>
  <c r="S415" i="2" s="1"/>
  <c r="S416" i="2" s="1"/>
  <c r="S417" i="2" s="1"/>
  <c r="S418" i="2" s="1"/>
  <c r="S419" i="2" s="1"/>
  <c r="S420" i="2" s="1"/>
  <c r="S421" i="2" s="1"/>
  <c r="S422" i="2" s="1"/>
  <c r="S423" i="2" s="1"/>
  <c r="S424" i="2" s="1"/>
  <c r="S425" i="2" s="1"/>
  <c r="S426" i="2" s="1"/>
  <c r="S427" i="2" s="1"/>
  <c r="S428" i="2" s="1"/>
  <c r="S429" i="2" s="1"/>
  <c r="S430" i="2" s="1"/>
  <c r="S431" i="2" s="1"/>
  <c r="S432" i="2" s="1"/>
  <c r="S433" i="2" s="1"/>
  <c r="S434" i="2" s="1"/>
  <c r="S435" i="2" s="1"/>
  <c r="S436" i="2" s="1"/>
  <c r="S437" i="2" s="1"/>
  <c r="S438" i="2" s="1"/>
  <c r="S439" i="2" s="1"/>
  <c r="S440" i="2" s="1"/>
  <c r="S441" i="2" s="1"/>
  <c r="S442" i="2" s="1"/>
  <c r="S443" i="2" s="1"/>
  <c r="S444" i="2" s="1"/>
  <c r="S445" i="2" s="1"/>
  <c r="S446" i="2" s="1"/>
  <c r="S447" i="2" s="1"/>
  <c r="S448" i="2" s="1"/>
  <c r="S449" i="2" s="1"/>
  <c r="S450" i="2" s="1"/>
  <c r="S451" i="2" s="1"/>
  <c r="S452" i="2" s="1"/>
  <c r="S453" i="2" s="1"/>
  <c r="S454" i="2" s="1"/>
  <c r="S455" i="2" s="1"/>
  <c r="S456" i="2" s="1"/>
  <c r="S457" i="2" s="1"/>
  <c r="S458" i="2" s="1"/>
  <c r="S459" i="2" s="1"/>
  <c r="S460" i="2" s="1"/>
  <c r="S461" i="2" s="1"/>
  <c r="S462" i="2" s="1"/>
  <c r="S463" i="2" s="1"/>
  <c r="S464" i="2" s="1"/>
  <c r="S465" i="2" s="1"/>
  <c r="S466" i="2" s="1"/>
  <c r="S467" i="2" s="1"/>
  <c r="S468" i="2" s="1"/>
  <c r="S469" i="2" s="1"/>
  <c r="S470" i="2" s="1"/>
  <c r="S471" i="2" s="1"/>
  <c r="S472" i="2" s="1"/>
  <c r="S473" i="2" s="1"/>
  <c r="S474" i="2" s="1"/>
  <c r="S475" i="2" s="1"/>
  <c r="S476" i="2" s="1"/>
  <c r="S477" i="2" s="1"/>
  <c r="S478" i="2" s="1"/>
  <c r="S479" i="2" s="1"/>
  <c r="S480" i="2" s="1"/>
  <c r="S481" i="2" s="1"/>
  <c r="S482" i="2" s="1"/>
  <c r="S483" i="2" s="1"/>
  <c r="S484" i="2" s="1"/>
  <c r="S485" i="2" s="1"/>
  <c r="S486" i="2" s="1"/>
  <c r="S487" i="2" s="1"/>
  <c r="S488" i="2" s="1"/>
  <c r="S489" i="2" s="1"/>
  <c r="S490" i="2" s="1"/>
  <c r="S491" i="2" s="1"/>
  <c r="S492" i="2" s="1"/>
  <c r="S493" i="2" s="1"/>
  <c r="S494" i="2" s="1"/>
  <c r="S495" i="2" s="1"/>
  <c r="S496" i="2" s="1"/>
  <c r="S497" i="2" s="1"/>
  <c r="S498" i="2" s="1"/>
  <c r="S499" i="2" s="1"/>
  <c r="S500" i="2" s="1"/>
  <c r="S501" i="2" s="1"/>
  <c r="S502" i="2" s="1"/>
  <c r="S503" i="2" s="1"/>
  <c r="S504" i="2" s="1"/>
  <c r="S505" i="2" s="1"/>
  <c r="S506" i="2" s="1"/>
  <c r="S507" i="2" s="1"/>
  <c r="S508" i="2" s="1"/>
  <c r="S509" i="2" s="1"/>
  <c r="S510" i="2" s="1"/>
  <c r="S511" i="2" s="1"/>
  <c r="S512" i="2" s="1"/>
  <c r="S513" i="2" s="1"/>
  <c r="S514" i="2" s="1"/>
  <c r="S515" i="2" s="1"/>
  <c r="S516" i="2" s="1"/>
  <c r="S517" i="2" s="1"/>
  <c r="S518" i="2" s="1"/>
  <c r="S519" i="2" s="1"/>
  <c r="S520" i="2" s="1"/>
  <c r="S521" i="2" s="1"/>
  <c r="S522" i="2" s="1"/>
  <c r="S523" i="2" s="1"/>
  <c r="S524" i="2" s="1"/>
  <c r="S525" i="2" s="1"/>
  <c r="S526" i="2" s="1"/>
  <c r="S527" i="2" s="1"/>
  <c r="S528" i="2" s="1"/>
  <c r="S529" i="2" s="1"/>
  <c r="S530" i="2" s="1"/>
  <c r="S531" i="2" s="1"/>
  <c r="S532" i="2" s="1"/>
  <c r="S533" i="2" s="1"/>
  <c r="S534" i="2" s="1"/>
  <c r="S535" i="2" s="1"/>
  <c r="S536" i="2" s="1"/>
  <c r="S537" i="2" s="1"/>
  <c r="S538" i="2" s="1"/>
  <c r="S539" i="2" s="1"/>
  <c r="S540" i="2" s="1"/>
  <c r="S541" i="2" s="1"/>
  <c r="S542" i="2" s="1"/>
  <c r="S543" i="2" s="1"/>
  <c r="S544" i="2" s="1"/>
  <c r="S545" i="2" s="1"/>
  <c r="S546" i="2" s="1"/>
  <c r="S547" i="2" s="1"/>
  <c r="S548" i="2" s="1"/>
  <c r="S549" i="2" s="1"/>
  <c r="S550" i="2" s="1"/>
  <c r="S551" i="2" s="1"/>
  <c r="S552" i="2" s="1"/>
  <c r="S553" i="2" s="1"/>
  <c r="S554" i="2" s="1"/>
  <c r="S555" i="2" s="1"/>
  <c r="S556" i="2" s="1"/>
  <c r="S557" i="2" s="1"/>
  <c r="S558" i="2" s="1"/>
  <c r="S559" i="2" s="1"/>
  <c r="S560" i="2" s="1"/>
  <c r="S561" i="2" s="1"/>
  <c r="S562" i="2" s="1"/>
  <c r="S563" i="2" s="1"/>
  <c r="S564" i="2" s="1"/>
  <c r="S565" i="2" s="1"/>
  <c r="S566" i="2" s="1"/>
  <c r="S567" i="2" s="1"/>
  <c r="S568" i="2" s="1"/>
  <c r="AF25" i="2"/>
  <c r="T25" i="2"/>
  <c r="C14" i="2"/>
  <c r="C13" i="2"/>
  <c r="N44" i="1"/>
  <c r="N34" i="1"/>
  <c r="N24" i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N14" i="1"/>
  <c r="C10" i="1"/>
  <c r="C8" i="1"/>
  <c r="C7" i="1"/>
  <c r="C6" i="1"/>
  <c r="C5" i="1"/>
  <c r="A41" i="15" l="1"/>
  <c r="W40" i="15"/>
  <c r="X40" i="15" s="1"/>
  <c r="Y40" i="15" s="1"/>
  <c r="O46" i="1" a="1"/>
  <c r="O46" i="1" s="1"/>
  <c r="Q46" i="1" a="1"/>
  <c r="Q46" i="1" s="1"/>
  <c r="S46" i="1" a="1"/>
  <c r="S46" i="1" s="1"/>
  <c r="U46" i="1" a="1"/>
  <c r="U46" i="1" s="1"/>
  <c r="W46" i="1" a="1"/>
  <c r="W46" i="1" s="1"/>
  <c r="O47" i="1" a="1"/>
  <c r="O47" i="1" s="1"/>
  <c r="Q47" i="1" a="1"/>
  <c r="Q47" i="1" s="1"/>
  <c r="S47" i="1" a="1"/>
  <c r="S47" i="1" s="1"/>
  <c r="U47" i="1" a="1"/>
  <c r="U47" i="1" s="1"/>
  <c r="W47" i="1" a="1"/>
  <c r="W47" i="1" s="1"/>
  <c r="P46" i="1" a="1"/>
  <c r="P46" i="1" s="1"/>
  <c r="R46" i="1" a="1"/>
  <c r="R46" i="1" s="1"/>
  <c r="T46" i="1" a="1"/>
  <c r="T46" i="1" s="1"/>
  <c r="V46" i="1" a="1"/>
  <c r="V46" i="1" s="1"/>
  <c r="X46" i="1" a="1"/>
  <c r="X46" i="1" s="1"/>
  <c r="P47" i="1" a="1"/>
  <c r="P47" i="1" s="1"/>
  <c r="R47" i="1" a="1"/>
  <c r="R47" i="1" s="1"/>
  <c r="T47" i="1" a="1"/>
  <c r="T47" i="1" s="1"/>
  <c r="V47" i="1" a="1"/>
  <c r="V47" i="1" s="1"/>
  <c r="X47" i="1" a="1"/>
  <c r="X47" i="1" s="1"/>
  <c r="O49" i="1"/>
  <c r="S49" i="1"/>
  <c r="W49" i="1"/>
  <c r="P49" i="1"/>
  <c r="T49" i="1"/>
  <c r="X49" i="1"/>
  <c r="Q49" i="1"/>
  <c r="U49" i="1"/>
  <c r="R49" i="1"/>
  <c r="V49" i="1"/>
  <c r="T48" i="1"/>
  <c r="S48" i="1"/>
  <c r="P48" i="1"/>
  <c r="O48" i="1"/>
  <c r="U48" i="1"/>
  <c r="V48" i="1"/>
  <c r="Q48" i="1"/>
  <c r="X48" i="1"/>
  <c r="W48" i="1"/>
  <c r="R48" i="1"/>
  <c r="R19" i="1"/>
  <c r="V19" i="1"/>
  <c r="X19" i="1"/>
  <c r="U19" i="1"/>
  <c r="S19" i="1"/>
  <c r="W19" i="1"/>
  <c r="T19" i="1"/>
  <c r="R16" i="1" a="1"/>
  <c r="R16" i="1" s="1"/>
  <c r="V16" i="1" a="1"/>
  <c r="V16" i="1" s="1"/>
  <c r="S17" i="1" a="1"/>
  <c r="S17" i="1" s="1"/>
  <c r="S18" i="1" s="1"/>
  <c r="S20" i="1" s="1"/>
  <c r="W17" i="1" a="1"/>
  <c r="W17" i="1" s="1"/>
  <c r="W18" i="1" s="1"/>
  <c r="S16" i="1" a="1"/>
  <c r="S16" i="1" s="1"/>
  <c r="W16" i="1" a="1"/>
  <c r="W16" i="1" s="1"/>
  <c r="T17" i="1" a="1"/>
  <c r="T17" i="1" s="1"/>
  <c r="T18" i="1" s="1"/>
  <c r="X17" i="1" a="1"/>
  <c r="X17" i="1" s="1"/>
  <c r="X18" i="1" s="1"/>
  <c r="X20" i="1" s="1"/>
  <c r="T16" i="1" a="1"/>
  <c r="T16" i="1" s="1"/>
  <c r="X16" i="1" a="1"/>
  <c r="X16" i="1" s="1"/>
  <c r="U17" i="1" a="1"/>
  <c r="U17" i="1" s="1"/>
  <c r="U18" i="1" s="1"/>
  <c r="U16" i="1" a="1"/>
  <c r="U16" i="1" s="1"/>
  <c r="R17" i="1" a="1"/>
  <c r="R17" i="1" s="1"/>
  <c r="R18" i="1" s="1"/>
  <c r="R20" i="1" s="1"/>
  <c r="V17" i="1" a="1"/>
  <c r="V17" i="1" s="1"/>
  <c r="V18" i="1" s="1"/>
  <c r="R29" i="1"/>
  <c r="V29" i="1"/>
  <c r="S29" i="1"/>
  <c r="W29" i="1"/>
  <c r="T29" i="1"/>
  <c r="X29" i="1"/>
  <c r="U29" i="1"/>
  <c r="T26" i="1" a="1"/>
  <c r="T26" i="1" s="1"/>
  <c r="W26" i="1" a="1"/>
  <c r="W26" i="1" s="1"/>
  <c r="U27" i="1" a="1"/>
  <c r="U27" i="1" s="1"/>
  <c r="U28" i="1" s="1"/>
  <c r="X27" i="1" a="1"/>
  <c r="X27" i="1" s="1"/>
  <c r="X28" i="1" s="1"/>
  <c r="R27" i="1" a="1"/>
  <c r="R27" i="1" s="1"/>
  <c r="R28" i="1" s="1"/>
  <c r="R26" i="1" a="1"/>
  <c r="R26" i="1" s="1"/>
  <c r="U26" i="1" a="1"/>
  <c r="U26" i="1" s="1"/>
  <c r="S27" i="1" a="1"/>
  <c r="S27" i="1" s="1"/>
  <c r="S28" i="1" s="1"/>
  <c r="S30" i="1" s="1"/>
  <c r="V27" i="1" a="1"/>
  <c r="V27" i="1" s="1"/>
  <c r="V28" i="1" s="1"/>
  <c r="W27" i="1" a="1"/>
  <c r="W27" i="1" s="1"/>
  <c r="W28" i="1" s="1"/>
  <c r="W30" i="1" s="1"/>
  <c r="S26" i="1" a="1"/>
  <c r="S26" i="1" s="1"/>
  <c r="X26" i="1" a="1"/>
  <c r="X26" i="1" s="1"/>
  <c r="T27" i="1" a="1"/>
  <c r="T27" i="1" s="1"/>
  <c r="T28" i="1" s="1"/>
  <c r="V26" i="1" a="1"/>
  <c r="V26" i="1" s="1"/>
  <c r="R39" i="1"/>
  <c r="V39" i="1"/>
  <c r="X39" i="1"/>
  <c r="U39" i="1"/>
  <c r="S39" i="1"/>
  <c r="W39" i="1"/>
  <c r="T39" i="1"/>
  <c r="S36" i="1" a="1"/>
  <c r="S36" i="1" s="1"/>
  <c r="W36" i="1" a="1"/>
  <c r="W36" i="1" s="1"/>
  <c r="T37" i="1" a="1"/>
  <c r="T37" i="1" s="1"/>
  <c r="T38" i="1" s="1"/>
  <c r="T40" i="1" s="1"/>
  <c r="X37" i="1" a="1"/>
  <c r="X37" i="1" s="1"/>
  <c r="X38" i="1" s="1"/>
  <c r="X40" i="1" s="1"/>
  <c r="T36" i="1" a="1"/>
  <c r="T36" i="1" s="1"/>
  <c r="X36" i="1" a="1"/>
  <c r="X36" i="1" s="1"/>
  <c r="U37" i="1" a="1"/>
  <c r="U37" i="1" s="1"/>
  <c r="U38" i="1" s="1"/>
  <c r="U36" i="1" a="1"/>
  <c r="U36" i="1" s="1"/>
  <c r="R37" i="1" a="1"/>
  <c r="R37" i="1" s="1"/>
  <c r="R38" i="1" s="1"/>
  <c r="V37" i="1" a="1"/>
  <c r="V37" i="1" s="1"/>
  <c r="V38" i="1" s="1"/>
  <c r="R36" i="1" a="1"/>
  <c r="R36" i="1" s="1"/>
  <c r="V36" i="1" a="1"/>
  <c r="V36" i="1" s="1"/>
  <c r="S37" i="1" a="1"/>
  <c r="S37" i="1" s="1"/>
  <c r="S38" i="1" s="1"/>
  <c r="W37" i="1" a="1"/>
  <c r="W37" i="1" s="1"/>
  <c r="W38" i="1" s="1"/>
  <c r="CC5" i="6"/>
  <c r="B63" i="6" a="1"/>
  <c r="CC6" i="6"/>
  <c r="B89" i="6" a="1"/>
  <c r="CC7" i="6"/>
  <c r="B114" i="6" a="1"/>
  <c r="BD4" i="6"/>
  <c r="AZ4" i="6"/>
  <c r="BC4" i="6"/>
  <c r="BB4" i="6"/>
  <c r="BA4" i="6"/>
  <c r="B37" i="6" a="1"/>
  <c r="CC4" i="6"/>
  <c r="B166" i="6" a="1"/>
  <c r="C641" i="2" a="1"/>
  <c r="C641" i="2" s="1"/>
  <c r="J640" i="2" s="1"/>
  <c r="BQ23" i="6"/>
  <c r="BQ24" i="6" s="1"/>
  <c r="BV33" i="6"/>
  <c r="BY8" i="6"/>
  <c r="CB8" i="6"/>
  <c r="BZ8" i="6"/>
  <c r="E32" i="6"/>
  <c r="AT4" i="6" s="1"/>
  <c r="CC8" i="6"/>
  <c r="CA8" i="6"/>
  <c r="M53" i="13"/>
  <c r="N53" i="13" s="1"/>
  <c r="A54" i="13"/>
  <c r="J776" i="2"/>
  <c r="J777" i="2" s="1"/>
  <c r="H725" i="2"/>
  <c r="H726" i="2" s="1"/>
  <c r="N582" i="2" a="1"/>
  <c r="H722" i="2"/>
  <c r="J773" i="2"/>
  <c r="O16" i="1" a="1"/>
  <c r="O16" i="1" s="1"/>
  <c r="J787" i="2"/>
  <c r="J788" i="2" s="1"/>
  <c r="H736" i="2"/>
  <c r="H737" i="2" s="1"/>
  <c r="C596" i="2" a="1"/>
  <c r="J784" i="2"/>
  <c r="H733" i="2"/>
  <c r="N596" i="2" a="1"/>
  <c r="J798" i="2"/>
  <c r="J799" i="2" s="1"/>
  <c r="H747" i="2"/>
  <c r="H748" i="2" s="1"/>
  <c r="J795" i="2"/>
  <c r="H744" i="2"/>
  <c r="J775" i="2"/>
  <c r="J797" i="2"/>
  <c r="J786" i="2"/>
  <c r="J764" i="2"/>
  <c r="H746" i="2"/>
  <c r="H735" i="2"/>
  <c r="H724" i="2"/>
  <c r="H713" i="2"/>
  <c r="T22" i="9"/>
  <c r="J765" i="2"/>
  <c r="J766" i="2" s="1"/>
  <c r="H714" i="2"/>
  <c r="H715" i="2" s="1"/>
  <c r="J762" i="2"/>
  <c r="H711" i="2"/>
  <c r="C582" i="2" a="1"/>
  <c r="F645" i="2"/>
  <c r="H642" i="2"/>
  <c r="L648" i="2"/>
  <c r="D646" i="2"/>
  <c r="F643" i="2"/>
  <c r="L649" i="2"/>
  <c r="H645" i="2"/>
  <c r="I650" i="2"/>
  <c r="G647" i="2"/>
  <c r="E644" i="2"/>
  <c r="J649" i="2"/>
  <c r="D641" i="2"/>
  <c r="K647" i="2"/>
  <c r="I643" i="2"/>
  <c r="J646" i="2"/>
  <c r="I649" i="2"/>
  <c r="G645" i="2"/>
  <c r="E641" i="2"/>
  <c r="L641" i="2"/>
  <c r="E647" i="2"/>
  <c r="C643" i="2"/>
  <c r="C647" i="2"/>
  <c r="C646" i="2"/>
  <c r="K644" i="2"/>
  <c r="K643" i="2"/>
  <c r="AC25" i="2"/>
  <c r="AD25" i="2"/>
  <c r="AA25" i="2"/>
  <c r="Y25" i="2"/>
  <c r="AB25" i="2"/>
  <c r="W25" i="2"/>
  <c r="Z25" i="2"/>
  <c r="X25" i="2"/>
  <c r="V25" i="2"/>
  <c r="U25" i="2"/>
  <c r="AC26" i="2"/>
  <c r="AD26" i="2"/>
  <c r="AA26" i="2"/>
  <c r="Y26" i="2"/>
  <c r="W26" i="2"/>
  <c r="AB26" i="2"/>
  <c r="Z26" i="2"/>
  <c r="X26" i="2"/>
  <c r="V26" i="2"/>
  <c r="U26" i="2"/>
  <c r="AH10" i="2"/>
  <c r="AJ10" i="2"/>
  <c r="AL10" i="2"/>
  <c r="AN10" i="2"/>
  <c r="AP10" i="2"/>
  <c r="AI11" i="2"/>
  <c r="AK11" i="2"/>
  <c r="AM11" i="2"/>
  <c r="AO11" i="2"/>
  <c r="AH12" i="2"/>
  <c r="AJ12" i="2"/>
  <c r="AL12" i="2"/>
  <c r="AN12" i="2"/>
  <c r="AP12" i="2"/>
  <c r="AI13" i="2"/>
  <c r="AK13" i="2"/>
  <c r="AM13" i="2"/>
  <c r="AO13" i="2"/>
  <c r="AH14" i="2"/>
  <c r="AJ14" i="2"/>
  <c r="AL14" i="2"/>
  <c r="AN14" i="2"/>
  <c r="AP14" i="2"/>
  <c r="AG12" i="2"/>
  <c r="AG10" i="2"/>
  <c r="AI10" i="2"/>
  <c r="AK10" i="2"/>
  <c r="AM10" i="2"/>
  <c r="AO10" i="2"/>
  <c r="AH11" i="2"/>
  <c r="AJ11" i="2"/>
  <c r="AL11" i="2"/>
  <c r="AN11" i="2"/>
  <c r="AP11" i="2"/>
  <c r="AI12" i="2"/>
  <c r="AK12" i="2"/>
  <c r="AM12" i="2"/>
  <c r="AO12" i="2"/>
  <c r="AH13" i="2"/>
  <c r="AJ13" i="2"/>
  <c r="AL13" i="2"/>
  <c r="AN13" i="2"/>
  <c r="AP13" i="2"/>
  <c r="AI14" i="2"/>
  <c r="AK14" i="2"/>
  <c r="AM14" i="2"/>
  <c r="AO14" i="2"/>
  <c r="AG13" i="2"/>
  <c r="AG11" i="2"/>
  <c r="AG14" i="2"/>
  <c r="AC27" i="2"/>
  <c r="AD27" i="2"/>
  <c r="AA27" i="2"/>
  <c r="Y27" i="2"/>
  <c r="W27" i="2"/>
  <c r="AB27" i="2"/>
  <c r="Z27" i="2"/>
  <c r="X27" i="2"/>
  <c r="V27" i="2"/>
  <c r="U27" i="2"/>
  <c r="AC28" i="2"/>
  <c r="AD28" i="2"/>
  <c r="AA28" i="2"/>
  <c r="Y28" i="2"/>
  <c r="AB28" i="2"/>
  <c r="W28" i="2"/>
  <c r="Z28" i="2"/>
  <c r="X28" i="2"/>
  <c r="V28" i="2"/>
  <c r="U28" i="2"/>
  <c r="AC29" i="2"/>
  <c r="AD29" i="2"/>
  <c r="AA29" i="2"/>
  <c r="Y29" i="2"/>
  <c r="AB29" i="2"/>
  <c r="W29" i="2"/>
  <c r="Z29" i="2"/>
  <c r="X29" i="2"/>
  <c r="V29" i="2"/>
  <c r="U29" i="2"/>
  <c r="AC30" i="2"/>
  <c r="AD30" i="2"/>
  <c r="AA30" i="2"/>
  <c r="Y30" i="2"/>
  <c r="W30" i="2"/>
  <c r="AB30" i="2"/>
  <c r="Z30" i="2"/>
  <c r="X30" i="2"/>
  <c r="V30" i="2"/>
  <c r="U30" i="2"/>
  <c r="AC31" i="2"/>
  <c r="AD31" i="2"/>
  <c r="AA31" i="2"/>
  <c r="Y31" i="2"/>
  <c r="W31" i="2"/>
  <c r="AB31" i="2"/>
  <c r="Z31" i="2"/>
  <c r="X31" i="2"/>
  <c r="V31" i="2"/>
  <c r="U31" i="2"/>
  <c r="AC32" i="2"/>
  <c r="AD32" i="2"/>
  <c r="AA32" i="2"/>
  <c r="Y32" i="2"/>
  <c r="AB32" i="2"/>
  <c r="W32" i="2"/>
  <c r="Z32" i="2"/>
  <c r="X32" i="2"/>
  <c r="U32" i="2"/>
  <c r="V32" i="2"/>
  <c r="AC33" i="2"/>
  <c r="AD33" i="2"/>
  <c r="AA33" i="2"/>
  <c r="Y33" i="2"/>
  <c r="AB33" i="2"/>
  <c r="W33" i="2"/>
  <c r="Z33" i="2"/>
  <c r="X33" i="2"/>
  <c r="V33" i="2"/>
  <c r="U33" i="2"/>
  <c r="AC34" i="2"/>
  <c r="AD34" i="2"/>
  <c r="AA34" i="2"/>
  <c r="Y34" i="2"/>
  <c r="W34" i="2"/>
  <c r="AB34" i="2"/>
  <c r="Z34" i="2"/>
  <c r="X34" i="2"/>
  <c r="V34" i="2"/>
  <c r="U34" i="2"/>
  <c r="AC35" i="2"/>
  <c r="AD35" i="2"/>
  <c r="AA35" i="2"/>
  <c r="Y35" i="2"/>
  <c r="W35" i="2"/>
  <c r="AB35" i="2"/>
  <c r="Z35" i="2"/>
  <c r="X35" i="2"/>
  <c r="V35" i="2"/>
  <c r="U35" i="2"/>
  <c r="AC36" i="2"/>
  <c r="AD36" i="2"/>
  <c r="AA36" i="2"/>
  <c r="Y36" i="2"/>
  <c r="AB36" i="2"/>
  <c r="W36" i="2"/>
  <c r="Z36" i="2"/>
  <c r="X36" i="2"/>
  <c r="V36" i="2"/>
  <c r="U36" i="2"/>
  <c r="AC37" i="2"/>
  <c r="AD37" i="2"/>
  <c r="AA37" i="2"/>
  <c r="Y37" i="2"/>
  <c r="AB37" i="2"/>
  <c r="W37" i="2"/>
  <c r="Z37" i="2"/>
  <c r="X37" i="2"/>
  <c r="V37" i="2"/>
  <c r="U37" i="2"/>
  <c r="AC38" i="2"/>
  <c r="AD38" i="2"/>
  <c r="AA38" i="2"/>
  <c r="Y38" i="2"/>
  <c r="W38" i="2"/>
  <c r="AB38" i="2"/>
  <c r="Z38" i="2"/>
  <c r="X38" i="2"/>
  <c r="V38" i="2"/>
  <c r="U38" i="2"/>
  <c r="AC39" i="2"/>
  <c r="AD39" i="2"/>
  <c r="AA39" i="2"/>
  <c r="Y39" i="2"/>
  <c r="W39" i="2"/>
  <c r="AB39" i="2"/>
  <c r="Z39" i="2"/>
  <c r="X39" i="2"/>
  <c r="U39" i="2"/>
  <c r="V39" i="2"/>
  <c r="AC40" i="2"/>
  <c r="AD40" i="2"/>
  <c r="Y40" i="2"/>
  <c r="AA40" i="2"/>
  <c r="AB40" i="2"/>
  <c r="W40" i="2"/>
  <c r="Z40" i="2"/>
  <c r="X40" i="2"/>
  <c r="U40" i="2"/>
  <c r="V40" i="2"/>
  <c r="AC41" i="2"/>
  <c r="AD41" i="2"/>
  <c r="AA41" i="2"/>
  <c r="Y41" i="2"/>
  <c r="AB41" i="2"/>
  <c r="W41" i="2"/>
  <c r="Z41" i="2"/>
  <c r="X41" i="2"/>
  <c r="V41" i="2"/>
  <c r="U41" i="2"/>
  <c r="AC42" i="2"/>
  <c r="AD42" i="2"/>
  <c r="AA42" i="2"/>
  <c r="Y42" i="2"/>
  <c r="W42" i="2"/>
  <c r="AB42" i="2"/>
  <c r="Z42" i="2"/>
  <c r="X42" i="2"/>
  <c r="V42" i="2"/>
  <c r="U42" i="2"/>
  <c r="AC43" i="2"/>
  <c r="AD43" i="2"/>
  <c r="AA43" i="2"/>
  <c r="Y43" i="2"/>
  <c r="W43" i="2"/>
  <c r="AB43" i="2"/>
  <c r="X43" i="2"/>
  <c r="V43" i="2"/>
  <c r="Z43" i="2"/>
  <c r="U43" i="2"/>
  <c r="AC44" i="2"/>
  <c r="AD44" i="2"/>
  <c r="AA44" i="2"/>
  <c r="Y44" i="2"/>
  <c r="AB44" i="2"/>
  <c r="W44" i="2"/>
  <c r="Z44" i="2"/>
  <c r="V44" i="2"/>
  <c r="X44" i="2"/>
  <c r="U44" i="2"/>
  <c r="AC45" i="2"/>
  <c r="AD45" i="2"/>
  <c r="AA45" i="2"/>
  <c r="Y45" i="2"/>
  <c r="W45" i="2"/>
  <c r="AB45" i="2"/>
  <c r="Z45" i="2"/>
  <c r="X45" i="2"/>
  <c r="V45" i="2"/>
  <c r="U45" i="2"/>
  <c r="AC46" i="2"/>
  <c r="AD46" i="2"/>
  <c r="AA46" i="2"/>
  <c r="Y46" i="2"/>
  <c r="W46" i="2"/>
  <c r="AB46" i="2"/>
  <c r="X46" i="2"/>
  <c r="Z46" i="2"/>
  <c r="V46" i="2"/>
  <c r="U46" i="2"/>
  <c r="AC47" i="2"/>
  <c r="AD47" i="2"/>
  <c r="AA47" i="2"/>
  <c r="Y47" i="2"/>
  <c r="AB47" i="2"/>
  <c r="W47" i="2"/>
  <c r="V47" i="2"/>
  <c r="Z47" i="2"/>
  <c r="X47" i="2"/>
  <c r="U47" i="2"/>
  <c r="AC48" i="2"/>
  <c r="AD48" i="2"/>
  <c r="AA48" i="2"/>
  <c r="Y48" i="2"/>
  <c r="AB48" i="2"/>
  <c r="W48" i="2"/>
  <c r="Z48" i="2"/>
  <c r="V48" i="2"/>
  <c r="X48" i="2"/>
  <c r="U48" i="2"/>
  <c r="AC49" i="2"/>
  <c r="AD49" i="2"/>
  <c r="AA49" i="2"/>
  <c r="Y49" i="2"/>
  <c r="W49" i="2"/>
  <c r="AB49" i="2"/>
  <c r="Z49" i="2"/>
  <c r="X49" i="2"/>
  <c r="V49" i="2"/>
  <c r="U49" i="2"/>
  <c r="AC50" i="2"/>
  <c r="AD50" i="2"/>
  <c r="AA50" i="2"/>
  <c r="Y50" i="2"/>
  <c r="W50" i="2"/>
  <c r="AB50" i="2"/>
  <c r="X50" i="2"/>
  <c r="Z50" i="2"/>
  <c r="V50" i="2"/>
  <c r="U50" i="2"/>
  <c r="AC51" i="2"/>
  <c r="AD51" i="2"/>
  <c r="AA51" i="2"/>
  <c r="Y51" i="2"/>
  <c r="AB51" i="2"/>
  <c r="W51" i="2"/>
  <c r="V51" i="2"/>
  <c r="Z51" i="2"/>
  <c r="X51" i="2"/>
  <c r="U51" i="2"/>
  <c r="AC52" i="2"/>
  <c r="AD52" i="2"/>
  <c r="AA52" i="2"/>
  <c r="Y52" i="2"/>
  <c r="AB52" i="2"/>
  <c r="W52" i="2"/>
  <c r="Z52" i="2"/>
  <c r="V52" i="2"/>
  <c r="X52" i="2"/>
  <c r="U52" i="2"/>
  <c r="AC53" i="2"/>
  <c r="AD53" i="2"/>
  <c r="AA53" i="2"/>
  <c r="Y53" i="2"/>
  <c r="W53" i="2"/>
  <c r="AB53" i="2"/>
  <c r="Z53" i="2"/>
  <c r="X53" i="2"/>
  <c r="V53" i="2"/>
  <c r="U53" i="2"/>
  <c r="AC54" i="2"/>
  <c r="AD54" i="2"/>
  <c r="AA54" i="2"/>
  <c r="Y54" i="2"/>
  <c r="W54" i="2"/>
  <c r="AB54" i="2"/>
  <c r="X54" i="2"/>
  <c r="Z54" i="2"/>
  <c r="V54" i="2"/>
  <c r="U54" i="2"/>
  <c r="AC55" i="2"/>
  <c r="AD55" i="2"/>
  <c r="AA55" i="2"/>
  <c r="Y55" i="2"/>
  <c r="AB55" i="2"/>
  <c r="W55" i="2"/>
  <c r="V55" i="2"/>
  <c r="Z55" i="2"/>
  <c r="X55" i="2"/>
  <c r="U55" i="2"/>
  <c r="AC56" i="2"/>
  <c r="AD56" i="2"/>
  <c r="AA56" i="2"/>
  <c r="Y56" i="2"/>
  <c r="AB56" i="2"/>
  <c r="W56" i="2"/>
  <c r="Z56" i="2"/>
  <c r="V56" i="2"/>
  <c r="X56" i="2"/>
  <c r="U56" i="2"/>
  <c r="AC57" i="2"/>
  <c r="AD57" i="2"/>
  <c r="AA57" i="2"/>
  <c r="Y57" i="2"/>
  <c r="W57" i="2"/>
  <c r="AB57" i="2"/>
  <c r="Z57" i="2"/>
  <c r="X57" i="2"/>
  <c r="V57" i="2"/>
  <c r="U57" i="2"/>
  <c r="AC58" i="2"/>
  <c r="AD58" i="2"/>
  <c r="AA58" i="2"/>
  <c r="Y58" i="2"/>
  <c r="W58" i="2"/>
  <c r="AB58" i="2"/>
  <c r="X58" i="2"/>
  <c r="Z58" i="2"/>
  <c r="V58" i="2"/>
  <c r="U58" i="2"/>
  <c r="AC59" i="2"/>
  <c r="AD59" i="2"/>
  <c r="AA59" i="2"/>
  <c r="Y59" i="2"/>
  <c r="AB59" i="2"/>
  <c r="W59" i="2"/>
  <c r="V59" i="2"/>
  <c r="Z59" i="2"/>
  <c r="X59" i="2"/>
  <c r="U59" i="2"/>
  <c r="AC60" i="2"/>
  <c r="AD60" i="2"/>
  <c r="AA60" i="2"/>
  <c r="Y60" i="2"/>
  <c r="W60" i="2"/>
  <c r="AB60" i="2"/>
  <c r="X60" i="2"/>
  <c r="V60" i="2"/>
  <c r="Z60" i="2"/>
  <c r="U60" i="2"/>
  <c r="AC61" i="2"/>
  <c r="AD61" i="2"/>
  <c r="AA61" i="2"/>
  <c r="Y61" i="2"/>
  <c r="W61" i="2"/>
  <c r="AB61" i="2"/>
  <c r="Z61" i="2"/>
  <c r="X61" i="2"/>
  <c r="V61" i="2"/>
  <c r="U61" i="2"/>
  <c r="AC62" i="2"/>
  <c r="AD62" i="2"/>
  <c r="AA62" i="2"/>
  <c r="Y62" i="2"/>
  <c r="W62" i="2"/>
  <c r="AB62" i="2"/>
  <c r="Z62" i="2"/>
  <c r="X62" i="2"/>
  <c r="V62" i="2"/>
  <c r="U62" i="2"/>
  <c r="AC63" i="2"/>
  <c r="AD63" i="2"/>
  <c r="AA63" i="2"/>
  <c r="Y63" i="2"/>
  <c r="AB63" i="2"/>
  <c r="W63" i="2"/>
  <c r="V63" i="2"/>
  <c r="Z63" i="2"/>
  <c r="X63" i="2"/>
  <c r="U63" i="2"/>
  <c r="AC64" i="2"/>
  <c r="AD64" i="2"/>
  <c r="AA64" i="2"/>
  <c r="Y64" i="2"/>
  <c r="AB64" i="2"/>
  <c r="W64" i="2"/>
  <c r="Z64" i="2"/>
  <c r="X64" i="2"/>
  <c r="U64" i="2"/>
  <c r="V64" i="2"/>
  <c r="AC65" i="2"/>
  <c r="AD65" i="2"/>
  <c r="AA65" i="2"/>
  <c r="Y65" i="2"/>
  <c r="W65" i="2"/>
  <c r="AB65" i="2"/>
  <c r="Z65" i="2"/>
  <c r="X65" i="2"/>
  <c r="V65" i="2"/>
  <c r="U65" i="2"/>
  <c r="AC66" i="2"/>
  <c r="AD66" i="2"/>
  <c r="AA66" i="2"/>
  <c r="Y66" i="2"/>
  <c r="W66" i="2"/>
  <c r="AB66" i="2"/>
  <c r="V66" i="2"/>
  <c r="Z66" i="2"/>
  <c r="X66" i="2"/>
  <c r="U66" i="2"/>
  <c r="AC67" i="2"/>
  <c r="AD67" i="2"/>
  <c r="AA67" i="2"/>
  <c r="Y67" i="2"/>
  <c r="W67" i="2"/>
  <c r="AB67" i="2"/>
  <c r="V67" i="2"/>
  <c r="Z67" i="2"/>
  <c r="X67" i="2"/>
  <c r="U67" i="2"/>
  <c r="AC68" i="2"/>
  <c r="AD68" i="2"/>
  <c r="AA68" i="2"/>
  <c r="Y68" i="2"/>
  <c r="W68" i="2"/>
  <c r="AB68" i="2"/>
  <c r="X68" i="2"/>
  <c r="V68" i="2"/>
  <c r="Z68" i="2"/>
  <c r="U68" i="2"/>
  <c r="AC69" i="2"/>
  <c r="AD69" i="2"/>
  <c r="AA69" i="2"/>
  <c r="Y69" i="2"/>
  <c r="W69" i="2"/>
  <c r="AB69" i="2"/>
  <c r="Z69" i="2"/>
  <c r="X69" i="2"/>
  <c r="V69" i="2"/>
  <c r="U69" i="2"/>
  <c r="AC70" i="2"/>
  <c r="AD70" i="2"/>
  <c r="AA70" i="2"/>
  <c r="Y70" i="2"/>
  <c r="W70" i="2"/>
  <c r="AB70" i="2"/>
  <c r="Z70" i="2"/>
  <c r="X70" i="2"/>
  <c r="V70" i="2"/>
  <c r="U70" i="2"/>
  <c r="AC71" i="2"/>
  <c r="AD71" i="2"/>
  <c r="AA71" i="2"/>
  <c r="Y71" i="2"/>
  <c r="AB71" i="2"/>
  <c r="W71" i="2"/>
  <c r="V71" i="2"/>
  <c r="Z71" i="2"/>
  <c r="X71" i="2"/>
  <c r="U71" i="2"/>
  <c r="AC72" i="2"/>
  <c r="AD72" i="2"/>
  <c r="AA72" i="2"/>
  <c r="Y72" i="2"/>
  <c r="W72" i="2"/>
  <c r="AB72" i="2"/>
  <c r="Z72" i="2"/>
  <c r="X72" i="2"/>
  <c r="V72" i="2"/>
  <c r="U72" i="2"/>
  <c r="AC73" i="2"/>
  <c r="AD73" i="2"/>
  <c r="AA73" i="2"/>
  <c r="Y73" i="2"/>
  <c r="W73" i="2"/>
  <c r="AB73" i="2"/>
  <c r="V73" i="2"/>
  <c r="Z73" i="2"/>
  <c r="X73" i="2"/>
  <c r="U73" i="2"/>
  <c r="AC74" i="2"/>
  <c r="AD74" i="2"/>
  <c r="AA74" i="2"/>
  <c r="Y74" i="2"/>
  <c r="AB74" i="2"/>
  <c r="W74" i="2"/>
  <c r="X74" i="2"/>
  <c r="V74" i="2"/>
  <c r="Z74" i="2"/>
  <c r="U74" i="2"/>
  <c r="AC75" i="2"/>
  <c r="AD75" i="2"/>
  <c r="AA75" i="2"/>
  <c r="Y75" i="2"/>
  <c r="W75" i="2"/>
  <c r="AB75" i="2"/>
  <c r="Z75" i="2"/>
  <c r="X75" i="2"/>
  <c r="U75" i="2"/>
  <c r="V75" i="2"/>
  <c r="AC76" i="2"/>
  <c r="AD76" i="2"/>
  <c r="AA76" i="2"/>
  <c r="Y76" i="2"/>
  <c r="W76" i="2"/>
  <c r="AB76" i="2"/>
  <c r="Z76" i="2"/>
  <c r="X76" i="2"/>
  <c r="U76" i="2"/>
  <c r="V76" i="2"/>
  <c r="AC77" i="2"/>
  <c r="AD77" i="2"/>
  <c r="AA77" i="2"/>
  <c r="Y77" i="2"/>
  <c r="W77" i="2"/>
  <c r="AB77" i="2"/>
  <c r="V77" i="2"/>
  <c r="Z77" i="2"/>
  <c r="X77" i="2"/>
  <c r="U77" i="2"/>
  <c r="AC78" i="2"/>
  <c r="AD78" i="2"/>
  <c r="AA78" i="2"/>
  <c r="Y78" i="2"/>
  <c r="AB78" i="2"/>
  <c r="W78" i="2"/>
  <c r="X78" i="2"/>
  <c r="V78" i="2"/>
  <c r="Z78" i="2"/>
  <c r="U78" i="2"/>
  <c r="AC79" i="2"/>
  <c r="AD79" i="2"/>
  <c r="AA79" i="2"/>
  <c r="Y79" i="2"/>
  <c r="W79" i="2"/>
  <c r="AB79" i="2"/>
  <c r="Z79" i="2"/>
  <c r="X79" i="2"/>
  <c r="V79" i="2"/>
  <c r="U79" i="2"/>
  <c r="AC80" i="2"/>
  <c r="AD80" i="2"/>
  <c r="AA80" i="2"/>
  <c r="Y80" i="2"/>
  <c r="W80" i="2"/>
  <c r="Z80" i="2"/>
  <c r="AB80" i="2"/>
  <c r="X80" i="2"/>
  <c r="V80" i="2"/>
  <c r="U80" i="2"/>
  <c r="AC81" i="2"/>
  <c r="AD81" i="2"/>
  <c r="AA81" i="2"/>
  <c r="Y81" i="2"/>
  <c r="W81" i="2"/>
  <c r="AB81" i="2"/>
  <c r="V81" i="2"/>
  <c r="Z81" i="2"/>
  <c r="X81" i="2"/>
  <c r="U81" i="2"/>
  <c r="AC82" i="2"/>
  <c r="AD82" i="2"/>
  <c r="AA82" i="2"/>
  <c r="Y82" i="2"/>
  <c r="AB82" i="2"/>
  <c r="W82" i="2"/>
  <c r="X82" i="2"/>
  <c r="V82" i="2"/>
  <c r="Z82" i="2"/>
  <c r="U82" i="2"/>
  <c r="AC83" i="2"/>
  <c r="AD83" i="2"/>
  <c r="AA83" i="2"/>
  <c r="Y83" i="2"/>
  <c r="W83" i="2"/>
  <c r="AB83" i="2"/>
  <c r="Z83" i="2"/>
  <c r="X83" i="2"/>
  <c r="U83" i="2"/>
  <c r="V83" i="2"/>
  <c r="AC84" i="2"/>
  <c r="AD84" i="2"/>
  <c r="AA84" i="2"/>
  <c r="Y84" i="2"/>
  <c r="W84" i="2"/>
  <c r="AB84" i="2"/>
  <c r="Z84" i="2"/>
  <c r="X84" i="2"/>
  <c r="U84" i="2"/>
  <c r="V84" i="2"/>
  <c r="AC85" i="2"/>
  <c r="AD85" i="2"/>
  <c r="AA85" i="2"/>
  <c r="Y85" i="2"/>
  <c r="W85" i="2"/>
  <c r="AB85" i="2"/>
  <c r="V85" i="2"/>
  <c r="Z85" i="2"/>
  <c r="X85" i="2"/>
  <c r="U85" i="2"/>
  <c r="AC86" i="2"/>
  <c r="AD86" i="2"/>
  <c r="AA86" i="2"/>
  <c r="Y86" i="2"/>
  <c r="AB86" i="2"/>
  <c r="W86" i="2"/>
  <c r="X86" i="2"/>
  <c r="V86" i="2"/>
  <c r="Z86" i="2"/>
  <c r="U86" i="2"/>
  <c r="AC87" i="2"/>
  <c r="AD87" i="2"/>
  <c r="AA87" i="2"/>
  <c r="Y87" i="2"/>
  <c r="W87" i="2"/>
  <c r="AB87" i="2"/>
  <c r="Z87" i="2"/>
  <c r="X87" i="2"/>
  <c r="V87" i="2"/>
  <c r="U87" i="2"/>
  <c r="AC88" i="2"/>
  <c r="AD88" i="2"/>
  <c r="AA88" i="2"/>
  <c r="Y88" i="2"/>
  <c r="W88" i="2"/>
  <c r="Z88" i="2"/>
  <c r="AB88" i="2"/>
  <c r="X88" i="2"/>
  <c r="V88" i="2"/>
  <c r="U88" i="2"/>
  <c r="AC89" i="2"/>
  <c r="AD89" i="2"/>
  <c r="AA89" i="2"/>
  <c r="Y89" i="2"/>
  <c r="W89" i="2"/>
  <c r="Z89" i="2"/>
  <c r="V89" i="2"/>
  <c r="AB89" i="2"/>
  <c r="X89" i="2"/>
  <c r="U89" i="2"/>
  <c r="AC90" i="2"/>
  <c r="AD90" i="2"/>
  <c r="AA90" i="2"/>
  <c r="Y90" i="2"/>
  <c r="W90" i="2"/>
  <c r="AB90" i="2"/>
  <c r="X90" i="2"/>
  <c r="V90" i="2"/>
  <c r="Z90" i="2"/>
  <c r="U90" i="2"/>
  <c r="AC91" i="2"/>
  <c r="AD91" i="2"/>
  <c r="AA91" i="2"/>
  <c r="Y91" i="2"/>
  <c r="W91" i="2"/>
  <c r="V91" i="2"/>
  <c r="AB91" i="2"/>
  <c r="Z91" i="2"/>
  <c r="X91" i="2"/>
  <c r="U91" i="2"/>
  <c r="AC92" i="2"/>
  <c r="AD92" i="2"/>
  <c r="AA92" i="2"/>
  <c r="Y92" i="2"/>
  <c r="W92" i="2"/>
  <c r="AB92" i="2"/>
  <c r="Z92" i="2"/>
  <c r="X92" i="2"/>
  <c r="U92" i="2"/>
  <c r="V92" i="2"/>
  <c r="AC93" i="2"/>
  <c r="AD93" i="2"/>
  <c r="AA93" i="2"/>
  <c r="Y93" i="2"/>
  <c r="W93" i="2"/>
  <c r="AB93" i="2"/>
  <c r="Z93" i="2"/>
  <c r="X93" i="2"/>
  <c r="V93" i="2"/>
  <c r="U93" i="2"/>
  <c r="AC94" i="2"/>
  <c r="AD94" i="2"/>
  <c r="AA94" i="2"/>
  <c r="Y94" i="2"/>
  <c r="AB94" i="2"/>
  <c r="W94" i="2"/>
  <c r="X94" i="2"/>
  <c r="V94" i="2"/>
  <c r="Z94" i="2"/>
  <c r="U94" i="2"/>
  <c r="AC95" i="2"/>
  <c r="AD95" i="2"/>
  <c r="AA95" i="2"/>
  <c r="Y95" i="2"/>
  <c r="AB95" i="2"/>
  <c r="W95" i="2"/>
  <c r="Z95" i="2"/>
  <c r="X95" i="2"/>
  <c r="V95" i="2"/>
  <c r="U95" i="2"/>
  <c r="AC96" i="2"/>
  <c r="AD96" i="2"/>
  <c r="Y96" i="2"/>
  <c r="AA96" i="2"/>
  <c r="W96" i="2"/>
  <c r="Z96" i="2"/>
  <c r="AB96" i="2"/>
  <c r="X96" i="2"/>
  <c r="V96" i="2"/>
  <c r="U96" i="2"/>
  <c r="AC97" i="2"/>
  <c r="AD97" i="2"/>
  <c r="AA97" i="2"/>
  <c r="Y97" i="2"/>
  <c r="W97" i="2"/>
  <c r="Z97" i="2"/>
  <c r="X97" i="2"/>
  <c r="V97" i="2"/>
  <c r="AB97" i="2"/>
  <c r="U97" i="2"/>
  <c r="AC98" i="2"/>
  <c r="AD98" i="2"/>
  <c r="AA98" i="2"/>
  <c r="Y98" i="2"/>
  <c r="W98" i="2"/>
  <c r="AB98" i="2"/>
  <c r="X98" i="2"/>
  <c r="V98" i="2"/>
  <c r="Z98" i="2"/>
  <c r="U98" i="2"/>
  <c r="AC99" i="2"/>
  <c r="AD99" i="2"/>
  <c r="AA99" i="2"/>
  <c r="Y99" i="2"/>
  <c r="W99" i="2"/>
  <c r="AB99" i="2"/>
  <c r="V99" i="2"/>
  <c r="Z99" i="2"/>
  <c r="X99" i="2"/>
  <c r="U99" i="2"/>
  <c r="AC100" i="2"/>
  <c r="AD100" i="2"/>
  <c r="AA100" i="2"/>
  <c r="Y100" i="2"/>
  <c r="W100" i="2"/>
  <c r="AB100" i="2"/>
  <c r="Z100" i="2"/>
  <c r="X100" i="2"/>
  <c r="U100" i="2"/>
  <c r="V100" i="2"/>
  <c r="AC101" i="2"/>
  <c r="AD101" i="2"/>
  <c r="AA101" i="2"/>
  <c r="Y101" i="2"/>
  <c r="W101" i="2"/>
  <c r="AB101" i="2"/>
  <c r="Z101" i="2"/>
  <c r="X101" i="2"/>
  <c r="V101" i="2"/>
  <c r="U101" i="2"/>
  <c r="AC102" i="2"/>
  <c r="AD102" i="2"/>
  <c r="AA102" i="2"/>
  <c r="Y102" i="2"/>
  <c r="AB102" i="2"/>
  <c r="W102" i="2"/>
  <c r="X102" i="2"/>
  <c r="V102" i="2"/>
  <c r="Z102" i="2"/>
  <c r="U102" i="2"/>
  <c r="AC103" i="2"/>
  <c r="AD103" i="2"/>
  <c r="AA103" i="2"/>
  <c r="Y103" i="2"/>
  <c r="AB103" i="2"/>
  <c r="W103" i="2"/>
  <c r="Z103" i="2"/>
  <c r="X103" i="2"/>
  <c r="U103" i="2"/>
  <c r="V103" i="2"/>
  <c r="AC104" i="2"/>
  <c r="AD104" i="2"/>
  <c r="AA104" i="2"/>
  <c r="Y104" i="2"/>
  <c r="W104" i="2"/>
  <c r="Z104" i="2"/>
  <c r="V104" i="2"/>
  <c r="AB104" i="2"/>
  <c r="X104" i="2"/>
  <c r="U104" i="2"/>
  <c r="AC105" i="2"/>
  <c r="AD105" i="2"/>
  <c r="Y105" i="2"/>
  <c r="AA105" i="2"/>
  <c r="W105" i="2"/>
  <c r="X105" i="2"/>
  <c r="V105" i="2"/>
  <c r="AB105" i="2"/>
  <c r="Z105" i="2"/>
  <c r="U105" i="2"/>
  <c r="AC106" i="2"/>
  <c r="AD106" i="2"/>
  <c r="AA106" i="2"/>
  <c r="Y106" i="2"/>
  <c r="AB106" i="2"/>
  <c r="W106" i="2"/>
  <c r="X106" i="2"/>
  <c r="Z106" i="2"/>
  <c r="V106" i="2"/>
  <c r="U106" i="2"/>
  <c r="AC107" i="2"/>
  <c r="AD107" i="2"/>
  <c r="AA107" i="2"/>
  <c r="Y107" i="2"/>
  <c r="W107" i="2"/>
  <c r="AB107" i="2"/>
  <c r="Z107" i="2"/>
  <c r="X107" i="2"/>
  <c r="V107" i="2"/>
  <c r="U107" i="2"/>
  <c r="AC108" i="2"/>
  <c r="AD108" i="2"/>
  <c r="AA108" i="2"/>
  <c r="Y108" i="2"/>
  <c r="W108" i="2"/>
  <c r="AB108" i="2"/>
  <c r="Z108" i="2"/>
  <c r="V108" i="2"/>
  <c r="X108" i="2"/>
  <c r="U108" i="2"/>
  <c r="AC109" i="2"/>
  <c r="AD109" i="2"/>
  <c r="Y109" i="2"/>
  <c r="AA109" i="2"/>
  <c r="W109" i="2"/>
  <c r="X109" i="2"/>
  <c r="V109" i="2"/>
  <c r="AB109" i="2"/>
  <c r="Z109" i="2"/>
  <c r="U109" i="2"/>
  <c r="AC110" i="2"/>
  <c r="AD110" i="2"/>
  <c r="AA110" i="2"/>
  <c r="Y110" i="2"/>
  <c r="AB110" i="2"/>
  <c r="W110" i="2"/>
  <c r="X110" i="2"/>
  <c r="Z110" i="2"/>
  <c r="V110" i="2"/>
  <c r="U110" i="2"/>
  <c r="AC111" i="2"/>
  <c r="AD111" i="2"/>
  <c r="AA111" i="2"/>
  <c r="Y111" i="2"/>
  <c r="W111" i="2"/>
  <c r="AB111" i="2"/>
  <c r="Z111" i="2"/>
  <c r="X111" i="2"/>
  <c r="U111" i="2"/>
  <c r="V111" i="2"/>
  <c r="AC112" i="2"/>
  <c r="AD112" i="2"/>
  <c r="AA112" i="2"/>
  <c r="Y112" i="2"/>
  <c r="W112" i="2"/>
  <c r="Z112" i="2"/>
  <c r="V112" i="2"/>
  <c r="AB112" i="2"/>
  <c r="X112" i="2"/>
  <c r="U112" i="2"/>
  <c r="AC113" i="2"/>
  <c r="AD113" i="2"/>
  <c r="Y113" i="2"/>
  <c r="AA113" i="2"/>
  <c r="W113" i="2"/>
  <c r="X113" i="2"/>
  <c r="V113" i="2"/>
  <c r="AB113" i="2"/>
  <c r="Z113" i="2"/>
  <c r="U113" i="2"/>
  <c r="AC114" i="2"/>
  <c r="AD114" i="2"/>
  <c r="AA114" i="2"/>
  <c r="Y114" i="2"/>
  <c r="AB114" i="2"/>
  <c r="W114" i="2"/>
  <c r="X114" i="2"/>
  <c r="Z114" i="2"/>
  <c r="V114" i="2"/>
  <c r="U114" i="2"/>
  <c r="AC115" i="2"/>
  <c r="AD115" i="2"/>
  <c r="AA115" i="2"/>
  <c r="Y115" i="2"/>
  <c r="W115" i="2"/>
  <c r="AB115" i="2"/>
  <c r="Z115" i="2"/>
  <c r="X115" i="2"/>
  <c r="V115" i="2"/>
  <c r="U115" i="2"/>
  <c r="AC116" i="2"/>
  <c r="AD116" i="2"/>
  <c r="AA116" i="2"/>
  <c r="Y116" i="2"/>
  <c r="W116" i="2"/>
  <c r="AB116" i="2"/>
  <c r="Z116" i="2"/>
  <c r="V116" i="2"/>
  <c r="X116" i="2"/>
  <c r="U116" i="2"/>
  <c r="AC117" i="2"/>
  <c r="AD117" i="2"/>
  <c r="Y117" i="2"/>
  <c r="AA117" i="2"/>
  <c r="W117" i="2"/>
  <c r="X117" i="2"/>
  <c r="V117" i="2"/>
  <c r="AB117" i="2"/>
  <c r="Z117" i="2"/>
  <c r="U117" i="2"/>
  <c r="AC118" i="2"/>
  <c r="AD118" i="2"/>
  <c r="AA118" i="2"/>
  <c r="Y118" i="2"/>
  <c r="W118" i="2"/>
  <c r="X118" i="2"/>
  <c r="AB118" i="2"/>
  <c r="Z118" i="2"/>
  <c r="V118" i="2"/>
  <c r="U118" i="2"/>
  <c r="AC119" i="2"/>
  <c r="AD119" i="2"/>
  <c r="AA119" i="2"/>
  <c r="Y119" i="2"/>
  <c r="W119" i="2"/>
  <c r="AB119" i="2"/>
  <c r="Z119" i="2"/>
  <c r="X119" i="2"/>
  <c r="U119" i="2"/>
  <c r="V119" i="2"/>
  <c r="AC120" i="2"/>
  <c r="AD120" i="2"/>
  <c r="AA120" i="2"/>
  <c r="Y120" i="2"/>
  <c r="W120" i="2"/>
  <c r="AB120" i="2"/>
  <c r="Z120" i="2"/>
  <c r="V120" i="2"/>
  <c r="X120" i="2"/>
  <c r="U120" i="2"/>
  <c r="AC121" i="2"/>
  <c r="AD121" i="2"/>
  <c r="Y121" i="2"/>
  <c r="AA121" i="2"/>
  <c r="W121" i="2"/>
  <c r="X121" i="2"/>
  <c r="V121" i="2"/>
  <c r="AB121" i="2"/>
  <c r="Z121" i="2"/>
  <c r="U121" i="2"/>
  <c r="AC122" i="2"/>
  <c r="AD122" i="2"/>
  <c r="AA122" i="2"/>
  <c r="Y122" i="2"/>
  <c r="W122" i="2"/>
  <c r="X122" i="2"/>
  <c r="AB122" i="2"/>
  <c r="Z122" i="2"/>
  <c r="V122" i="2"/>
  <c r="U122" i="2"/>
  <c r="AC123" i="2"/>
  <c r="AD123" i="2"/>
  <c r="AA123" i="2"/>
  <c r="Y123" i="2"/>
  <c r="W123" i="2"/>
  <c r="AB123" i="2"/>
  <c r="Z123" i="2"/>
  <c r="X123" i="2"/>
  <c r="V123" i="2"/>
  <c r="U123" i="2"/>
  <c r="AC124" i="2"/>
  <c r="AD124" i="2"/>
  <c r="AA124" i="2"/>
  <c r="Y124" i="2"/>
  <c r="W124" i="2"/>
  <c r="AB124" i="2"/>
  <c r="Z124" i="2"/>
  <c r="V124" i="2"/>
  <c r="X124" i="2"/>
  <c r="U124" i="2"/>
  <c r="AC125" i="2"/>
  <c r="AD125" i="2"/>
  <c r="Y125" i="2"/>
  <c r="AA125" i="2"/>
  <c r="W125" i="2"/>
  <c r="X125" i="2"/>
  <c r="V125" i="2"/>
  <c r="AB125" i="2"/>
  <c r="Z125" i="2"/>
  <c r="U125" i="2"/>
  <c r="AC126" i="2"/>
  <c r="AD126" i="2"/>
  <c r="AA126" i="2"/>
  <c r="Y126" i="2"/>
  <c r="W126" i="2"/>
  <c r="X126" i="2"/>
  <c r="AB126" i="2"/>
  <c r="Z126" i="2"/>
  <c r="V126" i="2"/>
  <c r="U126" i="2"/>
  <c r="AC127" i="2"/>
  <c r="AD127" i="2"/>
  <c r="AA127" i="2"/>
  <c r="Y127" i="2"/>
  <c r="W127" i="2"/>
  <c r="AB127" i="2"/>
  <c r="Z127" i="2"/>
  <c r="X127" i="2"/>
  <c r="U127" i="2"/>
  <c r="V127" i="2"/>
  <c r="AC128" i="2"/>
  <c r="AD128" i="2"/>
  <c r="AA128" i="2"/>
  <c r="Y128" i="2"/>
  <c r="W128" i="2"/>
  <c r="AB128" i="2"/>
  <c r="Z128" i="2"/>
  <c r="V128" i="2"/>
  <c r="X128" i="2"/>
  <c r="U128" i="2"/>
  <c r="AC129" i="2"/>
  <c r="AD129" i="2"/>
  <c r="Y129" i="2"/>
  <c r="AA129" i="2"/>
  <c r="W129" i="2"/>
  <c r="X129" i="2"/>
  <c r="V129" i="2"/>
  <c r="AB129" i="2"/>
  <c r="Z129" i="2"/>
  <c r="U129" i="2"/>
  <c r="AC130" i="2"/>
  <c r="AD130" i="2"/>
  <c r="AA130" i="2"/>
  <c r="Y130" i="2"/>
  <c r="W130" i="2"/>
  <c r="X130" i="2"/>
  <c r="AB130" i="2"/>
  <c r="Z130" i="2"/>
  <c r="V130" i="2"/>
  <c r="U130" i="2"/>
  <c r="AC131" i="2"/>
  <c r="AD131" i="2"/>
  <c r="AA131" i="2"/>
  <c r="Y131" i="2"/>
  <c r="W131" i="2"/>
  <c r="AB131" i="2"/>
  <c r="Z131" i="2"/>
  <c r="X131" i="2"/>
  <c r="V131" i="2"/>
  <c r="U131" i="2"/>
  <c r="AC132" i="2"/>
  <c r="AD132" i="2"/>
  <c r="AA132" i="2"/>
  <c r="Y132" i="2"/>
  <c r="W132" i="2"/>
  <c r="AB132" i="2"/>
  <c r="Z132" i="2"/>
  <c r="V132" i="2"/>
  <c r="X132" i="2"/>
  <c r="U132" i="2"/>
  <c r="AC133" i="2"/>
  <c r="AD133" i="2"/>
  <c r="Y133" i="2"/>
  <c r="AA133" i="2"/>
  <c r="W133" i="2"/>
  <c r="X133" i="2"/>
  <c r="V133" i="2"/>
  <c r="AB133" i="2"/>
  <c r="Z133" i="2"/>
  <c r="U133" i="2"/>
  <c r="AC134" i="2"/>
  <c r="AD134" i="2"/>
  <c r="AA134" i="2"/>
  <c r="Y134" i="2"/>
  <c r="W134" i="2"/>
  <c r="X134" i="2"/>
  <c r="AB134" i="2"/>
  <c r="Z134" i="2"/>
  <c r="V134" i="2"/>
  <c r="U134" i="2"/>
  <c r="AC135" i="2"/>
  <c r="AD135" i="2"/>
  <c r="AA135" i="2"/>
  <c r="Y135" i="2"/>
  <c r="W135" i="2"/>
  <c r="AB135" i="2"/>
  <c r="Z135" i="2"/>
  <c r="X135" i="2"/>
  <c r="U135" i="2"/>
  <c r="V135" i="2"/>
  <c r="AC136" i="2"/>
  <c r="AD136" i="2"/>
  <c r="AA136" i="2"/>
  <c r="Y136" i="2"/>
  <c r="W136" i="2"/>
  <c r="X136" i="2"/>
  <c r="AB136" i="2"/>
  <c r="Z136" i="2"/>
  <c r="U136" i="2"/>
  <c r="V136" i="2"/>
  <c r="AC137" i="2"/>
  <c r="AD137" i="2"/>
  <c r="Y137" i="2"/>
  <c r="AA137" i="2"/>
  <c r="W137" i="2"/>
  <c r="X137" i="2"/>
  <c r="V137" i="2"/>
  <c r="AB137" i="2"/>
  <c r="Z137" i="2"/>
  <c r="U137" i="2"/>
  <c r="AC138" i="2"/>
  <c r="AD138" i="2"/>
  <c r="AA138" i="2"/>
  <c r="Y138" i="2"/>
  <c r="W138" i="2"/>
  <c r="AB138" i="2"/>
  <c r="Z138" i="2"/>
  <c r="X138" i="2"/>
  <c r="V138" i="2"/>
  <c r="U138" i="2"/>
  <c r="AC139" i="2"/>
  <c r="AD139" i="2"/>
  <c r="Y139" i="2"/>
  <c r="AA139" i="2"/>
  <c r="W139" i="2"/>
  <c r="AB139" i="2"/>
  <c r="Z139" i="2"/>
  <c r="X139" i="2"/>
  <c r="V139" i="2"/>
  <c r="U139" i="2"/>
  <c r="AC140" i="2"/>
  <c r="AD140" i="2"/>
  <c r="AA140" i="2"/>
  <c r="Y140" i="2"/>
  <c r="W140" i="2"/>
  <c r="AB140" i="2"/>
  <c r="Z140" i="2"/>
  <c r="X140" i="2"/>
  <c r="V140" i="2"/>
  <c r="U140" i="2"/>
  <c r="AC141" i="2"/>
  <c r="AD141" i="2"/>
  <c r="AA141" i="2"/>
  <c r="Y141" i="2"/>
  <c r="W141" i="2"/>
  <c r="X141" i="2"/>
  <c r="V141" i="2"/>
  <c r="AB141" i="2"/>
  <c r="Z141" i="2"/>
  <c r="U141" i="2"/>
  <c r="AC142" i="2"/>
  <c r="AD142" i="2"/>
  <c r="AA142" i="2"/>
  <c r="Y142" i="2"/>
  <c r="W142" i="2"/>
  <c r="V142" i="2"/>
  <c r="AB142" i="2"/>
  <c r="Z142" i="2"/>
  <c r="X142" i="2"/>
  <c r="U142" i="2"/>
  <c r="AC143" i="2"/>
  <c r="AD143" i="2"/>
  <c r="AA143" i="2"/>
  <c r="Y143" i="2"/>
  <c r="W143" i="2"/>
  <c r="AB143" i="2"/>
  <c r="Z143" i="2"/>
  <c r="X143" i="2"/>
  <c r="U143" i="2"/>
  <c r="V143" i="2"/>
  <c r="AC144" i="2"/>
  <c r="AD144" i="2"/>
  <c r="AA144" i="2"/>
  <c r="Y144" i="2"/>
  <c r="W144" i="2"/>
  <c r="X144" i="2"/>
  <c r="AB144" i="2"/>
  <c r="Z144" i="2"/>
  <c r="V144" i="2"/>
  <c r="U144" i="2"/>
  <c r="AC145" i="2"/>
  <c r="AD145" i="2"/>
  <c r="Y145" i="2"/>
  <c r="AA145" i="2"/>
  <c r="W145" i="2"/>
  <c r="AB145" i="2"/>
  <c r="Z145" i="2"/>
  <c r="X145" i="2"/>
  <c r="V145" i="2"/>
  <c r="U145" i="2"/>
  <c r="AC146" i="2"/>
  <c r="AD146" i="2"/>
  <c r="Y146" i="2"/>
  <c r="AA146" i="2"/>
  <c r="W146" i="2"/>
  <c r="AB146" i="2"/>
  <c r="Z146" i="2"/>
  <c r="X146" i="2"/>
  <c r="U146" i="2"/>
  <c r="V146" i="2"/>
  <c r="AC147" i="2"/>
  <c r="AD147" i="2"/>
  <c r="AA147" i="2"/>
  <c r="Y147" i="2"/>
  <c r="W147" i="2"/>
  <c r="AB147" i="2"/>
  <c r="Z147" i="2"/>
  <c r="X147" i="2"/>
  <c r="V147" i="2"/>
  <c r="U147" i="2"/>
  <c r="AC148" i="2"/>
  <c r="AD148" i="2"/>
  <c r="AA148" i="2"/>
  <c r="Y148" i="2"/>
  <c r="W148" i="2"/>
  <c r="X148" i="2"/>
  <c r="V148" i="2"/>
  <c r="AB148" i="2"/>
  <c r="Z148" i="2"/>
  <c r="U148" i="2"/>
  <c r="AC149" i="2"/>
  <c r="AD149" i="2"/>
  <c r="Y149" i="2"/>
  <c r="AA149" i="2"/>
  <c r="W149" i="2"/>
  <c r="AB149" i="2"/>
  <c r="Z149" i="2"/>
  <c r="X149" i="2"/>
  <c r="V149" i="2"/>
  <c r="U149" i="2"/>
  <c r="AC150" i="2"/>
  <c r="AD150" i="2"/>
  <c r="Y150" i="2"/>
  <c r="AA150" i="2"/>
  <c r="W150" i="2"/>
  <c r="AB150" i="2"/>
  <c r="Z150" i="2"/>
  <c r="X150" i="2"/>
  <c r="V150" i="2"/>
  <c r="U150" i="2"/>
  <c r="AC151" i="2"/>
  <c r="AD151" i="2"/>
  <c r="AA151" i="2"/>
  <c r="Y151" i="2"/>
  <c r="W151" i="2"/>
  <c r="AB151" i="2"/>
  <c r="Z151" i="2"/>
  <c r="X151" i="2"/>
  <c r="V151" i="2"/>
  <c r="U151" i="2"/>
  <c r="AC152" i="2"/>
  <c r="AD152" i="2"/>
  <c r="AA152" i="2"/>
  <c r="Y152" i="2"/>
  <c r="W152" i="2"/>
  <c r="X152" i="2"/>
  <c r="V152" i="2"/>
  <c r="AB152" i="2"/>
  <c r="Z152" i="2"/>
  <c r="U152" i="2"/>
  <c r="AC153" i="2"/>
  <c r="AD153" i="2"/>
  <c r="Y153" i="2"/>
  <c r="AA153" i="2"/>
  <c r="W153" i="2"/>
  <c r="AB153" i="2"/>
  <c r="Z153" i="2"/>
  <c r="X153" i="2"/>
  <c r="V153" i="2"/>
  <c r="U153" i="2"/>
  <c r="AC154" i="2"/>
  <c r="AD154" i="2"/>
  <c r="Y154" i="2"/>
  <c r="AA154" i="2"/>
  <c r="W154" i="2"/>
  <c r="AB154" i="2"/>
  <c r="Z154" i="2"/>
  <c r="X154" i="2"/>
  <c r="U154" i="2"/>
  <c r="V154" i="2"/>
  <c r="AC155" i="2"/>
  <c r="AD155" i="2"/>
  <c r="AA155" i="2"/>
  <c r="Y155" i="2"/>
  <c r="W155" i="2"/>
  <c r="AB155" i="2"/>
  <c r="Z155" i="2"/>
  <c r="X155" i="2"/>
  <c r="V155" i="2"/>
  <c r="U155" i="2"/>
  <c r="AC156" i="2"/>
  <c r="AD156" i="2"/>
  <c r="AA156" i="2"/>
  <c r="Y156" i="2"/>
  <c r="W156" i="2"/>
  <c r="X156" i="2"/>
  <c r="V156" i="2"/>
  <c r="AB156" i="2"/>
  <c r="Z156" i="2"/>
  <c r="U156" i="2"/>
  <c r="AC157" i="2"/>
  <c r="AD157" i="2"/>
  <c r="Y157" i="2"/>
  <c r="AA157" i="2"/>
  <c r="W157" i="2"/>
  <c r="AB157" i="2"/>
  <c r="Z157" i="2"/>
  <c r="X157" i="2"/>
  <c r="V157" i="2"/>
  <c r="U157" i="2"/>
  <c r="AC158" i="2"/>
  <c r="AD158" i="2"/>
  <c r="Y158" i="2"/>
  <c r="AA158" i="2"/>
  <c r="W158" i="2"/>
  <c r="AB158" i="2"/>
  <c r="Z158" i="2"/>
  <c r="X158" i="2"/>
  <c r="V158" i="2"/>
  <c r="U158" i="2"/>
  <c r="AC159" i="2"/>
  <c r="AD159" i="2"/>
  <c r="AA159" i="2"/>
  <c r="Y159" i="2"/>
  <c r="W159" i="2"/>
  <c r="AB159" i="2"/>
  <c r="Z159" i="2"/>
  <c r="X159" i="2"/>
  <c r="V159" i="2"/>
  <c r="U159" i="2"/>
  <c r="AC160" i="2"/>
  <c r="AD160" i="2"/>
  <c r="AA160" i="2"/>
  <c r="Y160" i="2"/>
  <c r="W160" i="2"/>
  <c r="X160" i="2"/>
  <c r="AB160" i="2"/>
  <c r="Z160" i="2"/>
  <c r="V160" i="2"/>
  <c r="U160" i="2"/>
  <c r="AC161" i="2"/>
  <c r="AD161" i="2"/>
  <c r="Y161" i="2"/>
  <c r="AA161" i="2"/>
  <c r="W161" i="2"/>
  <c r="AB161" i="2"/>
  <c r="Z161" i="2"/>
  <c r="X161" i="2"/>
  <c r="V161" i="2"/>
  <c r="U161" i="2"/>
  <c r="AC162" i="2"/>
  <c r="AD162" i="2"/>
  <c r="Y162" i="2"/>
  <c r="AA162" i="2"/>
  <c r="W162" i="2"/>
  <c r="AB162" i="2"/>
  <c r="Z162" i="2"/>
  <c r="X162" i="2"/>
  <c r="V162" i="2"/>
  <c r="U162" i="2"/>
  <c r="AC163" i="2"/>
  <c r="AD163" i="2"/>
  <c r="AA163" i="2"/>
  <c r="Y163" i="2"/>
  <c r="W163" i="2"/>
  <c r="AB163" i="2"/>
  <c r="Z163" i="2"/>
  <c r="X163" i="2"/>
  <c r="V163" i="2"/>
  <c r="U163" i="2"/>
  <c r="AC164" i="2"/>
  <c r="AD164" i="2"/>
  <c r="AA164" i="2"/>
  <c r="Y164" i="2"/>
  <c r="W164" i="2"/>
  <c r="X164" i="2"/>
  <c r="AB164" i="2"/>
  <c r="Z164" i="2"/>
  <c r="U164" i="2"/>
  <c r="V164" i="2"/>
  <c r="AC165" i="2"/>
  <c r="AD165" i="2"/>
  <c r="Y165" i="2"/>
  <c r="AA165" i="2"/>
  <c r="W165" i="2"/>
  <c r="AB165" i="2"/>
  <c r="Z165" i="2"/>
  <c r="X165" i="2"/>
  <c r="V165" i="2"/>
  <c r="U165" i="2"/>
  <c r="AC166" i="2"/>
  <c r="AD166" i="2"/>
  <c r="Y166" i="2"/>
  <c r="AA166" i="2"/>
  <c r="W166" i="2"/>
  <c r="AB166" i="2"/>
  <c r="Z166" i="2"/>
  <c r="X166" i="2"/>
  <c r="V166" i="2"/>
  <c r="U166" i="2"/>
  <c r="AC167" i="2"/>
  <c r="AD167" i="2"/>
  <c r="AA167" i="2"/>
  <c r="Y167" i="2"/>
  <c r="W167" i="2"/>
  <c r="AB167" i="2"/>
  <c r="Z167" i="2"/>
  <c r="X167" i="2"/>
  <c r="V167" i="2"/>
  <c r="U167" i="2"/>
  <c r="AC168" i="2"/>
  <c r="AD168" i="2"/>
  <c r="AA168" i="2"/>
  <c r="Y168" i="2"/>
  <c r="W168" i="2"/>
  <c r="X168" i="2"/>
  <c r="AB168" i="2"/>
  <c r="Z168" i="2"/>
  <c r="V168" i="2"/>
  <c r="U168" i="2"/>
  <c r="AC169" i="2"/>
  <c r="AD169" i="2"/>
  <c r="Y169" i="2"/>
  <c r="AA169" i="2"/>
  <c r="W169" i="2"/>
  <c r="AB169" i="2"/>
  <c r="Z169" i="2"/>
  <c r="X169" i="2"/>
  <c r="V169" i="2"/>
  <c r="U169" i="2"/>
  <c r="AC170" i="2"/>
  <c r="AD170" i="2"/>
  <c r="Y170" i="2"/>
  <c r="AA170" i="2"/>
  <c r="W170" i="2"/>
  <c r="AB170" i="2"/>
  <c r="Z170" i="2"/>
  <c r="X170" i="2"/>
  <c r="V170" i="2"/>
  <c r="U170" i="2"/>
  <c r="AC171" i="2"/>
  <c r="AD171" i="2"/>
  <c r="AA171" i="2"/>
  <c r="Y171" i="2"/>
  <c r="W171" i="2"/>
  <c r="AB171" i="2"/>
  <c r="Z171" i="2"/>
  <c r="X171" i="2"/>
  <c r="V171" i="2"/>
  <c r="U171" i="2"/>
  <c r="AC172" i="2"/>
  <c r="AD172" i="2"/>
  <c r="AA172" i="2"/>
  <c r="Y172" i="2"/>
  <c r="W172" i="2"/>
  <c r="X172" i="2"/>
  <c r="AB172" i="2"/>
  <c r="Z172" i="2"/>
  <c r="U172" i="2"/>
  <c r="V172" i="2"/>
  <c r="AC173" i="2"/>
  <c r="AD173" i="2"/>
  <c r="Y173" i="2"/>
  <c r="AA173" i="2"/>
  <c r="W173" i="2"/>
  <c r="AB173" i="2"/>
  <c r="Z173" i="2"/>
  <c r="X173" i="2"/>
  <c r="V173" i="2"/>
  <c r="U173" i="2"/>
  <c r="AC174" i="2"/>
  <c r="AD174" i="2"/>
  <c r="Y174" i="2"/>
  <c r="AA174" i="2"/>
  <c r="W174" i="2"/>
  <c r="AB174" i="2"/>
  <c r="Z174" i="2"/>
  <c r="X174" i="2"/>
  <c r="V174" i="2"/>
  <c r="U174" i="2"/>
  <c r="AC175" i="2"/>
  <c r="AD175" i="2"/>
  <c r="AA175" i="2"/>
  <c r="Y175" i="2"/>
  <c r="W175" i="2"/>
  <c r="AB175" i="2"/>
  <c r="Z175" i="2"/>
  <c r="X175" i="2"/>
  <c r="V175" i="2"/>
  <c r="U175" i="2"/>
  <c r="AC176" i="2"/>
  <c r="AD176" i="2"/>
  <c r="AA176" i="2"/>
  <c r="Y176" i="2"/>
  <c r="W176" i="2"/>
  <c r="X176" i="2"/>
  <c r="AB176" i="2"/>
  <c r="Z176" i="2"/>
  <c r="V176" i="2"/>
  <c r="U176" i="2"/>
  <c r="AC177" i="2"/>
  <c r="AD177" i="2"/>
  <c r="Y177" i="2"/>
  <c r="AA177" i="2"/>
  <c r="W177" i="2"/>
  <c r="AB177" i="2"/>
  <c r="Z177" i="2"/>
  <c r="X177" i="2"/>
  <c r="V177" i="2"/>
  <c r="U177" i="2"/>
  <c r="AC178" i="2"/>
  <c r="AD178" i="2"/>
  <c r="Y178" i="2"/>
  <c r="AA178" i="2"/>
  <c r="W178" i="2"/>
  <c r="AB178" i="2"/>
  <c r="Z178" i="2"/>
  <c r="X178" i="2"/>
  <c r="V178" i="2"/>
  <c r="U178" i="2"/>
  <c r="AC179" i="2"/>
  <c r="AD179" i="2"/>
  <c r="AA179" i="2"/>
  <c r="Y179" i="2"/>
  <c r="W179" i="2"/>
  <c r="AB179" i="2"/>
  <c r="Z179" i="2"/>
  <c r="X179" i="2"/>
  <c r="V179" i="2"/>
  <c r="U179" i="2"/>
  <c r="AC180" i="2"/>
  <c r="AD180" i="2"/>
  <c r="AA180" i="2"/>
  <c r="Y180" i="2"/>
  <c r="W180" i="2"/>
  <c r="X180" i="2"/>
  <c r="AB180" i="2"/>
  <c r="Z180" i="2"/>
  <c r="U180" i="2"/>
  <c r="V180" i="2"/>
  <c r="AC181" i="2"/>
  <c r="AD181" i="2"/>
  <c r="Y181" i="2"/>
  <c r="AA181" i="2"/>
  <c r="W181" i="2"/>
  <c r="AB181" i="2"/>
  <c r="Z181" i="2"/>
  <c r="X181" i="2"/>
  <c r="V181" i="2"/>
  <c r="U181" i="2"/>
  <c r="AC182" i="2"/>
  <c r="AD182" i="2"/>
  <c r="Y182" i="2"/>
  <c r="AA182" i="2"/>
  <c r="W182" i="2"/>
  <c r="AB182" i="2"/>
  <c r="Z182" i="2"/>
  <c r="X182" i="2"/>
  <c r="V182" i="2"/>
  <c r="U182" i="2"/>
  <c r="AC183" i="2"/>
  <c r="AD183" i="2"/>
  <c r="AA183" i="2"/>
  <c r="Y183" i="2"/>
  <c r="W183" i="2"/>
  <c r="AB183" i="2"/>
  <c r="Z183" i="2"/>
  <c r="X183" i="2"/>
  <c r="V183" i="2"/>
  <c r="U183" i="2"/>
  <c r="AC184" i="2"/>
  <c r="AD184" i="2"/>
  <c r="AA184" i="2"/>
  <c r="Y184" i="2"/>
  <c r="W184" i="2"/>
  <c r="X184" i="2"/>
  <c r="AB184" i="2"/>
  <c r="Z184" i="2"/>
  <c r="V184" i="2"/>
  <c r="U184" i="2"/>
  <c r="AC185" i="2"/>
  <c r="AD185" i="2"/>
  <c r="Y185" i="2"/>
  <c r="AA185" i="2"/>
  <c r="W185" i="2"/>
  <c r="AB185" i="2"/>
  <c r="Z185" i="2"/>
  <c r="X185" i="2"/>
  <c r="V185" i="2"/>
  <c r="U185" i="2"/>
  <c r="AC186" i="2"/>
  <c r="AD186" i="2"/>
  <c r="Y186" i="2"/>
  <c r="AA186" i="2"/>
  <c r="W186" i="2"/>
  <c r="AB186" i="2"/>
  <c r="Z186" i="2"/>
  <c r="X186" i="2"/>
  <c r="V186" i="2"/>
  <c r="U186" i="2"/>
  <c r="AC187" i="2"/>
  <c r="AD187" i="2"/>
  <c r="AA187" i="2"/>
  <c r="Y187" i="2"/>
  <c r="W187" i="2"/>
  <c r="AB187" i="2"/>
  <c r="Z187" i="2"/>
  <c r="X187" i="2"/>
  <c r="V187" i="2"/>
  <c r="U187" i="2"/>
  <c r="AC188" i="2"/>
  <c r="AD188" i="2"/>
  <c r="AA188" i="2"/>
  <c r="Y188" i="2"/>
  <c r="W188" i="2"/>
  <c r="X188" i="2"/>
  <c r="AB188" i="2"/>
  <c r="Z188" i="2"/>
  <c r="U188" i="2"/>
  <c r="V188" i="2"/>
  <c r="AC189" i="2"/>
  <c r="AD189" i="2"/>
  <c r="Y189" i="2"/>
  <c r="AA189" i="2"/>
  <c r="W189" i="2"/>
  <c r="AB189" i="2"/>
  <c r="Z189" i="2"/>
  <c r="X189" i="2"/>
  <c r="V189" i="2"/>
  <c r="U189" i="2"/>
  <c r="AC190" i="2"/>
  <c r="AD190" i="2"/>
  <c r="Y190" i="2"/>
  <c r="AA190" i="2"/>
  <c r="W190" i="2"/>
  <c r="AB190" i="2"/>
  <c r="Z190" i="2"/>
  <c r="X190" i="2"/>
  <c r="V190" i="2"/>
  <c r="U190" i="2"/>
  <c r="AC191" i="2"/>
  <c r="AD191" i="2"/>
  <c r="AA191" i="2"/>
  <c r="Y191" i="2"/>
  <c r="W191" i="2"/>
  <c r="AB191" i="2"/>
  <c r="Z191" i="2"/>
  <c r="X191" i="2"/>
  <c r="V191" i="2"/>
  <c r="U191" i="2"/>
  <c r="AC192" i="2"/>
  <c r="AD192" i="2"/>
  <c r="AA192" i="2"/>
  <c r="Y192" i="2"/>
  <c r="W192" i="2"/>
  <c r="X192" i="2"/>
  <c r="AB192" i="2"/>
  <c r="Z192" i="2"/>
  <c r="V192" i="2"/>
  <c r="U192" i="2"/>
  <c r="AC193" i="2"/>
  <c r="AD193" i="2"/>
  <c r="Y193" i="2"/>
  <c r="AA193" i="2"/>
  <c r="W193" i="2"/>
  <c r="AB193" i="2"/>
  <c r="Z193" i="2"/>
  <c r="X193" i="2"/>
  <c r="V193" i="2"/>
  <c r="U193" i="2"/>
  <c r="AC194" i="2"/>
  <c r="AD194" i="2"/>
  <c r="Y194" i="2"/>
  <c r="AA194" i="2"/>
  <c r="W194" i="2"/>
  <c r="AB194" i="2"/>
  <c r="Z194" i="2"/>
  <c r="X194" i="2"/>
  <c r="V194" i="2"/>
  <c r="U194" i="2"/>
  <c r="AC195" i="2"/>
  <c r="AD195" i="2"/>
  <c r="AA195" i="2"/>
  <c r="Y195" i="2"/>
  <c r="W195" i="2"/>
  <c r="AB195" i="2"/>
  <c r="Z195" i="2"/>
  <c r="X195" i="2"/>
  <c r="V195" i="2"/>
  <c r="U195" i="2"/>
  <c r="AC196" i="2"/>
  <c r="AD196" i="2"/>
  <c r="AA196" i="2"/>
  <c r="Y196" i="2"/>
  <c r="W196" i="2"/>
  <c r="X196" i="2"/>
  <c r="AB196" i="2"/>
  <c r="Z196" i="2"/>
  <c r="U196" i="2"/>
  <c r="V196" i="2"/>
  <c r="AC197" i="2"/>
  <c r="AD197" i="2"/>
  <c r="Y197" i="2"/>
  <c r="AA197" i="2"/>
  <c r="W197" i="2"/>
  <c r="AB197" i="2"/>
  <c r="Z197" i="2"/>
  <c r="X197" i="2"/>
  <c r="V197" i="2"/>
  <c r="U197" i="2"/>
  <c r="AC198" i="2"/>
  <c r="AD198" i="2"/>
  <c r="Y198" i="2"/>
  <c r="AA198" i="2"/>
  <c r="W198" i="2"/>
  <c r="AB198" i="2"/>
  <c r="Z198" i="2"/>
  <c r="X198" i="2"/>
  <c r="V198" i="2"/>
  <c r="U198" i="2"/>
  <c r="AC199" i="2"/>
  <c r="AD199" i="2"/>
  <c r="AA199" i="2"/>
  <c r="Y199" i="2"/>
  <c r="W199" i="2"/>
  <c r="AB199" i="2"/>
  <c r="Z199" i="2"/>
  <c r="X199" i="2"/>
  <c r="V199" i="2"/>
  <c r="U199" i="2"/>
  <c r="AC200" i="2"/>
  <c r="AD200" i="2"/>
  <c r="AA200" i="2"/>
  <c r="Y200" i="2"/>
  <c r="W200" i="2"/>
  <c r="X200" i="2"/>
  <c r="AB200" i="2"/>
  <c r="Z200" i="2"/>
  <c r="U200" i="2"/>
  <c r="V200" i="2"/>
  <c r="AC201" i="2"/>
  <c r="AD201" i="2"/>
  <c r="Y201" i="2"/>
  <c r="AA201" i="2"/>
  <c r="W201" i="2"/>
  <c r="AB201" i="2"/>
  <c r="Z201" i="2"/>
  <c r="X201" i="2"/>
  <c r="V201" i="2"/>
  <c r="U201" i="2"/>
  <c r="AC202" i="2"/>
  <c r="AD202" i="2"/>
  <c r="Y202" i="2"/>
  <c r="AA202" i="2"/>
  <c r="W202" i="2"/>
  <c r="AB202" i="2"/>
  <c r="Z202" i="2"/>
  <c r="X202" i="2"/>
  <c r="V202" i="2"/>
  <c r="U202" i="2"/>
  <c r="AC203" i="2"/>
  <c r="AD203" i="2"/>
  <c r="AA203" i="2"/>
  <c r="Y203" i="2"/>
  <c r="W203" i="2"/>
  <c r="AB203" i="2"/>
  <c r="Z203" i="2"/>
  <c r="X203" i="2"/>
  <c r="V203" i="2"/>
  <c r="U203" i="2"/>
  <c r="AC204" i="2"/>
  <c r="AD204" i="2"/>
  <c r="AA204" i="2"/>
  <c r="Y204" i="2"/>
  <c r="W204" i="2"/>
  <c r="X204" i="2"/>
  <c r="AB204" i="2"/>
  <c r="Z204" i="2"/>
  <c r="U204" i="2"/>
  <c r="V204" i="2"/>
  <c r="AC205" i="2"/>
  <c r="AD205" i="2"/>
  <c r="Y205" i="2"/>
  <c r="AA205" i="2"/>
  <c r="W205" i="2"/>
  <c r="AB205" i="2"/>
  <c r="Z205" i="2"/>
  <c r="X205" i="2"/>
  <c r="V205" i="2"/>
  <c r="U205" i="2"/>
  <c r="AC206" i="2"/>
  <c r="AD206" i="2"/>
  <c r="Y206" i="2"/>
  <c r="AA206" i="2"/>
  <c r="W206" i="2"/>
  <c r="AB206" i="2"/>
  <c r="Z206" i="2"/>
  <c r="X206" i="2"/>
  <c r="V206" i="2"/>
  <c r="U206" i="2"/>
  <c r="AC207" i="2"/>
  <c r="AD207" i="2"/>
  <c r="AA207" i="2"/>
  <c r="Y207" i="2"/>
  <c r="W207" i="2"/>
  <c r="AB207" i="2"/>
  <c r="Z207" i="2"/>
  <c r="X207" i="2"/>
  <c r="V207" i="2"/>
  <c r="U207" i="2"/>
  <c r="AC208" i="2"/>
  <c r="AD208" i="2"/>
  <c r="AA208" i="2"/>
  <c r="Y208" i="2"/>
  <c r="W208" i="2"/>
  <c r="X208" i="2"/>
  <c r="AB208" i="2"/>
  <c r="Z208" i="2"/>
  <c r="U208" i="2"/>
  <c r="V208" i="2"/>
  <c r="AC209" i="2"/>
  <c r="AD209" i="2"/>
  <c r="Y209" i="2"/>
  <c r="AA209" i="2"/>
  <c r="W209" i="2"/>
  <c r="AB209" i="2"/>
  <c r="Z209" i="2"/>
  <c r="X209" i="2"/>
  <c r="V209" i="2"/>
  <c r="U209" i="2"/>
  <c r="AC210" i="2"/>
  <c r="AD210" i="2"/>
  <c r="Y210" i="2"/>
  <c r="AA210" i="2"/>
  <c r="W210" i="2"/>
  <c r="AB210" i="2"/>
  <c r="Z210" i="2"/>
  <c r="X210" i="2"/>
  <c r="V210" i="2"/>
  <c r="U210" i="2"/>
  <c r="AC211" i="2"/>
  <c r="AD211" i="2"/>
  <c r="AA211" i="2"/>
  <c r="Y211" i="2"/>
  <c r="W211" i="2"/>
  <c r="AB211" i="2"/>
  <c r="Z211" i="2"/>
  <c r="X211" i="2"/>
  <c r="V211" i="2"/>
  <c r="U211" i="2"/>
  <c r="AC212" i="2"/>
  <c r="AD212" i="2"/>
  <c r="AA212" i="2"/>
  <c r="Y212" i="2"/>
  <c r="W212" i="2"/>
  <c r="X212" i="2"/>
  <c r="AB212" i="2"/>
  <c r="Z212" i="2"/>
  <c r="U212" i="2"/>
  <c r="V212" i="2"/>
  <c r="AC213" i="2"/>
  <c r="AD213" i="2"/>
  <c r="Y213" i="2"/>
  <c r="AA213" i="2"/>
  <c r="W213" i="2"/>
  <c r="AB213" i="2"/>
  <c r="Z213" i="2"/>
  <c r="X213" i="2"/>
  <c r="V213" i="2"/>
  <c r="U213" i="2"/>
  <c r="AC214" i="2"/>
  <c r="AD214" i="2"/>
  <c r="Y214" i="2"/>
  <c r="AA214" i="2"/>
  <c r="W214" i="2"/>
  <c r="AB214" i="2"/>
  <c r="Z214" i="2"/>
  <c r="X214" i="2"/>
  <c r="V214" i="2"/>
  <c r="U214" i="2"/>
  <c r="AC215" i="2"/>
  <c r="AD215" i="2"/>
  <c r="AA215" i="2"/>
  <c r="Y215" i="2"/>
  <c r="W215" i="2"/>
  <c r="AB215" i="2"/>
  <c r="Z215" i="2"/>
  <c r="X215" i="2"/>
  <c r="V215" i="2"/>
  <c r="U215" i="2"/>
  <c r="AC216" i="2"/>
  <c r="AD216" i="2"/>
  <c r="AA216" i="2"/>
  <c r="Y216" i="2"/>
  <c r="W216" i="2"/>
  <c r="Z216" i="2"/>
  <c r="X216" i="2"/>
  <c r="AB216" i="2"/>
  <c r="U216" i="2"/>
  <c r="V216" i="2"/>
  <c r="AC217" i="2"/>
  <c r="AD217" i="2"/>
  <c r="AA217" i="2"/>
  <c r="Y217" i="2"/>
  <c r="W217" i="2"/>
  <c r="AB217" i="2"/>
  <c r="Z217" i="2"/>
  <c r="X217" i="2"/>
  <c r="V217" i="2"/>
  <c r="U217" i="2"/>
  <c r="AC218" i="2"/>
  <c r="AD218" i="2"/>
  <c r="Y218" i="2"/>
  <c r="AA218" i="2"/>
  <c r="W218" i="2"/>
  <c r="AB218" i="2"/>
  <c r="Z218" i="2"/>
  <c r="X218" i="2"/>
  <c r="V218" i="2"/>
  <c r="U218" i="2"/>
  <c r="AC219" i="2"/>
  <c r="AD219" i="2"/>
  <c r="AA219" i="2"/>
  <c r="Y219" i="2"/>
  <c r="W219" i="2"/>
  <c r="AB219" i="2"/>
  <c r="Z219" i="2"/>
  <c r="X219" i="2"/>
  <c r="V219" i="2"/>
  <c r="U219" i="2"/>
  <c r="AC220" i="2"/>
  <c r="AD220" i="2"/>
  <c r="AA220" i="2"/>
  <c r="Y220" i="2"/>
  <c r="W220" i="2"/>
  <c r="Z220" i="2"/>
  <c r="X220" i="2"/>
  <c r="AB220" i="2"/>
  <c r="U220" i="2"/>
  <c r="V220" i="2"/>
  <c r="AC221" i="2"/>
  <c r="AD221" i="2"/>
  <c r="AA221" i="2"/>
  <c r="Y221" i="2"/>
  <c r="W221" i="2"/>
  <c r="AB221" i="2"/>
  <c r="Z221" i="2"/>
  <c r="X221" i="2"/>
  <c r="V221" i="2"/>
  <c r="U221" i="2"/>
  <c r="AC222" i="2"/>
  <c r="AD222" i="2"/>
  <c r="Y222" i="2"/>
  <c r="AA222" i="2"/>
  <c r="W222" i="2"/>
  <c r="AB222" i="2"/>
  <c r="Z222" i="2"/>
  <c r="X222" i="2"/>
  <c r="V222" i="2"/>
  <c r="U222" i="2"/>
  <c r="AC223" i="2"/>
  <c r="AD223" i="2"/>
  <c r="AA223" i="2"/>
  <c r="Y223" i="2"/>
  <c r="W223" i="2"/>
  <c r="AB223" i="2"/>
  <c r="Z223" i="2"/>
  <c r="X223" i="2"/>
  <c r="V223" i="2"/>
  <c r="U223" i="2"/>
  <c r="AC224" i="2"/>
  <c r="AD224" i="2"/>
  <c r="AA224" i="2"/>
  <c r="Y224" i="2"/>
  <c r="W224" i="2"/>
  <c r="Z224" i="2"/>
  <c r="X224" i="2"/>
  <c r="AB224" i="2"/>
  <c r="U224" i="2"/>
  <c r="V224" i="2"/>
  <c r="AC225" i="2"/>
  <c r="AD225" i="2"/>
  <c r="AA225" i="2"/>
  <c r="Y225" i="2"/>
  <c r="W225" i="2"/>
  <c r="AB225" i="2"/>
  <c r="Z225" i="2"/>
  <c r="X225" i="2"/>
  <c r="V225" i="2"/>
  <c r="U225" i="2"/>
  <c r="AC226" i="2"/>
  <c r="AD226" i="2"/>
  <c r="Y226" i="2"/>
  <c r="AA226" i="2"/>
  <c r="W226" i="2"/>
  <c r="AB226" i="2"/>
  <c r="Z226" i="2"/>
  <c r="X226" i="2"/>
  <c r="V226" i="2"/>
  <c r="U226" i="2"/>
  <c r="C15" i="2"/>
  <c r="T23" i="9"/>
  <c r="T33" i="9"/>
  <c r="T34" i="9" s="1"/>
  <c r="D792" i="2"/>
  <c r="D781" i="2"/>
  <c r="D814" i="2"/>
  <c r="D803" i="2"/>
  <c r="D759" i="2"/>
  <c r="D770" i="2"/>
  <c r="D805" i="2"/>
  <c r="D783" i="2"/>
  <c r="D761" i="2"/>
  <c r="D817" i="2"/>
  <c r="D818" i="2" s="1"/>
  <c r="D773" i="2"/>
  <c r="D774" i="2" s="1"/>
  <c r="D816" i="2"/>
  <c r="D794" i="2"/>
  <c r="D806" i="2"/>
  <c r="D807" i="2" s="1"/>
  <c r="D784" i="2"/>
  <c r="D785" i="2" s="1"/>
  <c r="D762" i="2"/>
  <c r="D763" i="2" s="1"/>
  <c r="D795" i="2"/>
  <c r="D796" i="2" s="1"/>
  <c r="D797" i="2" s="1"/>
  <c r="D772" i="2"/>
  <c r="CO6" i="6"/>
  <c r="BY6" i="6"/>
  <c r="CD6" i="6"/>
  <c r="BV6" i="6"/>
  <c r="BV31" i="6"/>
  <c r="BV18" i="6"/>
  <c r="BZ6" i="6"/>
  <c r="CA6" i="6"/>
  <c r="CB6" i="6"/>
  <c r="D746" i="2"/>
  <c r="D702" i="2"/>
  <c r="D735" i="2"/>
  <c r="D691" i="2"/>
  <c r="D724" i="2"/>
  <c r="D713" i="2"/>
  <c r="CO5" i="6"/>
  <c r="BY5" i="6"/>
  <c r="BZ5" i="6"/>
  <c r="CD5" i="6"/>
  <c r="BV5" i="6"/>
  <c r="BV30" i="6"/>
  <c r="BV17" i="6"/>
  <c r="CA5" i="6"/>
  <c r="CB5" i="6"/>
  <c r="CO7" i="6"/>
  <c r="CD7" i="6"/>
  <c r="BV7" i="6"/>
  <c r="BV32" i="6"/>
  <c r="BV19" i="6"/>
  <c r="BY7" i="6"/>
  <c r="CB7" i="6"/>
  <c r="BZ7" i="6"/>
  <c r="CA7" i="6"/>
  <c r="CO4" i="6"/>
  <c r="BY4" i="6"/>
  <c r="CD4" i="6"/>
  <c r="CB4" i="6"/>
  <c r="BZ4" i="6"/>
  <c r="CA4" i="6"/>
  <c r="BV4" i="6"/>
  <c r="BV29" i="6"/>
  <c r="BV16" i="6"/>
  <c r="CV29" i="6"/>
  <c r="CV30" i="6" s="1"/>
  <c r="CK11" i="6"/>
  <c r="CK18" i="6" s="1"/>
  <c r="BQ36" i="6"/>
  <c r="BQ37" i="6" s="1"/>
  <c r="BQ11" i="6"/>
  <c r="BQ12" i="6" s="1"/>
  <c r="P19" i="1"/>
  <c r="D733" i="2" a="1"/>
  <c r="D733" i="2" s="1"/>
  <c r="D736" i="2"/>
  <c r="D737" i="2" s="1"/>
  <c r="B32" i="6"/>
  <c r="AQ4" i="6" s="1"/>
  <c r="D722" i="2" a="1"/>
  <c r="D722" i="2" s="1"/>
  <c r="D725" i="2"/>
  <c r="D726" i="2" s="1"/>
  <c r="Q29" i="1"/>
  <c r="P39" i="1"/>
  <c r="C32" i="6"/>
  <c r="AR4" i="6" s="1"/>
  <c r="D747" i="2"/>
  <c r="D748" i="2" s="1"/>
  <c r="D744" i="2" a="1"/>
  <c r="D744" i="2" s="1"/>
  <c r="Q39" i="1"/>
  <c r="D32" i="6"/>
  <c r="AS4" i="6" s="1"/>
  <c r="O29" i="1"/>
  <c r="D700" i="2" a="1"/>
  <c r="D700" i="2" s="1"/>
  <c r="D714" i="2"/>
  <c r="D715" i="2" s="1"/>
  <c r="D692" i="2"/>
  <c r="D693" i="2" s="1"/>
  <c r="D689" i="2" a="1"/>
  <c r="D689" i="2" s="1"/>
  <c r="D703" i="2"/>
  <c r="D704" i="2" s="1"/>
  <c r="A32" i="6"/>
  <c r="D711" i="2" a="1"/>
  <c r="D711" i="2" s="1"/>
  <c r="O19" i="1"/>
  <c r="Q19" i="1"/>
  <c r="P29" i="1"/>
  <c r="O39" i="1"/>
  <c r="O36" i="1" a="1"/>
  <c r="O36" i="1" s="1"/>
  <c r="O27" i="1" a="1"/>
  <c r="O27" i="1" s="1"/>
  <c r="O28" i="1" s="1"/>
  <c r="Q36" i="1" a="1"/>
  <c r="Q36" i="1" s="1"/>
  <c r="P36" i="1" a="1"/>
  <c r="P36" i="1" s="1"/>
  <c r="P27" i="1" a="1"/>
  <c r="P27" i="1" s="1"/>
  <c r="P28" i="1" s="1"/>
  <c r="P16" i="1" a="1"/>
  <c r="P16" i="1" s="1"/>
  <c r="Q16" i="1" a="1"/>
  <c r="Q16" i="1" s="1"/>
  <c r="P17" i="1" a="1"/>
  <c r="P17" i="1" s="1"/>
  <c r="P18" i="1" s="1"/>
  <c r="O26" i="1" a="1"/>
  <c r="O26" i="1" s="1"/>
  <c r="Q26" i="1" a="1"/>
  <c r="Q26" i="1" s="1"/>
  <c r="O37" i="1" a="1"/>
  <c r="O37" i="1" s="1"/>
  <c r="O38" i="1" s="1"/>
  <c r="Q37" i="1" a="1"/>
  <c r="Q37" i="1" s="1"/>
  <c r="Q38" i="1" s="1"/>
  <c r="Q27" i="1" a="1"/>
  <c r="Q27" i="1" s="1"/>
  <c r="Q28" i="1" s="1"/>
  <c r="O17" i="1" a="1"/>
  <c r="O17" i="1" s="1"/>
  <c r="O18" i="1" s="1"/>
  <c r="Q17" i="1" a="1"/>
  <c r="Q17" i="1" s="1"/>
  <c r="Q18" i="1" s="1"/>
  <c r="P26" i="1" a="1"/>
  <c r="P26" i="1" s="1"/>
  <c r="P37" i="1" a="1"/>
  <c r="P37" i="1" s="1"/>
  <c r="P38" i="1" s="1"/>
  <c r="C648" i="2" l="1"/>
  <c r="E649" i="2"/>
  <c r="E650" i="2"/>
  <c r="F650" i="2"/>
  <c r="C644" i="2"/>
  <c r="G648" i="2"/>
  <c r="F644" i="2"/>
  <c r="E642" i="2"/>
  <c r="G646" i="2"/>
  <c r="K650" i="2"/>
  <c r="D649" i="2"/>
  <c r="I644" i="2"/>
  <c r="K648" i="2"/>
  <c r="D643" i="2"/>
  <c r="K641" i="2"/>
  <c r="C645" i="2"/>
  <c r="E648" i="2"/>
  <c r="J650" i="2"/>
  <c r="D647" i="2"/>
  <c r="D648" i="2"/>
  <c r="J641" i="2"/>
  <c r="H644" i="2"/>
  <c r="F647" i="2"/>
  <c r="H650" i="2"/>
  <c r="J643" i="2"/>
  <c r="W20" i="1"/>
  <c r="A42" i="15"/>
  <c r="W41" i="15"/>
  <c r="X41" i="15" s="1"/>
  <c r="Y41" i="15" s="1"/>
  <c r="U40" i="1"/>
  <c r="X30" i="1"/>
  <c r="T30" i="1"/>
  <c r="R30" i="1"/>
  <c r="V20" i="1"/>
  <c r="W40" i="1"/>
  <c r="V40" i="1"/>
  <c r="U30" i="1"/>
  <c r="S40" i="1"/>
  <c r="R40" i="1"/>
  <c r="U20" i="1"/>
  <c r="T20" i="1"/>
  <c r="V30" i="1"/>
  <c r="H641" i="2"/>
  <c r="H643" i="2"/>
  <c r="L645" i="2"/>
  <c r="L647" i="2"/>
  <c r="E645" i="2"/>
  <c r="G649" i="2"/>
  <c r="F646" i="2"/>
  <c r="E643" i="2"/>
  <c r="I647" i="2"/>
  <c r="J642" i="2"/>
  <c r="G641" i="2"/>
  <c r="I645" i="2"/>
  <c r="C650" i="2"/>
  <c r="D645" i="2"/>
  <c r="I642" i="2"/>
  <c r="K645" i="2"/>
  <c r="C649" i="2"/>
  <c r="F642" i="2"/>
  <c r="J648" i="2"/>
  <c r="H646" i="2"/>
  <c r="F649" i="2"/>
  <c r="L642" i="2"/>
  <c r="J645" i="2"/>
  <c r="H648" i="2"/>
  <c r="D642" i="2"/>
  <c r="R50" i="1"/>
  <c r="R51" i="1"/>
  <c r="R52" i="1"/>
  <c r="V50" i="1"/>
  <c r="V51" i="1"/>
  <c r="V52" i="1"/>
  <c r="S50" i="1"/>
  <c r="S52" i="1"/>
  <c r="S51" i="1"/>
  <c r="D650" i="2"/>
  <c r="I641" i="2"/>
  <c r="K642" i="2"/>
  <c r="C642" i="2"/>
  <c r="E646" i="2"/>
  <c r="G650" i="2"/>
  <c r="F648" i="2"/>
  <c r="G644" i="2"/>
  <c r="I648" i="2"/>
  <c r="J644" i="2"/>
  <c r="G642" i="2"/>
  <c r="K646" i="2"/>
  <c r="H649" i="2"/>
  <c r="H647" i="2"/>
  <c r="G643" i="2"/>
  <c r="I646" i="2"/>
  <c r="K649" i="2"/>
  <c r="L643" i="2"/>
  <c r="L650" i="2"/>
  <c r="L644" i="2"/>
  <c r="J647" i="2"/>
  <c r="F641" i="2"/>
  <c r="D644" i="2"/>
  <c r="L646" i="2"/>
  <c r="W50" i="1"/>
  <c r="W51" i="1"/>
  <c r="W52" i="1"/>
  <c r="U50" i="1"/>
  <c r="U51" i="1"/>
  <c r="U52" i="1"/>
  <c r="T50" i="1"/>
  <c r="T52" i="1"/>
  <c r="T51" i="1"/>
  <c r="X50" i="1"/>
  <c r="X52" i="1"/>
  <c r="X51" i="1"/>
  <c r="O50" i="1"/>
  <c r="O51" i="1"/>
  <c r="O52" i="1"/>
  <c r="Q50" i="1"/>
  <c r="Q52" i="1"/>
  <c r="Q51" i="1"/>
  <c r="P50" i="1"/>
  <c r="P52" i="1"/>
  <c r="P51" i="1"/>
  <c r="T21" i="1"/>
  <c r="T22" i="1"/>
  <c r="S21" i="1"/>
  <c r="S22" i="1"/>
  <c r="R22" i="1"/>
  <c r="R21" i="1"/>
  <c r="U21" i="1"/>
  <c r="U22" i="1"/>
  <c r="X22" i="1"/>
  <c r="X21" i="1"/>
  <c r="W22" i="1"/>
  <c r="W21" i="1"/>
  <c r="V21" i="1"/>
  <c r="V22" i="1"/>
  <c r="T31" i="1"/>
  <c r="T32" i="1"/>
  <c r="X32" i="1"/>
  <c r="X31" i="1"/>
  <c r="S31" i="1"/>
  <c r="S32" i="1"/>
  <c r="U32" i="1"/>
  <c r="U31" i="1"/>
  <c r="V31" i="1"/>
  <c r="V32" i="1"/>
  <c r="R31" i="1"/>
  <c r="R32" i="1"/>
  <c r="W32" i="1"/>
  <c r="W31" i="1"/>
  <c r="T42" i="1"/>
  <c r="T41" i="1"/>
  <c r="S42" i="1"/>
  <c r="S41" i="1"/>
  <c r="V41" i="1"/>
  <c r="V42" i="1"/>
  <c r="U41" i="1"/>
  <c r="U42" i="1"/>
  <c r="R41" i="1"/>
  <c r="R42" i="1"/>
  <c r="X42" i="1"/>
  <c r="X41" i="1"/>
  <c r="W42" i="1"/>
  <c r="W41" i="1"/>
  <c r="O32" i="1"/>
  <c r="O31" i="1"/>
  <c r="B37" i="6"/>
  <c r="C35" i="6" s="1"/>
  <c r="I45" i="6"/>
  <c r="E43" i="6"/>
  <c r="G46" i="6"/>
  <c r="F38" i="6"/>
  <c r="B40" i="6"/>
  <c r="F42" i="6"/>
  <c r="K46" i="6"/>
  <c r="I43" i="6"/>
  <c r="G40" i="6"/>
  <c r="E37" i="6"/>
  <c r="F44" i="6"/>
  <c r="D41" i="6"/>
  <c r="B38" i="6"/>
  <c r="K45" i="6"/>
  <c r="E44" i="6"/>
  <c r="I42" i="6"/>
  <c r="C41" i="6"/>
  <c r="G39" i="6"/>
  <c r="K37" i="6"/>
  <c r="D46" i="6"/>
  <c r="H44" i="6"/>
  <c r="B43" i="6"/>
  <c r="F41" i="6"/>
  <c r="J39" i="6"/>
  <c r="D38" i="6"/>
  <c r="K44" i="6"/>
  <c r="E39" i="6"/>
  <c r="J44" i="6"/>
  <c r="F46" i="6"/>
  <c r="I37" i="6"/>
  <c r="J40" i="6"/>
  <c r="C46" i="6"/>
  <c r="K42" i="6"/>
  <c r="I39" i="6"/>
  <c r="J46" i="6"/>
  <c r="H43" i="6"/>
  <c r="F40" i="6"/>
  <c r="D37" i="6"/>
  <c r="G45" i="6"/>
  <c r="K43" i="6"/>
  <c r="E42" i="6"/>
  <c r="I40" i="6"/>
  <c r="C39" i="6"/>
  <c r="G37" i="6"/>
  <c r="J45" i="6"/>
  <c r="D44" i="6"/>
  <c r="H42" i="6"/>
  <c r="B41" i="6"/>
  <c r="F39" i="6"/>
  <c r="J37" i="6"/>
  <c r="K40" i="6"/>
  <c r="G38" i="6"/>
  <c r="C40" i="6"/>
  <c r="I41" i="6"/>
  <c r="B44" i="6"/>
  <c r="H37" i="6"/>
  <c r="G44" i="6"/>
  <c r="E41" i="6"/>
  <c r="C38" i="6"/>
  <c r="D45" i="6"/>
  <c r="B42" i="6"/>
  <c r="J38" i="6"/>
  <c r="E46" i="6"/>
  <c r="I44" i="6"/>
  <c r="C43" i="6"/>
  <c r="G41" i="6"/>
  <c r="K39" i="6"/>
  <c r="E38" i="6"/>
  <c r="H46" i="6"/>
  <c r="B45" i="6"/>
  <c r="F43" i="6"/>
  <c r="J41" i="6"/>
  <c r="D40" i="6"/>
  <c r="H38" i="6"/>
  <c r="H41" i="6"/>
  <c r="D43" i="6"/>
  <c r="G42" i="6"/>
  <c r="C44" i="6"/>
  <c r="H45" i="6"/>
  <c r="D39" i="6"/>
  <c r="E45" i="6"/>
  <c r="C42" i="6"/>
  <c r="K38" i="6"/>
  <c r="B46" i="6"/>
  <c r="J42" i="6"/>
  <c r="H39" i="6"/>
  <c r="I46" i="6"/>
  <c r="C45" i="6"/>
  <c r="G43" i="6"/>
  <c r="K41" i="6"/>
  <c r="E40" i="6"/>
  <c r="I38" i="6"/>
  <c r="C37" i="6"/>
  <c r="F45" i="6"/>
  <c r="J43" i="6"/>
  <c r="D42" i="6"/>
  <c r="H40" i="6"/>
  <c r="B39" i="6"/>
  <c r="F37" i="6"/>
  <c r="B89" i="6"/>
  <c r="C87" i="6" s="1"/>
  <c r="D93" i="6"/>
  <c r="F96" i="6"/>
  <c r="B90" i="6"/>
  <c r="I95" i="6"/>
  <c r="H91" i="6"/>
  <c r="J98" i="6"/>
  <c r="G94" i="6"/>
  <c r="C90" i="6"/>
  <c r="D97" i="6"/>
  <c r="K92" i="6"/>
  <c r="H97" i="6"/>
  <c r="F94" i="6"/>
  <c r="D91" i="6"/>
  <c r="I98" i="6"/>
  <c r="C97" i="6"/>
  <c r="G95" i="6"/>
  <c r="K93" i="6"/>
  <c r="E92" i="6"/>
  <c r="I90" i="6"/>
  <c r="C89" i="6"/>
  <c r="F97" i="6"/>
  <c r="J95" i="6"/>
  <c r="D94" i="6"/>
  <c r="H92" i="6"/>
  <c r="B91" i="6"/>
  <c r="F89" i="6"/>
  <c r="E95" i="6"/>
  <c r="K98" i="6"/>
  <c r="J94" i="6"/>
  <c r="G90" i="6"/>
  <c r="I97" i="6"/>
  <c r="E93" i="6"/>
  <c r="D89" i="6"/>
  <c r="C96" i="6"/>
  <c r="I91" i="6"/>
  <c r="J96" i="6"/>
  <c r="H93" i="6"/>
  <c r="F90" i="6"/>
  <c r="E98" i="6"/>
  <c r="I96" i="6"/>
  <c r="C95" i="6"/>
  <c r="G93" i="6"/>
  <c r="K91" i="6"/>
  <c r="E90" i="6"/>
  <c r="H98" i="6"/>
  <c r="B97" i="6"/>
  <c r="F95" i="6"/>
  <c r="J93" i="6"/>
  <c r="D92" i="6"/>
  <c r="H90" i="6"/>
  <c r="E97" i="6"/>
  <c r="C94" i="6"/>
  <c r="K96" i="6"/>
  <c r="G92" i="6"/>
  <c r="H95" i="6"/>
  <c r="E91" i="6"/>
  <c r="C98" i="6"/>
  <c r="B94" i="6"/>
  <c r="I89" i="6"/>
  <c r="F98" i="6"/>
  <c r="D95" i="6"/>
  <c r="B92" i="6"/>
  <c r="G97" i="6"/>
  <c r="K95" i="6"/>
  <c r="E94" i="6"/>
  <c r="I92" i="6"/>
  <c r="C91" i="6"/>
  <c r="G89" i="6"/>
  <c r="J97" i="6"/>
  <c r="D96" i="6"/>
  <c r="H94" i="6"/>
  <c r="B93" i="6"/>
  <c r="F91" i="6"/>
  <c r="J89" i="6"/>
  <c r="C92" i="6"/>
  <c r="K90" i="6"/>
  <c r="G98" i="6"/>
  <c r="B98" i="6"/>
  <c r="I93" i="6"/>
  <c r="E89" i="6"/>
  <c r="G96" i="6"/>
  <c r="F92" i="6"/>
  <c r="K94" i="6"/>
  <c r="J90" i="6"/>
  <c r="B96" i="6"/>
  <c r="J92" i="6"/>
  <c r="H89" i="6"/>
  <c r="K97" i="6"/>
  <c r="E96" i="6"/>
  <c r="I94" i="6"/>
  <c r="C93" i="6"/>
  <c r="G91" i="6"/>
  <c r="K89" i="6"/>
  <c r="D98" i="6"/>
  <c r="H96" i="6"/>
  <c r="B95" i="6"/>
  <c r="F93" i="6"/>
  <c r="J91" i="6"/>
  <c r="D90" i="6"/>
  <c r="P22" i="1"/>
  <c r="P21" i="1"/>
  <c r="O42" i="1"/>
  <c r="O41" i="1"/>
  <c r="J789" i="2"/>
  <c r="J790" i="2" s="1"/>
  <c r="P42" i="1"/>
  <c r="P41" i="1"/>
  <c r="O22" i="1"/>
  <c r="O21" i="1"/>
  <c r="B166" i="6"/>
  <c r="B164" i="6" s="1"/>
  <c r="G171" i="6"/>
  <c r="H174" i="6"/>
  <c r="F171" i="6"/>
  <c r="D168" i="6"/>
  <c r="K173" i="6"/>
  <c r="I166" i="6"/>
  <c r="E174" i="6"/>
  <c r="C171" i="6"/>
  <c r="K167" i="6"/>
  <c r="F173" i="6"/>
  <c r="D170" i="6"/>
  <c r="B167" i="6"/>
  <c r="K174" i="6"/>
  <c r="E173" i="6"/>
  <c r="I171" i="6"/>
  <c r="C170" i="6"/>
  <c r="G168" i="6"/>
  <c r="K166" i="6"/>
  <c r="D175" i="6"/>
  <c r="H173" i="6"/>
  <c r="B172" i="6"/>
  <c r="F170" i="6"/>
  <c r="J168" i="6"/>
  <c r="D167" i="6"/>
  <c r="K169" i="6"/>
  <c r="J173" i="6"/>
  <c r="H170" i="6"/>
  <c r="F167" i="6"/>
  <c r="E172" i="6"/>
  <c r="G173" i="6"/>
  <c r="E170" i="6"/>
  <c r="C167" i="6"/>
  <c r="J175" i="6"/>
  <c r="H172" i="6"/>
  <c r="F169" i="6"/>
  <c r="D166" i="6"/>
  <c r="G174" i="6"/>
  <c r="K172" i="6"/>
  <c r="E171" i="6"/>
  <c r="I169" i="6"/>
  <c r="C168" i="6"/>
  <c r="G166" i="6"/>
  <c r="J174" i="6"/>
  <c r="D173" i="6"/>
  <c r="H171" i="6"/>
  <c r="B170" i="6"/>
  <c r="F168" i="6"/>
  <c r="J166" i="6"/>
  <c r="C173" i="6"/>
  <c r="G167" i="6"/>
  <c r="F175" i="6"/>
  <c r="D172" i="6"/>
  <c r="B169" i="6"/>
  <c r="G175" i="6"/>
  <c r="C169" i="6"/>
  <c r="C175" i="6"/>
  <c r="K171" i="6"/>
  <c r="I168" i="6"/>
  <c r="D174" i="6"/>
  <c r="B171" i="6"/>
  <c r="J167" i="6"/>
  <c r="E175" i="6"/>
  <c r="I173" i="6"/>
  <c r="C172" i="6"/>
  <c r="G170" i="6"/>
  <c r="K168" i="6"/>
  <c r="E167" i="6"/>
  <c r="H175" i="6"/>
  <c r="B174" i="6"/>
  <c r="F172" i="6"/>
  <c r="J170" i="6"/>
  <c r="D169" i="6"/>
  <c r="H167" i="6"/>
  <c r="I174" i="6"/>
  <c r="E168" i="6"/>
  <c r="B173" i="6"/>
  <c r="J169" i="6"/>
  <c r="H166" i="6"/>
  <c r="I170" i="6"/>
  <c r="K175" i="6"/>
  <c r="I172" i="6"/>
  <c r="G169" i="6"/>
  <c r="E166" i="6"/>
  <c r="B175" i="6"/>
  <c r="J171" i="6"/>
  <c r="H168" i="6"/>
  <c r="I175" i="6"/>
  <c r="C174" i="6"/>
  <c r="G172" i="6"/>
  <c r="K170" i="6"/>
  <c r="E169" i="6"/>
  <c r="I167" i="6"/>
  <c r="C166" i="6"/>
  <c r="F174" i="6"/>
  <c r="J172" i="6"/>
  <c r="D171" i="6"/>
  <c r="H169" i="6"/>
  <c r="B168" i="6"/>
  <c r="F166" i="6"/>
  <c r="B114" i="6"/>
  <c r="C112" i="6" s="1"/>
  <c r="K121" i="6"/>
  <c r="I118" i="6"/>
  <c r="G115" i="6"/>
  <c r="H122" i="6"/>
  <c r="F119" i="6"/>
  <c r="D116" i="6"/>
  <c r="G121" i="6"/>
  <c r="E118" i="6"/>
  <c r="C115" i="6"/>
  <c r="B123" i="6"/>
  <c r="J119" i="6"/>
  <c r="H116" i="6"/>
  <c r="K122" i="6"/>
  <c r="E121" i="6"/>
  <c r="I119" i="6"/>
  <c r="C118" i="6"/>
  <c r="G116" i="6"/>
  <c r="K114" i="6"/>
  <c r="D123" i="6"/>
  <c r="H121" i="6"/>
  <c r="B120" i="6"/>
  <c r="F118" i="6"/>
  <c r="J116" i="6"/>
  <c r="D115" i="6"/>
  <c r="C121" i="6"/>
  <c r="K117" i="6"/>
  <c r="I114" i="6"/>
  <c r="J121" i="6"/>
  <c r="H118" i="6"/>
  <c r="F115" i="6"/>
  <c r="K123" i="6"/>
  <c r="I120" i="6"/>
  <c r="G117" i="6"/>
  <c r="E114" i="6"/>
  <c r="D122" i="6"/>
  <c r="B119" i="6"/>
  <c r="J115" i="6"/>
  <c r="G122" i="6"/>
  <c r="K120" i="6"/>
  <c r="E119" i="6"/>
  <c r="I117" i="6"/>
  <c r="C116" i="6"/>
  <c r="G114" i="6"/>
  <c r="J122" i="6"/>
  <c r="D121" i="6"/>
  <c r="H119" i="6"/>
  <c r="B118" i="6"/>
  <c r="F116" i="6"/>
  <c r="J114" i="6"/>
  <c r="I122" i="6"/>
  <c r="G119" i="6"/>
  <c r="E116" i="6"/>
  <c r="F123" i="6"/>
  <c r="D120" i="6"/>
  <c r="B117" i="6"/>
  <c r="E122" i="6"/>
  <c r="C119" i="6"/>
  <c r="K115" i="6"/>
  <c r="J123" i="6"/>
  <c r="H120" i="6"/>
  <c r="F117" i="6"/>
  <c r="D114" i="6"/>
  <c r="E123" i="6"/>
  <c r="I121" i="6"/>
  <c r="C120" i="6"/>
  <c r="G118" i="6"/>
  <c r="K116" i="6"/>
  <c r="E115" i="6"/>
  <c r="H123" i="6"/>
  <c r="B122" i="6"/>
  <c r="F120" i="6"/>
  <c r="J118" i="6"/>
  <c r="D117" i="6"/>
  <c r="H115" i="6"/>
  <c r="G123" i="6"/>
  <c r="E120" i="6"/>
  <c r="C117" i="6"/>
  <c r="B121" i="6"/>
  <c r="J117" i="6"/>
  <c r="H114" i="6"/>
  <c r="C123" i="6"/>
  <c r="K119" i="6"/>
  <c r="I116" i="6"/>
  <c r="F121" i="6"/>
  <c r="D118" i="6"/>
  <c r="B115" i="6"/>
  <c r="I123" i="6"/>
  <c r="C122" i="6"/>
  <c r="G120" i="6"/>
  <c r="K118" i="6"/>
  <c r="E117" i="6"/>
  <c r="I115" i="6"/>
  <c r="C114" i="6"/>
  <c r="F122" i="6"/>
  <c r="J120" i="6"/>
  <c r="D119" i="6"/>
  <c r="H117" i="6"/>
  <c r="B116" i="6"/>
  <c r="F114" i="6"/>
  <c r="B63" i="6"/>
  <c r="C61" i="6" s="1"/>
  <c r="E69" i="6"/>
  <c r="K70" i="6"/>
  <c r="H71" i="6"/>
  <c r="C70" i="6"/>
  <c r="B70" i="6"/>
  <c r="H67" i="6"/>
  <c r="K72" i="6"/>
  <c r="I69" i="6"/>
  <c r="G66" i="6"/>
  <c r="F70" i="6"/>
  <c r="D67" i="6"/>
  <c r="B64" i="6"/>
  <c r="G71" i="6"/>
  <c r="K69" i="6"/>
  <c r="E68" i="6"/>
  <c r="I66" i="6"/>
  <c r="C65" i="6"/>
  <c r="G63" i="6"/>
  <c r="J71" i="6"/>
  <c r="D70" i="6"/>
  <c r="H68" i="6"/>
  <c r="B67" i="6"/>
  <c r="F65" i="6"/>
  <c r="J63" i="6"/>
  <c r="G72" i="6"/>
  <c r="F68" i="6"/>
  <c r="G68" i="6"/>
  <c r="K66" i="6"/>
  <c r="I67" i="6"/>
  <c r="F72" i="6"/>
  <c r="B66" i="6"/>
  <c r="C72" i="6"/>
  <c r="K68" i="6"/>
  <c r="I65" i="6"/>
  <c r="J72" i="6"/>
  <c r="H69" i="6"/>
  <c r="F66" i="6"/>
  <c r="I72" i="6"/>
  <c r="C71" i="6"/>
  <c r="G69" i="6"/>
  <c r="K67" i="6"/>
  <c r="E66" i="6"/>
  <c r="I64" i="6"/>
  <c r="C63" i="6"/>
  <c r="F71" i="6"/>
  <c r="J69" i="6"/>
  <c r="D68" i="6"/>
  <c r="H66" i="6"/>
  <c r="B65" i="6"/>
  <c r="F63" i="6"/>
  <c r="J66" i="6"/>
  <c r="I63" i="6"/>
  <c r="C64" i="6"/>
  <c r="H63" i="6"/>
  <c r="I71" i="6"/>
  <c r="D69" i="6"/>
  <c r="E63" i="6"/>
  <c r="G70" i="6"/>
  <c r="E67" i="6"/>
  <c r="D71" i="6"/>
  <c r="B68" i="6"/>
  <c r="J64" i="6"/>
  <c r="K71" i="6"/>
  <c r="E70" i="6"/>
  <c r="I68" i="6"/>
  <c r="C67" i="6"/>
  <c r="G65" i="6"/>
  <c r="K63" i="6"/>
  <c r="D72" i="6"/>
  <c r="H70" i="6"/>
  <c r="B69" i="6"/>
  <c r="F67" i="6"/>
  <c r="J65" i="6"/>
  <c r="D64" i="6"/>
  <c r="G64" i="6"/>
  <c r="D63" i="6"/>
  <c r="E65" i="6"/>
  <c r="C66" i="6"/>
  <c r="D65" i="6"/>
  <c r="J70" i="6"/>
  <c r="F64" i="6"/>
  <c r="E71" i="6"/>
  <c r="C68" i="6"/>
  <c r="K64" i="6"/>
  <c r="B72" i="6"/>
  <c r="J68" i="6"/>
  <c r="H65" i="6"/>
  <c r="E72" i="6"/>
  <c r="I70" i="6"/>
  <c r="C69" i="6"/>
  <c r="G67" i="6"/>
  <c r="K65" i="6"/>
  <c r="E64" i="6"/>
  <c r="H72" i="6"/>
  <c r="B71" i="6"/>
  <c r="F69" i="6"/>
  <c r="J67" i="6"/>
  <c r="D66" i="6"/>
  <c r="H64" i="6"/>
  <c r="P32" i="1"/>
  <c r="P31" i="1"/>
  <c r="Q32" i="1"/>
  <c r="Q31" i="1"/>
  <c r="Q22" i="1"/>
  <c r="Q21" i="1"/>
  <c r="Q42" i="1"/>
  <c r="Q41" i="1"/>
  <c r="CC9" i="6"/>
  <c r="BZ11" i="6" s="1"/>
  <c r="H716" i="2"/>
  <c r="H717" i="2" s="1"/>
  <c r="A55" i="13"/>
  <c r="M54" i="13"/>
  <c r="N54" i="13" s="1"/>
  <c r="J778" i="2"/>
  <c r="J779" i="2" s="1"/>
  <c r="O20" i="1"/>
  <c r="J767" i="2"/>
  <c r="J768" i="2" s="1"/>
  <c r="J800" i="2"/>
  <c r="J801" i="2" s="1"/>
  <c r="H738" i="2"/>
  <c r="H739" i="2" s="1"/>
  <c r="BF4" i="6"/>
  <c r="BE4" i="6"/>
  <c r="BJ4" i="6" s="1"/>
  <c r="BI4" i="6"/>
  <c r="BH4" i="6"/>
  <c r="BG4" i="6"/>
  <c r="AP4" i="6"/>
  <c r="AW4" i="6" s="1"/>
  <c r="F32" i="6"/>
  <c r="J769" i="2"/>
  <c r="J770" i="2" s="1"/>
  <c r="J791" i="2"/>
  <c r="J792" i="2" s="1"/>
  <c r="H751" i="2"/>
  <c r="H752" i="2" s="1"/>
  <c r="C596" i="2"/>
  <c r="L595" i="2" s="1"/>
  <c r="H605" i="2"/>
  <c r="D599" i="2"/>
  <c r="F602" i="2"/>
  <c r="D603" i="2"/>
  <c r="J596" i="2"/>
  <c r="L605" i="2"/>
  <c r="J602" i="2"/>
  <c r="H599" i="2"/>
  <c r="F596" i="2"/>
  <c r="H604" i="2"/>
  <c r="L602" i="2"/>
  <c r="F601" i="2"/>
  <c r="J599" i="2"/>
  <c r="D598" i="2"/>
  <c r="L603" i="2"/>
  <c r="H601" i="2"/>
  <c r="H603" i="2"/>
  <c r="J598" i="2"/>
  <c r="F605" i="2"/>
  <c r="F603" i="2"/>
  <c r="L600" i="2"/>
  <c r="L598" i="2"/>
  <c r="L596" i="2"/>
  <c r="J600" i="2"/>
  <c r="L599" i="2"/>
  <c r="L601" i="2"/>
  <c r="L597" i="2"/>
  <c r="H597" i="2"/>
  <c r="F598" i="2"/>
  <c r="D605" i="2"/>
  <c r="D601" i="2"/>
  <c r="D597" i="2"/>
  <c r="D604" i="2"/>
  <c r="D602" i="2"/>
  <c r="D600" i="2"/>
  <c r="J597" i="2"/>
  <c r="D596" i="2"/>
  <c r="J604" i="2"/>
  <c r="F600" i="2"/>
  <c r="J605" i="2"/>
  <c r="J601" i="2"/>
  <c r="F597" i="2"/>
  <c r="I605" i="2"/>
  <c r="K604" i="2"/>
  <c r="C604" i="2"/>
  <c r="E603" i="2"/>
  <c r="G602" i="2"/>
  <c r="I601" i="2"/>
  <c r="K600" i="2"/>
  <c r="C600" i="2"/>
  <c r="E599" i="2"/>
  <c r="G598" i="2"/>
  <c r="I597" i="2"/>
  <c r="K596" i="2"/>
  <c r="L604" i="2"/>
  <c r="H600" i="2"/>
  <c r="H596" i="2"/>
  <c r="G605" i="2"/>
  <c r="I604" i="2"/>
  <c r="K603" i="2"/>
  <c r="C603" i="2"/>
  <c r="E602" i="2"/>
  <c r="G601" i="2"/>
  <c r="I600" i="2"/>
  <c r="K599" i="2"/>
  <c r="C599" i="2"/>
  <c r="E598" i="2"/>
  <c r="G597" i="2"/>
  <c r="I596" i="2"/>
  <c r="J603" i="2"/>
  <c r="F599" i="2"/>
  <c r="E605" i="2"/>
  <c r="G604" i="2"/>
  <c r="I603" i="2"/>
  <c r="K602" i="2"/>
  <c r="C602" i="2"/>
  <c r="E601" i="2"/>
  <c r="G600" i="2"/>
  <c r="I599" i="2"/>
  <c r="K598" i="2"/>
  <c r="C598" i="2"/>
  <c r="E597" i="2"/>
  <c r="G596" i="2"/>
  <c r="F604" i="2"/>
  <c r="H602" i="2"/>
  <c r="H598" i="2"/>
  <c r="K605" i="2"/>
  <c r="C605" i="2"/>
  <c r="E604" i="2"/>
  <c r="G603" i="2"/>
  <c r="I602" i="2"/>
  <c r="K601" i="2"/>
  <c r="C601" i="2"/>
  <c r="E600" i="2"/>
  <c r="G599" i="2"/>
  <c r="I598" i="2"/>
  <c r="K597" i="2"/>
  <c r="C597" i="2"/>
  <c r="E596" i="2"/>
  <c r="H729" i="2"/>
  <c r="H730" i="2" s="1"/>
  <c r="C582" i="2"/>
  <c r="F588" i="2"/>
  <c r="D585" i="2"/>
  <c r="L589" i="2"/>
  <c r="L585" i="2"/>
  <c r="H589" i="2"/>
  <c r="F586" i="2"/>
  <c r="D583" i="2"/>
  <c r="J591" i="2"/>
  <c r="D590" i="2"/>
  <c r="H588" i="2"/>
  <c r="L586" i="2"/>
  <c r="F585" i="2"/>
  <c r="J583" i="2"/>
  <c r="D582" i="2"/>
  <c r="D589" i="2"/>
  <c r="F590" i="2"/>
  <c r="H585" i="2"/>
  <c r="J589" i="2"/>
  <c r="J587" i="2"/>
  <c r="J585" i="2"/>
  <c r="F583" i="2"/>
  <c r="J586" i="2"/>
  <c r="H587" i="2"/>
  <c r="J588" i="2"/>
  <c r="J584" i="2"/>
  <c r="H583" i="2"/>
  <c r="F584" i="2"/>
  <c r="L591" i="2"/>
  <c r="L587" i="2"/>
  <c r="L583" i="2"/>
  <c r="L590" i="2"/>
  <c r="L588" i="2"/>
  <c r="H586" i="2"/>
  <c r="H584" i="2"/>
  <c r="H582" i="2"/>
  <c r="J582" i="2"/>
  <c r="D591" i="2"/>
  <c r="H590" i="2"/>
  <c r="D586" i="2"/>
  <c r="E591" i="2"/>
  <c r="G590" i="2"/>
  <c r="I589" i="2"/>
  <c r="K588" i="2"/>
  <c r="C588" i="2"/>
  <c r="E587" i="2"/>
  <c r="G586" i="2"/>
  <c r="I585" i="2"/>
  <c r="K584" i="2"/>
  <c r="C584" i="2"/>
  <c r="E583" i="2"/>
  <c r="G582" i="2"/>
  <c r="D587" i="2"/>
  <c r="F589" i="2"/>
  <c r="L584" i="2"/>
  <c r="K591" i="2"/>
  <c r="C591" i="2"/>
  <c r="E590" i="2"/>
  <c r="G589" i="2"/>
  <c r="I588" i="2"/>
  <c r="K587" i="2"/>
  <c r="C587" i="2"/>
  <c r="E586" i="2"/>
  <c r="G585" i="2"/>
  <c r="I584" i="2"/>
  <c r="K583" i="2"/>
  <c r="C583" i="2"/>
  <c r="E582" i="2"/>
  <c r="H591" i="2"/>
  <c r="F582" i="2"/>
  <c r="D588" i="2"/>
  <c r="D584" i="2"/>
  <c r="I591" i="2"/>
  <c r="K590" i="2"/>
  <c r="C590" i="2"/>
  <c r="E589" i="2"/>
  <c r="G588" i="2"/>
  <c r="I587" i="2"/>
  <c r="K586" i="2"/>
  <c r="C586" i="2"/>
  <c r="E585" i="2"/>
  <c r="G584" i="2"/>
  <c r="I583" i="2"/>
  <c r="K582" i="2"/>
  <c r="J590" i="2"/>
  <c r="F591" i="2"/>
  <c r="F587" i="2"/>
  <c r="L582" i="2"/>
  <c r="G591" i="2"/>
  <c r="I590" i="2"/>
  <c r="K589" i="2"/>
  <c r="C589" i="2"/>
  <c r="E588" i="2"/>
  <c r="G587" i="2"/>
  <c r="I586" i="2"/>
  <c r="K585" i="2"/>
  <c r="C585" i="2"/>
  <c r="E584" i="2"/>
  <c r="G583" i="2"/>
  <c r="I582" i="2"/>
  <c r="J802" i="2"/>
  <c r="J803" i="2" s="1"/>
  <c r="N596" i="2"/>
  <c r="W595" i="2" s="1"/>
  <c r="O599" i="2"/>
  <c r="Q602" i="2"/>
  <c r="S605" i="2"/>
  <c r="U596" i="2"/>
  <c r="W599" i="2"/>
  <c r="O603" i="2"/>
  <c r="S597" i="2"/>
  <c r="U600" i="2"/>
  <c r="W603" i="2"/>
  <c r="Q598" i="2"/>
  <c r="S601" i="2"/>
  <c r="U604" i="2"/>
  <c r="S603" i="2"/>
  <c r="Q600" i="2"/>
  <c r="O597" i="2"/>
  <c r="W604" i="2"/>
  <c r="Q603" i="2"/>
  <c r="U601" i="2"/>
  <c r="O600" i="2"/>
  <c r="S598" i="2"/>
  <c r="W596" i="2"/>
  <c r="O605" i="2"/>
  <c r="O601" i="2"/>
  <c r="Q596" i="2"/>
  <c r="U605" i="2"/>
  <c r="U603" i="2"/>
  <c r="Q601" i="2"/>
  <c r="Q599" i="2"/>
  <c r="Q597" i="2"/>
  <c r="P605" i="2"/>
  <c r="R604" i="2"/>
  <c r="T603" i="2"/>
  <c r="V602" i="2"/>
  <c r="N602" i="2"/>
  <c r="P601" i="2"/>
  <c r="Q604" i="2"/>
  <c r="S599" i="2"/>
  <c r="Q605" i="2"/>
  <c r="W602" i="2"/>
  <c r="W600" i="2"/>
  <c r="W598" i="2"/>
  <c r="S596" i="2"/>
  <c r="U602" i="2"/>
  <c r="U598" i="2"/>
  <c r="S604" i="2"/>
  <c r="S602" i="2"/>
  <c r="S600" i="2"/>
  <c r="O598" i="2"/>
  <c r="O596" i="2"/>
  <c r="T605" i="2"/>
  <c r="V604" i="2"/>
  <c r="N604" i="2"/>
  <c r="O602" i="2"/>
  <c r="R605" i="2"/>
  <c r="V603" i="2"/>
  <c r="T602" i="2"/>
  <c r="T601" i="2"/>
  <c r="T600" i="2"/>
  <c r="V599" i="2"/>
  <c r="N599" i="2"/>
  <c r="P598" i="2"/>
  <c r="R597" i="2"/>
  <c r="T596" i="2"/>
  <c r="W605" i="2"/>
  <c r="U599" i="2"/>
  <c r="N605" i="2"/>
  <c r="R603" i="2"/>
  <c r="R602" i="2"/>
  <c r="R601" i="2"/>
  <c r="R600" i="2"/>
  <c r="T599" i="2"/>
  <c r="V598" i="2"/>
  <c r="N598" i="2"/>
  <c r="P597" i="2"/>
  <c r="R596" i="2"/>
  <c r="W601" i="2"/>
  <c r="U597" i="2"/>
  <c r="T604" i="2"/>
  <c r="P603" i="2"/>
  <c r="P602" i="2"/>
  <c r="N601" i="2"/>
  <c r="P600" i="2"/>
  <c r="R599" i="2"/>
  <c r="T598" i="2"/>
  <c r="V597" i="2"/>
  <c r="N597" i="2"/>
  <c r="P596" i="2"/>
  <c r="W597" i="2"/>
  <c r="O604" i="2"/>
  <c r="V605" i="2"/>
  <c r="P604" i="2"/>
  <c r="N603" i="2"/>
  <c r="V601" i="2"/>
  <c r="V600" i="2"/>
  <c r="N600" i="2"/>
  <c r="P599" i="2"/>
  <c r="R598" i="2"/>
  <c r="T597" i="2"/>
  <c r="V596" i="2"/>
  <c r="H727" i="2"/>
  <c r="H728" i="2" s="1"/>
  <c r="H718" i="2"/>
  <c r="H719" i="2" s="1"/>
  <c r="H749" i="2"/>
  <c r="H750" i="2" s="1"/>
  <c r="H740" i="2"/>
  <c r="H741" i="2" s="1"/>
  <c r="J780" i="2"/>
  <c r="J781" i="2" s="1"/>
  <c r="N582" i="2"/>
  <c r="W581" i="2" s="1"/>
  <c r="Q584" i="2"/>
  <c r="S587" i="2"/>
  <c r="U590" i="2"/>
  <c r="O585" i="2"/>
  <c r="Q588" i="2"/>
  <c r="S591" i="2"/>
  <c r="U582" i="2"/>
  <c r="W585" i="2"/>
  <c r="O589" i="2"/>
  <c r="S583" i="2"/>
  <c r="U586" i="2"/>
  <c r="W589" i="2"/>
  <c r="O591" i="2"/>
  <c r="W587" i="2"/>
  <c r="U584" i="2"/>
  <c r="U591" i="2"/>
  <c r="O590" i="2"/>
  <c r="S588" i="2"/>
  <c r="W586" i="2"/>
  <c r="Q585" i="2"/>
  <c r="U583" i="2"/>
  <c r="O582" i="2"/>
  <c r="W591" i="2"/>
  <c r="O587" i="2"/>
  <c r="O583" i="2"/>
  <c r="Q591" i="2"/>
  <c r="Q589" i="2"/>
  <c r="Q587" i="2"/>
  <c r="W584" i="2"/>
  <c r="W582" i="2"/>
  <c r="Q590" i="2"/>
  <c r="Q586" i="2"/>
  <c r="Q582" i="2"/>
  <c r="W590" i="2"/>
  <c r="W588" i="2"/>
  <c r="S586" i="2"/>
  <c r="S584" i="2"/>
  <c r="S582" i="2"/>
  <c r="S589" i="2"/>
  <c r="S585" i="2"/>
  <c r="S590" i="2"/>
  <c r="O588" i="2"/>
  <c r="O586" i="2"/>
  <c r="O584" i="2"/>
  <c r="U589" i="2"/>
  <c r="V591" i="2"/>
  <c r="N591" i="2"/>
  <c r="P590" i="2"/>
  <c r="R589" i="2"/>
  <c r="T588" i="2"/>
  <c r="V587" i="2"/>
  <c r="N587" i="2"/>
  <c r="P586" i="2"/>
  <c r="R585" i="2"/>
  <c r="T584" i="2"/>
  <c r="V583" i="2"/>
  <c r="N583" i="2"/>
  <c r="P582" i="2"/>
  <c r="U588" i="2"/>
  <c r="U587" i="2"/>
  <c r="T591" i="2"/>
  <c r="V590" i="2"/>
  <c r="N590" i="2"/>
  <c r="P589" i="2"/>
  <c r="R588" i="2"/>
  <c r="T587" i="2"/>
  <c r="V586" i="2"/>
  <c r="N586" i="2"/>
  <c r="P585" i="2"/>
  <c r="R584" i="2"/>
  <c r="T583" i="2"/>
  <c r="V582" i="2"/>
  <c r="W583" i="2"/>
  <c r="U585" i="2"/>
  <c r="R591" i="2"/>
  <c r="T590" i="2"/>
  <c r="V589" i="2"/>
  <c r="N589" i="2"/>
  <c r="P588" i="2"/>
  <c r="R587" i="2"/>
  <c r="T586" i="2"/>
  <c r="V585" i="2"/>
  <c r="N585" i="2"/>
  <c r="P584" i="2"/>
  <c r="R583" i="2"/>
  <c r="T582" i="2"/>
  <c r="Q583" i="2"/>
  <c r="P591" i="2"/>
  <c r="R590" i="2"/>
  <c r="T589" i="2"/>
  <c r="V588" i="2"/>
  <c r="N588" i="2"/>
  <c r="P587" i="2"/>
  <c r="R586" i="2"/>
  <c r="T585" i="2"/>
  <c r="V584" i="2"/>
  <c r="N584" i="2"/>
  <c r="P583" i="2"/>
  <c r="R582" i="2"/>
  <c r="D694" i="2"/>
  <c r="D695" i="2" s="1"/>
  <c r="D786" i="2"/>
  <c r="D787" i="2" s="1"/>
  <c r="T36" i="9"/>
  <c r="T35" i="9"/>
  <c r="O468" i="9" s="1" a="1"/>
  <c r="O468" i="9" s="1"/>
  <c r="R468" i="9" s="1"/>
  <c r="D808" i="2"/>
  <c r="D809" i="2" s="1"/>
  <c r="D819" i="2"/>
  <c r="D820" i="2" s="1"/>
  <c r="D766" i="2"/>
  <c r="D767" i="2" s="1"/>
  <c r="D775" i="2"/>
  <c r="D776" i="2" s="1"/>
  <c r="D821" i="2"/>
  <c r="D822" i="2" s="1"/>
  <c r="D777" i="2"/>
  <c r="D778" i="2" s="1"/>
  <c r="D788" i="2"/>
  <c r="D789" i="2" s="1"/>
  <c r="D764" i="2"/>
  <c r="D765" i="2" s="1"/>
  <c r="D810" i="2"/>
  <c r="D811" i="2" s="1"/>
  <c r="D798" i="2"/>
  <c r="D799" i="2"/>
  <c r="D800" i="2" s="1"/>
  <c r="D727" i="2"/>
  <c r="D728" i="2" s="1"/>
  <c r="D705" i="2"/>
  <c r="D706" i="2" s="1"/>
  <c r="D716" i="2"/>
  <c r="D717" i="2" s="1"/>
  <c r="D749" i="2"/>
  <c r="D750" i="2" s="1"/>
  <c r="CK12" i="6"/>
  <c r="CK13" i="6" s="1"/>
  <c r="CK14" i="6" s="1"/>
  <c r="CK16" i="6" s="1"/>
  <c r="CK17" i="6" s="1"/>
  <c r="P20" i="1"/>
  <c r="O30" i="1"/>
  <c r="P40" i="1"/>
  <c r="O40" i="1"/>
  <c r="Q40" i="1"/>
  <c r="Q30" i="1"/>
  <c r="P30" i="1"/>
  <c r="D696" i="2"/>
  <c r="D697" i="2" s="1"/>
  <c r="D718" i="2"/>
  <c r="D719" i="2" s="1"/>
  <c r="D740" i="2"/>
  <c r="D741" i="2" s="1"/>
  <c r="D738" i="2"/>
  <c r="D739" i="2" s="1"/>
  <c r="Q20" i="1"/>
  <c r="D707" i="2"/>
  <c r="D708" i="2" s="1"/>
  <c r="D751" i="2"/>
  <c r="D752" i="2" s="1"/>
  <c r="D729" i="2"/>
  <c r="D730" i="2" s="1"/>
  <c r="A43" i="15" l="1"/>
  <c r="W42" i="15"/>
  <c r="X42" i="15" s="1"/>
  <c r="Y42" i="15" s="1"/>
  <c r="A56" i="13"/>
  <c r="M55" i="13"/>
  <c r="N55" i="13" s="1"/>
  <c r="BM4" i="6"/>
  <c r="BN4" i="6"/>
  <c r="BL4" i="6"/>
  <c r="BK4" i="6"/>
  <c r="AV4" i="6"/>
  <c r="AX4" i="6"/>
  <c r="AU4" i="6"/>
  <c r="AY4" i="6"/>
  <c r="L581" i="2"/>
  <c r="C610" i="2" a="1"/>
  <c r="K616" i="2" s="1"/>
  <c r="O554" i="9" a="1"/>
  <c r="O554" i="9" s="1"/>
  <c r="R554" i="9" s="1"/>
  <c r="T37" i="9"/>
  <c r="AD49" i="9" s="1"/>
  <c r="O542" i="9" a="1"/>
  <c r="O542" i="9" s="1"/>
  <c r="R542" i="9" s="1"/>
  <c r="O478" i="9" a="1"/>
  <c r="O478" i="9" s="1"/>
  <c r="R478" i="9" s="1"/>
  <c r="O414" i="9" a="1"/>
  <c r="O414" i="9" s="1"/>
  <c r="R414" i="9" s="1"/>
  <c r="O350" i="9" a="1"/>
  <c r="O350" i="9" s="1"/>
  <c r="O515" i="9" a="1"/>
  <c r="O515" i="9" s="1"/>
  <c r="R515" i="9" s="1"/>
  <c r="O451" i="9" a="1"/>
  <c r="O451" i="9" s="1"/>
  <c r="R451" i="9" s="1"/>
  <c r="O387" i="9" a="1"/>
  <c r="O387" i="9" s="1"/>
  <c r="R387" i="9" s="1"/>
  <c r="O546" i="9" a="1"/>
  <c r="O546" i="9" s="1"/>
  <c r="O482" i="9" a="1"/>
  <c r="O482" i="9" s="1"/>
  <c r="R482" i="9" s="1"/>
  <c r="O418" i="9" a="1"/>
  <c r="O418" i="9" s="1"/>
  <c r="R418" i="9" s="1"/>
  <c r="O354" i="9" a="1"/>
  <c r="O354" i="9" s="1"/>
  <c r="R354" i="9" s="1"/>
  <c r="O511" i="9" a="1"/>
  <c r="O511" i="9" s="1"/>
  <c r="O561" i="9" a="1"/>
  <c r="O561" i="9" s="1"/>
  <c r="R561" i="9" s="1"/>
  <c r="O521" i="9" a="1"/>
  <c r="O521" i="9" s="1"/>
  <c r="R521" i="9" s="1"/>
  <c r="O457" i="9" a="1"/>
  <c r="O457" i="9" s="1"/>
  <c r="R457" i="9" s="1"/>
  <c r="O393" i="9" a="1"/>
  <c r="O393" i="9" s="1"/>
  <c r="R393" i="9" s="1"/>
  <c r="O326" i="9" a="1"/>
  <c r="O326" i="9" s="1"/>
  <c r="R326" i="9" s="1"/>
  <c r="O496" i="9" a="1"/>
  <c r="O496" i="9" s="1"/>
  <c r="R496" i="9" s="1"/>
  <c r="O432" i="9" a="1"/>
  <c r="O432" i="9" s="1"/>
  <c r="R432" i="9" s="1"/>
  <c r="O368" i="9" a="1"/>
  <c r="O368" i="9" s="1"/>
  <c r="O525" i="9" a="1"/>
  <c r="O525" i="9" s="1"/>
  <c r="R525" i="9" s="1"/>
  <c r="O461" i="9" a="1"/>
  <c r="O461" i="9" s="1"/>
  <c r="R461" i="9" s="1"/>
  <c r="O397" i="9" a="1"/>
  <c r="O397" i="9" s="1"/>
  <c r="R397" i="9" s="1"/>
  <c r="O333" i="9" a="1"/>
  <c r="O333" i="9" s="1"/>
  <c r="O492" i="9" a="1"/>
  <c r="O492" i="9" s="1"/>
  <c r="R492" i="9" s="1"/>
  <c r="O557" i="9" a="1"/>
  <c r="O557" i="9" s="1"/>
  <c r="R557" i="9" s="1"/>
  <c r="O502" i="9" a="1"/>
  <c r="O502" i="9" s="1"/>
  <c r="R502" i="9" s="1"/>
  <c r="O438" i="9" a="1"/>
  <c r="O438" i="9" s="1"/>
  <c r="O374" i="9" a="1"/>
  <c r="O374" i="9" s="1"/>
  <c r="R374" i="9" s="1"/>
  <c r="O539" i="9" a="1"/>
  <c r="O539" i="9" s="1"/>
  <c r="R539" i="9" s="1"/>
  <c r="O475" i="9" a="1"/>
  <c r="O475" i="9" s="1"/>
  <c r="R475" i="9" s="1"/>
  <c r="O411" i="9" a="1"/>
  <c r="O411" i="9" s="1"/>
  <c r="O347" i="9" a="1"/>
  <c r="O347" i="9" s="1"/>
  <c r="R347" i="9" s="1"/>
  <c r="O506" i="9" a="1"/>
  <c r="O506" i="9" s="1"/>
  <c r="R506" i="9" s="1"/>
  <c r="O442" i="9" a="1"/>
  <c r="O442" i="9" s="1"/>
  <c r="R442" i="9" s="1"/>
  <c r="O378" i="9" a="1"/>
  <c r="O378" i="9" s="1"/>
  <c r="O535" i="9" a="1"/>
  <c r="O535" i="9" s="1"/>
  <c r="R535" i="9" s="1"/>
  <c r="O471" i="9" a="1"/>
  <c r="O471" i="9" s="1"/>
  <c r="R471" i="9" s="1"/>
  <c r="O545" i="9" a="1"/>
  <c r="O545" i="9" s="1"/>
  <c r="R545" i="9" s="1"/>
  <c r="O481" i="9" a="1"/>
  <c r="O481" i="9" s="1"/>
  <c r="R481" i="9" s="1"/>
  <c r="O417" i="9" a="1"/>
  <c r="O417" i="9" s="1"/>
  <c r="R417" i="9" s="1"/>
  <c r="O353" i="9" a="1"/>
  <c r="O353" i="9" s="1"/>
  <c r="R353" i="9" s="1"/>
  <c r="O520" i="9" a="1"/>
  <c r="O520" i="9" s="1"/>
  <c r="R520" i="9" s="1"/>
  <c r="O456" i="9" a="1"/>
  <c r="O456" i="9" s="1"/>
  <c r="O392" i="9" a="1"/>
  <c r="O392" i="9" s="1"/>
  <c r="R392" i="9" s="1"/>
  <c r="O549" i="9" a="1"/>
  <c r="O549" i="9" s="1"/>
  <c r="R549" i="9" s="1"/>
  <c r="O485" i="9" a="1"/>
  <c r="O485" i="9" s="1"/>
  <c r="R485" i="9" s="1"/>
  <c r="O421" i="9" a="1"/>
  <c r="O421" i="9" s="1"/>
  <c r="O357" i="9" a="1"/>
  <c r="O357" i="9" s="1"/>
  <c r="R357" i="9" s="1"/>
  <c r="O516" i="9" a="1"/>
  <c r="O516" i="9" s="1"/>
  <c r="R516" i="9" s="1"/>
  <c r="O559" i="9" a="1"/>
  <c r="O559" i="9" s="1"/>
  <c r="R559" i="9" s="1"/>
  <c r="O526" i="9" a="1"/>
  <c r="O526" i="9" s="1"/>
  <c r="O462" i="9" a="1"/>
  <c r="O462" i="9" s="1"/>
  <c r="R462" i="9" s="1"/>
  <c r="O398" i="9" a="1"/>
  <c r="O398" i="9" s="1"/>
  <c r="R398" i="9" s="1"/>
  <c r="O334" i="9" a="1"/>
  <c r="O334" i="9" s="1"/>
  <c r="R334" i="9" s="1"/>
  <c r="O499" i="9" a="1"/>
  <c r="O499" i="9" s="1"/>
  <c r="O435" i="9" a="1"/>
  <c r="O435" i="9" s="1"/>
  <c r="R435" i="9" s="1"/>
  <c r="O371" i="9" a="1"/>
  <c r="O371" i="9" s="1"/>
  <c r="R371" i="9" s="1"/>
  <c r="O530" i="9" a="1"/>
  <c r="O530" i="9" s="1"/>
  <c r="R530" i="9" s="1"/>
  <c r="O466" i="9" a="1"/>
  <c r="O466" i="9" s="1"/>
  <c r="O402" i="9" a="1"/>
  <c r="O402" i="9" s="1"/>
  <c r="R402" i="9" s="1"/>
  <c r="O338" i="9" a="1"/>
  <c r="O338" i="9" s="1"/>
  <c r="R338" i="9" s="1"/>
  <c r="O495" i="9" a="1"/>
  <c r="O495" i="9" s="1"/>
  <c r="R495" i="9" s="1"/>
  <c r="O562" i="9" a="1"/>
  <c r="O562" i="9" s="1"/>
  <c r="R562" i="9" s="1"/>
  <c r="O505" i="9" a="1"/>
  <c r="O505" i="9" s="1"/>
  <c r="R505" i="9" s="1"/>
  <c r="O441" i="9" a="1"/>
  <c r="O441" i="9" s="1"/>
  <c r="R441" i="9" s="1"/>
  <c r="O377" i="9" a="1"/>
  <c r="O377" i="9" s="1"/>
  <c r="R377" i="9" s="1"/>
  <c r="O544" i="9" a="1"/>
  <c r="O544" i="9" s="1"/>
  <c r="O480" i="9" a="1"/>
  <c r="O480" i="9" s="1"/>
  <c r="R480" i="9" s="1"/>
  <c r="O416" i="9" a="1"/>
  <c r="O416" i="9" s="1"/>
  <c r="R416" i="9" s="1"/>
  <c r="O352" i="9" a="1"/>
  <c r="O352" i="9" s="1"/>
  <c r="R352" i="9" s="1"/>
  <c r="O509" i="9" a="1"/>
  <c r="O509" i="9" s="1"/>
  <c r="O445" i="9" a="1"/>
  <c r="O445" i="9" s="1"/>
  <c r="R445" i="9" s="1"/>
  <c r="O381" i="9" a="1"/>
  <c r="O381" i="9" s="1"/>
  <c r="R381" i="9" s="1"/>
  <c r="O540" i="9" a="1"/>
  <c r="O540" i="9" s="1"/>
  <c r="R540" i="9" s="1"/>
  <c r="O476" i="9" a="1"/>
  <c r="O476" i="9" s="1"/>
  <c r="O550" i="9" a="1"/>
  <c r="O550" i="9" s="1"/>
  <c r="R550" i="9" s="1"/>
  <c r="O486" i="9" a="1"/>
  <c r="O486" i="9" s="1"/>
  <c r="R486" i="9" s="1"/>
  <c r="O422" i="9" a="1"/>
  <c r="O422" i="9" s="1"/>
  <c r="R422" i="9" s="1"/>
  <c r="O358" i="9" a="1"/>
  <c r="O358" i="9" s="1"/>
  <c r="O523" i="9" a="1"/>
  <c r="O523" i="9" s="1"/>
  <c r="R523" i="9" s="1"/>
  <c r="O459" i="9" a="1"/>
  <c r="O459" i="9" s="1"/>
  <c r="R459" i="9" s="1"/>
  <c r="O395" i="9" a="1"/>
  <c r="O395" i="9" s="1"/>
  <c r="R395" i="9" s="1"/>
  <c r="O331" i="9" a="1"/>
  <c r="O331" i="9" s="1"/>
  <c r="O490" i="9" a="1"/>
  <c r="O490" i="9" s="1"/>
  <c r="R490" i="9" s="1"/>
  <c r="O426" i="9" a="1"/>
  <c r="O426" i="9" s="1"/>
  <c r="R426" i="9" s="1"/>
  <c r="O362" i="9" a="1"/>
  <c r="O362" i="9" s="1"/>
  <c r="R362" i="9" s="1"/>
  <c r="O519" i="9" a="1"/>
  <c r="O519" i="9" s="1"/>
  <c r="O455" i="9" a="1"/>
  <c r="O455" i="9" s="1"/>
  <c r="R455" i="9" s="1"/>
  <c r="O529" i="9" a="1"/>
  <c r="O529" i="9" s="1"/>
  <c r="R529" i="9" s="1"/>
  <c r="O465" i="9" a="1"/>
  <c r="O465" i="9" s="1"/>
  <c r="R465" i="9" s="1"/>
  <c r="O401" i="9" a="1"/>
  <c r="O401" i="9" s="1"/>
  <c r="O337" i="9" a="1"/>
  <c r="O337" i="9" s="1"/>
  <c r="R337" i="9" s="1"/>
  <c r="O504" i="9" a="1"/>
  <c r="O504" i="9" s="1"/>
  <c r="R504" i="9" s="1"/>
  <c r="O440" i="9" a="1"/>
  <c r="O440" i="9" s="1"/>
  <c r="R440" i="9" s="1"/>
  <c r="O376" i="9" a="1"/>
  <c r="O376" i="9" s="1"/>
  <c r="O533" i="9" a="1"/>
  <c r="O533" i="9" s="1"/>
  <c r="R533" i="9" s="1"/>
  <c r="O469" i="9" a="1"/>
  <c r="O469" i="9" s="1"/>
  <c r="R469" i="9" s="1"/>
  <c r="O405" i="9" a="1"/>
  <c r="O405" i="9" s="1"/>
  <c r="R405" i="9" s="1"/>
  <c r="O341" i="9" a="1"/>
  <c r="O341" i="9" s="1"/>
  <c r="O500" i="9" a="1"/>
  <c r="O500" i="9" s="1"/>
  <c r="R500" i="9" s="1"/>
  <c r="O510" i="9" a="1"/>
  <c r="O510" i="9" s="1"/>
  <c r="R510" i="9" s="1"/>
  <c r="O446" i="9" a="1"/>
  <c r="O446" i="9" s="1"/>
  <c r="R446" i="9" s="1"/>
  <c r="O382" i="9" a="1"/>
  <c r="O382" i="9" s="1"/>
  <c r="O547" i="9" a="1"/>
  <c r="O547" i="9" s="1"/>
  <c r="R547" i="9" s="1"/>
  <c r="O483" i="9" a="1"/>
  <c r="O483" i="9" s="1"/>
  <c r="R483" i="9" s="1"/>
  <c r="O419" i="9" a="1"/>
  <c r="O419" i="9" s="1"/>
  <c r="R419" i="9" s="1"/>
  <c r="O355" i="9" a="1"/>
  <c r="O355" i="9" s="1"/>
  <c r="O514" i="9" a="1"/>
  <c r="O514" i="9" s="1"/>
  <c r="R514" i="9" s="1"/>
  <c r="O450" i="9" a="1"/>
  <c r="O450" i="9" s="1"/>
  <c r="R450" i="9" s="1"/>
  <c r="O386" i="9" a="1"/>
  <c r="O386" i="9" s="1"/>
  <c r="R386" i="9" s="1"/>
  <c r="O543" i="9" a="1"/>
  <c r="O543" i="9" s="1"/>
  <c r="O479" i="9" a="1"/>
  <c r="O479" i="9" s="1"/>
  <c r="R479" i="9" s="1"/>
  <c r="O553" i="9" a="1"/>
  <c r="O553" i="9" s="1"/>
  <c r="R553" i="9" s="1"/>
  <c r="O489" i="9" a="1"/>
  <c r="O489" i="9" s="1"/>
  <c r="R489" i="9" s="1"/>
  <c r="O425" i="9" a="1"/>
  <c r="O425" i="9" s="1"/>
  <c r="O361" i="9" a="1"/>
  <c r="O361" i="9" s="1"/>
  <c r="R361" i="9" s="1"/>
  <c r="O528" i="9" a="1"/>
  <c r="O528" i="9" s="1"/>
  <c r="R528" i="9" s="1"/>
  <c r="O464" i="9" a="1"/>
  <c r="O464" i="9" s="1"/>
  <c r="R464" i="9" s="1"/>
  <c r="O400" i="9" a="1"/>
  <c r="O400" i="9" s="1"/>
  <c r="O336" i="9" a="1"/>
  <c r="O336" i="9" s="1"/>
  <c r="R336" i="9" s="1"/>
  <c r="O493" i="9" a="1"/>
  <c r="O493" i="9" s="1"/>
  <c r="R493" i="9" s="1"/>
  <c r="O429" i="9" a="1"/>
  <c r="O429" i="9" s="1"/>
  <c r="R429" i="9" s="1"/>
  <c r="O365" i="9" a="1"/>
  <c r="O365" i="9" s="1"/>
  <c r="R365" i="9" s="1"/>
  <c r="O524" i="9" a="1"/>
  <c r="O524" i="9" s="1"/>
  <c r="R524" i="9" s="1"/>
  <c r="O460" i="9" a="1"/>
  <c r="O460" i="9" s="1"/>
  <c r="R460" i="9" s="1"/>
  <c r="O534" i="9" a="1"/>
  <c r="O534" i="9" s="1"/>
  <c r="R534" i="9" s="1"/>
  <c r="O470" i="9" a="1"/>
  <c r="O470" i="9" s="1"/>
  <c r="O406" i="9" a="1"/>
  <c r="O406" i="9" s="1"/>
  <c r="R406" i="9" s="1"/>
  <c r="O342" i="9" a="1"/>
  <c r="O342" i="9" s="1"/>
  <c r="R342" i="9" s="1"/>
  <c r="O507" i="9" a="1"/>
  <c r="O507" i="9" s="1"/>
  <c r="R507" i="9" s="1"/>
  <c r="O443" i="9" a="1"/>
  <c r="O443" i="9" s="1"/>
  <c r="O379" i="9" a="1"/>
  <c r="O379" i="9" s="1"/>
  <c r="R379" i="9" s="1"/>
  <c r="O538" i="9" a="1"/>
  <c r="O538" i="9" s="1"/>
  <c r="R538" i="9" s="1"/>
  <c r="O474" i="9" a="1"/>
  <c r="O474" i="9" s="1"/>
  <c r="R474" i="9" s="1"/>
  <c r="O410" i="9" a="1"/>
  <c r="O410" i="9" s="1"/>
  <c r="R410" i="9" s="1"/>
  <c r="O346" i="9" a="1"/>
  <c r="O346" i="9" s="1"/>
  <c r="R346" i="9" s="1"/>
  <c r="O503" i="9" a="1"/>
  <c r="O503" i="9" s="1"/>
  <c r="R503" i="9" s="1"/>
  <c r="O560" i="9" a="1"/>
  <c r="O560" i="9" s="1"/>
  <c r="R560" i="9" s="1"/>
  <c r="O513" i="9" a="1"/>
  <c r="O513" i="9" s="1"/>
  <c r="O449" i="9" a="1"/>
  <c r="O449" i="9" s="1"/>
  <c r="R449" i="9" s="1"/>
  <c r="O385" i="9" a="1"/>
  <c r="O385" i="9" s="1"/>
  <c r="R385" i="9" s="1"/>
  <c r="O552" i="9" a="1"/>
  <c r="O552" i="9" s="1"/>
  <c r="R552" i="9" s="1"/>
  <c r="O488" i="9" a="1"/>
  <c r="O488" i="9" s="1"/>
  <c r="O424" i="9" a="1"/>
  <c r="O424" i="9" s="1"/>
  <c r="R424" i="9" s="1"/>
  <c r="O360" i="9" a="1"/>
  <c r="O360" i="9" s="1"/>
  <c r="R360" i="9" s="1"/>
  <c r="O517" i="9" a="1"/>
  <c r="O517" i="9" s="1"/>
  <c r="R517" i="9" s="1"/>
  <c r="O453" i="9" a="1"/>
  <c r="O453" i="9" s="1"/>
  <c r="O389" i="9" a="1"/>
  <c r="O389" i="9" s="1"/>
  <c r="R389" i="9" s="1"/>
  <c r="O548" i="9" a="1"/>
  <c r="O548" i="9" s="1"/>
  <c r="R548" i="9" s="1"/>
  <c r="O19" i="9" a="1"/>
  <c r="O19" i="9" s="1"/>
  <c r="R19" i="9" s="1"/>
  <c r="O83" i="9" a="1"/>
  <c r="O83" i="9" s="1"/>
  <c r="O147" i="9" a="1"/>
  <c r="O147" i="9" s="1"/>
  <c r="R147" i="9" s="1"/>
  <c r="O209" i="9" a="1"/>
  <c r="O209" i="9" s="1"/>
  <c r="R209" i="9" s="1"/>
  <c r="O273" i="9" a="1"/>
  <c r="O273" i="9" s="1"/>
  <c r="R273" i="9" s="1"/>
  <c r="O30" i="9" a="1"/>
  <c r="O30" i="9" s="1"/>
  <c r="R30" i="9" s="1"/>
  <c r="O94" i="9" a="1"/>
  <c r="O94" i="9" s="1"/>
  <c r="R94" i="9" s="1"/>
  <c r="O158" i="9" a="1"/>
  <c r="O158" i="9" s="1"/>
  <c r="R158" i="9" s="1"/>
  <c r="O222" i="9" a="1"/>
  <c r="O222" i="9" s="1"/>
  <c r="R222" i="9" s="1"/>
  <c r="O286" i="9" a="1"/>
  <c r="O286" i="9" s="1"/>
  <c r="O45" i="9" a="1"/>
  <c r="O45" i="9" s="1"/>
  <c r="R45" i="9" s="1"/>
  <c r="O109" i="9" a="1"/>
  <c r="O109" i="9" s="1"/>
  <c r="R109" i="9" s="1"/>
  <c r="O173" i="9" a="1"/>
  <c r="O173" i="9" s="1"/>
  <c r="R173" i="9" s="1"/>
  <c r="O239" i="9" a="1"/>
  <c r="O239" i="9" s="1"/>
  <c r="O303" i="9" a="1"/>
  <c r="O303" i="9" s="1"/>
  <c r="R303" i="9" s="1"/>
  <c r="O60" i="9" a="1"/>
  <c r="O60" i="9" s="1"/>
  <c r="R60" i="9" s="1"/>
  <c r="O124" i="9" a="1"/>
  <c r="O124" i="9" s="1"/>
  <c r="R124" i="9" s="1"/>
  <c r="O188" i="9" a="1"/>
  <c r="O188" i="9" s="1"/>
  <c r="O252" i="9" a="1"/>
  <c r="O252" i="9" s="1"/>
  <c r="R252" i="9" s="1"/>
  <c r="O316" i="9" a="1"/>
  <c r="O316" i="9" s="1"/>
  <c r="R316" i="9" s="1"/>
  <c r="O372" i="9" a="1"/>
  <c r="O372" i="9" s="1"/>
  <c r="R372" i="9" s="1"/>
  <c r="O436" i="9" a="1"/>
  <c r="O436" i="9" s="1"/>
  <c r="O68" i="9" a="1"/>
  <c r="O68" i="9" s="1"/>
  <c r="R68" i="9" s="1"/>
  <c r="O132" i="9" a="1"/>
  <c r="O132" i="9" s="1"/>
  <c r="R132" i="9" s="1"/>
  <c r="O197" i="9" a="1"/>
  <c r="O197" i="9" s="1"/>
  <c r="R197" i="9" s="1"/>
  <c r="O261" i="9" a="1"/>
  <c r="O261" i="9" s="1"/>
  <c r="O20" i="9" a="1"/>
  <c r="O20" i="9" s="1"/>
  <c r="R20" i="9" s="1"/>
  <c r="O80" i="9" a="1"/>
  <c r="O80" i="9" s="1"/>
  <c r="R80" i="9" s="1"/>
  <c r="O144" i="9" a="1"/>
  <c r="O144" i="9" s="1"/>
  <c r="R144" i="9" s="1"/>
  <c r="O210" i="9" a="1"/>
  <c r="O210" i="9" s="1"/>
  <c r="O274" i="9" a="1"/>
  <c r="O274" i="9" s="1"/>
  <c r="R274" i="9" s="1"/>
  <c r="O35" i="9" a="1"/>
  <c r="O35" i="9" s="1"/>
  <c r="R35" i="9" s="1"/>
  <c r="O99" i="9" a="1"/>
  <c r="O99" i="9" s="1"/>
  <c r="R99" i="9" s="1"/>
  <c r="O163" i="9" a="1"/>
  <c r="O163" i="9" s="1"/>
  <c r="R163" i="9" s="1"/>
  <c r="O227" i="9" a="1"/>
  <c r="O227" i="9" s="1"/>
  <c r="R227" i="9" s="1"/>
  <c r="O291" i="9" a="1"/>
  <c r="O291" i="9" s="1"/>
  <c r="R291" i="9" s="1"/>
  <c r="O50" i="9" a="1"/>
  <c r="O50" i="9" s="1"/>
  <c r="R50" i="9" s="1"/>
  <c r="O114" i="9" a="1"/>
  <c r="O114" i="9" s="1"/>
  <c r="O178" i="9" a="1"/>
  <c r="O178" i="9" s="1"/>
  <c r="R178" i="9" s="1"/>
  <c r="O240" i="9" a="1"/>
  <c r="O240" i="9" s="1"/>
  <c r="R240" i="9" s="1"/>
  <c r="O304" i="9" a="1"/>
  <c r="O304" i="9" s="1"/>
  <c r="R304" i="9" s="1"/>
  <c r="O359" i="9" a="1"/>
  <c r="O359" i="9" s="1"/>
  <c r="O423" i="9" a="1"/>
  <c r="O423" i="9" s="1"/>
  <c r="R423" i="9" s="1"/>
  <c r="O58" i="9" a="1"/>
  <c r="O58" i="9" s="1"/>
  <c r="R58" i="9" s="1"/>
  <c r="O122" i="9" a="1"/>
  <c r="O122" i="9" s="1"/>
  <c r="R122" i="9" s="1"/>
  <c r="O186" i="9" a="1"/>
  <c r="O186" i="9" s="1"/>
  <c r="O249" i="9" a="1"/>
  <c r="O249" i="9" s="1"/>
  <c r="R249" i="9" s="1"/>
  <c r="O313" i="9" a="1"/>
  <c r="O313" i="9" s="1"/>
  <c r="R313" i="9" s="1"/>
  <c r="O69" i="9" a="1"/>
  <c r="O69" i="9" s="1"/>
  <c r="R69" i="9" s="1"/>
  <c r="O133" i="9" a="1"/>
  <c r="O133" i="9" s="1"/>
  <c r="O198" i="9" a="1"/>
  <c r="O198" i="9" s="1"/>
  <c r="R198" i="9" s="1"/>
  <c r="O262" i="9" a="1"/>
  <c r="O262" i="9" s="1"/>
  <c r="R262" i="9" s="1"/>
  <c r="O21" i="9" a="1"/>
  <c r="O21" i="9" s="1"/>
  <c r="R21" i="9" s="1"/>
  <c r="O84" i="9" a="1"/>
  <c r="O84" i="9" s="1"/>
  <c r="O148" i="9" a="1"/>
  <c r="O148" i="9" s="1"/>
  <c r="R148" i="9" s="1"/>
  <c r="O215" i="9" a="1"/>
  <c r="O215" i="9" s="1"/>
  <c r="R215" i="9" s="1"/>
  <c r="O279" i="9" a="1"/>
  <c r="O279" i="9" s="1"/>
  <c r="R279" i="9" s="1"/>
  <c r="O39" i="9" a="1"/>
  <c r="O39" i="9" s="1"/>
  <c r="O103" i="9" a="1"/>
  <c r="O103" i="9" s="1"/>
  <c r="R103" i="9" s="1"/>
  <c r="O167" i="9" a="1"/>
  <c r="O167" i="9" s="1"/>
  <c r="R167" i="9" s="1"/>
  <c r="O228" i="9" a="1"/>
  <c r="O228" i="9" s="1"/>
  <c r="R228" i="9" s="1"/>
  <c r="O292" i="9" a="1"/>
  <c r="O292" i="9" s="1"/>
  <c r="R292" i="9" s="1"/>
  <c r="O348" i="9" a="1"/>
  <c r="O348" i="9" s="1"/>
  <c r="R348" i="9" s="1"/>
  <c r="O412" i="9" a="1"/>
  <c r="O412" i="9" s="1"/>
  <c r="R412" i="9" s="1"/>
  <c r="O47" i="9" a="1"/>
  <c r="O47" i="9" s="1"/>
  <c r="R47" i="9" s="1"/>
  <c r="O111" i="9" a="1"/>
  <c r="O111" i="9" s="1"/>
  <c r="O175" i="9" a="1"/>
  <c r="O175" i="9" s="1"/>
  <c r="R175" i="9" s="1"/>
  <c r="O237" i="9" a="1"/>
  <c r="O237" i="9" s="1"/>
  <c r="R237" i="9" s="1"/>
  <c r="O301" i="9" a="1"/>
  <c r="O301" i="9" s="1"/>
  <c r="R301" i="9" s="1"/>
  <c r="O59" i="9" a="1"/>
  <c r="O59" i="9" s="1"/>
  <c r="O123" i="9" a="1"/>
  <c r="O123" i="9" s="1"/>
  <c r="R123" i="9" s="1"/>
  <c r="O187" i="9" a="1"/>
  <c r="O187" i="9" s="1"/>
  <c r="R187" i="9" s="1"/>
  <c r="O250" i="9" a="1"/>
  <c r="O250" i="9" s="1"/>
  <c r="R250" i="9" s="1"/>
  <c r="O314" i="9" a="1"/>
  <c r="O314" i="9" s="1"/>
  <c r="O74" i="9" a="1"/>
  <c r="O74" i="9" s="1"/>
  <c r="R74" i="9" s="1"/>
  <c r="O138" i="9" a="1"/>
  <c r="O138" i="9" s="1"/>
  <c r="R138" i="9" s="1"/>
  <c r="O203" i="9" a="1"/>
  <c r="O203" i="9" s="1"/>
  <c r="R203" i="9" s="1"/>
  <c r="O267" i="9" a="1"/>
  <c r="O267" i="9" s="1"/>
  <c r="O25" i="9" a="1"/>
  <c r="O25" i="9" s="1"/>
  <c r="R25" i="9" s="1"/>
  <c r="O89" i="9" a="1"/>
  <c r="O89" i="9" s="1"/>
  <c r="R89" i="9" s="1"/>
  <c r="O153" i="9" a="1"/>
  <c r="O153" i="9" s="1"/>
  <c r="R153" i="9" s="1"/>
  <c r="O216" i="9" a="1"/>
  <c r="O216" i="9" s="1"/>
  <c r="O280" i="9" a="1"/>
  <c r="O280" i="9" s="1"/>
  <c r="R280" i="9" s="1"/>
  <c r="O335" i="9" a="1"/>
  <c r="O335" i="9" s="1"/>
  <c r="R335" i="9" s="1"/>
  <c r="O399" i="9" a="1"/>
  <c r="O399" i="9" s="1"/>
  <c r="R399" i="9" s="1"/>
  <c r="O33" i="9" a="1"/>
  <c r="O33" i="9" s="1"/>
  <c r="O97" i="9" a="1"/>
  <c r="O97" i="9" s="1"/>
  <c r="R97" i="9" s="1"/>
  <c r="O161" i="9" a="1"/>
  <c r="O161" i="9" s="1"/>
  <c r="R161" i="9" s="1"/>
  <c r="O225" i="9" a="1"/>
  <c r="O225" i="9" s="1"/>
  <c r="R225" i="9" s="1"/>
  <c r="O289" i="9" a="1"/>
  <c r="O289" i="9" s="1"/>
  <c r="O44" i="9" a="1"/>
  <c r="O44" i="9" s="1"/>
  <c r="R44" i="9" s="1"/>
  <c r="O108" i="9" a="1"/>
  <c r="O108" i="9" s="1"/>
  <c r="R108" i="9" s="1"/>
  <c r="O172" i="9" a="1"/>
  <c r="O172" i="9" s="1"/>
  <c r="R172" i="9" s="1"/>
  <c r="O238" i="9" a="1"/>
  <c r="O238" i="9" s="1"/>
  <c r="O302" i="9" a="1"/>
  <c r="O302" i="9" s="1"/>
  <c r="R302" i="9" s="1"/>
  <c r="O63" i="9" a="1"/>
  <c r="O63" i="9" s="1"/>
  <c r="R63" i="9" s="1"/>
  <c r="O127" i="9" a="1"/>
  <c r="O127" i="9" s="1"/>
  <c r="R127" i="9" s="1"/>
  <c r="O191" i="9" a="1"/>
  <c r="O191" i="9" s="1"/>
  <c r="O255" i="9" a="1"/>
  <c r="O255" i="9" s="1"/>
  <c r="R255" i="9" s="1"/>
  <c r="O319" i="9" a="1"/>
  <c r="O319" i="9" s="1"/>
  <c r="R319" i="9" s="1"/>
  <c r="O78" i="9" a="1"/>
  <c r="O78" i="9" s="1"/>
  <c r="R78" i="9" s="1"/>
  <c r="O142" i="9" a="1"/>
  <c r="O142" i="9" s="1"/>
  <c r="R142" i="9" s="1"/>
  <c r="O204" i="9" a="1"/>
  <c r="O204" i="9" s="1"/>
  <c r="R204" i="9" s="1"/>
  <c r="O268" i="9" a="1"/>
  <c r="O268" i="9" s="1"/>
  <c r="R268" i="9" s="1"/>
  <c r="O323" i="9" a="1"/>
  <c r="O323" i="9" s="1"/>
  <c r="R323" i="9" s="1"/>
  <c r="O388" i="9" a="1"/>
  <c r="O388" i="9" s="1"/>
  <c r="O22" i="9" a="1"/>
  <c r="O22" i="9" s="1"/>
  <c r="R22" i="9" s="1"/>
  <c r="O86" i="9" a="1"/>
  <c r="O86" i="9" s="1"/>
  <c r="R86" i="9" s="1"/>
  <c r="O150" i="9" a="1"/>
  <c r="O150" i="9" s="1"/>
  <c r="R150" i="9" s="1"/>
  <c r="O213" i="9" a="1"/>
  <c r="O213" i="9" s="1"/>
  <c r="O277" i="9" a="1"/>
  <c r="O277" i="9" s="1"/>
  <c r="R277" i="9" s="1"/>
  <c r="O34" i="9" a="1"/>
  <c r="O34" i="9" s="1"/>
  <c r="R34" i="9" s="1"/>
  <c r="O98" i="9" a="1"/>
  <c r="O98" i="9" s="1"/>
  <c r="R98" i="9" s="1"/>
  <c r="O162" i="9" a="1"/>
  <c r="O162" i="9" s="1"/>
  <c r="O226" i="9" a="1"/>
  <c r="O226" i="9" s="1"/>
  <c r="R226" i="9" s="1"/>
  <c r="O290" i="9" a="1"/>
  <c r="O290" i="9" s="1"/>
  <c r="R290" i="9" s="1"/>
  <c r="O49" i="9" a="1"/>
  <c r="O49" i="9" s="1"/>
  <c r="R49" i="9" s="1"/>
  <c r="O113" i="9" a="1"/>
  <c r="O113" i="9" s="1"/>
  <c r="O177" i="9" a="1"/>
  <c r="O177" i="9" s="1"/>
  <c r="R177" i="9" s="1"/>
  <c r="O243" i="9" a="1"/>
  <c r="O243" i="9" s="1"/>
  <c r="R243" i="9" s="1"/>
  <c r="O307" i="9" a="1"/>
  <c r="O307" i="9" s="1"/>
  <c r="R307" i="9" s="1"/>
  <c r="O64" i="9" a="1"/>
  <c r="O64" i="9" s="1"/>
  <c r="O128" i="9" a="1"/>
  <c r="O128" i="9" s="1"/>
  <c r="R128" i="9" s="1"/>
  <c r="O192" i="9" a="1"/>
  <c r="O192" i="9" s="1"/>
  <c r="R192" i="9" s="1"/>
  <c r="O256" i="9" a="1"/>
  <c r="O256" i="9" s="1"/>
  <c r="R256" i="9" s="1"/>
  <c r="O322" i="9" a="1"/>
  <c r="O322" i="9" s="1"/>
  <c r="O375" i="9" a="1"/>
  <c r="O375" i="9" s="1"/>
  <c r="R375" i="9" s="1"/>
  <c r="O439" i="9" a="1"/>
  <c r="O439" i="9" s="1"/>
  <c r="R439" i="9" s="1"/>
  <c r="O72" i="9" a="1"/>
  <c r="O72" i="9" s="1"/>
  <c r="R72" i="9" s="1"/>
  <c r="O136" i="9" a="1"/>
  <c r="O136" i="9" s="1"/>
  <c r="O201" i="9" a="1"/>
  <c r="O201" i="9" s="1"/>
  <c r="R201" i="9" s="1"/>
  <c r="O265" i="9" a="1"/>
  <c r="O265" i="9" s="1"/>
  <c r="R265" i="9" s="1"/>
  <c r="O23" i="9" a="1"/>
  <c r="O23" i="9" s="1"/>
  <c r="R23" i="9" s="1"/>
  <c r="O87" i="9" a="1"/>
  <c r="O87" i="9" s="1"/>
  <c r="O151" i="9" a="1"/>
  <c r="O151" i="9" s="1"/>
  <c r="R151" i="9" s="1"/>
  <c r="O214" i="9" a="1"/>
  <c r="O214" i="9" s="1"/>
  <c r="R214" i="9" s="1"/>
  <c r="O278" i="9" a="1"/>
  <c r="O278" i="9" s="1"/>
  <c r="R278" i="9" s="1"/>
  <c r="O38" i="9" a="1"/>
  <c r="O38" i="9" s="1"/>
  <c r="O102" i="9" a="1"/>
  <c r="O102" i="9" s="1"/>
  <c r="R102" i="9" s="1"/>
  <c r="O166" i="9" a="1"/>
  <c r="O166" i="9" s="1"/>
  <c r="R166" i="9" s="1"/>
  <c r="O231" i="9" a="1"/>
  <c r="O231" i="9" s="1"/>
  <c r="R231" i="9" s="1"/>
  <c r="O295" i="9" a="1"/>
  <c r="O295" i="9" s="1"/>
  <c r="O53" i="9" a="1"/>
  <c r="O53" i="9" s="1"/>
  <c r="R53" i="9" s="1"/>
  <c r="O117" i="9" a="1"/>
  <c r="O117" i="9" s="1"/>
  <c r="R117" i="9" s="1"/>
  <c r="O181" i="9" a="1"/>
  <c r="O181" i="9" s="1"/>
  <c r="R181" i="9" s="1"/>
  <c r="O244" i="9" a="1"/>
  <c r="O244" i="9" s="1"/>
  <c r="O308" i="9" a="1"/>
  <c r="O308" i="9" s="1"/>
  <c r="R308" i="9" s="1"/>
  <c r="O364" i="9" a="1"/>
  <c r="O364" i="9" s="1"/>
  <c r="R364" i="9" s="1"/>
  <c r="O428" i="9" a="1"/>
  <c r="O428" i="9" s="1"/>
  <c r="R428" i="9" s="1"/>
  <c r="O61" i="9" a="1"/>
  <c r="O61" i="9" s="1"/>
  <c r="O125" i="9" a="1"/>
  <c r="O125" i="9" s="1"/>
  <c r="R125" i="9" s="1"/>
  <c r="O189" i="9" a="1"/>
  <c r="O189" i="9" s="1"/>
  <c r="R189" i="9" s="1"/>
  <c r="O253" i="9" a="1"/>
  <c r="O253" i="9" s="1"/>
  <c r="R253" i="9" s="1"/>
  <c r="O317" i="9" a="1"/>
  <c r="O317" i="9" s="1"/>
  <c r="O73" i="9" a="1"/>
  <c r="O73" i="9" s="1"/>
  <c r="R73" i="9" s="1"/>
  <c r="O137" i="9" a="1"/>
  <c r="O137" i="9" s="1"/>
  <c r="R137" i="9" s="1"/>
  <c r="O202" i="9" a="1"/>
  <c r="O202" i="9" s="1"/>
  <c r="R202" i="9" s="1"/>
  <c r="O266" i="9" a="1"/>
  <c r="O266" i="9" s="1"/>
  <c r="O24" i="9" a="1"/>
  <c r="O24" i="9" s="1"/>
  <c r="R24" i="9" s="1"/>
  <c r="O88" i="9" a="1"/>
  <c r="O88" i="9" s="1"/>
  <c r="R88" i="9" s="1"/>
  <c r="O152" i="9" a="1"/>
  <c r="O152" i="9" s="1"/>
  <c r="R152" i="9" s="1"/>
  <c r="O219" i="9" a="1"/>
  <c r="O219" i="9" s="1"/>
  <c r="O283" i="9" a="1"/>
  <c r="O283" i="9" s="1"/>
  <c r="R283" i="9" s="1"/>
  <c r="O43" i="9" a="1"/>
  <c r="O43" i="9" s="1"/>
  <c r="R43" i="9" s="1"/>
  <c r="O107" i="9" a="1"/>
  <c r="O107" i="9" s="1"/>
  <c r="R107" i="9" s="1"/>
  <c r="O171" i="9" a="1"/>
  <c r="O171" i="9" s="1"/>
  <c r="O232" i="9" a="1"/>
  <c r="O232" i="9" s="1"/>
  <c r="R232" i="9" s="1"/>
  <c r="O296" i="9" a="1"/>
  <c r="O296" i="9" s="1"/>
  <c r="R296" i="9" s="1"/>
  <c r="O351" i="9" a="1"/>
  <c r="O351" i="9" s="1"/>
  <c r="R351" i="9" s="1"/>
  <c r="O415" i="9" a="1"/>
  <c r="O415" i="9" s="1"/>
  <c r="O51" i="9" a="1"/>
  <c r="O51" i="9" s="1"/>
  <c r="R51" i="9" s="1"/>
  <c r="O115" i="9" a="1"/>
  <c r="O115" i="9" s="1"/>
  <c r="R115" i="9" s="1"/>
  <c r="O179" i="9" a="1"/>
  <c r="O179" i="9" s="1"/>
  <c r="R179" i="9" s="1"/>
  <c r="O241" i="9" a="1"/>
  <c r="O241" i="9" s="1"/>
  <c r="O305" i="9" a="1"/>
  <c r="O305" i="9" s="1"/>
  <c r="R305" i="9" s="1"/>
  <c r="O62" i="9" a="1"/>
  <c r="O62" i="9" s="1"/>
  <c r="R62" i="9" s="1"/>
  <c r="O126" i="9" a="1"/>
  <c r="O126" i="9" s="1"/>
  <c r="R126" i="9" s="1"/>
  <c r="O190" i="9" a="1"/>
  <c r="O190" i="9" s="1"/>
  <c r="O254" i="9" a="1"/>
  <c r="O254" i="9" s="1"/>
  <c r="R254" i="9" s="1"/>
  <c r="O318" i="9" a="1"/>
  <c r="O318" i="9" s="1"/>
  <c r="R318" i="9" s="1"/>
  <c r="O77" i="9" a="1"/>
  <c r="O77" i="9" s="1"/>
  <c r="R77" i="9" s="1"/>
  <c r="O141" i="9" a="1"/>
  <c r="O141" i="9" s="1"/>
  <c r="O207" i="9" a="1"/>
  <c r="O207" i="9" s="1"/>
  <c r="R207" i="9" s="1"/>
  <c r="O271" i="9" a="1"/>
  <c r="O271" i="9" s="1"/>
  <c r="R271" i="9" s="1"/>
  <c r="O28" i="9" a="1"/>
  <c r="O28" i="9" s="1"/>
  <c r="R28" i="9" s="1"/>
  <c r="O92" i="9" a="1"/>
  <c r="O92" i="9" s="1"/>
  <c r="O156" i="9" a="1"/>
  <c r="O156" i="9" s="1"/>
  <c r="R156" i="9" s="1"/>
  <c r="O220" i="9" a="1"/>
  <c r="O220" i="9" s="1"/>
  <c r="R220" i="9" s="1"/>
  <c r="O284" i="9" a="1"/>
  <c r="O284" i="9" s="1"/>
  <c r="R284" i="9" s="1"/>
  <c r="O340" i="9" a="1"/>
  <c r="O340" i="9" s="1"/>
  <c r="O404" i="9" a="1"/>
  <c r="O404" i="9" s="1"/>
  <c r="R404" i="9" s="1"/>
  <c r="O36" i="9" a="1"/>
  <c r="O36" i="9" s="1"/>
  <c r="R36" i="9" s="1"/>
  <c r="O100" i="9" a="1"/>
  <c r="O100" i="9" s="1"/>
  <c r="R100" i="9" s="1"/>
  <c r="O164" i="9" a="1"/>
  <c r="O164" i="9" s="1"/>
  <c r="O229" i="9" a="1"/>
  <c r="O229" i="9" s="1"/>
  <c r="R229" i="9" s="1"/>
  <c r="O293" i="9" a="1"/>
  <c r="O293" i="9" s="1"/>
  <c r="R293" i="9" s="1"/>
  <c r="O48" i="9" a="1"/>
  <c r="O48" i="9" s="1"/>
  <c r="R48" i="9" s="1"/>
  <c r="O112" i="9" a="1"/>
  <c r="O112" i="9" s="1"/>
  <c r="O176" i="9" a="1"/>
  <c r="O176" i="9" s="1"/>
  <c r="R176" i="9" s="1"/>
  <c r="O242" i="9" a="1"/>
  <c r="O242" i="9" s="1"/>
  <c r="R242" i="9" s="1"/>
  <c r="O306" i="9" a="1"/>
  <c r="O306" i="9" s="1"/>
  <c r="R306" i="9" s="1"/>
  <c r="O67" i="9" a="1"/>
  <c r="O67" i="9" s="1"/>
  <c r="O131" i="9" a="1"/>
  <c r="O131" i="9" s="1"/>
  <c r="R131" i="9" s="1"/>
  <c r="O195" i="9" a="1"/>
  <c r="O195" i="9" s="1"/>
  <c r="R195" i="9" s="1"/>
  <c r="O259" i="9" a="1"/>
  <c r="O259" i="9" s="1"/>
  <c r="R259" i="9" s="1"/>
  <c r="O324" i="9" a="1"/>
  <c r="O324" i="9" s="1"/>
  <c r="O82" i="9" a="1"/>
  <c r="O82" i="9" s="1"/>
  <c r="R82" i="9" s="1"/>
  <c r="O146" i="9" a="1"/>
  <c r="O146" i="9" s="1"/>
  <c r="R146" i="9" s="1"/>
  <c r="O208" i="9" a="1"/>
  <c r="O208" i="9" s="1"/>
  <c r="R208" i="9" s="1"/>
  <c r="O272" i="9" a="1"/>
  <c r="O272" i="9" s="1"/>
  <c r="O328" i="9" a="1"/>
  <c r="O328" i="9" s="1"/>
  <c r="R328" i="9" s="1"/>
  <c r="O391" i="9" a="1"/>
  <c r="O391" i="9" s="1"/>
  <c r="R391" i="9" s="1"/>
  <c r="O26" i="9" a="1"/>
  <c r="O26" i="9" s="1"/>
  <c r="R26" i="9" s="1"/>
  <c r="O90" i="9" a="1"/>
  <c r="O90" i="9" s="1"/>
  <c r="O154" i="9" a="1"/>
  <c r="O154" i="9" s="1"/>
  <c r="R154" i="9" s="1"/>
  <c r="O217" i="9" a="1"/>
  <c r="O217" i="9" s="1"/>
  <c r="R217" i="9" s="1"/>
  <c r="O281" i="9" a="1"/>
  <c r="O281" i="9" s="1"/>
  <c r="R281" i="9" s="1"/>
  <c r="O37" i="9" a="1"/>
  <c r="O37" i="9" s="1"/>
  <c r="O101" i="9" a="1"/>
  <c r="O101" i="9" s="1"/>
  <c r="R101" i="9" s="1"/>
  <c r="O165" i="9" a="1"/>
  <c r="O165" i="9" s="1"/>
  <c r="R165" i="9" s="1"/>
  <c r="O230" i="9" a="1"/>
  <c r="O230" i="9" s="1"/>
  <c r="R230" i="9" s="1"/>
  <c r="O294" i="9" a="1"/>
  <c r="O294" i="9" s="1"/>
  <c r="O52" i="9" a="1"/>
  <c r="O52" i="9" s="1"/>
  <c r="R52" i="9" s="1"/>
  <c r="O116" i="9" a="1"/>
  <c r="O116" i="9" s="1"/>
  <c r="R116" i="9" s="1"/>
  <c r="O180" i="9" a="1"/>
  <c r="O180" i="9" s="1"/>
  <c r="R180" i="9" s="1"/>
  <c r="O247" i="9" a="1"/>
  <c r="O247" i="9" s="1"/>
  <c r="O311" i="9" a="1"/>
  <c r="O311" i="9" s="1"/>
  <c r="R311" i="9" s="1"/>
  <c r="O71" i="9" a="1"/>
  <c r="O71" i="9" s="1"/>
  <c r="R71" i="9" s="1"/>
  <c r="O135" i="9" a="1"/>
  <c r="O135" i="9" s="1"/>
  <c r="R135" i="9" s="1"/>
  <c r="O196" i="9" a="1"/>
  <c r="O196" i="9" s="1"/>
  <c r="O260" i="9" a="1"/>
  <c r="O260" i="9" s="1"/>
  <c r="R260" i="9" s="1"/>
  <c r="O325" i="9" a="1"/>
  <c r="O325" i="9" s="1"/>
  <c r="R325" i="9" s="1"/>
  <c r="O380" i="9" a="1"/>
  <c r="O380" i="9" s="1"/>
  <c r="R380" i="9" s="1"/>
  <c r="O444" i="9" a="1"/>
  <c r="O444" i="9" s="1"/>
  <c r="O79" i="9" a="1"/>
  <c r="O79" i="9" s="1"/>
  <c r="R79" i="9" s="1"/>
  <c r="O143" i="9" a="1"/>
  <c r="O143" i="9" s="1"/>
  <c r="R143" i="9" s="1"/>
  <c r="O205" i="9" a="1"/>
  <c r="O205" i="9" s="1"/>
  <c r="R205" i="9" s="1"/>
  <c r="O269" i="9" a="1"/>
  <c r="O269" i="9" s="1"/>
  <c r="O27" i="9" a="1"/>
  <c r="O27" i="9" s="1"/>
  <c r="R27" i="9" s="1"/>
  <c r="O91" i="9" a="1"/>
  <c r="O91" i="9" s="1"/>
  <c r="R91" i="9" s="1"/>
  <c r="O155" i="9" a="1"/>
  <c r="O155" i="9" s="1"/>
  <c r="R155" i="9" s="1"/>
  <c r="O218" i="9" a="1"/>
  <c r="O218" i="9" s="1"/>
  <c r="O282" i="9" a="1"/>
  <c r="O282" i="9" s="1"/>
  <c r="R282" i="9" s="1"/>
  <c r="O42" i="9" a="1"/>
  <c r="O42" i="9" s="1"/>
  <c r="R42" i="9" s="1"/>
  <c r="O106" i="9" a="1"/>
  <c r="O106" i="9" s="1"/>
  <c r="R106" i="9" s="1"/>
  <c r="O170" i="9" a="1"/>
  <c r="O170" i="9" s="1"/>
  <c r="O235" i="9" a="1"/>
  <c r="O235" i="9" s="1"/>
  <c r="R235" i="9" s="1"/>
  <c r="O299" i="9" a="1"/>
  <c r="O299" i="9" s="1"/>
  <c r="R299" i="9" s="1"/>
  <c r="O57" i="9" a="1"/>
  <c r="O57" i="9" s="1"/>
  <c r="R57" i="9" s="1"/>
  <c r="O121" i="9" a="1"/>
  <c r="O121" i="9" s="1"/>
  <c r="R121" i="9" s="1"/>
  <c r="O185" i="9" a="1"/>
  <c r="O185" i="9" s="1"/>
  <c r="R185" i="9" s="1"/>
  <c r="O248" i="9" a="1"/>
  <c r="O248" i="9" s="1"/>
  <c r="R248" i="9" s="1"/>
  <c r="O312" i="9" a="1"/>
  <c r="O312" i="9" s="1"/>
  <c r="R312" i="9" s="1"/>
  <c r="O367" i="9" a="1"/>
  <c r="O367" i="9" s="1"/>
  <c r="O431" i="9" a="1"/>
  <c r="O431" i="9" s="1"/>
  <c r="R431" i="9" s="1"/>
  <c r="O484" i="9" a="1"/>
  <c r="O484" i="9" s="1"/>
  <c r="R484" i="9" s="1"/>
  <c r="O65" i="9" a="1"/>
  <c r="O65" i="9" s="1"/>
  <c r="R65" i="9" s="1"/>
  <c r="O129" i="9" a="1"/>
  <c r="O129" i="9" s="1"/>
  <c r="O193" i="9" a="1"/>
  <c r="O193" i="9" s="1"/>
  <c r="R193" i="9" s="1"/>
  <c r="O257" i="9" a="1"/>
  <c r="O257" i="9" s="1"/>
  <c r="R257" i="9" s="1"/>
  <c r="O320" i="9" a="1"/>
  <c r="O320" i="9" s="1"/>
  <c r="R320" i="9" s="1"/>
  <c r="O76" i="9" a="1"/>
  <c r="O76" i="9" s="1"/>
  <c r="O140" i="9" a="1"/>
  <c r="O140" i="9" s="1"/>
  <c r="R140" i="9" s="1"/>
  <c r="O206" i="9" a="1"/>
  <c r="O206" i="9" s="1"/>
  <c r="R206" i="9" s="1"/>
  <c r="O270" i="9" a="1"/>
  <c r="O270" i="9" s="1"/>
  <c r="R270" i="9" s="1"/>
  <c r="O31" i="9" a="1"/>
  <c r="O31" i="9" s="1"/>
  <c r="O95" i="9" a="1"/>
  <c r="O95" i="9" s="1"/>
  <c r="R95" i="9" s="1"/>
  <c r="O159" i="9" a="1"/>
  <c r="O159" i="9" s="1"/>
  <c r="R159" i="9" s="1"/>
  <c r="O223" i="9" a="1"/>
  <c r="O223" i="9" s="1"/>
  <c r="R223" i="9" s="1"/>
  <c r="O287" i="9" a="1"/>
  <c r="O287" i="9" s="1"/>
  <c r="O46" i="9" a="1"/>
  <c r="O46" i="9" s="1"/>
  <c r="R46" i="9" s="1"/>
  <c r="O110" i="9" a="1"/>
  <c r="O110" i="9" s="1"/>
  <c r="R110" i="9" s="1"/>
  <c r="O174" i="9" a="1"/>
  <c r="O174" i="9" s="1"/>
  <c r="R174" i="9" s="1"/>
  <c r="O236" i="9" a="1"/>
  <c r="O236" i="9" s="1"/>
  <c r="O300" i="9" a="1"/>
  <c r="O300" i="9" s="1"/>
  <c r="R300" i="9" s="1"/>
  <c r="O356" i="9" a="1"/>
  <c r="O356" i="9" s="1"/>
  <c r="R356" i="9" s="1"/>
  <c r="O420" i="9" a="1"/>
  <c r="O420" i="9" s="1"/>
  <c r="R420" i="9" s="1"/>
  <c r="O54" i="9" a="1"/>
  <c r="O54" i="9" s="1"/>
  <c r="O118" i="9" a="1"/>
  <c r="O118" i="9" s="1"/>
  <c r="R118" i="9" s="1"/>
  <c r="O182" i="9" a="1"/>
  <c r="O182" i="9" s="1"/>
  <c r="R182" i="9" s="1"/>
  <c r="O245" i="9" a="1"/>
  <c r="O245" i="9" s="1"/>
  <c r="R245" i="9" s="1"/>
  <c r="O309" i="9" a="1"/>
  <c r="O309" i="9" s="1"/>
  <c r="O66" i="9" a="1"/>
  <c r="O66" i="9" s="1"/>
  <c r="R66" i="9" s="1"/>
  <c r="O130" i="9" a="1"/>
  <c r="O130" i="9" s="1"/>
  <c r="R130" i="9" s="1"/>
  <c r="O194" i="9" a="1"/>
  <c r="O194" i="9" s="1"/>
  <c r="R194" i="9" s="1"/>
  <c r="O258" i="9" a="1"/>
  <c r="O258" i="9" s="1"/>
  <c r="O321" i="9" a="1"/>
  <c r="O321" i="9" s="1"/>
  <c r="R321" i="9" s="1"/>
  <c r="O81" i="9" a="1"/>
  <c r="O81" i="9" s="1"/>
  <c r="R81" i="9" s="1"/>
  <c r="O145" i="9" a="1"/>
  <c r="O145" i="9" s="1"/>
  <c r="R145" i="9" s="1"/>
  <c r="O211" i="9" a="1"/>
  <c r="O211" i="9" s="1"/>
  <c r="O275" i="9" a="1"/>
  <c r="O275" i="9" s="1"/>
  <c r="R275" i="9" s="1"/>
  <c r="O32" i="9" a="1"/>
  <c r="O32" i="9" s="1"/>
  <c r="R32" i="9" s="1"/>
  <c r="O96" i="9" a="1"/>
  <c r="O96" i="9" s="1"/>
  <c r="R96" i="9" s="1"/>
  <c r="O160" i="9" a="1"/>
  <c r="O160" i="9" s="1"/>
  <c r="O224" i="9" a="1"/>
  <c r="O224" i="9" s="1"/>
  <c r="R224" i="9" s="1"/>
  <c r="O288" i="9" a="1"/>
  <c r="O288" i="9" s="1"/>
  <c r="R288" i="9" s="1"/>
  <c r="O343" i="9" a="1"/>
  <c r="O343" i="9" s="1"/>
  <c r="R343" i="9" s="1"/>
  <c r="O407" i="9" a="1"/>
  <c r="O407" i="9" s="1"/>
  <c r="O40" i="9" a="1"/>
  <c r="O40" i="9" s="1"/>
  <c r="R40" i="9" s="1"/>
  <c r="O104" i="9" a="1"/>
  <c r="O104" i="9" s="1"/>
  <c r="R104" i="9" s="1"/>
  <c r="O168" i="9" a="1"/>
  <c r="O168" i="9" s="1"/>
  <c r="R168" i="9" s="1"/>
  <c r="O233" i="9" a="1"/>
  <c r="O233" i="9" s="1"/>
  <c r="O297" i="9" a="1"/>
  <c r="O297" i="9" s="1"/>
  <c r="R297" i="9" s="1"/>
  <c r="O55" i="9" a="1"/>
  <c r="O55" i="9" s="1"/>
  <c r="R55" i="9" s="1"/>
  <c r="O119" i="9" a="1"/>
  <c r="O119" i="9" s="1"/>
  <c r="R119" i="9" s="1"/>
  <c r="O183" i="9" a="1"/>
  <c r="O183" i="9" s="1"/>
  <c r="O246" i="9" a="1"/>
  <c r="O246" i="9" s="1"/>
  <c r="R246" i="9" s="1"/>
  <c r="O310" i="9" a="1"/>
  <c r="O310" i="9" s="1"/>
  <c r="R310" i="9" s="1"/>
  <c r="O70" i="9" a="1"/>
  <c r="O70" i="9" s="1"/>
  <c r="R70" i="9" s="1"/>
  <c r="O134" i="9" a="1"/>
  <c r="O134" i="9" s="1"/>
  <c r="O199" i="9" a="1"/>
  <c r="O199" i="9" s="1"/>
  <c r="R199" i="9" s="1"/>
  <c r="O263" i="9" a="1"/>
  <c r="O263" i="9" s="1"/>
  <c r="R263" i="9" s="1"/>
  <c r="O327" i="9" a="1"/>
  <c r="O327" i="9" s="1"/>
  <c r="R327" i="9" s="1"/>
  <c r="O85" i="9" a="1"/>
  <c r="O85" i="9" s="1"/>
  <c r="O149" i="9" a="1"/>
  <c r="O149" i="9" s="1"/>
  <c r="R149" i="9" s="1"/>
  <c r="O212" i="9" a="1"/>
  <c r="O212" i="9" s="1"/>
  <c r="R212" i="9" s="1"/>
  <c r="O276" i="9" a="1"/>
  <c r="O276" i="9" s="1"/>
  <c r="R276" i="9" s="1"/>
  <c r="O332" i="9" a="1"/>
  <c r="O332" i="9" s="1"/>
  <c r="O396" i="9" a="1"/>
  <c r="O396" i="9" s="1"/>
  <c r="R396" i="9" s="1"/>
  <c r="O29" i="9" a="1"/>
  <c r="O29" i="9" s="1"/>
  <c r="R29" i="9" s="1"/>
  <c r="O93" i="9" a="1"/>
  <c r="O93" i="9" s="1"/>
  <c r="R93" i="9" s="1"/>
  <c r="O157" i="9" a="1"/>
  <c r="O157" i="9" s="1"/>
  <c r="O221" i="9" a="1"/>
  <c r="O221" i="9" s="1"/>
  <c r="R221" i="9" s="1"/>
  <c r="O285" i="9" a="1"/>
  <c r="O285" i="9" s="1"/>
  <c r="R285" i="9" s="1"/>
  <c r="O41" i="9" a="1"/>
  <c r="O41" i="9" s="1"/>
  <c r="R41" i="9" s="1"/>
  <c r="O105" i="9" a="1"/>
  <c r="O105" i="9" s="1"/>
  <c r="O169" i="9" a="1"/>
  <c r="O169" i="9" s="1"/>
  <c r="R169" i="9" s="1"/>
  <c r="O234" i="9" a="1"/>
  <c r="O234" i="9" s="1"/>
  <c r="R234" i="9" s="1"/>
  <c r="O298" i="9" a="1"/>
  <c r="O298" i="9" s="1"/>
  <c r="R298" i="9" s="1"/>
  <c r="O56" i="9" a="1"/>
  <c r="O56" i="9" s="1"/>
  <c r="O120" i="9" a="1"/>
  <c r="O120" i="9" s="1"/>
  <c r="R120" i="9" s="1"/>
  <c r="O184" i="9" a="1"/>
  <c r="O184" i="9" s="1"/>
  <c r="R184" i="9" s="1"/>
  <c r="O251" i="9" a="1"/>
  <c r="O251" i="9" s="1"/>
  <c r="R251" i="9" s="1"/>
  <c r="O315" i="9" a="1"/>
  <c r="O315" i="9" s="1"/>
  <c r="O75" i="9" a="1"/>
  <c r="O75" i="9" s="1"/>
  <c r="R75" i="9" s="1"/>
  <c r="O139" i="9" a="1"/>
  <c r="O139" i="9" s="1"/>
  <c r="R139" i="9" s="1"/>
  <c r="O200" i="9" a="1"/>
  <c r="O200" i="9" s="1"/>
  <c r="R200" i="9" s="1"/>
  <c r="O264" i="9" a="1"/>
  <c r="O264" i="9" s="1"/>
  <c r="O330" i="9" a="1"/>
  <c r="O330" i="9" s="1"/>
  <c r="R330" i="9" s="1"/>
  <c r="O383" i="9" a="1"/>
  <c r="O383" i="9" s="1"/>
  <c r="R383" i="9" s="1"/>
  <c r="O447" i="9" a="1"/>
  <c r="O447" i="9" s="1"/>
  <c r="R447" i="9" s="1"/>
  <c r="O551" i="9" a="1"/>
  <c r="O551" i="9" s="1"/>
  <c r="O494" i="9" a="1"/>
  <c r="O494" i="9" s="1"/>
  <c r="R494" i="9" s="1"/>
  <c r="O430" i="9" a="1"/>
  <c r="O430" i="9" s="1"/>
  <c r="R430" i="9" s="1"/>
  <c r="O366" i="9" a="1"/>
  <c r="O366" i="9" s="1"/>
  <c r="R366" i="9" s="1"/>
  <c r="O531" i="9" a="1"/>
  <c r="O531" i="9" s="1"/>
  <c r="O467" i="9" a="1"/>
  <c r="O467" i="9" s="1"/>
  <c r="R467" i="9" s="1"/>
  <c r="O403" i="9" a="1"/>
  <c r="O403" i="9" s="1"/>
  <c r="R403" i="9" s="1"/>
  <c r="O339" i="9" a="1"/>
  <c r="O339" i="9" s="1"/>
  <c r="R339" i="9" s="1"/>
  <c r="O498" i="9" a="1"/>
  <c r="O498" i="9" s="1"/>
  <c r="O434" i="9" a="1"/>
  <c r="O434" i="9" s="1"/>
  <c r="R434" i="9" s="1"/>
  <c r="O370" i="9" a="1"/>
  <c r="O370" i="9" s="1"/>
  <c r="R370" i="9" s="1"/>
  <c r="O527" i="9" a="1"/>
  <c r="O527" i="9" s="1"/>
  <c r="R527" i="9" s="1"/>
  <c r="O463" i="9" a="1"/>
  <c r="O463" i="9" s="1"/>
  <c r="O537" i="9" a="1"/>
  <c r="O537" i="9" s="1"/>
  <c r="R537" i="9" s="1"/>
  <c r="O473" i="9" a="1"/>
  <c r="O473" i="9" s="1"/>
  <c r="R473" i="9" s="1"/>
  <c r="O409" i="9" a="1"/>
  <c r="O409" i="9" s="1"/>
  <c r="R409" i="9" s="1"/>
  <c r="O345" i="9" a="1"/>
  <c r="O345" i="9" s="1"/>
  <c r="O512" i="9" a="1"/>
  <c r="O512" i="9" s="1"/>
  <c r="R512" i="9" s="1"/>
  <c r="O448" i="9" a="1"/>
  <c r="O448" i="9" s="1"/>
  <c r="R448" i="9" s="1"/>
  <c r="O384" i="9" a="1"/>
  <c r="O384" i="9" s="1"/>
  <c r="R384" i="9" s="1"/>
  <c r="O541" i="9" a="1"/>
  <c r="O541" i="9" s="1"/>
  <c r="O477" i="9" a="1"/>
  <c r="O477" i="9" s="1"/>
  <c r="R477" i="9" s="1"/>
  <c r="O413" i="9" a="1"/>
  <c r="O413" i="9" s="1"/>
  <c r="R413" i="9" s="1"/>
  <c r="O349" i="9" a="1"/>
  <c r="O349" i="9" s="1"/>
  <c r="R349" i="9" s="1"/>
  <c r="O508" i="9" a="1"/>
  <c r="O508" i="9" s="1"/>
  <c r="O558" i="9" a="1"/>
  <c r="O558" i="9" s="1"/>
  <c r="R558" i="9" s="1"/>
  <c r="O518" i="9" a="1"/>
  <c r="O518" i="9" s="1"/>
  <c r="R518" i="9" s="1"/>
  <c r="O454" i="9" a="1"/>
  <c r="O454" i="9" s="1"/>
  <c r="R454" i="9" s="1"/>
  <c r="O390" i="9" a="1"/>
  <c r="O390" i="9" s="1"/>
  <c r="O555" i="9" a="1"/>
  <c r="O555" i="9" s="1"/>
  <c r="R555" i="9" s="1"/>
  <c r="O491" i="9" a="1"/>
  <c r="O491" i="9" s="1"/>
  <c r="R491" i="9" s="1"/>
  <c r="O427" i="9" a="1"/>
  <c r="O427" i="9" s="1"/>
  <c r="R427" i="9" s="1"/>
  <c r="O363" i="9" a="1"/>
  <c r="O363" i="9" s="1"/>
  <c r="O522" i="9" a="1"/>
  <c r="O522" i="9" s="1"/>
  <c r="R522" i="9" s="1"/>
  <c r="O458" i="9" a="1"/>
  <c r="O458" i="9" s="1"/>
  <c r="R458" i="9" s="1"/>
  <c r="O394" i="9" a="1"/>
  <c r="O394" i="9" s="1"/>
  <c r="R394" i="9" s="1"/>
  <c r="O329" i="9" a="1"/>
  <c r="O329" i="9" s="1"/>
  <c r="R329" i="9" s="1"/>
  <c r="O487" i="9" a="1"/>
  <c r="O487" i="9" s="1"/>
  <c r="R487" i="9" s="1"/>
  <c r="O556" i="9" a="1"/>
  <c r="O556" i="9" s="1"/>
  <c r="R556" i="9" s="1"/>
  <c r="O497" i="9" a="1"/>
  <c r="O497" i="9" s="1"/>
  <c r="R497" i="9" s="1"/>
  <c r="O433" i="9" a="1"/>
  <c r="O433" i="9" s="1"/>
  <c r="O369" i="9" a="1"/>
  <c r="O369" i="9" s="1"/>
  <c r="R369" i="9" s="1"/>
  <c r="O536" i="9" a="1"/>
  <c r="O536" i="9" s="1"/>
  <c r="R536" i="9" s="1"/>
  <c r="O472" i="9" a="1"/>
  <c r="O472" i="9" s="1"/>
  <c r="R472" i="9" s="1"/>
  <c r="O408" i="9" a="1"/>
  <c r="O408" i="9" s="1"/>
  <c r="O344" i="9" a="1"/>
  <c r="O344" i="9" s="1"/>
  <c r="R344" i="9" s="1"/>
  <c r="O501" i="9" a="1"/>
  <c r="O501" i="9" s="1"/>
  <c r="R501" i="9" s="1"/>
  <c r="O437" i="9" a="1"/>
  <c r="O437" i="9" s="1"/>
  <c r="R437" i="9" s="1"/>
  <c r="O373" i="9" a="1"/>
  <c r="O373" i="9" s="1"/>
  <c r="O532" i="9" a="1"/>
  <c r="O532" i="9" s="1"/>
  <c r="R532" i="9" s="1"/>
  <c r="O452" i="9" a="1"/>
  <c r="O452" i="9" s="1"/>
  <c r="R452" i="9" s="1"/>
  <c r="Q21" i="9"/>
  <c r="Q414" i="9"/>
  <c r="P560" i="9"/>
  <c r="P428" i="9"/>
  <c r="P559" i="9"/>
  <c r="BZ18" i="6"/>
  <c r="BZ12" i="6"/>
  <c r="BZ13" i="6" s="1"/>
  <c r="BZ14" i="6" s="1"/>
  <c r="BZ16" i="6" s="1"/>
  <c r="BZ17" i="6" s="1"/>
  <c r="A44" i="15" l="1"/>
  <c r="W43" i="15"/>
  <c r="X43" i="15" s="1"/>
  <c r="Y43" i="15" s="1"/>
  <c r="P161" i="9"/>
  <c r="P143" i="9"/>
  <c r="Q450" i="9"/>
  <c r="P373" i="9"/>
  <c r="R373" i="9"/>
  <c r="Q408" i="9"/>
  <c r="R408" i="9"/>
  <c r="Q433" i="9"/>
  <c r="R433" i="9"/>
  <c r="Q363" i="9"/>
  <c r="R363" i="9"/>
  <c r="P390" i="9"/>
  <c r="R390" i="9"/>
  <c r="Q508" i="9"/>
  <c r="R508" i="9"/>
  <c r="Q541" i="9"/>
  <c r="R541" i="9"/>
  <c r="Q345" i="9"/>
  <c r="R345" i="9"/>
  <c r="Q463" i="9"/>
  <c r="R463" i="9"/>
  <c r="P498" i="9"/>
  <c r="R498" i="9"/>
  <c r="P531" i="9"/>
  <c r="R531" i="9"/>
  <c r="P551" i="9"/>
  <c r="R551" i="9"/>
  <c r="P264" i="9"/>
  <c r="R264" i="9"/>
  <c r="P315" i="9"/>
  <c r="R315" i="9"/>
  <c r="Q56" i="9"/>
  <c r="R56" i="9"/>
  <c r="Q105" i="9"/>
  <c r="R105" i="9"/>
  <c r="Q157" i="9"/>
  <c r="R157" i="9"/>
  <c r="P332" i="9"/>
  <c r="R332" i="9"/>
  <c r="Q85" i="9"/>
  <c r="R85" i="9"/>
  <c r="Q134" i="9"/>
  <c r="R134" i="9"/>
  <c r="P183" i="9"/>
  <c r="R183" i="9"/>
  <c r="Q233" i="9"/>
  <c r="R233" i="9"/>
  <c r="Q407" i="9"/>
  <c r="R407" i="9"/>
  <c r="P160" i="9"/>
  <c r="R160" i="9"/>
  <c r="Q211" i="9"/>
  <c r="R211" i="9"/>
  <c r="Q258" i="9"/>
  <c r="R258" i="9"/>
  <c r="P309" i="9"/>
  <c r="R309" i="9"/>
  <c r="Q54" i="9"/>
  <c r="R54" i="9"/>
  <c r="Q236" i="9"/>
  <c r="R236" i="9"/>
  <c r="P287" i="9"/>
  <c r="R287" i="9"/>
  <c r="Q31" i="9"/>
  <c r="R31" i="9"/>
  <c r="Q76" i="9"/>
  <c r="R76" i="9"/>
  <c r="P129" i="9"/>
  <c r="R129" i="9"/>
  <c r="P367" i="9"/>
  <c r="R367" i="9"/>
  <c r="P170" i="9"/>
  <c r="R170" i="9"/>
  <c r="P218" i="9"/>
  <c r="R218" i="9"/>
  <c r="Q269" i="9"/>
  <c r="R269" i="9"/>
  <c r="Q444" i="9"/>
  <c r="R444" i="9"/>
  <c r="P196" i="9"/>
  <c r="R196" i="9"/>
  <c r="Q247" i="9"/>
  <c r="R247" i="9"/>
  <c r="Q294" i="9"/>
  <c r="R294" i="9"/>
  <c r="P37" i="9"/>
  <c r="R37" i="9"/>
  <c r="Q90" i="9"/>
  <c r="R90" i="9"/>
  <c r="Q272" i="9"/>
  <c r="R272" i="9"/>
  <c r="Q324" i="9"/>
  <c r="R324" i="9"/>
  <c r="Q67" i="9"/>
  <c r="R67" i="9"/>
  <c r="P112" i="9"/>
  <c r="R112" i="9"/>
  <c r="Q164" i="9"/>
  <c r="R164" i="9"/>
  <c r="Q340" i="9"/>
  <c r="R340" i="9"/>
  <c r="Q92" i="9"/>
  <c r="R92" i="9"/>
  <c r="Q141" i="9"/>
  <c r="R141" i="9"/>
  <c r="Q190" i="9"/>
  <c r="R190" i="9"/>
  <c r="Q241" i="9"/>
  <c r="R241" i="9"/>
  <c r="Q415" i="9"/>
  <c r="R415" i="9"/>
  <c r="Q171" i="9"/>
  <c r="R171" i="9"/>
  <c r="Q219" i="9"/>
  <c r="R219" i="9"/>
  <c r="Q266" i="9"/>
  <c r="R266" i="9"/>
  <c r="Q317" i="9"/>
  <c r="R317" i="9"/>
  <c r="P61" i="9"/>
  <c r="R61" i="9"/>
  <c r="Q244" i="9"/>
  <c r="R244" i="9"/>
  <c r="Q295" i="9"/>
  <c r="R295" i="9"/>
  <c r="P38" i="9"/>
  <c r="R38" i="9"/>
  <c r="P87" i="9"/>
  <c r="R87" i="9"/>
  <c r="P136" i="9"/>
  <c r="R136" i="9"/>
  <c r="P322" i="9"/>
  <c r="R322" i="9"/>
  <c r="Q64" i="9"/>
  <c r="R64" i="9"/>
  <c r="Q113" i="9"/>
  <c r="R113" i="9"/>
  <c r="Q162" i="9"/>
  <c r="R162" i="9"/>
  <c r="P213" i="9"/>
  <c r="R213" i="9"/>
  <c r="P388" i="9"/>
  <c r="R388" i="9"/>
  <c r="P191" i="9"/>
  <c r="R191" i="9"/>
  <c r="P238" i="9"/>
  <c r="R238" i="9"/>
  <c r="P289" i="9"/>
  <c r="R289" i="9"/>
  <c r="Q33" i="9"/>
  <c r="R33" i="9"/>
  <c r="Q216" i="9"/>
  <c r="R216" i="9"/>
  <c r="Q267" i="9"/>
  <c r="R267" i="9"/>
  <c r="Q314" i="9"/>
  <c r="R314" i="9"/>
  <c r="P59" i="9"/>
  <c r="R59" i="9"/>
  <c r="Q111" i="9"/>
  <c r="R111" i="9"/>
  <c r="Q39" i="9"/>
  <c r="R39" i="9"/>
  <c r="Q84" i="9"/>
  <c r="R84" i="9"/>
  <c r="Q133" i="9"/>
  <c r="R133" i="9"/>
  <c r="P186" i="9"/>
  <c r="R186" i="9"/>
  <c r="Q359" i="9"/>
  <c r="R359" i="9"/>
  <c r="P114" i="9"/>
  <c r="R114" i="9"/>
  <c r="Q210" i="9"/>
  <c r="R210" i="9"/>
  <c r="Q261" i="9"/>
  <c r="R261" i="9"/>
  <c r="Q436" i="9"/>
  <c r="R436" i="9"/>
  <c r="Q188" i="9"/>
  <c r="R188" i="9"/>
  <c r="Q239" i="9"/>
  <c r="R239" i="9"/>
  <c r="Q286" i="9"/>
  <c r="R286" i="9"/>
  <c r="Q83" i="9"/>
  <c r="R83" i="9"/>
  <c r="Q453" i="9"/>
  <c r="R453" i="9"/>
  <c r="P488" i="9"/>
  <c r="R488" i="9"/>
  <c r="Q513" i="9"/>
  <c r="R513" i="9"/>
  <c r="Q443" i="9"/>
  <c r="R443" i="9"/>
  <c r="P470" i="9"/>
  <c r="R470" i="9"/>
  <c r="Q400" i="9"/>
  <c r="R400" i="9"/>
  <c r="Q425" i="9"/>
  <c r="R425" i="9"/>
  <c r="Q543" i="9"/>
  <c r="R543" i="9"/>
  <c r="Q355" i="9"/>
  <c r="R355" i="9"/>
  <c r="P382" i="9"/>
  <c r="R382" i="9"/>
  <c r="P341" i="9"/>
  <c r="R341" i="9"/>
  <c r="Q376" i="9"/>
  <c r="R376" i="9"/>
  <c r="P401" i="9"/>
  <c r="R401" i="9"/>
  <c r="Q519" i="9"/>
  <c r="R519" i="9"/>
  <c r="Q331" i="9"/>
  <c r="R331" i="9"/>
  <c r="Q358" i="9"/>
  <c r="R358" i="9"/>
  <c r="P476" i="9"/>
  <c r="R476" i="9"/>
  <c r="Q509" i="9"/>
  <c r="R509" i="9"/>
  <c r="Q544" i="9"/>
  <c r="R544" i="9"/>
  <c r="Q466" i="9"/>
  <c r="R466" i="9"/>
  <c r="Q499" i="9"/>
  <c r="R499" i="9"/>
  <c r="Q526" i="9"/>
  <c r="R526" i="9"/>
  <c r="Q421" i="9"/>
  <c r="R421" i="9"/>
  <c r="Q456" i="9"/>
  <c r="R456" i="9"/>
  <c r="P378" i="9"/>
  <c r="R378" i="9"/>
  <c r="P411" i="9"/>
  <c r="R411" i="9"/>
  <c r="Q438" i="9"/>
  <c r="R438" i="9"/>
  <c r="Q333" i="9"/>
  <c r="R333" i="9"/>
  <c r="Q368" i="9"/>
  <c r="R368" i="9"/>
  <c r="Q511" i="9"/>
  <c r="R511" i="9"/>
  <c r="P546" i="9"/>
  <c r="R546" i="9"/>
  <c r="Q350" i="9"/>
  <c r="R350" i="9"/>
  <c r="Q504" i="9"/>
  <c r="K613" i="2"/>
  <c r="K619" i="2"/>
  <c r="G616" i="2"/>
  <c r="K617" i="2"/>
  <c r="C611" i="2"/>
  <c r="I616" i="2"/>
  <c r="E613" i="2"/>
  <c r="K615" i="2"/>
  <c r="C615" i="2"/>
  <c r="K610" i="2"/>
  <c r="C617" i="2"/>
  <c r="C612" i="2"/>
  <c r="C613" i="2"/>
  <c r="E612" i="2"/>
  <c r="I617" i="2"/>
  <c r="Q203" i="9"/>
  <c r="M56" i="13"/>
  <c r="N56" i="13" s="1"/>
  <c r="A57" i="13"/>
  <c r="P519" i="9"/>
  <c r="P215" i="9"/>
  <c r="P158" i="9"/>
  <c r="P503" i="9"/>
  <c r="P557" i="9"/>
  <c r="Q58" i="9"/>
  <c r="Q382" i="9"/>
  <c r="Q545" i="9"/>
  <c r="Q374" i="9"/>
  <c r="P493" i="9"/>
  <c r="P539" i="9"/>
  <c r="P222" i="9"/>
  <c r="P381" i="9"/>
  <c r="Q173" i="9"/>
  <c r="Q353" i="9"/>
  <c r="Q530" i="9"/>
  <c r="Q262" i="9"/>
  <c r="P429" i="9"/>
  <c r="P414" i="9"/>
  <c r="P450" i="9"/>
  <c r="P530" i="9"/>
  <c r="Q80" i="9"/>
  <c r="P69" i="9"/>
  <c r="Q525" i="9"/>
  <c r="Q29" i="9"/>
  <c r="P460" i="9"/>
  <c r="P357" i="9"/>
  <c r="P412" i="9"/>
  <c r="P376" i="9"/>
  <c r="P127" i="9"/>
  <c r="P307" i="9"/>
  <c r="P313" i="9"/>
  <c r="P451" i="9"/>
  <c r="P496" i="9"/>
  <c r="Q237" i="9"/>
  <c r="Q154" i="9"/>
  <c r="Q222" i="9"/>
  <c r="Q34" i="9"/>
  <c r="Q148" i="9"/>
  <c r="Q179" i="9"/>
  <c r="Q515" i="9"/>
  <c r="Q335" i="9"/>
  <c r="P542" i="9"/>
  <c r="P471" i="9"/>
  <c r="P545" i="9"/>
  <c r="P561" i="9"/>
  <c r="P549" i="9"/>
  <c r="P554" i="9"/>
  <c r="P456" i="9"/>
  <c r="P159" i="9"/>
  <c r="P552" i="9"/>
  <c r="P466" i="9"/>
  <c r="P165" i="9"/>
  <c r="P517" i="9"/>
  <c r="P534" i="9"/>
  <c r="P352" i="9"/>
  <c r="P256" i="9"/>
  <c r="P446" i="9"/>
  <c r="P515" i="9"/>
  <c r="Q442" i="9"/>
  <c r="Q554" i="9"/>
  <c r="Q470" i="9"/>
  <c r="Q372" i="9"/>
  <c r="Q127" i="9"/>
  <c r="Q476" i="9"/>
  <c r="Q19" i="9"/>
  <c r="Q109" i="9"/>
  <c r="Q521" i="9"/>
  <c r="Q446" i="9"/>
  <c r="Q557" i="9"/>
  <c r="Q334" i="9"/>
  <c r="Q301" i="9"/>
  <c r="Q517" i="9"/>
  <c r="Q395" i="9"/>
  <c r="Q510" i="9"/>
  <c r="Q501" i="9"/>
  <c r="P464" i="9"/>
  <c r="P538" i="9"/>
  <c r="P210" i="9"/>
  <c r="P535" i="9"/>
  <c r="P419" i="9"/>
  <c r="P499" i="9"/>
  <c r="P526" i="9"/>
  <c r="P148" i="9"/>
  <c r="Q534" i="9"/>
  <c r="Q539" i="9"/>
  <c r="P60" i="9"/>
  <c r="Q441" i="9"/>
  <c r="Q529" i="9"/>
  <c r="Q25" i="9"/>
  <c r="Q457" i="9"/>
  <c r="Q187" i="9"/>
  <c r="P405" i="9"/>
  <c r="P334" i="9"/>
  <c r="P242" i="9"/>
  <c r="P262" i="9"/>
  <c r="P422" i="9"/>
  <c r="P107" i="9"/>
  <c r="P342" i="9"/>
  <c r="P510" i="9"/>
  <c r="Q387" i="9"/>
  <c r="P353" i="9"/>
  <c r="P441" i="9"/>
  <c r="P197" i="9"/>
  <c r="P115" i="9"/>
  <c r="P544" i="9"/>
  <c r="P305" i="9"/>
  <c r="P492" i="9"/>
  <c r="P268" i="9"/>
  <c r="Q489" i="9"/>
  <c r="P50" i="9"/>
  <c r="Q342" i="9"/>
  <c r="Q503" i="9"/>
  <c r="Q91" i="9"/>
  <c r="P35" i="9"/>
  <c r="Q462" i="9"/>
  <c r="Q122" i="9"/>
  <c r="Q492" i="9"/>
  <c r="Q533" i="9"/>
  <c r="Q538" i="9"/>
  <c r="Q325" i="9"/>
  <c r="P83" i="9"/>
  <c r="Q546" i="9"/>
  <c r="Q136" i="9"/>
  <c r="Q146" i="9"/>
  <c r="Q81" i="9"/>
  <c r="Q468" i="9"/>
  <c r="Q496" i="9"/>
  <c r="Q375" i="9"/>
  <c r="Q197" i="9"/>
  <c r="Q257" i="9"/>
  <c r="Q548" i="9"/>
  <c r="Q475" i="9"/>
  <c r="Q316" i="9"/>
  <c r="Q460" i="9"/>
  <c r="P21" i="9"/>
  <c r="Q464" i="9"/>
  <c r="Q125" i="9"/>
  <c r="Q207" i="9"/>
  <c r="Q273" i="9"/>
  <c r="Q347" i="9"/>
  <c r="P109" i="9"/>
  <c r="P543" i="9"/>
  <c r="P189" i="9"/>
  <c r="P316" i="9"/>
  <c r="P475" i="9"/>
  <c r="P457" i="9"/>
  <c r="P507" i="9"/>
  <c r="P358" i="9"/>
  <c r="P468" i="9"/>
  <c r="P442" i="9"/>
  <c r="P173" i="9"/>
  <c r="P202" i="9"/>
  <c r="P505" i="9"/>
  <c r="P478" i="9"/>
  <c r="P443" i="9"/>
  <c r="P354" i="9"/>
  <c r="P502" i="9"/>
  <c r="P188" i="9"/>
  <c r="P511" i="9"/>
  <c r="P350" i="9"/>
  <c r="P167" i="9"/>
  <c r="P483" i="9"/>
  <c r="P362" i="9"/>
  <c r="P326" i="9"/>
  <c r="P486" i="9"/>
  <c r="P99" i="9"/>
  <c r="P132" i="9"/>
  <c r="P395" i="9"/>
  <c r="P482" i="9"/>
  <c r="P125" i="9"/>
  <c r="P459" i="9"/>
  <c r="P521" i="9"/>
  <c r="P273" i="9"/>
  <c r="P144" i="9"/>
  <c r="P525" i="9"/>
  <c r="P335" i="9"/>
  <c r="P438" i="9"/>
  <c r="Q559" i="9"/>
  <c r="Q422" i="9"/>
  <c r="Q412" i="9"/>
  <c r="Q279" i="9"/>
  <c r="Q528" i="9"/>
  <c r="Q354" i="9"/>
  <c r="Q502" i="9"/>
  <c r="Q167" i="9"/>
  <c r="P58" i="9"/>
  <c r="Q60" i="9"/>
  <c r="Q362" i="9"/>
  <c r="Q326" i="9"/>
  <c r="Q488" i="9"/>
  <c r="Q360" i="9"/>
  <c r="Q486" i="9"/>
  <c r="Q35" i="9"/>
  <c r="Q59" i="9"/>
  <c r="Q432" i="9"/>
  <c r="Q352" i="9"/>
  <c r="Q78" i="9"/>
  <c r="Q451" i="9"/>
  <c r="Q172" i="9"/>
  <c r="Q144" i="9"/>
  <c r="Q439" i="9"/>
  <c r="Q115" i="9"/>
  <c r="Q542" i="9"/>
  <c r="Q215" i="9"/>
  <c r="Q493" i="9"/>
  <c r="Q341" i="9"/>
  <c r="Q507" i="9"/>
  <c r="Q561" i="9"/>
  <c r="Q99" i="9"/>
  <c r="Q132" i="9"/>
  <c r="Q147" i="9"/>
  <c r="Q151" i="9"/>
  <c r="Q192" i="9"/>
  <c r="Q552" i="9"/>
  <c r="Q437" i="9"/>
  <c r="P30" i="9"/>
  <c r="Q30" i="9"/>
  <c r="P355" i="9"/>
  <c r="P286" i="9"/>
  <c r="P216" i="9"/>
  <c r="P111" i="9"/>
  <c r="P359" i="9"/>
  <c r="P333" i="9"/>
  <c r="P421" i="9"/>
  <c r="P400" i="9"/>
  <c r="P509" i="9"/>
  <c r="P331" i="9"/>
  <c r="Q378" i="9"/>
  <c r="Q401" i="9"/>
  <c r="Q411" i="9"/>
  <c r="Q114" i="9"/>
  <c r="P33" i="9"/>
  <c r="Q322" i="9"/>
  <c r="P163" i="9"/>
  <c r="Q163" i="9"/>
  <c r="P425" i="9"/>
  <c r="P485" i="9"/>
  <c r="P101" i="9"/>
  <c r="P548" i="9"/>
  <c r="P240" i="9"/>
  <c r="P304" i="9"/>
  <c r="P504" i="9"/>
  <c r="P489" i="9"/>
  <c r="P237" i="9"/>
  <c r="P368" i="9"/>
  <c r="P528" i="9"/>
  <c r="P391" i="9"/>
  <c r="P291" i="9"/>
  <c r="P89" i="9"/>
  <c r="P209" i="9"/>
  <c r="P513" i="9"/>
  <c r="P374" i="9"/>
  <c r="P426" i="9"/>
  <c r="P371" i="9"/>
  <c r="P398" i="9"/>
  <c r="P338" i="9"/>
  <c r="P360" i="9"/>
  <c r="P440" i="9"/>
  <c r="P187" i="9"/>
  <c r="P553" i="9"/>
  <c r="P372" i="9"/>
  <c r="P432" i="9"/>
  <c r="P529" i="9"/>
  <c r="P122" i="9"/>
  <c r="P495" i="9"/>
  <c r="P469" i="9"/>
  <c r="P116" i="9"/>
  <c r="P176" i="9"/>
  <c r="P386" i="9"/>
  <c r="Q313" i="9"/>
  <c r="Q549" i="9"/>
  <c r="Q158" i="9"/>
  <c r="P80" i="9"/>
  <c r="Q478" i="9"/>
  <c r="Q391" i="9"/>
  <c r="Q291" i="9"/>
  <c r="Q553" i="9"/>
  <c r="Q426" i="9"/>
  <c r="Q483" i="9"/>
  <c r="Q371" i="9"/>
  <c r="Q398" i="9"/>
  <c r="Q338" i="9"/>
  <c r="P51" i="9"/>
  <c r="Q69" i="9"/>
  <c r="P19" i="9"/>
  <c r="Q435" i="9"/>
  <c r="Q482" i="9"/>
  <c r="Q459" i="9"/>
  <c r="Q381" i="9"/>
  <c r="Q150" i="9"/>
  <c r="Q495" i="9"/>
  <c r="Q469" i="9"/>
  <c r="Q88" i="9"/>
  <c r="Q405" i="9"/>
  <c r="Q471" i="9"/>
  <c r="Q485" i="9"/>
  <c r="Q429" i="9"/>
  <c r="Q240" i="9"/>
  <c r="Q89" i="9"/>
  <c r="Q440" i="9"/>
  <c r="Q560" i="9"/>
  <c r="Q161" i="9"/>
  <c r="Q209" i="9"/>
  <c r="Q419" i="9"/>
  <c r="Q386" i="9"/>
  <c r="Q472" i="9"/>
  <c r="Q454" i="9"/>
  <c r="Q409" i="9"/>
  <c r="P200" i="9"/>
  <c r="Q251" i="9"/>
  <c r="Q298" i="9"/>
  <c r="P41" i="9"/>
  <c r="Q93" i="9"/>
  <c r="Q276" i="9"/>
  <c r="P168" i="9"/>
  <c r="P343" i="9"/>
  <c r="P96" i="9"/>
  <c r="P145" i="9"/>
  <c r="Q174" i="9"/>
  <c r="Q223" i="9"/>
  <c r="P320" i="9"/>
  <c r="Q65" i="9"/>
  <c r="Q312" i="9"/>
  <c r="Q155" i="9"/>
  <c r="Q135" i="9"/>
  <c r="Q180" i="9"/>
  <c r="Q230" i="9"/>
  <c r="P26" i="9"/>
  <c r="Q208" i="9"/>
  <c r="Q259" i="9"/>
  <c r="P306" i="9"/>
  <c r="P48" i="9"/>
  <c r="Q100" i="9"/>
  <c r="Q284" i="9"/>
  <c r="P28" i="9"/>
  <c r="P126" i="9"/>
  <c r="P179" i="9"/>
  <c r="Q107" i="9"/>
  <c r="P152" i="9"/>
  <c r="Q202" i="9"/>
  <c r="Q253" i="9"/>
  <c r="Q428" i="9"/>
  <c r="Q231" i="9"/>
  <c r="Q23" i="9"/>
  <c r="Q72" i="9"/>
  <c r="Q256" i="9"/>
  <c r="Q307" i="9"/>
  <c r="Q98" i="9"/>
  <c r="P150" i="9"/>
  <c r="Q323" i="9"/>
  <c r="P78" i="9"/>
  <c r="P172" i="9"/>
  <c r="P225" i="9"/>
  <c r="Q399" i="9"/>
  <c r="Q153" i="9"/>
  <c r="P203" i="9"/>
  <c r="P301" i="9"/>
  <c r="Q47" i="9"/>
  <c r="Q228" i="9"/>
  <c r="P279" i="9"/>
  <c r="Q304" i="9"/>
  <c r="Q50" i="9"/>
  <c r="Q518" i="9"/>
  <c r="Q370" i="9"/>
  <c r="P430" i="9"/>
  <c r="Q139" i="9"/>
  <c r="Q184" i="9"/>
  <c r="Q234" i="9"/>
  <c r="Q285" i="9"/>
  <c r="P29" i="9"/>
  <c r="Q212" i="9"/>
  <c r="P263" i="9"/>
  <c r="P310" i="9"/>
  <c r="Q55" i="9"/>
  <c r="Q104" i="9"/>
  <c r="P32" i="9"/>
  <c r="P81" i="9"/>
  <c r="Q130" i="9"/>
  <c r="Q182" i="9"/>
  <c r="Q356" i="9"/>
  <c r="Q110" i="9"/>
  <c r="Q159" i="9"/>
  <c r="P206" i="9"/>
  <c r="P257" i="9"/>
  <c r="Q484" i="9"/>
  <c r="Q248" i="9"/>
  <c r="P299" i="9"/>
  <c r="Q42" i="9"/>
  <c r="P91" i="9"/>
  <c r="Q143" i="9"/>
  <c r="P325" i="9"/>
  <c r="Q71" i="9"/>
  <c r="Q116" i="9"/>
  <c r="Q165" i="9"/>
  <c r="P217" i="9"/>
  <c r="P146" i="9"/>
  <c r="P195" i="9"/>
  <c r="Q242" i="9"/>
  <c r="Q293" i="9"/>
  <c r="Q36" i="9"/>
  <c r="P220" i="9"/>
  <c r="P271" i="9"/>
  <c r="Q62" i="9"/>
  <c r="Q296" i="9"/>
  <c r="P88" i="9"/>
  <c r="Q137" i="9"/>
  <c r="Q189" i="9"/>
  <c r="Q364" i="9"/>
  <c r="P117" i="9"/>
  <c r="Q214" i="9"/>
  <c r="Q265" i="9"/>
  <c r="P439" i="9"/>
  <c r="P192" i="9"/>
  <c r="Q243" i="9"/>
  <c r="Q290" i="9"/>
  <c r="P34" i="9"/>
  <c r="Q86" i="9"/>
  <c r="Q268" i="9"/>
  <c r="Q319" i="9"/>
  <c r="Q108" i="9"/>
  <c r="Q344" i="9"/>
  <c r="Q369" i="9"/>
  <c r="P487" i="9"/>
  <c r="Q522" i="9"/>
  <c r="P555" i="9"/>
  <c r="P558" i="9"/>
  <c r="P477" i="9"/>
  <c r="Q512" i="9"/>
  <c r="Q434" i="9"/>
  <c r="Q467" i="9"/>
  <c r="P494" i="9"/>
  <c r="Q330" i="9"/>
  <c r="Q75" i="9"/>
  <c r="P120" i="9"/>
  <c r="Q169" i="9"/>
  <c r="Q221" i="9"/>
  <c r="Q396" i="9"/>
  <c r="P149" i="9"/>
  <c r="P199" i="9"/>
  <c r="Q246" i="9"/>
  <c r="Q297" i="9"/>
  <c r="P224" i="9"/>
  <c r="Q275" i="9"/>
  <c r="Q321" i="9"/>
  <c r="P118" i="9"/>
  <c r="Q140" i="9"/>
  <c r="Q431" i="9"/>
  <c r="Q235" i="9"/>
  <c r="Q282" i="9"/>
  <c r="P260" i="9"/>
  <c r="Q101" i="9"/>
  <c r="P154" i="9"/>
  <c r="Q328" i="9"/>
  <c r="Q82" i="9"/>
  <c r="Q176" i="9"/>
  <c r="Q229" i="9"/>
  <c r="Q404" i="9"/>
  <c r="Q156" i="9"/>
  <c r="P207" i="9"/>
  <c r="Q254" i="9"/>
  <c r="Q305" i="9"/>
  <c r="Q51" i="9"/>
  <c r="Q283" i="9"/>
  <c r="P24" i="9"/>
  <c r="Q308" i="9"/>
  <c r="Q102" i="9"/>
  <c r="P151" i="9"/>
  <c r="P375" i="9"/>
  <c r="P128" i="9"/>
  <c r="Q226" i="9"/>
  <c r="Q277" i="9"/>
  <c r="P255" i="9"/>
  <c r="Q44" i="9"/>
  <c r="Q97" i="9"/>
  <c r="P25" i="9"/>
  <c r="P74" i="9"/>
  <c r="P348" i="9"/>
  <c r="Q103" i="9"/>
  <c r="P249" i="9"/>
  <c r="P178" i="9"/>
  <c r="Q227" i="9"/>
  <c r="P137" i="9"/>
  <c r="P364" i="9"/>
  <c r="P265" i="9"/>
  <c r="Q299" i="9"/>
  <c r="Q271" i="9"/>
  <c r="Q220" i="9"/>
  <c r="Q217" i="9"/>
  <c r="Q206" i="9"/>
  <c r="P42" i="9"/>
  <c r="H611" i="2"/>
  <c r="C610" i="2"/>
  <c r="L613" i="2"/>
  <c r="L610" i="2"/>
  <c r="D614" i="2"/>
  <c r="F617" i="2"/>
  <c r="D611" i="2"/>
  <c r="H617" i="2"/>
  <c r="D612" i="2"/>
  <c r="F615" i="2"/>
  <c r="H618" i="2"/>
  <c r="D615" i="2"/>
  <c r="D617" i="2"/>
  <c r="J611" i="2"/>
  <c r="L614" i="2"/>
  <c r="D618" i="2"/>
  <c r="J612" i="2"/>
  <c r="D619" i="2"/>
  <c r="L612" i="2"/>
  <c r="D616" i="2"/>
  <c r="F619" i="2"/>
  <c r="J616" i="2"/>
  <c r="L617" i="2"/>
  <c r="F610" i="2"/>
  <c r="H612" i="2"/>
  <c r="J615" i="2"/>
  <c r="L618" i="2"/>
  <c r="F614" i="2"/>
  <c r="H610" i="2"/>
  <c r="J613" i="2"/>
  <c r="L616" i="2"/>
  <c r="L611" i="2"/>
  <c r="F618" i="2"/>
  <c r="J610" i="2"/>
  <c r="D610" i="2"/>
  <c r="F613" i="2"/>
  <c r="H616" i="2"/>
  <c r="J619" i="2"/>
  <c r="L615" i="2"/>
  <c r="F611" i="2"/>
  <c r="H614" i="2"/>
  <c r="J617" i="2"/>
  <c r="H613" i="2"/>
  <c r="L619" i="2"/>
  <c r="D613" i="2"/>
  <c r="J614" i="2"/>
  <c r="H619" i="2"/>
  <c r="H615" i="2"/>
  <c r="F612" i="2"/>
  <c r="J618" i="2"/>
  <c r="I612" i="2"/>
  <c r="K618" i="2"/>
  <c r="G614" i="2"/>
  <c r="G611" i="2"/>
  <c r="K611" i="2"/>
  <c r="C618" i="2"/>
  <c r="I613" i="2"/>
  <c r="I614" i="2"/>
  <c r="E619" i="2"/>
  <c r="P290" i="9"/>
  <c r="P130" i="9"/>
  <c r="P214" i="9"/>
  <c r="P248" i="9"/>
  <c r="P108" i="9"/>
  <c r="P182" i="9"/>
  <c r="P296" i="9"/>
  <c r="P71" i="9"/>
  <c r="P86" i="9"/>
  <c r="P36" i="9"/>
  <c r="Q195" i="9"/>
  <c r="P62" i="9"/>
  <c r="Q117" i="9"/>
  <c r="G613" i="2"/>
  <c r="I610" i="2"/>
  <c r="G618" i="2"/>
  <c r="G619" i="2"/>
  <c r="I615" i="2"/>
  <c r="E611" i="2"/>
  <c r="F616" i="2"/>
  <c r="I618" i="2"/>
  <c r="K614" i="2"/>
  <c r="G610" i="2"/>
  <c r="E617" i="2"/>
  <c r="C616" i="2"/>
  <c r="P293" i="9"/>
  <c r="P243" i="9"/>
  <c r="P319" i="9"/>
  <c r="P104" i="9"/>
  <c r="Q32" i="9"/>
  <c r="E610" i="2"/>
  <c r="I619" i="2"/>
  <c r="E615" i="2"/>
  <c r="C619" i="2"/>
  <c r="E616" i="2"/>
  <c r="G612" i="2"/>
  <c r="E614" i="2"/>
  <c r="E618" i="2"/>
  <c r="G615" i="2"/>
  <c r="I611" i="2"/>
  <c r="G617" i="2"/>
  <c r="C614" i="2"/>
  <c r="K612" i="2"/>
  <c r="P184" i="9"/>
  <c r="P484" i="9"/>
  <c r="P370" i="9"/>
  <c r="P234" i="9"/>
  <c r="P110" i="9"/>
  <c r="P356" i="9"/>
  <c r="P212" i="9"/>
  <c r="P55" i="9"/>
  <c r="P274" i="9"/>
  <c r="P303" i="9"/>
  <c r="Q94" i="9"/>
  <c r="P147" i="9"/>
  <c r="Q524" i="9"/>
  <c r="Q336" i="9"/>
  <c r="P361" i="9"/>
  <c r="Q479" i="9"/>
  <c r="P514" i="9"/>
  <c r="Q500" i="9"/>
  <c r="P533" i="9"/>
  <c r="P337" i="9"/>
  <c r="Q523" i="9"/>
  <c r="Q505" i="9"/>
  <c r="P402" i="9"/>
  <c r="P435" i="9"/>
  <c r="P139" i="9"/>
  <c r="P98" i="9"/>
  <c r="P228" i="9"/>
  <c r="P399" i="9"/>
  <c r="P153" i="9"/>
  <c r="P47" i="9"/>
  <c r="Q225" i="9"/>
  <c r="J609" i="2"/>
  <c r="P208" i="9"/>
  <c r="P100" i="9"/>
  <c r="P223" i="9"/>
  <c r="P323" i="9"/>
  <c r="P253" i="9"/>
  <c r="P231" i="9"/>
  <c r="Q96" i="9"/>
  <c r="Q28" i="9"/>
  <c r="Q152" i="9"/>
  <c r="Q452" i="9"/>
  <c r="P452" i="9"/>
  <c r="Q536" i="9"/>
  <c r="P536" i="9"/>
  <c r="Q556" i="9"/>
  <c r="P556" i="9"/>
  <c r="Q458" i="9"/>
  <c r="P458" i="9"/>
  <c r="P413" i="9"/>
  <c r="Q413" i="9"/>
  <c r="Q403" i="9"/>
  <c r="P403" i="9"/>
  <c r="P518" i="9"/>
  <c r="Q430" i="9"/>
  <c r="P285" i="9"/>
  <c r="Q263" i="9"/>
  <c r="Q310" i="9"/>
  <c r="Q343" i="9"/>
  <c r="Q427" i="9"/>
  <c r="P427" i="9"/>
  <c r="P384" i="9"/>
  <c r="Q384" i="9"/>
  <c r="P339" i="9"/>
  <c r="Q339" i="9"/>
  <c r="Q327" i="9"/>
  <c r="P327" i="9"/>
  <c r="Q70" i="9"/>
  <c r="P70" i="9"/>
  <c r="Q194" i="9"/>
  <c r="P194" i="9"/>
  <c r="Q245" i="9"/>
  <c r="P245" i="9"/>
  <c r="P420" i="9"/>
  <c r="Q420" i="9"/>
  <c r="Q270" i="9"/>
  <c r="P270" i="9"/>
  <c r="Q106" i="9"/>
  <c r="P106" i="9"/>
  <c r="P205" i="9"/>
  <c r="Q205" i="9"/>
  <c r="P380" i="9"/>
  <c r="Q380" i="9"/>
  <c r="Q281" i="9"/>
  <c r="P281" i="9"/>
  <c r="P77" i="9"/>
  <c r="Q77" i="9"/>
  <c r="P497" i="9"/>
  <c r="Q497" i="9"/>
  <c r="P366" i="9"/>
  <c r="Q366" i="9"/>
  <c r="P119" i="9"/>
  <c r="Q119" i="9"/>
  <c r="P298" i="9"/>
  <c r="P276" i="9"/>
  <c r="P437" i="9"/>
  <c r="P174" i="9"/>
  <c r="P312" i="9"/>
  <c r="P284" i="9"/>
  <c r="P180" i="9"/>
  <c r="P135" i="9"/>
  <c r="Q320" i="9"/>
  <c r="Q168" i="9"/>
  <c r="P394" i="9"/>
  <c r="Q394" i="9"/>
  <c r="Q349" i="9"/>
  <c r="P349" i="9"/>
  <c r="Q527" i="9"/>
  <c r="P527" i="9"/>
  <c r="P454" i="9"/>
  <c r="P251" i="9"/>
  <c r="P472" i="9"/>
  <c r="P93" i="9"/>
  <c r="P155" i="9"/>
  <c r="P259" i="9"/>
  <c r="Q200" i="9"/>
  <c r="Q41" i="9"/>
  <c r="Q48" i="9"/>
  <c r="Q126" i="9"/>
  <c r="Q26" i="9"/>
  <c r="P409" i="9"/>
  <c r="P230" i="9"/>
  <c r="Q145" i="9"/>
  <c r="Q306" i="9"/>
  <c r="P65" i="9"/>
  <c r="P23" i="9"/>
  <c r="P72" i="9"/>
  <c r="P239" i="9"/>
  <c r="P267" i="9"/>
  <c r="P133" i="9"/>
  <c r="P162" i="9"/>
  <c r="P64" i="9"/>
  <c r="Q87" i="9"/>
  <c r="Q289" i="9"/>
  <c r="P261" i="9"/>
  <c r="P453" i="9"/>
  <c r="Q238" i="9"/>
  <c r="P84" i="9"/>
  <c r="Q186" i="9"/>
  <c r="Q213" i="9"/>
  <c r="P39" i="9"/>
  <c r="Q388" i="9"/>
  <c r="Q191" i="9"/>
  <c r="P314" i="9"/>
  <c r="P436" i="9"/>
  <c r="P295" i="9"/>
  <c r="Q37" i="9"/>
  <c r="P67" i="9"/>
  <c r="P462" i="9"/>
  <c r="Q357" i="9"/>
  <c r="P392" i="9"/>
  <c r="P417" i="9"/>
  <c r="Q535" i="9"/>
  <c r="P347" i="9"/>
  <c r="P266" i="9"/>
  <c r="P113" i="9"/>
  <c r="P244" i="9"/>
  <c r="P340" i="9"/>
  <c r="Q61" i="9"/>
  <c r="Q218" i="9"/>
  <c r="P317" i="9"/>
  <c r="Q367" i="9"/>
  <c r="Q38" i="9"/>
  <c r="P90" i="9"/>
  <c r="Q40" i="9"/>
  <c r="P40" i="9"/>
  <c r="Q232" i="9"/>
  <c r="P232" i="9"/>
  <c r="Q177" i="9"/>
  <c r="P177" i="9"/>
  <c r="P204" i="9"/>
  <c r="Q204" i="9"/>
  <c r="Q123" i="9"/>
  <c r="P123" i="9"/>
  <c r="Q68" i="9"/>
  <c r="P68" i="9"/>
  <c r="Q424" i="9"/>
  <c r="P424" i="9"/>
  <c r="P406" i="9"/>
  <c r="Q406" i="9"/>
  <c r="P103" i="9"/>
  <c r="P479" i="9"/>
  <c r="P297" i="9"/>
  <c r="P283" i="9"/>
  <c r="P97" i="9"/>
  <c r="P226" i="9"/>
  <c r="P523" i="9"/>
  <c r="P227" i="9"/>
  <c r="P404" i="9"/>
  <c r="P221" i="9"/>
  <c r="Q303" i="9"/>
  <c r="Q128" i="9"/>
  <c r="Q149" i="9"/>
  <c r="Q74" i="9"/>
  <c r="P75" i="9"/>
  <c r="Q337" i="9"/>
  <c r="P537" i="9"/>
  <c r="Q537" i="9"/>
  <c r="P66" i="9"/>
  <c r="Q66" i="9"/>
  <c r="Q95" i="9"/>
  <c r="P95" i="9"/>
  <c r="Q185" i="9"/>
  <c r="P185" i="9"/>
  <c r="P79" i="9"/>
  <c r="Q79" i="9"/>
  <c r="Q131" i="9"/>
  <c r="P131" i="9"/>
  <c r="P73" i="9"/>
  <c r="Q73" i="9"/>
  <c r="Q423" i="9"/>
  <c r="P423" i="9"/>
  <c r="Q20" i="9"/>
  <c r="P20" i="9"/>
  <c r="P45" i="9"/>
  <c r="Q45" i="9"/>
  <c r="P308" i="9"/>
  <c r="P524" i="9"/>
  <c r="P328" i="9"/>
  <c r="P336" i="9"/>
  <c r="P229" i="9"/>
  <c r="P500" i="9"/>
  <c r="Q348" i="9"/>
  <c r="Q514" i="9"/>
  <c r="Q361" i="9"/>
  <c r="Q255" i="9"/>
  <c r="Q24" i="9"/>
  <c r="P82" i="9"/>
  <c r="Q46" i="9"/>
  <c r="P46" i="9"/>
  <c r="Q27" i="9"/>
  <c r="P27" i="9"/>
  <c r="P52" i="9"/>
  <c r="Q52" i="9"/>
  <c r="Q53" i="9"/>
  <c r="P53" i="9"/>
  <c r="P389" i="9"/>
  <c r="Q389" i="9"/>
  <c r="Q379" i="9"/>
  <c r="P379" i="9"/>
  <c r="Q550" i="9"/>
  <c r="P550" i="9"/>
  <c r="P480" i="9"/>
  <c r="Q480" i="9"/>
  <c r="Q193" i="9"/>
  <c r="P193" i="9"/>
  <c r="Q311" i="9"/>
  <c r="P311" i="9"/>
  <c r="Q201" i="9"/>
  <c r="P201" i="9"/>
  <c r="Q198" i="9"/>
  <c r="P198" i="9"/>
  <c r="Q252" i="9"/>
  <c r="P252" i="9"/>
  <c r="P346" i="9"/>
  <c r="Q346" i="9"/>
  <c r="P94" i="9"/>
  <c r="P102" i="9"/>
  <c r="P321" i="9"/>
  <c r="P254" i="9"/>
  <c r="P277" i="9"/>
  <c r="P140" i="9"/>
  <c r="P156" i="9"/>
  <c r="Q178" i="9"/>
  <c r="Q249" i="9"/>
  <c r="Q555" i="9"/>
  <c r="P44" i="9"/>
  <c r="Q274" i="9"/>
  <c r="Q224" i="9"/>
  <c r="Q402" i="9"/>
  <c r="Q392" i="9"/>
  <c r="Q417" i="9"/>
  <c r="P105" i="9"/>
  <c r="P501" i="9"/>
  <c r="P444" i="9"/>
  <c r="P258" i="9"/>
  <c r="P141" i="9"/>
  <c r="Q287" i="9"/>
  <c r="P164" i="9"/>
  <c r="P247" i="9"/>
  <c r="P324" i="9"/>
  <c r="Q129" i="9"/>
  <c r="Q170" i="9"/>
  <c r="P508" i="9"/>
  <c r="P171" i="9"/>
  <c r="Q315" i="9"/>
  <c r="Q487" i="9"/>
  <c r="Q390" i="9"/>
  <c r="P211" i="9"/>
  <c r="P415" i="9"/>
  <c r="P236" i="9"/>
  <c r="P269" i="9"/>
  <c r="P294" i="9"/>
  <c r="P463" i="9"/>
  <c r="P134" i="9"/>
  <c r="P408" i="9"/>
  <c r="P76" i="9"/>
  <c r="Q558" i="9"/>
  <c r="Q332" i="9"/>
  <c r="Q183" i="9"/>
  <c r="Q264" i="9"/>
  <c r="Q112" i="9"/>
  <c r="Q309" i="9"/>
  <c r="P190" i="9"/>
  <c r="P219" i="9"/>
  <c r="P272" i="9"/>
  <c r="P369" i="9"/>
  <c r="P363" i="9"/>
  <c r="P54" i="9"/>
  <c r="Q196" i="9"/>
  <c r="P31" i="9"/>
  <c r="P92" i="9"/>
  <c r="P233" i="9"/>
  <c r="P241" i="9"/>
  <c r="P85" i="9"/>
  <c r="P541" i="9"/>
  <c r="Q498" i="9"/>
  <c r="Q551" i="9"/>
  <c r="Q531" i="9"/>
  <c r="Q160" i="9"/>
  <c r="P157" i="9"/>
  <c r="P56" i="9"/>
  <c r="P345" i="9"/>
  <c r="P407" i="9"/>
  <c r="Q373" i="9"/>
  <c r="P275" i="9"/>
  <c r="P169" i="9"/>
  <c r="P282" i="9"/>
  <c r="P431" i="9"/>
  <c r="P522" i="9"/>
  <c r="P396" i="9"/>
  <c r="P235" i="9"/>
  <c r="P467" i="9"/>
  <c r="P344" i="9"/>
  <c r="P330" i="9"/>
  <c r="Q118" i="9"/>
  <c r="Q494" i="9"/>
  <c r="Q120" i="9"/>
  <c r="Q260" i="9"/>
  <c r="Q199" i="9"/>
  <c r="P246" i="9"/>
  <c r="P433" i="9"/>
  <c r="P512" i="9"/>
  <c r="Q477" i="9"/>
  <c r="P434" i="9"/>
  <c r="P491" i="9"/>
  <c r="Q491" i="9"/>
  <c r="P302" i="9"/>
  <c r="Q302" i="9"/>
  <c r="P385" i="9"/>
  <c r="Q385" i="9"/>
  <c r="P481" i="9"/>
  <c r="Q481" i="9"/>
  <c r="P280" i="9"/>
  <c r="Q280" i="9"/>
  <c r="P465" i="9"/>
  <c r="Q465" i="9"/>
  <c r="Q43" i="9"/>
  <c r="P43" i="9"/>
  <c r="P461" i="9"/>
  <c r="Q461" i="9"/>
  <c r="P532" i="9"/>
  <c r="Q532" i="9"/>
  <c r="P278" i="9"/>
  <c r="Q278" i="9"/>
  <c r="P318" i="9"/>
  <c r="Q318" i="9"/>
  <c r="P329" i="9"/>
  <c r="Q329" i="9"/>
  <c r="P445" i="9"/>
  <c r="Q445" i="9"/>
  <c r="P397" i="9"/>
  <c r="Q397" i="9"/>
  <c r="P393" i="9"/>
  <c r="Q393" i="9"/>
  <c r="P449" i="9"/>
  <c r="Q449" i="9"/>
  <c r="P416" i="9"/>
  <c r="Q416" i="9"/>
  <c r="P547" i="9"/>
  <c r="Q547" i="9"/>
  <c r="P166" i="9"/>
  <c r="Q166" i="9"/>
  <c r="P540" i="9"/>
  <c r="Q540" i="9"/>
  <c r="P474" i="9"/>
  <c r="Q474" i="9"/>
  <c r="P250" i="9"/>
  <c r="Q250" i="9"/>
  <c r="P490" i="9"/>
  <c r="Q490" i="9"/>
  <c r="P300" i="9"/>
  <c r="Q300" i="9"/>
  <c r="P383" i="9"/>
  <c r="Q383" i="9"/>
  <c r="P142" i="9"/>
  <c r="Q142" i="9"/>
  <c r="P292" i="9"/>
  <c r="Q292" i="9"/>
  <c r="P351" i="9"/>
  <c r="Q351" i="9"/>
  <c r="P506" i="9"/>
  <c r="Q506" i="9"/>
  <c r="P377" i="9"/>
  <c r="Q377" i="9"/>
  <c r="P138" i="9"/>
  <c r="Q138" i="9"/>
  <c r="P516" i="9"/>
  <c r="Q516" i="9"/>
  <c r="P365" i="9"/>
  <c r="Q365" i="9"/>
  <c r="P410" i="9"/>
  <c r="Q410" i="9"/>
  <c r="P175" i="9"/>
  <c r="Q175" i="9"/>
  <c r="P520" i="9"/>
  <c r="Q520" i="9"/>
  <c r="P418" i="9"/>
  <c r="Q418" i="9"/>
  <c r="P181" i="9"/>
  <c r="Q181" i="9"/>
  <c r="P288" i="9"/>
  <c r="Q288" i="9"/>
  <c r="P448" i="9"/>
  <c r="Q448" i="9"/>
  <c r="P124" i="9"/>
  <c r="Q124" i="9"/>
  <c r="Q22" i="9"/>
  <c r="P22" i="9"/>
  <c r="P49" i="9"/>
  <c r="Q49" i="9"/>
  <c r="Q63" i="9"/>
  <c r="P63" i="9"/>
  <c r="P562" i="9"/>
  <c r="Q562" i="9"/>
  <c r="P473" i="9"/>
  <c r="Q473" i="9"/>
  <c r="Q57" i="9"/>
  <c r="P57" i="9"/>
  <c r="P455" i="9"/>
  <c r="Q455" i="9"/>
  <c r="P121" i="9"/>
  <c r="Q121" i="9"/>
  <c r="P447" i="9"/>
  <c r="Q447" i="9"/>
  <c r="P387" i="9"/>
  <c r="A45" i="15" l="1"/>
  <c r="W44" i="15"/>
  <c r="X44" i="15" s="1"/>
  <c r="Y44" i="15" s="1"/>
  <c r="M57" i="13"/>
  <c r="N57" i="13" s="1"/>
  <c r="A58" i="13"/>
  <c r="C654" i="2" a="1"/>
  <c r="C624" i="2" a="1"/>
  <c r="AB31" i="9" a="1"/>
  <c r="AB31" i="9" s="1"/>
  <c r="AB32" i="9" s="1"/>
  <c r="AC32" i="9" a="1"/>
  <c r="AC32" i="9" s="1"/>
  <c r="A46" i="15" l="1"/>
  <c r="W45" i="15"/>
  <c r="X45" i="15" s="1"/>
  <c r="Y45" i="15" s="1"/>
  <c r="A59" i="13"/>
  <c r="M58" i="13"/>
  <c r="N58" i="13" s="1"/>
  <c r="D625" i="2"/>
  <c r="J6" i="2" s="1"/>
  <c r="J7" i="2" s="1"/>
  <c r="J626" i="2"/>
  <c r="F628" i="2"/>
  <c r="L629" i="2"/>
  <c r="H631" i="2"/>
  <c r="D633" i="2"/>
  <c r="H624" i="2"/>
  <c r="D626" i="2"/>
  <c r="J627" i="2"/>
  <c r="F629" i="2"/>
  <c r="L630" i="2"/>
  <c r="H632" i="2"/>
  <c r="K633" i="2"/>
  <c r="E632" i="2"/>
  <c r="I630" i="2"/>
  <c r="O6" i="2" s="1"/>
  <c r="O7" i="2" s="1"/>
  <c r="C629" i="2"/>
  <c r="G627" i="2"/>
  <c r="K625" i="2"/>
  <c r="E624" i="2"/>
  <c r="G632" i="2"/>
  <c r="K630" i="2"/>
  <c r="E629" i="2"/>
  <c r="I627" i="2"/>
  <c r="C626" i="2"/>
  <c r="G624" i="2"/>
  <c r="C624" i="2"/>
  <c r="I6" i="2" s="1"/>
  <c r="H625" i="2"/>
  <c r="D627" i="2"/>
  <c r="J628" i="2"/>
  <c r="F630" i="2"/>
  <c r="L631" i="2"/>
  <c r="H633" i="2"/>
  <c r="L624" i="2"/>
  <c r="H626" i="2"/>
  <c r="D628" i="2"/>
  <c r="J629" i="2"/>
  <c r="F631" i="2"/>
  <c r="L632" i="2"/>
  <c r="G633" i="2"/>
  <c r="K631" i="2"/>
  <c r="E630" i="2"/>
  <c r="I628" i="2"/>
  <c r="C627" i="2"/>
  <c r="G625" i="2"/>
  <c r="I633" i="2"/>
  <c r="C632" i="2"/>
  <c r="G630" i="2"/>
  <c r="K628" i="2"/>
  <c r="E627" i="2"/>
  <c r="I625" i="2"/>
  <c r="F624" i="2"/>
  <c r="L625" i="2"/>
  <c r="H627" i="2"/>
  <c r="D629" i="2"/>
  <c r="J630" i="2"/>
  <c r="F632" i="2"/>
  <c r="L633" i="2"/>
  <c r="R6" i="2" s="1"/>
  <c r="R7" i="2" s="1"/>
  <c r="F625" i="2"/>
  <c r="L626" i="2"/>
  <c r="H628" i="2"/>
  <c r="D630" i="2"/>
  <c r="J631" i="2"/>
  <c r="P6" i="2" s="1"/>
  <c r="P7" i="2" s="1"/>
  <c r="F633" i="2"/>
  <c r="C633" i="2"/>
  <c r="G631" i="2"/>
  <c r="K629" i="2"/>
  <c r="E628" i="2"/>
  <c r="I626" i="2"/>
  <c r="C625" i="2"/>
  <c r="E633" i="2"/>
  <c r="I631" i="2"/>
  <c r="C630" i="2"/>
  <c r="G628" i="2"/>
  <c r="M6" i="2" s="1"/>
  <c r="M7" i="2" s="1"/>
  <c r="K626" i="2"/>
  <c r="E625" i="2"/>
  <c r="J624" i="2"/>
  <c r="F626" i="2"/>
  <c r="L627" i="2"/>
  <c r="H629" i="2"/>
  <c r="N6" i="2" s="1"/>
  <c r="N7" i="2" s="1"/>
  <c r="D631" i="2"/>
  <c r="J632" i="2"/>
  <c r="D624" i="2"/>
  <c r="J625" i="2"/>
  <c r="F627" i="2"/>
  <c r="L6" i="2" s="1"/>
  <c r="L7" i="2" s="1"/>
  <c r="L628" i="2"/>
  <c r="H630" i="2"/>
  <c r="D632" i="2"/>
  <c r="J633" i="2"/>
  <c r="I632" i="2"/>
  <c r="C631" i="2"/>
  <c r="G629" i="2"/>
  <c r="K627" i="2"/>
  <c r="E626" i="2"/>
  <c r="K6" i="2" s="1"/>
  <c r="I624" i="2"/>
  <c r="K632" i="2"/>
  <c r="Q6" i="2" s="1"/>
  <c r="Q7" i="2" s="1"/>
  <c r="E631" i="2"/>
  <c r="I629" i="2"/>
  <c r="C628" i="2"/>
  <c r="G626" i="2"/>
  <c r="K624" i="2"/>
  <c r="C654" i="2"/>
  <c r="J653" i="2" s="1"/>
  <c r="D666" i="2" s="1"/>
  <c r="D673" i="2" s="1"/>
  <c r="C676" i="2" s="1"/>
  <c r="F654" i="2"/>
  <c r="D655" i="2"/>
  <c r="L655" i="2"/>
  <c r="J656" i="2"/>
  <c r="H657" i="2"/>
  <c r="F658" i="2"/>
  <c r="D659" i="2"/>
  <c r="L659" i="2"/>
  <c r="J660" i="2"/>
  <c r="H661" i="2"/>
  <c r="F662" i="2"/>
  <c r="D663" i="2"/>
  <c r="L663" i="2"/>
  <c r="H654" i="2"/>
  <c r="F655" i="2"/>
  <c r="D656" i="2"/>
  <c r="L656" i="2"/>
  <c r="J657" i="2"/>
  <c r="H658" i="2"/>
  <c r="F659" i="2"/>
  <c r="D660" i="2"/>
  <c r="L660" i="2"/>
  <c r="J661" i="2"/>
  <c r="H662" i="2"/>
  <c r="F663" i="2"/>
  <c r="J654" i="2"/>
  <c r="H655" i="2"/>
  <c r="F656" i="2"/>
  <c r="D657" i="2"/>
  <c r="L657" i="2"/>
  <c r="J658" i="2"/>
  <c r="H659" i="2"/>
  <c r="F660" i="2"/>
  <c r="D661" i="2"/>
  <c r="L661" i="2"/>
  <c r="J662" i="2"/>
  <c r="H663" i="2"/>
  <c r="D654" i="2"/>
  <c r="L654" i="2"/>
  <c r="J655" i="2"/>
  <c r="H656" i="2"/>
  <c r="F657" i="2"/>
  <c r="D658" i="2"/>
  <c r="L658" i="2"/>
  <c r="J659" i="2"/>
  <c r="H660" i="2"/>
  <c r="F661" i="2"/>
  <c r="D662" i="2"/>
  <c r="L662" i="2"/>
  <c r="J663" i="2"/>
  <c r="G663" i="2"/>
  <c r="I662" i="2"/>
  <c r="K661" i="2"/>
  <c r="C661" i="2"/>
  <c r="E660" i="2"/>
  <c r="G659" i="2"/>
  <c r="I658" i="2"/>
  <c r="K657" i="2"/>
  <c r="C657" i="2"/>
  <c r="E656" i="2"/>
  <c r="G655" i="2"/>
  <c r="I654" i="2"/>
  <c r="E663" i="2"/>
  <c r="E662" i="2"/>
  <c r="E661" i="2"/>
  <c r="C660" i="2"/>
  <c r="C659" i="2"/>
  <c r="C658" i="2"/>
  <c r="K656" i="2"/>
  <c r="K655" i="2"/>
  <c r="K654" i="2"/>
  <c r="C663" i="2"/>
  <c r="C662" i="2"/>
  <c r="K660" i="2"/>
  <c r="K659" i="2"/>
  <c r="K658" i="2"/>
  <c r="I657" i="2"/>
  <c r="I656" i="2"/>
  <c r="I655" i="2"/>
  <c r="G654" i="2"/>
  <c r="K663" i="2"/>
  <c r="K662" i="2"/>
  <c r="I661" i="2"/>
  <c r="I660" i="2"/>
  <c r="I659" i="2"/>
  <c r="G658" i="2"/>
  <c r="G657" i="2"/>
  <c r="G656" i="2"/>
  <c r="E655" i="2"/>
  <c r="E654" i="2"/>
  <c r="G660" i="2"/>
  <c r="C656" i="2"/>
  <c r="I663" i="2"/>
  <c r="E659" i="2"/>
  <c r="C655" i="2"/>
  <c r="G662" i="2"/>
  <c r="E658" i="2"/>
  <c r="G661" i="2"/>
  <c r="E657" i="2"/>
  <c r="K7" i="2"/>
  <c r="AC31" i="9"/>
  <c r="AC33" i="9" s="1"/>
  <c r="AC42" i="9" s="1"/>
  <c r="AB33" i="9"/>
  <c r="AB41" i="9" s="1"/>
  <c r="A47" i="15" l="1"/>
  <c r="W46" i="15"/>
  <c r="X46" i="15" s="1"/>
  <c r="Y46" i="15" s="1"/>
  <c r="AI27" i="2"/>
  <c r="AI35" i="2"/>
  <c r="AI43" i="2"/>
  <c r="AI51" i="2"/>
  <c r="AI59" i="2"/>
  <c r="AI32" i="2"/>
  <c r="AI40" i="2"/>
  <c r="AI48" i="2"/>
  <c r="AI56" i="2"/>
  <c r="AI65" i="2"/>
  <c r="AI73" i="2"/>
  <c r="AI81" i="2"/>
  <c r="AI64" i="2"/>
  <c r="AI72" i="2"/>
  <c r="AI80" i="2"/>
  <c r="AI88" i="2"/>
  <c r="AI89" i="2"/>
  <c r="AI100" i="2"/>
  <c r="AI108" i="2"/>
  <c r="AI116" i="2"/>
  <c r="AI85" i="2"/>
  <c r="AI97" i="2"/>
  <c r="AI105" i="2"/>
  <c r="AI113" i="2"/>
  <c r="AI121" i="2"/>
  <c r="AI129" i="2"/>
  <c r="AI137" i="2"/>
  <c r="AI145" i="2"/>
  <c r="AI153" i="2"/>
  <c r="AI161" i="2"/>
  <c r="AI169" i="2"/>
  <c r="AI177" i="2"/>
  <c r="AI185" i="2"/>
  <c r="AI124" i="2"/>
  <c r="AI132" i="2"/>
  <c r="AI140" i="2"/>
  <c r="AI148" i="2"/>
  <c r="AI156" i="2"/>
  <c r="AI164" i="2"/>
  <c r="AI172" i="2"/>
  <c r="AI184" i="2"/>
  <c r="AI196" i="2"/>
  <c r="AI204" i="2"/>
  <c r="AI212" i="2"/>
  <c r="AI220" i="2"/>
  <c r="AI228" i="2"/>
  <c r="AI236" i="2"/>
  <c r="AI244" i="2"/>
  <c r="AI178" i="2"/>
  <c r="AI193" i="2"/>
  <c r="AI201" i="2"/>
  <c r="AI209" i="2"/>
  <c r="AI217" i="2"/>
  <c r="AI225" i="2"/>
  <c r="AI233" i="2"/>
  <c r="AI241" i="2"/>
  <c r="AI249" i="2"/>
  <c r="AI255" i="2"/>
  <c r="AI263" i="2"/>
  <c r="AI271" i="2"/>
  <c r="AI279" i="2"/>
  <c r="AI287" i="2"/>
  <c r="AI295" i="2"/>
  <c r="AI303" i="2"/>
  <c r="AI311" i="2"/>
  <c r="AI319" i="2"/>
  <c r="AI260" i="2"/>
  <c r="AI268" i="2"/>
  <c r="AI276" i="2"/>
  <c r="AI284" i="2"/>
  <c r="AI292" i="2"/>
  <c r="AI300" i="2"/>
  <c r="AI308" i="2"/>
  <c r="AI316" i="2"/>
  <c r="AI324" i="2"/>
  <c r="AI332" i="2"/>
  <c r="AI340" i="2"/>
  <c r="AI348" i="2"/>
  <c r="AI356" i="2"/>
  <c r="AI364" i="2"/>
  <c r="AI372" i="2"/>
  <c r="AI380" i="2"/>
  <c r="AI388" i="2"/>
  <c r="AI327" i="2"/>
  <c r="AI335" i="2"/>
  <c r="AI343" i="2"/>
  <c r="AI351" i="2"/>
  <c r="AI359" i="2"/>
  <c r="AI367" i="2"/>
  <c r="AI375" i="2"/>
  <c r="AI383" i="2"/>
  <c r="AI391" i="2"/>
  <c r="AI399" i="2"/>
  <c r="AI407" i="2"/>
  <c r="AI415" i="2"/>
  <c r="AI423" i="2"/>
  <c r="AI431" i="2"/>
  <c r="AI439" i="2"/>
  <c r="AI447" i="2"/>
  <c r="AI455" i="2"/>
  <c r="AI463" i="2"/>
  <c r="AI471" i="2"/>
  <c r="AI479" i="2"/>
  <c r="AI487" i="2"/>
  <c r="AI495" i="2"/>
  <c r="AI503" i="2"/>
  <c r="AI511" i="2"/>
  <c r="AI519" i="2"/>
  <c r="AI392" i="2"/>
  <c r="AI400" i="2"/>
  <c r="AI408" i="2"/>
  <c r="AI416" i="2"/>
  <c r="AI424" i="2"/>
  <c r="AI432" i="2"/>
  <c r="AI440" i="2"/>
  <c r="AI448" i="2"/>
  <c r="AI456" i="2"/>
  <c r="AI464" i="2"/>
  <c r="AI472" i="2"/>
  <c r="AI480" i="2"/>
  <c r="AI488" i="2"/>
  <c r="AI496" i="2"/>
  <c r="AI504" i="2"/>
  <c r="AI512" i="2"/>
  <c r="AI520" i="2"/>
  <c r="AI527" i="2"/>
  <c r="AI535" i="2"/>
  <c r="AI543" i="2"/>
  <c r="AI551" i="2"/>
  <c r="AI559" i="2"/>
  <c r="AI567" i="2"/>
  <c r="AI532" i="2"/>
  <c r="AI540" i="2"/>
  <c r="AI548" i="2"/>
  <c r="AI556" i="2"/>
  <c r="AI564" i="2"/>
  <c r="AI29" i="2"/>
  <c r="AI37" i="2"/>
  <c r="AI45" i="2"/>
  <c r="AI53" i="2"/>
  <c r="AI26" i="2"/>
  <c r="AI34" i="2"/>
  <c r="AI42" i="2"/>
  <c r="AI50" i="2"/>
  <c r="AI58" i="2"/>
  <c r="AI67" i="2"/>
  <c r="AI75" i="2"/>
  <c r="AI83" i="2"/>
  <c r="AI66" i="2"/>
  <c r="AI74" i="2"/>
  <c r="AI82" i="2"/>
  <c r="AI90" i="2"/>
  <c r="AI94" i="2"/>
  <c r="AI102" i="2"/>
  <c r="AI110" i="2"/>
  <c r="AI118" i="2"/>
  <c r="AI91" i="2"/>
  <c r="AI99" i="2"/>
  <c r="AI107" i="2"/>
  <c r="AI115" i="2"/>
  <c r="AI123" i="2"/>
  <c r="AI131" i="2"/>
  <c r="AI139" i="2"/>
  <c r="AI147" i="2"/>
  <c r="AI155" i="2"/>
  <c r="AI163" i="2"/>
  <c r="AI171" i="2"/>
  <c r="AI179" i="2"/>
  <c r="AI187" i="2"/>
  <c r="AI126" i="2"/>
  <c r="AI134" i="2"/>
  <c r="AI142" i="2"/>
  <c r="AI150" i="2"/>
  <c r="AI158" i="2"/>
  <c r="AI166" i="2"/>
  <c r="AI174" i="2"/>
  <c r="AI188" i="2"/>
  <c r="AI198" i="2"/>
  <c r="AI206" i="2"/>
  <c r="AI214" i="2"/>
  <c r="AI222" i="2"/>
  <c r="AI230" i="2"/>
  <c r="AI238" i="2"/>
  <c r="AI246" i="2"/>
  <c r="AI182" i="2"/>
  <c r="AI195" i="2"/>
  <c r="AI203" i="2"/>
  <c r="AI211" i="2"/>
  <c r="AI219" i="2"/>
  <c r="AI227" i="2"/>
  <c r="AI235" i="2"/>
  <c r="AI243" i="2"/>
  <c r="AI251" i="2"/>
  <c r="AI257" i="2"/>
  <c r="AI265" i="2"/>
  <c r="AI273" i="2"/>
  <c r="AI281" i="2"/>
  <c r="AI289" i="2"/>
  <c r="AI297" i="2"/>
  <c r="AI305" i="2"/>
  <c r="AI313" i="2"/>
  <c r="AI254" i="2"/>
  <c r="AI262" i="2"/>
  <c r="AI270" i="2"/>
  <c r="AI278" i="2"/>
  <c r="AI286" i="2"/>
  <c r="AI294" i="2"/>
  <c r="AI302" i="2"/>
  <c r="AI310" i="2"/>
  <c r="AI318" i="2"/>
  <c r="AI326" i="2"/>
  <c r="AI334" i="2"/>
  <c r="AI342" i="2"/>
  <c r="AI350" i="2"/>
  <c r="AI358" i="2"/>
  <c r="AI366" i="2"/>
  <c r="AI374" i="2"/>
  <c r="AI382" i="2"/>
  <c r="AI321" i="2"/>
  <c r="AI329" i="2"/>
  <c r="AI337" i="2"/>
  <c r="AI345" i="2"/>
  <c r="AI353" i="2"/>
  <c r="AI361" i="2"/>
  <c r="AI369" i="2"/>
  <c r="AI377" i="2"/>
  <c r="AI385" i="2"/>
  <c r="AI393" i="2"/>
  <c r="AI401" i="2"/>
  <c r="AI409" i="2"/>
  <c r="AI417" i="2"/>
  <c r="AI425" i="2"/>
  <c r="AI433" i="2"/>
  <c r="AI441" i="2"/>
  <c r="AI449" i="2"/>
  <c r="AI457" i="2"/>
  <c r="AI465" i="2"/>
  <c r="AI473" i="2"/>
  <c r="AI481" i="2"/>
  <c r="AI489" i="2"/>
  <c r="AI497" i="2"/>
  <c r="AI505" i="2"/>
  <c r="AI513" i="2"/>
  <c r="AI521" i="2"/>
  <c r="AI394" i="2"/>
  <c r="AI402" i="2"/>
  <c r="AI410" i="2"/>
  <c r="AI418" i="2"/>
  <c r="AI426" i="2"/>
  <c r="AI434" i="2"/>
  <c r="AI442" i="2"/>
  <c r="AI450" i="2"/>
  <c r="AI458" i="2"/>
  <c r="AI466" i="2"/>
  <c r="AI474" i="2"/>
  <c r="AI482" i="2"/>
  <c r="AI490" i="2"/>
  <c r="AI498" i="2"/>
  <c r="AI506" i="2"/>
  <c r="AI514" i="2"/>
  <c r="AI522" i="2"/>
  <c r="AI529" i="2"/>
  <c r="AI537" i="2"/>
  <c r="AI545" i="2"/>
  <c r="AI553" i="2"/>
  <c r="AI561" i="2"/>
  <c r="AI526" i="2"/>
  <c r="AI534" i="2"/>
  <c r="AI542" i="2"/>
  <c r="AI550" i="2"/>
  <c r="AI558" i="2"/>
  <c r="AI566" i="2"/>
  <c r="AI31" i="2"/>
  <c r="AI39" i="2"/>
  <c r="AI47" i="2"/>
  <c r="AI55" i="2"/>
  <c r="AI28" i="2"/>
  <c r="AI36" i="2"/>
  <c r="AI44" i="2"/>
  <c r="AI52" i="2"/>
  <c r="AI61" i="2"/>
  <c r="AI69" i="2"/>
  <c r="AI77" i="2"/>
  <c r="AI60" i="2"/>
  <c r="AI68" i="2"/>
  <c r="AI76" i="2"/>
  <c r="AI84" i="2"/>
  <c r="AI92" i="2"/>
  <c r="AI96" i="2"/>
  <c r="AI104" i="2"/>
  <c r="AI112" i="2"/>
  <c r="AI120" i="2"/>
  <c r="AI93" i="2"/>
  <c r="AI101" i="2"/>
  <c r="AI109" i="2"/>
  <c r="AI117" i="2"/>
  <c r="AI125" i="2"/>
  <c r="AI133" i="2"/>
  <c r="AI141" i="2"/>
  <c r="AI149" i="2"/>
  <c r="AI157" i="2"/>
  <c r="AI165" i="2"/>
  <c r="AI173" i="2"/>
  <c r="AI181" i="2"/>
  <c r="AI189" i="2"/>
  <c r="AI128" i="2"/>
  <c r="AI136" i="2"/>
  <c r="AI144" i="2"/>
  <c r="AI152" i="2"/>
  <c r="AI160" i="2"/>
  <c r="AI168" i="2"/>
  <c r="AI176" i="2"/>
  <c r="AI192" i="2"/>
  <c r="AI200" i="2"/>
  <c r="AI208" i="2"/>
  <c r="AI216" i="2"/>
  <c r="AI224" i="2"/>
  <c r="AI232" i="2"/>
  <c r="AI240" i="2"/>
  <c r="AI248" i="2"/>
  <c r="AI186" i="2"/>
  <c r="AI197" i="2"/>
  <c r="AI205" i="2"/>
  <c r="AI213" i="2"/>
  <c r="AI221" i="2"/>
  <c r="AI229" i="2"/>
  <c r="AI237" i="2"/>
  <c r="AI245" i="2"/>
  <c r="AI252" i="2"/>
  <c r="AI259" i="2"/>
  <c r="AI267" i="2"/>
  <c r="AI275" i="2"/>
  <c r="AI283" i="2"/>
  <c r="AI291" i="2"/>
  <c r="AI299" i="2"/>
  <c r="AI307" i="2"/>
  <c r="AI315" i="2"/>
  <c r="AI256" i="2"/>
  <c r="AI264" i="2"/>
  <c r="AI272" i="2"/>
  <c r="AI280" i="2"/>
  <c r="AI288" i="2"/>
  <c r="AI296" i="2"/>
  <c r="AI304" i="2"/>
  <c r="AI312" i="2"/>
  <c r="AI320" i="2"/>
  <c r="AI328" i="2"/>
  <c r="AI336" i="2"/>
  <c r="AI344" i="2"/>
  <c r="AI352" i="2"/>
  <c r="AI360" i="2"/>
  <c r="AI368" i="2"/>
  <c r="AI376" i="2"/>
  <c r="AI384" i="2"/>
  <c r="AI323" i="2"/>
  <c r="AI331" i="2"/>
  <c r="AI339" i="2"/>
  <c r="AI347" i="2"/>
  <c r="AI355" i="2"/>
  <c r="AI363" i="2"/>
  <c r="AI371" i="2"/>
  <c r="AI379" i="2"/>
  <c r="AI387" i="2"/>
  <c r="AI395" i="2"/>
  <c r="AI403" i="2"/>
  <c r="AI411" i="2"/>
  <c r="AI419" i="2"/>
  <c r="AI427" i="2"/>
  <c r="AI435" i="2"/>
  <c r="AI443" i="2"/>
  <c r="AI451" i="2"/>
  <c r="AI459" i="2"/>
  <c r="AI467" i="2"/>
  <c r="AI475" i="2"/>
  <c r="AI483" i="2"/>
  <c r="AI491" i="2"/>
  <c r="AI499" i="2"/>
  <c r="AI507" i="2"/>
  <c r="AI515" i="2"/>
  <c r="AI523" i="2"/>
  <c r="AI396" i="2"/>
  <c r="AI404" i="2"/>
  <c r="AI412" i="2"/>
  <c r="AI420" i="2"/>
  <c r="AI428" i="2"/>
  <c r="AI436" i="2"/>
  <c r="AI444" i="2"/>
  <c r="AI452" i="2"/>
  <c r="AI460" i="2"/>
  <c r="AI468" i="2"/>
  <c r="AI476" i="2"/>
  <c r="AI484" i="2"/>
  <c r="AI492" i="2"/>
  <c r="AI500" i="2"/>
  <c r="AI508" i="2"/>
  <c r="AI516" i="2"/>
  <c r="AI524" i="2"/>
  <c r="AI531" i="2"/>
  <c r="AI539" i="2"/>
  <c r="AI547" i="2"/>
  <c r="AI555" i="2"/>
  <c r="AI563" i="2"/>
  <c r="AI528" i="2"/>
  <c r="AI536" i="2"/>
  <c r="AI544" i="2"/>
  <c r="AI552" i="2"/>
  <c r="AI560" i="2"/>
  <c r="AI568" i="2"/>
  <c r="AI33" i="2"/>
  <c r="AI30" i="2"/>
  <c r="AI63" i="2"/>
  <c r="AI70" i="2"/>
  <c r="AI98" i="2"/>
  <c r="AI95" i="2"/>
  <c r="AI127" i="2"/>
  <c r="AI159" i="2"/>
  <c r="AI191" i="2"/>
  <c r="AI154" i="2"/>
  <c r="AI194" i="2"/>
  <c r="AI226" i="2"/>
  <c r="AI190" i="2"/>
  <c r="AI223" i="2"/>
  <c r="AI253" i="2"/>
  <c r="AI285" i="2"/>
  <c r="AI317" i="2"/>
  <c r="AI282" i="2"/>
  <c r="AI314" i="2"/>
  <c r="AI346" i="2"/>
  <c r="AI378" i="2"/>
  <c r="AI341" i="2"/>
  <c r="AI373" i="2"/>
  <c r="AI405" i="2"/>
  <c r="AI437" i="2"/>
  <c r="AI469" i="2"/>
  <c r="AI501" i="2"/>
  <c r="AI398" i="2"/>
  <c r="AI430" i="2"/>
  <c r="AI462" i="2"/>
  <c r="AI494" i="2"/>
  <c r="AI525" i="2"/>
  <c r="AI557" i="2"/>
  <c r="AI546" i="2"/>
  <c r="AI41" i="2"/>
  <c r="AI38" i="2"/>
  <c r="AI71" i="2"/>
  <c r="AI78" i="2"/>
  <c r="AI106" i="2"/>
  <c r="AI103" i="2"/>
  <c r="AI135" i="2"/>
  <c r="AI167" i="2"/>
  <c r="AI130" i="2"/>
  <c r="AI162" i="2"/>
  <c r="AI202" i="2"/>
  <c r="AI234" i="2"/>
  <c r="AI199" i="2"/>
  <c r="AI231" i="2"/>
  <c r="AI261" i="2"/>
  <c r="AI293" i="2"/>
  <c r="AI258" i="2"/>
  <c r="AI290" i="2"/>
  <c r="AI322" i="2"/>
  <c r="AI354" i="2"/>
  <c r="AI386" i="2"/>
  <c r="AI349" i="2"/>
  <c r="AI381" i="2"/>
  <c r="AI413" i="2"/>
  <c r="AI445" i="2"/>
  <c r="AI477" i="2"/>
  <c r="AI509" i="2"/>
  <c r="AI406" i="2"/>
  <c r="AI438" i="2"/>
  <c r="AI470" i="2"/>
  <c r="AI502" i="2"/>
  <c r="AI533" i="2"/>
  <c r="AI565" i="2"/>
  <c r="AI554" i="2"/>
  <c r="AI49" i="2"/>
  <c r="AI46" i="2"/>
  <c r="AI79" i="2"/>
  <c r="AI86" i="2"/>
  <c r="AI114" i="2"/>
  <c r="AI111" i="2"/>
  <c r="AI143" i="2"/>
  <c r="AI175" i="2"/>
  <c r="AI138" i="2"/>
  <c r="AI170" i="2"/>
  <c r="AI210" i="2"/>
  <c r="AI242" i="2"/>
  <c r="AI207" i="2"/>
  <c r="AI239" i="2"/>
  <c r="AI269" i="2"/>
  <c r="AI301" i="2"/>
  <c r="AI266" i="2"/>
  <c r="AI298" i="2"/>
  <c r="AI330" i="2"/>
  <c r="AI362" i="2"/>
  <c r="AI325" i="2"/>
  <c r="AI357" i="2"/>
  <c r="AI389" i="2"/>
  <c r="AI421" i="2"/>
  <c r="AI453" i="2"/>
  <c r="AI485" i="2"/>
  <c r="AI517" i="2"/>
  <c r="AI414" i="2"/>
  <c r="AI446" i="2"/>
  <c r="AI478" i="2"/>
  <c r="AI510" i="2"/>
  <c r="AI541" i="2"/>
  <c r="AI530" i="2"/>
  <c r="AI562" i="2"/>
  <c r="AI57" i="2"/>
  <c r="AI122" i="2"/>
  <c r="AI146" i="2"/>
  <c r="AI215" i="2"/>
  <c r="AI274" i="2"/>
  <c r="AI333" i="2"/>
  <c r="AI461" i="2"/>
  <c r="AI454" i="2"/>
  <c r="AI538" i="2"/>
  <c r="AI54" i="2"/>
  <c r="AI119" i="2"/>
  <c r="AI180" i="2"/>
  <c r="AI247" i="2"/>
  <c r="AI306" i="2"/>
  <c r="AI365" i="2"/>
  <c r="AI493" i="2"/>
  <c r="AI486" i="2"/>
  <c r="AI25" i="2"/>
  <c r="AI62" i="2"/>
  <c r="AI151" i="2"/>
  <c r="AI218" i="2"/>
  <c r="AI277" i="2"/>
  <c r="AI338" i="2"/>
  <c r="AI397" i="2"/>
  <c r="AI390" i="2"/>
  <c r="AI518" i="2"/>
  <c r="AI87" i="2"/>
  <c r="AI183" i="2"/>
  <c r="AI250" i="2"/>
  <c r="AI309" i="2"/>
  <c r="AI370" i="2"/>
  <c r="AI429" i="2"/>
  <c r="AI422" i="2"/>
  <c r="AI549" i="2"/>
  <c r="AK26" i="2"/>
  <c r="AK34" i="2"/>
  <c r="AK42" i="2"/>
  <c r="AK50" i="2"/>
  <c r="AK58" i="2"/>
  <c r="AK33" i="2"/>
  <c r="AK41" i="2"/>
  <c r="AK49" i="2"/>
  <c r="AK57" i="2"/>
  <c r="AK64" i="2"/>
  <c r="AK72" i="2"/>
  <c r="AK80" i="2"/>
  <c r="AK65" i="2"/>
  <c r="AK73" i="2"/>
  <c r="AK81" i="2"/>
  <c r="AK89" i="2"/>
  <c r="AK92" i="2"/>
  <c r="AK99" i="2"/>
  <c r="AK107" i="2"/>
  <c r="AK115" i="2"/>
  <c r="AK123" i="2"/>
  <c r="AK96" i="2"/>
  <c r="AK104" i="2"/>
  <c r="AK112" i="2"/>
  <c r="AK120" i="2"/>
  <c r="AK128" i="2"/>
  <c r="AK136" i="2"/>
  <c r="AK144" i="2"/>
  <c r="AK152" i="2"/>
  <c r="AK160" i="2"/>
  <c r="AK168" i="2"/>
  <c r="AK176" i="2"/>
  <c r="AK184" i="2"/>
  <c r="AK125" i="2"/>
  <c r="AK133" i="2"/>
  <c r="AK141" i="2"/>
  <c r="AK149" i="2"/>
  <c r="AK157" i="2"/>
  <c r="AK165" i="2"/>
  <c r="AK173" i="2"/>
  <c r="AK183" i="2"/>
  <c r="AK195" i="2"/>
  <c r="AK203" i="2"/>
  <c r="AK211" i="2"/>
  <c r="AK219" i="2"/>
  <c r="AK227" i="2"/>
  <c r="AK235" i="2"/>
  <c r="AK243" i="2"/>
  <c r="AK251" i="2"/>
  <c r="AK192" i="2"/>
  <c r="AK200" i="2"/>
  <c r="AK208" i="2"/>
  <c r="AK216" i="2"/>
  <c r="AK224" i="2"/>
  <c r="AK232" i="2"/>
  <c r="AK240" i="2"/>
  <c r="AK248" i="2"/>
  <c r="AK258" i="2"/>
  <c r="AK266" i="2"/>
  <c r="AK274" i="2"/>
  <c r="AK282" i="2"/>
  <c r="AK290" i="2"/>
  <c r="AK298" i="2"/>
  <c r="AK306" i="2"/>
  <c r="AK314" i="2"/>
  <c r="AK252" i="2"/>
  <c r="AK259" i="2"/>
  <c r="AK267" i="2"/>
  <c r="AK275" i="2"/>
  <c r="AK28" i="2"/>
  <c r="AK36" i="2"/>
  <c r="AK44" i="2"/>
  <c r="AK52" i="2"/>
  <c r="AK27" i="2"/>
  <c r="AK35" i="2"/>
  <c r="AK43" i="2"/>
  <c r="AK51" i="2"/>
  <c r="AK59" i="2"/>
  <c r="AK66" i="2"/>
  <c r="AK74" i="2"/>
  <c r="AK82" i="2"/>
  <c r="AK67" i="2"/>
  <c r="AK75" i="2"/>
  <c r="AK83" i="2"/>
  <c r="AK91" i="2"/>
  <c r="AK93" i="2"/>
  <c r="AK101" i="2"/>
  <c r="AK109" i="2"/>
  <c r="AK117" i="2"/>
  <c r="AK86" i="2"/>
  <c r="AK98" i="2"/>
  <c r="AK106" i="2"/>
  <c r="AK114" i="2"/>
  <c r="AK122" i="2"/>
  <c r="AK130" i="2"/>
  <c r="AK138" i="2"/>
  <c r="AK146" i="2"/>
  <c r="AK154" i="2"/>
  <c r="AK162" i="2"/>
  <c r="AK170" i="2"/>
  <c r="AK178" i="2"/>
  <c r="AK186" i="2"/>
  <c r="AK127" i="2"/>
  <c r="AK135" i="2"/>
  <c r="AK143" i="2"/>
  <c r="AK151" i="2"/>
  <c r="AK159" i="2"/>
  <c r="AK167" i="2"/>
  <c r="AK175" i="2"/>
  <c r="AK187" i="2"/>
  <c r="AK197" i="2"/>
  <c r="AK205" i="2"/>
  <c r="AK213" i="2"/>
  <c r="AK221" i="2"/>
  <c r="AK229" i="2"/>
  <c r="AK237" i="2"/>
  <c r="AK245" i="2"/>
  <c r="AK181" i="2"/>
  <c r="AK194" i="2"/>
  <c r="AK202" i="2"/>
  <c r="AK210" i="2"/>
  <c r="AK218" i="2"/>
  <c r="AK226" i="2"/>
  <c r="AK234" i="2"/>
  <c r="AK242" i="2"/>
  <c r="AK250" i="2"/>
  <c r="AK260" i="2"/>
  <c r="AK268" i="2"/>
  <c r="AK276" i="2"/>
  <c r="AK284" i="2"/>
  <c r="AK292" i="2"/>
  <c r="AK300" i="2"/>
  <c r="AK308" i="2"/>
  <c r="AK316" i="2"/>
  <c r="AK253" i="2"/>
  <c r="AK261" i="2"/>
  <c r="AK269" i="2"/>
  <c r="AK277" i="2"/>
  <c r="AK40" i="2"/>
  <c r="AK56" i="2"/>
  <c r="AK39" i="2"/>
  <c r="AK55" i="2"/>
  <c r="AK70" i="2"/>
  <c r="AK63" i="2"/>
  <c r="AK79" i="2"/>
  <c r="AK88" i="2"/>
  <c r="AK105" i="2"/>
  <c r="AK121" i="2"/>
  <c r="AK102" i="2"/>
  <c r="AK118" i="2"/>
  <c r="AK134" i="2"/>
  <c r="AK150" i="2"/>
  <c r="AK166" i="2"/>
  <c r="AK182" i="2"/>
  <c r="AK131" i="2"/>
  <c r="AK147" i="2"/>
  <c r="AK163" i="2"/>
  <c r="AK179" i="2"/>
  <c r="AK201" i="2"/>
  <c r="AK217" i="2"/>
  <c r="AK233" i="2"/>
  <c r="AK249" i="2"/>
  <c r="AK198" i="2"/>
  <c r="AK214" i="2"/>
  <c r="AK230" i="2"/>
  <c r="AK246" i="2"/>
  <c r="AK264" i="2"/>
  <c r="AK280" i="2"/>
  <c r="AK296" i="2"/>
  <c r="AK312" i="2"/>
  <c r="AK257" i="2"/>
  <c r="AK273" i="2"/>
  <c r="AK285" i="2"/>
  <c r="AK293" i="2"/>
  <c r="AK301" i="2"/>
  <c r="AK309" i="2"/>
  <c r="AK317" i="2"/>
  <c r="AK325" i="2"/>
  <c r="AK333" i="2"/>
  <c r="AK341" i="2"/>
  <c r="AK349" i="2"/>
  <c r="AK357" i="2"/>
  <c r="AK365" i="2"/>
  <c r="AK373" i="2"/>
  <c r="AK381" i="2"/>
  <c r="AK322" i="2"/>
  <c r="AK330" i="2"/>
  <c r="AK338" i="2"/>
  <c r="AK346" i="2"/>
  <c r="AK354" i="2"/>
  <c r="AK362" i="2"/>
  <c r="AK370" i="2"/>
  <c r="AK378" i="2"/>
  <c r="AK386" i="2"/>
  <c r="AK394" i="2"/>
  <c r="AK402" i="2"/>
  <c r="AK410" i="2"/>
  <c r="AK418" i="2"/>
  <c r="AK426" i="2"/>
  <c r="AK434" i="2"/>
  <c r="AK442" i="2"/>
  <c r="AK450" i="2"/>
  <c r="AK458" i="2"/>
  <c r="AK466" i="2"/>
  <c r="AK474" i="2"/>
  <c r="AK482" i="2"/>
  <c r="AK490" i="2"/>
  <c r="AK498" i="2"/>
  <c r="AK506" i="2"/>
  <c r="AK514" i="2"/>
  <c r="AK522" i="2"/>
  <c r="AK393" i="2"/>
  <c r="AK401" i="2"/>
  <c r="AK409" i="2"/>
  <c r="AK417" i="2"/>
  <c r="AK425" i="2"/>
  <c r="AK433" i="2"/>
  <c r="AK441" i="2"/>
  <c r="AK449" i="2"/>
  <c r="AK457" i="2"/>
  <c r="AK465" i="2"/>
  <c r="AK473" i="2"/>
  <c r="AK481" i="2"/>
  <c r="AK489" i="2"/>
  <c r="AK497" i="2"/>
  <c r="AK505" i="2"/>
  <c r="AK513" i="2"/>
  <c r="AK521" i="2"/>
  <c r="AK530" i="2"/>
  <c r="AK538" i="2"/>
  <c r="AK546" i="2"/>
  <c r="AK554" i="2"/>
  <c r="AK562" i="2"/>
  <c r="AK25" i="2"/>
  <c r="AK531" i="2"/>
  <c r="AK539" i="2"/>
  <c r="AK547" i="2"/>
  <c r="AK555" i="2"/>
  <c r="AK563" i="2"/>
  <c r="AK30" i="2"/>
  <c r="AK46" i="2"/>
  <c r="AK29" i="2"/>
  <c r="AK45" i="2"/>
  <c r="AK60" i="2"/>
  <c r="AK76" i="2"/>
  <c r="AK69" i="2"/>
  <c r="AK85" i="2"/>
  <c r="AK95" i="2"/>
  <c r="AK111" i="2"/>
  <c r="AK90" i="2"/>
  <c r="AK108" i="2"/>
  <c r="AK124" i="2"/>
  <c r="AK140" i="2"/>
  <c r="AK156" i="2"/>
  <c r="AK172" i="2"/>
  <c r="AK188" i="2"/>
  <c r="AK137" i="2"/>
  <c r="AK153" i="2"/>
  <c r="AK169" i="2"/>
  <c r="AK191" i="2"/>
  <c r="AK207" i="2"/>
  <c r="AK223" i="2"/>
  <c r="AK239" i="2"/>
  <c r="AK185" i="2"/>
  <c r="AK204" i="2"/>
  <c r="AK220" i="2"/>
  <c r="AK236" i="2"/>
  <c r="AK254" i="2"/>
  <c r="AK270" i="2"/>
  <c r="AK286" i="2"/>
  <c r="AK302" i="2"/>
  <c r="AK318" i="2"/>
  <c r="AK263" i="2"/>
  <c r="AK279" i="2"/>
  <c r="AK287" i="2"/>
  <c r="AK295" i="2"/>
  <c r="AK303" i="2"/>
  <c r="AK311" i="2"/>
  <c r="AK319" i="2"/>
  <c r="AK327" i="2"/>
  <c r="AK335" i="2"/>
  <c r="AK343" i="2"/>
  <c r="AK351" i="2"/>
  <c r="AK359" i="2"/>
  <c r="AK367" i="2"/>
  <c r="AK375" i="2"/>
  <c r="AK383" i="2"/>
  <c r="AK324" i="2"/>
  <c r="AK332" i="2"/>
  <c r="AK340" i="2"/>
  <c r="AK348" i="2"/>
  <c r="AK356" i="2"/>
  <c r="AK364" i="2"/>
  <c r="AK372" i="2"/>
  <c r="AK380" i="2"/>
  <c r="AK388" i="2"/>
  <c r="AK396" i="2"/>
  <c r="AK404" i="2"/>
  <c r="AK412" i="2"/>
  <c r="AK420" i="2"/>
  <c r="AK428" i="2"/>
  <c r="AK436" i="2"/>
  <c r="AK444" i="2"/>
  <c r="AK452" i="2"/>
  <c r="AK460" i="2"/>
  <c r="AK468" i="2"/>
  <c r="AK476" i="2"/>
  <c r="AK484" i="2"/>
  <c r="AK492" i="2"/>
  <c r="AK500" i="2"/>
  <c r="AK508" i="2"/>
  <c r="AK516" i="2"/>
  <c r="AK524" i="2"/>
  <c r="AK395" i="2"/>
  <c r="AK403" i="2"/>
  <c r="AK411" i="2"/>
  <c r="AK419" i="2"/>
  <c r="AK427" i="2"/>
  <c r="AK435" i="2"/>
  <c r="AK443" i="2"/>
  <c r="AK451" i="2"/>
  <c r="AK459" i="2"/>
  <c r="AK467" i="2"/>
  <c r="AK475" i="2"/>
  <c r="AK483" i="2"/>
  <c r="AK491" i="2"/>
  <c r="AK499" i="2"/>
  <c r="AK507" i="2"/>
  <c r="AK515" i="2"/>
  <c r="AK523" i="2"/>
  <c r="AK532" i="2"/>
  <c r="AK540" i="2"/>
  <c r="AK548" i="2"/>
  <c r="AK556" i="2"/>
  <c r="AK564" i="2"/>
  <c r="AK525" i="2"/>
  <c r="AK533" i="2"/>
  <c r="AK541" i="2"/>
  <c r="AK549" i="2"/>
  <c r="AK557" i="2"/>
  <c r="AK565" i="2"/>
  <c r="AK32" i="2"/>
  <c r="AK48" i="2"/>
  <c r="AK31" i="2"/>
  <c r="AK47" i="2"/>
  <c r="AK62" i="2"/>
  <c r="AK78" i="2"/>
  <c r="AK71" i="2"/>
  <c r="AK87" i="2"/>
  <c r="AK97" i="2"/>
  <c r="AK113" i="2"/>
  <c r="AK94" i="2"/>
  <c r="AK110" i="2"/>
  <c r="AK126" i="2"/>
  <c r="AK142" i="2"/>
  <c r="AK158" i="2"/>
  <c r="AK174" i="2"/>
  <c r="AK190" i="2"/>
  <c r="AK139" i="2"/>
  <c r="AK155" i="2"/>
  <c r="AK171" i="2"/>
  <c r="AK193" i="2"/>
  <c r="AK209" i="2"/>
  <c r="AK225" i="2"/>
  <c r="AK241" i="2"/>
  <c r="AK189" i="2"/>
  <c r="AK206" i="2"/>
  <c r="AK222" i="2"/>
  <c r="AK238" i="2"/>
  <c r="AK256" i="2"/>
  <c r="AK272" i="2"/>
  <c r="AK288" i="2"/>
  <c r="AK304" i="2"/>
  <c r="AK320" i="2"/>
  <c r="AK265" i="2"/>
  <c r="AK281" i="2"/>
  <c r="AK289" i="2"/>
  <c r="AK297" i="2"/>
  <c r="AK305" i="2"/>
  <c r="AK313" i="2"/>
  <c r="AK321" i="2"/>
  <c r="AK329" i="2"/>
  <c r="AK337" i="2"/>
  <c r="AK345" i="2"/>
  <c r="AK353" i="2"/>
  <c r="AK361" i="2"/>
  <c r="AK369" i="2"/>
  <c r="AK377" i="2"/>
  <c r="AK385" i="2"/>
  <c r="AK326" i="2"/>
  <c r="AK334" i="2"/>
  <c r="AK342" i="2"/>
  <c r="AK350" i="2"/>
  <c r="AK358" i="2"/>
  <c r="AK366" i="2"/>
  <c r="AK374" i="2"/>
  <c r="AK382" i="2"/>
  <c r="AK390" i="2"/>
  <c r="AK398" i="2"/>
  <c r="AK406" i="2"/>
  <c r="AK414" i="2"/>
  <c r="AK422" i="2"/>
  <c r="AK430" i="2"/>
  <c r="AK438" i="2"/>
  <c r="AK446" i="2"/>
  <c r="AK454" i="2"/>
  <c r="AK462" i="2"/>
  <c r="AK470" i="2"/>
  <c r="AK478" i="2"/>
  <c r="AK486" i="2"/>
  <c r="AK494" i="2"/>
  <c r="AK502" i="2"/>
  <c r="AK510" i="2"/>
  <c r="AK518" i="2"/>
  <c r="AK389" i="2"/>
  <c r="AK397" i="2"/>
  <c r="AK405" i="2"/>
  <c r="AK413" i="2"/>
  <c r="AK421" i="2"/>
  <c r="AK429" i="2"/>
  <c r="AK437" i="2"/>
  <c r="AK445" i="2"/>
  <c r="AK453" i="2"/>
  <c r="AK461" i="2"/>
  <c r="AK469" i="2"/>
  <c r="AK477" i="2"/>
  <c r="AK485" i="2"/>
  <c r="AK493" i="2"/>
  <c r="AK501" i="2"/>
  <c r="AK509" i="2"/>
  <c r="AK517" i="2"/>
  <c r="AK526" i="2"/>
  <c r="AK534" i="2"/>
  <c r="AK542" i="2"/>
  <c r="AK550" i="2"/>
  <c r="AK558" i="2"/>
  <c r="AK566" i="2"/>
  <c r="AK527" i="2"/>
  <c r="AK535" i="2"/>
  <c r="AK543" i="2"/>
  <c r="AK551" i="2"/>
  <c r="AK559" i="2"/>
  <c r="AK567" i="2"/>
  <c r="AK53" i="2"/>
  <c r="AK84" i="2"/>
  <c r="AK116" i="2"/>
  <c r="AK180" i="2"/>
  <c r="AK177" i="2"/>
  <c r="AK247" i="2"/>
  <c r="AK244" i="2"/>
  <c r="AK310" i="2"/>
  <c r="AK291" i="2"/>
  <c r="AK323" i="2"/>
  <c r="AK355" i="2"/>
  <c r="AK387" i="2"/>
  <c r="AK352" i="2"/>
  <c r="AK384" i="2"/>
  <c r="AK416" i="2"/>
  <c r="AK448" i="2"/>
  <c r="AK480" i="2"/>
  <c r="AK512" i="2"/>
  <c r="AK407" i="2"/>
  <c r="AK439" i="2"/>
  <c r="AK471" i="2"/>
  <c r="AK503" i="2"/>
  <c r="AK536" i="2"/>
  <c r="AK568" i="2"/>
  <c r="AK553" i="2"/>
  <c r="AK38" i="2"/>
  <c r="AK68" i="2"/>
  <c r="AK103" i="2"/>
  <c r="AK132" i="2"/>
  <c r="AK129" i="2"/>
  <c r="AK199" i="2"/>
  <c r="AK196" i="2"/>
  <c r="AK262" i="2"/>
  <c r="AK255" i="2"/>
  <c r="AK299" i="2"/>
  <c r="AK331" i="2"/>
  <c r="AK363" i="2"/>
  <c r="AK328" i="2"/>
  <c r="AK360" i="2"/>
  <c r="AK392" i="2"/>
  <c r="AK424" i="2"/>
  <c r="AK456" i="2"/>
  <c r="AK488" i="2"/>
  <c r="AK520" i="2"/>
  <c r="AK415" i="2"/>
  <c r="AK447" i="2"/>
  <c r="AK479" i="2"/>
  <c r="AK511" i="2"/>
  <c r="AK544" i="2"/>
  <c r="AK529" i="2"/>
  <c r="AK561" i="2"/>
  <c r="AK54" i="2"/>
  <c r="AK61" i="2"/>
  <c r="AK119" i="2"/>
  <c r="AK148" i="2"/>
  <c r="AK145" i="2"/>
  <c r="AK215" i="2"/>
  <c r="AK212" i="2"/>
  <c r="AK278" i="2"/>
  <c r="AK271" i="2"/>
  <c r="AK307" i="2"/>
  <c r="AK339" i="2"/>
  <c r="AK371" i="2"/>
  <c r="AK336" i="2"/>
  <c r="AK368" i="2"/>
  <c r="AK400" i="2"/>
  <c r="AK432" i="2"/>
  <c r="AK464" i="2"/>
  <c r="AK496" i="2"/>
  <c r="AK391" i="2"/>
  <c r="AK423" i="2"/>
  <c r="AK455" i="2"/>
  <c r="AK487" i="2"/>
  <c r="AK519" i="2"/>
  <c r="AK552" i="2"/>
  <c r="AK537" i="2"/>
  <c r="AK37" i="2"/>
  <c r="AK77" i="2"/>
  <c r="AK100" i="2"/>
  <c r="AK164" i="2"/>
  <c r="AK161" i="2"/>
  <c r="AK231" i="2"/>
  <c r="AK228" i="2"/>
  <c r="AK294" i="2"/>
  <c r="AK283" i="2"/>
  <c r="AK315" i="2"/>
  <c r="AK347" i="2"/>
  <c r="AK379" i="2"/>
  <c r="AK344" i="2"/>
  <c r="AK376" i="2"/>
  <c r="AK408" i="2"/>
  <c r="AK440" i="2"/>
  <c r="AK472" i="2"/>
  <c r="AK504" i="2"/>
  <c r="AK399" i="2"/>
  <c r="AK431" i="2"/>
  <c r="AK463" i="2"/>
  <c r="AK495" i="2"/>
  <c r="AK528" i="2"/>
  <c r="AK560" i="2"/>
  <c r="AK545" i="2"/>
  <c r="AN29" i="2"/>
  <c r="AN37" i="2"/>
  <c r="AN45" i="2"/>
  <c r="AN53" i="2"/>
  <c r="AN28" i="2"/>
  <c r="AN36" i="2"/>
  <c r="AN44" i="2"/>
  <c r="AN52" i="2"/>
  <c r="AN61" i="2"/>
  <c r="AN69" i="2"/>
  <c r="AN77" i="2"/>
  <c r="AN85" i="2"/>
  <c r="AN59" i="2"/>
  <c r="AN66" i="2"/>
  <c r="AN74" i="2"/>
  <c r="AN82" i="2"/>
  <c r="AN93" i="2"/>
  <c r="AN101" i="2"/>
  <c r="AN109" i="2"/>
  <c r="AN117" i="2"/>
  <c r="AN92" i="2"/>
  <c r="AN100" i="2"/>
  <c r="AN108" i="2"/>
  <c r="AN116" i="2"/>
  <c r="AN124" i="2"/>
  <c r="AN132" i="2"/>
  <c r="AN140" i="2"/>
  <c r="AN148" i="2"/>
  <c r="AN156" i="2"/>
  <c r="AN164" i="2"/>
  <c r="AN172" i="2"/>
  <c r="AN180" i="2"/>
  <c r="AN188" i="2"/>
  <c r="AN127" i="2"/>
  <c r="AN135" i="2"/>
  <c r="AN143" i="2"/>
  <c r="AN151" i="2"/>
  <c r="AN159" i="2"/>
  <c r="AN167" i="2"/>
  <c r="AN175" i="2"/>
  <c r="AN187" i="2"/>
  <c r="AN198" i="2"/>
  <c r="AN206" i="2"/>
  <c r="AN214" i="2"/>
  <c r="AN222" i="2"/>
  <c r="AN230" i="2"/>
  <c r="AN238" i="2"/>
  <c r="AN246" i="2"/>
  <c r="AN185" i="2"/>
  <c r="AN195" i="2"/>
  <c r="AN203" i="2"/>
  <c r="AN211" i="2"/>
  <c r="AN219" i="2"/>
  <c r="AN227" i="2"/>
  <c r="AN235" i="2"/>
  <c r="AN243" i="2"/>
  <c r="AN251" i="2"/>
  <c r="AN258" i="2"/>
  <c r="AN266" i="2"/>
  <c r="AN274" i="2"/>
  <c r="AN282" i="2"/>
  <c r="AN290" i="2"/>
  <c r="AN298" i="2"/>
  <c r="AN306" i="2"/>
  <c r="AN314" i="2"/>
  <c r="AN255" i="2"/>
  <c r="AN263" i="2"/>
  <c r="AN271" i="2"/>
  <c r="AN279" i="2"/>
  <c r="AN287" i="2"/>
  <c r="AN295" i="2"/>
  <c r="AN303" i="2"/>
  <c r="AN311" i="2"/>
  <c r="AN319" i="2"/>
  <c r="AN327" i="2"/>
  <c r="AN335" i="2"/>
  <c r="AN343" i="2"/>
  <c r="AN351" i="2"/>
  <c r="AN359" i="2"/>
  <c r="AN31" i="2"/>
  <c r="AN39" i="2"/>
  <c r="AN47" i="2"/>
  <c r="AN55" i="2"/>
  <c r="AN30" i="2"/>
  <c r="AN38" i="2"/>
  <c r="AN46" i="2"/>
  <c r="AN54" i="2"/>
  <c r="AN63" i="2"/>
  <c r="AN71" i="2"/>
  <c r="AN79" i="2"/>
  <c r="AN87" i="2"/>
  <c r="AN60" i="2"/>
  <c r="AN68" i="2"/>
  <c r="AN76" i="2"/>
  <c r="AN84" i="2"/>
  <c r="AN95" i="2"/>
  <c r="AN103" i="2"/>
  <c r="AN111" i="2"/>
  <c r="AN119" i="2"/>
  <c r="AN94" i="2"/>
  <c r="AN102" i="2"/>
  <c r="AN110" i="2"/>
  <c r="AN118" i="2"/>
  <c r="AN126" i="2"/>
  <c r="AN134" i="2"/>
  <c r="AN142" i="2"/>
  <c r="AN150" i="2"/>
  <c r="AN158" i="2"/>
  <c r="AN166" i="2"/>
  <c r="AN174" i="2"/>
  <c r="AN182" i="2"/>
  <c r="AN190" i="2"/>
  <c r="AN129" i="2"/>
  <c r="AN137" i="2"/>
  <c r="AN145" i="2"/>
  <c r="AN153" i="2"/>
  <c r="AN161" i="2"/>
  <c r="AN169" i="2"/>
  <c r="AN177" i="2"/>
  <c r="AN192" i="2"/>
  <c r="AN200" i="2"/>
  <c r="AN208" i="2"/>
  <c r="AN216" i="2"/>
  <c r="AN224" i="2"/>
  <c r="AN232" i="2"/>
  <c r="AN240" i="2"/>
  <c r="AN248" i="2"/>
  <c r="AN189" i="2"/>
  <c r="AN197" i="2"/>
  <c r="AN205" i="2"/>
  <c r="AN213" i="2"/>
  <c r="AN221" i="2"/>
  <c r="AN229" i="2"/>
  <c r="AN237" i="2"/>
  <c r="AN245" i="2"/>
  <c r="AN252" i="2"/>
  <c r="AN260" i="2"/>
  <c r="AN268" i="2"/>
  <c r="AN276" i="2"/>
  <c r="AN284" i="2"/>
  <c r="AN292" i="2"/>
  <c r="AN300" i="2"/>
  <c r="AN308" i="2"/>
  <c r="AN316" i="2"/>
  <c r="AN257" i="2"/>
  <c r="AN265" i="2"/>
  <c r="AN273" i="2"/>
  <c r="AN281" i="2"/>
  <c r="AN289" i="2"/>
  <c r="AN297" i="2"/>
  <c r="AN305" i="2"/>
  <c r="AN313" i="2"/>
  <c r="AN321" i="2"/>
  <c r="AN329" i="2"/>
  <c r="AN337" i="2"/>
  <c r="AN345" i="2"/>
  <c r="AN353" i="2"/>
  <c r="AN361" i="2"/>
  <c r="AN41" i="2"/>
  <c r="AN57" i="2"/>
  <c r="AN40" i="2"/>
  <c r="AN56" i="2"/>
  <c r="AN73" i="2"/>
  <c r="AN89" i="2"/>
  <c r="AN70" i="2"/>
  <c r="AN86" i="2"/>
  <c r="AN105" i="2"/>
  <c r="AN121" i="2"/>
  <c r="AN104" i="2"/>
  <c r="AN120" i="2"/>
  <c r="AN136" i="2"/>
  <c r="AN152" i="2"/>
  <c r="AN168" i="2"/>
  <c r="AN184" i="2"/>
  <c r="AN131" i="2"/>
  <c r="AN147" i="2"/>
  <c r="AN163" i="2"/>
  <c r="AN179" i="2"/>
  <c r="AN202" i="2"/>
  <c r="AN218" i="2"/>
  <c r="AN234" i="2"/>
  <c r="AN250" i="2"/>
  <c r="AN199" i="2"/>
  <c r="AN215" i="2"/>
  <c r="AN231" i="2"/>
  <c r="AN247" i="2"/>
  <c r="AN262" i="2"/>
  <c r="AN278" i="2"/>
  <c r="AN294" i="2"/>
  <c r="AN310" i="2"/>
  <c r="AN259" i="2"/>
  <c r="AN275" i="2"/>
  <c r="AN291" i="2"/>
  <c r="AN307" i="2"/>
  <c r="AN323" i="2"/>
  <c r="AN339" i="2"/>
  <c r="AN355" i="2"/>
  <c r="AN367" i="2"/>
  <c r="AN375" i="2"/>
  <c r="AN383" i="2"/>
  <c r="AN322" i="2"/>
  <c r="AN330" i="2"/>
  <c r="AN338" i="2"/>
  <c r="AN346" i="2"/>
  <c r="AN354" i="2"/>
  <c r="AN362" i="2"/>
  <c r="AN370" i="2"/>
  <c r="AN378" i="2"/>
  <c r="AN386" i="2"/>
  <c r="AN393" i="2"/>
  <c r="AN401" i="2"/>
  <c r="AN409" i="2"/>
  <c r="AN417" i="2"/>
  <c r="AN425" i="2"/>
  <c r="AN433" i="2"/>
  <c r="AN441" i="2"/>
  <c r="AN449" i="2"/>
  <c r="AN457" i="2"/>
  <c r="AN465" i="2"/>
  <c r="AN473" i="2"/>
  <c r="AN481" i="2"/>
  <c r="AN489" i="2"/>
  <c r="AN497" i="2"/>
  <c r="AN505" i="2"/>
  <c r="AN513" i="2"/>
  <c r="AN521" i="2"/>
  <c r="AN394" i="2"/>
  <c r="AN402" i="2"/>
  <c r="AN410" i="2"/>
  <c r="AN418" i="2"/>
  <c r="AN426" i="2"/>
  <c r="AN434" i="2"/>
  <c r="AN442" i="2"/>
  <c r="AN450" i="2"/>
  <c r="AN458" i="2"/>
  <c r="AN466" i="2"/>
  <c r="AN474" i="2"/>
  <c r="AN482" i="2"/>
  <c r="AN490" i="2"/>
  <c r="AN498" i="2"/>
  <c r="AN506" i="2"/>
  <c r="AN514" i="2"/>
  <c r="AN522" i="2"/>
  <c r="AN527" i="2"/>
  <c r="AN535" i="2"/>
  <c r="AN543" i="2"/>
  <c r="AN551" i="2"/>
  <c r="AN559" i="2"/>
  <c r="AN567" i="2"/>
  <c r="AN532" i="2"/>
  <c r="AN540" i="2"/>
  <c r="AN548" i="2"/>
  <c r="AN556" i="2"/>
  <c r="AN564" i="2"/>
  <c r="AN27" i="2"/>
  <c r="AN43" i="2"/>
  <c r="AN26" i="2"/>
  <c r="AN42" i="2"/>
  <c r="AN58" i="2"/>
  <c r="AN75" i="2"/>
  <c r="AN91" i="2"/>
  <c r="AN72" i="2"/>
  <c r="AN90" i="2"/>
  <c r="AN107" i="2"/>
  <c r="AN88" i="2"/>
  <c r="AN106" i="2"/>
  <c r="AN122" i="2"/>
  <c r="AN138" i="2"/>
  <c r="AN154" i="2"/>
  <c r="AN170" i="2"/>
  <c r="AN186" i="2"/>
  <c r="AN133" i="2"/>
  <c r="AN149" i="2"/>
  <c r="AN165" i="2"/>
  <c r="AN183" i="2"/>
  <c r="AN204" i="2"/>
  <c r="AN220" i="2"/>
  <c r="AN236" i="2"/>
  <c r="AN181" i="2"/>
  <c r="AN201" i="2"/>
  <c r="AN217" i="2"/>
  <c r="AN233" i="2"/>
  <c r="AN249" i="2"/>
  <c r="AN264" i="2"/>
  <c r="AN280" i="2"/>
  <c r="AN296" i="2"/>
  <c r="AN312" i="2"/>
  <c r="AN261" i="2"/>
  <c r="AN277" i="2"/>
  <c r="AN293" i="2"/>
  <c r="AN309" i="2"/>
  <c r="AN325" i="2"/>
  <c r="AN341" i="2"/>
  <c r="AN357" i="2"/>
  <c r="AN369" i="2"/>
  <c r="AN377" i="2"/>
  <c r="AN385" i="2"/>
  <c r="AN324" i="2"/>
  <c r="AN332" i="2"/>
  <c r="AN340" i="2"/>
  <c r="AN348" i="2"/>
  <c r="AN356" i="2"/>
  <c r="AN364" i="2"/>
  <c r="AN372" i="2"/>
  <c r="AN380" i="2"/>
  <c r="AN388" i="2"/>
  <c r="AN395" i="2"/>
  <c r="AN403" i="2"/>
  <c r="AN411" i="2"/>
  <c r="AN419" i="2"/>
  <c r="AN427" i="2"/>
  <c r="AN435" i="2"/>
  <c r="AN443" i="2"/>
  <c r="AN451" i="2"/>
  <c r="AN459" i="2"/>
  <c r="AN467" i="2"/>
  <c r="AN475" i="2"/>
  <c r="AN483" i="2"/>
  <c r="AN491" i="2"/>
  <c r="AN499" i="2"/>
  <c r="AN507" i="2"/>
  <c r="AN515" i="2"/>
  <c r="AN523" i="2"/>
  <c r="AN396" i="2"/>
  <c r="AN404" i="2"/>
  <c r="AN412" i="2"/>
  <c r="AN420" i="2"/>
  <c r="AN428" i="2"/>
  <c r="AN436" i="2"/>
  <c r="AN444" i="2"/>
  <c r="AN452" i="2"/>
  <c r="AN460" i="2"/>
  <c r="AN468" i="2"/>
  <c r="AN476" i="2"/>
  <c r="AN484" i="2"/>
  <c r="AN492" i="2"/>
  <c r="AN500" i="2"/>
  <c r="AN508" i="2"/>
  <c r="AN516" i="2"/>
  <c r="AN524" i="2"/>
  <c r="AN529" i="2"/>
  <c r="AN537" i="2"/>
  <c r="AN545" i="2"/>
  <c r="AN553" i="2"/>
  <c r="AN561" i="2"/>
  <c r="AN526" i="2"/>
  <c r="AN534" i="2"/>
  <c r="AN542" i="2"/>
  <c r="AN550" i="2"/>
  <c r="AN558" i="2"/>
  <c r="AN566" i="2"/>
  <c r="AN33" i="2"/>
  <c r="AN49" i="2"/>
  <c r="AN32" i="2"/>
  <c r="AN48" i="2"/>
  <c r="AN65" i="2"/>
  <c r="AN81" i="2"/>
  <c r="AN62" i="2"/>
  <c r="AN78" i="2"/>
  <c r="AN97" i="2"/>
  <c r="AN113" i="2"/>
  <c r="AN96" i="2"/>
  <c r="AN112" i="2"/>
  <c r="AN128" i="2"/>
  <c r="AN144" i="2"/>
  <c r="AN160" i="2"/>
  <c r="AN176" i="2"/>
  <c r="AN123" i="2"/>
  <c r="AN139" i="2"/>
  <c r="AN155" i="2"/>
  <c r="AN171" i="2"/>
  <c r="AN194" i="2"/>
  <c r="AN210" i="2"/>
  <c r="AN226" i="2"/>
  <c r="AN242" i="2"/>
  <c r="AN191" i="2"/>
  <c r="AN207" i="2"/>
  <c r="AN223" i="2"/>
  <c r="AN239" i="2"/>
  <c r="AN254" i="2"/>
  <c r="AN270" i="2"/>
  <c r="AN286" i="2"/>
  <c r="AN302" i="2"/>
  <c r="AN318" i="2"/>
  <c r="AN267" i="2"/>
  <c r="AN283" i="2"/>
  <c r="AN299" i="2"/>
  <c r="AN315" i="2"/>
  <c r="AN331" i="2"/>
  <c r="AN347" i="2"/>
  <c r="AN363" i="2"/>
  <c r="AN371" i="2"/>
  <c r="AN379" i="2"/>
  <c r="AN387" i="2"/>
  <c r="AN326" i="2"/>
  <c r="AN334" i="2"/>
  <c r="AN342" i="2"/>
  <c r="AN350" i="2"/>
  <c r="AN358" i="2"/>
  <c r="AN366" i="2"/>
  <c r="AN374" i="2"/>
  <c r="AN382" i="2"/>
  <c r="AN389" i="2"/>
  <c r="AN397" i="2"/>
  <c r="AN405" i="2"/>
  <c r="AN413" i="2"/>
  <c r="AN421" i="2"/>
  <c r="AN429" i="2"/>
  <c r="AN437" i="2"/>
  <c r="AN445" i="2"/>
  <c r="AN453" i="2"/>
  <c r="AN461" i="2"/>
  <c r="AN469" i="2"/>
  <c r="AN477" i="2"/>
  <c r="AN485" i="2"/>
  <c r="AN493" i="2"/>
  <c r="AN501" i="2"/>
  <c r="AN509" i="2"/>
  <c r="AN517" i="2"/>
  <c r="AN390" i="2"/>
  <c r="AN398" i="2"/>
  <c r="AN406" i="2"/>
  <c r="AN414" i="2"/>
  <c r="AN422" i="2"/>
  <c r="AN430" i="2"/>
  <c r="AN438" i="2"/>
  <c r="AN446" i="2"/>
  <c r="AN454" i="2"/>
  <c r="AN462" i="2"/>
  <c r="AN470" i="2"/>
  <c r="AN478" i="2"/>
  <c r="AN486" i="2"/>
  <c r="AN494" i="2"/>
  <c r="AN502" i="2"/>
  <c r="AN510" i="2"/>
  <c r="AN518" i="2"/>
  <c r="AN25" i="2"/>
  <c r="AN531" i="2"/>
  <c r="AN539" i="2"/>
  <c r="AN547" i="2"/>
  <c r="AN555" i="2"/>
  <c r="AN563" i="2"/>
  <c r="AN528" i="2"/>
  <c r="AN536" i="2"/>
  <c r="AN544" i="2"/>
  <c r="AN552" i="2"/>
  <c r="AN560" i="2"/>
  <c r="AN568" i="2"/>
  <c r="AN35" i="2"/>
  <c r="AN51" i="2"/>
  <c r="AN34" i="2"/>
  <c r="AN50" i="2"/>
  <c r="AN67" i="2"/>
  <c r="AN83" i="2"/>
  <c r="AN64" i="2"/>
  <c r="AN115" i="2"/>
  <c r="AN146" i="2"/>
  <c r="AN141" i="2"/>
  <c r="AN212" i="2"/>
  <c r="AN209" i="2"/>
  <c r="AN272" i="2"/>
  <c r="AN269" i="2"/>
  <c r="AN333" i="2"/>
  <c r="AN381" i="2"/>
  <c r="AN344" i="2"/>
  <c r="AN376" i="2"/>
  <c r="AN407" i="2"/>
  <c r="AN439" i="2"/>
  <c r="AN471" i="2"/>
  <c r="AN503" i="2"/>
  <c r="AN400" i="2"/>
  <c r="AN432" i="2"/>
  <c r="AN464" i="2"/>
  <c r="AN496" i="2"/>
  <c r="AN525" i="2"/>
  <c r="AN557" i="2"/>
  <c r="AN546" i="2"/>
  <c r="AN98" i="2"/>
  <c r="AN162" i="2"/>
  <c r="AN157" i="2"/>
  <c r="AN228" i="2"/>
  <c r="AN225" i="2"/>
  <c r="AN288" i="2"/>
  <c r="AN285" i="2"/>
  <c r="AN349" i="2"/>
  <c r="AN320" i="2"/>
  <c r="AN352" i="2"/>
  <c r="AN384" i="2"/>
  <c r="AN415" i="2"/>
  <c r="AN447" i="2"/>
  <c r="AN479" i="2"/>
  <c r="AN511" i="2"/>
  <c r="AN408" i="2"/>
  <c r="AN440" i="2"/>
  <c r="AN472" i="2"/>
  <c r="AN504" i="2"/>
  <c r="AN533" i="2"/>
  <c r="AN565" i="2"/>
  <c r="AN554" i="2"/>
  <c r="AN80" i="2"/>
  <c r="AN114" i="2"/>
  <c r="AN178" i="2"/>
  <c r="AN173" i="2"/>
  <c r="AN244" i="2"/>
  <c r="AN241" i="2"/>
  <c r="AN304" i="2"/>
  <c r="AN301" i="2"/>
  <c r="AN365" i="2"/>
  <c r="AN328" i="2"/>
  <c r="AN360" i="2"/>
  <c r="AN391" i="2"/>
  <c r="AN423" i="2"/>
  <c r="AN455" i="2"/>
  <c r="AN487" i="2"/>
  <c r="AN519" i="2"/>
  <c r="AN416" i="2"/>
  <c r="AN448" i="2"/>
  <c r="AN480" i="2"/>
  <c r="AN512" i="2"/>
  <c r="AN541" i="2"/>
  <c r="AN530" i="2"/>
  <c r="AN562" i="2"/>
  <c r="AN99" i="2"/>
  <c r="AN130" i="2"/>
  <c r="AN125" i="2"/>
  <c r="AN196" i="2"/>
  <c r="AN193" i="2"/>
  <c r="AN256" i="2"/>
  <c r="AN253" i="2"/>
  <c r="AN317" i="2"/>
  <c r="AN373" i="2"/>
  <c r="AN336" i="2"/>
  <c r="AN368" i="2"/>
  <c r="AN399" i="2"/>
  <c r="AN431" i="2"/>
  <c r="AN463" i="2"/>
  <c r="AN495" i="2"/>
  <c r="AN392" i="2"/>
  <c r="AN424" i="2"/>
  <c r="AN456" i="2"/>
  <c r="AN488" i="2"/>
  <c r="AN520" i="2"/>
  <c r="AN549" i="2"/>
  <c r="AN538" i="2"/>
  <c r="AP32" i="2"/>
  <c r="AP40" i="2"/>
  <c r="AP48" i="2"/>
  <c r="AP56" i="2"/>
  <c r="AP33" i="2"/>
  <c r="AP41" i="2"/>
  <c r="AP49" i="2"/>
  <c r="AP57" i="2"/>
  <c r="AP66" i="2"/>
  <c r="AP74" i="2"/>
  <c r="AP82" i="2"/>
  <c r="AP90" i="2"/>
  <c r="AP63" i="2"/>
  <c r="AP71" i="2"/>
  <c r="AP79" i="2"/>
  <c r="AP89" i="2"/>
  <c r="AP98" i="2"/>
  <c r="AP106" i="2"/>
  <c r="AP114" i="2"/>
  <c r="AP122" i="2"/>
  <c r="AP95" i="2"/>
  <c r="AP103" i="2"/>
  <c r="AP111" i="2"/>
  <c r="AP119" i="2"/>
  <c r="AP127" i="2"/>
  <c r="AP135" i="2"/>
  <c r="AP143" i="2"/>
  <c r="AP151" i="2"/>
  <c r="AP159" i="2"/>
  <c r="AP167" i="2"/>
  <c r="AP175" i="2"/>
  <c r="AP183" i="2"/>
  <c r="AP124" i="2"/>
  <c r="AP132" i="2"/>
  <c r="AP140" i="2"/>
  <c r="AP148" i="2"/>
  <c r="AP156" i="2"/>
  <c r="AP164" i="2"/>
  <c r="AP172" i="2"/>
  <c r="AP182" i="2"/>
  <c r="AP193" i="2"/>
  <c r="AP201" i="2"/>
  <c r="AP209" i="2"/>
  <c r="AP217" i="2"/>
  <c r="AP225" i="2"/>
  <c r="AP233" i="2"/>
  <c r="AP241" i="2"/>
  <c r="AP249" i="2"/>
  <c r="AP188" i="2"/>
  <c r="AP198" i="2"/>
  <c r="AP206" i="2"/>
  <c r="AP214" i="2"/>
  <c r="AP222" i="2"/>
  <c r="AP230" i="2"/>
  <c r="AP238" i="2"/>
  <c r="AP246" i="2"/>
  <c r="AP255" i="2"/>
  <c r="AP263" i="2"/>
  <c r="AP271" i="2"/>
  <c r="AP279" i="2"/>
  <c r="AP287" i="2"/>
  <c r="AP295" i="2"/>
  <c r="AP303" i="2"/>
  <c r="AP311" i="2"/>
  <c r="AP319" i="2"/>
  <c r="AP258" i="2"/>
  <c r="AP266" i="2"/>
  <c r="AP274" i="2"/>
  <c r="AP282" i="2"/>
  <c r="AP290" i="2"/>
  <c r="AP298" i="2"/>
  <c r="AP306" i="2"/>
  <c r="AP314" i="2"/>
  <c r="AP322" i="2"/>
  <c r="AP330" i="2"/>
  <c r="AP338" i="2"/>
  <c r="AP346" i="2"/>
  <c r="AP354" i="2"/>
  <c r="AP362" i="2"/>
  <c r="AP370" i="2"/>
  <c r="AP378" i="2"/>
  <c r="AP386" i="2"/>
  <c r="AP327" i="2"/>
  <c r="AP335" i="2"/>
  <c r="AP343" i="2"/>
  <c r="AP351" i="2"/>
  <c r="AP359" i="2"/>
  <c r="AP367" i="2"/>
  <c r="AP375" i="2"/>
  <c r="AP383" i="2"/>
  <c r="AP390" i="2"/>
  <c r="AP398" i="2"/>
  <c r="AP406" i="2"/>
  <c r="AP414" i="2"/>
  <c r="AP422" i="2"/>
  <c r="AP430" i="2"/>
  <c r="AP438" i="2"/>
  <c r="AP446" i="2"/>
  <c r="AP454" i="2"/>
  <c r="AP462" i="2"/>
  <c r="AP470" i="2"/>
  <c r="AP478" i="2"/>
  <c r="AP486" i="2"/>
  <c r="AP494" i="2"/>
  <c r="AP502" i="2"/>
  <c r="AP510" i="2"/>
  <c r="AP518" i="2"/>
  <c r="AP389" i="2"/>
  <c r="AP397" i="2"/>
  <c r="AP405" i="2"/>
  <c r="AP413" i="2"/>
  <c r="AP421" i="2"/>
  <c r="AP429" i="2"/>
  <c r="AP437" i="2"/>
  <c r="AP445" i="2"/>
  <c r="AP453" i="2"/>
  <c r="AP461" i="2"/>
  <c r="AP469" i="2"/>
  <c r="AP477" i="2"/>
  <c r="AP485" i="2"/>
  <c r="AP493" i="2"/>
  <c r="AP501" i="2"/>
  <c r="AP509" i="2"/>
  <c r="AP517" i="2"/>
  <c r="AP526" i="2"/>
  <c r="AP534" i="2"/>
  <c r="AP542" i="2"/>
  <c r="AP550" i="2"/>
  <c r="AP558" i="2"/>
  <c r="AP566" i="2"/>
  <c r="AP527" i="2"/>
  <c r="AP535" i="2"/>
  <c r="AP543" i="2"/>
  <c r="AP551" i="2"/>
  <c r="AP559" i="2"/>
  <c r="AP567" i="2"/>
  <c r="AP46" i="2"/>
  <c r="AP39" i="2"/>
  <c r="AP64" i="2"/>
  <c r="AP69" i="2"/>
  <c r="AP112" i="2"/>
  <c r="AP117" i="2"/>
  <c r="AP165" i="2"/>
  <c r="AP138" i="2"/>
  <c r="AP26" i="2"/>
  <c r="AP34" i="2"/>
  <c r="AP42" i="2"/>
  <c r="AP50" i="2"/>
  <c r="AP27" i="2"/>
  <c r="AP35" i="2"/>
  <c r="AP43" i="2"/>
  <c r="AP51" i="2"/>
  <c r="AP60" i="2"/>
  <c r="AP68" i="2"/>
  <c r="AP76" i="2"/>
  <c r="AP84" i="2"/>
  <c r="AP58" i="2"/>
  <c r="AP65" i="2"/>
  <c r="AP73" i="2"/>
  <c r="AP81" i="2"/>
  <c r="AP92" i="2"/>
  <c r="AP100" i="2"/>
  <c r="AP108" i="2"/>
  <c r="AP116" i="2"/>
  <c r="AP87" i="2"/>
  <c r="AP97" i="2"/>
  <c r="AP105" i="2"/>
  <c r="AP113" i="2"/>
  <c r="AP121" i="2"/>
  <c r="AP129" i="2"/>
  <c r="AP137" i="2"/>
  <c r="AP145" i="2"/>
  <c r="AP153" i="2"/>
  <c r="AP161" i="2"/>
  <c r="AP169" i="2"/>
  <c r="AP177" i="2"/>
  <c r="AP185" i="2"/>
  <c r="AP126" i="2"/>
  <c r="AP134" i="2"/>
  <c r="AP142" i="2"/>
  <c r="AP150" i="2"/>
  <c r="AP158" i="2"/>
  <c r="AP166" i="2"/>
  <c r="AP174" i="2"/>
  <c r="AP186" i="2"/>
  <c r="AP195" i="2"/>
  <c r="AP203" i="2"/>
  <c r="AP211" i="2"/>
  <c r="AP219" i="2"/>
  <c r="AP227" i="2"/>
  <c r="AP235" i="2"/>
  <c r="AP243" i="2"/>
  <c r="AP251" i="2"/>
  <c r="AP192" i="2"/>
  <c r="AP200" i="2"/>
  <c r="AP208" i="2"/>
  <c r="AP216" i="2"/>
  <c r="AP224" i="2"/>
  <c r="AP232" i="2"/>
  <c r="AP240" i="2"/>
  <c r="AP248" i="2"/>
  <c r="AP257" i="2"/>
  <c r="AP265" i="2"/>
  <c r="AP273" i="2"/>
  <c r="AP281" i="2"/>
  <c r="AP289" i="2"/>
  <c r="AP297" i="2"/>
  <c r="AP305" i="2"/>
  <c r="AP313" i="2"/>
  <c r="AP252" i="2"/>
  <c r="AP260" i="2"/>
  <c r="AP268" i="2"/>
  <c r="AP276" i="2"/>
  <c r="AP284" i="2"/>
  <c r="AP292" i="2"/>
  <c r="AP300" i="2"/>
  <c r="AP308" i="2"/>
  <c r="AP316" i="2"/>
  <c r="AP324" i="2"/>
  <c r="AP332" i="2"/>
  <c r="AP340" i="2"/>
  <c r="AP348" i="2"/>
  <c r="AP356" i="2"/>
  <c r="AP364" i="2"/>
  <c r="AP372" i="2"/>
  <c r="AP380" i="2"/>
  <c r="AP321" i="2"/>
  <c r="AP329" i="2"/>
  <c r="AP337" i="2"/>
  <c r="AP345" i="2"/>
  <c r="AP353" i="2"/>
  <c r="AP361" i="2"/>
  <c r="AP369" i="2"/>
  <c r="AP377" i="2"/>
  <c r="AP385" i="2"/>
  <c r="AP392" i="2"/>
  <c r="AP400" i="2"/>
  <c r="AP408" i="2"/>
  <c r="AP416" i="2"/>
  <c r="AP424" i="2"/>
  <c r="AP432" i="2"/>
  <c r="AP440" i="2"/>
  <c r="AP448" i="2"/>
  <c r="AP456" i="2"/>
  <c r="AP464" i="2"/>
  <c r="AP472" i="2"/>
  <c r="AP480" i="2"/>
  <c r="AP488" i="2"/>
  <c r="AP496" i="2"/>
  <c r="AP504" i="2"/>
  <c r="AP512" i="2"/>
  <c r="AP520" i="2"/>
  <c r="AP391" i="2"/>
  <c r="AP399" i="2"/>
  <c r="AP407" i="2"/>
  <c r="AP415" i="2"/>
  <c r="AP423" i="2"/>
  <c r="AP431" i="2"/>
  <c r="AP439" i="2"/>
  <c r="AP447" i="2"/>
  <c r="AP455" i="2"/>
  <c r="AP463" i="2"/>
  <c r="AP471" i="2"/>
  <c r="AP479" i="2"/>
  <c r="AP487" i="2"/>
  <c r="AP495" i="2"/>
  <c r="AP503" i="2"/>
  <c r="AP511" i="2"/>
  <c r="AP519" i="2"/>
  <c r="AP528" i="2"/>
  <c r="AP536" i="2"/>
  <c r="AP544" i="2"/>
  <c r="AP552" i="2"/>
  <c r="AP560" i="2"/>
  <c r="AP568" i="2"/>
  <c r="AP529" i="2"/>
  <c r="AP537" i="2"/>
  <c r="AP545" i="2"/>
  <c r="AP553" i="2"/>
  <c r="AP561" i="2"/>
  <c r="AP38" i="2"/>
  <c r="AP31" i="2"/>
  <c r="AP47" i="2"/>
  <c r="AP80" i="2"/>
  <c r="AP61" i="2"/>
  <c r="AP85" i="2"/>
  <c r="AP104" i="2"/>
  <c r="AP93" i="2"/>
  <c r="AP109" i="2"/>
  <c r="AP133" i="2"/>
  <c r="AP149" i="2"/>
  <c r="AP173" i="2"/>
  <c r="AP189" i="2"/>
  <c r="AP146" i="2"/>
  <c r="AP162" i="2"/>
  <c r="AP178" i="2"/>
  <c r="AP28" i="2"/>
  <c r="AP36" i="2"/>
  <c r="AP44" i="2"/>
  <c r="AP52" i="2"/>
  <c r="AP29" i="2"/>
  <c r="AP37" i="2"/>
  <c r="AP45" i="2"/>
  <c r="AP53" i="2"/>
  <c r="AP62" i="2"/>
  <c r="AP70" i="2"/>
  <c r="AP78" i="2"/>
  <c r="AP86" i="2"/>
  <c r="AP59" i="2"/>
  <c r="AP67" i="2"/>
  <c r="AP75" i="2"/>
  <c r="AP83" i="2"/>
  <c r="AP94" i="2"/>
  <c r="AP102" i="2"/>
  <c r="AP110" i="2"/>
  <c r="AP118" i="2"/>
  <c r="AP91" i="2"/>
  <c r="AP99" i="2"/>
  <c r="AP107" i="2"/>
  <c r="AP115" i="2"/>
  <c r="AP123" i="2"/>
  <c r="AP131" i="2"/>
  <c r="AP139" i="2"/>
  <c r="AP147" i="2"/>
  <c r="AP155" i="2"/>
  <c r="AP163" i="2"/>
  <c r="AP171" i="2"/>
  <c r="AP179" i="2"/>
  <c r="AP187" i="2"/>
  <c r="AP128" i="2"/>
  <c r="AP136" i="2"/>
  <c r="AP144" i="2"/>
  <c r="AP152" i="2"/>
  <c r="AP160" i="2"/>
  <c r="AP168" i="2"/>
  <c r="AP176" i="2"/>
  <c r="AP190" i="2"/>
  <c r="AP197" i="2"/>
  <c r="AP205" i="2"/>
  <c r="AP213" i="2"/>
  <c r="AP221" i="2"/>
  <c r="AP229" i="2"/>
  <c r="AP237" i="2"/>
  <c r="AP245" i="2"/>
  <c r="AP180" i="2"/>
  <c r="AP194" i="2"/>
  <c r="AP202" i="2"/>
  <c r="AP210" i="2"/>
  <c r="AP218" i="2"/>
  <c r="AP226" i="2"/>
  <c r="AP234" i="2"/>
  <c r="AP242" i="2"/>
  <c r="AP250" i="2"/>
  <c r="AP259" i="2"/>
  <c r="AP267" i="2"/>
  <c r="AP275" i="2"/>
  <c r="AP283" i="2"/>
  <c r="AP291" i="2"/>
  <c r="AP299" i="2"/>
  <c r="AP307" i="2"/>
  <c r="AP315" i="2"/>
  <c r="AP254" i="2"/>
  <c r="AP262" i="2"/>
  <c r="AP270" i="2"/>
  <c r="AP278" i="2"/>
  <c r="AP286" i="2"/>
  <c r="AP294" i="2"/>
  <c r="AP302" i="2"/>
  <c r="AP310" i="2"/>
  <c r="AP318" i="2"/>
  <c r="AP326" i="2"/>
  <c r="AP334" i="2"/>
  <c r="AP342" i="2"/>
  <c r="AP350" i="2"/>
  <c r="AP358" i="2"/>
  <c r="AP366" i="2"/>
  <c r="AP374" i="2"/>
  <c r="AP382" i="2"/>
  <c r="AP323" i="2"/>
  <c r="AP331" i="2"/>
  <c r="AP339" i="2"/>
  <c r="AP347" i="2"/>
  <c r="AP355" i="2"/>
  <c r="AP363" i="2"/>
  <c r="AP371" i="2"/>
  <c r="AP379" i="2"/>
  <c r="AP387" i="2"/>
  <c r="AP394" i="2"/>
  <c r="AP402" i="2"/>
  <c r="AP410" i="2"/>
  <c r="AP418" i="2"/>
  <c r="AP426" i="2"/>
  <c r="AP434" i="2"/>
  <c r="AP442" i="2"/>
  <c r="AP450" i="2"/>
  <c r="AP458" i="2"/>
  <c r="AP466" i="2"/>
  <c r="AP474" i="2"/>
  <c r="AP482" i="2"/>
  <c r="AP490" i="2"/>
  <c r="AP498" i="2"/>
  <c r="AP506" i="2"/>
  <c r="AP514" i="2"/>
  <c r="AP522" i="2"/>
  <c r="AP393" i="2"/>
  <c r="AP401" i="2"/>
  <c r="AP409" i="2"/>
  <c r="AP417" i="2"/>
  <c r="AP425" i="2"/>
  <c r="AP433" i="2"/>
  <c r="AP441" i="2"/>
  <c r="AP449" i="2"/>
  <c r="AP457" i="2"/>
  <c r="AP465" i="2"/>
  <c r="AP473" i="2"/>
  <c r="AP481" i="2"/>
  <c r="AP489" i="2"/>
  <c r="AP497" i="2"/>
  <c r="AP505" i="2"/>
  <c r="AP513" i="2"/>
  <c r="AP521" i="2"/>
  <c r="AP530" i="2"/>
  <c r="AP538" i="2"/>
  <c r="AP546" i="2"/>
  <c r="AP554" i="2"/>
  <c r="AP562" i="2"/>
  <c r="AP25" i="2"/>
  <c r="AP531" i="2"/>
  <c r="AP539" i="2"/>
  <c r="AP547" i="2"/>
  <c r="AP555" i="2"/>
  <c r="AP563" i="2"/>
  <c r="AP30" i="2"/>
  <c r="AP54" i="2"/>
  <c r="AP55" i="2"/>
  <c r="AP72" i="2"/>
  <c r="AP88" i="2"/>
  <c r="AP77" i="2"/>
  <c r="AP96" i="2"/>
  <c r="AP120" i="2"/>
  <c r="AP101" i="2"/>
  <c r="AP125" i="2"/>
  <c r="AP141" i="2"/>
  <c r="AP157" i="2"/>
  <c r="AP181" i="2"/>
  <c r="AP130" i="2"/>
  <c r="AP154" i="2"/>
  <c r="AP170" i="2"/>
  <c r="AP191" i="2"/>
  <c r="AP223" i="2"/>
  <c r="AP184" i="2"/>
  <c r="AP220" i="2"/>
  <c r="AP253" i="2"/>
  <c r="AP285" i="2"/>
  <c r="AP317" i="2"/>
  <c r="AP280" i="2"/>
  <c r="AP312" i="2"/>
  <c r="AP344" i="2"/>
  <c r="AP376" i="2"/>
  <c r="AP341" i="2"/>
  <c r="AP373" i="2"/>
  <c r="AP404" i="2"/>
  <c r="AP436" i="2"/>
  <c r="AP468" i="2"/>
  <c r="AP500" i="2"/>
  <c r="AP395" i="2"/>
  <c r="AP427" i="2"/>
  <c r="AP459" i="2"/>
  <c r="AP491" i="2"/>
  <c r="AP523" i="2"/>
  <c r="AP556" i="2"/>
  <c r="AP541" i="2"/>
  <c r="AP199" i="2"/>
  <c r="AP231" i="2"/>
  <c r="AP196" i="2"/>
  <c r="AP228" i="2"/>
  <c r="AP261" i="2"/>
  <c r="AP293" i="2"/>
  <c r="AP256" i="2"/>
  <c r="AP288" i="2"/>
  <c r="AP320" i="2"/>
  <c r="AP352" i="2"/>
  <c r="AP384" i="2"/>
  <c r="AP349" i="2"/>
  <c r="AP381" i="2"/>
  <c r="AP412" i="2"/>
  <c r="AP444" i="2"/>
  <c r="AP476" i="2"/>
  <c r="AP508" i="2"/>
  <c r="AP403" i="2"/>
  <c r="AP435" i="2"/>
  <c r="AP467" i="2"/>
  <c r="AP499" i="2"/>
  <c r="AP532" i="2"/>
  <c r="AP564" i="2"/>
  <c r="AP549" i="2"/>
  <c r="AP207" i="2"/>
  <c r="AP239" i="2"/>
  <c r="AP204" i="2"/>
  <c r="AP236" i="2"/>
  <c r="AP269" i="2"/>
  <c r="AP301" i="2"/>
  <c r="AP264" i="2"/>
  <c r="AP296" i="2"/>
  <c r="AP328" i="2"/>
  <c r="AP360" i="2"/>
  <c r="AP325" i="2"/>
  <c r="AP357" i="2"/>
  <c r="AP388" i="2"/>
  <c r="AP420" i="2"/>
  <c r="AP452" i="2"/>
  <c r="AP484" i="2"/>
  <c r="AP516" i="2"/>
  <c r="AP411" i="2"/>
  <c r="AP443" i="2"/>
  <c r="AP475" i="2"/>
  <c r="AP507" i="2"/>
  <c r="AP540" i="2"/>
  <c r="AP525" i="2"/>
  <c r="AP557" i="2"/>
  <c r="AP215" i="2"/>
  <c r="AP247" i="2"/>
  <c r="AP212" i="2"/>
  <c r="AP244" i="2"/>
  <c r="AP277" i="2"/>
  <c r="AP309" i="2"/>
  <c r="AP272" i="2"/>
  <c r="AP304" i="2"/>
  <c r="AP336" i="2"/>
  <c r="AP368" i="2"/>
  <c r="AP333" i="2"/>
  <c r="AP365" i="2"/>
  <c r="AP396" i="2"/>
  <c r="AP428" i="2"/>
  <c r="AP460" i="2"/>
  <c r="AP492" i="2"/>
  <c r="AP524" i="2"/>
  <c r="AP419" i="2"/>
  <c r="AP451" i="2"/>
  <c r="AP483" i="2"/>
  <c r="AP515" i="2"/>
  <c r="AP548" i="2"/>
  <c r="AP533" i="2"/>
  <c r="AP565" i="2"/>
  <c r="AH28" i="2"/>
  <c r="AH36" i="2"/>
  <c r="AH44" i="2"/>
  <c r="AH52" i="2"/>
  <c r="AH29" i="2"/>
  <c r="AH37" i="2"/>
  <c r="AH45" i="2"/>
  <c r="AH53" i="2"/>
  <c r="AH62" i="2"/>
  <c r="AH70" i="2"/>
  <c r="AH78" i="2"/>
  <c r="AH86" i="2"/>
  <c r="AH58" i="2"/>
  <c r="AH65" i="2"/>
  <c r="AH73" i="2"/>
  <c r="AH81" i="2"/>
  <c r="AH89" i="2"/>
  <c r="AH100" i="2"/>
  <c r="AH108" i="2"/>
  <c r="AH116" i="2"/>
  <c r="AH91" i="2"/>
  <c r="AH99" i="2"/>
  <c r="AH107" i="2"/>
  <c r="AH115" i="2"/>
  <c r="AH123" i="2"/>
  <c r="AH131" i="2"/>
  <c r="AH139" i="2"/>
  <c r="AH147" i="2"/>
  <c r="AH155" i="2"/>
  <c r="AH163" i="2"/>
  <c r="AH171" i="2"/>
  <c r="AH179" i="2"/>
  <c r="AH187" i="2"/>
  <c r="AH126" i="2"/>
  <c r="AH134" i="2"/>
  <c r="AH142" i="2"/>
  <c r="AH150" i="2"/>
  <c r="AH158" i="2"/>
  <c r="AH166" i="2"/>
  <c r="AH174" i="2"/>
  <c r="AH186" i="2"/>
  <c r="AH197" i="2"/>
  <c r="AH205" i="2"/>
  <c r="AH213" i="2"/>
  <c r="AH221" i="2"/>
  <c r="AH229" i="2"/>
  <c r="AH237" i="2"/>
  <c r="AH245" i="2"/>
  <c r="AH180" i="2"/>
  <c r="AH194" i="2"/>
  <c r="AH202" i="2"/>
  <c r="AH210" i="2"/>
  <c r="AH218" i="2"/>
  <c r="AH226" i="2"/>
  <c r="AH234" i="2"/>
  <c r="AH242" i="2"/>
  <c r="AH250" i="2"/>
  <c r="AH257" i="2"/>
  <c r="AH265" i="2"/>
  <c r="AH273" i="2"/>
  <c r="AH281" i="2"/>
  <c r="AH289" i="2"/>
  <c r="AH297" i="2"/>
  <c r="AH305" i="2"/>
  <c r="AH313" i="2"/>
  <c r="AH254" i="2"/>
  <c r="AH262" i="2"/>
  <c r="AH270" i="2"/>
  <c r="AH278" i="2"/>
  <c r="AH286" i="2"/>
  <c r="AH294" i="2"/>
  <c r="AH302" i="2"/>
  <c r="AH310" i="2"/>
  <c r="AH318" i="2"/>
  <c r="AH326" i="2"/>
  <c r="AH334" i="2"/>
  <c r="AH342" i="2"/>
  <c r="AH350" i="2"/>
  <c r="AH358" i="2"/>
  <c r="AH366" i="2"/>
  <c r="AH374" i="2"/>
  <c r="AH382" i="2"/>
  <c r="AH321" i="2"/>
  <c r="AH329" i="2"/>
  <c r="AH337" i="2"/>
  <c r="AH345" i="2"/>
  <c r="AH353" i="2"/>
  <c r="AH361" i="2"/>
  <c r="AH369" i="2"/>
  <c r="AH377" i="2"/>
  <c r="AH385" i="2"/>
  <c r="AH394" i="2"/>
  <c r="AH402" i="2"/>
  <c r="AH410" i="2"/>
  <c r="AH418" i="2"/>
  <c r="AH426" i="2"/>
  <c r="AH434" i="2"/>
  <c r="AH442" i="2"/>
  <c r="AH450" i="2"/>
  <c r="AH458" i="2"/>
  <c r="AH466" i="2"/>
  <c r="AH474" i="2"/>
  <c r="AH482" i="2"/>
  <c r="AH490" i="2"/>
  <c r="AH498" i="2"/>
  <c r="AH506" i="2"/>
  <c r="AH514" i="2"/>
  <c r="AH522" i="2"/>
  <c r="AH393" i="2"/>
  <c r="AH401" i="2"/>
  <c r="AH409" i="2"/>
  <c r="AH417" i="2"/>
  <c r="AH425" i="2"/>
  <c r="AH433" i="2"/>
  <c r="AH441" i="2"/>
  <c r="AH449" i="2"/>
  <c r="AH457" i="2"/>
  <c r="AH465" i="2"/>
  <c r="AH473" i="2"/>
  <c r="AH481" i="2"/>
  <c r="AH489" i="2"/>
  <c r="AH497" i="2"/>
  <c r="AH505" i="2"/>
  <c r="AH513" i="2"/>
  <c r="AH521" i="2"/>
  <c r="AH528" i="2"/>
  <c r="AH536" i="2"/>
  <c r="AH544" i="2"/>
  <c r="AH552" i="2"/>
  <c r="AH560" i="2"/>
  <c r="AH568" i="2"/>
  <c r="AH531" i="2"/>
  <c r="AH539" i="2"/>
  <c r="AH547" i="2"/>
  <c r="AH555" i="2"/>
  <c r="AH563" i="2"/>
  <c r="AH30" i="2"/>
  <c r="AH38" i="2"/>
  <c r="AH46" i="2"/>
  <c r="AH54" i="2"/>
  <c r="AH31" i="2"/>
  <c r="AH39" i="2"/>
  <c r="AH47" i="2"/>
  <c r="AH55" i="2"/>
  <c r="AH64" i="2"/>
  <c r="AH72" i="2"/>
  <c r="AH80" i="2"/>
  <c r="AH88" i="2"/>
  <c r="AH59" i="2"/>
  <c r="AH67" i="2"/>
  <c r="AH75" i="2"/>
  <c r="AH83" i="2"/>
  <c r="AH94" i="2"/>
  <c r="AH102" i="2"/>
  <c r="AH110" i="2"/>
  <c r="AH118" i="2"/>
  <c r="AH93" i="2"/>
  <c r="AH101" i="2"/>
  <c r="AH109" i="2"/>
  <c r="AH117" i="2"/>
  <c r="AH125" i="2"/>
  <c r="AH133" i="2"/>
  <c r="AH141" i="2"/>
  <c r="AH149" i="2"/>
  <c r="AH157" i="2"/>
  <c r="AH165" i="2"/>
  <c r="AH173" i="2"/>
  <c r="AH181" i="2"/>
  <c r="AH189" i="2"/>
  <c r="AH128" i="2"/>
  <c r="AH136" i="2"/>
  <c r="AH144" i="2"/>
  <c r="AH152" i="2"/>
  <c r="AH160" i="2"/>
  <c r="AH168" i="2"/>
  <c r="AH176" i="2"/>
  <c r="AH190" i="2"/>
  <c r="AH199" i="2"/>
  <c r="AH207" i="2"/>
  <c r="AH215" i="2"/>
  <c r="AH223" i="2"/>
  <c r="AH231" i="2"/>
  <c r="AH239" i="2"/>
  <c r="AH247" i="2"/>
  <c r="AH184" i="2"/>
  <c r="AH196" i="2"/>
  <c r="AH204" i="2"/>
  <c r="AH212" i="2"/>
  <c r="AH220" i="2"/>
  <c r="AH228" i="2"/>
  <c r="AH236" i="2"/>
  <c r="AH244" i="2"/>
  <c r="AH252" i="2"/>
  <c r="AH259" i="2"/>
  <c r="AH267" i="2"/>
  <c r="AH275" i="2"/>
  <c r="AH283" i="2"/>
  <c r="AH291" i="2"/>
  <c r="AH299" i="2"/>
  <c r="AH307" i="2"/>
  <c r="AH315" i="2"/>
  <c r="AH256" i="2"/>
  <c r="AH264" i="2"/>
  <c r="AH272" i="2"/>
  <c r="AH280" i="2"/>
  <c r="AH288" i="2"/>
  <c r="AH296" i="2"/>
  <c r="AH304" i="2"/>
  <c r="AH312" i="2"/>
  <c r="AH320" i="2"/>
  <c r="AH328" i="2"/>
  <c r="AH336" i="2"/>
  <c r="AH344" i="2"/>
  <c r="AH352" i="2"/>
  <c r="AH360" i="2"/>
  <c r="AH368" i="2"/>
  <c r="AH376" i="2"/>
  <c r="AH384" i="2"/>
  <c r="AH323" i="2"/>
  <c r="AH331" i="2"/>
  <c r="AH339" i="2"/>
  <c r="AH347" i="2"/>
  <c r="AH355" i="2"/>
  <c r="AH363" i="2"/>
  <c r="AH371" i="2"/>
  <c r="AH379" i="2"/>
  <c r="AH387" i="2"/>
  <c r="AH396" i="2"/>
  <c r="AH404" i="2"/>
  <c r="AH412" i="2"/>
  <c r="AH420" i="2"/>
  <c r="AH428" i="2"/>
  <c r="AH436" i="2"/>
  <c r="AH444" i="2"/>
  <c r="AH452" i="2"/>
  <c r="AH460" i="2"/>
  <c r="AH468" i="2"/>
  <c r="AH476" i="2"/>
  <c r="AH484" i="2"/>
  <c r="AH492" i="2"/>
  <c r="AH500" i="2"/>
  <c r="AH508" i="2"/>
  <c r="AH516" i="2"/>
  <c r="AH524" i="2"/>
  <c r="AH395" i="2"/>
  <c r="AH403" i="2"/>
  <c r="AH411" i="2"/>
  <c r="AH419" i="2"/>
  <c r="AH427" i="2"/>
  <c r="AH435" i="2"/>
  <c r="AH443" i="2"/>
  <c r="AH451" i="2"/>
  <c r="AH459" i="2"/>
  <c r="AH467" i="2"/>
  <c r="AH475" i="2"/>
  <c r="AH483" i="2"/>
  <c r="AH491" i="2"/>
  <c r="AH499" i="2"/>
  <c r="AH507" i="2"/>
  <c r="AH515" i="2"/>
  <c r="AH523" i="2"/>
  <c r="AH530" i="2"/>
  <c r="AH538" i="2"/>
  <c r="AH546" i="2"/>
  <c r="AH554" i="2"/>
  <c r="AH562" i="2"/>
  <c r="AH25" i="2"/>
  <c r="AH533" i="2"/>
  <c r="AH541" i="2"/>
  <c r="AH549" i="2"/>
  <c r="AH557" i="2"/>
  <c r="AH565" i="2"/>
  <c r="AH40" i="2"/>
  <c r="AH56" i="2"/>
  <c r="AH41" i="2"/>
  <c r="AH57" i="2"/>
  <c r="AH74" i="2"/>
  <c r="AH90" i="2"/>
  <c r="AH69" i="2"/>
  <c r="AH85" i="2"/>
  <c r="AH104" i="2"/>
  <c r="AH120" i="2"/>
  <c r="AH103" i="2"/>
  <c r="AH119" i="2"/>
  <c r="AH135" i="2"/>
  <c r="AH151" i="2"/>
  <c r="AH167" i="2"/>
  <c r="AH183" i="2"/>
  <c r="AH130" i="2"/>
  <c r="AH146" i="2"/>
  <c r="AH162" i="2"/>
  <c r="AH178" i="2"/>
  <c r="AH201" i="2"/>
  <c r="AH217" i="2"/>
  <c r="AH233" i="2"/>
  <c r="AH249" i="2"/>
  <c r="AH198" i="2"/>
  <c r="AH214" i="2"/>
  <c r="AH230" i="2"/>
  <c r="AH246" i="2"/>
  <c r="AH261" i="2"/>
  <c r="AH277" i="2"/>
  <c r="AH293" i="2"/>
  <c r="AH309" i="2"/>
  <c r="AH258" i="2"/>
  <c r="AH274" i="2"/>
  <c r="AH290" i="2"/>
  <c r="AH306" i="2"/>
  <c r="AH322" i="2"/>
  <c r="AH338" i="2"/>
  <c r="AH354" i="2"/>
  <c r="AH370" i="2"/>
  <c r="AH386" i="2"/>
  <c r="AH333" i="2"/>
  <c r="AH349" i="2"/>
  <c r="AH365" i="2"/>
  <c r="AH381" i="2"/>
  <c r="AH398" i="2"/>
  <c r="AH414" i="2"/>
  <c r="AH430" i="2"/>
  <c r="AH446" i="2"/>
  <c r="AH462" i="2"/>
  <c r="AH478" i="2"/>
  <c r="AH494" i="2"/>
  <c r="AH510" i="2"/>
  <c r="AH389" i="2"/>
  <c r="AH405" i="2"/>
  <c r="AH421" i="2"/>
  <c r="AH437" i="2"/>
  <c r="AH453" i="2"/>
  <c r="AH469" i="2"/>
  <c r="AH485" i="2"/>
  <c r="AH501" i="2"/>
  <c r="AH517" i="2"/>
  <c r="AH532" i="2"/>
  <c r="AH548" i="2"/>
  <c r="AH564" i="2"/>
  <c r="AH535" i="2"/>
  <c r="AH551" i="2"/>
  <c r="AH567" i="2"/>
  <c r="AH26" i="2"/>
  <c r="AH42" i="2"/>
  <c r="AH27" i="2"/>
  <c r="AH43" i="2"/>
  <c r="AH60" i="2"/>
  <c r="AH76" i="2"/>
  <c r="AH92" i="2"/>
  <c r="AH71" i="2"/>
  <c r="AH87" i="2"/>
  <c r="AH106" i="2"/>
  <c r="AH122" i="2"/>
  <c r="AH105" i="2"/>
  <c r="AH121" i="2"/>
  <c r="AH137" i="2"/>
  <c r="AH153" i="2"/>
  <c r="AH169" i="2"/>
  <c r="AH185" i="2"/>
  <c r="AH132" i="2"/>
  <c r="AH148" i="2"/>
  <c r="AH164" i="2"/>
  <c r="AH182" i="2"/>
  <c r="AH203" i="2"/>
  <c r="AH219" i="2"/>
  <c r="AH235" i="2"/>
  <c r="AH251" i="2"/>
  <c r="AH200" i="2"/>
  <c r="AH216" i="2"/>
  <c r="AH232" i="2"/>
  <c r="AH248" i="2"/>
  <c r="AH263" i="2"/>
  <c r="AH279" i="2"/>
  <c r="AH295" i="2"/>
  <c r="AH311" i="2"/>
  <c r="AH260" i="2"/>
  <c r="AH276" i="2"/>
  <c r="AH292" i="2"/>
  <c r="AH308" i="2"/>
  <c r="AH324" i="2"/>
  <c r="AH340" i="2"/>
  <c r="AH356" i="2"/>
  <c r="AH372" i="2"/>
  <c r="AH388" i="2"/>
  <c r="AH335" i="2"/>
  <c r="AH351" i="2"/>
  <c r="AH367" i="2"/>
  <c r="AH383" i="2"/>
  <c r="AH400" i="2"/>
  <c r="AH416" i="2"/>
  <c r="AH432" i="2"/>
  <c r="AH448" i="2"/>
  <c r="AH464" i="2"/>
  <c r="AH480" i="2"/>
  <c r="AH496" i="2"/>
  <c r="AH512" i="2"/>
  <c r="AH391" i="2"/>
  <c r="AH407" i="2"/>
  <c r="AH423" i="2"/>
  <c r="AH439" i="2"/>
  <c r="AH455" i="2"/>
  <c r="AH471" i="2"/>
  <c r="AH487" i="2"/>
  <c r="AH503" i="2"/>
  <c r="AH519" i="2"/>
  <c r="AH534" i="2"/>
  <c r="AH550" i="2"/>
  <c r="AH566" i="2"/>
  <c r="AH537" i="2"/>
  <c r="AH553" i="2"/>
  <c r="AH32" i="2"/>
  <c r="AH48" i="2"/>
  <c r="AH33" i="2"/>
  <c r="AH49" i="2"/>
  <c r="AH66" i="2"/>
  <c r="AH82" i="2"/>
  <c r="AH61" i="2"/>
  <c r="AH77" i="2"/>
  <c r="AH96" i="2"/>
  <c r="AH112" i="2"/>
  <c r="AH95" i="2"/>
  <c r="AH111" i="2"/>
  <c r="AH127" i="2"/>
  <c r="AH143" i="2"/>
  <c r="AH159" i="2"/>
  <c r="AH175" i="2"/>
  <c r="AH191" i="2"/>
  <c r="AH138" i="2"/>
  <c r="AH154" i="2"/>
  <c r="AH170" i="2"/>
  <c r="AH193" i="2"/>
  <c r="AH209" i="2"/>
  <c r="AH225" i="2"/>
  <c r="AH241" i="2"/>
  <c r="AH188" i="2"/>
  <c r="AH206" i="2"/>
  <c r="AH222" i="2"/>
  <c r="AH238" i="2"/>
  <c r="AH253" i="2"/>
  <c r="AH269" i="2"/>
  <c r="AH285" i="2"/>
  <c r="AH301" i="2"/>
  <c r="AH317" i="2"/>
  <c r="AH266" i="2"/>
  <c r="AH282" i="2"/>
  <c r="AH298" i="2"/>
  <c r="AH314" i="2"/>
  <c r="AH330" i="2"/>
  <c r="AH346" i="2"/>
  <c r="AH362" i="2"/>
  <c r="AH378" i="2"/>
  <c r="AH325" i="2"/>
  <c r="AH341" i="2"/>
  <c r="AH357" i="2"/>
  <c r="AH373" i="2"/>
  <c r="AH390" i="2"/>
  <c r="AH406" i="2"/>
  <c r="AH422" i="2"/>
  <c r="AH438" i="2"/>
  <c r="AH454" i="2"/>
  <c r="AH470" i="2"/>
  <c r="AH486" i="2"/>
  <c r="AH502" i="2"/>
  <c r="AH518" i="2"/>
  <c r="AH397" i="2"/>
  <c r="AH413" i="2"/>
  <c r="AH429" i="2"/>
  <c r="AH445" i="2"/>
  <c r="AH461" i="2"/>
  <c r="AH477" i="2"/>
  <c r="AH493" i="2"/>
  <c r="AH509" i="2"/>
  <c r="AH525" i="2"/>
  <c r="AH540" i="2"/>
  <c r="AH556" i="2"/>
  <c r="AH527" i="2"/>
  <c r="AH543" i="2"/>
  <c r="AH559" i="2"/>
  <c r="AH34" i="2"/>
  <c r="AH50" i="2"/>
  <c r="AH35" i="2"/>
  <c r="AH51" i="2"/>
  <c r="AH68" i="2"/>
  <c r="AH84" i="2"/>
  <c r="AH63" i="2"/>
  <c r="AH79" i="2"/>
  <c r="AH98" i="2"/>
  <c r="AH114" i="2"/>
  <c r="AH97" i="2"/>
  <c r="AH113" i="2"/>
  <c r="AH129" i="2"/>
  <c r="AH145" i="2"/>
  <c r="AH161" i="2"/>
  <c r="AH177" i="2"/>
  <c r="AH124" i="2"/>
  <c r="AH140" i="2"/>
  <c r="AH156" i="2"/>
  <c r="AH172" i="2"/>
  <c r="AH195" i="2"/>
  <c r="AH211" i="2"/>
  <c r="AH227" i="2"/>
  <c r="AH243" i="2"/>
  <c r="AH192" i="2"/>
  <c r="AH208" i="2"/>
  <c r="AH224" i="2"/>
  <c r="AH240" i="2"/>
  <c r="AH255" i="2"/>
  <c r="AH271" i="2"/>
  <c r="AH287" i="2"/>
  <c r="AH303" i="2"/>
  <c r="AH319" i="2"/>
  <c r="AH268" i="2"/>
  <c r="AH284" i="2"/>
  <c r="AH300" i="2"/>
  <c r="AH316" i="2"/>
  <c r="AH332" i="2"/>
  <c r="AH348" i="2"/>
  <c r="AH364" i="2"/>
  <c r="AH380" i="2"/>
  <c r="AH327" i="2"/>
  <c r="AH343" i="2"/>
  <c r="AH359" i="2"/>
  <c r="AH375" i="2"/>
  <c r="AH392" i="2"/>
  <c r="AH408" i="2"/>
  <c r="AH424" i="2"/>
  <c r="AH440" i="2"/>
  <c r="AH456" i="2"/>
  <c r="AH472" i="2"/>
  <c r="AH488" i="2"/>
  <c r="AH504" i="2"/>
  <c r="AH520" i="2"/>
  <c r="AH399" i="2"/>
  <c r="AH415" i="2"/>
  <c r="AH431" i="2"/>
  <c r="AH447" i="2"/>
  <c r="AH463" i="2"/>
  <c r="AH479" i="2"/>
  <c r="AH495" i="2"/>
  <c r="AH511" i="2"/>
  <c r="AH526" i="2"/>
  <c r="AH542" i="2"/>
  <c r="AH558" i="2"/>
  <c r="AH561" i="2"/>
  <c r="AH529" i="2"/>
  <c r="AH545" i="2"/>
  <c r="AJ29" i="2"/>
  <c r="AJ37" i="2"/>
  <c r="AJ45" i="2"/>
  <c r="AJ53" i="2"/>
  <c r="AJ28" i="2"/>
  <c r="AJ36" i="2"/>
  <c r="AJ44" i="2"/>
  <c r="AJ52" i="2"/>
  <c r="AJ61" i="2"/>
  <c r="AJ69" i="2"/>
  <c r="AJ77" i="2"/>
  <c r="AJ85" i="2"/>
  <c r="AJ58" i="2"/>
  <c r="AJ66" i="2"/>
  <c r="AJ74" i="2"/>
  <c r="AJ82" i="2"/>
  <c r="AJ92" i="2"/>
  <c r="AJ99" i="2"/>
  <c r="AJ107" i="2"/>
  <c r="AJ115" i="2"/>
  <c r="AJ123" i="2"/>
  <c r="AJ98" i="2"/>
  <c r="AJ106" i="2"/>
  <c r="AJ114" i="2"/>
  <c r="AJ122" i="2"/>
  <c r="AJ130" i="2"/>
  <c r="AJ138" i="2"/>
  <c r="AJ146" i="2"/>
  <c r="AJ154" i="2"/>
  <c r="AJ162" i="2"/>
  <c r="AJ170" i="2"/>
  <c r="AJ178" i="2"/>
  <c r="AJ186" i="2"/>
  <c r="AJ127" i="2"/>
  <c r="AJ135" i="2"/>
  <c r="AJ143" i="2"/>
  <c r="AJ151" i="2"/>
  <c r="AJ159" i="2"/>
  <c r="AJ167" i="2"/>
  <c r="AJ175" i="2"/>
  <c r="AJ189" i="2"/>
  <c r="AJ198" i="2"/>
  <c r="AJ206" i="2"/>
  <c r="AJ214" i="2"/>
  <c r="AJ222" i="2"/>
  <c r="AJ230" i="2"/>
  <c r="AJ238" i="2"/>
  <c r="AJ246" i="2"/>
  <c r="AJ179" i="2"/>
  <c r="AJ193" i="2"/>
  <c r="AJ201" i="2"/>
  <c r="AJ209" i="2"/>
  <c r="AJ217" i="2"/>
  <c r="AJ225" i="2"/>
  <c r="AJ233" i="2"/>
  <c r="AJ241" i="2"/>
  <c r="AJ249" i="2"/>
  <c r="AJ258" i="2"/>
  <c r="AJ266" i="2"/>
  <c r="AJ274" i="2"/>
  <c r="AJ282" i="2"/>
  <c r="AJ290" i="2"/>
  <c r="AJ298" i="2"/>
  <c r="AJ306" i="2"/>
  <c r="AJ314" i="2"/>
  <c r="AJ253" i="2"/>
  <c r="AJ261" i="2"/>
  <c r="AJ269" i="2"/>
  <c r="AJ277" i="2"/>
  <c r="AJ285" i="2"/>
  <c r="AJ293" i="2"/>
  <c r="AJ301" i="2"/>
  <c r="AJ309" i="2"/>
  <c r="AJ317" i="2"/>
  <c r="AJ325" i="2"/>
  <c r="AJ333" i="2"/>
  <c r="AJ341" i="2"/>
  <c r="AJ349" i="2"/>
  <c r="AJ357" i="2"/>
  <c r="AJ365" i="2"/>
  <c r="AJ373" i="2"/>
  <c r="AJ381" i="2"/>
  <c r="AJ322" i="2"/>
  <c r="AJ330" i="2"/>
  <c r="AJ338" i="2"/>
  <c r="AJ346" i="2"/>
  <c r="AJ354" i="2"/>
  <c r="AJ362" i="2"/>
  <c r="AJ370" i="2"/>
  <c r="AJ378" i="2"/>
  <c r="AJ386" i="2"/>
  <c r="AJ393" i="2"/>
  <c r="AJ401" i="2"/>
  <c r="AJ409" i="2"/>
  <c r="AJ417" i="2"/>
  <c r="AJ425" i="2"/>
  <c r="AJ433" i="2"/>
  <c r="AJ441" i="2"/>
  <c r="AJ449" i="2"/>
  <c r="AJ457" i="2"/>
  <c r="AJ465" i="2"/>
  <c r="AJ473" i="2"/>
  <c r="AJ481" i="2"/>
  <c r="AJ489" i="2"/>
  <c r="AJ497" i="2"/>
  <c r="AJ505" i="2"/>
  <c r="AJ513" i="2"/>
  <c r="AJ521" i="2"/>
  <c r="AJ394" i="2"/>
  <c r="AJ402" i="2"/>
  <c r="AJ410" i="2"/>
  <c r="AJ418" i="2"/>
  <c r="AJ426" i="2"/>
  <c r="AJ434" i="2"/>
  <c r="AJ442" i="2"/>
  <c r="AJ450" i="2"/>
  <c r="AJ458" i="2"/>
  <c r="AJ466" i="2"/>
  <c r="AJ474" i="2"/>
  <c r="AJ482" i="2"/>
  <c r="AJ490" i="2"/>
  <c r="AJ498" i="2"/>
  <c r="AJ506" i="2"/>
  <c r="AJ514" i="2"/>
  <c r="AJ522" i="2"/>
  <c r="AJ527" i="2"/>
  <c r="AJ535" i="2"/>
  <c r="AJ543" i="2"/>
  <c r="AJ551" i="2"/>
  <c r="AJ559" i="2"/>
  <c r="AJ567" i="2"/>
  <c r="AJ532" i="2"/>
  <c r="AJ540" i="2"/>
  <c r="AJ548" i="2"/>
  <c r="AJ556" i="2"/>
  <c r="AJ564" i="2"/>
  <c r="AJ31" i="2"/>
  <c r="AJ39" i="2"/>
  <c r="AJ47" i="2"/>
  <c r="AJ55" i="2"/>
  <c r="AJ30" i="2"/>
  <c r="AJ38" i="2"/>
  <c r="AJ46" i="2"/>
  <c r="AJ54" i="2"/>
  <c r="AJ63" i="2"/>
  <c r="AJ71" i="2"/>
  <c r="AJ79" i="2"/>
  <c r="AJ87" i="2"/>
  <c r="AJ60" i="2"/>
  <c r="AJ68" i="2"/>
  <c r="AJ76" i="2"/>
  <c r="AJ84" i="2"/>
  <c r="AJ93" i="2"/>
  <c r="AJ101" i="2"/>
  <c r="AJ109" i="2"/>
  <c r="AJ117" i="2"/>
  <c r="AJ90" i="2"/>
  <c r="AJ100" i="2"/>
  <c r="AJ108" i="2"/>
  <c r="AJ116" i="2"/>
  <c r="AJ124" i="2"/>
  <c r="AJ132" i="2"/>
  <c r="AJ140" i="2"/>
  <c r="AJ148" i="2"/>
  <c r="AJ156" i="2"/>
  <c r="AJ164" i="2"/>
  <c r="AJ172" i="2"/>
  <c r="AJ180" i="2"/>
  <c r="AJ188" i="2"/>
  <c r="AJ129" i="2"/>
  <c r="AJ137" i="2"/>
  <c r="AJ145" i="2"/>
  <c r="AJ153" i="2"/>
  <c r="AJ161" i="2"/>
  <c r="AJ169" i="2"/>
  <c r="AJ177" i="2"/>
  <c r="AJ192" i="2"/>
  <c r="AJ200" i="2"/>
  <c r="AJ208" i="2"/>
  <c r="AJ216" i="2"/>
  <c r="AJ224" i="2"/>
  <c r="AJ232" i="2"/>
  <c r="AJ240" i="2"/>
  <c r="AJ248" i="2"/>
  <c r="AJ183" i="2"/>
  <c r="AJ195" i="2"/>
  <c r="AJ203" i="2"/>
  <c r="AJ211" i="2"/>
  <c r="AJ219" i="2"/>
  <c r="AJ227" i="2"/>
  <c r="AJ235" i="2"/>
  <c r="AJ243" i="2"/>
  <c r="AJ251" i="2"/>
  <c r="AJ260" i="2"/>
  <c r="AJ268" i="2"/>
  <c r="AJ276" i="2"/>
  <c r="AJ284" i="2"/>
  <c r="AJ292" i="2"/>
  <c r="AJ300" i="2"/>
  <c r="AJ308" i="2"/>
  <c r="AJ316" i="2"/>
  <c r="AJ255" i="2"/>
  <c r="AJ263" i="2"/>
  <c r="AJ271" i="2"/>
  <c r="AJ279" i="2"/>
  <c r="AJ287" i="2"/>
  <c r="AJ295" i="2"/>
  <c r="AJ303" i="2"/>
  <c r="AJ311" i="2"/>
  <c r="AJ319" i="2"/>
  <c r="AJ327" i="2"/>
  <c r="AJ335" i="2"/>
  <c r="AJ343" i="2"/>
  <c r="AJ351" i="2"/>
  <c r="AJ359" i="2"/>
  <c r="AJ367" i="2"/>
  <c r="AJ375" i="2"/>
  <c r="AJ383" i="2"/>
  <c r="AJ324" i="2"/>
  <c r="AJ332" i="2"/>
  <c r="AJ340" i="2"/>
  <c r="AJ348" i="2"/>
  <c r="AJ356" i="2"/>
  <c r="AJ364" i="2"/>
  <c r="AJ372" i="2"/>
  <c r="AJ380" i="2"/>
  <c r="AJ388" i="2"/>
  <c r="AJ395" i="2"/>
  <c r="AJ403" i="2"/>
  <c r="AJ411" i="2"/>
  <c r="AJ419" i="2"/>
  <c r="AJ427" i="2"/>
  <c r="AJ435" i="2"/>
  <c r="AJ443" i="2"/>
  <c r="AJ451" i="2"/>
  <c r="AJ459" i="2"/>
  <c r="AJ467" i="2"/>
  <c r="AJ475" i="2"/>
  <c r="AJ483" i="2"/>
  <c r="AJ491" i="2"/>
  <c r="AJ499" i="2"/>
  <c r="AJ507" i="2"/>
  <c r="AJ515" i="2"/>
  <c r="AJ523" i="2"/>
  <c r="AJ396" i="2"/>
  <c r="AJ404" i="2"/>
  <c r="AJ412" i="2"/>
  <c r="AJ420" i="2"/>
  <c r="AJ428" i="2"/>
  <c r="AJ436" i="2"/>
  <c r="AJ444" i="2"/>
  <c r="AJ452" i="2"/>
  <c r="AJ460" i="2"/>
  <c r="AJ468" i="2"/>
  <c r="AJ476" i="2"/>
  <c r="AJ484" i="2"/>
  <c r="AJ492" i="2"/>
  <c r="AJ500" i="2"/>
  <c r="AJ508" i="2"/>
  <c r="AJ516" i="2"/>
  <c r="AJ524" i="2"/>
  <c r="AJ529" i="2"/>
  <c r="AJ537" i="2"/>
  <c r="AJ545" i="2"/>
  <c r="AJ553" i="2"/>
  <c r="AJ561" i="2"/>
  <c r="AJ526" i="2"/>
  <c r="AJ534" i="2"/>
  <c r="AJ542" i="2"/>
  <c r="AJ550" i="2"/>
  <c r="AJ558" i="2"/>
  <c r="AJ566" i="2"/>
  <c r="AJ33" i="2"/>
  <c r="AJ41" i="2"/>
  <c r="AJ49" i="2"/>
  <c r="AJ57" i="2"/>
  <c r="AJ32" i="2"/>
  <c r="AJ40" i="2"/>
  <c r="AJ48" i="2"/>
  <c r="AJ56" i="2"/>
  <c r="AJ65" i="2"/>
  <c r="AJ73" i="2"/>
  <c r="AJ81" i="2"/>
  <c r="AJ89" i="2"/>
  <c r="AJ62" i="2"/>
  <c r="AJ70" i="2"/>
  <c r="AJ78" i="2"/>
  <c r="AJ86" i="2"/>
  <c r="AJ95" i="2"/>
  <c r="AJ103" i="2"/>
  <c r="AJ111" i="2"/>
  <c r="AJ119" i="2"/>
  <c r="AJ94" i="2"/>
  <c r="AJ102" i="2"/>
  <c r="AJ110" i="2"/>
  <c r="AJ118" i="2"/>
  <c r="AJ126" i="2"/>
  <c r="AJ134" i="2"/>
  <c r="AJ142" i="2"/>
  <c r="AJ150" i="2"/>
  <c r="AJ158" i="2"/>
  <c r="AJ166" i="2"/>
  <c r="AJ174" i="2"/>
  <c r="AJ182" i="2"/>
  <c r="AJ190" i="2"/>
  <c r="AJ131" i="2"/>
  <c r="AJ139" i="2"/>
  <c r="AJ147" i="2"/>
  <c r="AJ155" i="2"/>
  <c r="AJ163" i="2"/>
  <c r="AJ171" i="2"/>
  <c r="AJ181" i="2"/>
  <c r="AJ194" i="2"/>
  <c r="AJ202" i="2"/>
  <c r="AJ210" i="2"/>
  <c r="AJ218" i="2"/>
  <c r="AJ226" i="2"/>
  <c r="AJ234" i="2"/>
  <c r="AJ242" i="2"/>
  <c r="AJ250" i="2"/>
  <c r="AJ187" i="2"/>
  <c r="AJ197" i="2"/>
  <c r="AJ205" i="2"/>
  <c r="AJ213" i="2"/>
  <c r="AJ221" i="2"/>
  <c r="AJ229" i="2"/>
  <c r="AJ237" i="2"/>
  <c r="AJ245" i="2"/>
  <c r="AJ254" i="2"/>
  <c r="AJ262" i="2"/>
  <c r="AJ270" i="2"/>
  <c r="AJ278" i="2"/>
  <c r="AJ286" i="2"/>
  <c r="AJ294" i="2"/>
  <c r="AJ302" i="2"/>
  <c r="AJ310" i="2"/>
  <c r="AJ318" i="2"/>
  <c r="AJ257" i="2"/>
  <c r="AJ265" i="2"/>
  <c r="AJ273" i="2"/>
  <c r="AJ281" i="2"/>
  <c r="AJ289" i="2"/>
  <c r="AJ297" i="2"/>
  <c r="AJ305" i="2"/>
  <c r="AJ313" i="2"/>
  <c r="AJ321" i="2"/>
  <c r="AJ329" i="2"/>
  <c r="AJ337" i="2"/>
  <c r="AJ345" i="2"/>
  <c r="AJ353" i="2"/>
  <c r="AJ361" i="2"/>
  <c r="AJ369" i="2"/>
  <c r="AJ377" i="2"/>
  <c r="AJ385" i="2"/>
  <c r="AJ326" i="2"/>
  <c r="AJ334" i="2"/>
  <c r="AJ342" i="2"/>
  <c r="AJ350" i="2"/>
  <c r="AJ358" i="2"/>
  <c r="AJ366" i="2"/>
  <c r="AJ374" i="2"/>
  <c r="AJ382" i="2"/>
  <c r="AJ389" i="2"/>
  <c r="AJ397" i="2"/>
  <c r="AJ405" i="2"/>
  <c r="AJ413" i="2"/>
  <c r="AJ421" i="2"/>
  <c r="AJ429" i="2"/>
  <c r="AJ437" i="2"/>
  <c r="AJ445" i="2"/>
  <c r="AJ453" i="2"/>
  <c r="AJ461" i="2"/>
  <c r="AJ469" i="2"/>
  <c r="AJ477" i="2"/>
  <c r="AJ485" i="2"/>
  <c r="AJ493" i="2"/>
  <c r="AJ501" i="2"/>
  <c r="AJ509" i="2"/>
  <c r="AJ517" i="2"/>
  <c r="AJ390" i="2"/>
  <c r="AJ398" i="2"/>
  <c r="AJ406" i="2"/>
  <c r="AJ414" i="2"/>
  <c r="AJ422" i="2"/>
  <c r="AJ430" i="2"/>
  <c r="AJ438" i="2"/>
  <c r="AJ446" i="2"/>
  <c r="AJ454" i="2"/>
  <c r="AJ462" i="2"/>
  <c r="AJ470" i="2"/>
  <c r="AJ478" i="2"/>
  <c r="AJ486" i="2"/>
  <c r="AJ494" i="2"/>
  <c r="AJ502" i="2"/>
  <c r="AJ510" i="2"/>
  <c r="AJ518" i="2"/>
  <c r="AJ25" i="2"/>
  <c r="AJ531" i="2"/>
  <c r="AJ539" i="2"/>
  <c r="AJ547" i="2"/>
  <c r="AJ555" i="2"/>
  <c r="AJ563" i="2"/>
  <c r="AJ528" i="2"/>
  <c r="AJ536" i="2"/>
  <c r="AJ544" i="2"/>
  <c r="AJ552" i="2"/>
  <c r="AJ560" i="2"/>
  <c r="AJ568" i="2"/>
  <c r="AJ35" i="2"/>
  <c r="AJ34" i="2"/>
  <c r="AJ67" i="2"/>
  <c r="AJ64" i="2"/>
  <c r="AJ97" i="2"/>
  <c r="AJ96" i="2"/>
  <c r="AJ128" i="2"/>
  <c r="AJ160" i="2"/>
  <c r="AJ125" i="2"/>
  <c r="AJ157" i="2"/>
  <c r="AJ196" i="2"/>
  <c r="AJ228" i="2"/>
  <c r="AJ191" i="2"/>
  <c r="AJ223" i="2"/>
  <c r="AJ256" i="2"/>
  <c r="AJ288" i="2"/>
  <c r="AJ320" i="2"/>
  <c r="AJ283" i="2"/>
  <c r="AJ315" i="2"/>
  <c r="AJ347" i="2"/>
  <c r="AJ379" i="2"/>
  <c r="AJ344" i="2"/>
  <c r="AJ376" i="2"/>
  <c r="AJ407" i="2"/>
  <c r="AJ439" i="2"/>
  <c r="AJ471" i="2"/>
  <c r="AJ503" i="2"/>
  <c r="AJ400" i="2"/>
  <c r="AJ432" i="2"/>
  <c r="AJ464" i="2"/>
  <c r="AJ496" i="2"/>
  <c r="AJ525" i="2"/>
  <c r="AJ557" i="2"/>
  <c r="AJ546" i="2"/>
  <c r="AJ554" i="2"/>
  <c r="AJ152" i="2"/>
  <c r="AJ488" i="2"/>
  <c r="AJ538" i="2"/>
  <c r="AJ43" i="2"/>
  <c r="AJ42" i="2"/>
  <c r="AJ75" i="2"/>
  <c r="AJ72" i="2"/>
  <c r="AJ105" i="2"/>
  <c r="AJ104" i="2"/>
  <c r="AJ136" i="2"/>
  <c r="AJ168" i="2"/>
  <c r="AJ133" i="2"/>
  <c r="AJ165" i="2"/>
  <c r="AJ204" i="2"/>
  <c r="AJ236" i="2"/>
  <c r="AJ199" i="2"/>
  <c r="AJ231" i="2"/>
  <c r="AJ264" i="2"/>
  <c r="AJ296" i="2"/>
  <c r="AJ259" i="2"/>
  <c r="AJ291" i="2"/>
  <c r="AJ323" i="2"/>
  <c r="AJ355" i="2"/>
  <c r="AJ387" i="2"/>
  <c r="AJ352" i="2"/>
  <c r="AJ384" i="2"/>
  <c r="AJ415" i="2"/>
  <c r="AJ447" i="2"/>
  <c r="AJ479" i="2"/>
  <c r="AJ511" i="2"/>
  <c r="AJ408" i="2"/>
  <c r="AJ440" i="2"/>
  <c r="AJ472" i="2"/>
  <c r="AJ504" i="2"/>
  <c r="AJ533" i="2"/>
  <c r="AJ565" i="2"/>
  <c r="AJ247" i="2"/>
  <c r="AJ51" i="2"/>
  <c r="AJ50" i="2"/>
  <c r="AJ83" i="2"/>
  <c r="AJ80" i="2"/>
  <c r="AJ113" i="2"/>
  <c r="AJ112" i="2"/>
  <c r="AJ144" i="2"/>
  <c r="AJ176" i="2"/>
  <c r="AJ141" i="2"/>
  <c r="AJ173" i="2"/>
  <c r="AJ212" i="2"/>
  <c r="AJ244" i="2"/>
  <c r="AJ207" i="2"/>
  <c r="AJ239" i="2"/>
  <c r="AJ272" i="2"/>
  <c r="AJ304" i="2"/>
  <c r="AJ267" i="2"/>
  <c r="AJ299" i="2"/>
  <c r="AJ331" i="2"/>
  <c r="AJ363" i="2"/>
  <c r="AJ328" i="2"/>
  <c r="AJ360" i="2"/>
  <c r="AJ391" i="2"/>
  <c r="AJ423" i="2"/>
  <c r="AJ455" i="2"/>
  <c r="AJ487" i="2"/>
  <c r="AJ519" i="2"/>
  <c r="AJ416" i="2"/>
  <c r="AJ448" i="2"/>
  <c r="AJ480" i="2"/>
  <c r="AJ512" i="2"/>
  <c r="AJ541" i="2"/>
  <c r="AJ530" i="2"/>
  <c r="AJ562" i="2"/>
  <c r="AJ27" i="2"/>
  <c r="AJ26" i="2"/>
  <c r="AJ59" i="2"/>
  <c r="AJ91" i="2"/>
  <c r="AJ88" i="2"/>
  <c r="AJ121" i="2"/>
  <c r="AJ120" i="2"/>
  <c r="AJ184" i="2"/>
  <c r="AJ149" i="2"/>
  <c r="AJ185" i="2"/>
  <c r="AJ220" i="2"/>
  <c r="AJ252" i="2"/>
  <c r="AJ215" i="2"/>
  <c r="AJ280" i="2"/>
  <c r="AJ312" i="2"/>
  <c r="AJ275" i="2"/>
  <c r="AJ307" i="2"/>
  <c r="AJ339" i="2"/>
  <c r="AJ371" i="2"/>
  <c r="AJ336" i="2"/>
  <c r="AJ368" i="2"/>
  <c r="AJ399" i="2"/>
  <c r="AJ431" i="2"/>
  <c r="AJ463" i="2"/>
  <c r="AJ495" i="2"/>
  <c r="AJ392" i="2"/>
  <c r="AJ424" i="2"/>
  <c r="AJ456" i="2"/>
  <c r="AJ520" i="2"/>
  <c r="AJ549" i="2"/>
  <c r="AO30" i="2"/>
  <c r="AO38" i="2"/>
  <c r="AO46" i="2"/>
  <c r="AO54" i="2"/>
  <c r="AO29" i="2"/>
  <c r="AO37" i="2"/>
  <c r="AO45" i="2"/>
  <c r="AO53" i="2"/>
  <c r="AO60" i="2"/>
  <c r="AO68" i="2"/>
  <c r="AO76" i="2"/>
  <c r="AO61" i="2"/>
  <c r="AO69" i="2"/>
  <c r="AO77" i="2"/>
  <c r="AO85" i="2"/>
  <c r="AO90" i="2"/>
  <c r="AO99" i="2"/>
  <c r="AO107" i="2"/>
  <c r="AO115" i="2"/>
  <c r="AO84" i="2"/>
  <c r="AO94" i="2"/>
  <c r="AO102" i="2"/>
  <c r="AO110" i="2"/>
  <c r="AO118" i="2"/>
  <c r="AO126" i="2"/>
  <c r="AO134" i="2"/>
  <c r="AO142" i="2"/>
  <c r="AO150" i="2"/>
  <c r="AO158" i="2"/>
  <c r="AO166" i="2"/>
  <c r="AO174" i="2"/>
  <c r="AO182" i="2"/>
  <c r="AO190" i="2"/>
  <c r="AO129" i="2"/>
  <c r="AO137" i="2"/>
  <c r="AO145" i="2"/>
  <c r="AO153" i="2"/>
  <c r="AO161" i="2"/>
  <c r="AO169" i="2"/>
  <c r="AO177" i="2"/>
  <c r="AO191" i="2"/>
  <c r="AO199" i="2"/>
  <c r="AO207" i="2"/>
  <c r="AO215" i="2"/>
  <c r="AO223" i="2"/>
  <c r="AO231" i="2"/>
  <c r="AO239" i="2"/>
  <c r="AO247" i="2"/>
  <c r="AO183" i="2"/>
  <c r="AO196" i="2"/>
  <c r="AO204" i="2"/>
  <c r="AO212" i="2"/>
  <c r="AO220" i="2"/>
  <c r="AO228" i="2"/>
  <c r="AO236" i="2"/>
  <c r="AO244" i="2"/>
  <c r="AO252" i="2"/>
  <c r="AO260" i="2"/>
  <c r="AO268" i="2"/>
  <c r="AO276" i="2"/>
  <c r="AO284" i="2"/>
  <c r="AO292" i="2"/>
  <c r="AO300" i="2"/>
  <c r="AO308" i="2"/>
  <c r="AO316" i="2"/>
  <c r="AO257" i="2"/>
  <c r="AO265" i="2"/>
  <c r="AO273" i="2"/>
  <c r="AO281" i="2"/>
  <c r="AO289" i="2"/>
  <c r="AO297" i="2"/>
  <c r="AO305" i="2"/>
  <c r="AO313" i="2"/>
  <c r="AO321" i="2"/>
  <c r="AO329" i="2"/>
  <c r="AO337" i="2"/>
  <c r="AO345" i="2"/>
  <c r="AO353" i="2"/>
  <c r="AO361" i="2"/>
  <c r="AO369" i="2"/>
  <c r="AO377" i="2"/>
  <c r="AO385" i="2"/>
  <c r="AO324" i="2"/>
  <c r="AO332" i="2"/>
  <c r="AO340" i="2"/>
  <c r="AO348" i="2"/>
  <c r="AO356" i="2"/>
  <c r="AO364" i="2"/>
  <c r="AO372" i="2"/>
  <c r="AO380" i="2"/>
  <c r="AO388" i="2"/>
  <c r="AO396" i="2"/>
  <c r="AO404" i="2"/>
  <c r="AO412" i="2"/>
  <c r="AO420" i="2"/>
  <c r="AO428" i="2"/>
  <c r="AO436" i="2"/>
  <c r="AO444" i="2"/>
  <c r="AO452" i="2"/>
  <c r="AO460" i="2"/>
  <c r="AO468" i="2"/>
  <c r="AO476" i="2"/>
  <c r="AO484" i="2"/>
  <c r="AO492" i="2"/>
  <c r="AO500" i="2"/>
  <c r="AO508" i="2"/>
  <c r="AO516" i="2"/>
  <c r="AO524" i="2"/>
  <c r="AO395" i="2"/>
  <c r="AO403" i="2"/>
  <c r="AO411" i="2"/>
  <c r="AO419" i="2"/>
  <c r="AO427" i="2"/>
  <c r="AO435" i="2"/>
  <c r="AO443" i="2"/>
  <c r="AO451" i="2"/>
  <c r="AO459" i="2"/>
  <c r="AO467" i="2"/>
  <c r="AO475" i="2"/>
  <c r="AO483" i="2"/>
  <c r="AO491" i="2"/>
  <c r="AO499" i="2"/>
  <c r="AO507" i="2"/>
  <c r="AO515" i="2"/>
  <c r="AO523" i="2"/>
  <c r="AO532" i="2"/>
  <c r="AO540" i="2"/>
  <c r="AO548" i="2"/>
  <c r="AO556" i="2"/>
  <c r="AO564" i="2"/>
  <c r="AO525" i="2"/>
  <c r="AO533" i="2"/>
  <c r="AO541" i="2"/>
  <c r="AO549" i="2"/>
  <c r="AO557" i="2"/>
  <c r="AO565" i="2"/>
  <c r="AO28" i="2"/>
  <c r="AO35" i="2"/>
  <c r="AO82" i="2"/>
  <c r="AO105" i="2"/>
  <c r="AO116" i="2"/>
  <c r="AO164" i="2"/>
  <c r="AO143" i="2"/>
  <c r="AO197" i="2"/>
  <c r="AO237" i="2"/>
  <c r="AO218" i="2"/>
  <c r="AO266" i="2"/>
  <c r="AO298" i="2"/>
  <c r="AO271" i="2"/>
  <c r="AO303" i="2"/>
  <c r="AO327" i="2"/>
  <c r="AO367" i="2"/>
  <c r="AO322" i="2"/>
  <c r="AO346" i="2"/>
  <c r="AO370" i="2"/>
  <c r="AO394" i="2"/>
  <c r="AO418" i="2"/>
  <c r="AO458" i="2"/>
  <c r="AO490" i="2"/>
  <c r="AO514" i="2"/>
  <c r="AO409" i="2"/>
  <c r="AO441" i="2"/>
  <c r="AO473" i="2"/>
  <c r="AO497" i="2"/>
  <c r="AO530" i="2"/>
  <c r="AO554" i="2"/>
  <c r="AO539" i="2"/>
  <c r="AO563" i="2"/>
  <c r="AO32" i="2"/>
  <c r="AO40" i="2"/>
  <c r="AO48" i="2"/>
  <c r="AO56" i="2"/>
  <c r="AO31" i="2"/>
  <c r="AO39" i="2"/>
  <c r="AO47" i="2"/>
  <c r="AO55" i="2"/>
  <c r="AO62" i="2"/>
  <c r="AO70" i="2"/>
  <c r="AO78" i="2"/>
  <c r="AO63" i="2"/>
  <c r="AO71" i="2"/>
  <c r="AO79" i="2"/>
  <c r="AO87" i="2"/>
  <c r="AO93" i="2"/>
  <c r="AO101" i="2"/>
  <c r="AO109" i="2"/>
  <c r="AO117" i="2"/>
  <c r="AO86" i="2"/>
  <c r="AO96" i="2"/>
  <c r="AO104" i="2"/>
  <c r="AO112" i="2"/>
  <c r="AO120" i="2"/>
  <c r="AO128" i="2"/>
  <c r="AO136" i="2"/>
  <c r="AO144" i="2"/>
  <c r="AO152" i="2"/>
  <c r="AO160" i="2"/>
  <c r="AO168" i="2"/>
  <c r="AO176" i="2"/>
  <c r="AO184" i="2"/>
  <c r="AO123" i="2"/>
  <c r="AO131" i="2"/>
  <c r="AO139" i="2"/>
  <c r="AO147" i="2"/>
  <c r="AO155" i="2"/>
  <c r="AO163" i="2"/>
  <c r="AO171" i="2"/>
  <c r="AO181" i="2"/>
  <c r="AO193" i="2"/>
  <c r="AO201" i="2"/>
  <c r="AO209" i="2"/>
  <c r="AO217" i="2"/>
  <c r="AO225" i="2"/>
  <c r="AO233" i="2"/>
  <c r="AO241" i="2"/>
  <c r="AO249" i="2"/>
  <c r="AO187" i="2"/>
  <c r="AO198" i="2"/>
  <c r="AO206" i="2"/>
  <c r="AO214" i="2"/>
  <c r="AO222" i="2"/>
  <c r="AO230" i="2"/>
  <c r="AO238" i="2"/>
  <c r="AO246" i="2"/>
  <c r="AO254" i="2"/>
  <c r="AO262" i="2"/>
  <c r="AO270" i="2"/>
  <c r="AO278" i="2"/>
  <c r="AO286" i="2"/>
  <c r="AO294" i="2"/>
  <c r="AO302" i="2"/>
  <c r="AO310" i="2"/>
  <c r="AO318" i="2"/>
  <c r="AO259" i="2"/>
  <c r="AO267" i="2"/>
  <c r="AO275" i="2"/>
  <c r="AO283" i="2"/>
  <c r="AO291" i="2"/>
  <c r="AO299" i="2"/>
  <c r="AO307" i="2"/>
  <c r="AO315" i="2"/>
  <c r="AO323" i="2"/>
  <c r="AO331" i="2"/>
  <c r="AO339" i="2"/>
  <c r="AO347" i="2"/>
  <c r="AO355" i="2"/>
  <c r="AO363" i="2"/>
  <c r="AO371" i="2"/>
  <c r="AO379" i="2"/>
  <c r="AO387" i="2"/>
  <c r="AO326" i="2"/>
  <c r="AO334" i="2"/>
  <c r="AO342" i="2"/>
  <c r="AO350" i="2"/>
  <c r="AO358" i="2"/>
  <c r="AO366" i="2"/>
  <c r="AO374" i="2"/>
  <c r="AO382" i="2"/>
  <c r="AO390" i="2"/>
  <c r="AO398" i="2"/>
  <c r="AO406" i="2"/>
  <c r="AO414" i="2"/>
  <c r="AO422" i="2"/>
  <c r="AO430" i="2"/>
  <c r="AO438" i="2"/>
  <c r="AO446" i="2"/>
  <c r="AO454" i="2"/>
  <c r="AO462" i="2"/>
  <c r="AO470" i="2"/>
  <c r="AO478" i="2"/>
  <c r="AO486" i="2"/>
  <c r="AO494" i="2"/>
  <c r="AO502" i="2"/>
  <c r="AO510" i="2"/>
  <c r="AO518" i="2"/>
  <c r="AO389" i="2"/>
  <c r="AO397" i="2"/>
  <c r="AO405" i="2"/>
  <c r="AO413" i="2"/>
  <c r="AO421" i="2"/>
  <c r="AO429" i="2"/>
  <c r="AO437" i="2"/>
  <c r="AO445" i="2"/>
  <c r="AO453" i="2"/>
  <c r="AO461" i="2"/>
  <c r="AO469" i="2"/>
  <c r="AO477" i="2"/>
  <c r="AO485" i="2"/>
  <c r="AO493" i="2"/>
  <c r="AO501" i="2"/>
  <c r="AO509" i="2"/>
  <c r="AO517" i="2"/>
  <c r="AO526" i="2"/>
  <c r="AO534" i="2"/>
  <c r="AO542" i="2"/>
  <c r="AO550" i="2"/>
  <c r="AO558" i="2"/>
  <c r="AO566" i="2"/>
  <c r="AO527" i="2"/>
  <c r="AO535" i="2"/>
  <c r="AO543" i="2"/>
  <c r="AO551" i="2"/>
  <c r="AO559" i="2"/>
  <c r="AO567" i="2"/>
  <c r="AO44" i="2"/>
  <c r="AO27" i="2"/>
  <c r="AO43" i="2"/>
  <c r="AO59" i="2"/>
  <c r="AO74" i="2"/>
  <c r="AO75" i="2"/>
  <c r="AO91" i="2"/>
  <c r="AO113" i="2"/>
  <c r="AO92" i="2"/>
  <c r="AO108" i="2"/>
  <c r="AO132" i="2"/>
  <c r="AO148" i="2"/>
  <c r="AO172" i="2"/>
  <c r="AO188" i="2"/>
  <c r="AO135" i="2"/>
  <c r="AO159" i="2"/>
  <c r="AO175" i="2"/>
  <c r="AO205" i="2"/>
  <c r="AO221" i="2"/>
  <c r="AO245" i="2"/>
  <c r="AO194" i="2"/>
  <c r="AO210" i="2"/>
  <c r="AO226" i="2"/>
  <c r="AO242" i="2"/>
  <c r="AO258" i="2"/>
  <c r="AO274" i="2"/>
  <c r="AO290" i="2"/>
  <c r="AO314" i="2"/>
  <c r="AO263" i="2"/>
  <c r="AO287" i="2"/>
  <c r="AO319" i="2"/>
  <c r="AO343" i="2"/>
  <c r="AO351" i="2"/>
  <c r="AO375" i="2"/>
  <c r="AO330" i="2"/>
  <c r="AO354" i="2"/>
  <c r="AO378" i="2"/>
  <c r="AO402" i="2"/>
  <c r="AO426" i="2"/>
  <c r="AO442" i="2"/>
  <c r="AO466" i="2"/>
  <c r="AO474" i="2"/>
  <c r="AO498" i="2"/>
  <c r="AO522" i="2"/>
  <c r="AO401" i="2"/>
  <c r="AO425" i="2"/>
  <c r="AO457" i="2"/>
  <c r="AO481" i="2"/>
  <c r="AO505" i="2"/>
  <c r="AO521" i="2"/>
  <c r="AO546" i="2"/>
  <c r="AO562" i="2"/>
  <c r="AO531" i="2"/>
  <c r="AO555" i="2"/>
  <c r="AO26" i="2"/>
  <c r="AO34" i="2"/>
  <c r="AO42" i="2"/>
  <c r="AO50" i="2"/>
  <c r="AO58" i="2"/>
  <c r="AO33" i="2"/>
  <c r="AO41" i="2"/>
  <c r="AO49" i="2"/>
  <c r="AO57" i="2"/>
  <c r="AO64" i="2"/>
  <c r="AO72" i="2"/>
  <c r="AO80" i="2"/>
  <c r="AO65" i="2"/>
  <c r="AO73" i="2"/>
  <c r="AO81" i="2"/>
  <c r="AO89" i="2"/>
  <c r="AO95" i="2"/>
  <c r="AO103" i="2"/>
  <c r="AO111" i="2"/>
  <c r="AO119" i="2"/>
  <c r="AO88" i="2"/>
  <c r="AO98" i="2"/>
  <c r="AO106" i="2"/>
  <c r="AO114" i="2"/>
  <c r="AO122" i="2"/>
  <c r="AO130" i="2"/>
  <c r="AO138" i="2"/>
  <c r="AO146" i="2"/>
  <c r="AO154" i="2"/>
  <c r="AO162" i="2"/>
  <c r="AO170" i="2"/>
  <c r="AO178" i="2"/>
  <c r="AO186" i="2"/>
  <c r="AO125" i="2"/>
  <c r="AO133" i="2"/>
  <c r="AO141" i="2"/>
  <c r="AO149" i="2"/>
  <c r="AO157" i="2"/>
  <c r="AO165" i="2"/>
  <c r="AO173" i="2"/>
  <c r="AO185" i="2"/>
  <c r="AO195" i="2"/>
  <c r="AO203" i="2"/>
  <c r="AO211" i="2"/>
  <c r="AO219" i="2"/>
  <c r="AO227" i="2"/>
  <c r="AO235" i="2"/>
  <c r="AO243" i="2"/>
  <c r="AO251" i="2"/>
  <c r="AO192" i="2"/>
  <c r="AO200" i="2"/>
  <c r="AO208" i="2"/>
  <c r="AO216" i="2"/>
  <c r="AO224" i="2"/>
  <c r="AO232" i="2"/>
  <c r="AO240" i="2"/>
  <c r="AO248" i="2"/>
  <c r="AO256" i="2"/>
  <c r="AO264" i="2"/>
  <c r="AO272" i="2"/>
  <c r="AO280" i="2"/>
  <c r="AO288" i="2"/>
  <c r="AO296" i="2"/>
  <c r="AO304" i="2"/>
  <c r="AO312" i="2"/>
  <c r="AO253" i="2"/>
  <c r="AO261" i="2"/>
  <c r="AO269" i="2"/>
  <c r="AO277" i="2"/>
  <c r="AO285" i="2"/>
  <c r="AO293" i="2"/>
  <c r="AO301" i="2"/>
  <c r="AO309" i="2"/>
  <c r="AO317" i="2"/>
  <c r="AO325" i="2"/>
  <c r="AO333" i="2"/>
  <c r="AO341" i="2"/>
  <c r="AO349" i="2"/>
  <c r="AO357" i="2"/>
  <c r="AO365" i="2"/>
  <c r="AO373" i="2"/>
  <c r="AO381" i="2"/>
  <c r="AO320" i="2"/>
  <c r="AO328" i="2"/>
  <c r="AO336" i="2"/>
  <c r="AO344" i="2"/>
  <c r="AO352" i="2"/>
  <c r="AO360" i="2"/>
  <c r="AO368" i="2"/>
  <c r="AO376" i="2"/>
  <c r="AO384" i="2"/>
  <c r="AO392" i="2"/>
  <c r="AO400" i="2"/>
  <c r="AO408" i="2"/>
  <c r="AO416" i="2"/>
  <c r="AO424" i="2"/>
  <c r="AO432" i="2"/>
  <c r="AO440" i="2"/>
  <c r="AO448" i="2"/>
  <c r="AO456" i="2"/>
  <c r="AO464" i="2"/>
  <c r="AO472" i="2"/>
  <c r="AO480" i="2"/>
  <c r="AO488" i="2"/>
  <c r="AO496" i="2"/>
  <c r="AO504" i="2"/>
  <c r="AO512" i="2"/>
  <c r="AO520" i="2"/>
  <c r="AO391" i="2"/>
  <c r="AO399" i="2"/>
  <c r="AO407" i="2"/>
  <c r="AO415" i="2"/>
  <c r="AO423" i="2"/>
  <c r="AO431" i="2"/>
  <c r="AO439" i="2"/>
  <c r="AO447" i="2"/>
  <c r="AO455" i="2"/>
  <c r="AO463" i="2"/>
  <c r="AO471" i="2"/>
  <c r="AO479" i="2"/>
  <c r="AO487" i="2"/>
  <c r="AO495" i="2"/>
  <c r="AO503" i="2"/>
  <c r="AO511" i="2"/>
  <c r="AO519" i="2"/>
  <c r="AO528" i="2"/>
  <c r="AO536" i="2"/>
  <c r="AO544" i="2"/>
  <c r="AO552" i="2"/>
  <c r="AO560" i="2"/>
  <c r="AO568" i="2"/>
  <c r="AO529" i="2"/>
  <c r="AO537" i="2"/>
  <c r="AO545" i="2"/>
  <c r="AO553" i="2"/>
  <c r="AO561" i="2"/>
  <c r="AO36" i="2"/>
  <c r="AO52" i="2"/>
  <c r="AO51" i="2"/>
  <c r="AO66" i="2"/>
  <c r="AO67" i="2"/>
  <c r="AO83" i="2"/>
  <c r="AO97" i="2"/>
  <c r="AO121" i="2"/>
  <c r="AO100" i="2"/>
  <c r="AO124" i="2"/>
  <c r="AO140" i="2"/>
  <c r="AO156" i="2"/>
  <c r="AO180" i="2"/>
  <c r="AO127" i="2"/>
  <c r="AO151" i="2"/>
  <c r="AO167" i="2"/>
  <c r="AO189" i="2"/>
  <c r="AO213" i="2"/>
  <c r="AO229" i="2"/>
  <c r="AO179" i="2"/>
  <c r="AO202" i="2"/>
  <c r="AO234" i="2"/>
  <c r="AO250" i="2"/>
  <c r="AO282" i="2"/>
  <c r="AO306" i="2"/>
  <c r="AO255" i="2"/>
  <c r="AO279" i="2"/>
  <c r="AO295" i="2"/>
  <c r="AO311" i="2"/>
  <c r="AO335" i="2"/>
  <c r="AO359" i="2"/>
  <c r="AO383" i="2"/>
  <c r="AO338" i="2"/>
  <c r="AO362" i="2"/>
  <c r="AO386" i="2"/>
  <c r="AO410" i="2"/>
  <c r="AO434" i="2"/>
  <c r="AO450" i="2"/>
  <c r="AO482" i="2"/>
  <c r="AO506" i="2"/>
  <c r="AO393" i="2"/>
  <c r="AO417" i="2"/>
  <c r="AO433" i="2"/>
  <c r="AO449" i="2"/>
  <c r="AO465" i="2"/>
  <c r="AO489" i="2"/>
  <c r="AO513" i="2"/>
  <c r="AO538" i="2"/>
  <c r="AO25" i="2"/>
  <c r="AO547" i="2"/>
  <c r="AL28" i="2"/>
  <c r="AL36" i="2"/>
  <c r="AL44" i="2"/>
  <c r="AL52" i="2"/>
  <c r="AL29" i="2"/>
  <c r="AL37" i="2"/>
  <c r="AL45" i="2"/>
  <c r="AL53" i="2"/>
  <c r="AL59" i="2"/>
  <c r="AL66" i="2"/>
  <c r="AL74" i="2"/>
  <c r="AL82" i="2"/>
  <c r="AL90" i="2"/>
  <c r="AL65" i="2"/>
  <c r="AL73" i="2"/>
  <c r="AL81" i="2"/>
  <c r="AL91" i="2"/>
  <c r="AL100" i="2"/>
  <c r="AL108" i="2"/>
  <c r="AL116" i="2"/>
  <c r="AL89" i="2"/>
  <c r="AL99" i="2"/>
  <c r="AL107" i="2"/>
  <c r="AL115" i="2"/>
  <c r="AL123" i="2"/>
  <c r="AL131" i="2"/>
  <c r="AL139" i="2"/>
  <c r="AL147" i="2"/>
  <c r="AL155" i="2"/>
  <c r="AL163" i="2"/>
  <c r="AL171" i="2"/>
  <c r="AL179" i="2"/>
  <c r="AL187" i="2"/>
  <c r="AL128" i="2"/>
  <c r="AL136" i="2"/>
  <c r="AL144" i="2"/>
  <c r="AL152" i="2"/>
  <c r="AL160" i="2"/>
  <c r="AL168" i="2"/>
  <c r="AL176" i="2"/>
  <c r="AL191" i="2"/>
  <c r="AL199" i="2"/>
  <c r="AL207" i="2"/>
  <c r="AL215" i="2"/>
  <c r="AL223" i="2"/>
  <c r="AL231" i="2"/>
  <c r="AL239" i="2"/>
  <c r="AL247" i="2"/>
  <c r="AL182" i="2"/>
  <c r="AL194" i="2"/>
  <c r="AL202" i="2"/>
  <c r="AL210" i="2"/>
  <c r="AL218" i="2"/>
  <c r="AL226" i="2"/>
  <c r="AL234" i="2"/>
  <c r="AL242" i="2"/>
  <c r="AL250" i="2"/>
  <c r="AL257" i="2"/>
  <c r="AL265" i="2"/>
  <c r="AL273" i="2"/>
  <c r="AL281" i="2"/>
  <c r="AL289" i="2"/>
  <c r="AL297" i="2"/>
  <c r="AL305" i="2"/>
  <c r="AL313" i="2"/>
  <c r="AL254" i="2"/>
  <c r="AL262" i="2"/>
  <c r="AL270" i="2"/>
  <c r="AL278" i="2"/>
  <c r="AL286" i="2"/>
  <c r="AL294" i="2"/>
  <c r="AL302" i="2"/>
  <c r="AL310" i="2"/>
  <c r="AL318" i="2"/>
  <c r="AL326" i="2"/>
  <c r="AL334" i="2"/>
  <c r="AL342" i="2"/>
  <c r="AL350" i="2"/>
  <c r="AL358" i="2"/>
  <c r="AL366" i="2"/>
  <c r="AL374" i="2"/>
  <c r="AL382" i="2"/>
  <c r="AL321" i="2"/>
  <c r="AL329" i="2"/>
  <c r="AL337" i="2"/>
  <c r="AL345" i="2"/>
  <c r="AL353" i="2"/>
  <c r="AL361" i="2"/>
  <c r="AL369" i="2"/>
  <c r="AL377" i="2"/>
  <c r="AL385" i="2"/>
  <c r="AL394" i="2"/>
  <c r="AL402" i="2"/>
  <c r="AL410" i="2"/>
  <c r="AL418" i="2"/>
  <c r="AL426" i="2"/>
  <c r="AL434" i="2"/>
  <c r="AL442" i="2"/>
  <c r="AL450" i="2"/>
  <c r="AL458" i="2"/>
  <c r="AL466" i="2"/>
  <c r="AL474" i="2"/>
  <c r="AL482" i="2"/>
  <c r="AL490" i="2"/>
  <c r="AL498" i="2"/>
  <c r="AL506" i="2"/>
  <c r="AL514" i="2"/>
  <c r="AL522" i="2"/>
  <c r="AL393" i="2"/>
  <c r="AL401" i="2"/>
  <c r="AL409" i="2"/>
  <c r="AL417" i="2"/>
  <c r="AL425" i="2"/>
  <c r="AL433" i="2"/>
  <c r="AL441" i="2"/>
  <c r="AL449" i="2"/>
  <c r="AL457" i="2"/>
  <c r="AL465" i="2"/>
  <c r="AL473" i="2"/>
  <c r="AL481" i="2"/>
  <c r="AL489" i="2"/>
  <c r="AL497" i="2"/>
  <c r="AL505" i="2"/>
  <c r="AL513" i="2"/>
  <c r="AL521" i="2"/>
  <c r="AL530" i="2"/>
  <c r="AL538" i="2"/>
  <c r="AL546" i="2"/>
  <c r="AL554" i="2"/>
  <c r="AL562" i="2"/>
  <c r="AL25" i="2"/>
  <c r="AL531" i="2"/>
  <c r="AL539" i="2"/>
  <c r="AL547" i="2"/>
  <c r="AL555" i="2"/>
  <c r="AL563" i="2"/>
  <c r="AL30" i="2"/>
  <c r="AL38" i="2"/>
  <c r="AL46" i="2"/>
  <c r="AL54" i="2"/>
  <c r="AL31" i="2"/>
  <c r="AL39" i="2"/>
  <c r="AL47" i="2"/>
  <c r="AL55" i="2"/>
  <c r="AL60" i="2"/>
  <c r="AL68" i="2"/>
  <c r="AL76" i="2"/>
  <c r="AL84" i="2"/>
  <c r="AL92" i="2"/>
  <c r="AL67" i="2"/>
  <c r="AL75" i="2"/>
  <c r="AL83" i="2"/>
  <c r="AL94" i="2"/>
  <c r="AL102" i="2"/>
  <c r="AL110" i="2"/>
  <c r="AL118" i="2"/>
  <c r="AL93" i="2"/>
  <c r="AL101" i="2"/>
  <c r="AL109" i="2"/>
  <c r="AL117" i="2"/>
  <c r="AL125" i="2"/>
  <c r="AL133" i="2"/>
  <c r="AL141" i="2"/>
  <c r="AL149" i="2"/>
  <c r="AL157" i="2"/>
  <c r="AL165" i="2"/>
  <c r="AL173" i="2"/>
  <c r="AL181" i="2"/>
  <c r="AL189" i="2"/>
  <c r="AL130" i="2"/>
  <c r="AL138" i="2"/>
  <c r="AL146" i="2"/>
  <c r="AL154" i="2"/>
  <c r="AL162" i="2"/>
  <c r="AL170" i="2"/>
  <c r="AL180" i="2"/>
  <c r="AL193" i="2"/>
  <c r="AL201" i="2"/>
  <c r="AL209" i="2"/>
  <c r="AL217" i="2"/>
  <c r="AL225" i="2"/>
  <c r="AL233" i="2"/>
  <c r="AL241" i="2"/>
  <c r="AL249" i="2"/>
  <c r="AL186" i="2"/>
  <c r="AL196" i="2"/>
  <c r="AL204" i="2"/>
  <c r="AL212" i="2"/>
  <c r="AL220" i="2"/>
  <c r="AL228" i="2"/>
  <c r="AL236" i="2"/>
  <c r="AL244" i="2"/>
  <c r="AL252" i="2"/>
  <c r="AL259" i="2"/>
  <c r="AL267" i="2"/>
  <c r="AL275" i="2"/>
  <c r="AL283" i="2"/>
  <c r="AL291" i="2"/>
  <c r="AL299" i="2"/>
  <c r="AL307" i="2"/>
  <c r="AL315" i="2"/>
  <c r="AL256" i="2"/>
  <c r="AL264" i="2"/>
  <c r="AL272" i="2"/>
  <c r="AL280" i="2"/>
  <c r="AL288" i="2"/>
  <c r="AL296" i="2"/>
  <c r="AL304" i="2"/>
  <c r="AL312" i="2"/>
  <c r="AL320" i="2"/>
  <c r="AL328" i="2"/>
  <c r="AL336" i="2"/>
  <c r="AL344" i="2"/>
  <c r="AL352" i="2"/>
  <c r="AL360" i="2"/>
  <c r="AL368" i="2"/>
  <c r="AL376" i="2"/>
  <c r="AL384" i="2"/>
  <c r="AL323" i="2"/>
  <c r="AL331" i="2"/>
  <c r="AL339" i="2"/>
  <c r="AL347" i="2"/>
  <c r="AL355" i="2"/>
  <c r="AL363" i="2"/>
  <c r="AL371" i="2"/>
  <c r="AL379" i="2"/>
  <c r="AL387" i="2"/>
  <c r="AL396" i="2"/>
  <c r="AL404" i="2"/>
  <c r="AL412" i="2"/>
  <c r="AL420" i="2"/>
  <c r="AL428" i="2"/>
  <c r="AL436" i="2"/>
  <c r="AL444" i="2"/>
  <c r="AL452" i="2"/>
  <c r="AL460" i="2"/>
  <c r="AL468" i="2"/>
  <c r="AL476" i="2"/>
  <c r="AL484" i="2"/>
  <c r="AL492" i="2"/>
  <c r="AL500" i="2"/>
  <c r="AL508" i="2"/>
  <c r="AL516" i="2"/>
  <c r="AL524" i="2"/>
  <c r="AL395" i="2"/>
  <c r="AL403" i="2"/>
  <c r="AL411" i="2"/>
  <c r="AL419" i="2"/>
  <c r="AL427" i="2"/>
  <c r="AL435" i="2"/>
  <c r="AL443" i="2"/>
  <c r="AL451" i="2"/>
  <c r="AL459" i="2"/>
  <c r="AL467" i="2"/>
  <c r="AL475" i="2"/>
  <c r="AL483" i="2"/>
  <c r="AL491" i="2"/>
  <c r="AL499" i="2"/>
  <c r="AL507" i="2"/>
  <c r="AL515" i="2"/>
  <c r="AL523" i="2"/>
  <c r="AL532" i="2"/>
  <c r="AL540" i="2"/>
  <c r="AL548" i="2"/>
  <c r="AL556" i="2"/>
  <c r="AL564" i="2"/>
  <c r="AL525" i="2"/>
  <c r="AL533" i="2"/>
  <c r="AL541" i="2"/>
  <c r="AL549" i="2"/>
  <c r="AL557" i="2"/>
  <c r="AL565" i="2"/>
  <c r="AL40" i="2"/>
  <c r="AL56" i="2"/>
  <c r="AL41" i="2"/>
  <c r="AL57" i="2"/>
  <c r="AL70" i="2"/>
  <c r="AL86" i="2"/>
  <c r="AL69" i="2"/>
  <c r="AL85" i="2"/>
  <c r="AL104" i="2"/>
  <c r="AL120" i="2"/>
  <c r="AL103" i="2"/>
  <c r="AL119" i="2"/>
  <c r="AL135" i="2"/>
  <c r="AL151" i="2"/>
  <c r="AL167" i="2"/>
  <c r="AL183" i="2"/>
  <c r="AL132" i="2"/>
  <c r="AL148" i="2"/>
  <c r="AL164" i="2"/>
  <c r="AL184" i="2"/>
  <c r="AL203" i="2"/>
  <c r="AL219" i="2"/>
  <c r="AL235" i="2"/>
  <c r="AL251" i="2"/>
  <c r="AL198" i="2"/>
  <c r="AL214" i="2"/>
  <c r="AL230" i="2"/>
  <c r="AL246" i="2"/>
  <c r="AL261" i="2"/>
  <c r="AL277" i="2"/>
  <c r="AL293" i="2"/>
  <c r="AL309" i="2"/>
  <c r="AL258" i="2"/>
  <c r="AL274" i="2"/>
  <c r="AL290" i="2"/>
  <c r="AL306" i="2"/>
  <c r="AL322" i="2"/>
  <c r="AL338" i="2"/>
  <c r="AL354" i="2"/>
  <c r="AL370" i="2"/>
  <c r="AL386" i="2"/>
  <c r="AL333" i="2"/>
  <c r="AL349" i="2"/>
  <c r="AL365" i="2"/>
  <c r="AL381" i="2"/>
  <c r="AL398" i="2"/>
  <c r="AL414" i="2"/>
  <c r="AL430" i="2"/>
  <c r="AL446" i="2"/>
  <c r="AL462" i="2"/>
  <c r="AL478" i="2"/>
  <c r="AL494" i="2"/>
  <c r="AL510" i="2"/>
  <c r="AL389" i="2"/>
  <c r="AL405" i="2"/>
  <c r="AL421" i="2"/>
  <c r="AL437" i="2"/>
  <c r="AL453" i="2"/>
  <c r="AL469" i="2"/>
  <c r="AL485" i="2"/>
  <c r="AL501" i="2"/>
  <c r="AL517" i="2"/>
  <c r="AL534" i="2"/>
  <c r="AL550" i="2"/>
  <c r="AL566" i="2"/>
  <c r="AL535" i="2"/>
  <c r="AL551" i="2"/>
  <c r="AL567" i="2"/>
  <c r="AL26" i="2"/>
  <c r="AL42" i="2"/>
  <c r="AL27" i="2"/>
  <c r="AL43" i="2"/>
  <c r="AL58" i="2"/>
  <c r="AL72" i="2"/>
  <c r="AL88" i="2"/>
  <c r="AL71" i="2"/>
  <c r="AL87" i="2"/>
  <c r="AL106" i="2"/>
  <c r="AL122" i="2"/>
  <c r="AL105" i="2"/>
  <c r="AL121" i="2"/>
  <c r="AL137" i="2"/>
  <c r="AL153" i="2"/>
  <c r="AL169" i="2"/>
  <c r="AL185" i="2"/>
  <c r="AL134" i="2"/>
  <c r="AL150" i="2"/>
  <c r="AL166" i="2"/>
  <c r="AL188" i="2"/>
  <c r="AL205" i="2"/>
  <c r="AL221" i="2"/>
  <c r="AL237" i="2"/>
  <c r="AL178" i="2"/>
  <c r="AL200" i="2"/>
  <c r="AL216" i="2"/>
  <c r="AL232" i="2"/>
  <c r="AL248" i="2"/>
  <c r="AL263" i="2"/>
  <c r="AL279" i="2"/>
  <c r="AL295" i="2"/>
  <c r="AL311" i="2"/>
  <c r="AL260" i="2"/>
  <c r="AL276" i="2"/>
  <c r="AL292" i="2"/>
  <c r="AL308" i="2"/>
  <c r="AL324" i="2"/>
  <c r="AL340" i="2"/>
  <c r="AL356" i="2"/>
  <c r="AL372" i="2"/>
  <c r="AL388" i="2"/>
  <c r="AL335" i="2"/>
  <c r="AL351" i="2"/>
  <c r="AL367" i="2"/>
  <c r="AL383" i="2"/>
  <c r="AL400" i="2"/>
  <c r="AL416" i="2"/>
  <c r="AL432" i="2"/>
  <c r="AL448" i="2"/>
  <c r="AL464" i="2"/>
  <c r="AL480" i="2"/>
  <c r="AL496" i="2"/>
  <c r="AL512" i="2"/>
  <c r="AL391" i="2"/>
  <c r="AL407" i="2"/>
  <c r="AL423" i="2"/>
  <c r="AL439" i="2"/>
  <c r="AL455" i="2"/>
  <c r="AL471" i="2"/>
  <c r="AL487" i="2"/>
  <c r="AL503" i="2"/>
  <c r="AL519" i="2"/>
  <c r="AL536" i="2"/>
  <c r="AL552" i="2"/>
  <c r="AL568" i="2"/>
  <c r="AL537" i="2"/>
  <c r="AL553" i="2"/>
  <c r="AL32" i="2"/>
  <c r="AL48" i="2"/>
  <c r="AL33" i="2"/>
  <c r="AL49" i="2"/>
  <c r="AL62" i="2"/>
  <c r="AL78" i="2"/>
  <c r="AL61" i="2"/>
  <c r="AL77" i="2"/>
  <c r="AL96" i="2"/>
  <c r="AL112" i="2"/>
  <c r="AL95" i="2"/>
  <c r="AL111" i="2"/>
  <c r="AL127" i="2"/>
  <c r="AL143" i="2"/>
  <c r="AL159" i="2"/>
  <c r="AL175" i="2"/>
  <c r="AL124" i="2"/>
  <c r="AL140" i="2"/>
  <c r="AL156" i="2"/>
  <c r="AL172" i="2"/>
  <c r="AL195" i="2"/>
  <c r="AL211" i="2"/>
  <c r="AL227" i="2"/>
  <c r="AL243" i="2"/>
  <c r="AL190" i="2"/>
  <c r="AL206" i="2"/>
  <c r="AL222" i="2"/>
  <c r="AL238" i="2"/>
  <c r="AL253" i="2"/>
  <c r="AL269" i="2"/>
  <c r="AL285" i="2"/>
  <c r="AL301" i="2"/>
  <c r="AL317" i="2"/>
  <c r="AL266" i="2"/>
  <c r="AL282" i="2"/>
  <c r="AL298" i="2"/>
  <c r="AL314" i="2"/>
  <c r="AL330" i="2"/>
  <c r="AL346" i="2"/>
  <c r="AL362" i="2"/>
  <c r="AL378" i="2"/>
  <c r="AL325" i="2"/>
  <c r="AL341" i="2"/>
  <c r="AL357" i="2"/>
  <c r="AL373" i="2"/>
  <c r="AL390" i="2"/>
  <c r="AL406" i="2"/>
  <c r="AL422" i="2"/>
  <c r="AL438" i="2"/>
  <c r="AL454" i="2"/>
  <c r="AL470" i="2"/>
  <c r="AL486" i="2"/>
  <c r="AL502" i="2"/>
  <c r="AL518" i="2"/>
  <c r="AL397" i="2"/>
  <c r="AL413" i="2"/>
  <c r="AL429" i="2"/>
  <c r="AL445" i="2"/>
  <c r="AL461" i="2"/>
  <c r="AL477" i="2"/>
  <c r="AL493" i="2"/>
  <c r="AL509" i="2"/>
  <c r="AL526" i="2"/>
  <c r="AL542" i="2"/>
  <c r="AL558" i="2"/>
  <c r="AL527" i="2"/>
  <c r="AL543" i="2"/>
  <c r="AL559" i="2"/>
  <c r="AL34" i="2"/>
  <c r="AL50" i="2"/>
  <c r="AL35" i="2"/>
  <c r="AL51" i="2"/>
  <c r="AL64" i="2"/>
  <c r="AL80" i="2"/>
  <c r="AL63" i="2"/>
  <c r="AL79" i="2"/>
  <c r="AL98" i="2"/>
  <c r="AL114" i="2"/>
  <c r="AL97" i="2"/>
  <c r="AL113" i="2"/>
  <c r="AL129" i="2"/>
  <c r="AL145" i="2"/>
  <c r="AL161" i="2"/>
  <c r="AL177" i="2"/>
  <c r="AL126" i="2"/>
  <c r="AL142" i="2"/>
  <c r="AL158" i="2"/>
  <c r="AL174" i="2"/>
  <c r="AL197" i="2"/>
  <c r="AL213" i="2"/>
  <c r="AL229" i="2"/>
  <c r="AL245" i="2"/>
  <c r="AL192" i="2"/>
  <c r="AL208" i="2"/>
  <c r="AL224" i="2"/>
  <c r="AL240" i="2"/>
  <c r="AL255" i="2"/>
  <c r="AL271" i="2"/>
  <c r="AL287" i="2"/>
  <c r="AL303" i="2"/>
  <c r="AL319" i="2"/>
  <c r="AL268" i="2"/>
  <c r="AL284" i="2"/>
  <c r="AL300" i="2"/>
  <c r="AL316" i="2"/>
  <c r="AL332" i="2"/>
  <c r="AL348" i="2"/>
  <c r="AL364" i="2"/>
  <c r="AL380" i="2"/>
  <c r="AL327" i="2"/>
  <c r="AL343" i="2"/>
  <c r="AL359" i="2"/>
  <c r="AL375" i="2"/>
  <c r="AL392" i="2"/>
  <c r="AL408" i="2"/>
  <c r="AL424" i="2"/>
  <c r="AL440" i="2"/>
  <c r="AL456" i="2"/>
  <c r="AL472" i="2"/>
  <c r="AL488" i="2"/>
  <c r="AL504" i="2"/>
  <c r="AL520" i="2"/>
  <c r="AL399" i="2"/>
  <c r="AL415" i="2"/>
  <c r="AL431" i="2"/>
  <c r="AL447" i="2"/>
  <c r="AL463" i="2"/>
  <c r="AL479" i="2"/>
  <c r="AL495" i="2"/>
  <c r="AL511" i="2"/>
  <c r="AL528" i="2"/>
  <c r="AL544" i="2"/>
  <c r="AL560" i="2"/>
  <c r="AL529" i="2"/>
  <c r="AL545" i="2"/>
  <c r="AL561" i="2"/>
  <c r="AM29" i="2"/>
  <c r="AM37" i="2"/>
  <c r="AM45" i="2"/>
  <c r="AM53" i="2"/>
  <c r="AM26" i="2"/>
  <c r="AM34" i="2"/>
  <c r="AM42" i="2"/>
  <c r="AM50" i="2"/>
  <c r="AM58" i="2"/>
  <c r="AM67" i="2"/>
  <c r="AM75" i="2"/>
  <c r="AM83" i="2"/>
  <c r="AM66" i="2"/>
  <c r="AM74" i="2"/>
  <c r="AM82" i="2"/>
  <c r="AM90" i="2"/>
  <c r="AM91" i="2"/>
  <c r="AM100" i="2"/>
  <c r="AM108" i="2"/>
  <c r="AM116" i="2"/>
  <c r="AM89" i="2"/>
  <c r="AM99" i="2"/>
  <c r="AM107" i="2"/>
  <c r="AM115" i="2"/>
  <c r="AM123" i="2"/>
  <c r="AM131" i="2"/>
  <c r="AM139" i="2"/>
  <c r="AM147" i="2"/>
  <c r="AM155" i="2"/>
  <c r="AM163" i="2"/>
  <c r="AM171" i="2"/>
  <c r="AM179" i="2"/>
  <c r="AM187" i="2"/>
  <c r="AM128" i="2"/>
  <c r="AM136" i="2"/>
  <c r="AM144" i="2"/>
  <c r="AM152" i="2"/>
  <c r="AM160" i="2"/>
  <c r="AM168" i="2"/>
  <c r="AM176" i="2"/>
  <c r="AM190" i="2"/>
  <c r="AM198" i="2"/>
  <c r="AM206" i="2"/>
  <c r="AM214" i="2"/>
  <c r="AM222" i="2"/>
  <c r="AM230" i="2"/>
  <c r="AM238" i="2"/>
  <c r="AM246" i="2"/>
  <c r="AM184" i="2"/>
  <c r="AM195" i="2"/>
  <c r="AM203" i="2"/>
  <c r="AM211" i="2"/>
  <c r="AM219" i="2"/>
  <c r="AM227" i="2"/>
  <c r="AM235" i="2"/>
  <c r="AM243" i="2"/>
  <c r="AM251" i="2"/>
  <c r="AM259" i="2"/>
  <c r="AM267" i="2"/>
  <c r="AM275" i="2"/>
  <c r="AM283" i="2"/>
  <c r="AM291" i="2"/>
  <c r="AM299" i="2"/>
  <c r="AM307" i="2"/>
  <c r="AM315" i="2"/>
  <c r="AM254" i="2"/>
  <c r="AM262" i="2"/>
  <c r="AM270" i="2"/>
  <c r="AM278" i="2"/>
  <c r="AM286" i="2"/>
  <c r="AM294" i="2"/>
  <c r="AM302" i="2"/>
  <c r="AM310" i="2"/>
  <c r="AM318" i="2"/>
  <c r="AM326" i="2"/>
  <c r="AM334" i="2"/>
  <c r="AM342" i="2"/>
  <c r="AM350" i="2"/>
  <c r="AM358" i="2"/>
  <c r="AM366" i="2"/>
  <c r="AM374" i="2"/>
  <c r="AM382" i="2"/>
  <c r="AM321" i="2"/>
  <c r="AM329" i="2"/>
  <c r="AM337" i="2"/>
  <c r="AM345" i="2"/>
  <c r="AM353" i="2"/>
  <c r="AM361" i="2"/>
  <c r="AM369" i="2"/>
  <c r="AM377" i="2"/>
  <c r="AM385" i="2"/>
  <c r="AM393" i="2"/>
  <c r="AM401" i="2"/>
  <c r="AM409" i="2"/>
  <c r="AM417" i="2"/>
  <c r="AM425" i="2"/>
  <c r="AM433" i="2"/>
  <c r="AM441" i="2"/>
  <c r="AM449" i="2"/>
  <c r="AM457" i="2"/>
  <c r="AM465" i="2"/>
  <c r="AM473" i="2"/>
  <c r="AM481" i="2"/>
  <c r="AM489" i="2"/>
  <c r="AM497" i="2"/>
  <c r="AM505" i="2"/>
  <c r="AM513" i="2"/>
  <c r="AM521" i="2"/>
  <c r="AM394" i="2"/>
  <c r="AM402" i="2"/>
  <c r="AM410" i="2"/>
  <c r="AM418" i="2"/>
  <c r="AM426" i="2"/>
  <c r="AM434" i="2"/>
  <c r="AM442" i="2"/>
  <c r="AM450" i="2"/>
  <c r="AM458" i="2"/>
  <c r="AM466" i="2"/>
  <c r="AM474" i="2"/>
  <c r="AM482" i="2"/>
  <c r="AM490" i="2"/>
  <c r="AM498" i="2"/>
  <c r="AM506" i="2"/>
  <c r="AM514" i="2"/>
  <c r="AM522" i="2"/>
  <c r="AM529" i="2"/>
  <c r="AM537" i="2"/>
  <c r="AM545" i="2"/>
  <c r="AM553" i="2"/>
  <c r="AM561" i="2"/>
  <c r="AM526" i="2"/>
  <c r="AM534" i="2"/>
  <c r="AM542" i="2"/>
  <c r="AM550" i="2"/>
  <c r="AM558" i="2"/>
  <c r="AM566" i="2"/>
  <c r="AM31" i="2"/>
  <c r="AM39" i="2"/>
  <c r="AM47" i="2"/>
  <c r="AM55" i="2"/>
  <c r="AM28" i="2"/>
  <c r="AM36" i="2"/>
  <c r="AM44" i="2"/>
  <c r="AM52" i="2"/>
  <c r="AM61" i="2"/>
  <c r="AM69" i="2"/>
  <c r="AM77" i="2"/>
  <c r="AM60" i="2"/>
  <c r="AM68" i="2"/>
  <c r="AM76" i="2"/>
  <c r="AM84" i="2"/>
  <c r="AM92" i="2"/>
  <c r="AM94" i="2"/>
  <c r="AM102" i="2"/>
  <c r="AM110" i="2"/>
  <c r="AM118" i="2"/>
  <c r="AM93" i="2"/>
  <c r="AM101" i="2"/>
  <c r="AM109" i="2"/>
  <c r="AM117" i="2"/>
  <c r="AM125" i="2"/>
  <c r="AM133" i="2"/>
  <c r="AM141" i="2"/>
  <c r="AM149" i="2"/>
  <c r="AM157" i="2"/>
  <c r="AM165" i="2"/>
  <c r="AM173" i="2"/>
  <c r="AM181" i="2"/>
  <c r="AM189" i="2"/>
  <c r="AM130" i="2"/>
  <c r="AM138" i="2"/>
  <c r="AM146" i="2"/>
  <c r="AM154" i="2"/>
  <c r="AM162" i="2"/>
  <c r="AM170" i="2"/>
  <c r="AM178" i="2"/>
  <c r="AM192" i="2"/>
  <c r="AM200" i="2"/>
  <c r="AM208" i="2"/>
  <c r="AM216" i="2"/>
  <c r="AM224" i="2"/>
  <c r="AM232" i="2"/>
  <c r="AM240" i="2"/>
  <c r="AM248" i="2"/>
  <c r="AM188" i="2"/>
  <c r="AM197" i="2"/>
  <c r="AM205" i="2"/>
  <c r="AM213" i="2"/>
  <c r="AM221" i="2"/>
  <c r="AM229" i="2"/>
  <c r="AM237" i="2"/>
  <c r="AM245" i="2"/>
  <c r="AM253" i="2"/>
  <c r="AM261" i="2"/>
  <c r="AM269" i="2"/>
  <c r="AM277" i="2"/>
  <c r="AM285" i="2"/>
  <c r="AM293" i="2"/>
  <c r="AM301" i="2"/>
  <c r="AM309" i="2"/>
  <c r="AM317" i="2"/>
  <c r="AM256" i="2"/>
  <c r="AM264" i="2"/>
  <c r="AM272" i="2"/>
  <c r="AM280" i="2"/>
  <c r="AM288" i="2"/>
  <c r="AM296" i="2"/>
  <c r="AM304" i="2"/>
  <c r="AM312" i="2"/>
  <c r="AM320" i="2"/>
  <c r="AM328" i="2"/>
  <c r="AM336" i="2"/>
  <c r="AM344" i="2"/>
  <c r="AM352" i="2"/>
  <c r="AM360" i="2"/>
  <c r="AM368" i="2"/>
  <c r="AM376" i="2"/>
  <c r="AM384" i="2"/>
  <c r="AM323" i="2"/>
  <c r="AM331" i="2"/>
  <c r="AM339" i="2"/>
  <c r="AM347" i="2"/>
  <c r="AM355" i="2"/>
  <c r="AM363" i="2"/>
  <c r="AM371" i="2"/>
  <c r="AM379" i="2"/>
  <c r="AM387" i="2"/>
  <c r="AM395" i="2"/>
  <c r="AM403" i="2"/>
  <c r="AM411" i="2"/>
  <c r="AM419" i="2"/>
  <c r="AM427" i="2"/>
  <c r="AM435" i="2"/>
  <c r="AM443" i="2"/>
  <c r="AM451" i="2"/>
  <c r="AM459" i="2"/>
  <c r="AM467" i="2"/>
  <c r="AM475" i="2"/>
  <c r="AM483" i="2"/>
  <c r="AM491" i="2"/>
  <c r="AM499" i="2"/>
  <c r="AM507" i="2"/>
  <c r="AM515" i="2"/>
  <c r="AM523" i="2"/>
  <c r="AM396" i="2"/>
  <c r="AM404" i="2"/>
  <c r="AM412" i="2"/>
  <c r="AM420" i="2"/>
  <c r="AM428" i="2"/>
  <c r="AM436" i="2"/>
  <c r="AM444" i="2"/>
  <c r="AM452" i="2"/>
  <c r="AM460" i="2"/>
  <c r="AM468" i="2"/>
  <c r="AM476" i="2"/>
  <c r="AM484" i="2"/>
  <c r="AM492" i="2"/>
  <c r="AM500" i="2"/>
  <c r="AM508" i="2"/>
  <c r="AM516" i="2"/>
  <c r="AM524" i="2"/>
  <c r="AM531" i="2"/>
  <c r="AM539" i="2"/>
  <c r="AM547" i="2"/>
  <c r="AM555" i="2"/>
  <c r="AM563" i="2"/>
  <c r="AM528" i="2"/>
  <c r="AM536" i="2"/>
  <c r="AM544" i="2"/>
  <c r="AM552" i="2"/>
  <c r="AM560" i="2"/>
  <c r="AM568" i="2"/>
  <c r="AM33" i="2"/>
  <c r="AM41" i="2"/>
  <c r="AM49" i="2"/>
  <c r="AM57" i="2"/>
  <c r="AM30" i="2"/>
  <c r="AM38" i="2"/>
  <c r="AM46" i="2"/>
  <c r="AM54" i="2"/>
  <c r="AM63" i="2"/>
  <c r="AM71" i="2"/>
  <c r="AM79" i="2"/>
  <c r="AM62" i="2"/>
  <c r="AM70" i="2"/>
  <c r="AM78" i="2"/>
  <c r="AM86" i="2"/>
  <c r="AM85" i="2"/>
  <c r="AM96" i="2"/>
  <c r="AM104" i="2"/>
  <c r="AM112" i="2"/>
  <c r="AM120" i="2"/>
  <c r="AM95" i="2"/>
  <c r="AM103" i="2"/>
  <c r="AM111" i="2"/>
  <c r="AM119" i="2"/>
  <c r="AM127" i="2"/>
  <c r="AM135" i="2"/>
  <c r="AM143" i="2"/>
  <c r="AM151" i="2"/>
  <c r="AM159" i="2"/>
  <c r="AM167" i="2"/>
  <c r="AM175" i="2"/>
  <c r="AM183" i="2"/>
  <c r="AM124" i="2"/>
  <c r="AM132" i="2"/>
  <c r="AM140" i="2"/>
  <c r="AM148" i="2"/>
  <c r="AM156" i="2"/>
  <c r="AM164" i="2"/>
  <c r="AM172" i="2"/>
  <c r="AM182" i="2"/>
  <c r="AM194" i="2"/>
  <c r="AM202" i="2"/>
  <c r="AM210" i="2"/>
  <c r="AM218" i="2"/>
  <c r="AM226" i="2"/>
  <c r="AM234" i="2"/>
  <c r="AM242" i="2"/>
  <c r="AM250" i="2"/>
  <c r="AM191" i="2"/>
  <c r="AM199" i="2"/>
  <c r="AM207" i="2"/>
  <c r="AM215" i="2"/>
  <c r="AM223" i="2"/>
  <c r="AM231" i="2"/>
  <c r="AM239" i="2"/>
  <c r="AM247" i="2"/>
  <c r="AM255" i="2"/>
  <c r="AM263" i="2"/>
  <c r="AM271" i="2"/>
  <c r="AM279" i="2"/>
  <c r="AM287" i="2"/>
  <c r="AM295" i="2"/>
  <c r="AM303" i="2"/>
  <c r="AM311" i="2"/>
  <c r="AM319" i="2"/>
  <c r="AM258" i="2"/>
  <c r="AM266" i="2"/>
  <c r="AM274" i="2"/>
  <c r="AM282" i="2"/>
  <c r="AM290" i="2"/>
  <c r="AM298" i="2"/>
  <c r="AM306" i="2"/>
  <c r="AM314" i="2"/>
  <c r="AM322" i="2"/>
  <c r="AM330" i="2"/>
  <c r="AM338" i="2"/>
  <c r="AM346" i="2"/>
  <c r="AM354" i="2"/>
  <c r="AM362" i="2"/>
  <c r="AM370" i="2"/>
  <c r="AM378" i="2"/>
  <c r="AM386" i="2"/>
  <c r="AM325" i="2"/>
  <c r="AM333" i="2"/>
  <c r="AM341" i="2"/>
  <c r="AM349" i="2"/>
  <c r="AM357" i="2"/>
  <c r="AM365" i="2"/>
  <c r="AM373" i="2"/>
  <c r="AM381" i="2"/>
  <c r="AM389" i="2"/>
  <c r="AM397" i="2"/>
  <c r="AM405" i="2"/>
  <c r="AM413" i="2"/>
  <c r="AM421" i="2"/>
  <c r="AM429" i="2"/>
  <c r="AM437" i="2"/>
  <c r="AM445" i="2"/>
  <c r="AM453" i="2"/>
  <c r="AM461" i="2"/>
  <c r="AM469" i="2"/>
  <c r="AM477" i="2"/>
  <c r="AM485" i="2"/>
  <c r="AM493" i="2"/>
  <c r="AM501" i="2"/>
  <c r="AM509" i="2"/>
  <c r="AM517" i="2"/>
  <c r="AM390" i="2"/>
  <c r="AM398" i="2"/>
  <c r="AM406" i="2"/>
  <c r="AM414" i="2"/>
  <c r="AM422" i="2"/>
  <c r="AM430" i="2"/>
  <c r="AM438" i="2"/>
  <c r="AM446" i="2"/>
  <c r="AM454" i="2"/>
  <c r="AM462" i="2"/>
  <c r="AM470" i="2"/>
  <c r="AM478" i="2"/>
  <c r="AM486" i="2"/>
  <c r="AM494" i="2"/>
  <c r="AM43" i="2"/>
  <c r="AM40" i="2"/>
  <c r="AM73" i="2"/>
  <c r="AM80" i="2"/>
  <c r="AM106" i="2"/>
  <c r="AM105" i="2"/>
  <c r="AM137" i="2"/>
  <c r="AM169" i="2"/>
  <c r="AM134" i="2"/>
  <c r="AM166" i="2"/>
  <c r="AM204" i="2"/>
  <c r="AM236" i="2"/>
  <c r="AM201" i="2"/>
  <c r="AM233" i="2"/>
  <c r="AM265" i="2"/>
  <c r="AM297" i="2"/>
  <c r="AM260" i="2"/>
  <c r="AM292" i="2"/>
  <c r="AM324" i="2"/>
  <c r="AM356" i="2"/>
  <c r="AM388" i="2"/>
  <c r="AM351" i="2"/>
  <c r="AM383" i="2"/>
  <c r="AM415" i="2"/>
  <c r="AM447" i="2"/>
  <c r="AM479" i="2"/>
  <c r="AM511" i="2"/>
  <c r="AM408" i="2"/>
  <c r="AM440" i="2"/>
  <c r="AM472" i="2"/>
  <c r="AM502" i="2"/>
  <c r="AM518" i="2"/>
  <c r="AM533" i="2"/>
  <c r="AM549" i="2"/>
  <c r="AM565" i="2"/>
  <c r="AM538" i="2"/>
  <c r="AM554" i="2"/>
  <c r="AM25" i="2"/>
  <c r="AM51" i="2"/>
  <c r="AM48" i="2"/>
  <c r="AM81" i="2"/>
  <c r="AM88" i="2"/>
  <c r="AM114" i="2"/>
  <c r="AM113" i="2"/>
  <c r="AM145" i="2"/>
  <c r="AM177" i="2"/>
  <c r="AM142" i="2"/>
  <c r="AM174" i="2"/>
  <c r="AM212" i="2"/>
  <c r="AM244" i="2"/>
  <c r="AM209" i="2"/>
  <c r="AM241" i="2"/>
  <c r="AM273" i="2"/>
  <c r="AM305" i="2"/>
  <c r="AM268" i="2"/>
  <c r="AM300" i="2"/>
  <c r="AM332" i="2"/>
  <c r="AM364" i="2"/>
  <c r="AM327" i="2"/>
  <c r="AM359" i="2"/>
  <c r="AM391" i="2"/>
  <c r="AM423" i="2"/>
  <c r="AM455" i="2"/>
  <c r="AM487" i="2"/>
  <c r="AM519" i="2"/>
  <c r="AM416" i="2"/>
  <c r="AM448" i="2"/>
  <c r="AM480" i="2"/>
  <c r="AM504" i="2"/>
  <c r="AM520" i="2"/>
  <c r="AM535" i="2"/>
  <c r="AM551" i="2"/>
  <c r="AM567" i="2"/>
  <c r="AM540" i="2"/>
  <c r="AM556" i="2"/>
  <c r="AM27" i="2"/>
  <c r="AM59" i="2"/>
  <c r="AM56" i="2"/>
  <c r="AM64" i="2"/>
  <c r="AM87" i="2"/>
  <c r="AM122" i="2"/>
  <c r="AM121" i="2"/>
  <c r="AM153" i="2"/>
  <c r="AM185" i="2"/>
  <c r="AM150" i="2"/>
  <c r="AM186" i="2"/>
  <c r="AM220" i="2"/>
  <c r="AM180" i="2"/>
  <c r="AM217" i="2"/>
  <c r="AM249" i="2"/>
  <c r="AM281" i="2"/>
  <c r="AM313" i="2"/>
  <c r="AM276" i="2"/>
  <c r="AM308" i="2"/>
  <c r="AM340" i="2"/>
  <c r="AM372" i="2"/>
  <c r="AM335" i="2"/>
  <c r="AM367" i="2"/>
  <c r="AM399" i="2"/>
  <c r="AM431" i="2"/>
  <c r="AM463" i="2"/>
  <c r="AM495" i="2"/>
  <c r="AM392" i="2"/>
  <c r="AM424" i="2"/>
  <c r="AM456" i="2"/>
  <c r="AM488" i="2"/>
  <c r="AM510" i="2"/>
  <c r="AM525" i="2"/>
  <c r="AM541" i="2"/>
  <c r="AM557" i="2"/>
  <c r="AM530" i="2"/>
  <c r="AM546" i="2"/>
  <c r="AM562" i="2"/>
  <c r="AM35" i="2"/>
  <c r="AM32" i="2"/>
  <c r="AM65" i="2"/>
  <c r="AM72" i="2"/>
  <c r="AM98" i="2"/>
  <c r="AM97" i="2"/>
  <c r="AM129" i="2"/>
  <c r="AM161" i="2"/>
  <c r="AM126" i="2"/>
  <c r="AM158" i="2"/>
  <c r="AM196" i="2"/>
  <c r="AM228" i="2"/>
  <c r="AM193" i="2"/>
  <c r="AM225" i="2"/>
  <c r="AM257" i="2"/>
  <c r="AM289" i="2"/>
  <c r="AM252" i="2"/>
  <c r="AM284" i="2"/>
  <c r="AM316" i="2"/>
  <c r="AM348" i="2"/>
  <c r="AM380" i="2"/>
  <c r="AM343" i="2"/>
  <c r="AM375" i="2"/>
  <c r="AM407" i="2"/>
  <c r="AM439" i="2"/>
  <c r="AM471" i="2"/>
  <c r="AM503" i="2"/>
  <c r="AM400" i="2"/>
  <c r="AM432" i="2"/>
  <c r="AM464" i="2"/>
  <c r="AM496" i="2"/>
  <c r="AM512" i="2"/>
  <c r="AM527" i="2"/>
  <c r="AM543" i="2"/>
  <c r="AM559" i="2"/>
  <c r="AM532" i="2"/>
  <c r="AM548" i="2"/>
  <c r="AM564" i="2"/>
  <c r="A60" i="13"/>
  <c r="M59" i="13"/>
  <c r="N59" i="13" s="1"/>
  <c r="J623" i="2"/>
  <c r="I7" i="2"/>
  <c r="AC41" i="9"/>
  <c r="AC43" i="9" s="1"/>
  <c r="AD48" i="9"/>
  <c r="AB42" i="9"/>
  <c r="AB43" i="9" s="1"/>
  <c r="A48" i="15" l="1"/>
  <c r="W47" i="15"/>
  <c r="X47" i="15" s="1"/>
  <c r="Y47" i="15" s="1"/>
  <c r="AI4" i="2"/>
  <c r="AI5" i="2"/>
  <c r="AG26" i="2"/>
  <c r="AG34" i="2"/>
  <c r="AG42" i="2"/>
  <c r="AG50" i="2"/>
  <c r="AG58" i="2"/>
  <c r="AG33" i="2"/>
  <c r="AG41" i="2"/>
  <c r="AG49" i="2"/>
  <c r="AG57" i="2"/>
  <c r="AG64" i="2"/>
  <c r="AG72" i="2"/>
  <c r="AG80" i="2"/>
  <c r="AG65" i="2"/>
  <c r="AG73" i="2"/>
  <c r="AG81" i="2"/>
  <c r="AG89" i="2"/>
  <c r="AG90" i="2"/>
  <c r="AG99" i="2"/>
  <c r="AG107" i="2"/>
  <c r="AG115" i="2"/>
  <c r="AG123" i="2"/>
  <c r="AG96" i="2"/>
  <c r="AG104" i="2"/>
  <c r="AG112" i="2"/>
  <c r="AG120" i="2"/>
  <c r="AG128" i="2"/>
  <c r="AG136" i="2"/>
  <c r="AG144" i="2"/>
  <c r="AG152" i="2"/>
  <c r="AG160" i="2"/>
  <c r="AG168" i="2"/>
  <c r="AG176" i="2"/>
  <c r="AG184" i="2"/>
  <c r="AG125" i="2"/>
  <c r="AG133" i="2"/>
  <c r="AG141" i="2"/>
  <c r="AG149" i="2"/>
  <c r="AG157" i="2"/>
  <c r="AG165" i="2"/>
  <c r="AG173" i="2"/>
  <c r="AG185" i="2"/>
  <c r="AG197" i="2"/>
  <c r="AG205" i="2"/>
  <c r="AG213" i="2"/>
  <c r="AG221" i="2"/>
  <c r="AG229" i="2"/>
  <c r="AG237" i="2"/>
  <c r="AG245" i="2"/>
  <c r="AG179" i="2"/>
  <c r="AG192" i="2"/>
  <c r="AG200" i="2"/>
  <c r="AG208" i="2"/>
  <c r="AG216" i="2"/>
  <c r="AG224" i="2"/>
  <c r="AG232" i="2"/>
  <c r="AG240" i="2"/>
  <c r="AG248" i="2"/>
  <c r="AG256" i="2"/>
  <c r="AG264" i="2"/>
  <c r="AG272" i="2"/>
  <c r="AG280" i="2"/>
  <c r="AG288" i="2"/>
  <c r="AG296" i="2"/>
  <c r="AG304" i="2"/>
  <c r="AG312" i="2"/>
  <c r="AG320" i="2"/>
  <c r="AG259" i="2"/>
  <c r="AG267" i="2"/>
  <c r="AG275" i="2"/>
  <c r="AG283" i="2"/>
  <c r="AG291" i="2"/>
  <c r="AG299" i="2"/>
  <c r="AG307" i="2"/>
  <c r="AG315" i="2"/>
  <c r="AG323" i="2"/>
  <c r="AG331" i="2"/>
  <c r="AG339" i="2"/>
  <c r="AG347" i="2"/>
  <c r="AG355" i="2"/>
  <c r="AG363" i="2"/>
  <c r="AG371" i="2"/>
  <c r="AG379" i="2"/>
  <c r="AG387" i="2"/>
  <c r="AG328" i="2"/>
  <c r="AG336" i="2"/>
  <c r="AG344" i="2"/>
  <c r="AG352" i="2"/>
  <c r="AG360" i="2"/>
  <c r="AG368" i="2"/>
  <c r="AG376" i="2"/>
  <c r="AG384" i="2"/>
  <c r="AG392" i="2"/>
  <c r="AG400" i="2"/>
  <c r="AG408" i="2"/>
  <c r="AG416" i="2"/>
  <c r="AG424" i="2"/>
  <c r="AG432" i="2"/>
  <c r="AG440" i="2"/>
  <c r="AG448" i="2"/>
  <c r="AG456" i="2"/>
  <c r="AG464" i="2"/>
  <c r="AG472" i="2"/>
  <c r="AG480" i="2"/>
  <c r="AG488" i="2"/>
  <c r="AG496" i="2"/>
  <c r="AG504" i="2"/>
  <c r="AG512" i="2"/>
  <c r="AG520" i="2"/>
  <c r="AG391" i="2"/>
  <c r="AG399" i="2"/>
  <c r="AG407" i="2"/>
  <c r="AG415" i="2"/>
  <c r="AG423" i="2"/>
  <c r="AG431" i="2"/>
  <c r="AG439" i="2"/>
  <c r="AG447" i="2"/>
  <c r="AG455" i="2"/>
  <c r="AG463" i="2"/>
  <c r="AG471" i="2"/>
  <c r="AG479" i="2"/>
  <c r="AG487" i="2"/>
  <c r="AG495" i="2"/>
  <c r="AG503" i="2"/>
  <c r="AG511" i="2"/>
  <c r="AG519" i="2"/>
  <c r="AG526" i="2"/>
  <c r="AG534" i="2"/>
  <c r="AG542" i="2"/>
  <c r="AG550" i="2"/>
  <c r="AG558" i="2"/>
  <c r="AG566" i="2"/>
  <c r="AG531" i="2"/>
  <c r="AG539" i="2"/>
  <c r="AG547" i="2"/>
  <c r="AG555" i="2"/>
  <c r="AG563" i="2"/>
  <c r="AG28" i="2"/>
  <c r="AG36" i="2"/>
  <c r="AG44" i="2"/>
  <c r="AG52" i="2"/>
  <c r="AG27" i="2"/>
  <c r="AG35" i="2"/>
  <c r="AG43" i="2"/>
  <c r="AG51" i="2"/>
  <c r="AG59" i="2"/>
  <c r="AG66" i="2"/>
  <c r="AG74" i="2"/>
  <c r="AG82" i="2"/>
  <c r="AG67" i="2"/>
  <c r="AG75" i="2"/>
  <c r="AG83" i="2"/>
  <c r="AG91" i="2"/>
  <c r="AG93" i="2"/>
  <c r="AG101" i="2"/>
  <c r="AG109" i="2"/>
  <c r="AG117" i="2"/>
  <c r="AG88" i="2"/>
  <c r="AG98" i="2"/>
  <c r="AG106" i="2"/>
  <c r="AG114" i="2"/>
  <c r="AG122" i="2"/>
  <c r="AG130" i="2"/>
  <c r="AG138" i="2"/>
  <c r="AG146" i="2"/>
  <c r="AG154" i="2"/>
  <c r="AG162" i="2"/>
  <c r="AG170" i="2"/>
  <c r="AG178" i="2"/>
  <c r="AG186" i="2"/>
  <c r="AG127" i="2"/>
  <c r="AG135" i="2"/>
  <c r="AG143" i="2"/>
  <c r="AG151" i="2"/>
  <c r="AG159" i="2"/>
  <c r="AG167" i="2"/>
  <c r="AG175" i="2"/>
  <c r="AG189" i="2"/>
  <c r="AG199" i="2"/>
  <c r="AG207" i="2"/>
  <c r="AG215" i="2"/>
  <c r="AG223" i="2"/>
  <c r="AG231" i="2"/>
  <c r="AG239" i="2"/>
  <c r="AG247" i="2"/>
  <c r="AG183" i="2"/>
  <c r="AG194" i="2"/>
  <c r="AG202" i="2"/>
  <c r="AG210" i="2"/>
  <c r="AG218" i="2"/>
  <c r="AG226" i="2"/>
  <c r="AG234" i="2"/>
  <c r="AG242" i="2"/>
  <c r="AG250" i="2"/>
  <c r="AG258" i="2"/>
  <c r="AG266" i="2"/>
  <c r="AG274" i="2"/>
  <c r="AG282" i="2"/>
  <c r="AG290" i="2"/>
  <c r="AG298" i="2"/>
  <c r="AG306" i="2"/>
  <c r="AG314" i="2"/>
  <c r="AG253" i="2"/>
  <c r="AG261" i="2"/>
  <c r="AG269" i="2"/>
  <c r="AG277" i="2"/>
  <c r="AG285" i="2"/>
  <c r="AG293" i="2"/>
  <c r="AG301" i="2"/>
  <c r="AG309" i="2"/>
  <c r="AG317" i="2"/>
  <c r="AG325" i="2"/>
  <c r="AG333" i="2"/>
  <c r="AG341" i="2"/>
  <c r="AG349" i="2"/>
  <c r="AG357" i="2"/>
  <c r="AG365" i="2"/>
  <c r="AG373" i="2"/>
  <c r="AG381" i="2"/>
  <c r="AG322" i="2"/>
  <c r="AG330" i="2"/>
  <c r="AG338" i="2"/>
  <c r="AG346" i="2"/>
  <c r="AG354" i="2"/>
  <c r="AG362" i="2"/>
  <c r="AG370" i="2"/>
  <c r="AG378" i="2"/>
  <c r="AG386" i="2"/>
  <c r="AG394" i="2"/>
  <c r="AG402" i="2"/>
  <c r="AG410" i="2"/>
  <c r="AG418" i="2"/>
  <c r="AG426" i="2"/>
  <c r="AG434" i="2"/>
  <c r="AG442" i="2"/>
  <c r="AG450" i="2"/>
  <c r="AG458" i="2"/>
  <c r="AG466" i="2"/>
  <c r="AG474" i="2"/>
  <c r="AG482" i="2"/>
  <c r="AG490" i="2"/>
  <c r="AG498" i="2"/>
  <c r="AG506" i="2"/>
  <c r="AG514" i="2"/>
  <c r="AG522" i="2"/>
  <c r="AG393" i="2"/>
  <c r="AG401" i="2"/>
  <c r="AG409" i="2"/>
  <c r="AG417" i="2"/>
  <c r="AG425" i="2"/>
  <c r="AG433" i="2"/>
  <c r="AG441" i="2"/>
  <c r="AG449" i="2"/>
  <c r="AG457" i="2"/>
  <c r="AG465" i="2"/>
  <c r="AG473" i="2"/>
  <c r="AG481" i="2"/>
  <c r="AG489" i="2"/>
  <c r="AG497" i="2"/>
  <c r="AG505" i="2"/>
  <c r="AG513" i="2"/>
  <c r="AG521" i="2"/>
  <c r="AG528" i="2"/>
  <c r="AG536" i="2"/>
  <c r="AG544" i="2"/>
  <c r="AG552" i="2"/>
  <c r="AG560" i="2"/>
  <c r="AG568" i="2"/>
  <c r="AG533" i="2"/>
  <c r="AG541" i="2"/>
  <c r="AG549" i="2"/>
  <c r="AG557" i="2"/>
  <c r="AG565" i="2"/>
  <c r="AG30" i="2"/>
  <c r="AG38" i="2"/>
  <c r="AG46" i="2"/>
  <c r="AG54" i="2"/>
  <c r="AG29" i="2"/>
  <c r="AG37" i="2"/>
  <c r="AG45" i="2"/>
  <c r="AG53" i="2"/>
  <c r="AG60" i="2"/>
  <c r="AG68" i="2"/>
  <c r="AG76" i="2"/>
  <c r="AG61" i="2"/>
  <c r="AG69" i="2"/>
  <c r="AG77" i="2"/>
  <c r="AG85" i="2"/>
  <c r="AG84" i="2"/>
  <c r="AG95" i="2"/>
  <c r="AG103" i="2"/>
  <c r="AG111" i="2"/>
  <c r="AG119" i="2"/>
  <c r="AG92" i="2"/>
  <c r="AG100" i="2"/>
  <c r="AG108" i="2"/>
  <c r="AG116" i="2"/>
  <c r="AG124" i="2"/>
  <c r="AG132" i="2"/>
  <c r="AG140" i="2"/>
  <c r="AG148" i="2"/>
  <c r="AG156" i="2"/>
  <c r="AG164" i="2"/>
  <c r="AG172" i="2"/>
  <c r="AG180" i="2"/>
  <c r="AG188" i="2"/>
  <c r="AG129" i="2"/>
  <c r="AG137" i="2"/>
  <c r="AG32" i="2"/>
  <c r="AG31" i="2"/>
  <c r="AG62" i="2"/>
  <c r="AG71" i="2"/>
  <c r="AG97" i="2"/>
  <c r="AG94" i="2"/>
  <c r="AG126" i="2"/>
  <c r="AG158" i="2"/>
  <c r="AG190" i="2"/>
  <c r="AG147" i="2"/>
  <c r="AG163" i="2"/>
  <c r="AG181" i="2"/>
  <c r="AG203" i="2"/>
  <c r="AG219" i="2"/>
  <c r="AG235" i="2"/>
  <c r="AG251" i="2"/>
  <c r="AG198" i="2"/>
  <c r="AG214" i="2"/>
  <c r="AG230" i="2"/>
  <c r="AG246" i="2"/>
  <c r="AG262" i="2"/>
  <c r="AG278" i="2"/>
  <c r="AG294" i="2"/>
  <c r="AG310" i="2"/>
  <c r="AG257" i="2"/>
  <c r="AG273" i="2"/>
  <c r="AG289" i="2"/>
  <c r="AG305" i="2"/>
  <c r="AG321" i="2"/>
  <c r="AG337" i="2"/>
  <c r="AG353" i="2"/>
  <c r="AG369" i="2"/>
  <c r="AG385" i="2"/>
  <c r="AG334" i="2"/>
  <c r="AG350" i="2"/>
  <c r="AG366" i="2"/>
  <c r="AG382" i="2"/>
  <c r="AG398" i="2"/>
  <c r="AG414" i="2"/>
  <c r="AG430" i="2"/>
  <c r="AG446" i="2"/>
  <c r="AG462" i="2"/>
  <c r="AG478" i="2"/>
  <c r="AG494" i="2"/>
  <c r="AG510" i="2"/>
  <c r="AG389" i="2"/>
  <c r="AG405" i="2"/>
  <c r="AG421" i="2"/>
  <c r="AG437" i="2"/>
  <c r="AG453" i="2"/>
  <c r="AG469" i="2"/>
  <c r="AG485" i="2"/>
  <c r="AG501" i="2"/>
  <c r="AG517" i="2"/>
  <c r="AG532" i="2"/>
  <c r="AG548" i="2"/>
  <c r="AG564" i="2"/>
  <c r="AG537" i="2"/>
  <c r="AG553" i="2"/>
  <c r="AG25" i="2"/>
  <c r="AG40" i="2"/>
  <c r="AG39" i="2"/>
  <c r="AG70" i="2"/>
  <c r="AG79" i="2"/>
  <c r="AG105" i="2"/>
  <c r="AG102" i="2"/>
  <c r="AG134" i="2"/>
  <c r="AG166" i="2"/>
  <c r="AG131" i="2"/>
  <c r="AG153" i="2"/>
  <c r="AG169" i="2"/>
  <c r="AG193" i="2"/>
  <c r="AG209" i="2"/>
  <c r="AG225" i="2"/>
  <c r="AG241" i="2"/>
  <c r="AG187" i="2"/>
  <c r="AG204" i="2"/>
  <c r="AG220" i="2"/>
  <c r="AG236" i="2"/>
  <c r="AG252" i="2"/>
  <c r="AG268" i="2"/>
  <c r="AG284" i="2"/>
  <c r="AG300" i="2"/>
  <c r="AG316" i="2"/>
  <c r="AG263" i="2"/>
  <c r="AG279" i="2"/>
  <c r="AG295" i="2"/>
  <c r="AG311" i="2"/>
  <c r="AG327" i="2"/>
  <c r="AG343" i="2"/>
  <c r="AG359" i="2"/>
  <c r="AG375" i="2"/>
  <c r="AG324" i="2"/>
  <c r="AG340" i="2"/>
  <c r="AG356" i="2"/>
  <c r="AG372" i="2"/>
  <c r="AG388" i="2"/>
  <c r="AG404" i="2"/>
  <c r="AG420" i="2"/>
  <c r="AG436" i="2"/>
  <c r="AG452" i="2"/>
  <c r="AG468" i="2"/>
  <c r="AG484" i="2"/>
  <c r="AG500" i="2"/>
  <c r="AG516" i="2"/>
  <c r="AG395" i="2"/>
  <c r="AG411" i="2"/>
  <c r="AG427" i="2"/>
  <c r="AG443" i="2"/>
  <c r="AG459" i="2"/>
  <c r="AG475" i="2"/>
  <c r="AG491" i="2"/>
  <c r="AG507" i="2"/>
  <c r="AG523" i="2"/>
  <c r="AG538" i="2"/>
  <c r="AG554" i="2"/>
  <c r="AG527" i="2"/>
  <c r="AG543" i="2"/>
  <c r="AG559" i="2"/>
  <c r="AG48" i="2"/>
  <c r="AG47" i="2"/>
  <c r="AG78" i="2"/>
  <c r="AG87" i="2"/>
  <c r="AG113" i="2"/>
  <c r="AG110" i="2"/>
  <c r="AG142" i="2"/>
  <c r="AG174" i="2"/>
  <c r="AG139" i="2"/>
  <c r="AG155" i="2"/>
  <c r="AG171" i="2"/>
  <c r="AG195" i="2"/>
  <c r="AG211" i="2"/>
  <c r="AG227" i="2"/>
  <c r="AG243" i="2"/>
  <c r="AG191" i="2"/>
  <c r="AG206" i="2"/>
  <c r="AG222" i="2"/>
  <c r="AG238" i="2"/>
  <c r="AG254" i="2"/>
  <c r="AG270" i="2"/>
  <c r="AG286" i="2"/>
  <c r="AG302" i="2"/>
  <c r="AG318" i="2"/>
  <c r="AG265" i="2"/>
  <c r="AG281" i="2"/>
  <c r="AG297" i="2"/>
  <c r="AG313" i="2"/>
  <c r="AG329" i="2"/>
  <c r="AG345" i="2"/>
  <c r="AG361" i="2"/>
  <c r="AG377" i="2"/>
  <c r="AG326" i="2"/>
  <c r="AG342" i="2"/>
  <c r="AG358" i="2"/>
  <c r="AG374" i="2"/>
  <c r="AG390" i="2"/>
  <c r="AG406" i="2"/>
  <c r="AG422" i="2"/>
  <c r="AG438" i="2"/>
  <c r="AG454" i="2"/>
  <c r="AG470" i="2"/>
  <c r="AG486" i="2"/>
  <c r="AG502" i="2"/>
  <c r="AG518" i="2"/>
  <c r="AG397" i="2"/>
  <c r="AG413" i="2"/>
  <c r="AG429" i="2"/>
  <c r="AG445" i="2"/>
  <c r="AG461" i="2"/>
  <c r="AG477" i="2"/>
  <c r="AG493" i="2"/>
  <c r="AG509" i="2"/>
  <c r="AG525" i="2"/>
  <c r="AG540" i="2"/>
  <c r="AG556" i="2"/>
  <c r="AG529" i="2"/>
  <c r="AG545" i="2"/>
  <c r="AG561" i="2"/>
  <c r="AG63" i="2"/>
  <c r="AG150" i="2"/>
  <c r="AG177" i="2"/>
  <c r="AG249" i="2"/>
  <c r="AG244" i="2"/>
  <c r="AG308" i="2"/>
  <c r="AG303" i="2"/>
  <c r="AG367" i="2"/>
  <c r="AG364" i="2"/>
  <c r="AG428" i="2"/>
  <c r="AG492" i="2"/>
  <c r="AG419" i="2"/>
  <c r="AG483" i="2"/>
  <c r="AG546" i="2"/>
  <c r="AG567" i="2"/>
  <c r="AG86" i="2"/>
  <c r="AG182" i="2"/>
  <c r="AG201" i="2"/>
  <c r="AG196" i="2"/>
  <c r="AG260" i="2"/>
  <c r="AG255" i="2"/>
  <c r="AG319" i="2"/>
  <c r="AG383" i="2"/>
  <c r="AG380" i="2"/>
  <c r="AG444" i="2"/>
  <c r="AG508" i="2"/>
  <c r="AG435" i="2"/>
  <c r="AG499" i="2"/>
  <c r="AG562" i="2"/>
  <c r="AG56" i="2"/>
  <c r="AG121" i="2"/>
  <c r="AG145" i="2"/>
  <c r="AG217" i="2"/>
  <c r="AG212" i="2"/>
  <c r="AG276" i="2"/>
  <c r="AG271" i="2"/>
  <c r="AG335" i="2"/>
  <c r="AG332" i="2"/>
  <c r="AG396" i="2"/>
  <c r="AG460" i="2"/>
  <c r="AG524" i="2"/>
  <c r="AG451" i="2"/>
  <c r="AG515" i="2"/>
  <c r="AG535" i="2"/>
  <c r="AG55" i="2"/>
  <c r="AG118" i="2"/>
  <c r="AG161" i="2"/>
  <c r="AG233" i="2"/>
  <c r="AG228" i="2"/>
  <c r="AG292" i="2"/>
  <c r="AG287" i="2"/>
  <c r="AG351" i="2"/>
  <c r="AG348" i="2"/>
  <c r="AG412" i="2"/>
  <c r="AG476" i="2"/>
  <c r="AG403" i="2"/>
  <c r="AG467" i="2"/>
  <c r="AG530" i="2"/>
  <c r="AG551" i="2"/>
  <c r="AM4" i="2"/>
  <c r="AM5" i="2"/>
  <c r="AL5" i="2"/>
  <c r="AL4" i="2"/>
  <c r="AO5" i="2"/>
  <c r="AO4" i="2"/>
  <c r="AH5" i="2"/>
  <c r="AH4" i="2"/>
  <c r="AP5" i="2"/>
  <c r="AP4" i="2"/>
  <c r="AK5" i="2"/>
  <c r="AK4" i="2"/>
  <c r="AJ4" i="2"/>
  <c r="AJ5" i="2"/>
  <c r="AN4" i="2"/>
  <c r="AN5" i="2"/>
  <c r="M60" i="13"/>
  <c r="N60" i="13" s="1"/>
  <c r="A61" i="13"/>
  <c r="A49" i="15" l="1"/>
  <c r="W48" i="15"/>
  <c r="X48" i="15" s="1"/>
  <c r="Y48" i="15" s="1"/>
  <c r="AG5" i="2"/>
  <c r="AG4" i="2"/>
  <c r="M61" i="13"/>
  <c r="N61" i="13" s="1"/>
  <c r="A62" i="13"/>
  <c r="A50" i="15" l="1"/>
  <c r="W49" i="15"/>
  <c r="X49" i="15" s="1"/>
  <c r="Y49" i="15" s="1"/>
  <c r="A63" i="13"/>
  <c r="M62" i="13"/>
  <c r="N62" i="13" s="1"/>
  <c r="A51" i="15" l="1"/>
  <c r="W50" i="15"/>
  <c r="X50" i="15" s="1"/>
  <c r="Y50" i="15" s="1"/>
  <c r="A64" i="13"/>
  <c r="M63" i="13"/>
  <c r="N63" i="13" s="1"/>
  <c r="A52" i="15" l="1"/>
  <c r="W51" i="15"/>
  <c r="X51" i="15" s="1"/>
  <c r="Y51" i="15" s="1"/>
  <c r="M64" i="13"/>
  <c r="N64" i="13" s="1"/>
  <c r="A65" i="13"/>
  <c r="A53" i="15" l="1"/>
  <c r="W52" i="15"/>
  <c r="X52" i="15" s="1"/>
  <c r="Y52" i="15" s="1"/>
  <c r="A66" i="13"/>
  <c r="M65" i="13"/>
  <c r="N65" i="13" s="1"/>
  <c r="A54" i="15" l="1"/>
  <c r="W53" i="15"/>
  <c r="X53" i="15" s="1"/>
  <c r="Y53" i="15" s="1"/>
  <c r="A67" i="13"/>
  <c r="M66" i="13"/>
  <c r="N66" i="13" s="1"/>
  <c r="A55" i="15" l="1"/>
  <c r="W54" i="15"/>
  <c r="X54" i="15" s="1"/>
  <c r="Y54" i="15" s="1"/>
  <c r="A68" i="13"/>
  <c r="M67" i="13"/>
  <c r="N67" i="13" s="1"/>
  <c r="A56" i="15" l="1"/>
  <c r="W55" i="15"/>
  <c r="X55" i="15" s="1"/>
  <c r="Y55" i="15" s="1"/>
  <c r="M68" i="13"/>
  <c r="N68" i="13" s="1"/>
  <c r="A69" i="13"/>
  <c r="A57" i="15" l="1"/>
  <c r="W56" i="15"/>
  <c r="X56" i="15" s="1"/>
  <c r="Y56" i="15" s="1"/>
  <c r="M69" i="13"/>
  <c r="N69" i="13" s="1"/>
  <c r="A70" i="13"/>
  <c r="A58" i="15" l="1"/>
  <c r="W57" i="15"/>
  <c r="X57" i="15" s="1"/>
  <c r="Y57" i="15" s="1"/>
  <c r="A71" i="13"/>
  <c r="M70" i="13"/>
  <c r="N70" i="13" s="1"/>
  <c r="A59" i="15" l="1"/>
  <c r="W58" i="15"/>
  <c r="X58" i="15" s="1"/>
  <c r="Y58" i="15" s="1"/>
  <c r="A72" i="13"/>
  <c r="M71" i="13"/>
  <c r="N71" i="13" s="1"/>
  <c r="A60" i="15" l="1"/>
  <c r="W59" i="15"/>
  <c r="X59" i="15" s="1"/>
  <c r="Y59" i="15" s="1"/>
  <c r="M72" i="13"/>
  <c r="N72" i="13" s="1"/>
  <c r="A73" i="13"/>
  <c r="A61" i="15" l="1"/>
  <c r="W60" i="15"/>
  <c r="X60" i="15" s="1"/>
  <c r="Y60" i="15" s="1"/>
  <c r="M73" i="13"/>
  <c r="N73" i="13" s="1"/>
  <c r="A74" i="13"/>
  <c r="A62" i="15" l="1"/>
  <c r="W61" i="15"/>
  <c r="X61" i="15" s="1"/>
  <c r="Y61" i="15" s="1"/>
  <c r="A75" i="13"/>
  <c r="M74" i="13"/>
  <c r="N74" i="13" s="1"/>
  <c r="A63" i="15" l="1"/>
  <c r="W62" i="15"/>
  <c r="X62" i="15" s="1"/>
  <c r="Y62" i="15" s="1"/>
  <c r="A76" i="13"/>
  <c r="M75" i="13"/>
  <c r="N75" i="13" s="1"/>
  <c r="A64" i="15" l="1"/>
  <c r="W63" i="15"/>
  <c r="X63" i="15" s="1"/>
  <c r="Y63" i="15" s="1"/>
  <c r="M76" i="13"/>
  <c r="N76" i="13" s="1"/>
  <c r="A77" i="13"/>
  <c r="A65" i="15" l="1"/>
  <c r="W64" i="15"/>
  <c r="X64" i="15" s="1"/>
  <c r="Y64" i="15" s="1"/>
  <c r="M77" i="13"/>
  <c r="N77" i="13" s="1"/>
  <c r="A78" i="13"/>
  <c r="A66" i="15" l="1"/>
  <c r="W65" i="15"/>
  <c r="X65" i="15" s="1"/>
  <c r="Y65" i="15" s="1"/>
  <c r="A79" i="13"/>
  <c r="M78" i="13"/>
  <c r="N78" i="13" s="1"/>
  <c r="A67" i="15" l="1"/>
  <c r="W66" i="15"/>
  <c r="X66" i="15" s="1"/>
  <c r="Y66" i="15" s="1"/>
  <c r="A80" i="13"/>
  <c r="M79" i="13"/>
  <c r="N79" i="13" s="1"/>
  <c r="A68" i="15" l="1"/>
  <c r="W67" i="15"/>
  <c r="X67" i="15" s="1"/>
  <c r="Y67" i="15" s="1"/>
  <c r="M80" i="13"/>
  <c r="N80" i="13" s="1"/>
  <c r="A81" i="13"/>
  <c r="A69" i="15" l="1"/>
  <c r="W68" i="15"/>
  <c r="X68" i="15" s="1"/>
  <c r="Y68" i="15" s="1"/>
  <c r="M81" i="13"/>
  <c r="N81" i="13" s="1"/>
  <c r="A82" i="13"/>
  <c r="A70" i="15" l="1"/>
  <c r="W69" i="15"/>
  <c r="X69" i="15" s="1"/>
  <c r="Y69" i="15" s="1"/>
  <c r="A83" i="13"/>
  <c r="M82" i="13"/>
  <c r="N82" i="13" s="1"/>
  <c r="A71" i="15" l="1"/>
  <c r="W70" i="15"/>
  <c r="X70" i="15" s="1"/>
  <c r="Y70" i="15" s="1"/>
  <c r="A84" i="13"/>
  <c r="M83" i="13"/>
  <c r="N83" i="13" s="1"/>
  <c r="A72" i="15" l="1"/>
  <c r="W71" i="15"/>
  <c r="X71" i="15" s="1"/>
  <c r="Y71" i="15" s="1"/>
  <c r="M84" i="13"/>
  <c r="N84" i="13" s="1"/>
  <c r="A85" i="13"/>
  <c r="A73" i="15" l="1"/>
  <c r="W72" i="15"/>
  <c r="X72" i="15" s="1"/>
  <c r="Y72" i="15" s="1"/>
  <c r="M85" i="13"/>
  <c r="N85" i="13" s="1"/>
  <c r="A86" i="13"/>
  <c r="A74" i="15" l="1"/>
  <c r="W73" i="15"/>
  <c r="X73" i="15" s="1"/>
  <c r="Y73" i="15" s="1"/>
  <c r="A87" i="13"/>
  <c r="M86" i="13"/>
  <c r="N86" i="13" s="1"/>
  <c r="A75" i="15" l="1"/>
  <c r="W74" i="15"/>
  <c r="X74" i="15" s="1"/>
  <c r="Y74" i="15" s="1"/>
  <c r="A88" i="13"/>
  <c r="M87" i="13"/>
  <c r="N87" i="13" s="1"/>
  <c r="A76" i="15" l="1"/>
  <c r="W75" i="15"/>
  <c r="X75" i="15" s="1"/>
  <c r="Y75" i="15" s="1"/>
  <c r="M88" i="13"/>
  <c r="N88" i="13" s="1"/>
  <c r="A89" i="13"/>
  <c r="A77" i="15" l="1"/>
  <c r="W76" i="15"/>
  <c r="X76" i="15" s="1"/>
  <c r="Y76" i="15" s="1"/>
  <c r="M89" i="13"/>
  <c r="N89" i="13" s="1"/>
  <c r="A90" i="13"/>
  <c r="A78" i="15" l="1"/>
  <c r="W77" i="15"/>
  <c r="X77" i="15" s="1"/>
  <c r="Y77" i="15" s="1"/>
  <c r="A91" i="13"/>
  <c r="M90" i="13"/>
  <c r="N90" i="13" s="1"/>
  <c r="A79" i="15" l="1"/>
  <c r="W78" i="15"/>
  <c r="X78" i="15" s="1"/>
  <c r="Y78" i="15" s="1"/>
  <c r="A92" i="13"/>
  <c r="M91" i="13"/>
  <c r="N91" i="13" s="1"/>
  <c r="A80" i="15" l="1"/>
  <c r="W79" i="15"/>
  <c r="X79" i="15" s="1"/>
  <c r="Y79" i="15" s="1"/>
  <c r="M92" i="13"/>
  <c r="N92" i="13" s="1"/>
  <c r="A93" i="13"/>
  <c r="A81" i="15" l="1"/>
  <c r="W80" i="15"/>
  <c r="X80" i="15" s="1"/>
  <c r="Y80" i="15" s="1"/>
  <c r="M93" i="13"/>
  <c r="N93" i="13" s="1"/>
  <c r="A94" i="13"/>
  <c r="A82" i="15" l="1"/>
  <c r="W81" i="15"/>
  <c r="X81" i="15" s="1"/>
  <c r="Y81" i="15" s="1"/>
  <c r="M94" i="13"/>
  <c r="N94" i="13" s="1"/>
  <c r="A95" i="13"/>
  <c r="A83" i="15" l="1"/>
  <c r="W82" i="15"/>
  <c r="X82" i="15" s="1"/>
  <c r="Y82" i="15" s="1"/>
  <c r="M95" i="13"/>
  <c r="N95" i="13" s="1"/>
  <c r="A96" i="13"/>
  <c r="A84" i="15" l="1"/>
  <c r="W83" i="15"/>
  <c r="X83" i="15" s="1"/>
  <c r="Y83" i="15" s="1"/>
  <c r="M96" i="13"/>
  <c r="N96" i="13" s="1"/>
  <c r="A97" i="13"/>
  <c r="A85" i="15" l="1"/>
  <c r="W84" i="15"/>
  <c r="X84" i="15" s="1"/>
  <c r="Y84" i="15" s="1"/>
  <c r="M97" i="13"/>
  <c r="N97" i="13" s="1"/>
  <c r="A98" i="13"/>
  <c r="A86" i="15" l="1"/>
  <c r="W85" i="15"/>
  <c r="X85" i="15" s="1"/>
  <c r="Y85" i="15" s="1"/>
  <c r="M98" i="13"/>
  <c r="N98" i="13" s="1"/>
  <c r="A99" i="13"/>
  <c r="A87" i="15" l="1"/>
  <c r="W86" i="15"/>
  <c r="X86" i="15" s="1"/>
  <c r="Y86" i="15" s="1"/>
  <c r="M99" i="13"/>
  <c r="N99" i="13" s="1"/>
  <c r="A100" i="13"/>
  <c r="A88" i="15" l="1"/>
  <c r="W87" i="15"/>
  <c r="X87" i="15" s="1"/>
  <c r="Y87" i="15" s="1"/>
  <c r="M100" i="13"/>
  <c r="N100" i="13" s="1"/>
  <c r="A101" i="13"/>
  <c r="A89" i="15" l="1"/>
  <c r="W88" i="15"/>
  <c r="X88" i="15" s="1"/>
  <c r="Y88" i="15" s="1"/>
  <c r="M101" i="13"/>
  <c r="N101" i="13" s="1"/>
  <c r="A102" i="13"/>
  <c r="A90" i="15" l="1"/>
  <c r="W89" i="15"/>
  <c r="X89" i="15" s="1"/>
  <c r="Y89" i="15" s="1"/>
  <c r="M102" i="13"/>
  <c r="N102" i="13" s="1"/>
  <c r="A103" i="13"/>
  <c r="A91" i="15" l="1"/>
  <c r="W90" i="15"/>
  <c r="X90" i="15" s="1"/>
  <c r="Y90" i="15" s="1"/>
  <c r="M103" i="13"/>
  <c r="N103" i="13" s="1"/>
  <c r="A104" i="13"/>
  <c r="A92" i="15" l="1"/>
  <c r="W91" i="15"/>
  <c r="X91" i="15" s="1"/>
  <c r="Y91" i="15" s="1"/>
  <c r="M104" i="13"/>
  <c r="N104" i="13" s="1"/>
  <c r="A105" i="13"/>
  <c r="A93" i="15" l="1"/>
  <c r="W92" i="15"/>
  <c r="X92" i="15" s="1"/>
  <c r="Y92" i="15" s="1"/>
  <c r="M105" i="13"/>
  <c r="N105" i="13" s="1"/>
  <c r="A106" i="13"/>
  <c r="A94" i="15" l="1"/>
  <c r="W93" i="15"/>
  <c r="X93" i="15" s="1"/>
  <c r="Y93" i="15" s="1"/>
  <c r="M106" i="13"/>
  <c r="N106" i="13" s="1"/>
  <c r="A107" i="13"/>
  <c r="A95" i="15" l="1"/>
  <c r="W94" i="15"/>
  <c r="X94" i="15" s="1"/>
  <c r="Y94" i="15" s="1"/>
  <c r="M107" i="13"/>
  <c r="N107" i="13" s="1"/>
  <c r="A108" i="13"/>
  <c r="A96" i="15" l="1"/>
  <c r="W95" i="15"/>
  <c r="X95" i="15" s="1"/>
  <c r="Y95" i="15" s="1"/>
  <c r="M108" i="13"/>
  <c r="N108" i="13" s="1"/>
  <c r="A109" i="13"/>
  <c r="A97" i="15" l="1"/>
  <c r="W96" i="15"/>
  <c r="X96" i="15" s="1"/>
  <c r="Y96" i="15" s="1"/>
  <c r="M109" i="13"/>
  <c r="N109" i="13" s="1"/>
  <c r="A110" i="13"/>
  <c r="A98" i="15" l="1"/>
  <c r="W97" i="15"/>
  <c r="X97" i="15" s="1"/>
  <c r="Y97" i="15" s="1"/>
  <c r="M110" i="13"/>
  <c r="N110" i="13" s="1"/>
  <c r="A111" i="13"/>
  <c r="A99" i="15" l="1"/>
  <c r="W98" i="15"/>
  <c r="X98" i="15" s="1"/>
  <c r="Y98" i="15" s="1"/>
  <c r="M111" i="13"/>
  <c r="N111" i="13" s="1"/>
  <c r="A112" i="13"/>
  <c r="A100" i="15" l="1"/>
  <c r="W99" i="15"/>
  <c r="X99" i="15" s="1"/>
  <c r="Y99" i="15" s="1"/>
  <c r="M112" i="13"/>
  <c r="N112" i="13" s="1"/>
  <c r="A113" i="13"/>
  <c r="A101" i="15" l="1"/>
  <c r="W100" i="15"/>
  <c r="X100" i="15" s="1"/>
  <c r="Y100" i="15" s="1"/>
  <c r="M113" i="13"/>
  <c r="N113" i="13" s="1"/>
  <c r="A114" i="13"/>
  <c r="A102" i="15" l="1"/>
  <c r="W101" i="15"/>
  <c r="X101" i="15" s="1"/>
  <c r="Y101" i="15" s="1"/>
  <c r="M114" i="13"/>
  <c r="N114" i="13" s="1"/>
  <c r="A115" i="13"/>
  <c r="A103" i="15" l="1"/>
  <c r="W102" i="15"/>
  <c r="X102" i="15" s="1"/>
  <c r="Y102" i="15" s="1"/>
  <c r="M115" i="13"/>
  <c r="N115" i="13" s="1"/>
  <c r="A116" i="13"/>
  <c r="A104" i="15" l="1"/>
  <c r="W103" i="15"/>
  <c r="X103" i="15" s="1"/>
  <c r="Y103" i="15" s="1"/>
  <c r="M116" i="13"/>
  <c r="N116" i="13" s="1"/>
  <c r="A117" i="13"/>
  <c r="A105" i="15" l="1"/>
  <c r="W104" i="15"/>
  <c r="X104" i="15" s="1"/>
  <c r="Y104" i="15" s="1"/>
  <c r="M117" i="13"/>
  <c r="N117" i="13" s="1"/>
  <c r="A118" i="13"/>
  <c r="A106" i="15" l="1"/>
  <c r="W105" i="15"/>
  <c r="X105" i="15" s="1"/>
  <c r="Y105" i="15" s="1"/>
  <c r="M118" i="13"/>
  <c r="N118" i="13" s="1"/>
  <c r="A119" i="13"/>
  <c r="A107" i="15" l="1"/>
  <c r="W106" i="15"/>
  <c r="X106" i="15" s="1"/>
  <c r="Y106" i="15" s="1"/>
  <c r="M119" i="13"/>
  <c r="N119" i="13" s="1"/>
  <c r="A120" i="13"/>
  <c r="A108" i="15" l="1"/>
  <c r="W107" i="15"/>
  <c r="X107" i="15" s="1"/>
  <c r="Y107" i="15" s="1"/>
  <c r="M120" i="13"/>
  <c r="N120" i="13" s="1"/>
  <c r="A121" i="13"/>
  <c r="A109" i="15" l="1"/>
  <c r="W108" i="15"/>
  <c r="X108" i="15" s="1"/>
  <c r="Y108" i="15" s="1"/>
  <c r="M121" i="13"/>
  <c r="N121" i="13" s="1"/>
  <c r="A122" i="13"/>
  <c r="A110" i="15" l="1"/>
  <c r="W109" i="15"/>
  <c r="X109" i="15" s="1"/>
  <c r="Y109" i="15" s="1"/>
  <c r="M122" i="13"/>
  <c r="N122" i="13" s="1"/>
  <c r="A123" i="13"/>
  <c r="A111" i="15" l="1"/>
  <c r="W110" i="15"/>
  <c r="X110" i="15" s="1"/>
  <c r="Y110" i="15" s="1"/>
  <c r="M123" i="13"/>
  <c r="N123" i="13" s="1"/>
  <c r="A124" i="13"/>
  <c r="A112" i="15" l="1"/>
  <c r="W111" i="15"/>
  <c r="X111" i="15" s="1"/>
  <c r="Y111" i="15" s="1"/>
  <c r="M124" i="13"/>
  <c r="N124" i="13" s="1"/>
  <c r="A125" i="13"/>
  <c r="A113" i="15" l="1"/>
  <c r="W112" i="15"/>
  <c r="X112" i="15" s="1"/>
  <c r="Y112" i="15" s="1"/>
  <c r="M125" i="13"/>
  <c r="N125" i="13" s="1"/>
  <c r="A126" i="13"/>
  <c r="A114" i="15" l="1"/>
  <c r="W113" i="15"/>
  <c r="X113" i="15" s="1"/>
  <c r="Y113" i="15" s="1"/>
  <c r="M126" i="13"/>
  <c r="N126" i="13" s="1"/>
  <c r="A127" i="13"/>
  <c r="A115" i="15" l="1"/>
  <c r="W114" i="15"/>
  <c r="X114" i="15" s="1"/>
  <c r="Y114" i="15" s="1"/>
  <c r="M127" i="13"/>
  <c r="N127" i="13" s="1"/>
  <c r="A128" i="13"/>
  <c r="A116" i="15" l="1"/>
  <c r="W115" i="15"/>
  <c r="X115" i="15" s="1"/>
  <c r="Y115" i="15" s="1"/>
  <c r="M128" i="13"/>
  <c r="N128" i="13" s="1"/>
  <c r="A129" i="13"/>
  <c r="A117" i="15" l="1"/>
  <c r="W116" i="15"/>
  <c r="X116" i="15" s="1"/>
  <c r="Y116" i="15" s="1"/>
  <c r="M129" i="13"/>
  <c r="N129" i="13" s="1"/>
  <c r="A130" i="13"/>
  <c r="A118" i="15" l="1"/>
  <c r="W117" i="15"/>
  <c r="X117" i="15" s="1"/>
  <c r="Y117" i="15" s="1"/>
  <c r="M130" i="13"/>
  <c r="N130" i="13" s="1"/>
  <c r="A131" i="13"/>
  <c r="A119" i="15" l="1"/>
  <c r="W118" i="15"/>
  <c r="X118" i="15" s="1"/>
  <c r="Y118" i="15" s="1"/>
  <c r="M131" i="13"/>
  <c r="N131" i="13" s="1"/>
  <c r="A132" i="13"/>
  <c r="A120" i="15" l="1"/>
  <c r="W119" i="15"/>
  <c r="X119" i="15" s="1"/>
  <c r="Y119" i="15" s="1"/>
  <c r="M132" i="13"/>
  <c r="N132" i="13" s="1"/>
  <c r="A133" i="13"/>
  <c r="A121" i="15" l="1"/>
  <c r="W120" i="15"/>
  <c r="X120" i="15" s="1"/>
  <c r="Y120" i="15" s="1"/>
  <c r="M133" i="13"/>
  <c r="N133" i="13" s="1"/>
  <c r="A134" i="13"/>
  <c r="A122" i="15" l="1"/>
  <c r="W121" i="15"/>
  <c r="X121" i="15" s="1"/>
  <c r="Y121" i="15" s="1"/>
  <c r="M134" i="13"/>
  <c r="N134" i="13" s="1"/>
  <c r="A135" i="13"/>
  <c r="A123" i="15" l="1"/>
  <c r="W122" i="15"/>
  <c r="X122" i="15" s="1"/>
  <c r="Y122" i="15" s="1"/>
  <c r="M135" i="13"/>
  <c r="N135" i="13" s="1"/>
  <c r="A136" i="13"/>
  <c r="A124" i="15" l="1"/>
  <c r="W123" i="15"/>
  <c r="X123" i="15" s="1"/>
  <c r="Y123" i="15" s="1"/>
  <c r="M136" i="13"/>
  <c r="N136" i="13" s="1"/>
  <c r="A137" i="13"/>
  <c r="A125" i="15" l="1"/>
  <c r="W124" i="15"/>
  <c r="X124" i="15" s="1"/>
  <c r="Y124" i="15" s="1"/>
  <c r="M137" i="13"/>
  <c r="N137" i="13" s="1"/>
  <c r="A138" i="13"/>
  <c r="A126" i="15" l="1"/>
  <c r="W125" i="15"/>
  <c r="X125" i="15" s="1"/>
  <c r="Y125" i="15" s="1"/>
  <c r="M138" i="13"/>
  <c r="N138" i="13" s="1"/>
  <c r="A139" i="13"/>
  <c r="A127" i="15" l="1"/>
  <c r="W126" i="15"/>
  <c r="X126" i="15" s="1"/>
  <c r="Y126" i="15" s="1"/>
  <c r="M139" i="13"/>
  <c r="N139" i="13" s="1"/>
  <c r="A140" i="13"/>
  <c r="A128" i="15" l="1"/>
  <c r="W127" i="15"/>
  <c r="X127" i="15" s="1"/>
  <c r="Y127" i="15" s="1"/>
  <c r="M140" i="13"/>
  <c r="N140" i="13" s="1"/>
  <c r="A141" i="13"/>
  <c r="A129" i="15" l="1"/>
  <c r="W128" i="15"/>
  <c r="X128" i="15" s="1"/>
  <c r="Y128" i="15" s="1"/>
  <c r="M141" i="13"/>
  <c r="N141" i="13" s="1"/>
  <c r="A142" i="13"/>
  <c r="A130" i="15" l="1"/>
  <c r="W129" i="15"/>
  <c r="X129" i="15" s="1"/>
  <c r="Y129" i="15" s="1"/>
  <c r="M142" i="13"/>
  <c r="N142" i="13" s="1"/>
  <c r="A143" i="13"/>
  <c r="A131" i="15" l="1"/>
  <c r="W130" i="15"/>
  <c r="X130" i="15" s="1"/>
  <c r="Y130" i="15" s="1"/>
  <c r="M143" i="13"/>
  <c r="N143" i="13" s="1"/>
  <c r="A144" i="13"/>
  <c r="A132" i="15" l="1"/>
  <c r="W131" i="15"/>
  <c r="X131" i="15" s="1"/>
  <c r="Y131" i="15" s="1"/>
  <c r="M144" i="13"/>
  <c r="N144" i="13" s="1"/>
  <c r="A145" i="13"/>
  <c r="A133" i="15" l="1"/>
  <c r="W132" i="15"/>
  <c r="X132" i="15" s="1"/>
  <c r="Y132" i="15" s="1"/>
  <c r="M145" i="13"/>
  <c r="N145" i="13" s="1"/>
  <c r="A146" i="13"/>
  <c r="A134" i="15" l="1"/>
  <c r="W133" i="15"/>
  <c r="X133" i="15" s="1"/>
  <c r="Y133" i="15" s="1"/>
  <c r="M146" i="13"/>
  <c r="N146" i="13" s="1"/>
  <c r="A147" i="13"/>
  <c r="A135" i="15" l="1"/>
  <c r="W134" i="15"/>
  <c r="X134" i="15" s="1"/>
  <c r="Y134" i="15" s="1"/>
  <c r="M147" i="13"/>
  <c r="N147" i="13" s="1"/>
  <c r="A148" i="13"/>
  <c r="A136" i="15" l="1"/>
  <c r="W135" i="15"/>
  <c r="X135" i="15" s="1"/>
  <c r="Y135" i="15" s="1"/>
  <c r="M148" i="13"/>
  <c r="N148" i="13" s="1"/>
  <c r="A149" i="13"/>
  <c r="A137" i="15" l="1"/>
  <c r="W136" i="15"/>
  <c r="X136" i="15" s="1"/>
  <c r="Y136" i="15" s="1"/>
  <c r="M149" i="13"/>
  <c r="N149" i="13" s="1"/>
  <c r="A150" i="13"/>
  <c r="A138" i="15" l="1"/>
  <c r="W137" i="15"/>
  <c r="X137" i="15" s="1"/>
  <c r="Y137" i="15" s="1"/>
  <c r="M150" i="13"/>
  <c r="N150" i="13" s="1"/>
  <c r="A151" i="13"/>
  <c r="A139" i="15" l="1"/>
  <c r="W138" i="15"/>
  <c r="X138" i="15" s="1"/>
  <c r="Y138" i="15" s="1"/>
  <c r="M151" i="13"/>
  <c r="N151" i="13" s="1"/>
  <c r="A152" i="13"/>
  <c r="A140" i="15" l="1"/>
  <c r="W139" i="15"/>
  <c r="X139" i="15" s="1"/>
  <c r="Y139" i="15" s="1"/>
  <c r="M152" i="13"/>
  <c r="N152" i="13" s="1"/>
  <c r="A153" i="13"/>
  <c r="A141" i="15" l="1"/>
  <c r="W140" i="15"/>
  <c r="X140" i="15" s="1"/>
  <c r="Y140" i="15" s="1"/>
  <c r="M153" i="13"/>
  <c r="N153" i="13" s="1"/>
  <c r="A154" i="13"/>
  <c r="A142" i="15" l="1"/>
  <c r="W141" i="15"/>
  <c r="X141" i="15" s="1"/>
  <c r="Y141" i="15" s="1"/>
  <c r="M154" i="13"/>
  <c r="N154" i="13" s="1"/>
  <c r="A155" i="13"/>
  <c r="A143" i="15" l="1"/>
  <c r="W142" i="15"/>
  <c r="X142" i="15" s="1"/>
  <c r="Y142" i="15" s="1"/>
  <c r="M155" i="13"/>
  <c r="N155" i="13" s="1"/>
  <c r="A156" i="13"/>
  <c r="A144" i="15" l="1"/>
  <c r="W143" i="15"/>
  <c r="X143" i="15" s="1"/>
  <c r="Y143" i="15" s="1"/>
  <c r="M156" i="13"/>
  <c r="N156" i="13" s="1"/>
  <c r="A157" i="13"/>
  <c r="A145" i="15" l="1"/>
  <c r="W144" i="15"/>
  <c r="X144" i="15" s="1"/>
  <c r="Y144" i="15" s="1"/>
  <c r="M157" i="13"/>
  <c r="N157" i="13" s="1"/>
  <c r="A158" i="13"/>
  <c r="A146" i="15" l="1"/>
  <c r="W145" i="15"/>
  <c r="X145" i="15" s="1"/>
  <c r="Y145" i="15" s="1"/>
  <c r="M158" i="13"/>
  <c r="N158" i="13" s="1"/>
  <c r="A159" i="13"/>
  <c r="A147" i="15" l="1"/>
  <c r="W146" i="15"/>
  <c r="X146" i="15" s="1"/>
  <c r="Y146" i="15" s="1"/>
  <c r="M159" i="13"/>
  <c r="N159" i="13" s="1"/>
  <c r="A160" i="13"/>
  <c r="A148" i="15" l="1"/>
  <c r="W147" i="15"/>
  <c r="X147" i="15" s="1"/>
  <c r="Y147" i="15" s="1"/>
  <c r="M160" i="13"/>
  <c r="N160" i="13" s="1"/>
  <c r="A161" i="13"/>
  <c r="A149" i="15" l="1"/>
  <c r="W148" i="15"/>
  <c r="X148" i="15" s="1"/>
  <c r="Y148" i="15" s="1"/>
  <c r="M161" i="13"/>
  <c r="N161" i="13" s="1"/>
  <c r="A162" i="13"/>
  <c r="A150" i="15" l="1"/>
  <c r="W149" i="15"/>
  <c r="X149" i="15" s="1"/>
  <c r="Y149" i="15" s="1"/>
  <c r="M162" i="13"/>
  <c r="N162" i="13" s="1"/>
  <c r="A163" i="13"/>
  <c r="A151" i="15" l="1"/>
  <c r="W150" i="15"/>
  <c r="X150" i="15" s="1"/>
  <c r="Y150" i="15" s="1"/>
  <c r="M163" i="13"/>
  <c r="N163" i="13" s="1"/>
  <c r="A164" i="13"/>
  <c r="A152" i="15" l="1"/>
  <c r="W151" i="15"/>
  <c r="X151" i="15" s="1"/>
  <c r="Y151" i="15" s="1"/>
  <c r="M164" i="13"/>
  <c r="N164" i="13" s="1"/>
  <c r="A165" i="13"/>
  <c r="A153" i="15" l="1"/>
  <c r="W152" i="15"/>
  <c r="X152" i="15" s="1"/>
  <c r="Y152" i="15" s="1"/>
  <c r="M165" i="13"/>
  <c r="N165" i="13" s="1"/>
  <c r="A166" i="13"/>
  <c r="A154" i="15" l="1"/>
  <c r="W153" i="15"/>
  <c r="X153" i="15" s="1"/>
  <c r="Y153" i="15" s="1"/>
  <c r="M166" i="13"/>
  <c r="N166" i="13" s="1"/>
  <c r="A167" i="13"/>
  <c r="W154" i="15" l="1"/>
  <c r="X154" i="15" s="1"/>
  <c r="Y154" i="15" s="1"/>
  <c r="A155" i="15"/>
  <c r="M167" i="13"/>
  <c r="N167" i="13" s="1"/>
  <c r="A168" i="13"/>
  <c r="A156" i="15" l="1"/>
  <c r="W155" i="15"/>
  <c r="X155" i="15" s="1"/>
  <c r="Y155" i="15" s="1"/>
  <c r="M168" i="13"/>
  <c r="N168" i="13" s="1"/>
  <c r="A169" i="13"/>
  <c r="A157" i="15" l="1"/>
  <c r="W156" i="15"/>
  <c r="X156" i="15" s="1"/>
  <c r="Y156" i="15" s="1"/>
  <c r="M169" i="13"/>
  <c r="N169" i="13" s="1"/>
  <c r="A170" i="13"/>
  <c r="A158" i="15" l="1"/>
  <c r="W157" i="15"/>
  <c r="X157" i="15" s="1"/>
  <c r="Y157" i="15" s="1"/>
  <c r="M170" i="13"/>
  <c r="N170" i="13" s="1"/>
  <c r="A171" i="13"/>
  <c r="A159" i="15" l="1"/>
  <c r="W158" i="15"/>
  <c r="X158" i="15" s="1"/>
  <c r="Y158" i="15" s="1"/>
  <c r="M171" i="13"/>
  <c r="N171" i="13" s="1"/>
  <c r="A172" i="13"/>
  <c r="A160" i="15" l="1"/>
  <c r="W159" i="15"/>
  <c r="X159" i="15" s="1"/>
  <c r="Y159" i="15" s="1"/>
  <c r="M172" i="13"/>
  <c r="N172" i="13" s="1"/>
  <c r="A173" i="13"/>
  <c r="A161" i="15" l="1"/>
  <c r="W160" i="15"/>
  <c r="X160" i="15" s="1"/>
  <c r="Y160" i="15" s="1"/>
  <c r="M173" i="13"/>
  <c r="N173" i="13" s="1"/>
  <c r="A174" i="13"/>
  <c r="A162" i="15" l="1"/>
  <c r="W161" i="15"/>
  <c r="X161" i="15" s="1"/>
  <c r="Y161" i="15" s="1"/>
  <c r="M174" i="13"/>
  <c r="N174" i="13" s="1"/>
  <c r="A175" i="13"/>
  <c r="A163" i="15" l="1"/>
  <c r="W162" i="15"/>
  <c r="X162" i="15" s="1"/>
  <c r="Y162" i="15" s="1"/>
  <c r="M175" i="13"/>
  <c r="N175" i="13" s="1"/>
  <c r="A176" i="13"/>
  <c r="A164" i="15" l="1"/>
  <c r="W163" i="15"/>
  <c r="X163" i="15" s="1"/>
  <c r="Y163" i="15" s="1"/>
  <c r="M176" i="13"/>
  <c r="N176" i="13" s="1"/>
  <c r="A177" i="13"/>
  <c r="A165" i="15" l="1"/>
  <c r="W164" i="15"/>
  <c r="X164" i="15" s="1"/>
  <c r="Y164" i="15" s="1"/>
  <c r="M177" i="13"/>
  <c r="N177" i="13" s="1"/>
  <c r="A178" i="13"/>
  <c r="A166" i="15" l="1"/>
  <c r="W165" i="15"/>
  <c r="X165" i="15" s="1"/>
  <c r="Y165" i="15" s="1"/>
  <c r="M178" i="13"/>
  <c r="N178" i="13" s="1"/>
  <c r="A179" i="13"/>
  <c r="A167" i="15" l="1"/>
  <c r="W166" i="15"/>
  <c r="X166" i="15" s="1"/>
  <c r="Y166" i="15" s="1"/>
  <c r="M179" i="13"/>
  <c r="N179" i="13" s="1"/>
  <c r="A180" i="13"/>
  <c r="A168" i="15" l="1"/>
  <c r="W167" i="15"/>
  <c r="X167" i="15" s="1"/>
  <c r="Y167" i="15" s="1"/>
  <c r="M180" i="13"/>
  <c r="N180" i="13" s="1"/>
  <c r="A181" i="13"/>
  <c r="A169" i="15" l="1"/>
  <c r="W168" i="15"/>
  <c r="X168" i="15" s="1"/>
  <c r="Y168" i="15" s="1"/>
  <c r="M181" i="13"/>
  <c r="N181" i="13" s="1"/>
  <c r="A182" i="13"/>
  <c r="A170" i="15" l="1"/>
  <c r="W169" i="15"/>
  <c r="X169" i="15" s="1"/>
  <c r="Y169" i="15" s="1"/>
  <c r="M182" i="13"/>
  <c r="N182" i="13" s="1"/>
  <c r="A183" i="13"/>
  <c r="A171" i="15" l="1"/>
  <c r="W170" i="15"/>
  <c r="X170" i="15" s="1"/>
  <c r="Y170" i="15" s="1"/>
  <c r="M183" i="13"/>
  <c r="N183" i="13" s="1"/>
  <c r="A184" i="13"/>
  <c r="A172" i="15" l="1"/>
  <c r="W171" i="15"/>
  <c r="X171" i="15" s="1"/>
  <c r="Y171" i="15" s="1"/>
  <c r="M184" i="13"/>
  <c r="N184" i="13" s="1"/>
  <c r="A185" i="13"/>
  <c r="A173" i="15" l="1"/>
  <c r="W172" i="15"/>
  <c r="X172" i="15" s="1"/>
  <c r="Y172" i="15" s="1"/>
  <c r="M185" i="13"/>
  <c r="N185" i="13" s="1"/>
  <c r="A186" i="13"/>
  <c r="A174" i="15" l="1"/>
  <c r="W173" i="15"/>
  <c r="X173" i="15" s="1"/>
  <c r="Y173" i="15" s="1"/>
  <c r="M186" i="13"/>
  <c r="N186" i="13" s="1"/>
  <c r="A187" i="13"/>
  <c r="A175" i="15" l="1"/>
  <c r="W174" i="15"/>
  <c r="X174" i="15" s="1"/>
  <c r="Y174" i="15" s="1"/>
  <c r="M187" i="13"/>
  <c r="N187" i="13" s="1"/>
  <c r="A188" i="13"/>
  <c r="A176" i="15" l="1"/>
  <c r="W175" i="15"/>
  <c r="X175" i="15" s="1"/>
  <c r="Y175" i="15" s="1"/>
  <c r="M188" i="13"/>
  <c r="N188" i="13" s="1"/>
  <c r="A189" i="13"/>
  <c r="A177" i="15" l="1"/>
  <c r="W176" i="15"/>
  <c r="X176" i="15" s="1"/>
  <c r="Y176" i="15" s="1"/>
  <c r="M189" i="13"/>
  <c r="N189" i="13" s="1"/>
  <c r="A190" i="13"/>
  <c r="A178" i="15" l="1"/>
  <c r="W177" i="15"/>
  <c r="X177" i="15" s="1"/>
  <c r="Y177" i="15" s="1"/>
  <c r="M190" i="13"/>
  <c r="N190" i="13" s="1"/>
  <c r="A191" i="13"/>
  <c r="A179" i="15" l="1"/>
  <c r="W178" i="15"/>
  <c r="X178" i="15" s="1"/>
  <c r="Y178" i="15" s="1"/>
  <c r="M191" i="13"/>
  <c r="N191" i="13" s="1"/>
  <c r="A192" i="13"/>
  <c r="A180" i="15" l="1"/>
  <c r="W179" i="15"/>
  <c r="X179" i="15" s="1"/>
  <c r="Y179" i="15" s="1"/>
  <c r="M192" i="13"/>
  <c r="N192" i="13" s="1"/>
  <c r="A193" i="13"/>
  <c r="A181" i="15" l="1"/>
  <c r="W180" i="15"/>
  <c r="X180" i="15" s="1"/>
  <c r="Y180" i="15" s="1"/>
  <c r="M193" i="13"/>
  <c r="N193" i="13" s="1"/>
  <c r="A194" i="13"/>
  <c r="A182" i="15" l="1"/>
  <c r="W181" i="15"/>
  <c r="X181" i="15" s="1"/>
  <c r="Y181" i="15" s="1"/>
  <c r="M194" i="13"/>
  <c r="N194" i="13" s="1"/>
  <c r="A195" i="13"/>
  <c r="A183" i="15" l="1"/>
  <c r="W182" i="15"/>
  <c r="X182" i="15" s="1"/>
  <c r="Y182" i="15" s="1"/>
  <c r="M195" i="13"/>
  <c r="N195" i="13" s="1"/>
  <c r="A196" i="13"/>
  <c r="A184" i="15" l="1"/>
  <c r="W183" i="15"/>
  <c r="X183" i="15" s="1"/>
  <c r="Y183" i="15" s="1"/>
  <c r="M196" i="13"/>
  <c r="N196" i="13" s="1"/>
  <c r="A197" i="13"/>
  <c r="A185" i="15" l="1"/>
  <c r="W184" i="15"/>
  <c r="X184" i="15" s="1"/>
  <c r="Y184" i="15" s="1"/>
  <c r="M197" i="13"/>
  <c r="N197" i="13" s="1"/>
  <c r="A198" i="13"/>
  <c r="A186" i="15" l="1"/>
  <c r="W185" i="15"/>
  <c r="X185" i="15" s="1"/>
  <c r="Y185" i="15" s="1"/>
  <c r="M198" i="13"/>
  <c r="N198" i="13" s="1"/>
  <c r="A199" i="13"/>
  <c r="A187" i="15" l="1"/>
  <c r="W186" i="15"/>
  <c r="X186" i="15" s="1"/>
  <c r="Y186" i="15" s="1"/>
  <c r="M199" i="13"/>
  <c r="N199" i="13" s="1"/>
  <c r="A200" i="13"/>
  <c r="A188" i="15" l="1"/>
  <c r="W187" i="15"/>
  <c r="X187" i="15" s="1"/>
  <c r="Y187" i="15" s="1"/>
  <c r="M200" i="13"/>
  <c r="N200" i="13" s="1"/>
  <c r="A201" i="13"/>
  <c r="A189" i="15" l="1"/>
  <c r="W188" i="15"/>
  <c r="X188" i="15" s="1"/>
  <c r="Y188" i="15" s="1"/>
  <c r="M201" i="13"/>
  <c r="N201" i="13" s="1"/>
  <c r="A202" i="13"/>
  <c r="A190" i="15" l="1"/>
  <c r="W189" i="15"/>
  <c r="X189" i="15" s="1"/>
  <c r="Y189" i="15" s="1"/>
  <c r="M202" i="13"/>
  <c r="N202" i="13" s="1"/>
  <c r="A203" i="13"/>
  <c r="A191" i="15" l="1"/>
  <c r="W190" i="15"/>
  <c r="X190" i="15" s="1"/>
  <c r="Y190" i="15" s="1"/>
  <c r="M203" i="13"/>
  <c r="N203" i="13" s="1"/>
  <c r="A204" i="13"/>
  <c r="A192" i="15" l="1"/>
  <c r="W191" i="15"/>
  <c r="X191" i="15" s="1"/>
  <c r="Y191" i="15" s="1"/>
  <c r="M204" i="13"/>
  <c r="N204" i="13" s="1"/>
  <c r="A205" i="13"/>
  <c r="A193" i="15" l="1"/>
  <c r="W192" i="15"/>
  <c r="X192" i="15" s="1"/>
  <c r="Y192" i="15" s="1"/>
  <c r="M205" i="13"/>
  <c r="N205" i="13" s="1"/>
  <c r="A206" i="13"/>
  <c r="A194" i="15" l="1"/>
  <c r="W193" i="15"/>
  <c r="X193" i="15" s="1"/>
  <c r="Y193" i="15" s="1"/>
  <c r="M206" i="13"/>
  <c r="N206" i="13" s="1"/>
  <c r="A207" i="13"/>
  <c r="A195" i="15" l="1"/>
  <c r="W194" i="15"/>
  <c r="X194" i="15" s="1"/>
  <c r="Y194" i="15" s="1"/>
  <c r="M207" i="13"/>
  <c r="N207" i="13" s="1"/>
  <c r="A208" i="13"/>
  <c r="A196" i="15" l="1"/>
  <c r="W195" i="15"/>
  <c r="X195" i="15" s="1"/>
  <c r="Y195" i="15" s="1"/>
  <c r="M208" i="13"/>
  <c r="N208" i="13" s="1"/>
  <c r="A209" i="13"/>
  <c r="A197" i="15" l="1"/>
  <c r="W196" i="15"/>
  <c r="X196" i="15" s="1"/>
  <c r="Y196" i="15" s="1"/>
  <c r="A210" i="13"/>
  <c r="M209" i="13"/>
  <c r="N209" i="13" s="1"/>
  <c r="A198" i="15" l="1"/>
  <c r="W197" i="15"/>
  <c r="X197" i="15" s="1"/>
  <c r="Y197" i="15" s="1"/>
  <c r="M210" i="13"/>
  <c r="N210" i="13" s="1"/>
  <c r="A211" i="13"/>
  <c r="A199" i="15" l="1"/>
  <c r="W198" i="15"/>
  <c r="X198" i="15" s="1"/>
  <c r="Y198" i="15" s="1"/>
  <c r="M211" i="13"/>
  <c r="N211" i="13" s="1"/>
  <c r="A212" i="13"/>
  <c r="A200" i="15" l="1"/>
  <c r="W199" i="15"/>
  <c r="X199" i="15" s="1"/>
  <c r="Y199" i="15" s="1"/>
  <c r="M212" i="13"/>
  <c r="N212" i="13" s="1"/>
  <c r="A213" i="13"/>
  <c r="A201" i="15" l="1"/>
  <c r="W200" i="15"/>
  <c r="X200" i="15" s="1"/>
  <c r="Y200" i="15" s="1"/>
  <c r="M213" i="13"/>
  <c r="N213" i="13" s="1"/>
  <c r="A214" i="13"/>
  <c r="A202" i="15" l="1"/>
  <c r="W201" i="15"/>
  <c r="X201" i="15" s="1"/>
  <c r="Y201" i="15" s="1"/>
  <c r="M214" i="13"/>
  <c r="N214" i="13" s="1"/>
  <c r="A215" i="13"/>
  <c r="A203" i="15" l="1"/>
  <c r="W202" i="15"/>
  <c r="X202" i="15" s="1"/>
  <c r="Y202" i="15" s="1"/>
  <c r="M215" i="13"/>
  <c r="N215" i="13" s="1"/>
  <c r="A216" i="13"/>
  <c r="A204" i="15" l="1"/>
  <c r="W203" i="15"/>
  <c r="X203" i="15" s="1"/>
  <c r="Y203" i="15" s="1"/>
  <c r="M216" i="13"/>
  <c r="N216" i="13" s="1"/>
  <c r="A217" i="13"/>
  <c r="A205" i="15" l="1"/>
  <c r="W204" i="15"/>
  <c r="X204" i="15" s="1"/>
  <c r="Y204" i="15" s="1"/>
  <c r="M217" i="13"/>
  <c r="N217" i="13" s="1"/>
  <c r="A218" i="13"/>
  <c r="A206" i="15" l="1"/>
  <c r="W205" i="15"/>
  <c r="X205" i="15" s="1"/>
  <c r="Y205" i="15" s="1"/>
  <c r="M218" i="13"/>
  <c r="N218" i="13" s="1"/>
  <c r="A219" i="13"/>
  <c r="A207" i="15" l="1"/>
  <c r="W206" i="15"/>
  <c r="X206" i="15" s="1"/>
  <c r="Y206" i="15" s="1"/>
  <c r="M219" i="13"/>
  <c r="N219" i="13" s="1"/>
  <c r="A220" i="13"/>
  <c r="A208" i="15" l="1"/>
  <c r="W207" i="15"/>
  <c r="X207" i="15" s="1"/>
  <c r="Y207" i="15" s="1"/>
  <c r="M220" i="13"/>
  <c r="N220" i="13" s="1"/>
  <c r="A221" i="13"/>
  <c r="A209" i="15" l="1"/>
  <c r="W208" i="15"/>
  <c r="X208" i="15" s="1"/>
  <c r="Y208" i="15" s="1"/>
  <c r="M221" i="13"/>
  <c r="N221" i="13" s="1"/>
  <c r="A222" i="13"/>
  <c r="A210" i="15" l="1"/>
  <c r="W209" i="15"/>
  <c r="X209" i="15" s="1"/>
  <c r="Y209" i="15" s="1"/>
  <c r="M222" i="13"/>
  <c r="N222" i="13" s="1"/>
  <c r="A223" i="13"/>
  <c r="A211" i="15" l="1"/>
  <c r="W210" i="15"/>
  <c r="X210" i="15" s="1"/>
  <c r="Y210" i="15" s="1"/>
  <c r="M223" i="13"/>
  <c r="N223" i="13" s="1"/>
  <c r="A224" i="13"/>
  <c r="A212" i="15" l="1"/>
  <c r="W211" i="15"/>
  <c r="X211" i="15" s="1"/>
  <c r="Y211" i="15" s="1"/>
  <c r="M224" i="13"/>
  <c r="N224" i="13" s="1"/>
  <c r="A225" i="13"/>
  <c r="A213" i="15" l="1"/>
  <c r="W212" i="15"/>
  <c r="X212" i="15" s="1"/>
  <c r="Y212" i="15" s="1"/>
  <c r="M225" i="13"/>
  <c r="N225" i="13" s="1"/>
  <c r="A226" i="13"/>
  <c r="A214" i="15" l="1"/>
  <c r="W213" i="15"/>
  <c r="X213" i="15" s="1"/>
  <c r="Y213" i="15" s="1"/>
  <c r="M226" i="13"/>
  <c r="N226" i="13" s="1"/>
  <c r="A227" i="13"/>
  <c r="A215" i="15" l="1"/>
  <c r="W214" i="15"/>
  <c r="X214" i="15" s="1"/>
  <c r="Y214" i="15" s="1"/>
  <c r="M227" i="13"/>
  <c r="N227" i="13" s="1"/>
  <c r="A228" i="13"/>
  <c r="A216" i="15" l="1"/>
  <c r="W215" i="15"/>
  <c r="X215" i="15" s="1"/>
  <c r="Y215" i="15" s="1"/>
  <c r="M228" i="13"/>
  <c r="N228" i="13" s="1"/>
  <c r="A229" i="13"/>
  <c r="A217" i="15" l="1"/>
  <c r="W216" i="15"/>
  <c r="X216" i="15" s="1"/>
  <c r="Y216" i="15" s="1"/>
  <c r="M229" i="13"/>
  <c r="N229" i="13" s="1"/>
  <c r="A230" i="13"/>
  <c r="A218" i="15" l="1"/>
  <c r="W217" i="15"/>
  <c r="X217" i="15" s="1"/>
  <c r="Y217" i="15" s="1"/>
  <c r="M230" i="13"/>
  <c r="N230" i="13" s="1"/>
  <c r="A231" i="13"/>
  <c r="A219" i="15" l="1"/>
  <c r="W218" i="15"/>
  <c r="X218" i="15" s="1"/>
  <c r="Y218" i="15" s="1"/>
  <c r="M231" i="13"/>
  <c r="N231" i="13" s="1"/>
  <c r="A232" i="13"/>
  <c r="A220" i="15" l="1"/>
  <c r="W219" i="15"/>
  <c r="X219" i="15" s="1"/>
  <c r="Y219" i="15" s="1"/>
  <c r="M232" i="13"/>
  <c r="N232" i="13" s="1"/>
  <c r="A233" i="13"/>
  <c r="A221" i="15" l="1"/>
  <c r="W220" i="15"/>
  <c r="X220" i="15" s="1"/>
  <c r="Y220" i="15" s="1"/>
  <c r="M233" i="13"/>
  <c r="N233" i="13" s="1"/>
  <c r="A234" i="13"/>
  <c r="A222" i="15" l="1"/>
  <c r="W221" i="15"/>
  <c r="X221" i="15" s="1"/>
  <c r="Y221" i="15" s="1"/>
  <c r="M234" i="13"/>
  <c r="N234" i="13" s="1"/>
  <c r="A235" i="13"/>
  <c r="W222" i="15" l="1"/>
  <c r="X222" i="15" s="1"/>
  <c r="Y222" i="15" s="1"/>
  <c r="A223" i="15"/>
  <c r="M235" i="13"/>
  <c r="N235" i="13" s="1"/>
  <c r="A236" i="13"/>
  <c r="A224" i="15" l="1"/>
  <c r="W223" i="15"/>
  <c r="X223" i="15" s="1"/>
  <c r="Y223" i="15" s="1"/>
  <c r="M236" i="13"/>
  <c r="N236" i="13" s="1"/>
  <c r="A237" i="13"/>
  <c r="A225" i="15" l="1"/>
  <c r="W224" i="15"/>
  <c r="X224" i="15" s="1"/>
  <c r="Y224" i="15" s="1"/>
  <c r="M237" i="13"/>
  <c r="N237" i="13" s="1"/>
  <c r="A238" i="13"/>
  <c r="A226" i="15" l="1"/>
  <c r="W225" i="15"/>
  <c r="X225" i="15" s="1"/>
  <c r="Y225" i="15" s="1"/>
  <c r="M238" i="13"/>
  <c r="N238" i="13" s="1"/>
  <c r="A239" i="13"/>
  <c r="A227" i="15" l="1"/>
  <c r="W226" i="15"/>
  <c r="X226" i="15" s="1"/>
  <c r="Y226" i="15" s="1"/>
  <c r="M239" i="13"/>
  <c r="N239" i="13" s="1"/>
  <c r="A240" i="13"/>
  <c r="A228" i="15" l="1"/>
  <c r="W227" i="15"/>
  <c r="X227" i="15" s="1"/>
  <c r="Y227" i="15" s="1"/>
  <c r="M240" i="13"/>
  <c r="N240" i="13" s="1"/>
  <c r="A241" i="13"/>
  <c r="A229" i="15" l="1"/>
  <c r="W228" i="15"/>
  <c r="X228" i="15" s="1"/>
  <c r="Y228" i="15" s="1"/>
  <c r="M241" i="13"/>
  <c r="N241" i="13" s="1"/>
  <c r="A242" i="13"/>
  <c r="A230" i="15" l="1"/>
  <c r="W229" i="15"/>
  <c r="X229" i="15" s="1"/>
  <c r="Y229" i="15" s="1"/>
  <c r="M242" i="13"/>
  <c r="N242" i="13" s="1"/>
  <c r="A243" i="13"/>
  <c r="A231" i="15" l="1"/>
  <c r="W230" i="15"/>
  <c r="X230" i="15" s="1"/>
  <c r="Y230" i="15" s="1"/>
  <c r="M243" i="13"/>
  <c r="N243" i="13" s="1"/>
  <c r="A244" i="13"/>
  <c r="A232" i="15" l="1"/>
  <c r="W231" i="15"/>
  <c r="X231" i="15" s="1"/>
  <c r="Y231" i="15" s="1"/>
  <c r="M244" i="13"/>
  <c r="N244" i="13" s="1"/>
  <c r="A245" i="13"/>
  <c r="A233" i="15" l="1"/>
  <c r="W232" i="15"/>
  <c r="X232" i="15" s="1"/>
  <c r="Y232" i="15" s="1"/>
  <c r="M245" i="13"/>
  <c r="N245" i="13" s="1"/>
  <c r="A246" i="13"/>
  <c r="A234" i="15" l="1"/>
  <c r="W233" i="15"/>
  <c r="X233" i="15" s="1"/>
  <c r="Y233" i="15" s="1"/>
  <c r="M246" i="13"/>
  <c r="N246" i="13" s="1"/>
  <c r="A247" i="13"/>
  <c r="A235" i="15" l="1"/>
  <c r="W234" i="15"/>
  <c r="X234" i="15" s="1"/>
  <c r="Y234" i="15" s="1"/>
  <c r="M247" i="13"/>
  <c r="N247" i="13" s="1"/>
  <c r="A248" i="13"/>
  <c r="A236" i="15" l="1"/>
  <c r="W235" i="15"/>
  <c r="X235" i="15" s="1"/>
  <c r="Y235" i="15" s="1"/>
  <c r="M248" i="13"/>
  <c r="N248" i="13" s="1"/>
  <c r="A249" i="13"/>
  <c r="A237" i="15" l="1"/>
  <c r="W236" i="15"/>
  <c r="X236" i="15" s="1"/>
  <c r="Y236" i="15" s="1"/>
  <c r="M249" i="13"/>
  <c r="N249" i="13" s="1"/>
  <c r="A250" i="13"/>
  <c r="A238" i="15" l="1"/>
  <c r="W237" i="15"/>
  <c r="X237" i="15" s="1"/>
  <c r="Y237" i="15" s="1"/>
  <c r="M250" i="13"/>
  <c r="N250" i="13" s="1"/>
  <c r="A251" i="13"/>
  <c r="A239" i="15" l="1"/>
  <c r="W238" i="15"/>
  <c r="X238" i="15" s="1"/>
  <c r="Y238" i="15" s="1"/>
  <c r="M251" i="13"/>
  <c r="N251" i="13" s="1"/>
  <c r="A252" i="13"/>
  <c r="A240" i="15" l="1"/>
  <c r="W239" i="15"/>
  <c r="X239" i="15" s="1"/>
  <c r="Y239" i="15" s="1"/>
  <c r="A253" i="13"/>
  <c r="M252" i="13"/>
  <c r="N252" i="13" s="1"/>
  <c r="A241" i="15" l="1"/>
  <c r="W240" i="15"/>
  <c r="X240" i="15" s="1"/>
  <c r="Y240" i="15" s="1"/>
  <c r="M253" i="13"/>
  <c r="N253" i="13" s="1"/>
  <c r="A254" i="13"/>
  <c r="A242" i="15" l="1"/>
  <c r="W241" i="15"/>
  <c r="X241" i="15" s="1"/>
  <c r="Y241" i="15" s="1"/>
  <c r="M254" i="13"/>
  <c r="N254" i="13" s="1"/>
  <c r="A255" i="13"/>
  <c r="A243" i="15" l="1"/>
  <c r="W242" i="15"/>
  <c r="X242" i="15" s="1"/>
  <c r="Y242" i="15" s="1"/>
  <c r="M255" i="13"/>
  <c r="N255" i="13" s="1"/>
  <c r="A256" i="13"/>
  <c r="A244" i="15" l="1"/>
  <c r="W243" i="15"/>
  <c r="X243" i="15" s="1"/>
  <c r="Y243" i="15" s="1"/>
  <c r="M256" i="13"/>
  <c r="N256" i="13" s="1"/>
  <c r="A257" i="13"/>
  <c r="A245" i="15" l="1"/>
  <c r="W244" i="15"/>
  <c r="X244" i="15" s="1"/>
  <c r="Y244" i="15" s="1"/>
  <c r="M257" i="13"/>
  <c r="N257" i="13" s="1"/>
  <c r="A258" i="13"/>
  <c r="A246" i="15" l="1"/>
  <c r="W245" i="15"/>
  <c r="X245" i="15" s="1"/>
  <c r="Y245" i="15" s="1"/>
  <c r="M258" i="13"/>
  <c r="N258" i="13" s="1"/>
  <c r="A259" i="13"/>
  <c r="A247" i="15" l="1"/>
  <c r="W246" i="15"/>
  <c r="X246" i="15" s="1"/>
  <c r="Y246" i="15" s="1"/>
  <c r="M259" i="13"/>
  <c r="N259" i="13" s="1"/>
  <c r="A260" i="13"/>
  <c r="A248" i="15" l="1"/>
  <c r="W247" i="15"/>
  <c r="X247" i="15" s="1"/>
  <c r="Y247" i="15" s="1"/>
  <c r="M260" i="13"/>
  <c r="N260" i="13" s="1"/>
  <c r="A261" i="13"/>
  <c r="A249" i="15" l="1"/>
  <c r="W248" i="15"/>
  <c r="X248" i="15" s="1"/>
  <c r="Y248" i="15" s="1"/>
  <c r="M261" i="13"/>
  <c r="N261" i="13" s="1"/>
  <c r="A262" i="13"/>
  <c r="A250" i="15" l="1"/>
  <c r="W249" i="15"/>
  <c r="X249" i="15" s="1"/>
  <c r="Y249" i="15" s="1"/>
  <c r="M262" i="13"/>
  <c r="N262" i="13" s="1"/>
  <c r="A263" i="13"/>
  <c r="A251" i="15" l="1"/>
  <c r="W250" i="15"/>
  <c r="X250" i="15" s="1"/>
  <c r="Y250" i="15" s="1"/>
  <c r="M263" i="13"/>
  <c r="N263" i="13" s="1"/>
  <c r="A264" i="13"/>
  <c r="A252" i="15" l="1"/>
  <c r="W251" i="15"/>
  <c r="X251" i="15" s="1"/>
  <c r="Y251" i="15" s="1"/>
  <c r="M264" i="13"/>
  <c r="N264" i="13" s="1"/>
  <c r="A265" i="13"/>
  <c r="A253" i="15" l="1"/>
  <c r="W252" i="15"/>
  <c r="X252" i="15" s="1"/>
  <c r="Y252" i="15" s="1"/>
  <c r="M265" i="13"/>
  <c r="N265" i="13" s="1"/>
  <c r="A266" i="13"/>
  <c r="A254" i="15" l="1"/>
  <c r="W253" i="15"/>
  <c r="X253" i="15" s="1"/>
  <c r="Y253" i="15" s="1"/>
  <c r="M266" i="13"/>
  <c r="N266" i="13" s="1"/>
  <c r="A267" i="13"/>
  <c r="A255" i="15" l="1"/>
  <c r="W254" i="15"/>
  <c r="X254" i="15" s="1"/>
  <c r="Y254" i="15" s="1"/>
  <c r="M267" i="13"/>
  <c r="N267" i="13" s="1"/>
  <c r="A268" i="13"/>
  <c r="A256" i="15" l="1"/>
  <c r="W255" i="15"/>
  <c r="X255" i="15" s="1"/>
  <c r="Y255" i="15" s="1"/>
  <c r="M268" i="13"/>
  <c r="N268" i="13" s="1"/>
  <c r="A269" i="13"/>
  <c r="A257" i="15" l="1"/>
  <c r="W256" i="15"/>
  <c r="X256" i="15" s="1"/>
  <c r="Y256" i="15" s="1"/>
  <c r="M269" i="13"/>
  <c r="N269" i="13" s="1"/>
  <c r="A270" i="13"/>
  <c r="A258" i="15" l="1"/>
  <c r="W257" i="15"/>
  <c r="X257" i="15" s="1"/>
  <c r="Y257" i="15" s="1"/>
  <c r="M270" i="13"/>
  <c r="N270" i="13" s="1"/>
  <c r="A271" i="13"/>
  <c r="A259" i="15" l="1"/>
  <c r="W258" i="15"/>
  <c r="X258" i="15" s="1"/>
  <c r="Y258" i="15" s="1"/>
  <c r="M271" i="13"/>
  <c r="N271" i="13" s="1"/>
  <c r="A272" i="13"/>
  <c r="A260" i="15" l="1"/>
  <c r="W259" i="15"/>
  <c r="X259" i="15" s="1"/>
  <c r="Y259" i="15" s="1"/>
  <c r="M272" i="13"/>
  <c r="N272" i="13" s="1"/>
  <c r="A273" i="13"/>
  <c r="A261" i="15" l="1"/>
  <c r="W260" i="15"/>
  <c r="X260" i="15" s="1"/>
  <c r="Y260" i="15" s="1"/>
  <c r="M273" i="13"/>
  <c r="N273" i="13" s="1"/>
  <c r="A274" i="13"/>
  <c r="A262" i="15" l="1"/>
  <c r="W261" i="15"/>
  <c r="X261" i="15" s="1"/>
  <c r="Y261" i="15" s="1"/>
  <c r="M274" i="13"/>
  <c r="N274" i="13" s="1"/>
  <c r="A275" i="13"/>
  <c r="A263" i="15" l="1"/>
  <c r="W262" i="15"/>
  <c r="X262" i="15" s="1"/>
  <c r="Y262" i="15" s="1"/>
  <c r="M275" i="13"/>
  <c r="N275" i="13" s="1"/>
  <c r="A276" i="13"/>
  <c r="A264" i="15" l="1"/>
  <c r="W263" i="15"/>
  <c r="X263" i="15" s="1"/>
  <c r="Y263" i="15" s="1"/>
  <c r="M276" i="13"/>
  <c r="N276" i="13" s="1"/>
  <c r="A277" i="13"/>
  <c r="A265" i="15" l="1"/>
  <c r="W264" i="15"/>
  <c r="X264" i="15" s="1"/>
  <c r="Y264" i="15" s="1"/>
  <c r="M277" i="13"/>
  <c r="N277" i="13" s="1"/>
  <c r="A278" i="13"/>
  <c r="A266" i="15" l="1"/>
  <c r="W265" i="15"/>
  <c r="X265" i="15" s="1"/>
  <c r="Y265" i="15" s="1"/>
  <c r="M278" i="13"/>
  <c r="N278" i="13" s="1"/>
  <c r="A279" i="13"/>
  <c r="A267" i="15" l="1"/>
  <c r="W266" i="15"/>
  <c r="X266" i="15" s="1"/>
  <c r="Y266" i="15" s="1"/>
  <c r="M279" i="13"/>
  <c r="N279" i="13" s="1"/>
  <c r="A280" i="13"/>
  <c r="A268" i="15" l="1"/>
  <c r="W267" i="15"/>
  <c r="X267" i="15" s="1"/>
  <c r="Y267" i="15" s="1"/>
  <c r="M280" i="13"/>
  <c r="N280" i="13" s="1"/>
  <c r="A281" i="13"/>
  <c r="A269" i="15" l="1"/>
  <c r="W268" i="15"/>
  <c r="X268" i="15" s="1"/>
  <c r="Y268" i="15" s="1"/>
  <c r="M281" i="13"/>
  <c r="N281" i="13" s="1"/>
  <c r="A282" i="13"/>
  <c r="A270" i="15" l="1"/>
  <c r="W269" i="15"/>
  <c r="X269" i="15" s="1"/>
  <c r="Y269" i="15" s="1"/>
  <c r="M282" i="13"/>
  <c r="N282" i="13" s="1"/>
  <c r="A283" i="13"/>
  <c r="A271" i="15" l="1"/>
  <c r="W270" i="15"/>
  <c r="X270" i="15" s="1"/>
  <c r="Y270" i="15" s="1"/>
  <c r="M283" i="13"/>
  <c r="N283" i="13" s="1"/>
  <c r="A284" i="13"/>
  <c r="A272" i="15" l="1"/>
  <c r="W271" i="15"/>
  <c r="X271" i="15" s="1"/>
  <c r="Y271" i="15" s="1"/>
  <c r="M284" i="13"/>
  <c r="N284" i="13" s="1"/>
  <c r="A285" i="13"/>
  <c r="A273" i="15" l="1"/>
  <c r="W272" i="15"/>
  <c r="X272" i="15" s="1"/>
  <c r="Y272" i="15" s="1"/>
  <c r="M285" i="13"/>
  <c r="N285" i="13" s="1"/>
  <c r="A286" i="13"/>
  <c r="A274" i="15" l="1"/>
  <c r="W273" i="15"/>
  <c r="X273" i="15" s="1"/>
  <c r="Y273" i="15" s="1"/>
  <c r="M286" i="13"/>
  <c r="N286" i="13" s="1"/>
  <c r="A287" i="13"/>
  <c r="A275" i="15" l="1"/>
  <c r="W274" i="15"/>
  <c r="X274" i="15" s="1"/>
  <c r="Y274" i="15" s="1"/>
  <c r="M287" i="13"/>
  <c r="N287" i="13" s="1"/>
  <c r="A288" i="13"/>
  <c r="A276" i="15" l="1"/>
  <c r="W275" i="15"/>
  <c r="X275" i="15" s="1"/>
  <c r="Y275" i="15" s="1"/>
  <c r="M288" i="13"/>
  <c r="N288" i="13" s="1"/>
  <c r="A289" i="13"/>
  <c r="A277" i="15" l="1"/>
  <c r="W276" i="15"/>
  <c r="X276" i="15" s="1"/>
  <c r="Y276" i="15" s="1"/>
  <c r="M289" i="13"/>
  <c r="N289" i="13" s="1"/>
  <c r="A290" i="13"/>
  <c r="A278" i="15" l="1"/>
  <c r="W277" i="15"/>
  <c r="X277" i="15" s="1"/>
  <c r="Y277" i="15" s="1"/>
  <c r="M290" i="13"/>
  <c r="N290" i="13" s="1"/>
  <c r="A291" i="13"/>
  <c r="A279" i="15" l="1"/>
  <c r="W278" i="15"/>
  <c r="X278" i="15" s="1"/>
  <c r="Y278" i="15" s="1"/>
  <c r="M291" i="13"/>
  <c r="N291" i="13" s="1"/>
  <c r="A292" i="13"/>
  <c r="A280" i="15" l="1"/>
  <c r="W279" i="15"/>
  <c r="X279" i="15" s="1"/>
  <c r="Y279" i="15" s="1"/>
  <c r="M292" i="13"/>
  <c r="N292" i="13" s="1"/>
  <c r="A293" i="13"/>
  <c r="A281" i="15" l="1"/>
  <c r="W280" i="15"/>
  <c r="X280" i="15" s="1"/>
  <c r="Y280" i="15" s="1"/>
  <c r="M293" i="13"/>
  <c r="N293" i="13" s="1"/>
  <c r="A294" i="13"/>
  <c r="A282" i="15" l="1"/>
  <c r="W281" i="15"/>
  <c r="X281" i="15" s="1"/>
  <c r="Y281" i="15" s="1"/>
  <c r="M294" i="13"/>
  <c r="N294" i="13" s="1"/>
  <c r="A295" i="13"/>
  <c r="A283" i="15" l="1"/>
  <c r="W282" i="15"/>
  <c r="X282" i="15" s="1"/>
  <c r="Y282" i="15" s="1"/>
  <c r="M295" i="13"/>
  <c r="N295" i="13" s="1"/>
  <c r="A296" i="13"/>
  <c r="A284" i="15" l="1"/>
  <c r="W283" i="15"/>
  <c r="X283" i="15" s="1"/>
  <c r="Y283" i="15" s="1"/>
  <c r="M296" i="13"/>
  <c r="N296" i="13" s="1"/>
  <c r="A297" i="13"/>
  <c r="A285" i="15" l="1"/>
  <c r="W284" i="15"/>
  <c r="X284" i="15" s="1"/>
  <c r="Y284" i="15" s="1"/>
  <c r="M297" i="13"/>
  <c r="N297" i="13" s="1"/>
  <c r="A298" i="13"/>
  <c r="A286" i="15" l="1"/>
  <c r="W285" i="15"/>
  <c r="X285" i="15" s="1"/>
  <c r="Y285" i="15" s="1"/>
  <c r="M298" i="13"/>
  <c r="N298" i="13" s="1"/>
  <c r="A299" i="13"/>
  <c r="A287" i="15" l="1"/>
  <c r="W286" i="15"/>
  <c r="X286" i="15" s="1"/>
  <c r="Y286" i="15" s="1"/>
  <c r="M299" i="13"/>
  <c r="N299" i="13" s="1"/>
  <c r="A300" i="13"/>
  <c r="A288" i="15" l="1"/>
  <c r="W287" i="15"/>
  <c r="X287" i="15" s="1"/>
  <c r="Y287" i="15" s="1"/>
  <c r="M300" i="13"/>
  <c r="N300" i="13" s="1"/>
  <c r="A301" i="13"/>
  <c r="A289" i="15" l="1"/>
  <c r="W288" i="15"/>
  <c r="X288" i="15" s="1"/>
  <c r="Y288" i="15" s="1"/>
  <c r="M301" i="13"/>
  <c r="N301" i="13" s="1"/>
  <c r="A302" i="13"/>
  <c r="A290" i="15" l="1"/>
  <c r="W289" i="15"/>
  <c r="X289" i="15" s="1"/>
  <c r="Y289" i="15" s="1"/>
  <c r="M302" i="13"/>
  <c r="N302" i="13" s="1"/>
  <c r="A303" i="13"/>
  <c r="A291" i="15" l="1"/>
  <c r="W290" i="15"/>
  <c r="X290" i="15" s="1"/>
  <c r="Y290" i="15" s="1"/>
  <c r="M303" i="13"/>
  <c r="N303" i="13" s="1"/>
  <c r="A304" i="13"/>
  <c r="A292" i="15" l="1"/>
  <c r="W291" i="15"/>
  <c r="X291" i="15" s="1"/>
  <c r="Y291" i="15" s="1"/>
  <c r="M304" i="13"/>
  <c r="N304" i="13" s="1"/>
  <c r="A305" i="13"/>
  <c r="A293" i="15" l="1"/>
  <c r="W292" i="15"/>
  <c r="X292" i="15" s="1"/>
  <c r="Y292" i="15" s="1"/>
  <c r="M305" i="13"/>
  <c r="N305" i="13" s="1"/>
  <c r="A306" i="13"/>
  <c r="A294" i="15" l="1"/>
  <c r="W293" i="15"/>
  <c r="X293" i="15" s="1"/>
  <c r="Y293" i="15" s="1"/>
  <c r="M306" i="13"/>
  <c r="N306" i="13" s="1"/>
  <c r="A307" i="13"/>
  <c r="A295" i="15" l="1"/>
  <c r="W294" i="15"/>
  <c r="X294" i="15" s="1"/>
  <c r="Y294" i="15" s="1"/>
  <c r="M307" i="13"/>
  <c r="N307" i="13" s="1"/>
  <c r="A308" i="13"/>
  <c r="A296" i="15" l="1"/>
  <c r="W295" i="15"/>
  <c r="X295" i="15" s="1"/>
  <c r="Y295" i="15" s="1"/>
  <c r="M308" i="13"/>
  <c r="N308" i="13" s="1"/>
  <c r="A309" i="13"/>
  <c r="A297" i="15" l="1"/>
  <c r="W296" i="15"/>
  <c r="X296" i="15" s="1"/>
  <c r="Y296" i="15" s="1"/>
  <c r="M309" i="13"/>
  <c r="N309" i="13" s="1"/>
  <c r="A310" i="13"/>
  <c r="A298" i="15" l="1"/>
  <c r="W297" i="15"/>
  <c r="X297" i="15" s="1"/>
  <c r="Y297" i="15" s="1"/>
  <c r="M310" i="13"/>
  <c r="N310" i="13" s="1"/>
  <c r="A311" i="13"/>
  <c r="A299" i="15" l="1"/>
  <c r="W298" i="15"/>
  <c r="X298" i="15" s="1"/>
  <c r="Y298" i="15" s="1"/>
  <c r="M311" i="13"/>
  <c r="N311" i="13" s="1"/>
  <c r="A312" i="13"/>
  <c r="A300" i="15" l="1"/>
  <c r="W299" i="15"/>
  <c r="X299" i="15" s="1"/>
  <c r="Y299" i="15" s="1"/>
  <c r="M312" i="13"/>
  <c r="N312" i="13" s="1"/>
  <c r="A313" i="13"/>
  <c r="A301" i="15" l="1"/>
  <c r="W300" i="15"/>
  <c r="X300" i="15" s="1"/>
  <c r="Y300" i="15" s="1"/>
  <c r="M313" i="13"/>
  <c r="N313" i="13" s="1"/>
  <c r="A314" i="13"/>
  <c r="A302" i="15" l="1"/>
  <c r="W301" i="15"/>
  <c r="X301" i="15" s="1"/>
  <c r="Y301" i="15" s="1"/>
  <c r="M314" i="13"/>
  <c r="N314" i="13" s="1"/>
  <c r="A315" i="13"/>
  <c r="A303" i="15" l="1"/>
  <c r="W302" i="15"/>
  <c r="X302" i="15" s="1"/>
  <c r="Y302" i="15" s="1"/>
  <c r="M315" i="13"/>
  <c r="N315" i="13" s="1"/>
  <c r="A316" i="13"/>
  <c r="A304" i="15" l="1"/>
  <c r="W303" i="15"/>
  <c r="X303" i="15" s="1"/>
  <c r="Y303" i="15" s="1"/>
  <c r="M316" i="13"/>
  <c r="N316" i="13" s="1"/>
  <c r="A317" i="13"/>
  <c r="A305" i="15" l="1"/>
  <c r="W304" i="15"/>
  <c r="X304" i="15" s="1"/>
  <c r="Y304" i="15" s="1"/>
  <c r="M317" i="13"/>
  <c r="N317" i="13" s="1"/>
  <c r="A318" i="13"/>
  <c r="A306" i="15" l="1"/>
  <c r="W305" i="15"/>
  <c r="X305" i="15" s="1"/>
  <c r="Y305" i="15" s="1"/>
  <c r="M318" i="13"/>
  <c r="N318" i="13" s="1"/>
  <c r="A319" i="13"/>
  <c r="A307" i="15" l="1"/>
  <c r="W306" i="15"/>
  <c r="X306" i="15" s="1"/>
  <c r="Y306" i="15" s="1"/>
  <c r="M319" i="13"/>
  <c r="N319" i="13" s="1"/>
  <c r="A320" i="13"/>
  <c r="A308" i="15" l="1"/>
  <c r="W307" i="15"/>
  <c r="X307" i="15" s="1"/>
  <c r="Y307" i="15" s="1"/>
  <c r="M320" i="13"/>
  <c r="N320" i="13" s="1"/>
  <c r="A321" i="13"/>
  <c r="A309" i="15" l="1"/>
  <c r="W308" i="15"/>
  <c r="X308" i="15" s="1"/>
  <c r="Y308" i="15" s="1"/>
  <c r="M321" i="13"/>
  <c r="N321" i="13" s="1"/>
  <c r="A322" i="13"/>
  <c r="A310" i="15" l="1"/>
  <c r="W309" i="15"/>
  <c r="X309" i="15" s="1"/>
  <c r="Y309" i="15" s="1"/>
  <c r="M322" i="13"/>
  <c r="N322" i="13" s="1"/>
  <c r="A323" i="13"/>
  <c r="A311" i="15" l="1"/>
  <c r="W310" i="15"/>
  <c r="X310" i="15" s="1"/>
  <c r="Y310" i="15" s="1"/>
  <c r="M323" i="13"/>
  <c r="N323" i="13" s="1"/>
  <c r="A324" i="13"/>
  <c r="A312" i="15" l="1"/>
  <c r="W311" i="15"/>
  <c r="X311" i="15" s="1"/>
  <c r="Y311" i="15" s="1"/>
  <c r="M324" i="13"/>
  <c r="N324" i="13" s="1"/>
  <c r="A325" i="13"/>
  <c r="A313" i="15" l="1"/>
  <c r="W312" i="15"/>
  <c r="X312" i="15" s="1"/>
  <c r="Y312" i="15" s="1"/>
  <c r="M325" i="13"/>
  <c r="N325" i="13" s="1"/>
  <c r="A326" i="13"/>
  <c r="A314" i="15" l="1"/>
  <c r="W313" i="15"/>
  <c r="X313" i="15" s="1"/>
  <c r="Y313" i="15" s="1"/>
  <c r="M326" i="13"/>
  <c r="N326" i="13" s="1"/>
  <c r="A327" i="13"/>
  <c r="A315" i="15" l="1"/>
  <c r="W314" i="15"/>
  <c r="X314" i="15" s="1"/>
  <c r="Y314" i="15" s="1"/>
  <c r="M327" i="13"/>
  <c r="N327" i="13" s="1"/>
  <c r="A328" i="13"/>
  <c r="A316" i="15" l="1"/>
  <c r="W315" i="15"/>
  <c r="X315" i="15" s="1"/>
  <c r="Y315" i="15" s="1"/>
  <c r="M328" i="13"/>
  <c r="N328" i="13" s="1"/>
  <c r="A329" i="13"/>
  <c r="A317" i="15" l="1"/>
  <c r="W316" i="15"/>
  <c r="X316" i="15" s="1"/>
  <c r="Y316" i="15" s="1"/>
  <c r="M329" i="13"/>
  <c r="N329" i="13" s="1"/>
  <c r="A330" i="13"/>
  <c r="A318" i="15" l="1"/>
  <c r="W317" i="15"/>
  <c r="X317" i="15" s="1"/>
  <c r="Y317" i="15" s="1"/>
  <c r="M330" i="13"/>
  <c r="N330" i="13" s="1"/>
  <c r="A331" i="13"/>
  <c r="A319" i="15" l="1"/>
  <c r="W318" i="15"/>
  <c r="X318" i="15" s="1"/>
  <c r="Y318" i="15" s="1"/>
  <c r="M331" i="13"/>
  <c r="N331" i="13" s="1"/>
  <c r="A332" i="13"/>
  <c r="A320" i="15" l="1"/>
  <c r="W319" i="15"/>
  <c r="X319" i="15" s="1"/>
  <c r="Y319" i="15" s="1"/>
  <c r="M332" i="13"/>
  <c r="N332" i="13" s="1"/>
  <c r="A333" i="13"/>
  <c r="A321" i="15" l="1"/>
  <c r="W320" i="15"/>
  <c r="X320" i="15" s="1"/>
  <c r="Y320" i="15" s="1"/>
  <c r="M333" i="13"/>
  <c r="N333" i="13" s="1"/>
  <c r="A334" i="13"/>
  <c r="A322" i="15" l="1"/>
  <c r="W321" i="15"/>
  <c r="X321" i="15" s="1"/>
  <c r="Y321" i="15" s="1"/>
  <c r="M334" i="13"/>
  <c r="N334" i="13" s="1"/>
  <c r="A335" i="13"/>
  <c r="A323" i="15" l="1"/>
  <c r="W322" i="15"/>
  <c r="X322" i="15" s="1"/>
  <c r="Y322" i="15" s="1"/>
  <c r="M335" i="13"/>
  <c r="N335" i="13" s="1"/>
  <c r="A336" i="13"/>
  <c r="A324" i="15" l="1"/>
  <c r="W323" i="15"/>
  <c r="X323" i="15" s="1"/>
  <c r="Y323" i="15" s="1"/>
  <c r="M336" i="13"/>
  <c r="N336" i="13" s="1"/>
  <c r="A337" i="13"/>
  <c r="A325" i="15" l="1"/>
  <c r="W324" i="15"/>
  <c r="X324" i="15" s="1"/>
  <c r="Y324" i="15" s="1"/>
  <c r="M337" i="13"/>
  <c r="N337" i="13" s="1"/>
  <c r="A338" i="13"/>
  <c r="A326" i="15" l="1"/>
  <c r="W325" i="15"/>
  <c r="X325" i="15" s="1"/>
  <c r="Y325" i="15" s="1"/>
  <c r="M338" i="13"/>
  <c r="N338" i="13" s="1"/>
  <c r="A339" i="13"/>
  <c r="A327" i="15" l="1"/>
  <c r="W326" i="15"/>
  <c r="X326" i="15" s="1"/>
  <c r="Y326" i="15" s="1"/>
  <c r="M339" i="13"/>
  <c r="N339" i="13" s="1"/>
  <c r="A340" i="13"/>
  <c r="A328" i="15" l="1"/>
  <c r="W327" i="15"/>
  <c r="X327" i="15" s="1"/>
  <c r="Y327" i="15" s="1"/>
  <c r="M340" i="13"/>
  <c r="N340" i="13" s="1"/>
  <c r="A341" i="13"/>
  <c r="A329" i="15" l="1"/>
  <c r="W328" i="15"/>
  <c r="X328" i="15" s="1"/>
  <c r="Y328" i="15" s="1"/>
  <c r="M341" i="13"/>
  <c r="N341" i="13" s="1"/>
  <c r="A342" i="13"/>
  <c r="A330" i="15" l="1"/>
  <c r="W329" i="15"/>
  <c r="X329" i="15" s="1"/>
  <c r="Y329" i="15" s="1"/>
  <c r="M342" i="13"/>
  <c r="N342" i="13" s="1"/>
  <c r="A343" i="13"/>
  <c r="A331" i="15" l="1"/>
  <c r="W330" i="15"/>
  <c r="X330" i="15" s="1"/>
  <c r="Y330" i="15" s="1"/>
  <c r="M343" i="13"/>
  <c r="N343" i="13" s="1"/>
  <c r="A344" i="13"/>
  <c r="A332" i="15" l="1"/>
  <c r="W331" i="15"/>
  <c r="X331" i="15" s="1"/>
  <c r="Y331" i="15" s="1"/>
  <c r="M344" i="13"/>
  <c r="N344" i="13" s="1"/>
  <c r="A345" i="13"/>
  <c r="A333" i="15" l="1"/>
  <c r="W332" i="15"/>
  <c r="X332" i="15" s="1"/>
  <c r="Y332" i="15" s="1"/>
  <c r="M345" i="13"/>
  <c r="N345" i="13" s="1"/>
  <c r="A346" i="13"/>
  <c r="A334" i="15" l="1"/>
  <c r="W333" i="15"/>
  <c r="X333" i="15" s="1"/>
  <c r="Y333" i="15" s="1"/>
  <c r="M346" i="13"/>
  <c r="N346" i="13" s="1"/>
  <c r="A347" i="13"/>
  <c r="A335" i="15" l="1"/>
  <c r="W334" i="15"/>
  <c r="X334" i="15" s="1"/>
  <c r="Y334" i="15" s="1"/>
  <c r="M347" i="13"/>
  <c r="N347" i="13" s="1"/>
  <c r="A348" i="13"/>
  <c r="A336" i="15" l="1"/>
  <c r="W335" i="15"/>
  <c r="X335" i="15" s="1"/>
  <c r="Y335" i="15" s="1"/>
  <c r="M348" i="13"/>
  <c r="N348" i="13" s="1"/>
  <c r="A349" i="13"/>
  <c r="A337" i="15" l="1"/>
  <c r="W336" i="15"/>
  <c r="X336" i="15" s="1"/>
  <c r="Y336" i="15" s="1"/>
  <c r="M349" i="13"/>
  <c r="N349" i="13" s="1"/>
  <c r="A350" i="13"/>
  <c r="A338" i="15" l="1"/>
  <c r="W337" i="15"/>
  <c r="X337" i="15" s="1"/>
  <c r="Y337" i="15" s="1"/>
  <c r="M350" i="13"/>
  <c r="N350" i="13" s="1"/>
  <c r="A351" i="13"/>
  <c r="A339" i="15" l="1"/>
  <c r="W338" i="15"/>
  <c r="X338" i="15" s="1"/>
  <c r="Y338" i="15" s="1"/>
  <c r="M351" i="13"/>
  <c r="N351" i="13" s="1"/>
  <c r="A352" i="13"/>
  <c r="A340" i="15" l="1"/>
  <c r="W339" i="15"/>
  <c r="X339" i="15" s="1"/>
  <c r="Y339" i="15" s="1"/>
  <c r="M352" i="13"/>
  <c r="N352" i="13" s="1"/>
  <c r="A353" i="13"/>
  <c r="A341" i="15" l="1"/>
  <c r="W340" i="15"/>
  <c r="X340" i="15" s="1"/>
  <c r="Y340" i="15" s="1"/>
  <c r="M353" i="13"/>
  <c r="N353" i="13" s="1"/>
  <c r="A354" i="13"/>
  <c r="A342" i="15" l="1"/>
  <c r="W341" i="15"/>
  <c r="X341" i="15" s="1"/>
  <c r="Y341" i="15" s="1"/>
  <c r="M354" i="13"/>
  <c r="N354" i="13" s="1"/>
  <c r="A355" i="13"/>
  <c r="A343" i="15" l="1"/>
  <c r="W342" i="15"/>
  <c r="X342" i="15" s="1"/>
  <c r="Y342" i="15" s="1"/>
  <c r="M355" i="13"/>
  <c r="N355" i="13" s="1"/>
  <c r="A356" i="13"/>
  <c r="A344" i="15" l="1"/>
  <c r="W343" i="15"/>
  <c r="X343" i="15" s="1"/>
  <c r="Y343" i="15" s="1"/>
  <c r="M356" i="13"/>
  <c r="N356" i="13" s="1"/>
  <c r="A357" i="13"/>
  <c r="A345" i="15" l="1"/>
  <c r="W344" i="15"/>
  <c r="X344" i="15" s="1"/>
  <c r="Y344" i="15" s="1"/>
  <c r="M357" i="13"/>
  <c r="N357" i="13" s="1"/>
  <c r="A358" i="13"/>
  <c r="A346" i="15" l="1"/>
  <c r="W345" i="15"/>
  <c r="X345" i="15" s="1"/>
  <c r="Y345" i="15" s="1"/>
  <c r="M358" i="13"/>
  <c r="N358" i="13" s="1"/>
  <c r="A359" i="13"/>
  <c r="A347" i="15" l="1"/>
  <c r="W346" i="15"/>
  <c r="X346" i="15" s="1"/>
  <c r="Y346" i="15" s="1"/>
  <c r="M359" i="13"/>
  <c r="N359" i="13" s="1"/>
  <c r="A360" i="13"/>
  <c r="A348" i="15" l="1"/>
  <c r="W347" i="15"/>
  <c r="X347" i="15" s="1"/>
  <c r="Y347" i="15" s="1"/>
  <c r="M360" i="13"/>
  <c r="N360" i="13" s="1"/>
  <c r="A361" i="13"/>
  <c r="A349" i="15" l="1"/>
  <c r="W348" i="15"/>
  <c r="X348" i="15" s="1"/>
  <c r="Y348" i="15" s="1"/>
  <c r="M361" i="13"/>
  <c r="N361" i="13" s="1"/>
  <c r="A362" i="13"/>
  <c r="A350" i="15" l="1"/>
  <c r="W349" i="15"/>
  <c r="X349" i="15" s="1"/>
  <c r="Y349" i="15" s="1"/>
  <c r="M362" i="13"/>
  <c r="N362" i="13" s="1"/>
  <c r="A363" i="13"/>
  <c r="A351" i="15" l="1"/>
  <c r="W350" i="15"/>
  <c r="X350" i="15" s="1"/>
  <c r="Y350" i="15" s="1"/>
  <c r="M363" i="13"/>
  <c r="N363" i="13" s="1"/>
  <c r="A364" i="13"/>
  <c r="A352" i="15" l="1"/>
  <c r="W351" i="15"/>
  <c r="X351" i="15" s="1"/>
  <c r="Y351" i="15" s="1"/>
  <c r="M364" i="13"/>
  <c r="N364" i="13" s="1"/>
  <c r="A365" i="13"/>
  <c r="A353" i="15" l="1"/>
  <c r="W352" i="15"/>
  <c r="X352" i="15" s="1"/>
  <c r="Y352" i="15" s="1"/>
  <c r="M365" i="13"/>
  <c r="N365" i="13" s="1"/>
  <c r="A366" i="13"/>
  <c r="A354" i="15" l="1"/>
  <c r="W353" i="15"/>
  <c r="X353" i="15" s="1"/>
  <c r="Y353" i="15" s="1"/>
  <c r="M366" i="13"/>
  <c r="N366" i="13" s="1"/>
  <c r="A367" i="13"/>
  <c r="A355" i="15" l="1"/>
  <c r="W354" i="15"/>
  <c r="X354" i="15" s="1"/>
  <c r="Y354" i="15" s="1"/>
  <c r="M367" i="13"/>
  <c r="N367" i="13" s="1"/>
  <c r="A368" i="13"/>
  <c r="A356" i="15" l="1"/>
  <c r="W355" i="15"/>
  <c r="X355" i="15" s="1"/>
  <c r="Y355" i="15" s="1"/>
  <c r="M368" i="13"/>
  <c r="N368" i="13" s="1"/>
  <c r="A369" i="13"/>
  <c r="A357" i="15" l="1"/>
  <c r="W356" i="15"/>
  <c r="X356" i="15" s="1"/>
  <c r="Y356" i="15" s="1"/>
  <c r="M369" i="13"/>
  <c r="N369" i="13" s="1"/>
  <c r="A370" i="13"/>
  <c r="A358" i="15" l="1"/>
  <c r="W357" i="15"/>
  <c r="X357" i="15" s="1"/>
  <c r="Y357" i="15" s="1"/>
  <c r="A371" i="13"/>
  <c r="M370" i="13"/>
  <c r="N370" i="13" s="1"/>
  <c r="A359" i="15" l="1"/>
  <c r="W358" i="15"/>
  <c r="X358" i="15" s="1"/>
  <c r="Y358" i="15" s="1"/>
  <c r="M371" i="13"/>
  <c r="N371" i="13" s="1"/>
  <c r="A372" i="13"/>
  <c r="A360" i="15" l="1"/>
  <c r="W359" i="15"/>
  <c r="X359" i="15" s="1"/>
  <c r="Y359" i="15" s="1"/>
  <c r="M372" i="13"/>
  <c r="N372" i="13" s="1"/>
  <c r="A373" i="13"/>
  <c r="A361" i="15" l="1"/>
  <c r="W360" i="15"/>
  <c r="X360" i="15" s="1"/>
  <c r="Y360" i="15" s="1"/>
  <c r="M373" i="13"/>
  <c r="N373" i="13" s="1"/>
  <c r="A374" i="13"/>
  <c r="A362" i="15" l="1"/>
  <c r="W361" i="15"/>
  <c r="X361" i="15" s="1"/>
  <c r="Y361" i="15" s="1"/>
  <c r="M374" i="13"/>
  <c r="N374" i="13" s="1"/>
  <c r="A375" i="13"/>
  <c r="A363" i="15" l="1"/>
  <c r="W362" i="15"/>
  <c r="X362" i="15" s="1"/>
  <c r="Y362" i="15" s="1"/>
  <c r="M375" i="13"/>
  <c r="N375" i="13" s="1"/>
  <c r="A376" i="13"/>
  <c r="A364" i="15" l="1"/>
  <c r="W363" i="15"/>
  <c r="X363" i="15" s="1"/>
  <c r="Y363" i="15" s="1"/>
  <c r="M376" i="13"/>
  <c r="N376" i="13" s="1"/>
  <c r="A377" i="13"/>
  <c r="A365" i="15" l="1"/>
  <c r="W364" i="15"/>
  <c r="X364" i="15" s="1"/>
  <c r="Y364" i="15" s="1"/>
  <c r="M377" i="13"/>
  <c r="N377" i="13" s="1"/>
  <c r="A378" i="13"/>
  <c r="A366" i="15" l="1"/>
  <c r="W365" i="15"/>
  <c r="X365" i="15" s="1"/>
  <c r="Y365" i="15" s="1"/>
  <c r="M378" i="13"/>
  <c r="N378" i="13" s="1"/>
  <c r="A379" i="13"/>
  <c r="A367" i="15" l="1"/>
  <c r="W366" i="15"/>
  <c r="X366" i="15" s="1"/>
  <c r="Y366" i="15" s="1"/>
  <c r="M379" i="13"/>
  <c r="N379" i="13" s="1"/>
  <c r="A380" i="13"/>
  <c r="A368" i="15" l="1"/>
  <c r="W367" i="15"/>
  <c r="X367" i="15" s="1"/>
  <c r="Y367" i="15" s="1"/>
  <c r="M380" i="13"/>
  <c r="N380" i="13" s="1"/>
  <c r="A381" i="13"/>
  <c r="A369" i="15" l="1"/>
  <c r="W368" i="15"/>
  <c r="X368" i="15" s="1"/>
  <c r="Y368" i="15" s="1"/>
  <c r="M381" i="13"/>
  <c r="N381" i="13" s="1"/>
  <c r="A382" i="13"/>
  <c r="A370" i="15" l="1"/>
  <c r="W369" i="15"/>
  <c r="X369" i="15" s="1"/>
  <c r="Y369" i="15" s="1"/>
  <c r="M382" i="13"/>
  <c r="N382" i="13" s="1"/>
  <c r="A383" i="13"/>
  <c r="A371" i="15" l="1"/>
  <c r="W370" i="15"/>
  <c r="X370" i="15" s="1"/>
  <c r="Y370" i="15" s="1"/>
  <c r="M383" i="13"/>
  <c r="N383" i="13" s="1"/>
  <c r="A384" i="13"/>
  <c r="A372" i="15" l="1"/>
  <c r="W371" i="15"/>
  <c r="X371" i="15" s="1"/>
  <c r="Y371" i="15" s="1"/>
  <c r="M384" i="13"/>
  <c r="N384" i="13" s="1"/>
  <c r="A385" i="13"/>
  <c r="A373" i="15" l="1"/>
  <c r="W372" i="15"/>
  <c r="X372" i="15" s="1"/>
  <c r="Y372" i="15" s="1"/>
  <c r="M385" i="13"/>
  <c r="N385" i="13" s="1"/>
  <c r="A386" i="13"/>
  <c r="A374" i="15" l="1"/>
  <c r="W373" i="15"/>
  <c r="X373" i="15" s="1"/>
  <c r="Y373" i="15" s="1"/>
  <c r="M386" i="13"/>
  <c r="N386" i="13" s="1"/>
  <c r="A387" i="13"/>
  <c r="A375" i="15" l="1"/>
  <c r="W374" i="15"/>
  <c r="X374" i="15" s="1"/>
  <c r="Y374" i="15" s="1"/>
  <c r="M387" i="13"/>
  <c r="N387" i="13" s="1"/>
  <c r="A388" i="13"/>
  <c r="A376" i="15" l="1"/>
  <c r="W375" i="15"/>
  <c r="X375" i="15" s="1"/>
  <c r="Y375" i="15" s="1"/>
  <c r="M388" i="13"/>
  <c r="N388" i="13" s="1"/>
  <c r="A389" i="13"/>
  <c r="A377" i="15" l="1"/>
  <c r="W376" i="15"/>
  <c r="X376" i="15" s="1"/>
  <c r="Y376" i="15" s="1"/>
  <c r="M389" i="13"/>
  <c r="N389" i="13" s="1"/>
  <c r="A390" i="13"/>
  <c r="A378" i="15" l="1"/>
  <c r="W377" i="15"/>
  <c r="X377" i="15" s="1"/>
  <c r="Y377" i="15" s="1"/>
  <c r="M390" i="13"/>
  <c r="N390" i="13" s="1"/>
  <c r="A391" i="13"/>
  <c r="A379" i="15" l="1"/>
  <c r="W378" i="15"/>
  <c r="X378" i="15" s="1"/>
  <c r="Y378" i="15" s="1"/>
  <c r="M391" i="13"/>
  <c r="N391" i="13" s="1"/>
  <c r="A392" i="13"/>
  <c r="A380" i="15" l="1"/>
  <c r="W379" i="15"/>
  <c r="X379" i="15" s="1"/>
  <c r="Y379" i="15" s="1"/>
  <c r="M392" i="13"/>
  <c r="N392" i="13" s="1"/>
  <c r="A393" i="13"/>
  <c r="A381" i="15" l="1"/>
  <c r="W380" i="15"/>
  <c r="X380" i="15" s="1"/>
  <c r="Y380" i="15" s="1"/>
  <c r="M393" i="13"/>
  <c r="N393" i="13" s="1"/>
  <c r="A394" i="13"/>
  <c r="A382" i="15" l="1"/>
  <c r="W381" i="15"/>
  <c r="X381" i="15" s="1"/>
  <c r="Y381" i="15" s="1"/>
  <c r="M394" i="13"/>
  <c r="N394" i="13" s="1"/>
  <c r="A395" i="13"/>
  <c r="A383" i="15" l="1"/>
  <c r="W382" i="15"/>
  <c r="X382" i="15" s="1"/>
  <c r="Y382" i="15" s="1"/>
  <c r="M395" i="13"/>
  <c r="N395" i="13" s="1"/>
  <c r="A396" i="13"/>
  <c r="A384" i="15" l="1"/>
  <c r="W383" i="15"/>
  <c r="X383" i="15" s="1"/>
  <c r="Y383" i="15" s="1"/>
  <c r="M396" i="13"/>
  <c r="N396" i="13" s="1"/>
  <c r="A397" i="13"/>
  <c r="A385" i="15" l="1"/>
  <c r="W384" i="15"/>
  <c r="X384" i="15" s="1"/>
  <c r="Y384" i="15" s="1"/>
  <c r="M397" i="13"/>
  <c r="N397" i="13" s="1"/>
  <c r="A398" i="13"/>
  <c r="A386" i="15" l="1"/>
  <c r="W385" i="15"/>
  <c r="X385" i="15" s="1"/>
  <c r="Y385" i="15" s="1"/>
  <c r="M398" i="13"/>
  <c r="N398" i="13" s="1"/>
  <c r="A399" i="13"/>
  <c r="A387" i="15" l="1"/>
  <c r="W386" i="15"/>
  <c r="X386" i="15" s="1"/>
  <c r="Y386" i="15" s="1"/>
  <c r="M399" i="13"/>
  <c r="N399" i="13" s="1"/>
  <c r="A400" i="13"/>
  <c r="A388" i="15" l="1"/>
  <c r="W387" i="15"/>
  <c r="X387" i="15" s="1"/>
  <c r="Y387" i="15" s="1"/>
  <c r="M400" i="13"/>
  <c r="N400" i="13" s="1"/>
  <c r="A401" i="13"/>
  <c r="A389" i="15" l="1"/>
  <c r="W388" i="15"/>
  <c r="X388" i="15" s="1"/>
  <c r="Y388" i="15" s="1"/>
  <c r="M401" i="13"/>
  <c r="N401" i="13" s="1"/>
  <c r="A402" i="13"/>
  <c r="A390" i="15" l="1"/>
  <c r="W389" i="15"/>
  <c r="X389" i="15" s="1"/>
  <c r="Y389" i="15" s="1"/>
  <c r="M402" i="13"/>
  <c r="N402" i="13" s="1"/>
  <c r="A403" i="13"/>
  <c r="A391" i="15" l="1"/>
  <c r="W390" i="15"/>
  <c r="X390" i="15" s="1"/>
  <c r="Y390" i="15" s="1"/>
  <c r="M403" i="13"/>
  <c r="N403" i="13" s="1"/>
  <c r="A404" i="13"/>
  <c r="A392" i="15" l="1"/>
  <c r="W391" i="15"/>
  <c r="X391" i="15" s="1"/>
  <c r="Y391" i="15" s="1"/>
  <c r="M404" i="13"/>
  <c r="N404" i="13" s="1"/>
  <c r="A405" i="13"/>
  <c r="A393" i="15" l="1"/>
  <c r="W392" i="15"/>
  <c r="X392" i="15" s="1"/>
  <c r="Y392" i="15" s="1"/>
  <c r="M405" i="13"/>
  <c r="N405" i="13" s="1"/>
  <c r="A406" i="13"/>
  <c r="A394" i="15" l="1"/>
  <c r="W393" i="15"/>
  <c r="X393" i="15" s="1"/>
  <c r="Y393" i="15" s="1"/>
  <c r="M406" i="13"/>
  <c r="N406" i="13" s="1"/>
  <c r="A407" i="13"/>
  <c r="A395" i="15" l="1"/>
  <c r="W394" i="15"/>
  <c r="X394" i="15" s="1"/>
  <c r="Y394" i="15" s="1"/>
  <c r="M407" i="13"/>
  <c r="N407" i="13" s="1"/>
  <c r="A408" i="13"/>
  <c r="A396" i="15" l="1"/>
  <c r="W395" i="15"/>
  <c r="X395" i="15" s="1"/>
  <c r="Y395" i="15" s="1"/>
  <c r="M408" i="13"/>
  <c r="N408" i="13" s="1"/>
  <c r="A409" i="13"/>
  <c r="A397" i="15" l="1"/>
  <c r="W396" i="15"/>
  <c r="X396" i="15" s="1"/>
  <c r="Y396" i="15" s="1"/>
  <c r="M409" i="13"/>
  <c r="N409" i="13" s="1"/>
  <c r="A410" i="13"/>
  <c r="A398" i="15" l="1"/>
  <c r="W397" i="15"/>
  <c r="X397" i="15" s="1"/>
  <c r="Y397" i="15" s="1"/>
  <c r="M410" i="13"/>
  <c r="N410" i="13" s="1"/>
  <c r="A411" i="13"/>
  <c r="A399" i="15" l="1"/>
  <c r="W398" i="15"/>
  <c r="X398" i="15" s="1"/>
  <c r="Y398" i="15" s="1"/>
  <c r="M411" i="13"/>
  <c r="N411" i="13" s="1"/>
  <c r="A412" i="13"/>
  <c r="A400" i="15" l="1"/>
  <c r="W399" i="15"/>
  <c r="X399" i="15" s="1"/>
  <c r="Y399" i="15" s="1"/>
  <c r="M412" i="13"/>
  <c r="N412" i="13" s="1"/>
  <c r="A413" i="13"/>
  <c r="A401" i="15" l="1"/>
  <c r="W400" i="15"/>
  <c r="X400" i="15" s="1"/>
  <c r="Y400" i="15" s="1"/>
  <c r="M413" i="13"/>
  <c r="N413" i="13" s="1"/>
  <c r="A414" i="13"/>
  <c r="A402" i="15" l="1"/>
  <c r="W401" i="15"/>
  <c r="X401" i="15" s="1"/>
  <c r="Y401" i="15" s="1"/>
  <c r="M414" i="13"/>
  <c r="N414" i="13" s="1"/>
  <c r="A415" i="13"/>
  <c r="A403" i="15" l="1"/>
  <c r="W402" i="15"/>
  <c r="X402" i="15" s="1"/>
  <c r="Y402" i="15" s="1"/>
  <c r="M415" i="13"/>
  <c r="N415" i="13" s="1"/>
  <c r="A416" i="13"/>
  <c r="A404" i="15" l="1"/>
  <c r="W403" i="15"/>
  <c r="X403" i="15" s="1"/>
  <c r="Y403" i="15" s="1"/>
  <c r="M416" i="13"/>
  <c r="N416" i="13" s="1"/>
  <c r="A417" i="13"/>
  <c r="A405" i="15" l="1"/>
  <c r="W404" i="15"/>
  <c r="X404" i="15" s="1"/>
  <c r="Y404" i="15" s="1"/>
  <c r="M417" i="13"/>
  <c r="N417" i="13" s="1"/>
  <c r="A418" i="13"/>
  <c r="A406" i="15" l="1"/>
  <c r="W405" i="15"/>
  <c r="X405" i="15" s="1"/>
  <c r="Y405" i="15" s="1"/>
  <c r="M418" i="13"/>
  <c r="N418" i="13" s="1"/>
  <c r="A419" i="13"/>
  <c r="A407" i="15" l="1"/>
  <c r="W406" i="15"/>
  <c r="X406" i="15" s="1"/>
  <c r="Y406" i="15" s="1"/>
  <c r="M419" i="13"/>
  <c r="N419" i="13" s="1"/>
  <c r="A420" i="13"/>
  <c r="A408" i="15" l="1"/>
  <c r="W407" i="15"/>
  <c r="X407" i="15" s="1"/>
  <c r="Y407" i="15" s="1"/>
  <c r="M420" i="13"/>
  <c r="N420" i="13" s="1"/>
  <c r="A421" i="13"/>
  <c r="A409" i="15" l="1"/>
  <c r="W408" i="15"/>
  <c r="X408" i="15" s="1"/>
  <c r="Y408" i="15" s="1"/>
  <c r="M421" i="13"/>
  <c r="N421" i="13" s="1"/>
  <c r="A422" i="13"/>
  <c r="A410" i="15" l="1"/>
  <c r="W409" i="15"/>
  <c r="X409" i="15" s="1"/>
  <c r="Y409" i="15" s="1"/>
  <c r="M422" i="13"/>
  <c r="N422" i="13" s="1"/>
  <c r="A423" i="13"/>
  <c r="A411" i="15" l="1"/>
  <c r="W410" i="15"/>
  <c r="X410" i="15" s="1"/>
  <c r="Y410" i="15" s="1"/>
  <c r="M423" i="13"/>
  <c r="N423" i="13" s="1"/>
  <c r="A424" i="13"/>
  <c r="A412" i="15" l="1"/>
  <c r="W411" i="15"/>
  <c r="X411" i="15" s="1"/>
  <c r="Y411" i="15" s="1"/>
  <c r="M424" i="13"/>
  <c r="N424" i="13" s="1"/>
  <c r="A425" i="13"/>
  <c r="A413" i="15" l="1"/>
  <c r="W412" i="15"/>
  <c r="X412" i="15" s="1"/>
  <c r="Y412" i="15" s="1"/>
  <c r="M425" i="13"/>
  <c r="N425" i="13" s="1"/>
  <c r="A426" i="13"/>
  <c r="A414" i="15" l="1"/>
  <c r="W413" i="15"/>
  <c r="X413" i="15" s="1"/>
  <c r="Y413" i="15" s="1"/>
  <c r="M426" i="13"/>
  <c r="N426" i="13" s="1"/>
  <c r="A427" i="13"/>
  <c r="A415" i="15" l="1"/>
  <c r="W414" i="15"/>
  <c r="X414" i="15" s="1"/>
  <c r="Y414" i="15" s="1"/>
  <c r="M427" i="13"/>
  <c r="N427" i="13" s="1"/>
  <c r="A428" i="13"/>
  <c r="A416" i="15" l="1"/>
  <c r="W415" i="15"/>
  <c r="X415" i="15" s="1"/>
  <c r="Y415" i="15" s="1"/>
  <c r="M428" i="13"/>
  <c r="N428" i="13" s="1"/>
  <c r="A429" i="13"/>
  <c r="A417" i="15" l="1"/>
  <c r="W416" i="15"/>
  <c r="X416" i="15" s="1"/>
  <c r="Y416" i="15" s="1"/>
  <c r="M429" i="13"/>
  <c r="N429" i="13" s="1"/>
  <c r="A430" i="13"/>
  <c r="A418" i="15" l="1"/>
  <c r="W417" i="15"/>
  <c r="X417" i="15" s="1"/>
  <c r="Y417" i="15" s="1"/>
  <c r="M430" i="13"/>
  <c r="N430" i="13" s="1"/>
  <c r="A431" i="13"/>
  <c r="A419" i="15" l="1"/>
  <c r="W418" i="15"/>
  <c r="X418" i="15" s="1"/>
  <c r="Y418" i="15" s="1"/>
  <c r="M431" i="13"/>
  <c r="N431" i="13" s="1"/>
  <c r="A432" i="13"/>
  <c r="A420" i="15" l="1"/>
  <c r="W419" i="15"/>
  <c r="X419" i="15" s="1"/>
  <c r="Y419" i="15" s="1"/>
  <c r="M432" i="13"/>
  <c r="N432" i="13" s="1"/>
  <c r="A433" i="13"/>
  <c r="A421" i="15" l="1"/>
  <c r="W420" i="15"/>
  <c r="X420" i="15" s="1"/>
  <c r="Y420" i="15" s="1"/>
  <c r="M433" i="13"/>
  <c r="N433" i="13" s="1"/>
  <c r="A434" i="13"/>
  <c r="A422" i="15" l="1"/>
  <c r="W421" i="15"/>
  <c r="X421" i="15" s="1"/>
  <c r="Y421" i="15" s="1"/>
  <c r="M434" i="13"/>
  <c r="N434" i="13" s="1"/>
  <c r="A435" i="13"/>
  <c r="A423" i="15" l="1"/>
  <c r="W422" i="15"/>
  <c r="X422" i="15" s="1"/>
  <c r="Y422" i="15" s="1"/>
  <c r="M435" i="13"/>
  <c r="N435" i="13" s="1"/>
  <c r="A436" i="13"/>
  <c r="A424" i="15" l="1"/>
  <c r="W423" i="15"/>
  <c r="X423" i="15" s="1"/>
  <c r="Y423" i="15" s="1"/>
  <c r="M436" i="13"/>
  <c r="N436" i="13" s="1"/>
  <c r="A437" i="13"/>
  <c r="A425" i="15" l="1"/>
  <c r="W424" i="15"/>
  <c r="X424" i="15" s="1"/>
  <c r="Y424" i="15" s="1"/>
  <c r="M437" i="13"/>
  <c r="N437" i="13" s="1"/>
  <c r="A438" i="13"/>
  <c r="A426" i="15" l="1"/>
  <c r="W425" i="15"/>
  <c r="X425" i="15" s="1"/>
  <c r="Y425" i="15" s="1"/>
  <c r="M438" i="13"/>
  <c r="N438" i="13" s="1"/>
  <c r="A439" i="13"/>
  <c r="A427" i="15" l="1"/>
  <c r="W426" i="15"/>
  <c r="X426" i="15" s="1"/>
  <c r="Y426" i="15" s="1"/>
  <c r="M439" i="13"/>
  <c r="N439" i="13" s="1"/>
  <c r="A440" i="13"/>
  <c r="A428" i="15" l="1"/>
  <c r="W427" i="15"/>
  <c r="X427" i="15" s="1"/>
  <c r="Y427" i="15" s="1"/>
  <c r="A441" i="13"/>
  <c r="M440" i="13"/>
  <c r="N440" i="13" s="1"/>
  <c r="A429" i="15" l="1"/>
  <c r="W428" i="15"/>
  <c r="X428" i="15" s="1"/>
  <c r="Y428" i="15" s="1"/>
  <c r="A442" i="13"/>
  <c r="M441" i="13"/>
  <c r="N441" i="13" s="1"/>
  <c r="A430" i="15" l="1"/>
  <c r="W429" i="15"/>
  <c r="X429" i="15" s="1"/>
  <c r="Y429" i="15" s="1"/>
  <c r="A443" i="13"/>
  <c r="M442" i="13"/>
  <c r="N442" i="13" s="1"/>
  <c r="A431" i="15" l="1"/>
  <c r="W430" i="15"/>
  <c r="X430" i="15" s="1"/>
  <c r="Y430" i="15" s="1"/>
  <c r="A444" i="13"/>
  <c r="M443" i="13"/>
  <c r="N443" i="13" s="1"/>
  <c r="A432" i="15" l="1"/>
  <c r="W431" i="15"/>
  <c r="X431" i="15" s="1"/>
  <c r="Y431" i="15" s="1"/>
  <c r="A445" i="13"/>
  <c r="M444" i="13"/>
  <c r="N444" i="13" s="1"/>
  <c r="A433" i="15" l="1"/>
  <c r="W432" i="15"/>
  <c r="X432" i="15" s="1"/>
  <c r="Y432" i="15" s="1"/>
  <c r="A446" i="13"/>
  <c r="M445" i="13"/>
  <c r="N445" i="13" s="1"/>
  <c r="A434" i="15" l="1"/>
  <c r="W433" i="15"/>
  <c r="X433" i="15" s="1"/>
  <c r="Y433" i="15" s="1"/>
  <c r="A447" i="13"/>
  <c r="M446" i="13"/>
  <c r="N446" i="13" s="1"/>
  <c r="A435" i="15" l="1"/>
  <c r="W434" i="15"/>
  <c r="X434" i="15" s="1"/>
  <c r="Y434" i="15" s="1"/>
  <c r="A448" i="13"/>
  <c r="M447" i="13"/>
  <c r="N447" i="13" s="1"/>
  <c r="A436" i="15" l="1"/>
  <c r="W435" i="15"/>
  <c r="X435" i="15" s="1"/>
  <c r="Y435" i="15" s="1"/>
  <c r="A449" i="13"/>
  <c r="M448" i="13"/>
  <c r="N448" i="13" s="1"/>
  <c r="A437" i="15" l="1"/>
  <c r="W436" i="15"/>
  <c r="X436" i="15" s="1"/>
  <c r="Y436" i="15" s="1"/>
  <c r="A450" i="13"/>
  <c r="M449" i="13"/>
  <c r="N449" i="13" s="1"/>
  <c r="A438" i="15" l="1"/>
  <c r="W437" i="15"/>
  <c r="X437" i="15" s="1"/>
  <c r="Y437" i="15" s="1"/>
  <c r="A451" i="13"/>
  <c r="M450" i="13"/>
  <c r="N450" i="13" s="1"/>
  <c r="A439" i="15" l="1"/>
  <c r="W438" i="15"/>
  <c r="X438" i="15" s="1"/>
  <c r="Y438" i="15" s="1"/>
  <c r="A452" i="13"/>
  <c r="M451" i="13"/>
  <c r="N451" i="13" s="1"/>
  <c r="A440" i="15" l="1"/>
  <c r="W439" i="15"/>
  <c r="X439" i="15" s="1"/>
  <c r="Y439" i="15" s="1"/>
  <c r="A453" i="13"/>
  <c r="M452" i="13"/>
  <c r="N452" i="13" s="1"/>
  <c r="A441" i="15" l="1"/>
  <c r="W440" i="15"/>
  <c r="X440" i="15" s="1"/>
  <c r="Y440" i="15" s="1"/>
  <c r="A454" i="13"/>
  <c r="M453" i="13"/>
  <c r="N453" i="13" s="1"/>
  <c r="A442" i="15" l="1"/>
  <c r="W441" i="15"/>
  <c r="X441" i="15" s="1"/>
  <c r="Y441" i="15" s="1"/>
  <c r="A455" i="13"/>
  <c r="M454" i="13"/>
  <c r="N454" i="13" s="1"/>
  <c r="A443" i="15" l="1"/>
  <c r="W442" i="15"/>
  <c r="X442" i="15" s="1"/>
  <c r="Y442" i="15" s="1"/>
  <c r="A456" i="13"/>
  <c r="M455" i="13"/>
  <c r="N455" i="13" s="1"/>
  <c r="A444" i="15" l="1"/>
  <c r="W443" i="15"/>
  <c r="X443" i="15" s="1"/>
  <c r="Y443" i="15" s="1"/>
  <c r="A457" i="13"/>
  <c r="M456" i="13"/>
  <c r="N456" i="13" s="1"/>
  <c r="A445" i="15" l="1"/>
  <c r="W444" i="15"/>
  <c r="X444" i="15" s="1"/>
  <c r="Y444" i="15" s="1"/>
  <c r="A458" i="13"/>
  <c r="M457" i="13"/>
  <c r="N457" i="13" s="1"/>
  <c r="A446" i="15" l="1"/>
  <c r="W445" i="15"/>
  <c r="X445" i="15" s="1"/>
  <c r="Y445" i="15" s="1"/>
  <c r="A459" i="13"/>
  <c r="M458" i="13"/>
  <c r="N458" i="13" s="1"/>
  <c r="A447" i="15" l="1"/>
  <c r="W446" i="15"/>
  <c r="X446" i="15" s="1"/>
  <c r="Y446" i="15" s="1"/>
  <c r="A460" i="13"/>
  <c r="M459" i="13"/>
  <c r="N459" i="13" s="1"/>
  <c r="A448" i="15" l="1"/>
  <c r="W447" i="15"/>
  <c r="X447" i="15" s="1"/>
  <c r="Y447" i="15" s="1"/>
  <c r="A461" i="13"/>
  <c r="M460" i="13"/>
  <c r="N460" i="13" s="1"/>
  <c r="A449" i="15" l="1"/>
  <c r="W448" i="15"/>
  <c r="X448" i="15" s="1"/>
  <c r="Y448" i="15" s="1"/>
  <c r="A462" i="13"/>
  <c r="M461" i="13"/>
  <c r="N461" i="13" s="1"/>
  <c r="A450" i="15" l="1"/>
  <c r="W449" i="15"/>
  <c r="X449" i="15" s="1"/>
  <c r="Y449" i="15" s="1"/>
  <c r="A463" i="13"/>
  <c r="M462" i="13"/>
  <c r="N462" i="13" s="1"/>
  <c r="A451" i="15" l="1"/>
  <c r="W450" i="15"/>
  <c r="X450" i="15" s="1"/>
  <c r="Y450" i="15" s="1"/>
  <c r="A464" i="13"/>
  <c r="M463" i="13"/>
  <c r="N463" i="13" s="1"/>
  <c r="A452" i="15" l="1"/>
  <c r="W451" i="15"/>
  <c r="X451" i="15" s="1"/>
  <c r="Y451" i="15" s="1"/>
  <c r="A465" i="13"/>
  <c r="M464" i="13"/>
  <c r="N464" i="13" s="1"/>
  <c r="A453" i="15" l="1"/>
  <c r="W452" i="15"/>
  <c r="X452" i="15" s="1"/>
  <c r="Y452" i="15" s="1"/>
  <c r="A466" i="13"/>
  <c r="M465" i="13"/>
  <c r="N465" i="13" s="1"/>
  <c r="A454" i="15" l="1"/>
  <c r="W453" i="15"/>
  <c r="X453" i="15" s="1"/>
  <c r="Y453" i="15" s="1"/>
  <c r="A467" i="13"/>
  <c r="M466" i="13"/>
  <c r="N466" i="13" s="1"/>
  <c r="A455" i="15" l="1"/>
  <c r="W454" i="15"/>
  <c r="X454" i="15" s="1"/>
  <c r="Y454" i="15" s="1"/>
  <c r="A468" i="13"/>
  <c r="M467" i="13"/>
  <c r="N467" i="13" s="1"/>
  <c r="A456" i="15" l="1"/>
  <c r="W455" i="15"/>
  <c r="X455" i="15" s="1"/>
  <c r="Y455" i="15" s="1"/>
  <c r="A469" i="13"/>
  <c r="M468" i="13"/>
  <c r="N468" i="13" s="1"/>
  <c r="A457" i="15" l="1"/>
  <c r="W456" i="15"/>
  <c r="X456" i="15" s="1"/>
  <c r="Y456" i="15" s="1"/>
  <c r="A470" i="13"/>
  <c r="M469" i="13"/>
  <c r="N469" i="13" s="1"/>
  <c r="A458" i="15" l="1"/>
  <c r="W457" i="15"/>
  <c r="X457" i="15" s="1"/>
  <c r="Y457" i="15" s="1"/>
  <c r="A471" i="13"/>
  <c r="M470" i="13"/>
  <c r="N470" i="13" s="1"/>
  <c r="A459" i="15" l="1"/>
  <c r="W458" i="15"/>
  <c r="X458" i="15" s="1"/>
  <c r="Y458" i="15" s="1"/>
  <c r="A472" i="13"/>
  <c r="M471" i="13"/>
  <c r="N471" i="13" s="1"/>
  <c r="A460" i="15" l="1"/>
  <c r="W459" i="15"/>
  <c r="X459" i="15" s="1"/>
  <c r="Y459" i="15" s="1"/>
  <c r="A473" i="13"/>
  <c r="M472" i="13"/>
  <c r="N472" i="13" s="1"/>
  <c r="A461" i="15" l="1"/>
  <c r="W460" i="15"/>
  <c r="X460" i="15" s="1"/>
  <c r="Y460" i="15" s="1"/>
  <c r="A474" i="13"/>
  <c r="M473" i="13"/>
  <c r="N473" i="13" s="1"/>
  <c r="A462" i="15" l="1"/>
  <c r="W461" i="15"/>
  <c r="X461" i="15" s="1"/>
  <c r="Y461" i="15" s="1"/>
  <c r="A475" i="13"/>
  <c r="M474" i="13"/>
  <c r="N474" i="13" s="1"/>
  <c r="A463" i="15" l="1"/>
  <c r="W462" i="15"/>
  <c r="X462" i="15" s="1"/>
  <c r="Y462" i="15" s="1"/>
  <c r="A476" i="13"/>
  <c r="M475" i="13"/>
  <c r="N475" i="13" s="1"/>
  <c r="A464" i="15" l="1"/>
  <c r="W463" i="15"/>
  <c r="X463" i="15" s="1"/>
  <c r="Y463" i="15" s="1"/>
  <c r="A477" i="13"/>
  <c r="M476" i="13"/>
  <c r="N476" i="13" s="1"/>
  <c r="A465" i="15" l="1"/>
  <c r="W464" i="15"/>
  <c r="X464" i="15" s="1"/>
  <c r="Y464" i="15" s="1"/>
  <c r="A478" i="13"/>
  <c r="M477" i="13"/>
  <c r="N477" i="13" s="1"/>
  <c r="A466" i="15" l="1"/>
  <c r="W465" i="15"/>
  <c r="X465" i="15" s="1"/>
  <c r="Y465" i="15" s="1"/>
  <c r="A479" i="13"/>
  <c r="M478" i="13"/>
  <c r="N478" i="13" s="1"/>
  <c r="A467" i="15" l="1"/>
  <c r="W466" i="15"/>
  <c r="X466" i="15" s="1"/>
  <c r="Y466" i="15" s="1"/>
  <c r="A480" i="13"/>
  <c r="M479" i="13"/>
  <c r="N479" i="13" s="1"/>
  <c r="A468" i="15" l="1"/>
  <c r="W467" i="15"/>
  <c r="X467" i="15" s="1"/>
  <c r="Y467" i="15" s="1"/>
  <c r="A481" i="13"/>
  <c r="M480" i="13"/>
  <c r="N480" i="13" s="1"/>
  <c r="A469" i="15" l="1"/>
  <c r="W468" i="15"/>
  <c r="X468" i="15" s="1"/>
  <c r="Y468" i="15" s="1"/>
  <c r="A482" i="13"/>
  <c r="M481" i="13"/>
  <c r="N481" i="13" s="1"/>
  <c r="A470" i="15" l="1"/>
  <c r="W469" i="15"/>
  <c r="X469" i="15" s="1"/>
  <c r="Y469" i="15" s="1"/>
  <c r="A483" i="13"/>
  <c r="M482" i="13"/>
  <c r="N482" i="13" s="1"/>
  <c r="A471" i="15" l="1"/>
  <c r="W470" i="15"/>
  <c r="X470" i="15" s="1"/>
  <c r="Y470" i="15" s="1"/>
  <c r="A484" i="13"/>
  <c r="M483" i="13"/>
  <c r="N483" i="13" s="1"/>
  <c r="A472" i="15" l="1"/>
  <c r="W471" i="15"/>
  <c r="X471" i="15" s="1"/>
  <c r="Y471" i="15" s="1"/>
  <c r="A485" i="13"/>
  <c r="M484" i="13"/>
  <c r="N484" i="13" s="1"/>
  <c r="A473" i="15" l="1"/>
  <c r="W472" i="15"/>
  <c r="X472" i="15" s="1"/>
  <c r="Y472" i="15" s="1"/>
  <c r="A486" i="13"/>
  <c r="M485" i="13"/>
  <c r="N485" i="13" s="1"/>
  <c r="A474" i="15" l="1"/>
  <c r="W473" i="15"/>
  <c r="X473" i="15" s="1"/>
  <c r="Y473" i="15" s="1"/>
  <c r="A487" i="13"/>
  <c r="M486" i="13"/>
  <c r="N486" i="13" s="1"/>
  <c r="A475" i="15" l="1"/>
  <c r="W474" i="15"/>
  <c r="X474" i="15" s="1"/>
  <c r="Y474" i="15" s="1"/>
  <c r="A488" i="13"/>
  <c r="M487" i="13"/>
  <c r="N487" i="13" s="1"/>
  <c r="A476" i="15" l="1"/>
  <c r="W475" i="15"/>
  <c r="X475" i="15" s="1"/>
  <c r="Y475" i="15" s="1"/>
  <c r="A489" i="13"/>
  <c r="M488" i="13"/>
  <c r="N488" i="13" s="1"/>
  <c r="A477" i="15" l="1"/>
  <c r="W476" i="15"/>
  <c r="X476" i="15" s="1"/>
  <c r="Y476" i="15" s="1"/>
  <c r="A490" i="13"/>
  <c r="M489" i="13"/>
  <c r="N489" i="13" s="1"/>
  <c r="A478" i="15" l="1"/>
  <c r="W477" i="15"/>
  <c r="X477" i="15" s="1"/>
  <c r="Y477" i="15" s="1"/>
  <c r="A491" i="13"/>
  <c r="M490" i="13"/>
  <c r="N490" i="13" s="1"/>
  <c r="A479" i="15" l="1"/>
  <c r="W478" i="15"/>
  <c r="X478" i="15" s="1"/>
  <c r="Y478" i="15" s="1"/>
  <c r="A492" i="13"/>
  <c r="M491" i="13"/>
  <c r="N491" i="13" s="1"/>
  <c r="A480" i="15" l="1"/>
  <c r="W479" i="15"/>
  <c r="X479" i="15" s="1"/>
  <c r="Y479" i="15" s="1"/>
  <c r="A493" i="13"/>
  <c r="M492" i="13"/>
  <c r="N492" i="13" s="1"/>
  <c r="A481" i="15" l="1"/>
  <c r="W480" i="15"/>
  <c r="X480" i="15" s="1"/>
  <c r="Y480" i="15" s="1"/>
  <c r="A494" i="13"/>
  <c r="M493" i="13"/>
  <c r="N493" i="13" s="1"/>
  <c r="A482" i="15" l="1"/>
  <c r="W481" i="15"/>
  <c r="X481" i="15" s="1"/>
  <c r="Y481" i="15" s="1"/>
  <c r="A495" i="13"/>
  <c r="M494" i="13"/>
  <c r="N494" i="13" s="1"/>
  <c r="A483" i="15" l="1"/>
  <c r="W482" i="15"/>
  <c r="X482" i="15" s="1"/>
  <c r="Y482" i="15" s="1"/>
  <c r="A496" i="13"/>
  <c r="M495" i="13"/>
  <c r="N495" i="13" s="1"/>
  <c r="A484" i="15" l="1"/>
  <c r="W483" i="15"/>
  <c r="X483" i="15" s="1"/>
  <c r="Y483" i="15" s="1"/>
  <c r="A497" i="13"/>
  <c r="M496" i="13"/>
  <c r="N496" i="13" s="1"/>
  <c r="A485" i="15" l="1"/>
  <c r="W484" i="15"/>
  <c r="X484" i="15" s="1"/>
  <c r="Y484" i="15" s="1"/>
  <c r="A498" i="13"/>
  <c r="M497" i="13"/>
  <c r="N497" i="13" s="1"/>
  <c r="A486" i="15" l="1"/>
  <c r="W485" i="15"/>
  <c r="X485" i="15" s="1"/>
  <c r="Y485" i="15" s="1"/>
  <c r="A499" i="13"/>
  <c r="M498" i="13"/>
  <c r="N498" i="13" s="1"/>
  <c r="A487" i="15" l="1"/>
  <c r="W486" i="15"/>
  <c r="X486" i="15" s="1"/>
  <c r="Y486" i="15" s="1"/>
  <c r="A500" i="13"/>
  <c r="M499" i="13"/>
  <c r="N499" i="13" s="1"/>
  <c r="A488" i="15" l="1"/>
  <c r="W487" i="15"/>
  <c r="X487" i="15" s="1"/>
  <c r="Y487" i="15" s="1"/>
  <c r="A501" i="13"/>
  <c r="M500" i="13"/>
  <c r="N500" i="13" s="1"/>
  <c r="A489" i="15" l="1"/>
  <c r="W488" i="15"/>
  <c r="X488" i="15" s="1"/>
  <c r="Y488" i="15" s="1"/>
  <c r="A502" i="13"/>
  <c r="M501" i="13"/>
  <c r="N501" i="13" s="1"/>
  <c r="A490" i="15" l="1"/>
  <c r="W489" i="15"/>
  <c r="X489" i="15" s="1"/>
  <c r="Y489" i="15" s="1"/>
  <c r="A503" i="13"/>
  <c r="M502" i="13"/>
  <c r="N502" i="13" s="1"/>
  <c r="A491" i="15" l="1"/>
  <c r="W490" i="15"/>
  <c r="X490" i="15" s="1"/>
  <c r="Y490" i="15" s="1"/>
  <c r="A504" i="13"/>
  <c r="M503" i="13"/>
  <c r="N503" i="13" s="1"/>
  <c r="A492" i="15" l="1"/>
  <c r="W491" i="15"/>
  <c r="X491" i="15" s="1"/>
  <c r="Y491" i="15" s="1"/>
  <c r="A505" i="13"/>
  <c r="M504" i="13"/>
  <c r="N504" i="13" s="1"/>
  <c r="A493" i="15" l="1"/>
  <c r="W492" i="15"/>
  <c r="X492" i="15" s="1"/>
  <c r="Y492" i="15" s="1"/>
  <c r="A506" i="13"/>
  <c r="M505" i="13"/>
  <c r="N505" i="13" s="1"/>
  <c r="A494" i="15" l="1"/>
  <c r="W493" i="15"/>
  <c r="X493" i="15" s="1"/>
  <c r="Y493" i="15" s="1"/>
  <c r="A507" i="13"/>
  <c r="M506" i="13"/>
  <c r="N506" i="13" s="1"/>
  <c r="A495" i="15" l="1"/>
  <c r="W494" i="15"/>
  <c r="X494" i="15" s="1"/>
  <c r="Y494" i="15" s="1"/>
  <c r="A508" i="13"/>
  <c r="M507" i="13"/>
  <c r="N507" i="13" s="1"/>
  <c r="A496" i="15" l="1"/>
  <c r="W495" i="15"/>
  <c r="X495" i="15" s="1"/>
  <c r="Y495" i="15" s="1"/>
  <c r="A509" i="13"/>
  <c r="M508" i="13"/>
  <c r="N508" i="13" s="1"/>
  <c r="A497" i="15" l="1"/>
  <c r="W496" i="15"/>
  <c r="X496" i="15" s="1"/>
  <c r="Y496" i="15" s="1"/>
  <c r="A510" i="13"/>
  <c r="M509" i="13"/>
  <c r="N509" i="13" s="1"/>
  <c r="A498" i="15" l="1"/>
  <c r="W497" i="15"/>
  <c r="X497" i="15" s="1"/>
  <c r="Y497" i="15" s="1"/>
  <c r="A511" i="13"/>
  <c r="M510" i="13"/>
  <c r="N510" i="13" s="1"/>
  <c r="A499" i="15" l="1"/>
  <c r="W498" i="15"/>
  <c r="X498" i="15" s="1"/>
  <c r="Y498" i="15" s="1"/>
  <c r="A512" i="13"/>
  <c r="M511" i="13"/>
  <c r="N511" i="13" s="1"/>
  <c r="A500" i="15" l="1"/>
  <c r="W499" i="15"/>
  <c r="X499" i="15" s="1"/>
  <c r="Y499" i="15" s="1"/>
  <c r="A513" i="13"/>
  <c r="M512" i="13"/>
  <c r="N512" i="13" s="1"/>
  <c r="A501" i="15" l="1"/>
  <c r="W500" i="15"/>
  <c r="X500" i="15" s="1"/>
  <c r="Y500" i="15" s="1"/>
  <c r="A514" i="13"/>
  <c r="M513" i="13"/>
  <c r="N513" i="13" s="1"/>
  <c r="A502" i="15" l="1"/>
  <c r="W501" i="15"/>
  <c r="X501" i="15" s="1"/>
  <c r="Y501" i="15" s="1"/>
  <c r="A515" i="13"/>
  <c r="M514" i="13"/>
  <c r="N514" i="13" s="1"/>
  <c r="A503" i="15" l="1"/>
  <c r="W502" i="15"/>
  <c r="X502" i="15" s="1"/>
  <c r="Y502" i="15" s="1"/>
  <c r="A516" i="13"/>
  <c r="M515" i="13"/>
  <c r="N515" i="13" s="1"/>
  <c r="A504" i="15" l="1"/>
  <c r="W503" i="15"/>
  <c r="X503" i="15" s="1"/>
  <c r="Y503" i="15" s="1"/>
  <c r="A517" i="13"/>
  <c r="M516" i="13"/>
  <c r="N516" i="13" s="1"/>
  <c r="A505" i="15" l="1"/>
  <c r="W504" i="15"/>
  <c r="X504" i="15" s="1"/>
  <c r="Y504" i="15" s="1"/>
  <c r="A518" i="13"/>
  <c r="M517" i="13"/>
  <c r="N517" i="13" s="1"/>
  <c r="A506" i="15" l="1"/>
  <c r="W506" i="15" s="1"/>
  <c r="X506" i="15" s="1"/>
  <c r="Y506" i="15" s="1"/>
  <c r="W505" i="15"/>
  <c r="X505" i="15" s="1"/>
  <c r="Y505" i="15" s="1"/>
  <c r="A519" i="13"/>
  <c r="M518" i="13"/>
  <c r="N518" i="13" s="1"/>
  <c r="A520" i="13" l="1"/>
  <c r="M519" i="13"/>
  <c r="N519" i="13" s="1"/>
  <c r="A521" i="13" l="1"/>
  <c r="M520" i="13"/>
  <c r="N520" i="13" s="1"/>
  <c r="A522" i="13" l="1"/>
  <c r="M521" i="13"/>
  <c r="N521" i="13" s="1"/>
  <c r="A523" i="13" l="1"/>
  <c r="M522" i="13"/>
  <c r="N522" i="13" s="1"/>
  <c r="A524" i="13" l="1"/>
  <c r="M523" i="13"/>
  <c r="N523" i="13" s="1"/>
  <c r="A525" i="13" l="1"/>
  <c r="M524" i="13"/>
  <c r="N524" i="13" s="1"/>
  <c r="A526" i="13" l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M525" i="13"/>
  <c r="N525" i="13" s="1"/>
</calcChain>
</file>

<file path=xl/sharedStrings.xml><?xml version="1.0" encoding="utf-8"?>
<sst xmlns="http://schemas.openxmlformats.org/spreadsheetml/2006/main" count="3986" uniqueCount="1845">
  <si>
    <t xml:space="preserve">Rohdaten </t>
  </si>
  <si>
    <t>Anzahl Fälle pro Gruppe</t>
  </si>
  <si>
    <t>Gruppenname</t>
  </si>
  <si>
    <t>n1</t>
  </si>
  <si>
    <t>n2</t>
  </si>
  <si>
    <t>n3</t>
  </si>
  <si>
    <t>n4</t>
  </si>
  <si>
    <t>N</t>
  </si>
  <si>
    <t>Gesamt</t>
  </si>
  <si>
    <t>Nr</t>
  </si>
  <si>
    <t>Group</t>
  </si>
  <si>
    <t>x1</t>
  </si>
  <si>
    <t>x2</t>
  </si>
  <si>
    <t>x3</t>
  </si>
  <si>
    <t>x4</t>
  </si>
  <si>
    <t>x5</t>
  </si>
  <si>
    <t>x6</t>
  </si>
  <si>
    <t>x7</t>
  </si>
  <si>
    <t>x8</t>
  </si>
  <si>
    <t>Gruppe 1</t>
  </si>
  <si>
    <t>Mean</t>
  </si>
  <si>
    <t>STD</t>
  </si>
  <si>
    <t>SE</t>
  </si>
  <si>
    <t>tcrit</t>
  </si>
  <si>
    <t>CI</t>
  </si>
  <si>
    <t>ug</t>
  </si>
  <si>
    <t>og</t>
  </si>
  <si>
    <t>Gruppe 2</t>
  </si>
  <si>
    <t>Gruppe 3</t>
  </si>
  <si>
    <t>Gruppe 4</t>
  </si>
  <si>
    <t>1. Rohdaten einfügen</t>
  </si>
  <si>
    <t>Falls man es brauchen sollte:</t>
  </si>
  <si>
    <t>3. Mittelwert und Standardabweichung für sortierte Rohdaten (Overall) berechnen.</t>
  </si>
  <si>
    <t>5. Mcell_Matrix auf Grundlage der Müs berechnen</t>
  </si>
  <si>
    <t>2. Parameter der Rohdaten bestimmen</t>
  </si>
  <si>
    <t>X1</t>
  </si>
  <si>
    <t>X2</t>
  </si>
  <si>
    <t>X3</t>
  </si>
  <si>
    <t>X4</t>
  </si>
  <si>
    <t>X5</t>
  </si>
  <si>
    <t>X6</t>
  </si>
  <si>
    <t>X7</t>
  </si>
  <si>
    <t>X8</t>
  </si>
  <si>
    <t>Z1</t>
  </si>
  <si>
    <t>Z2</t>
  </si>
  <si>
    <t>Z3</t>
  </si>
  <si>
    <t>Z4</t>
  </si>
  <si>
    <t>Z5</t>
  </si>
  <si>
    <t>Z6</t>
  </si>
  <si>
    <t>Z7</t>
  </si>
  <si>
    <t>Z8</t>
  </si>
  <si>
    <t>Alles ausfüllen und benennen!</t>
  </si>
  <si>
    <t>MW</t>
  </si>
  <si>
    <t>=müges</t>
  </si>
  <si>
    <t>Anzahl Leute Gruppe</t>
  </si>
  <si>
    <t>SD</t>
  </si>
  <si>
    <t>N_G1</t>
  </si>
  <si>
    <t>Gruppennamen reinschreiben</t>
  </si>
  <si>
    <t>N_G2</t>
  </si>
  <si>
    <t>N_G3</t>
  </si>
  <si>
    <t>4. Mü-Vektoren bestimmen und benennen</t>
  </si>
  <si>
    <t>N_G4</t>
  </si>
  <si>
    <t>Ein Mittelwert pro Gruppe!</t>
  </si>
  <si>
    <t>mü1</t>
  </si>
  <si>
    <t>muz_1</t>
  </si>
  <si>
    <t>N_cases</t>
  </si>
  <si>
    <t>N komplett</t>
  </si>
  <si>
    <t>mü2</t>
  </si>
  <si>
    <t>muz_2</t>
  </si>
  <si>
    <t>k_</t>
  </si>
  <si>
    <t>Anzahl Gruppen</t>
  </si>
  <si>
    <t>mü3</t>
  </si>
  <si>
    <t>muz_3</t>
  </si>
  <si>
    <t>m_</t>
  </si>
  <si>
    <t>Anzahl Variablen</t>
  </si>
  <si>
    <t>mü4</t>
  </si>
  <si>
    <t>muz_4</t>
  </si>
  <si>
    <t>M_Cell benennen</t>
  </si>
  <si>
    <t>dann benennen</t>
  </si>
  <si>
    <t>dann geht es unten weiter</t>
  </si>
  <si>
    <t xml:space="preserve"> </t>
  </si>
  <si>
    <t>Rohdaten sortiert:</t>
  </si>
  <si>
    <t>falls nicht vorher noch sortieren!!</t>
  </si>
  <si>
    <t>Mcell_Matrix</t>
  </si>
  <si>
    <t>z_Daten</t>
  </si>
  <si>
    <t>Gruppe</t>
  </si>
  <si>
    <t>6. W-Matrizen für jede Gruppe berechnen</t>
  </si>
  <si>
    <t>Beispiel W1:</t>
  </si>
  <si>
    <t>=MMULT(MTRANS(gesamte Gruppe 1);gesamte Gruppe 1)-n_1*MMULT(MTRANS(mux_1);mux_1)</t>
  </si>
  <si>
    <t>Grundlage sind die x-Werte</t>
  </si>
  <si>
    <t>Determinante = MDET(W1_Matrix)</t>
  </si>
  <si>
    <t>Es gibt so viele Matrizen wie es</t>
  </si>
  <si>
    <t>Det</t>
  </si>
  <si>
    <t>Gruppen (k) gibt</t>
  </si>
  <si>
    <t>W1_Matrix</t>
  </si>
  <si>
    <t>W2_Matrix</t>
  </si>
  <si>
    <t xml:space="preserve">Die Matrize ist so groß wie die Anzahl </t>
  </si>
  <si>
    <t>der Variablen (m x m) -&gt; symmetrisch</t>
  </si>
  <si>
    <t>W3_Matrix</t>
  </si>
  <si>
    <t>W4_Matrix</t>
  </si>
  <si>
    <t>Det (W)</t>
  </si>
  <si>
    <t>7. Gesamtmatrix W berechnen</t>
  </si>
  <si>
    <t>W_Matrix</t>
  </si>
  <si>
    <t>Matrizen, die man nicht braucht, rauslöschen!</t>
  </si>
  <si>
    <t>Sonst kommt nicht das richtige Ergebnis raus!</t>
  </si>
  <si>
    <t>Matrixkästchen markieren in der</t>
  </si>
  <si>
    <t>gleichen Größe wie die W_Teilmatrizen</t>
  </si>
  <si>
    <t>= W1 + W2 + W3 + … Wj</t>
  </si>
  <si>
    <t>8. Covpooled von W berechnen</t>
  </si>
  <si>
    <t>Covpooled</t>
  </si>
  <si>
    <t>Covpooled Inverse</t>
  </si>
  <si>
    <t xml:space="preserve"> '= W-Matrix/(N_ - k)</t>
  </si>
  <si>
    <t>9. B_Matrix berechnen</t>
  </si>
  <si>
    <t>Wenn nicht mit Covpooled gerechnet werden darf</t>
  </si>
  <si>
    <t>(WMatrix1+WMatrix2)/(n_1+n_2-anzahl gruppen)</t>
  </si>
  <si>
    <t>B_Matrix</t>
  </si>
  <si>
    <t>Determinante berechnen</t>
  </si>
  <si>
    <t>10. B + W Matrix berechnen</t>
  </si>
  <si>
    <t>= B_Matrix + W_Matrix</t>
  </si>
  <si>
    <t>BW_Matrix</t>
  </si>
  <si>
    <t>Det (B+W)</t>
  </si>
  <si>
    <t>11. Wilks Lambda berechnen</t>
  </si>
  <si>
    <t>=Det(W)/Det(B+W)</t>
  </si>
  <si>
    <r>
      <rPr>
        <sz val="12"/>
        <color indexed="9"/>
        <rFont val="Symbol"/>
        <family val="1"/>
        <charset val="2"/>
      </rPr>
      <t>L</t>
    </r>
    <r>
      <rPr>
        <sz val="12"/>
        <color indexed="9"/>
        <rFont val="Arial"/>
        <family val="2"/>
      </rPr>
      <t xml:space="preserve">= </t>
    </r>
  </si>
  <si>
    <t>|W|/|W+B|</t>
  </si>
  <si>
    <r>
      <t>12. R</t>
    </r>
    <r>
      <rPr>
        <b/>
        <vertAlign val="super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 xml:space="preserve"> berechnen</t>
    </r>
  </si>
  <si>
    <r>
      <t>R</t>
    </r>
    <r>
      <rPr>
        <b/>
        <vertAlign val="superscript"/>
        <sz val="10"/>
        <rFont val="Arial"/>
        <family val="2"/>
      </rPr>
      <t>2</t>
    </r>
  </si>
  <si>
    <t>Antwort:</t>
  </si>
  <si>
    <t>der Varianz können durch die Gesamtlösung</t>
  </si>
  <si>
    <t>(durch alle Diskriminanzfunktionen) aufgeklärt werden.</t>
  </si>
  <si>
    <t>Hotellings T²</t>
  </si>
  <si>
    <t>12. Gruppenunterschiede?</t>
  </si>
  <si>
    <t>Gr1-Gr2</t>
  </si>
  <si>
    <t>T²</t>
  </si>
  <si>
    <t>Covpooled benennen</t>
  </si>
  <si>
    <t>alpha</t>
  </si>
  <si>
    <t>df1</t>
  </si>
  <si>
    <t>df2</t>
  </si>
  <si>
    <t>a_df</t>
  </si>
  <si>
    <t>T² crit</t>
  </si>
  <si>
    <t>Wenn T² &gt; T²crit -&gt; H0 ablehnen</t>
  </si>
  <si>
    <t>Decision</t>
  </si>
  <si>
    <t>F</t>
  </si>
  <si>
    <t>P(T²)</t>
  </si>
  <si>
    <t>Überschreitungswahrscheinlichkeit</t>
  </si>
  <si>
    <t>Gr1-Gr3</t>
  </si>
  <si>
    <t>Gr1-Gr4</t>
  </si>
  <si>
    <t>Gr2-Gr3</t>
  </si>
  <si>
    <t>Gr2-Gr4</t>
  </si>
  <si>
    <t>Gr3-Gr4</t>
  </si>
  <si>
    <t>Mdet auf die Größe der tatsächlichen Matrix anpassen</t>
  </si>
  <si>
    <r>
      <t xml:space="preserve"> R</t>
    </r>
    <r>
      <rPr>
        <vertAlign val="superscript"/>
        <sz val="11"/>
        <color theme="0"/>
        <rFont val="Calibri"/>
        <family val="2"/>
        <scheme val="minor"/>
      </rPr>
      <t>2</t>
    </r>
    <r>
      <rPr>
        <sz val="11"/>
        <color theme="0"/>
        <rFont val="Calibri"/>
        <family val="2"/>
        <scheme val="minor"/>
      </rPr>
      <t xml:space="preserve"> = 1 - Wilks Lambda</t>
    </r>
  </si>
  <si>
    <t>(siehe pinke Pfeile)</t>
  </si>
  <si>
    <t>Unbedingt mit Matrixbefehl, also STRG+SHIFT+ENTER bestätigen!</t>
  </si>
  <si>
    <t>Statistica Output</t>
  </si>
  <si>
    <t>Statistica</t>
  </si>
  <si>
    <t>&gt; Anzahl Variablen (Anzahl gemessene Variablen + Gruppierungsvariable) und Fälle einstellen</t>
  </si>
  <si>
    <t>&gt; Rohdaten als Textlabels einfügen</t>
  </si>
  <si>
    <t>&gt; Variablen benennen</t>
  </si>
  <si>
    <t>&gt; Statistik &gt; Explorative Verfahren &gt; Diskriminanzanalyse &gt; als Gruppierungsvariable Group nehmen und als unabhängige Variablen die gemessenen Variablen</t>
  </si>
  <si>
    <t xml:space="preserve">Zusammenfassend dann z.B. </t>
  </si>
  <si>
    <t xml:space="preserve">Antwort: Das Wilks Lambda beträgt 0,3756553 und wird im F-Test hochsignifikant. </t>
  </si>
  <si>
    <t>Alle Diskriminanzfunktionen mit allen Variablen ergeben eine signikante Trennleistung.</t>
  </si>
  <si>
    <t>&gt; Kann auch nicht signifikant werden, dann liegt keine Diskriminanzfunktion vor, die die Daten gut trennen kann</t>
  </si>
  <si>
    <t xml:space="preserve">z.B. </t>
  </si>
  <si>
    <t>&gt; Ergebnis steht oben in dem sich öffnenden Fenster</t>
  </si>
  <si>
    <t>z.B.</t>
  </si>
  <si>
    <t>Wilks</t>
  </si>
  <si>
    <t>Part.</t>
  </si>
  <si>
    <t>F-entf.</t>
  </si>
  <si>
    <t>p-Wert</t>
  </si>
  <si>
    <t>Toler.</t>
  </si>
  <si>
    <t>1-Toler.</t>
  </si>
  <si>
    <t xml:space="preserve">&gt; Zusammenf.: Variablen im Modell &gt; Zusammenfassung </t>
  </si>
  <si>
    <t>&gt; diese Tabelle nutzt man, um die einzelnen Variablen zu bewerten, die bei den Diskriminanzfunktionen berücksichtigt werden</t>
  </si>
  <si>
    <t>&gt; Inhaltlich: was passiert mit der Gesamtlösung, wenn man die entsprechenden Variablen entfernt</t>
  </si>
  <si>
    <t>Wilks Lambda:</t>
  </si>
  <si>
    <t>&gt; das neue Wilks (=unaufgeklärte Varianz), wenn Var x entfernt wird</t>
  </si>
  <si>
    <t>&gt; je höher, desto schlechter wird die Aufklärungsleistung</t>
  </si>
  <si>
    <t>&gt; immer mit dem eigentlichen Wilks mit allen Variablen vergleichen</t>
  </si>
  <si>
    <t xml:space="preserve">F-Test und p-Wert:  </t>
  </si>
  <si>
    <t>&gt; Wilks_ges vs. Wilks_neu</t>
  </si>
  <si>
    <t>&gt; Gibt an, ob es eine sig. Änderung der Gesamt-Trennleistung gibt, wenn Variable entfernt wurde</t>
  </si>
  <si>
    <t>1 – Toleranz:</t>
  </si>
  <si>
    <t>Toleranz:</t>
  </si>
  <si>
    <t>&gt; Measure of Individuation| Uniqueness</t>
  </si>
  <si>
    <t>&gt; Wenn Tol hoch, dann ist sie sehr spezifisch, individuell</t>
  </si>
  <si>
    <t>&gt; Wenn Tol niedrig, dann teilt sie viele Infos mit anderen Variablen</t>
  </si>
  <si>
    <t>&gt; Optimal: Mittlere Tol, dann hat sie sowohl Intervarkorrel, als auch spezifische Infos</t>
  </si>
  <si>
    <t>&gt; Signifikante Änderung? Niveau bei p &lt;.10</t>
  </si>
  <si>
    <t>&gt; so viel Varianz steckt in der Variable drin und kann nicht von den anderen erklärt werden &gt; spezifischer Anteil</t>
  </si>
  <si>
    <t>&gt; so viel Varianz wird auch von den anderen Variablen im Modell erklärt</t>
  </si>
  <si>
    <t>&gt; Gibt sozusagen an wie viel Redundanz in der Batterie steckt</t>
  </si>
  <si>
    <t>&gt; Sozusagen die Intervariablenkorrelation/Korrelation mit den anderen Variablen im Modell</t>
  </si>
  <si>
    <t xml:space="preserve"> N=385</t>
  </si>
  <si>
    <r>
      <rPr>
        <sz val="10"/>
        <color indexed="8"/>
        <rFont val="Arial"/>
        <family val="2"/>
      </rPr>
      <t>Diskriminanzanalyse - Zusammenfassung (Tabelle1)
Variablen im Modell: 4; Gruppen: Group (3 Gr.)
Wilks Lambda: ,37566 approx. F (8,758)=59,840 p&lt;0,0000</t>
    </r>
  </si>
  <si>
    <t xml:space="preserve">Antwort: Es sollten nach Signifikanzkriterium alpha = 0.1 die Variablen X1, X2 und X4 aufgenommen werden . </t>
  </si>
  <si>
    <t xml:space="preserve">Variable X3 soll nicht aufgenommen werden. </t>
  </si>
  <si>
    <t>Zusammenfassend dann z.B.</t>
  </si>
  <si>
    <t xml:space="preserve"> Anzahl Variablen im Modell:       4</t>
  </si>
  <si>
    <t xml:space="preserve"> Wilks  Lambda: ,3756585   approx. F (8,758) = 59,84043 p &lt; 0,0000</t>
  </si>
  <si>
    <t xml:space="preserve">Verschlechterung: </t>
  </si>
  <si>
    <t xml:space="preserve">Antwort: </t>
  </si>
  <si>
    <t>Overall</t>
  </si>
  <si>
    <t>Um vieviel Prozent verschlechtert sich die Trennleistung (aufgeklärter Varianzanteil), wenn Sie die zur Nichtaufnahme vorgesehenen Variablen tatsächlich weglassen?</t>
  </si>
  <si>
    <t xml:space="preserve">Wenn die Variable X3 wegfällt verschlechtert sich die Trennleistung um 0,329%. </t>
  </si>
  <si>
    <t xml:space="preserve">Berechnen Sie nun für Ihre Auswahl von Variablen die Diskriminanzlösung. </t>
  </si>
  <si>
    <t>A.</t>
  </si>
  <si>
    <t>Wie lauten die Eigenwerte für jede Diskriminanzfunktion?</t>
  </si>
  <si>
    <t>B.</t>
  </si>
  <si>
    <t>Sind beide Roots signifikant?</t>
  </si>
  <si>
    <t>C.</t>
  </si>
  <si>
    <t>Wie hoch ist die Trennleistung (aufgeklärte Varianz) der Root1, wie hoch die der Root2?</t>
  </si>
  <si>
    <t>&gt; Die Diskriminanzanalyse jetzt noch einmal für die Variablen berechnen, die wir drin behalten wollen</t>
  </si>
  <si>
    <t>Wilks  Lambda: ,3789497   approx. F (6,760) = 79,09836 p &lt; 0,0000</t>
  </si>
  <si>
    <t>R²</t>
  </si>
  <si>
    <r>
      <rPr>
        <sz val="10"/>
        <color indexed="8"/>
        <rFont val="Arial"/>
        <family val="2"/>
      </rPr>
      <t>Diskriminanzanalyse - Zusammenfassung (Tabelle1)
Variablen im Modell: 3; Gruppen: Group (3 Gr.)
Wilks Lambda: ,37895 approx. F (6,760)=79,098 p&lt;0,0000</t>
    </r>
  </si>
  <si>
    <t>&gt; Details &gt; Kanonische Analyse &gt; Koeffizienten für kanonische Variablen</t>
  </si>
  <si>
    <t>Root 1</t>
  </si>
  <si>
    <t>Root 2</t>
  </si>
  <si>
    <t>Eigenw.</t>
  </si>
  <si>
    <t>Kum. %</t>
  </si>
  <si>
    <t xml:space="preserve"> Variable</t>
  </si>
  <si>
    <r>
      <rPr>
        <sz val="10"/>
        <color indexed="8"/>
        <rFont val="Arial"/>
        <family val="2"/>
      </rPr>
      <t>Standardisierte Koeff. (Tabelle1)
für kanon. Variablen</t>
    </r>
  </si>
  <si>
    <t xml:space="preserve">Die Eigenwerte sind in </t>
  </si>
  <si>
    <t>markiert.</t>
  </si>
  <si>
    <t>Roots Entfernt</t>
  </si>
  <si>
    <t>Chi²-Tests mit sukzessiv entfernten Roots (Tabelle2)</t>
  </si>
  <si>
    <t>Eigen-</t>
  </si>
  <si>
    <t>Kanon.</t>
  </si>
  <si>
    <t>Chi ²</t>
  </si>
  <si>
    <t>FG</t>
  </si>
  <si>
    <t>0</t>
  </si>
  <si>
    <t>1</t>
  </si>
  <si>
    <t xml:space="preserve">In der zweiten Zeile wird deutlich, dass sich die signifikante Trennleistung verändert, wenn die erste Root (wichtigste Root) heraus genommen wird. </t>
  </si>
  <si>
    <t>&gt; auch bei kanonische Analyse &gt; Zusammenf.: Chi²-Tests für sukzessive Roots</t>
  </si>
  <si>
    <t>Anteilige Var.</t>
  </si>
  <si>
    <t xml:space="preserve">Probe: </t>
  </si>
  <si>
    <t>Da beide Roots nicht als unabhängig angesehen werden, muss hier die anteilige Varianz betrachtet werden (haben beide (mehr oder weniger) Anteil an Aufklärung aller Variablen).</t>
  </si>
  <si>
    <t>anteilige Varianz * R²</t>
  </si>
  <si>
    <t>Eigenwert durch Summe Eigenwerte</t>
  </si>
  <si>
    <t>&gt; Summe anteilige R² (kommt das gesamte R² heraus?)</t>
  </si>
  <si>
    <t xml:space="preserve">Die R² der einzelnen Roots lauten: </t>
  </si>
  <si>
    <t>Wie stark würde sich die Trennleistung verschlechtern, wenn Sie nur die erste Diskriminanzfunktion (Root1) verwenden würden, und die zweite (Root2) weglassen?</t>
  </si>
  <si>
    <t>Erläutern Sie das Ergebnis anhand der Graphik (Scatterplot) des Diskriminanzraumes, der von Root1 und Root2 aufgespannt wird.</t>
  </si>
  <si>
    <t xml:space="preserve">Das Ergebnis in A ist auch sehr gut im Scatterplot zu erkennen. </t>
  </si>
  <si>
    <t>Geht man auf der x-Achse (Root1) von links nach rechts, wechseln die Gruppen, in Y-Richtung gibt es jedoch kaum Lageunterschiede.</t>
  </si>
  <si>
    <t>Also trennt fast nur die Root1.</t>
  </si>
  <si>
    <t>Nehmen Sie hierfür eine Schätzung der A-Priori Wahrscheinlichkeiten aus den relativen Gruppenstärken.</t>
  </si>
  <si>
    <t>Nehmen Sie weiterhin homogene Covarianzmatrizen an.</t>
  </si>
  <si>
    <t>Erstellen Sie die Confusion-Matrix. Wie groß ist der %-Anteil der richtigen Klassifikationen?</t>
  </si>
  <si>
    <t>Ist die Trefferhäufigkeit des Klassifikationssystems signifikant besser als eine Zufallsklassifikation?</t>
  </si>
  <si>
    <t>Fall eigeordnet in:</t>
  </si>
  <si>
    <t>G1</t>
  </si>
  <si>
    <t>G2</t>
  </si>
  <si>
    <t>G3</t>
  </si>
  <si>
    <t>G4</t>
  </si>
  <si>
    <t>Fall ist</t>
  </si>
  <si>
    <t>N_correct</t>
  </si>
  <si>
    <t>P_c</t>
  </si>
  <si>
    <t>to do:</t>
  </si>
  <si>
    <t>neue Müs falls Variablen rausgeflogen sind definieren</t>
  </si>
  <si>
    <t>Mittelwerte (Centroide)</t>
  </si>
  <si>
    <t>Gruppe1</t>
  </si>
  <si>
    <t>Gruppe2</t>
  </si>
  <si>
    <t>Gruppe3</t>
  </si>
  <si>
    <t>&gt; mü-Vektor Gruppe 1</t>
  </si>
  <si>
    <t>&gt; mü-Vektor Gruppe 2</t>
  </si>
  <si>
    <t>&gt; mü-Vektor Gruppe 3</t>
  </si>
  <si>
    <t>&gt; benennen: mü1_neu</t>
  </si>
  <si>
    <t>&gt; benennen: mü2_neu</t>
  </si>
  <si>
    <t>&gt; benennen: mü3_neu</t>
  </si>
  <si>
    <r>
      <t>Overall</t>
    </r>
    <r>
      <rPr>
        <b/>
        <sz val="10"/>
        <color indexed="9"/>
        <rFont val="Symbol"/>
        <family val="1"/>
        <charset val="2"/>
      </rPr>
      <t xml:space="preserve"> </t>
    </r>
    <r>
      <rPr>
        <b/>
        <sz val="10"/>
        <color rgb="FF660033"/>
        <rFont val="Symbol"/>
        <family val="1"/>
        <charset val="2"/>
      </rPr>
      <t>L</t>
    </r>
  </si>
  <si>
    <t>- falls weniger Variablen in Diskriminanzanalyse hier müs reinkopieren</t>
  </si>
  <si>
    <t>MDC</t>
  </si>
  <si>
    <t>QCR</t>
  </si>
  <si>
    <t>Classify QCR</t>
  </si>
  <si>
    <t>Likelihoods</t>
  </si>
  <si>
    <t>1/(2*PI()^(m_/2)*WURZEL(det_risk))*EXP(-0,5*G59)</t>
  </si>
  <si>
    <t>Classify Max Rule</t>
  </si>
  <si>
    <t>&gt; mü_Vektor Gruppe 4</t>
  </si>
  <si>
    <t>&gt; benennen: mü4_neu</t>
  </si>
  <si>
    <t>homogene Covarianzmatrizen!!!</t>
  </si>
  <si>
    <t>Classify nach QCR Vorbereitung</t>
  </si>
  <si>
    <t>aprioris</t>
  </si>
  <si>
    <t>Probe</t>
  </si>
  <si>
    <t>p_Gruppe4</t>
  </si>
  <si>
    <t xml:space="preserve">Demnach kann daraus geschlossen werden, dass die Root 2 alleine keine signifikante Gruppentrennung liefert. Somit weist nur Root 1 eine signifikante Trennleistung auf. </t>
  </si>
  <si>
    <r>
      <rPr>
        <b/>
        <sz val="10"/>
        <color indexed="8"/>
        <rFont val="Arial"/>
        <family val="2"/>
      </rPr>
      <t>Antwort</t>
    </r>
    <r>
      <rPr>
        <sz val="10"/>
        <color indexed="8"/>
        <rFont val="Arial"/>
        <family val="2"/>
      </rPr>
      <t xml:space="preserve">: Der Tabelle ist zu entnehmen, dass wir eine signifikante Trennleistung erzielen, wenn wir die Gesamtlösung betrachten (Erste Zeile, keine Roots entfernt). </t>
    </r>
  </si>
  <si>
    <t xml:space="preserve">Die Trennleistung würde sich nur um 0,20% verschlechtern, wenn Root 2 raus gelassen werden würde. Das ist sehr wenig. </t>
  </si>
  <si>
    <t xml:space="preserve">Classify </t>
  </si>
  <si>
    <t>MMULT(E59:F59-mu_risk;MMULT(invCovPooledGes;MTRANS(E59:F59-mu_risk)))</t>
  </si>
  <si>
    <t>MahalalobisWert+LN($Det$)-2*LN(a$priori)</t>
  </si>
  <si>
    <t>Bayes</t>
  </si>
  <si>
    <t>falls nicht nach Diskrim die Determinante verändern!</t>
  </si>
  <si>
    <t>anpassen je nach Gruppengröße Likelihood &amp; apriori-vektor</t>
  </si>
  <si>
    <t>Cov_G1</t>
  </si>
  <si>
    <t>Cov_G2</t>
  </si>
  <si>
    <t>dann STRG + SHIFT + ENTER</t>
  </si>
  <si>
    <t>InvCov_G1</t>
  </si>
  <si>
    <t>Cov_G3</t>
  </si>
  <si>
    <t>&gt; Cov_G1 nennen</t>
  </si>
  <si>
    <t>&gt; Cov_G2 nennen</t>
  </si>
  <si>
    <t>&gt; Cov_G3 nennen</t>
  </si>
  <si>
    <t>Cov_G4</t>
  </si>
  <si>
    <t>Gr1ges_neu</t>
  </si>
  <si>
    <t>Gr2ges_neu</t>
  </si>
  <si>
    <t>Gr3ges_neu</t>
  </si>
  <si>
    <t>Gr4ges_neu</t>
  </si>
  <si>
    <t>benennen!</t>
  </si>
  <si>
    <t>hier die Variable rausnehmen, die rausgefallen ist, falls eine rausgefallen ist und die Variablen passend benennen!</t>
  </si>
  <si>
    <t>&gt; Falls z.B. X3 rausgefallen ist, dann Variablen X1, X2 und X4 aufeinanderfolgend!</t>
  </si>
  <si>
    <t>&gt; Cov_G4 nennen</t>
  </si>
  <si>
    <t>falls Bayes</t>
  </si>
  <si>
    <t>p_Gruppe1</t>
  </si>
  <si>
    <t>p_Gruppe2</t>
  </si>
  <si>
    <t>p_Gruppe3</t>
  </si>
  <si>
    <t>Cov_pooled</t>
  </si>
  <si>
    <t>quadrierte Mahalanobisdistanz bei Klassifikation &gt;</t>
  </si>
  <si>
    <t>Performance Test Classifyer vs Zufall</t>
  </si>
  <si>
    <t>Expected Frequencies</t>
  </si>
  <si>
    <t>erwartete Treffer</t>
  </si>
  <si>
    <t>=h^</t>
  </si>
  <si>
    <t>Anpassen an Gruppenanzahl</t>
  </si>
  <si>
    <t>Test</t>
  </si>
  <si>
    <t>p</t>
  </si>
  <si>
    <t>mü</t>
  </si>
  <si>
    <t>s2</t>
  </si>
  <si>
    <t>s</t>
  </si>
  <si>
    <t>x (Treffer)</t>
  </si>
  <si>
    <t>z</t>
  </si>
  <si>
    <t>P(|z|&gt;z0) (zweiseitiger Test)</t>
  </si>
  <si>
    <t>fall s2 &lt; 9</t>
  </si>
  <si>
    <t>mit Binomialverteilung</t>
  </si>
  <si>
    <t>N*p</t>
  </si>
  <si>
    <t>mü*(1-p)</t>
  </si>
  <si>
    <t>Treffer die man mit dem Classifyer erhalten hat</t>
  </si>
  <si>
    <t>standardisierter Wert der Trefferquote</t>
  </si>
  <si>
    <t>z.B. MDC N_correct</t>
  </si>
  <si>
    <t>Performance Test Classifyer vs Classifyer</t>
  </si>
  <si>
    <t xml:space="preserve">Fall eigeordnet in: einfach die Werte aus der Tabelle links hier rein kopieren </t>
  </si>
  <si>
    <t>Classifier</t>
  </si>
  <si>
    <t>Treffer die man mit dem anderen Classifyer erhalten hat</t>
  </si>
  <si>
    <t>H^/N</t>
  </si>
  <si>
    <t>Vorbereitung Klassifikation nach Diskriminanzfunktion</t>
  </si>
  <si>
    <t>&gt; rechts daneben entweder für alle Gruppen gleich oder benutzerdefiniert je nach aprioris</t>
  </si>
  <si>
    <t>&gt; Klassifikationsfunktion drücken</t>
  </si>
  <si>
    <t>&gt; kopieren &amp; hier transponiert einfügen</t>
  </si>
  <si>
    <t>Konst.</t>
  </si>
  <si>
    <t>Klassifikationsfunktion; Gruppen: gruppe (Tabelle22.sta)</t>
  </si>
  <si>
    <t>SUMMENPRODUKT(P$153:R$153;$C121:$E121)+$V$153</t>
  </si>
  <si>
    <t>Rohdaten sortiert</t>
  </si>
  <si>
    <t>Diskriminanz</t>
  </si>
  <si>
    <t>var_pooled</t>
  </si>
  <si>
    <t>s_pooled</t>
  </si>
  <si>
    <t>Bestimmen Sie, ob sich die Zentroide der 3 Gruppen signifikant unterscheiden!</t>
  </si>
  <si>
    <t xml:space="preserve">z.B.  </t>
  </si>
  <si>
    <t>Prüfen Sie, zwischen welchen Gruppen multivariate Mittelwertsunterschiede bestehen.</t>
  </si>
  <si>
    <t>Nehmen Sie hierbei an, dass die Covarianzmatrizen aller Gruppen homogen sind.</t>
  </si>
  <si>
    <t>oder</t>
  </si>
  <si>
    <t>nicht homogene Covarianzmatrizen!!!</t>
  </si>
  <si>
    <t>Frage</t>
  </si>
  <si>
    <t>=(n_1+n_2-2)*df1/df2</t>
  </si>
  <si>
    <t>an Gruppen anpassen! Nur so viele CovMatrizen mit rein nehmen,</t>
  </si>
  <si>
    <t>wie wir tatsächlich mit Daten gefüllt haben</t>
  </si>
  <si>
    <t>=m</t>
  </si>
  <si>
    <t>wichtig: wenn nicht von homogenen Covarianzmatrizen ausgegangen werden kann, müssen die W-Matrizen so benannt werden, wie in der Formel für T²: W_1, W_2, W_3, W_4</t>
  </si>
  <si>
    <t xml:space="preserve">Zwischen allen Gruppenvergleichen besteht ein mulitvariater Mittelwertsunterschied. Alle Gruppenvergleiche werden signifikant, also wird H0 verworfen. </t>
  </si>
  <si>
    <t>Antwort</t>
  </si>
  <si>
    <t>aus Statistica MD^2 ausgeben oder in Excel</t>
  </si>
  <si>
    <t>Aposteriori (entweder in Excel oder aus Statistica: Klassifikation &gt; Posteriori Wahrscheinlichkeiten)</t>
  </si>
  <si>
    <t>Führen Sie eine Diskriminanzanalyse der Daten durch, und bestimmen Sie alle Diskriminanzfuktionen</t>
  </si>
  <si>
    <t>UNSTANDARDISIERT (auf Rohdaten)</t>
  </si>
  <si>
    <t>Konstant</t>
  </si>
  <si>
    <r>
      <rPr>
        <sz val="10"/>
        <color indexed="8"/>
        <rFont val="Arial"/>
        <family val="2"/>
      </rPr>
      <t>Koeffizienten (Tabelle2)
für kanon. Variablen</t>
    </r>
  </si>
  <si>
    <r>
      <rPr>
        <sz val="10"/>
        <color indexed="8"/>
        <rFont val="Arial"/>
        <family val="2"/>
      </rPr>
      <t>Standardisierte Koeff. (Tabelle2)
für kanon. Variablen</t>
    </r>
  </si>
  <si>
    <t>Y1 = b11 Z1 + b12 Z2 + b13 Z3</t>
  </si>
  <si>
    <t>Daten standardisiert mit s_pool!</t>
  </si>
  <si>
    <t>Y1 = Y01+b11 X1 + b12 X2 + b13 X3</t>
  </si>
  <si>
    <t>Y2 = b21 Z1 + b22 Z2 + b23 Z3</t>
  </si>
  <si>
    <t>Y2 = Y02+b21 X1 + b22 X2 + b23 X4</t>
  </si>
  <si>
    <t>b11</t>
  </si>
  <si>
    <t>b12</t>
  </si>
  <si>
    <t>b14</t>
  </si>
  <si>
    <t>b13</t>
  </si>
  <si>
    <t>b21</t>
  </si>
  <si>
    <t>b22</t>
  </si>
  <si>
    <t>b23</t>
  </si>
  <si>
    <t>b24</t>
  </si>
  <si>
    <t>Root1</t>
  </si>
  <si>
    <t>Root2</t>
  </si>
  <si>
    <t>Alle Beispiele aus der Altklausur WiSe1718</t>
  </si>
  <si>
    <t>S</t>
  </si>
  <si>
    <t>1. Berechnung der vollständigen Diskriminanzanalyse mit den Ergebnissen der Signfikanztestung des Wilks' Lamda</t>
  </si>
  <si>
    <t>2. Bestimmung der Diskriminanzfunktionen</t>
  </si>
  <si>
    <t>Arten der Berechnung sinnvoll für die Berechnung in der Folder Diskriminanzfunktionen</t>
  </si>
  <si>
    <t>Was "bedeuten" die signifikanten Diskriminanzfunkionen inhaltlich, d.h. welche Diskriminanzfunktion wird von welchen Variablen bestimmt?</t>
  </si>
  <si>
    <t>(Interpretieren Sie die Faktorenstruktur-Matrix)</t>
  </si>
  <si>
    <r>
      <rPr>
        <sz val="10"/>
        <color indexed="8"/>
        <rFont val="Arial"/>
        <family val="2"/>
      </rPr>
      <t>Faktorenstruktur-Matrix (Tabelle2)
Korrelationen:Variablen - kanon. Roots
(gepoolte Inner-Gruppen-Korr.)</t>
    </r>
  </si>
  <si>
    <t>&gt; Die Ausgabe zeigt die Faktorenstrukturmatrix (Vergleich mit Ladungsmatrix)</t>
  </si>
  <si>
    <t>&gt; Details -&gt; Kanonische Analyse -&gt; Details -&gt; Faktorenstruktur</t>
  </si>
  <si>
    <t>&gt; Faktorenladungen auf den Roots werden dargestellt (Korrelationen der Variablen mit der Diskriminanzfunktion)</t>
  </si>
  <si>
    <t>&gt; Welche Variable ist für welche Funktion wichtig? -&gt; Gemeinsamkeiten mit standardisierten Koeffizienten</t>
  </si>
  <si>
    <t>&gt;  trotzdem hohe Interkorrelationen</t>
  </si>
  <si>
    <t>&gt; um die Bedeutung der Variablen zu ermitteln, ist es auch wichtig sich die Faktorladungen anzuschauen</t>
  </si>
  <si>
    <t>Interpretationsregeln:</t>
  </si>
  <si>
    <t>&gt; hier kann man zunächst schauen, wie wichtig die einzelnen Variablen für die Roots sind. Allerdings sieht man dies noch besser in der Faktorenstrukturmatrix</t>
  </si>
  <si>
    <t>&gt; hier wäre es so:</t>
  </si>
  <si>
    <t>Gruppennamen eingeben</t>
  </si>
  <si>
    <t>X2 ist wichtig für beide, aber vor allem für Root1</t>
  </si>
  <si>
    <t>X1 ist vor allem wichtig für Root2</t>
  </si>
  <si>
    <t>X4 ist vor allem wichtig für Root1</t>
  </si>
  <si>
    <t>X1 lädt auf Root 2 höher als auf Root 1</t>
  </si>
  <si>
    <t>X2 ist wichtiger für Root 1 und lädt auf Root 2 sehr wenig</t>
  </si>
  <si>
    <t>X3 lädt höher auf Root 2</t>
  </si>
  <si>
    <t>&gt; Vorzeichen ist hier egal, sondern nur der Betrag</t>
  </si>
  <si>
    <t>Bestimmen Sie die W-Matrix und die B-Matrix.</t>
  </si>
  <si>
    <t>Berechnen Sie hieraus das Overall-Wilks-Lambda für die Gruppentrennung nach MANOVA, bzw. der vollständigen Diskriminanzanalyse.</t>
  </si>
  <si>
    <t xml:space="preserve">oder so: </t>
  </si>
  <si>
    <t>Bestimmen Sie die Varianzaufklärung durch die Gruppenaufteilung (QS_zwischen/QS_innen) für den Variablenverbund über Bestimmung des Wilks Lambda</t>
  </si>
  <si>
    <t>Wird Dir in Excel von deinem Sheet berechnet. Einfach die W-Matrix, die B-Matrix, Wilks und R^2 in die Lösung kopieren.</t>
  </si>
  <si>
    <t>Stellen Sie die Mittelwerte und ihre Konfidenzintervalle für alle drei Gruppen in einem deskriptiven Plot dar.</t>
  </si>
  <si>
    <t>Plotten Sie hierbei die Mittelwerte der drei Gruppen pro Variable übereinander, damit man die Überschneidung der Konfidenzintervalle beurteilen kann.</t>
  </si>
  <si>
    <t xml:space="preserve">Die deskriptiven Werte pro Gruppe werden von Deinem Sheet berechnet. Diagramm einfügen, Daten auswählen und den Gruppennamen sowie die </t>
  </si>
  <si>
    <t>Gruppenmittelwerte hinzufügen. Das machst Du für jede Gruppe  einzeln. Y-Achse anpassen und dafür die Variablen (z.B. X1 X2 usw.) auswählen.</t>
  </si>
  <si>
    <t>Diagrammtitel, Achsenbeschriftung, Legende und Fehlerindikatoren hinzufügen. Um die Konfidenzintervalle einzutragen gehst Du bei Fehlerindikatoren</t>
  </si>
  <si>
    <t>auf den Pfeil und auf Weitere Optionen und die erste Gruppe auswählen. Dann ganz unten auf benutzerdefiniert klicken und</t>
  </si>
  <si>
    <t>bei positive und negativem Wert den CI (Kritischen Wert) angeben. Das für jede Gruppe wiederholen</t>
  </si>
  <si>
    <t>Siehe in Deinem Sheet Hotelling's VarHom. Kopiere die Tabellen der Gruppen, die du vergleichen willst und die Tabelle, die auf Signifikanz prüft.</t>
  </si>
  <si>
    <t xml:space="preserve">Beschreibe dann welche Gruppen sich signifikant unterscheiden. </t>
  </si>
  <si>
    <t>Berechnen Sie eine vollständige Diskriminanzanalyse und geben Sie die Ergebnisse der Signifikanztestung des Wilks' Lambda an.</t>
  </si>
  <si>
    <t>Das machst Du in Statistica. Du kopierst die ersten Zeilen in Excel. Dort findest du die Anzahl der Variablen im Modell, Wilks Lambda und</t>
  </si>
  <si>
    <t>die Testung auf Signifikanz.</t>
  </si>
  <si>
    <t xml:space="preserve">Bestimmen Sie die Variablen, die nicht aufgenommen werden sollten, nach einem Signifikanzkriterium von alpha = 0.1 </t>
  </si>
  <si>
    <t>Welche Variable(n) fallen nach diesem Kriterium weg?</t>
  </si>
  <si>
    <t>Statistica. Klicke auf Zusammenfassung Variablen im Modell und kopiere die Tabelle mit Kopfzeile. Ist der p-Wert größer als dein gewähltes Alpha</t>
  </si>
  <si>
    <t>so wird die Variable nach diesem Kriterium nicht aufgenommen.</t>
  </si>
  <si>
    <t>Wie viel Diskriminationsvarianz wird anteilig durch die einzelnen Funktionen erklärt?</t>
  </si>
  <si>
    <t>reltiver Anteil</t>
  </si>
  <si>
    <t xml:space="preserve">Du brauchst die Eigenwerte der einzelnen Roots aus der Tabelle für sukzessive Roots und die Summe aller Eigenwerte. </t>
  </si>
  <si>
    <t>Den Anteil berechnest Du dann, indem Du den jeweiligen Eigenwert durch die Summe teilst. Beide Anteile zusammen müssen 100% ergeben</t>
  </si>
  <si>
    <t xml:space="preserve">absoulter Anteil </t>
  </si>
  <si>
    <t xml:space="preserve">Du nimmst den eben berechneten Anteil mal dem Gesamt R^2. Das machst du für alle Roots. Hier sollte nicht 100% in der Summe rauskommen. </t>
  </si>
  <si>
    <t xml:space="preserve">Berechne dafür R^2 der einzelnen Variablen (1-Wilks Lambda aus der Tabelle für jede Variable) </t>
  </si>
  <si>
    <t xml:space="preserve">und ziehe das vom R^2_gesamt ab. So berechnest du den Change in Prozent. </t>
  </si>
  <si>
    <t xml:space="preserve">Angesichts des unter 6 erzielten Ergebnisses, wie würden Sie sich entscheiden unter Abwägung von Signifikanzkriterium </t>
  </si>
  <si>
    <t>und Trennleistungseinbuße: sollte man eher eine oder zwei Variablen weglassen?</t>
  </si>
  <si>
    <t xml:space="preserve">Geben Sie an, welche Variablen Sie endgültig in die Diskriminanzanalyse aufnehmen. </t>
  </si>
  <si>
    <t>Wenn Variablen nach dem Signifikanzkriterium nur knapp aufgenommen werden sollten, überprüfe unter Berücksichtigung der</t>
  </si>
  <si>
    <t xml:space="preserve">Verschlechterung, ob die Variable wichtig oder unwichtig für die Trennleistung ist. </t>
  </si>
  <si>
    <t>A</t>
  </si>
  <si>
    <t>B</t>
  </si>
  <si>
    <t>C</t>
  </si>
  <si>
    <t>Statistica. Klicke auf kanonische Analyse und dann auf Chi^2 Test für sukzessive Roots und kopiere die Tabelle mit Kopfzeile.</t>
  </si>
  <si>
    <t>Lies die Eigenwerte ab.</t>
  </si>
  <si>
    <t>Lies die Signifikanz ab. Der obere p-Wert bezeith sich auf beide Roots, der untere nur auf Root 2</t>
  </si>
  <si>
    <t xml:space="preserve">Berechne R^2 für jede Variable. Nimm dafür das kanonische R hoch 2. </t>
  </si>
  <si>
    <t>Statistica. Faktorstruktur-Matrix mit Kopfzeile in Excel kopieren. Interpretieren welche Variable wie hoch auch welcher</t>
  </si>
  <si>
    <t xml:space="preserve">Root lädt. </t>
  </si>
  <si>
    <t>Ziehe vom R^2 deines neuen Modells (also z.B. nur noch mit den zwei übrig gebliebenen Variablen) das R^2 der Root 1 ab (das berechnest Du</t>
  </si>
  <si>
    <t>aus der Tabelle für sukzessive Roots kanonisches R hoch 2 -&gt; hast Du in Aufbabe 8C gemacht). Das Ergebnis zeigt dir die Verschlechterung in</t>
  </si>
  <si>
    <t xml:space="preserve">Prozent. </t>
  </si>
  <si>
    <t>Klicke in Statistica auf Scatterplot und kopiere ihn in Excel.</t>
  </si>
  <si>
    <t xml:space="preserve">Erkläre anhand des Scatterplots die Ergebnisse aus A. </t>
  </si>
  <si>
    <t>Klassifizieren Sie die Fälle mit einer QCR, wobei Sie nur die unter 7 ausgewählten Variablen aufnehmen.</t>
  </si>
  <si>
    <t xml:space="preserve">Schätze die A-Priori Wahrscheinlichkeiten aus n pro Gruppe / N_gesamt. </t>
  </si>
  <si>
    <t>Dein Sheet ClassifierVarHom gibt dir die QCR aus, wenn du die A-Prioris eingetragen hast.</t>
  </si>
  <si>
    <t>Gleiches Sheet. Kopiere die Confusion Matrix für die QCR</t>
  </si>
  <si>
    <t>Sheet Performance. Kopiere die Tabelle für QCR, in der steht, ob es signifikant besser als der Zufall ist.</t>
  </si>
  <si>
    <t>Klassifizieren Sie die Fälle mit dem Bayes Classifier, nehmen Sie dabei identische Wahrscheinlichkeiten pro Gruppe an. Nehmen Sie außerdem nur die unter 7 ausgewählten Variablen auf.</t>
  </si>
  <si>
    <t>Wie groß ist der Prozentanteil richtiger Klassifikationen?</t>
  </si>
  <si>
    <t>Classifier Sheet ganz hinten Bayes. Alternativ kannst Du Dir die A-Posterioris auch in Statistica ausgeben lassen und einfügen. Klicke auf gleiche Wahrscheinlichkeit pro Gruppe.</t>
  </si>
  <si>
    <t xml:space="preserve">Gib in Excel bei gleicher Wahrscheinlichkeit 0,333 ein und kopiere die Ergebnisse des Bayes-Classifiers. </t>
  </si>
  <si>
    <t>Kopiere die Confusion Matrix. Den Anteil korrekter Klassifikationen berechnest du, indem du alle richtigen durch die Gesamtanzahl teilst (Diagonale durch N teilen).</t>
  </si>
  <si>
    <t>Klassifizieren Sie die Fälle in Gruppen unter Nutzung der Diskriminanz-Klassifikationsfunktionen für jede Gruppe!</t>
  </si>
  <si>
    <t xml:space="preserve">NOCHMAL NACHSCAHUEN WIE DAS GEHT! MINIMUM REGEL? Ich glaube man berechnet einfach die kanonischen Werte und </t>
  </si>
  <si>
    <t>klassifiziert dann mit der MIN-Regel</t>
  </si>
  <si>
    <t>Vergleichen Sie beide Klassifikationen: Liefern Sie andere oder identische Ergebnisse?</t>
  </si>
  <si>
    <t xml:space="preserve">Performance Test. Beide Tabellen kopieren und vergleichen, ob ie dientisch sind. </t>
  </si>
  <si>
    <t>Statistica. Tabelle "Koeffizienten für kanonische Werte" mit Kopfzeile kopieren. Hier findest Du die beta-Gewichte und die</t>
  </si>
  <si>
    <t xml:space="preserve">Konstante (bei unstandardisiert). </t>
  </si>
  <si>
    <t xml:space="preserve">Damit schreibst du eine Funktion der Form Y1 = b10 + b11x1 + b12x2 + b13x3     Y1 = b20 + b21x1 + b22x2 + b23x3 </t>
  </si>
  <si>
    <t>Bei standardisierten Werten ohne Konstante!</t>
  </si>
  <si>
    <t>Bestimmen Sie die kanonischen Werte (Werte auf den Diskriminanzfunktionen) der Personen und stellen Sie diese in einem Plot dar</t>
  </si>
  <si>
    <t>Statistica. Kanonische Werte für jeden Fall und diese in Excel kopieren. Scatterplot auch kopieren.</t>
  </si>
  <si>
    <t xml:space="preserve">Alternativ: in Excel berechnen. Dafür brauchst Du die Tabelle der Koeffizienten für kanonische Werte. </t>
  </si>
  <si>
    <t>Mit Kopfzeile in Excel einfügen und dann gekippt nochmal die Konstante und die beta-Gewichte einfügen sodass sie alle in einer Zeile stehen (nicht mehr in Spalten)</t>
  </si>
  <si>
    <t>Für jede Zelle berechnen: Konstante + SUMMENPRODUKT(Zeile Koeffizienten; Zeile Rohdaten). ACHTUNG: Konstante und Koeffizienten festsetzen</t>
  </si>
  <si>
    <t>Prüfen Sie, ob die Diskriminanzfunktionen wechselseitig orthogonal sind!</t>
  </si>
  <si>
    <t>Sheet Orthogonalität. Diagonalmatrix kopieren. Wenn auf der Gegendiagonale nur 0,0000 stehen, dass sind sie wechselseitig orthogonal</t>
  </si>
  <si>
    <t>Alternativ: in Excel berechnen. Matrix aufspannen und MMULT(MTRANS(kanonische Werte für jede Person);kanonische Werte für jeden Person))</t>
  </si>
  <si>
    <t>&gt; Berechnung für standardisierte Daten und Koeffizienten</t>
  </si>
  <si>
    <t>a1</t>
  </si>
  <si>
    <t>a2</t>
  </si>
  <si>
    <t>a3</t>
  </si>
  <si>
    <t>a4</t>
  </si>
  <si>
    <t>a5</t>
  </si>
  <si>
    <t>a6</t>
  </si>
  <si>
    <t>a7</t>
  </si>
  <si>
    <t>a8</t>
  </si>
  <si>
    <t>&gt; Berechnung für die unstandardisierten Daten und Koeffizienten</t>
  </si>
  <si>
    <t>Rohdaten einfügen</t>
  </si>
  <si>
    <t>Formeln zur Berechnung von Y1 und Y2</t>
  </si>
  <si>
    <t>&gt; Determinante DetCov_G1 nennen</t>
  </si>
  <si>
    <t>&gt; Determinante DetCov_G2 nennen</t>
  </si>
  <si>
    <t>&gt; Determinante DetCov_G3 nennen</t>
  </si>
  <si>
    <t>&gt; Determinante DetCov_G4 nennen</t>
  </si>
  <si>
    <t>Bsp. Frage:</t>
  </si>
  <si>
    <t>Konstante</t>
  </si>
  <si>
    <t>&gt; b-Vektoren benennen, also das hier wäre b1_us bei unstandardisierten Koeffizienten und b1_s bei standardisierten Koeffizienten</t>
  </si>
  <si>
    <t>Y1</t>
  </si>
  <si>
    <t>Y2</t>
  </si>
  <si>
    <t>Classify</t>
  </si>
  <si>
    <t>Berechnen Sie die Werte auf der Diskriminanzfunktion für jeden Probanden!</t>
  </si>
  <si>
    <t>Berechnen Sie auf der Diskriminanzfunktion die Mittelwerte und Varianzen jeder Gruppe, sowie die gepoolte Varianz aus den Varianzen beider Gruppen!</t>
  </si>
  <si>
    <t>&gt; hier dann b2_us oder b2_s</t>
  </si>
  <si>
    <t>Lineare Gleichungssysteme</t>
  </si>
  <si>
    <t>LGS</t>
  </si>
  <si>
    <t>b</t>
  </si>
  <si>
    <t>Daten aus Aufgabenstellung einkopieren</t>
  </si>
  <si>
    <t>Erster Schritt um L2' und L3' zu berechnen</t>
  </si>
  <si>
    <t>Zweiter Schritt um nur noch L3'' zu berechnen</t>
  </si>
  <si>
    <t>Lösung:</t>
  </si>
  <si>
    <t>ab hier jetzt nur noch für 2 Gruppen, also nur ein Root</t>
  </si>
  <si>
    <t>Diskriminanzfunktionen, je nach gewünschter Berechnung die standardisierte oder die unstandardisierte Lösung &gt; kanonische Analyse &gt; Koeffizienten für Kanonische Variablen</t>
  </si>
  <si>
    <t>Orthogonalität prüfen</t>
  </si>
  <si>
    <t xml:space="preserve">Bsp. Frage: </t>
  </si>
  <si>
    <t>Diskriminanzfunktionen bestimmen und danach</t>
  </si>
  <si>
    <t>klassifizieren</t>
  </si>
  <si>
    <t>Zusätzlich sollte man hier noch schreiben, welche Konfidenzintervalle sich überschneiden</t>
  </si>
  <si>
    <t>Bereich anpassen auf Anzahl der Variablen</t>
  </si>
  <si>
    <t>apriori</t>
  </si>
  <si>
    <t xml:space="preserve">Gruppennamen an tatsächliche Gruppennamen anpassen </t>
  </si>
  <si>
    <t>und auch die Wahrscheinlichkeiten eintragen, falls angegeben</t>
  </si>
  <si>
    <t>wichtig hier: da die Mittelwerte von Y1 mit Matrixbefehl berechnet werden müssen, jeweils nochmal mit STRG+SHIFT+ENTER bestätigen</t>
  </si>
  <si>
    <t>MW(Y_G1)</t>
  </si>
  <si>
    <t>MW(Y_G2)</t>
  </si>
  <si>
    <t>Var(Y_G1)</t>
  </si>
  <si>
    <t>Var(Y_G2)</t>
  </si>
  <si>
    <t>d_prime</t>
  </si>
  <si>
    <t>beta</t>
  </si>
  <si>
    <t>apriori_G1/apriori_G2</t>
  </si>
  <si>
    <t>(MW_G2-MW_G1)/s_pooled</t>
  </si>
  <si>
    <t>(n1*var1+n2*var2)/(n1+n2-2)</t>
  </si>
  <si>
    <t>z_beta</t>
  </si>
  <si>
    <t>Gruppenwerte auf der Diskriminanzfunktion</t>
  </si>
  <si>
    <t>z(Y)</t>
  </si>
  <si>
    <t>d_s_pooled</t>
  </si>
  <si>
    <t>d_Var_pooled</t>
  </si>
  <si>
    <t>ConfusionMatrix</t>
  </si>
  <si>
    <t>Entscheidung</t>
  </si>
  <si>
    <t>D0</t>
  </si>
  <si>
    <t>D1</t>
  </si>
  <si>
    <t>Es gilt</t>
  </si>
  <si>
    <t>H0</t>
  </si>
  <si>
    <t>H1</t>
  </si>
  <si>
    <t>Die Variablenmatrix der Risikopatienten sei als X_Risk bezeichnet, die der Unauffälligen als X_Norm.</t>
  </si>
  <si>
    <t>Lassen sich die Spalten (Variablen) der Matrix X_Risk als eine Linearkombination der Spalten der Matrix X_Norm schreiben?</t>
  </si>
  <si>
    <t>Nein, das geht prinzipiell nicht, weil…</t>
  </si>
  <si>
    <t>In Statistica berechnet man folgende Korrelationsmatrize alle 8 Variablen:</t>
  </si>
  <si>
    <t>Variable</t>
  </si>
  <si>
    <t>Korrelationen (SS16FaktorData.sta) Fallw. Ausschluss von MD N=34</t>
  </si>
  <si>
    <t>Var1</t>
  </si>
  <si>
    <t>Var2</t>
  </si>
  <si>
    <t>Var3</t>
  </si>
  <si>
    <t>Var4</t>
  </si>
  <si>
    <t>Var5</t>
  </si>
  <si>
    <t>Var6</t>
  </si>
  <si>
    <t>Var7</t>
  </si>
  <si>
    <t>Var8</t>
  </si>
  <si>
    <t>Die Determinante der R Matrix ist:</t>
  </si>
  <si>
    <t>Sie ist nahe Null, aber nicht gleich Null. Da die R Matrize eine innere Produktmatrize der Variablen ist, bedeutet dies, das alle 8 Variablen linear unabhängig sind.</t>
  </si>
  <si>
    <t>Daher kann man die Spalten der Gruppe 0 nicht als Linearkombination der Spalten der Matrix der Gruppe1 darstellen, und umgekehrt.</t>
  </si>
  <si>
    <t>Das ist grundsätzlich möglich, weil…</t>
  </si>
  <si>
    <t>(Begründung)</t>
  </si>
  <si>
    <t>s. a)</t>
  </si>
  <si>
    <t>Die Linearkombination zur Darstellung der Variable V2 der Risikopatienten aus den Variablen V1, V2, V3, V4 der unauffälligen Patienten lautet</t>
  </si>
  <si>
    <t>V2_Risk = a1 * V1_Norm + a2 * V2_Norm + a3 * V3_Norm + a4 * V4_Norm</t>
  </si>
  <si>
    <t>mit den Koeffizientenwerten:</t>
  </si>
  <si>
    <t>(Lösung eintragen)</t>
  </si>
  <si>
    <t>oder:</t>
  </si>
  <si>
    <t>Eine Lösung existiert nicht, weil…</t>
  </si>
  <si>
    <t>Die Antwort auf a) impliziert, dass es keine Lösung gibt.</t>
  </si>
  <si>
    <t>Allgemeines</t>
  </si>
  <si>
    <t xml:space="preserve">dran denken: damit dieses Blatt funktioniert Rohdaten in Deskriptiv und in Diskrimanalyse </t>
  </si>
  <si>
    <t>einfügen und die entsprechenden Beschriftungen vornehmen (Gruppennamen)</t>
  </si>
  <si>
    <t>3.</t>
  </si>
  <si>
    <t>4. Bestimmung der Variablen, die nicht aufgenommen werden sollten nach einem bestimmten Signfikanzniveau (z.B. alpha = .1), das heißt welche Variable(n) nach diesem Kriterium wegfallen?</t>
  </si>
  <si>
    <t>5. Um vieviel Prozent verschlechtert sich die Trennleistung (aufgeklärter Varianzanteil), wenn Sie die zur Nichtaufnahme vorgesehenen Variablen tatsächlich weglassen?</t>
  </si>
  <si>
    <t xml:space="preserve">6. Berechnen Sie nun für Ihre Auswahl von Variablen die Diskriminanzlösung. </t>
  </si>
  <si>
    <t>7.</t>
  </si>
  <si>
    <t>Falls gefragt: Scatterplot der kanonischen Werte</t>
  </si>
  <si>
    <t>Kanonische Analyse &gt; kanonische Werte &gt; Scatterplot der kanonischen Werte</t>
  </si>
  <si>
    <t>genutzt werden</t>
  </si>
  <si>
    <t>&gt; geht auch über die kanonische Korrelation, aber dann ergeben sich leicht andere Werte</t>
  </si>
  <si>
    <t>hier nur nochmal die ursprünglichen Wilks und R² einfügen aus der Diskriminanzanalyse</t>
  </si>
  <si>
    <t>Bereich anpassen auf Anzahl der Daten!</t>
  </si>
  <si>
    <t>Kanonische Analyse &gt; Kanonische Werte &gt; Scatterplot der kanonischen Werte</t>
  </si>
  <si>
    <t>Anpassen!!!</t>
  </si>
  <si>
    <t>an Variablenanzahl anpassen</t>
  </si>
  <si>
    <t>bei nicht homogenen Covarianzen sollten bei der Berechnung</t>
  </si>
  <si>
    <t xml:space="preserve">von MD^2 statt der Cov_pooled die einzelnen Covarianzmatrizen </t>
  </si>
  <si>
    <t>hier die DetCov_pooled oder die einzelnen Dets genutzt werden</t>
  </si>
  <si>
    <t>das Gleiche gilt auch für QCR und Bayes (Likelihood), nur dass</t>
  </si>
  <si>
    <t>und an Bereich anpassen</t>
  </si>
  <si>
    <t>&gt; Determinante DetCov_pool nennen</t>
  </si>
  <si>
    <t>&gt; Cov_pool nennen</t>
  </si>
  <si>
    <t>An Variablenanzahl anpassen!</t>
  </si>
  <si>
    <t>richtige Gruppennamen eingeben!</t>
  </si>
  <si>
    <t>und N_corect anpassen an Gruppenanzahl</t>
  </si>
  <si>
    <t xml:space="preserve">Diskriminanzanalyse alles wie vorher -&gt; Klassifikation: Klassifikationsfunktion </t>
  </si>
  <si>
    <t>Diskriminanzfunktion händisch</t>
  </si>
  <si>
    <t>PC(Y Daten)</t>
  </si>
  <si>
    <t>PC_max (Theor)</t>
  </si>
  <si>
    <t>Details &gt; Kanonische Analyse &gt; Koeffizienten für kanonische Variablen</t>
  </si>
  <si>
    <t>df</t>
  </si>
  <si>
    <t>Freiheitsgrade</t>
  </si>
  <si>
    <t>n5</t>
  </si>
  <si>
    <t>x9</t>
  </si>
  <si>
    <t>x10</t>
  </si>
  <si>
    <t>Gruppe 5</t>
  </si>
  <si>
    <t>X9</t>
  </si>
  <si>
    <t>X10</t>
  </si>
  <si>
    <t>N_G5</t>
  </si>
  <si>
    <t>mü5</t>
  </si>
  <si>
    <t>Z9</t>
  </si>
  <si>
    <t>Z10</t>
  </si>
  <si>
    <t>muz_5</t>
  </si>
  <si>
    <t>einzelne Gruppen benennen(Gr1ges-Gr5ges)</t>
  </si>
  <si>
    <t>müges und Einzelmüs (mü1-mü5) benennen!!</t>
  </si>
  <si>
    <t>müges = MW-Vektor der Ausgangsdaten</t>
  </si>
  <si>
    <t>=MMULT(MTRANS(M_Cell_);M_Cell_)-N_*MMULT(MTRANS(müges);müges)</t>
  </si>
  <si>
    <t>Gr1-Gr5</t>
  </si>
  <si>
    <t>Gr2-Gr5</t>
  </si>
  <si>
    <t>Gr3-Gr5</t>
  </si>
  <si>
    <t>Gr4-Gr5</t>
  </si>
  <si>
    <t>neue Rohdaten falls Variablen rausgeflogen sind</t>
  </si>
  <si>
    <t>p_Gruppe5</t>
  </si>
  <si>
    <t>InvCov_G2</t>
  </si>
  <si>
    <t>InvCov_G3</t>
  </si>
  <si>
    <t>InvCov_G4</t>
  </si>
  <si>
    <t>Cov_G5</t>
  </si>
  <si>
    <t>InvCov_G5</t>
  </si>
  <si>
    <t>G5</t>
  </si>
  <si>
    <t>und N_correct anpassen an Gruppenanzahl</t>
  </si>
  <si>
    <t>Nur für 4 Variablen und 4 Gruppen angepasst! &gt; mehr gibt das Beispiel nicht her</t>
  </si>
  <si>
    <t>Vorraussetzungen Diskriminanzanalyse</t>
  </si>
  <si>
    <t>1. Prüfung auf Homogenität: Box- M Test</t>
  </si>
  <si>
    <t>aus Statistica reinkopieren, p-Wert anhand alpha-Niveau bewerten</t>
  </si>
  <si>
    <t>(alpha Niveau 0,05 annehmen, wenn nichts anderes angegeben)</t>
  </si>
  <si>
    <t>-&gt;wenn signifikant:</t>
  </si>
  <si>
    <t>keine Homogenität, DFA verboten</t>
  </si>
  <si>
    <t xml:space="preserve">-&gt; wenn nicht signifikant: </t>
  </si>
  <si>
    <t>Homogenität gegeben, DFA darf gerechnet werden</t>
  </si>
  <si>
    <t>Bereiche anpassen</t>
  </si>
  <si>
    <t>Unser empirischer Wert R ist größer als unser kritischer Wert</t>
  </si>
  <si>
    <t>x</t>
  </si>
  <si>
    <t>y</t>
  </si>
  <si>
    <t>-&gt; wir können also von multivariater Normalverteilung ausgehen</t>
  </si>
  <si>
    <t>empir</t>
  </si>
  <si>
    <t>mahala</t>
  </si>
  <si>
    <t>P</t>
  </si>
  <si>
    <t>Wenn die Voraussetzung nicht erfüllt wäre, dürfte man keine Diskriminanzanalyse durchführen</t>
  </si>
  <si>
    <t>theor</t>
  </si>
  <si>
    <t>chi²</t>
  </si>
  <si>
    <t>2. Prüfung multivariater NV: QQ-Plot</t>
  </si>
  <si>
    <t xml:space="preserve">- Rohdaten einfügen und z-Werte für Vpn-Anzahl anpassen und benennen </t>
  </si>
  <si>
    <t>keine NV</t>
  </si>
  <si>
    <t>signifikant, wenn R kleiner als R_krit</t>
  </si>
  <si>
    <t>ANTWORT</t>
  </si>
  <si>
    <t>Auf diesem Alpha Level kann von multivariater NV ausgegangen werden, da empirischer Wert größer als kritischer Wert (r_krit).</t>
  </si>
  <si>
    <t>Theoretisch zur Linie umwandeln</t>
  </si>
  <si>
    <t>- N und df einfügen und benennen</t>
  </si>
  <si>
    <t>NV</t>
  </si>
  <si>
    <t>nicht signifikant, wenn R größer als R_krit</t>
  </si>
  <si>
    <t>- R &amp; R_inv benennen</t>
  </si>
  <si>
    <t>Benennen: N_neu</t>
  </si>
  <si>
    <t>- Mahala: z-Bereich an Anzahl der Variablen anpassen &amp; runterziehen</t>
  </si>
  <si>
    <t>Benennen: alle z-Werte als Z_Matrix</t>
  </si>
  <si>
    <t>P = empirische Verteilungsfunktion</t>
  </si>
  <si>
    <t>alpha progressiv wählen (0,10)</t>
  </si>
  <si>
    <t>- Alles markieren mit Kopfzeile (z1…. Mahala, P, chi) und nach Mahala sortieren</t>
  </si>
  <si>
    <t>R</t>
  </si>
  <si>
    <t>Korrel aus Mahala &amp; Chi</t>
  </si>
  <si>
    <t>Vp-Nr.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</si>
  <si>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</si>
  <si>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</si>
  <si>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</si>
  <si>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</si>
  <si>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</si>
  <si>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</si>
  <si>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</si>
  <si>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</si>
  <si>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</si>
  <si>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</si>
  <si>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D2</t>
  </si>
  <si>
    <t>c2</t>
  </si>
  <si>
    <t>r_krit</t>
  </si>
  <si>
    <t>aus Tabelle ablesen</t>
  </si>
  <si>
    <t>Benennen: df_neu</t>
  </si>
  <si>
    <t>Anzahl der Variablen</t>
  </si>
  <si>
    <t>Datenreihe 1</t>
  </si>
  <si>
    <t>Datenreihe 2</t>
  </si>
  <si>
    <t>Datenreihe 2 zur Linieumwandeln</t>
  </si>
  <si>
    <t>Linie bei 2x Mahala nobis einzeichnen '-&gt; Datenreihen formatieren -&gt; Farbtopf, einfarbige Linnie</t>
  </si>
  <si>
    <t>-&gt;Hier kann man potentielle Ausreißer erkennen</t>
  </si>
  <si>
    <t>-&gt; Doppelklick auf die roten Punkte, Farbeimer, einfarbige Linie einfügen (ggf Punkte entfernen und einfärben)</t>
  </si>
  <si>
    <t>MMULT(MTRANS(F6:I35);F6:I35)/B2</t>
  </si>
  <si>
    <t>Benennen: R_neu</t>
  </si>
  <si>
    <t>Benennen: Rinv_neu</t>
  </si>
  <si>
    <r>
      <t>R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</si>
  <si>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t>Bei letzten Fällen gucken, hat einer höheren mahala als größter chi2 wert?</t>
  </si>
  <si>
    <t xml:space="preserve">Wenn ja, dann kann mans rausnehmen </t>
  </si>
  <si>
    <t>Ausreißer nur berechnen wenn danach gefragt!!!!!</t>
  </si>
  <si>
    <t>(keine Aufteilung nach Gruppen, gesamter MW/SD für x1, x2, x3, ….)</t>
  </si>
  <si>
    <t>Rohdaten</t>
  </si>
  <si>
    <t>Berechnung Y1 in Statistica unter Kanonische Analyse &gt;</t>
  </si>
  <si>
    <t>Kanonische Werte für jeden Fall</t>
  </si>
  <si>
    <t>ACHTUNG: GRUPPENNAMEN WIE IN DESKRIPTIV!</t>
  </si>
  <si>
    <t>untersucht werden statt alle Fälle</t>
  </si>
  <si>
    <t>WICHTIG: Gr1ges_neu zu Gr1ges ändern, wenn neue Personen</t>
  </si>
  <si>
    <t>Anzahl erwarteter Treffer nach Zufall / N</t>
  </si>
  <si>
    <t>Tabelle gibt an, wie hoch die erwarteten</t>
  </si>
  <si>
    <t>Häufigkeiten aus relativer Gruppenstärke sind</t>
  </si>
  <si>
    <t>eigentlich durch s_pooled teilen</t>
  </si>
  <si>
    <t>Trennleistung von Roots</t>
  </si>
  <si>
    <t>Diskriminanzfunktionen</t>
  </si>
  <si>
    <t>1) Wie hoch ist die Trennleistung (bzw. aufgeklärte Varianz) der verschiedenen Roots?</t>
  </si>
  <si>
    <t>-&gt; Chi^2 bei sukzessiven Roots in Statistica &gt; Kanonische Korrelation &gt; quadrieren</t>
  </si>
  <si>
    <t>-&gt; nicht anteilige Trennleistung, sondern für jede Root einzeln betrachtet</t>
  </si>
  <si>
    <t>2) Wie stark würde sich die Trennleistung verschlechtern, wenn Sie nur die 1. Diskriminanzfunktion verwenden und die 2. weglassen?</t>
  </si>
  <si>
    <t>-&gt; kanonische Korrel im Quadrat von Root 1 von R^2 overall abziehen</t>
  </si>
  <si>
    <t>-&gt; entspricht der Verschlechterung der Trennleistung in %, wenn man die Root 2 weglässt</t>
  </si>
  <si>
    <t>3) Wie viel Diskriminanzvarianz wird anteiligt durch die ezlnen Funktionen erklärt?</t>
  </si>
  <si>
    <t>-&gt; Eigenwerte der Roots &gt; Summe der Eigenwerte berechnen &gt; Eigenwert der Root durch Summe teilen &gt; mit R^2 overall multiplizieren</t>
  </si>
  <si>
    <t>-&gt; anteilige Trennleistung, wenn man beide Roots verwendet</t>
  </si>
  <si>
    <t>Anteil richtiger Entscheidungen soll maximiert werden</t>
  </si>
  <si>
    <t>Ziel:</t>
  </si>
  <si>
    <t>z(Beta)</t>
  </si>
  <si>
    <t>Gibt an, wie man klassifzieren sollten, damit Anteil richtiger</t>
  </si>
  <si>
    <t>Entscheidungen maximiert wird = Kriterium, Bruchstelle</t>
  </si>
  <si>
    <t>ConfusionM</t>
  </si>
  <si>
    <t>Vergleich vorherige Entscheidungen mit Entscheidung durch</t>
  </si>
  <si>
    <t>Anteil korrekter Klassifizierierungen ergibt sich aus ConfusionsMatrix</t>
  </si>
  <si>
    <t>(Wert bei PC(Y Daten)</t>
  </si>
  <si>
    <t>PC_max(Theor) = höchst möglicher Anteil korrekter Entscheidungen</t>
  </si>
  <si>
    <t>ergibt sich durch Klassifizierung mit z(Beta)</t>
  </si>
  <si>
    <t>In der Gegendiagonale müssen Nullen stehen, damit die beiden Diskriminanzfunktionen orthogonal sind</t>
  </si>
  <si>
    <t>Wilk's Lambda einer Root = 1/(1+Eigenwert)</t>
  </si>
  <si>
    <t>Diskriminanzanalyse in Statistica</t>
  </si>
  <si>
    <t>&gt; dann schauen, ob noch eine Variable nicht signifikant wird &gt; falls ja, Diskriminanzanalyse nochmal rechnen (solange, bis keine Variable mehr nicht signifikant wird) &gt; R^2 vergleichen (ob es sich extrem verschlechtert hat)</t>
  </si>
  <si>
    <t>-&gt; daraus lässt sich z.B. Aussage treffen: Root 1 klassifiziert stark nach Variable 1.</t>
  </si>
  <si>
    <t>-&gt; in Statistica: Kanonische Analyse &gt; Details &gt; Faktorenstrutkur</t>
  </si>
  <si>
    <r>
      <rPr>
        <b/>
        <sz val="11"/>
        <color theme="1"/>
        <rFont val="Calibri"/>
        <family val="2"/>
        <scheme val="minor"/>
      </rPr>
      <t>Variablen aus Modell entfernen:</t>
    </r>
    <r>
      <rPr>
        <sz val="11"/>
        <color theme="1"/>
        <rFont val="Calibri"/>
        <family val="2"/>
        <scheme val="minor"/>
      </rPr>
      <t xml:space="preserve"> wenn man eine Variable entfernt, weil sie nicht signifikant zur Trennleistung beiträgt &gt; Diskirminanzanalyse neu rechnen ohne diese Variable</t>
    </r>
  </si>
  <si>
    <r>
      <rPr>
        <b/>
        <sz val="11"/>
        <color theme="1"/>
        <rFont val="Calibri"/>
        <family val="2"/>
        <scheme val="minor"/>
      </rPr>
      <t>Faktorenstruktur-Matrix</t>
    </r>
    <r>
      <rPr>
        <sz val="11"/>
        <color theme="1"/>
        <rFont val="Calibri"/>
        <family val="2"/>
        <scheme val="minor"/>
      </rPr>
      <t xml:space="preserve"> = sagt aus, wie stark die einzelnen Variablen auf der jeweiligen Root laden</t>
    </r>
  </si>
  <si>
    <r>
      <t xml:space="preserve">Diskriminanz-Klassifikation für jede Gruppe: </t>
    </r>
    <r>
      <rPr>
        <sz val="11"/>
        <color theme="1"/>
        <rFont val="Calibri"/>
        <family val="2"/>
        <scheme val="minor"/>
      </rPr>
      <t>(in Classifier Sheet)</t>
    </r>
  </si>
  <si>
    <t>-&gt; Statistica: Diskriminanzanalyse &gt; Klassfikation &gt; a-priori WS wenn gegeben bei benutzerdefiniert ändern (ansonsten proportional zur Gruppengröße) &gt; kopieren und transformiert in markierten Bereich einfügen &gt;  Summenprodukt anpassen</t>
  </si>
  <si>
    <t>t-Test</t>
  </si>
  <si>
    <t>signifikanter MW-Unterschied?</t>
  </si>
  <si>
    <t>1) wenn Rohdaten vorhanden -&gt; in Statistica</t>
  </si>
  <si>
    <t>&gt; Statistik &gt; elementare Statistik &gt; t-Test für unabhängige Stichproben (Gruppen)</t>
  </si>
  <si>
    <t>2) wenn nur Gruppenmittelwerte gegeben sind -&gt; selbst berechnen</t>
  </si>
  <si>
    <t>d = MW1 - MW2</t>
  </si>
  <si>
    <t>Standardabweichung quadrieren</t>
  </si>
  <si>
    <t>Sterr = Wurzel(2) * Wurzel(s1^2 * s2^2)/(2*N-2)</t>
  </si>
  <si>
    <t>t = d/Sterr</t>
  </si>
  <si>
    <t>p = t.vert(t; 2*N-2; 2)</t>
  </si>
  <si>
    <t>Vektoren und Matrizen</t>
  </si>
  <si>
    <t>1. Der Betrag eines Vektors gibt seine Länge an &gt; Wurzel aus allen quadrierten Zahlen des Vektors</t>
  </si>
  <si>
    <t>Skalarprodukt</t>
  </si>
  <si>
    <t>3x5 + 4x6</t>
  </si>
  <si>
    <t>Vektor1</t>
  </si>
  <si>
    <t>Vektor2</t>
  </si>
  <si>
    <t>A (nxm)</t>
  </si>
  <si>
    <t>Produkt = nxk</t>
  </si>
  <si>
    <t>B (mxk)</t>
  </si>
  <si>
    <t>&gt; Hier geht Matrixprodukt</t>
  </si>
  <si>
    <t>4. und 5. sind beide symmetrisch und quadratisch</t>
  </si>
  <si>
    <r>
      <t xml:space="preserve">3. </t>
    </r>
    <r>
      <rPr>
        <b/>
        <sz val="11"/>
        <color theme="1"/>
        <rFont val="Calibri"/>
        <family val="2"/>
        <scheme val="minor"/>
      </rPr>
      <t>Matrixprodukt</t>
    </r>
    <r>
      <rPr>
        <sz val="11"/>
        <color theme="1"/>
        <rFont val="Calibri"/>
        <family val="2"/>
        <scheme val="minor"/>
      </rPr>
      <t xml:space="preserve"> geht nur wenn innere Typangaben übereinstimmen, hat dann die Form der äußeren Typangabe</t>
    </r>
  </si>
  <si>
    <r>
      <t xml:space="preserve">4. Inneres Produkt der </t>
    </r>
    <r>
      <rPr>
        <b/>
        <sz val="11"/>
        <color theme="1"/>
        <rFont val="Calibri"/>
        <family val="2"/>
        <scheme val="minor"/>
      </rPr>
      <t>Spaltenvektoren</t>
    </r>
    <r>
      <rPr>
        <sz val="11"/>
        <color theme="1"/>
        <rFont val="Calibri"/>
        <family val="2"/>
        <scheme val="minor"/>
      </rPr>
      <t xml:space="preserve"> = A^T x A</t>
    </r>
  </si>
  <si>
    <r>
      <t xml:space="preserve">5. Inneres Produkt der </t>
    </r>
    <r>
      <rPr>
        <b/>
        <sz val="11"/>
        <color theme="1"/>
        <rFont val="Calibri"/>
        <family val="2"/>
        <scheme val="minor"/>
      </rPr>
      <t>Zeilenvektore</t>
    </r>
    <r>
      <rPr>
        <sz val="11"/>
        <color theme="1"/>
        <rFont val="Calibri"/>
        <family val="2"/>
        <scheme val="minor"/>
      </rPr>
      <t>n = A x A^T</t>
    </r>
  </si>
  <si>
    <t>&gt; Bei mehrdeutigen Lösung = linear abhängig</t>
  </si>
  <si>
    <t>&gt; keine Lösung = alle Vektoren linear unabhängig</t>
  </si>
  <si>
    <t>mit Gaussche Eliminierungsverfahren</t>
  </si>
  <si>
    <t>&gt; Rang ergibt sich daraus: Anzahl der Zeilen, die nicht gleich 0 sind bzw. Anzahl der linear unabhängigen Vektoren</t>
  </si>
  <si>
    <r>
      <t xml:space="preserve">6. </t>
    </r>
    <r>
      <rPr>
        <b/>
        <sz val="11"/>
        <color theme="1"/>
        <rFont val="Calibri"/>
        <family val="2"/>
        <scheme val="minor"/>
      </rPr>
      <t xml:space="preserve">Lineare Abhängigkeit </t>
    </r>
  </si>
  <si>
    <t>&gt;  eindeutige Lösung = darstellenden Vektoren linear unabhängig</t>
  </si>
  <si>
    <t>&gt; existiert nur dann wenn alle Spalten einer Matrix linear unabhängig sind</t>
  </si>
  <si>
    <t>&gt; existiert nur dann wenn Determinate nicht gleich 0</t>
  </si>
  <si>
    <t>&gt; Wenn die Determinante nicht 0 ist, dann exisiert eine Inverse der Matrix und alle Vektoren sind linear unabhängig</t>
  </si>
  <si>
    <r>
      <t xml:space="preserve">7. </t>
    </r>
    <r>
      <rPr>
        <b/>
        <sz val="11"/>
        <color theme="1"/>
        <rFont val="Calibri"/>
        <family val="2"/>
        <scheme val="minor"/>
      </rPr>
      <t>Inverse</t>
    </r>
  </si>
  <si>
    <r>
      <t xml:space="preserve">8. </t>
    </r>
    <r>
      <rPr>
        <b/>
        <sz val="11"/>
        <color theme="1"/>
        <rFont val="Calibri"/>
        <family val="2"/>
        <scheme val="minor"/>
      </rPr>
      <t>Determinante</t>
    </r>
  </si>
  <si>
    <t>&gt; Wenn sie 0 ist, dann exisiert keine Inverse und die Vektoren sind linear abhängig</t>
  </si>
  <si>
    <t xml:space="preserve">&gt; wird auch beschrieben als |A| </t>
  </si>
  <si>
    <t>&gt; a11xa22 - a12xa21</t>
  </si>
  <si>
    <t>a11</t>
  </si>
  <si>
    <t>a22</t>
  </si>
  <si>
    <t>a12</t>
  </si>
  <si>
    <t>a21</t>
  </si>
  <si>
    <t>&gt; Maßzahl, die es nur für quadratische Matrizen gibt</t>
  </si>
  <si>
    <t>9. Identitätsmatrix</t>
  </si>
  <si>
    <t>&gt; Ist die, bei der auf der Diagonalen 1er sind und sonst 0</t>
  </si>
  <si>
    <t>10. Neutrales Element der Matrixmultiplikation</t>
  </si>
  <si>
    <t>&gt; bedeutet, wenn man AxIdentitätsmatrix oder andersherum - kommt wieder A heraus</t>
  </si>
  <si>
    <t>11. Matrixaddition</t>
  </si>
  <si>
    <t>&gt; Es können nur Matrizen addiert werden, die die gleiche Zeilen und Spaltenanzahl haben</t>
  </si>
  <si>
    <t xml:space="preserve">12. Korrelationsmatrix </t>
  </si>
  <si>
    <t>&gt; (Z^T x Z)/n</t>
  </si>
  <si>
    <t>13. Eigenvektor</t>
  </si>
  <si>
    <t>&gt; Vektor, dessen Richtung sich durch Multiplikation mit einer Matrix nicht verändert</t>
  </si>
  <si>
    <t>&gt; Kann nur gestreckt, aber nicht in seiner Richtung verändert werden</t>
  </si>
  <si>
    <t>&gt; Quadratische und symmetrische Matrizen besitzen einen reellen Eigenwert, alle Eigenvektoren sind orthogonal zueinander</t>
  </si>
  <si>
    <r>
      <t>2.</t>
    </r>
    <r>
      <rPr>
        <b/>
        <sz val="11"/>
        <color theme="1"/>
        <rFont val="Calibri"/>
        <family val="2"/>
        <scheme val="minor"/>
      </rPr>
      <t xml:space="preserve"> Skalarprodukt</t>
    </r>
    <r>
      <rPr>
        <sz val="11"/>
        <color theme="1"/>
        <rFont val="Calibri"/>
        <family val="2"/>
        <scheme val="minor"/>
      </rPr>
      <t xml:space="preserve"> = Summenprodukt aus zwei Vektoren , Produkt der gleichgerichteten Länge</t>
    </r>
  </si>
  <si>
    <t>14. SSCP von x</t>
  </si>
  <si>
    <t>&gt; Kreuzproduktmatrix X^T x X</t>
  </si>
  <si>
    <t>15. SSCP von mü</t>
  </si>
  <si>
    <t>&gt; Kreuzproduktmatrix der Mittelwertsvektoren: mü x mü^T</t>
  </si>
  <si>
    <t xml:space="preserve">Z(Y) </t>
  </si>
  <si>
    <t>Standard mit Spooled</t>
  </si>
  <si>
    <t>Standard MW = d/2</t>
  </si>
  <si>
    <t>Wenn letzte Zeile komplett 0er und vorletzte Zeile ein a und b, dann eindeutig</t>
  </si>
  <si>
    <t>Wenn keine Zeile komplett 0, dann keine Lösung</t>
  </si>
  <si>
    <t>Wenn alle Zeilen bis auf die 1. komplett 0, dann mehrdeutig</t>
  </si>
  <si>
    <t xml:space="preserve">Lineare Abhängigkeit </t>
  </si>
  <si>
    <t>Wenn DET =/ 0, dann alle Vektoren l.u.</t>
  </si>
  <si>
    <t>Wenn = 0 mindestens einer linear abhängig</t>
  </si>
  <si>
    <t>MDET</t>
  </si>
  <si>
    <t>mu</t>
  </si>
  <si>
    <t>F: Verteilungsfunktion</t>
  </si>
  <si>
    <t>var_e</t>
  </si>
  <si>
    <t>std</t>
  </si>
  <si>
    <t>var_y</t>
  </si>
  <si>
    <r>
      <t>eta</t>
    </r>
    <r>
      <rPr>
        <vertAlign val="superscript"/>
        <sz val="10"/>
        <rFont val="Arial"/>
        <family val="2"/>
      </rPr>
      <t>2</t>
    </r>
  </si>
  <si>
    <r>
      <rPr>
        <sz val="10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2 = z</t>
    </r>
    <r>
      <rPr>
        <vertAlign val="superscript"/>
        <sz val="10"/>
        <rFont val="Arial"/>
        <family val="2"/>
      </rPr>
      <t>t</t>
    </r>
    <r>
      <rPr>
        <sz val="11"/>
        <color theme="1"/>
        <rFont val="Calibri"/>
        <family val="2"/>
        <scheme val="minor"/>
      </rPr>
      <t xml:space="preserve"> R</t>
    </r>
    <r>
      <rPr>
        <vertAlign val="superscript"/>
        <sz val="10"/>
        <rFont val="Arial"/>
        <family val="2"/>
      </rPr>
      <t>-1</t>
    </r>
    <r>
      <rPr>
        <sz val="11"/>
        <color theme="1"/>
        <rFont val="Calibri"/>
        <family val="2"/>
        <scheme val="minor"/>
      </rPr>
      <t xml:space="preserve"> z</t>
    </r>
  </si>
  <si>
    <t>empir F</t>
  </si>
  <si>
    <t>r</t>
  </si>
  <si>
    <t>Quantilskorrelation</t>
  </si>
  <si>
    <t>VpNr</t>
  </si>
  <si>
    <r>
      <rPr>
        <b/>
        <sz val="10"/>
        <rFont val="Symbol"/>
        <family val="1"/>
        <charset val="2"/>
      </rPr>
      <t>D</t>
    </r>
    <r>
      <rPr>
        <b/>
        <vertAlign val="superscript"/>
        <sz val="10"/>
        <rFont val="Arial"/>
        <family val="2"/>
      </rPr>
      <t>2</t>
    </r>
  </si>
  <si>
    <r>
      <rPr>
        <b/>
        <sz val="10"/>
        <rFont val="Symbol"/>
        <family val="1"/>
        <charset val="2"/>
      </rPr>
      <t>c</t>
    </r>
    <r>
      <rPr>
        <b/>
        <vertAlign val="superscript"/>
        <sz val="10"/>
        <rFont val="Arial"/>
        <family val="2"/>
      </rPr>
      <t>2</t>
    </r>
  </si>
  <si>
    <t>e</t>
  </si>
  <si>
    <t>QQ-Plot</t>
  </si>
  <si>
    <t>Benennen: qz_</t>
  </si>
  <si>
    <t>Benennen: qN_</t>
  </si>
  <si>
    <t>Benennen: qR_</t>
  </si>
  <si>
    <t>qinvR_</t>
  </si>
  <si>
    <t>qR_</t>
  </si>
  <si>
    <t>Benennen: qinvR_</t>
  </si>
  <si>
    <t xml:space="preserve">r_crit aus Tabelle </t>
  </si>
  <si>
    <t>Prüfung</t>
  </si>
  <si>
    <t>&gt;&gt; Für Graphen überflüssige Zellwerte löschen</t>
  </si>
  <si>
    <t>Outlier-Elimination:</t>
  </si>
  <si>
    <t>Mit größtem D2-Wert beginnen und einzeln eliminieren</t>
  </si>
  <si>
    <t>&gt;&gt; Mit jeder Elimination verändert sich R</t>
  </si>
  <si>
    <r>
      <t xml:space="preserve">&gt;&gt; Sortieren nach </t>
    </r>
    <r>
      <rPr>
        <sz val="10"/>
        <rFont val="Symbol"/>
        <family val="1"/>
        <charset val="2"/>
      </rPr>
      <t>D</t>
    </r>
    <r>
      <rPr>
        <vertAlign val="superscript"/>
        <sz val="10"/>
        <rFont val="Arial"/>
        <family val="2"/>
      </rPr>
      <t>2</t>
    </r>
  </si>
  <si>
    <t>&gt;&gt;Zellbezüge anpassen!</t>
  </si>
  <si>
    <t>&gt;&gt; Danach Zellbezüge wieder anpassen (Auch qN_)</t>
  </si>
  <si>
    <t>d.h. unabhängig voneinader sind &gt;&gt; 'Diagonalmatrix'</t>
  </si>
  <si>
    <t>&gt;&gt; Anzahl Eigenvektoren ist Minimum von (gruppen - 1) und Anzahl Variablen</t>
  </si>
  <si>
    <t>Frage: Klassifizieren Sie die Fälle in Gruppen unter Nutzung der Diskriminanz-Klassifikationsfunktionen für jede Gruppe!</t>
  </si>
  <si>
    <t>Diskriminanz-Klassifikationsfunktionen</t>
  </si>
  <si>
    <t>&gt;&gt; aus Statistika (Klassifikation &gt; Klassifikationsfunktion)</t>
  </si>
  <si>
    <t>c1</t>
  </si>
  <si>
    <t>c3</t>
  </si>
  <si>
    <t>c4</t>
  </si>
  <si>
    <t>c5</t>
  </si>
  <si>
    <t>c6</t>
  </si>
  <si>
    <t>c7</t>
  </si>
  <si>
    <t>c8</t>
  </si>
  <si>
    <t>c9</t>
  </si>
  <si>
    <t>c10</t>
  </si>
  <si>
    <t>c0</t>
  </si>
  <si>
    <t>Formeln zur Berechnung von Yx</t>
  </si>
  <si>
    <t>Y1 = b11 Z1 + b12 Z2 + … + b1c Zc</t>
  </si>
  <si>
    <t>Y1 = Y01+b11 X1 + b12 X2 + … + b1c Xc</t>
  </si>
  <si>
    <t>Y2 = b21 Z1 + b22 Z2 + … + b2c Zc</t>
  </si>
  <si>
    <t>Y2 = Y02+b21 X1 + b22 X2 + … + b2c Zc</t>
  </si>
  <si>
    <t>Var9</t>
  </si>
  <si>
    <t>Var10</t>
  </si>
  <si>
    <t>&gt;&gt; Y1 auch über Statistica möglich</t>
  </si>
  <si>
    <t>(kanonische Analyse &gt; kanonische Werte für alle Fälle)</t>
  </si>
  <si>
    <t>&gt;&gt; Bezüge anpassen an wahre Gruppengröße</t>
  </si>
  <si>
    <t>&gt;&gt; Daten eingeben</t>
  </si>
  <si>
    <t>&gt;&gt; Bezüge anpassen</t>
  </si>
  <si>
    <t>&gt;&gt; Beispiel anhand n_g = 10</t>
  </si>
  <si>
    <t>Diskriminanz-Klassifikationsfunktion</t>
  </si>
  <si>
    <t>Classify as (Max)</t>
  </si>
  <si>
    <t>Klassifikationstabelle</t>
  </si>
  <si>
    <t>Fall</t>
  </si>
  <si>
    <t>G1/Y1</t>
  </si>
  <si>
    <t>G2/Y2</t>
  </si>
  <si>
    <t>G3/Y3</t>
  </si>
  <si>
    <t>G4/Y4</t>
  </si>
  <si>
    <t>G5/Y5</t>
  </si>
  <si>
    <t>Fall eingeordnet in:</t>
  </si>
  <si>
    <t>KF</t>
  </si>
  <si>
    <t>KF%</t>
  </si>
  <si>
    <t>Fall ist:</t>
  </si>
  <si>
    <t>∑</t>
  </si>
  <si>
    <t>N_Correct</t>
  </si>
  <si>
    <t>P_corr</t>
  </si>
  <si>
    <t>Der Prozentanteil richtiger Klassifikationen beträgt</t>
  </si>
  <si>
    <t>z_y5</t>
  </si>
  <si>
    <t>z_y4</t>
  </si>
  <si>
    <t>z_y3</t>
  </si>
  <si>
    <t>z_y2</t>
  </si>
  <si>
    <t>z_y1</t>
  </si>
  <si>
    <t>z_x10</t>
  </si>
  <si>
    <t>z_x9</t>
  </si>
  <si>
    <t>z_x8</t>
  </si>
  <si>
    <t>z_x7</t>
  </si>
  <si>
    <t>z_x6</t>
  </si>
  <si>
    <t>z_x5</t>
  </si>
  <si>
    <t>z_x4</t>
  </si>
  <si>
    <t>z_x3</t>
  </si>
  <si>
    <t>z_x2</t>
  </si>
  <si>
    <t>z_x1</t>
  </si>
  <si>
    <t>Y5</t>
  </si>
  <si>
    <t>Y4</t>
  </si>
  <si>
    <t>Y3</t>
  </si>
  <si>
    <t>mean</t>
  </si>
  <si>
    <t>N_</t>
  </si>
  <si>
    <t>MRzy5_</t>
  </si>
  <si>
    <t>MRzy4_</t>
  </si>
  <si>
    <t>MRzy3_</t>
  </si>
  <si>
    <t>MRzy2_</t>
  </si>
  <si>
    <t>Mrzy1_</t>
  </si>
  <si>
    <t>MRzx10_</t>
  </si>
  <si>
    <t>MRzx9_</t>
  </si>
  <si>
    <t>MRzx8_</t>
  </si>
  <si>
    <t>MRzx7_</t>
  </si>
  <si>
    <t>MRzx6_</t>
  </si>
  <si>
    <t>MRzx5_</t>
  </si>
  <si>
    <t>MRzx4_</t>
  </si>
  <si>
    <t>MRzx3_</t>
  </si>
  <si>
    <t>MRzx2_</t>
  </si>
  <si>
    <t>MRzx1_</t>
  </si>
  <si>
    <t>GV_</t>
  </si>
  <si>
    <t>Benenne:</t>
  </si>
  <si>
    <t>se</t>
  </si>
  <si>
    <t>var</t>
  </si>
  <si>
    <t>y5</t>
  </si>
  <si>
    <t>y4</t>
  </si>
  <si>
    <t>y3</t>
  </si>
  <si>
    <t>y2</t>
  </si>
  <si>
    <t>y1</t>
  </si>
  <si>
    <t>N_i</t>
  </si>
  <si>
    <t>Summe N_</t>
  </si>
  <si>
    <t>Gruppierung (zB Alter)</t>
  </si>
  <si>
    <t>Gruppierung benennen</t>
  </si>
  <si>
    <t>G1_mid</t>
  </si>
  <si>
    <t>G2_mid</t>
  </si>
  <si>
    <t>G3_mid</t>
  </si>
  <si>
    <t>G4_mid</t>
  </si>
  <si>
    <t>&gt;&gt; Zur Übersichtlichkeit der Graphen</t>
  </si>
  <si>
    <t>G5_mid</t>
  </si>
  <si>
    <t>Statistik → elementare Statistik → Korrelationsmatrizen → Details →Part. Korrelation → links: alle Prädiktoren und Kriteriumsvariablen (außer die, die rauspartialisiert wird); rechts: Variable, die rauspartialisiert werden soll</t>
  </si>
  <si>
    <t>Hier die Partialkorrelationen aus Statistica einfügen</t>
  </si>
  <si>
    <t>Wenn nicht anders gefordert, nehmen wir hier die kontinuierliche Stufenvariable,l weil sie genauer ist</t>
  </si>
  <si>
    <t>MW und SD sollten nicht aus Statistica in die Korrelationstabelle kopiert werden</t>
  </si>
  <si>
    <t>Statistik → elementare Statistik → Korrelationsmatrizen → 1 Liste → Prädiktoren + Kriteriumsvariavlen + Stufen_kont einfügen (z-standardisiert [aber eigentlich egal]) → Zusf. Korrelationen</t>
  </si>
  <si>
    <t>Korrelationsmatrix in Statistica:</t>
  </si>
  <si>
    <t>Hier die Korrelationsmatrix aus Statistica einfügen</t>
  </si>
  <si>
    <t>Anteil erklärter Varianz</t>
  </si>
  <si>
    <r>
      <t>R</t>
    </r>
    <r>
      <rPr>
        <vertAlign val="superscript"/>
        <sz val="11"/>
        <color theme="1"/>
        <rFont val="Calibri"/>
        <family val="2"/>
        <scheme val="minor"/>
      </rPr>
      <t>2</t>
    </r>
  </si>
  <si>
    <t>praed4</t>
  </si>
  <si>
    <t>praed3</t>
  </si>
  <si>
    <t>praed2</t>
  </si>
  <si>
    <t>praed1</t>
  </si>
  <si>
    <t>Anteil in Krit1</t>
  </si>
  <si>
    <t>bj</t>
  </si>
  <si>
    <t>r_j0</t>
  </si>
  <si>
    <t>Wenn die Variablen unabhängig wären:</t>
  </si>
  <si>
    <t>großer ab 0,8</t>
  </si>
  <si>
    <t>mittlerer ab 0,5</t>
  </si>
  <si>
    <t>kleiner Effekt ab 0,2</t>
  </si>
  <si>
    <t>Kriterium 3</t>
  </si>
  <si>
    <t>Kriterium 2</t>
  </si>
  <si>
    <t>Kriterium 1</t>
  </si>
  <si>
    <t>R = Korrelationskoeffizient</t>
  </si>
  <si>
    <t>b bzw. b* = Regressionskoeffizient bzw. Regressionsgewicht</t>
  </si>
  <si>
    <t>− in Statistica: Multiple Regression → links: z_aToM, rechts: z-Kovariaten + Stufen_kont → OK → OK → Zusammenf. Ergebnisse Regression</t>
  </si>
  <si>
    <t>Mögliche Frage 3: Sage dann jede ToM Variable mit multipler Regression aus allen Kovariaten und der Altersvariable voraus.</t>
  </si>
  <si>
    <t>in Statistica: Multiple Regression → links: z_aToM; rechts: alle e-Kovariaten → OK → OK → Zusammenf. Ergebnisse Regression</t>
  </si>
  <si>
    <t>Mögliche Frage 1: Sage zunächst jede ToM Variable (aTom,cTom) über multiple Regression aus den Kovariaten vorher.</t>
  </si>
  <si>
    <t>Age Residuen</t>
  </si>
  <si>
    <t>intercept / Achsenabschnitt (a-Koeffizient)</t>
  </si>
  <si>
    <t>slope / Steigung (b-Koeffizient)</t>
  </si>
  <si>
    <t>Die anschließende Regression schaut dann, ob dieser Rest (also die Residuen des Kriteriums) durch die Stufen_kont (also z.B. Alter) erklären werden kann.</t>
  </si>
  <si>
    <t xml:space="preserve">Merke: Die Residuen sind der Anteil am Kriterium, der nicht durch die Prädiktoren erklärt werden kann. </t>
  </si>
  <si>
    <t>anpassen</t>
  </si>
  <si>
    <t>Bereiche</t>
  </si>
  <si>
    <t>sd_</t>
  </si>
  <si>
    <t>n:</t>
  </si>
  <si>
    <t xml:space="preserve">mu_ </t>
  </si>
  <si>
    <t>SD:</t>
  </si>
  <si>
    <t>zmatrix_</t>
  </si>
  <si>
    <t>MW:</t>
  </si>
  <si>
    <t>xmatrix_</t>
  </si>
  <si>
    <t>Benennen:</t>
  </si>
  <si>
    <t>Standardisierte z-Werte</t>
  </si>
  <si>
    <t>Ausgangslage: Die Rohdaten</t>
  </si>
  <si>
    <t xml:space="preserve">7. Schritt: Factor Scores </t>
  </si>
  <si>
    <t>Interpretierbarkeit und Einfachstruktur</t>
  </si>
  <si>
    <t>6. Schritt: Rotation</t>
  </si>
  <si>
    <t>mit dem t-Test, kritisches r0</t>
  </si>
  <si>
    <t>daraus ausgerechnet: Residualkorrelation R_e = R - R_h</t>
  </si>
  <si>
    <t>aus B_r ausgerechnet: R_h (reproduzierte Korrelationsmatrix)</t>
  </si>
  <si>
    <t>Eigenwert 1</t>
  </si>
  <si>
    <t>c)</t>
  </si>
  <si>
    <t>B_r - Gesamt aufgeklärte Varianz, h^2, EW</t>
  </si>
  <si>
    <t>5. Schritt: Bewertung der reduzierten Faktorlösung</t>
  </si>
  <si>
    <t xml:space="preserve">Elementare &gt; Korrelationsmatrix &gt; Gruppe und bei Variablen alles angeben </t>
  </si>
  <si>
    <t>-&gt; baut alles aufeinander auf</t>
  </si>
  <si>
    <t xml:space="preserve">Signifikante </t>
  </si>
  <si>
    <t>4. Faktorenauswahl -&gt; Kaiser-Guttmann, Scree-Plot, Factor Scree Test mit Zufallszahlen</t>
  </si>
  <si>
    <t>3. Ladungsmatrix B -&gt; Kommunalität h^2 und Eigenwerte, Ladungen der Faktoren auf die Variablen</t>
  </si>
  <si>
    <t>Faktor Rotation</t>
  </si>
  <si>
    <t>2. Korrelationsmatrix berechnen -&gt; Datengrundlage für die Faktorenanalyse, da PCA R faktorisiert</t>
  </si>
  <si>
    <t>Ladung</t>
  </si>
  <si>
    <t>1. z-Werte gebildet -&gt; um auf eine einfache Art die Korrelationsmatrix zu berechnen</t>
  </si>
  <si>
    <t>Berechnung Ladungsmatrix</t>
  </si>
  <si>
    <t>Screeplot</t>
  </si>
  <si>
    <t>Eklärte Varianz</t>
  </si>
  <si>
    <t>Scree Plot</t>
  </si>
  <si>
    <t>Eigenwerte</t>
  </si>
  <si>
    <t>Standard</t>
  </si>
  <si>
    <t>Berechnen Eigenwerte</t>
  </si>
  <si>
    <t>Korrelationen, MW, SD</t>
  </si>
  <si>
    <t>Bereich anpassen</t>
  </si>
  <si>
    <t>Deskrpiptive</t>
  </si>
  <si>
    <t>R^-1</t>
  </si>
  <si>
    <t>Für Korrelmatrix</t>
  </si>
  <si>
    <t>Inverse der Korrelationsmatrix</t>
  </si>
  <si>
    <t>maximale Anzahl Variablen, minimal 0 -&gt; ok</t>
  </si>
  <si>
    <t>&gt; Elementare Statistiken &gt; Korrelationsmatrix (rot markierte Werte)</t>
  </si>
  <si>
    <t>Variablen alle außer VPNummer mit z-Werten -&gt; ok</t>
  </si>
  <si>
    <t xml:space="preserve">Signifikante Korrelationen aus Statistika </t>
  </si>
  <si>
    <t>FA</t>
  </si>
  <si>
    <t>Explorative Verfahren</t>
  </si>
  <si>
    <t>Statistik</t>
  </si>
  <si>
    <t xml:space="preserve">Faktorenanalyse -&gt; Gruppen eingeben </t>
  </si>
  <si>
    <t>Benennen: R_</t>
  </si>
  <si>
    <t>Darauf achten, dass z-Matrix benannt wurde</t>
  </si>
  <si>
    <t>R = 1/n_cases * z^T * z</t>
  </si>
  <si>
    <t>Korrelationsmatrix</t>
  </si>
  <si>
    <t>F10</t>
  </si>
  <si>
    <t>F9</t>
  </si>
  <si>
    <t>F8</t>
  </si>
  <si>
    <t>F7</t>
  </si>
  <si>
    <t>F6</t>
  </si>
  <si>
    <t>F5</t>
  </si>
  <si>
    <t>F4</t>
  </si>
  <si>
    <t>F3</t>
  </si>
  <si>
    <t>F2</t>
  </si>
  <si>
    <t>F1</t>
  </si>
  <si>
    <t>R = B * B^T</t>
  </si>
  <si>
    <t xml:space="preserve">Lambda auf der Diagonalen sind die gleichen wie die Eigenwerte </t>
  </si>
  <si>
    <t>So lange wir alle Faktoren drin lassen, kommen wir über die Ladungsmatrix zur Korrelationsmatrix</t>
  </si>
  <si>
    <t>Eigenwerte für jeden Faktor stehen auf der Diagonalen</t>
  </si>
  <si>
    <t>Dient nicht der Interpretation - sind nur Kunstvariablen, noch keine latenten Variablen</t>
  </si>
  <si>
    <t>Wie viele Faktoren wollen wir hieraus extrahieren?</t>
  </si>
  <si>
    <t>Die Eigenwerte werden kleiner, da auch die Varianz kleiner wird -&gt; ist so definiert</t>
  </si>
  <si>
    <t>Lambda-Matrix</t>
  </si>
  <si>
    <t>Lambda = B^T * B</t>
  </si>
  <si>
    <t>zuverlässigstes Kriterium</t>
  </si>
  <si>
    <t>Zufällige Gerade (je weniger Vpn, desto steiler ist diese Gerade)</t>
  </si>
  <si>
    <t>Erklärte Varianz &gt; Screeplot</t>
  </si>
  <si>
    <t>EW &gt; EW(ZV)</t>
  </si>
  <si>
    <t>Factor Scree Test</t>
  </si>
  <si>
    <t>Scree-Plot aus Statistica</t>
  </si>
  <si>
    <t>EW links vom Knick im Scree-Plot</t>
  </si>
  <si>
    <t>Scree-Plot</t>
  </si>
  <si>
    <t>EW &gt; 1</t>
  </si>
  <si>
    <t xml:space="preserve">Kaiser-Guttmann </t>
  </si>
  <si>
    <t>EW</t>
  </si>
  <si>
    <t>Kriterien für die Faktorenauswahl</t>
  </si>
  <si>
    <t>Mit allen 10 Variablen wird die maximale Varianz aufgeklärt</t>
  </si>
  <si>
    <t>Ant.Ges.</t>
  </si>
  <si>
    <t>Wir haben 10 standardisierten Variablen, jede hat eine maximale Varianz von 1</t>
  </si>
  <si>
    <t>Erkl.Var</t>
  </si>
  <si>
    <t>auf Anzahl Variablen &gt; Ladungen &gt; Zus. Faktorladungen</t>
  </si>
  <si>
    <t>minimalen Eigenwert auf 0 setzen und maximale Faktorenanzahl</t>
  </si>
  <si>
    <t xml:space="preserve">bei Statistica: mit Zwerten </t>
  </si>
  <si>
    <t>h^2 Bereich anpassen an Faktorenanzahl</t>
  </si>
  <si>
    <t>h^2</t>
  </si>
  <si>
    <t>Anteil der Varianz einer Variablen, die durch alle Faktoren gemeinsam erklärt wird</t>
  </si>
  <si>
    <t>Kommunalitäten</t>
  </si>
  <si>
    <t>Ladungsmatrix</t>
  </si>
  <si>
    <t>Kommunialitäten =</t>
  </si>
  <si>
    <t xml:space="preserve">Enthält die Faktorladung einer beob. Variable auf den Hauptkomponenten als Zeilenvektor b </t>
  </si>
  <si>
    <t>aus Statistica</t>
  </si>
  <si>
    <t>Sie gibt an, wie hoch eine Variable auf einen Faktor lädt</t>
  </si>
  <si>
    <t>2 Faktoren liegen über der Linie</t>
  </si>
  <si>
    <t>Rotes Feld: auch hier entstehen zufällige Korrelationen</t>
  </si>
  <si>
    <t>Eigenwerte Zufallsvariablen</t>
  </si>
  <si>
    <t>Eigenwerte Daten</t>
  </si>
  <si>
    <t>Faktor</t>
  </si>
  <si>
    <r>
      <rPr>
        <sz val="10"/>
        <color indexed="8"/>
        <rFont val="Arial"/>
        <family val="2"/>
      </rPr>
      <t>Faktorladungen (Unrotiert) (Tabelle5)
Extraktion: Hauptkomponenten
(Markierte Ladungen &gt;,700000)</t>
    </r>
  </si>
  <si>
    <t>Ladungsmatrix B der Zufallsvariablen</t>
  </si>
  <si>
    <t xml:space="preserve">an N </t>
  </si>
  <si>
    <t>aus Statistica: mit normalverteilten ZV: Ladungen &gt; Zsmf Ladungen</t>
  </si>
  <si>
    <t>Normalverteilte ZV</t>
  </si>
  <si>
    <t>fix</t>
  </si>
  <si>
    <t>variabel</t>
  </si>
  <si>
    <t>Zufallszahlen</t>
  </si>
  <si>
    <t>Durch zusätzlichen Faktor wird mehr Varianz aufgeklärt, aber besitzt geringen Mehrwert</t>
  </si>
  <si>
    <t>Restkorrelationen werden signifikant, da Varianz nicht vollständig aufgeklärt wird</t>
  </si>
  <si>
    <t>R_e</t>
  </si>
  <si>
    <t>WICHTIG: df anpassen an N-2</t>
  </si>
  <si>
    <t>Korrelationen in R_e sollten unter kritischem Wert r0 liegen</t>
  </si>
  <si>
    <t>t0/Wurzel(df + t0^2)</t>
  </si>
  <si>
    <t>r0</t>
  </si>
  <si>
    <t>t0</t>
  </si>
  <si>
    <t>t_Test</t>
  </si>
  <si>
    <t xml:space="preserve">&gt; Enthält Residualkorrelationen, sollte kaum noch wahre Varianz enthalten und müsste deswegen nahe 0 sein </t>
  </si>
  <si>
    <t>Entspricht Vergleich Korrelationsmatrix R und der Vorhergesagten R_h</t>
  </si>
  <si>
    <t>R_e = R - R_h</t>
  </si>
  <si>
    <t>Residualkorrelationen</t>
  </si>
  <si>
    <t>MMULT(B7:C16;MTRANS(B7:C16))</t>
  </si>
  <si>
    <t xml:space="preserve">Vergleich mit ursprünglicher Korrelationsmatrix: </t>
  </si>
  <si>
    <t>andere Werte = Schätzung, wie Datengrundlage aussieht, wenn alle Variablen perfekt durch zwei Faktoren erklärt würden - dann würden wir dieses Ladungsmuster erwarten</t>
  </si>
  <si>
    <t>= Varianz einer Variablen, die durch alle Faktoren erklärt wird</t>
  </si>
  <si>
    <t>auf der Diagonalen sind die Kommunalitäten</t>
  </si>
  <si>
    <t>R_h</t>
  </si>
  <si>
    <t>&gt;Korrelationsmatrix alleine unter Berücksichtigung der ausgewählten Faktoren</t>
  </si>
  <si>
    <t>R_h = B_r * B_r^T</t>
  </si>
  <si>
    <t>Reproduzierte Korrelationsmatrix</t>
  </si>
  <si>
    <t>an Bereich oben anpassen</t>
  </si>
  <si>
    <t>Der erste Faktor ist unsensitiv gegenüber allen anderen Faktoren</t>
  </si>
  <si>
    <t>Quadratsumme der Zeilen ergibt die Kommunalität</t>
  </si>
  <si>
    <t>Quadratsumme der Spalten ergibt den Eigenwert</t>
  </si>
  <si>
    <t>Dann müsste man noch einen weiteren Faktor dazunehmen</t>
  </si>
  <si>
    <t>Ansonsten würde dies bedeuten, dass die Faktoren die Daten nicht gut erklären</t>
  </si>
  <si>
    <t>Kommunalitäten sollten &gt; .7 sein</t>
  </si>
  <si>
    <t>&gt; Hier stehen die Quadratsummen der Spalte, dies entpricht dem Eigenwert eines Faktors, bzw. Anteil der erklärten Varianz Rückschlüsse auf Wichtigkeit Faktor)</t>
  </si>
  <si>
    <t xml:space="preserve">Eigenwert </t>
  </si>
  <si>
    <t xml:space="preserve">&gt; h^2: Quadratsumme einer Zeile ist die Kommunialität, entspricht die Varianz einer Variable, die durch alle Faktoren gemeinsam erklärt wird </t>
  </si>
  <si>
    <t>Statistica: minimalen Eigenwert auf 1 setzen &gt; Ladungen &gt; Zus. Faktorladungen</t>
  </si>
  <si>
    <t>Unrotierte Lösung (Ladungsmatrix) für zwei Faktoren</t>
  </si>
  <si>
    <t>Faktor Lösung bewerten</t>
  </si>
  <si>
    <t>Weiter Rotierte</t>
  </si>
  <si>
    <t>VARIMAX</t>
  </si>
  <si>
    <t>Bei einer positiven Zahl dreht es sich nach links, bei einer negativen nach rechts</t>
  </si>
  <si>
    <t>cos</t>
  </si>
  <si>
    <t>-sin</t>
  </si>
  <si>
    <t>Bei Drehwinkel 0 erhalten wir das obere Diagramm der Varimax</t>
  </si>
  <si>
    <t>sin</t>
  </si>
  <si>
    <t>Drehmatrix</t>
  </si>
  <si>
    <t xml:space="preserve">Drehwinkel </t>
  </si>
  <si>
    <t>Weitere Rotation</t>
  </si>
  <si>
    <t>Ladungsplot 2D bei Statistica</t>
  </si>
  <si>
    <t>-&gt; wird daher auch Einfachstruktur genannt</t>
  </si>
  <si>
    <t>Bei rotierter Variante: Variablien liegen beeinander, Cluster sind klarer angeordnet</t>
  </si>
  <si>
    <t>Bei unrotierten Variante: Variablen liegen relativ weit voneinander entfernt</t>
  </si>
  <si>
    <t>Ant. Ges.</t>
  </si>
  <si>
    <t>Varimax Rotation ermöglicht, dass jede Variable möglichst hoch auf einem Faktor lädt</t>
  </si>
  <si>
    <t>Erkl. Var</t>
  </si>
  <si>
    <t xml:space="preserve">Statistica: Varimax standardisiert einstellen bei Ladungen </t>
  </si>
  <si>
    <t>-&gt; ermöglicht es, dass jede Variable auf einen Faktor möglichst hoch lädt</t>
  </si>
  <si>
    <t>Durch die Rotation laden welche auf den Faktor</t>
  </si>
  <si>
    <t>Bei der reduzierten Ladungsmatrix lädt keine Variable signifikant auf den zweiten Faktor</t>
  </si>
  <si>
    <t>Die orthogonale Rotation lässt nur einen rechten Winkel zu</t>
  </si>
  <si>
    <t>Die oblique Rotation lässt einen nicht rechten Winkel zwischen den Achsen zu</t>
  </si>
  <si>
    <t>Durch die Rotation ändern sich nur die Faktorladung, die Kommunalitäten bleiben gleich</t>
  </si>
  <si>
    <t>B_r</t>
  </si>
  <si>
    <t>reduzierte Ladungsmatrix</t>
  </si>
  <si>
    <t>Benennen B_r und B_rvari</t>
  </si>
  <si>
    <t>UNROTIERT</t>
  </si>
  <si>
    <t>Nach der obliquen Rotation hätten wir Korrelationen</t>
  </si>
  <si>
    <t>Die Varimax verändert nur den Winkel, daher kommen hier die gleichen Werte raus</t>
  </si>
  <si>
    <t>Die Faktoren sind vor und nach der Rotation vollkommen unkorreliert</t>
  </si>
  <si>
    <t>Korrelationsmatrix der rotierten Faktoren</t>
  </si>
  <si>
    <t>N Anpassen</t>
  </si>
  <si>
    <t>Korrelationsmatrix der unrotierten Faktoren</t>
  </si>
  <si>
    <t>AM</t>
  </si>
  <si>
    <t>VARIMAX ROTIERT</t>
  </si>
  <si>
    <t>F = z * P</t>
  </si>
  <si>
    <t>Faktor Scores</t>
  </si>
  <si>
    <t>Aus Sheet Korrelmatrix kopieren</t>
  </si>
  <si>
    <t>P_vari</t>
  </si>
  <si>
    <t>P _vari= R^-1 * B_rvari</t>
  </si>
  <si>
    <t>b-Gewichte: rotiert</t>
  </si>
  <si>
    <t>P = R^-1 * B_r</t>
  </si>
  <si>
    <t>b-Gewichte: unrotiert</t>
  </si>
  <si>
    <t>Factor Scores</t>
  </si>
  <si>
    <t>Stufen</t>
  </si>
  <si>
    <t>GV_r</t>
  </si>
  <si>
    <t>Stufen_real</t>
  </si>
  <si>
    <t>e_x1</t>
  </si>
  <si>
    <t>e_x2</t>
  </si>
  <si>
    <t>e_x3</t>
  </si>
  <si>
    <t>e_x4</t>
  </si>
  <si>
    <t>e_x5</t>
  </si>
  <si>
    <t>e_x6</t>
  </si>
  <si>
    <t>e_x7</t>
  </si>
  <si>
    <t>e_x8</t>
  </si>
  <si>
    <t>e_x9</t>
  </si>
  <si>
    <t>e_x10</t>
  </si>
  <si>
    <t>e_y1</t>
  </si>
  <si>
    <t>e_y2</t>
  </si>
  <si>
    <t>e_y3</t>
  </si>
  <si>
    <t>e_y4</t>
  </si>
  <si>
    <t>e_y5</t>
  </si>
  <si>
    <t>MRx1_r</t>
  </si>
  <si>
    <t>MRx2_r</t>
  </si>
  <si>
    <t>MRx3_r</t>
  </si>
  <si>
    <t>MRx4_r</t>
  </si>
  <si>
    <t>MRx5_r</t>
  </si>
  <si>
    <t>MRx6_r</t>
  </si>
  <si>
    <t>MRx7_r</t>
  </si>
  <si>
    <t>MRx8_r</t>
  </si>
  <si>
    <t>MRx9_r</t>
  </si>
  <si>
    <t>MRx10_r</t>
  </si>
  <si>
    <t>z_MRx1_r</t>
  </si>
  <si>
    <t>z_MRx2_r</t>
  </si>
  <si>
    <t>z_MRx3_r</t>
  </si>
  <si>
    <t>z_MRx4_r</t>
  </si>
  <si>
    <t>z_MRx5_r</t>
  </si>
  <si>
    <t>z_MRx6_r</t>
  </si>
  <si>
    <t>z_MRx7_r</t>
  </si>
  <si>
    <t>z_MRx8_r</t>
  </si>
  <si>
    <t>z_MRx9_r</t>
  </si>
  <si>
    <t>z_MRx10_r</t>
  </si>
  <si>
    <t>− in Statistica: Statistik → multiple Regression → Variablen: links z_aToM; rechts alle z-Kovariaten → OK → OK → Zusammenf. Ergebnisse Regression + im gleichen Ausgabefenster: Zusf. Statistiken</t>
  </si>
  <si>
    <t>Mögliche Frage 2:   Partialisiere dann in allen Kovariaten den Alterseffekt aus und sage jede ToM Variable mit multipler Regression aus den 3 Kovariatenresiduen voraus.</t>
  </si>
  <si>
    <t>Residualanalyse &gt; Residuen &gt; Fallweiser Plot &gt; Spalte der Residuen (ohne 4 letzten Zeilen)</t>
  </si>
  <si>
    <t>Einzelne Kriterien aus kontinuierlichen Stufen</t>
  </si>
  <si>
    <t>b*</t>
  </si>
  <si>
    <t>Stdf.</t>
  </si>
  <si>
    <t>t(n-2)</t>
  </si>
  <si>
    <t xml:space="preserve">  Regression Zusammenf. für AV</t>
  </si>
  <si>
    <t xml:space="preserve"> Statistik</t>
  </si>
  <si>
    <t>Multipl. R</t>
  </si>
  <si>
    <t>Multipl. R²</t>
  </si>
  <si>
    <t>Korr. R²</t>
  </si>
  <si>
    <t>Stdf. der Schätzg.</t>
  </si>
  <si>
    <t>Zusf. Statistiken</t>
  </si>
  <si>
    <r>
      <t>F(</t>
    </r>
    <r>
      <rPr>
        <b/>
        <sz val="11"/>
        <color rgb="FFFF0000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)</t>
    </r>
  </si>
  <si>
    <t>MR_N</t>
  </si>
  <si>
    <t>&gt;&gt; Einfache Regression aus Statistika:</t>
  </si>
  <si>
    <t>Sanity Check aus Statistika (Stimmt's wirklich?)</t>
  </si>
  <si>
    <t>&gt; Elementare Statistiken &gt; Korrelationsmatrix &gt; GV_r; z_x Werte; z_Res Werte</t>
  </si>
  <si>
    <t>&gt; Multiple Regression mit z_y1 als AV und GV_r als UV</t>
  </si>
  <si>
    <t>&gt;&gt; Aus Statistika; Multiple Regression mit z_y1 als AV und z_x1 - z_x* als UV</t>
  </si>
  <si>
    <t>Sanity Check</t>
  </si>
  <si>
    <t>Variablen</t>
  </si>
  <si>
    <t>Korrelationen</t>
  </si>
  <si>
    <t>N =</t>
  </si>
  <si>
    <t>&gt;&gt; Prüfen, dass Korrelation zwischen Prädiktoren und den Residuen der Kriterien = 0 ist, und dass die Korrelation zwischen Stufen_r und Residuen der Kriterien =/ 0 ist.</t>
  </si>
  <si>
    <t>Multiple Regression auf Kovariaten:</t>
  </si>
  <si>
    <t>y = b1x1 + b2x2 + b3x3 + … b*x*</t>
  </si>
  <si>
    <r>
      <t>b = R</t>
    </r>
    <r>
      <rPr>
        <vertAlign val="superscript"/>
        <sz val="11"/>
        <color theme="1"/>
        <rFont val="Calibri"/>
        <family val="2"/>
        <scheme val="minor"/>
      </rPr>
      <t xml:space="preserve">-1 </t>
    </r>
    <r>
      <rPr>
        <sz val="11"/>
        <color theme="1"/>
        <rFont val="Calibri"/>
        <family val="2"/>
        <scheme val="minor"/>
      </rPr>
      <t>r0</t>
    </r>
  </si>
  <si>
    <t>Benenne: MR_Covzx_</t>
  </si>
  <si>
    <t>MR_Covzx_</t>
  </si>
  <si>
    <t>Benenne: MR_invCovzx_</t>
  </si>
  <si>
    <t>r0_y1</t>
  </si>
  <si>
    <t>Benenne: r0_y1</t>
  </si>
  <si>
    <t>Benenne: b_y1</t>
  </si>
  <si>
    <t>Optional!</t>
  </si>
  <si>
    <t>r0_y2</t>
  </si>
  <si>
    <t>Benenne: r0_y2</t>
  </si>
  <si>
    <t>Benenne: b_y2</t>
  </si>
  <si>
    <t>Benenne: r0_y3</t>
  </si>
  <si>
    <t>Benenne: b_y3</t>
  </si>
  <si>
    <t>Benenne: r0_y5</t>
  </si>
  <si>
    <t>Benenne: b_y5</t>
  </si>
  <si>
    <t>r0_y5</t>
  </si>
  <si>
    <t>r0_y3</t>
  </si>
  <si>
    <t>Benenne: r0_y4</t>
  </si>
  <si>
    <t>Benenne: b_y4</t>
  </si>
  <si>
    <t>r0_y4</t>
  </si>
  <si>
    <t>praed10</t>
  </si>
  <si>
    <t>praed9</t>
  </si>
  <si>
    <t>praed8</t>
  </si>
  <si>
    <t>praed7</t>
  </si>
  <si>
    <t>praed6</t>
  </si>
  <si>
    <t>praed5</t>
  </si>
  <si>
    <t>bj -&gt; b* ausTabelle</t>
  </si>
  <si>
    <t>r_j0 -&gt; Korr: zPräd; zKrit</t>
  </si>
  <si>
    <t>e_EF</t>
  </si>
  <si>
    <t>e_RE</t>
  </si>
  <si>
    <t>e_LA</t>
  </si>
  <si>
    <t>von b</t>
  </si>
  <si>
    <t>von b*</t>
  </si>
  <si>
    <t>t(225)</t>
  </si>
  <si>
    <t>Regression Zusammenf. für abh. Variable: e_aTom (Tabelle16) R= ,32541551 R²= ,10589526 korr. R²= ,09397386 F(3,225)=8,8828 p</t>
  </si>
  <si>
    <t>N=229</t>
  </si>
  <si>
    <t>Berechnung muss für alle Kriteriumsvariablen wiederholt werden</t>
  </si>
  <si>
    <t>EF</t>
  </si>
  <si>
    <t>RE</t>
  </si>
  <si>
    <t>F(3,225)</t>
  </si>
  <si>
    <t>LA</t>
  </si>
  <si>
    <t>Wert</t>
  </si>
  <si>
    <t>Regression Zusammenf. für abh. Variable: cTom (Tabelle3) R= ,40956189 R²= ,16774094 korr. R²= ,15664416 F(3,225)=15,116 p</t>
  </si>
  <si>
    <t>Regression Zusammenf. für abh. Variable: aTom (Tabelle5) R= ,57379200 R²= ,32923726 korr. R²= ,32029376 F(3,225)=36,813 p</t>
  </si>
  <si>
    <t>Zusf. Statistiken ; AV: cTom (Tabelle3)</t>
  </si>
  <si>
    <t>Zusf. Statistiken ; AV: aTom (Tabelle5)</t>
  </si>
  <si>
    <t>500</t>
  </si>
  <si>
    <t>499</t>
  </si>
  <si>
    <t>498</t>
  </si>
  <si>
    <t>497</t>
  </si>
  <si>
    <t>496</t>
  </si>
  <si>
    <t>495</t>
  </si>
  <si>
    <t>494</t>
  </si>
  <si>
    <t>493</t>
  </si>
  <si>
    <t>492</t>
  </si>
  <si>
    <t>491</t>
  </si>
  <si>
    <t>490</t>
  </si>
  <si>
    <t>489</t>
  </si>
  <si>
    <t>488</t>
  </si>
  <si>
    <t>487</t>
  </si>
  <si>
    <t>486</t>
  </si>
  <si>
    <t>485</t>
  </si>
  <si>
    <t>484</t>
  </si>
  <si>
    <t>483</t>
  </si>
  <si>
    <t>482</t>
  </si>
  <si>
    <t>481</t>
  </si>
  <si>
    <t>480</t>
  </si>
  <si>
    <t>479</t>
  </si>
  <si>
    <t>478</t>
  </si>
  <si>
    <t>477</t>
  </si>
  <si>
    <t>476</t>
  </si>
  <si>
    <t>475</t>
  </si>
  <si>
    <t>474</t>
  </si>
  <si>
    <t>473</t>
  </si>
  <si>
    <t>472</t>
  </si>
  <si>
    <t>471</t>
  </si>
  <si>
    <t>470</t>
  </si>
  <si>
    <t>469</t>
  </si>
  <si>
    <t>468</t>
  </si>
  <si>
    <t>467</t>
  </si>
  <si>
    <t>466</t>
  </si>
  <si>
    <t>465</t>
  </si>
  <si>
    <t>464</t>
  </si>
  <si>
    <t>463</t>
  </si>
  <si>
    <t>462</t>
  </si>
  <si>
    <t>461</t>
  </si>
  <si>
    <t>460</t>
  </si>
  <si>
    <t>459</t>
  </si>
  <si>
    <t>458</t>
  </si>
  <si>
    <t>457</t>
  </si>
  <si>
    <t>456</t>
  </si>
  <si>
    <t>455</t>
  </si>
  <si>
    <t>454</t>
  </si>
  <si>
    <t>453</t>
  </si>
  <si>
    <t>452</t>
  </si>
  <si>
    <t>451</t>
  </si>
  <si>
    <t>450</t>
  </si>
  <si>
    <t>449</t>
  </si>
  <si>
    <t>448</t>
  </si>
  <si>
    <t>447</t>
  </si>
  <si>
    <t>446</t>
  </si>
  <si>
    <t>445</t>
  </si>
  <si>
    <t>444</t>
  </si>
  <si>
    <t>443</t>
  </si>
  <si>
    <t>442</t>
  </si>
  <si>
    <t>441</t>
  </si>
  <si>
    <t>440</t>
  </si>
  <si>
    <t>439</t>
  </si>
  <si>
    <t>438</t>
  </si>
  <si>
    <t>437</t>
  </si>
  <si>
    <t>436</t>
  </si>
  <si>
    <t>435</t>
  </si>
  <si>
    <t>434</t>
  </si>
  <si>
    <t>433</t>
  </si>
  <si>
    <t>432</t>
  </si>
  <si>
    <t>431</t>
  </si>
  <si>
    <t>430</t>
  </si>
  <si>
    <t>429</t>
  </si>
  <si>
    <t>428</t>
  </si>
  <si>
    <t>427</t>
  </si>
  <si>
    <t>426</t>
  </si>
  <si>
    <t>425</t>
  </si>
  <si>
    <t>424</t>
  </si>
  <si>
    <t>423</t>
  </si>
  <si>
    <t>422</t>
  </si>
  <si>
    <t>421</t>
  </si>
  <si>
    <t>420</t>
  </si>
  <si>
    <t>419</t>
  </si>
  <si>
    <t>418</t>
  </si>
  <si>
    <t>417</t>
  </si>
  <si>
    <t>416</t>
  </si>
  <si>
    <t>415</t>
  </si>
  <si>
    <t>414</t>
  </si>
  <si>
    <t>413</t>
  </si>
  <si>
    <t>412</t>
  </si>
  <si>
    <t>411</t>
  </si>
  <si>
    <t>410</t>
  </si>
  <si>
    <t>409</t>
  </si>
  <si>
    <t>408</t>
  </si>
  <si>
    <t>407</t>
  </si>
  <si>
    <t>406</t>
  </si>
  <si>
    <t>405</t>
  </si>
  <si>
    <t>404</t>
  </si>
  <si>
    <t>403</t>
  </si>
  <si>
    <t>402</t>
  </si>
  <si>
    <t>401</t>
  </si>
  <si>
    <t>400</t>
  </si>
  <si>
    <t>399</t>
  </si>
  <si>
    <t>398</t>
  </si>
  <si>
    <t>397</t>
  </si>
  <si>
    <t>396</t>
  </si>
  <si>
    <t>395</t>
  </si>
  <si>
    <t>394</t>
  </si>
  <si>
    <t>393</t>
  </si>
  <si>
    <t>392</t>
  </si>
  <si>
    <t>391</t>
  </si>
  <si>
    <t>390</t>
  </si>
  <si>
    <t>389</t>
  </si>
  <si>
    <t>388</t>
  </si>
  <si>
    <t>387</t>
  </si>
  <si>
    <t>386</t>
  </si>
  <si>
    <t>385</t>
  </si>
  <si>
    <t>384</t>
  </si>
  <si>
    <t>383</t>
  </si>
  <si>
    <t>382</t>
  </si>
  <si>
    <t>381</t>
  </si>
  <si>
    <t>380</t>
  </si>
  <si>
    <t>379</t>
  </si>
  <si>
    <t>378</t>
  </si>
  <si>
    <t>377</t>
  </si>
  <si>
    <t>376</t>
  </si>
  <si>
    <t>375</t>
  </si>
  <si>
    <t>374</t>
  </si>
  <si>
    <t>373</t>
  </si>
  <si>
    <t>372</t>
  </si>
  <si>
    <t>371</t>
  </si>
  <si>
    <t>370</t>
  </si>
  <si>
    <t>369</t>
  </si>
  <si>
    <t>368</t>
  </si>
  <si>
    <t>367</t>
  </si>
  <si>
    <t>366</t>
  </si>
  <si>
    <t>365</t>
  </si>
  <si>
    <t>364</t>
  </si>
  <si>
    <t>363</t>
  </si>
  <si>
    <t>362</t>
  </si>
  <si>
    <t>361</t>
  </si>
  <si>
    <t>360</t>
  </si>
  <si>
    <t>359</t>
  </si>
  <si>
    <t>358</t>
  </si>
  <si>
    <t>357</t>
  </si>
  <si>
    <t>356</t>
  </si>
  <si>
    <t>355</t>
  </si>
  <si>
    <t>354</t>
  </si>
  <si>
    <t>353</t>
  </si>
  <si>
    <t>352</t>
  </si>
  <si>
    <t>351</t>
  </si>
  <si>
    <t>350</t>
  </si>
  <si>
    <t>349</t>
  </si>
  <si>
    <t>348</t>
  </si>
  <si>
    <t>347</t>
  </si>
  <si>
    <t>346</t>
  </si>
  <si>
    <t>345</t>
  </si>
  <si>
    <t>344</t>
  </si>
  <si>
    <t>343</t>
  </si>
  <si>
    <t>342</t>
  </si>
  <si>
    <t>341</t>
  </si>
  <si>
    <t>340</t>
  </si>
  <si>
    <t>339</t>
  </si>
  <si>
    <t>338</t>
  </si>
  <si>
    <t>337</t>
  </si>
  <si>
    <t>336</t>
  </si>
  <si>
    <t>335</t>
  </si>
  <si>
    <t>334</t>
  </si>
  <si>
    <t>333</t>
  </si>
  <si>
    <t>332</t>
  </si>
  <si>
    <t>331</t>
  </si>
  <si>
    <t>330</t>
  </si>
  <si>
    <t>329</t>
  </si>
  <si>
    <t>328</t>
  </si>
  <si>
    <t>327</t>
  </si>
  <si>
    <t>326</t>
  </si>
  <si>
    <t>325</t>
  </si>
  <si>
    <t>324</t>
  </si>
  <si>
    <t>323</t>
  </si>
  <si>
    <t>322</t>
  </si>
  <si>
    <t>321</t>
  </si>
  <si>
    <t>320</t>
  </si>
  <si>
    <t>319</t>
  </si>
  <si>
    <t>318</t>
  </si>
  <si>
    <t>317</t>
  </si>
  <si>
    <t>316</t>
  </si>
  <si>
    <t>315</t>
  </si>
  <si>
    <t>314</t>
  </si>
  <si>
    <t>313</t>
  </si>
  <si>
    <t>312</t>
  </si>
  <si>
    <t>311</t>
  </si>
  <si>
    <t>310</t>
  </si>
  <si>
    <t>309</t>
  </si>
  <si>
    <t>308</t>
  </si>
  <si>
    <t>307</t>
  </si>
  <si>
    <t>306</t>
  </si>
  <si>
    <t>305</t>
  </si>
  <si>
    <t>304</t>
  </si>
  <si>
    <t>303</t>
  </si>
  <si>
    <t>302</t>
  </si>
  <si>
    <t>301</t>
  </si>
  <si>
    <t>300</t>
  </si>
  <si>
    <t>299</t>
  </si>
  <si>
    <t>298</t>
  </si>
  <si>
    <t>297</t>
  </si>
  <si>
    <t>296</t>
  </si>
  <si>
    <t>295</t>
  </si>
  <si>
    <t>294</t>
  </si>
  <si>
    <t>293</t>
  </si>
  <si>
    <t>292</t>
  </si>
  <si>
    <t>291</t>
  </si>
  <si>
    <t>290</t>
  </si>
  <si>
    <t>289</t>
  </si>
  <si>
    <t>288</t>
  </si>
  <si>
    <t>287</t>
  </si>
  <si>
    <t>286</t>
  </si>
  <si>
    <t>285</t>
  </si>
  <si>
    <t>284</t>
  </si>
  <si>
    <t>283</t>
  </si>
  <si>
    <t>282</t>
  </si>
  <si>
    <t>281</t>
  </si>
  <si>
    <t>280</t>
  </si>
  <si>
    <t>279</t>
  </si>
  <si>
    <t>278</t>
  </si>
  <si>
    <t>277</t>
  </si>
  <si>
    <t>276</t>
  </si>
  <si>
    <t>275</t>
  </si>
  <si>
    <t>274</t>
  </si>
  <si>
    <t>273</t>
  </si>
  <si>
    <t>272</t>
  </si>
  <si>
    <t>271</t>
  </si>
  <si>
    <t>270</t>
  </si>
  <si>
    <t>269</t>
  </si>
  <si>
    <t>268</t>
  </si>
  <si>
    <t>267</t>
  </si>
  <si>
    <t>266</t>
  </si>
  <si>
    <t>265</t>
  </si>
  <si>
    <t>264</t>
  </si>
  <si>
    <t>263</t>
  </si>
  <si>
    <t>262</t>
  </si>
  <si>
    <t>261</t>
  </si>
  <si>
    <t>260</t>
  </si>
  <si>
    <t>259</t>
  </si>
  <si>
    <t>258</t>
  </si>
  <si>
    <t>257</t>
  </si>
  <si>
    <t>256</t>
  </si>
  <si>
    <t>255</t>
  </si>
  <si>
    <t>254</t>
  </si>
  <si>
    <t>253</t>
  </si>
  <si>
    <t>252</t>
  </si>
  <si>
    <t>251</t>
  </si>
  <si>
    <t>250</t>
  </si>
  <si>
    <t>249</t>
  </si>
  <si>
    <t>248</t>
  </si>
  <si>
    <t>247</t>
  </si>
  <si>
    <t>246</t>
  </si>
  <si>
    <t>245</t>
  </si>
  <si>
    <t>244</t>
  </si>
  <si>
    <t>243</t>
  </si>
  <si>
    <t>242</t>
  </si>
  <si>
    <t>241</t>
  </si>
  <si>
    <t>240</t>
  </si>
  <si>
    <t>239</t>
  </si>
  <si>
    <t>238</t>
  </si>
  <si>
    <t>237</t>
  </si>
  <si>
    <t>236</t>
  </si>
  <si>
    <t>235</t>
  </si>
  <si>
    <t>234</t>
  </si>
  <si>
    <t>233</t>
  </si>
  <si>
    <t>232</t>
  </si>
  <si>
    <t>231</t>
  </si>
  <si>
    <t>230</t>
  </si>
  <si>
    <t>229</t>
  </si>
  <si>
    <t>228</t>
  </si>
  <si>
    <t>227</t>
  </si>
  <si>
    <t>226</t>
  </si>
  <si>
    <t>225</t>
  </si>
  <si>
    <t>224</t>
  </si>
  <si>
    <t>223</t>
  </si>
  <si>
    <t>222</t>
  </si>
  <si>
    <t>221</t>
  </si>
  <si>
    <t>220</t>
  </si>
  <si>
    <t>219</t>
  </si>
  <si>
    <t>218</t>
  </si>
  <si>
    <t>217</t>
  </si>
  <si>
    <t>216</t>
  </si>
  <si>
    <t>215</t>
  </si>
  <si>
    <t>214</t>
  </si>
  <si>
    <t>213</t>
  </si>
  <si>
    <t>212</t>
  </si>
  <si>
    <t>211</t>
  </si>
  <si>
    <t>210</t>
  </si>
  <si>
    <t>209</t>
  </si>
  <si>
    <t>208</t>
  </si>
  <si>
    <t>207</t>
  </si>
  <si>
    <t>206</t>
  </si>
  <si>
    <t>205</t>
  </si>
  <si>
    <t>204</t>
  </si>
  <si>
    <t>203</t>
  </si>
  <si>
    <t>202</t>
  </si>
  <si>
    <t>201</t>
  </si>
  <si>
    <t>200</t>
  </si>
  <si>
    <t>199</t>
  </si>
  <si>
    <t>198</t>
  </si>
  <si>
    <t>197</t>
  </si>
  <si>
    <t>196</t>
  </si>
  <si>
    <t>195</t>
  </si>
  <si>
    <t>194</t>
  </si>
  <si>
    <t>193</t>
  </si>
  <si>
    <t>192</t>
  </si>
  <si>
    <t>191</t>
  </si>
  <si>
    <t>190</t>
  </si>
  <si>
    <t>189</t>
  </si>
  <si>
    <t>188</t>
  </si>
  <si>
    <t>187</t>
  </si>
  <si>
    <t>186</t>
  </si>
  <si>
    <t>185</t>
  </si>
  <si>
    <t>184</t>
  </si>
  <si>
    <t>183</t>
  </si>
  <si>
    <t>182</t>
  </si>
  <si>
    <t>181</t>
  </si>
  <si>
    <t>180</t>
  </si>
  <si>
    <t>179</t>
  </si>
  <si>
    <t>178</t>
  </si>
  <si>
    <t>177</t>
  </si>
  <si>
    <t>176</t>
  </si>
  <si>
    <t>175</t>
  </si>
  <si>
    <t>174</t>
  </si>
  <si>
    <t>173</t>
  </si>
  <si>
    <t>172</t>
  </si>
  <si>
    <t>171</t>
  </si>
  <si>
    <t>170</t>
  </si>
  <si>
    <t>169</t>
  </si>
  <si>
    <t>168</t>
  </si>
  <si>
    <t>167</t>
  </si>
  <si>
    <t>166</t>
  </si>
  <si>
    <t>165</t>
  </si>
  <si>
    <t>164</t>
  </si>
  <si>
    <t>163</t>
  </si>
  <si>
    <t>162</t>
  </si>
  <si>
    <t>161</t>
  </si>
  <si>
    <t>160</t>
  </si>
  <si>
    <t>159</t>
  </si>
  <si>
    <t>158</t>
  </si>
  <si>
    <t>157</t>
  </si>
  <si>
    <t>156</t>
  </si>
  <si>
    <t>155</t>
  </si>
  <si>
    <t>154</t>
  </si>
  <si>
    <t>153</t>
  </si>
  <si>
    <t>152</t>
  </si>
  <si>
    <t>151</t>
  </si>
  <si>
    <t>150</t>
  </si>
  <si>
    <t>149</t>
  </si>
  <si>
    <t>148</t>
  </si>
  <si>
    <t>147</t>
  </si>
  <si>
    <t>146</t>
  </si>
  <si>
    <t>145</t>
  </si>
  <si>
    <t>144</t>
  </si>
  <si>
    <t>143</t>
  </si>
  <si>
    <t>142</t>
  </si>
  <si>
    <t>141</t>
  </si>
  <si>
    <t>140</t>
  </si>
  <si>
    <t>139</t>
  </si>
  <si>
    <t>138</t>
  </si>
  <si>
    <t>137</t>
  </si>
  <si>
    <t>136</t>
  </si>
  <si>
    <t>135</t>
  </si>
  <si>
    <t>134</t>
  </si>
  <si>
    <t>133</t>
  </si>
  <si>
    <t>132</t>
  </si>
  <si>
    <t>131</t>
  </si>
  <si>
    <t>130</t>
  </si>
  <si>
    <t>129</t>
  </si>
  <si>
    <t>128</t>
  </si>
  <si>
    <t>127</t>
  </si>
  <si>
    <t>126</t>
  </si>
  <si>
    <t>125</t>
  </si>
  <si>
    <t>124</t>
  </si>
  <si>
    <t>123</t>
  </si>
  <si>
    <t>122</t>
  </si>
  <si>
    <t>121</t>
  </si>
  <si>
    <t>120</t>
  </si>
  <si>
    <t>119</t>
  </si>
  <si>
    <t>118</t>
  </si>
  <si>
    <t>117</t>
  </si>
  <si>
    <t>116</t>
  </si>
  <si>
    <t>115</t>
  </si>
  <si>
    <t>114</t>
  </si>
  <si>
    <t>113</t>
  </si>
  <si>
    <t>112</t>
  </si>
  <si>
    <t>111</t>
  </si>
  <si>
    <t>110</t>
  </si>
  <si>
    <t>109</t>
  </si>
  <si>
    <t>108</t>
  </si>
  <si>
    <t>107</t>
  </si>
  <si>
    <t>106</t>
  </si>
  <si>
    <t>105</t>
  </si>
  <si>
    <t>104</t>
  </si>
  <si>
    <t>103</t>
  </si>
  <si>
    <t>102</t>
  </si>
  <si>
    <t>101</t>
  </si>
  <si>
    <t>100</t>
  </si>
  <si>
    <t>99</t>
  </si>
  <si>
    <t>98</t>
  </si>
  <si>
    <t>97</t>
  </si>
  <si>
    <t>96</t>
  </si>
  <si>
    <t>95</t>
  </si>
  <si>
    <t>94</t>
  </si>
  <si>
    <t>93</t>
  </si>
  <si>
    <t>92</t>
  </si>
  <si>
    <t>91</t>
  </si>
  <si>
    <t>90</t>
  </si>
  <si>
    <t>89</t>
  </si>
  <si>
    <t>88</t>
  </si>
  <si>
    <t>87</t>
  </si>
  <si>
    <t>86</t>
  </si>
  <si>
    <t>85</t>
  </si>
  <si>
    <t>84</t>
  </si>
  <si>
    <t>83</t>
  </si>
  <si>
    <t>82</t>
  </si>
  <si>
    <t>81</t>
  </si>
  <si>
    <t>80</t>
  </si>
  <si>
    <t>79</t>
  </si>
  <si>
    <t>78</t>
  </si>
  <si>
    <t>77</t>
  </si>
  <si>
    <t>76</t>
  </si>
  <si>
    <t>75</t>
  </si>
  <si>
    <t>74</t>
  </si>
  <si>
    <t>73</t>
  </si>
  <si>
    <t>72</t>
  </si>
  <si>
    <t>71</t>
  </si>
  <si>
    <t>70</t>
  </si>
  <si>
    <t>69</t>
  </si>
  <si>
    <t>68</t>
  </si>
  <si>
    <t>67</t>
  </si>
  <si>
    <t>66</t>
  </si>
  <si>
    <t>65</t>
  </si>
  <si>
    <t>64</t>
  </si>
  <si>
    <t>63</t>
  </si>
  <si>
    <t>62</t>
  </si>
  <si>
    <t>61</t>
  </si>
  <si>
    <t>60</t>
  </si>
  <si>
    <t>59</t>
  </si>
  <si>
    <t>58</t>
  </si>
  <si>
    <t>57</t>
  </si>
  <si>
    <t>56</t>
  </si>
  <si>
    <t>55</t>
  </si>
  <si>
    <t>54</t>
  </si>
  <si>
    <t>53</t>
  </si>
  <si>
    <t>52</t>
  </si>
  <si>
    <t>51</t>
  </si>
  <si>
    <t>50</t>
  </si>
  <si>
    <t>49</t>
  </si>
  <si>
    <t>48</t>
  </si>
  <si>
    <t>47</t>
  </si>
  <si>
    <t>46</t>
  </si>
  <si>
    <t>45</t>
  </si>
  <si>
    <t>44</t>
  </si>
  <si>
    <t>43</t>
  </si>
  <si>
    <t>42</t>
  </si>
  <si>
    <t>41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</si>
  <si>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</si>
  <si>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</si>
  <si>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</si>
  <si>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</si>
  <si>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</si>
  <si>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</si>
  <si>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</si>
  <si>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</si>
  <si>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</si>
  <si>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</si>
  <si>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</si>
  <si>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</si>
  <si>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</si>
  <si>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</si>
  <si>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</si>
  <si>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</si>
  <si>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</si>
  <si>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</si>
  <si>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</si>
  <si>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</si>
  <si>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</si>
  <si>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</si>
  <si>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</si>
  <si>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</si>
  <si>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</si>
  <si>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</si>
  <si>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</si>
  <si>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</si>
  <si>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</si>
  <si>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</si>
  <si>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Root 10</t>
  </si>
  <si>
    <t>10</t>
  </si>
  <si>
    <t>Root 9</t>
  </si>
  <si>
    <t>9</t>
  </si>
  <si>
    <t>Root 8</t>
  </si>
  <si>
    <t>8</t>
  </si>
  <si>
    <t>Root 7</t>
  </si>
  <si>
    <t>7</t>
  </si>
  <si>
    <t>Root 6</t>
  </si>
  <si>
    <t>6</t>
  </si>
  <si>
    <t>Root 5</t>
  </si>
  <si>
    <t>5</t>
  </si>
  <si>
    <t>Root 4</t>
  </si>
  <si>
    <t>4</t>
  </si>
  <si>
    <t>Root 3</t>
  </si>
  <si>
    <t>3</t>
  </si>
  <si>
    <t>2</t>
  </si>
  <si>
    <t>MXRoots_</t>
  </si>
  <si>
    <t>Unstandardisierte kanon. Werte (Tabelle1.sta)</t>
  </si>
  <si>
    <t>Prüfung auf Orthogonalität</t>
  </si>
  <si>
    <t>Bestimmung kanonische Werte</t>
  </si>
  <si>
    <t xml:space="preserve">Faktorenstruktur-Matrix </t>
  </si>
  <si>
    <t>Welche Funktion wird durch welche Variablen bestimmt?</t>
  </si>
  <si>
    <r>
      <t>Anteil-c</t>
    </r>
    <r>
      <rPr>
        <vertAlign val="superscript"/>
        <sz val="11"/>
        <color theme="1"/>
        <rFont val="Calibri"/>
        <family val="2"/>
        <scheme val="minor"/>
      </rPr>
      <t>2</t>
    </r>
  </si>
  <si>
    <r>
      <t>Gesamt-c</t>
    </r>
    <r>
      <rPr>
        <vertAlign val="superscript"/>
        <sz val="11"/>
        <color theme="1"/>
        <rFont val="Calibri"/>
        <family val="2"/>
        <scheme val="minor"/>
      </rPr>
      <t>2</t>
    </r>
  </si>
  <si>
    <r>
      <t>c</t>
    </r>
    <r>
      <rPr>
        <vertAlign val="superscript"/>
        <sz val="11"/>
        <color theme="1"/>
        <rFont val="Calibri"/>
        <family val="2"/>
        <scheme val="minor"/>
      </rPr>
      <t>2</t>
    </r>
  </si>
  <si>
    <t>Disrkiminanzanalyse - Zusammenfassung</t>
  </si>
  <si>
    <t>Eliminierung von Variablen</t>
  </si>
  <si>
    <t>g</t>
  </si>
  <si>
    <t>Kanon. R</t>
  </si>
  <si>
    <t>Eigen.</t>
  </si>
  <si>
    <t>Chi²-Tests mit sukzessiv entfernten Roots</t>
  </si>
  <si>
    <t>Klassifikationsleistung der Roots</t>
  </si>
  <si>
    <r>
      <t>R</t>
    </r>
    <r>
      <rPr>
        <vertAlign val="superscript"/>
        <sz val="10"/>
        <rFont val="Arial"/>
        <family val="2"/>
      </rPr>
      <t>2</t>
    </r>
  </si>
  <si>
    <t>Anteil an Var</t>
  </si>
  <si>
    <t>&gt;Aus Statistica einfügen</t>
  </si>
  <si>
    <r>
      <rPr>
        <sz val="10"/>
        <rFont val="Arial"/>
        <family val="2"/>
      </rPr>
      <t>Gesamt-</t>
    </r>
    <r>
      <rPr>
        <sz val="10"/>
        <rFont val="Symbol"/>
        <family val="1"/>
        <charset val="2"/>
      </rPr>
      <t>g</t>
    </r>
  </si>
  <si>
    <r>
      <t>Gesamt-R</t>
    </r>
    <r>
      <rPr>
        <vertAlign val="superscript"/>
        <sz val="10"/>
        <rFont val="Arial"/>
        <family val="2"/>
      </rPr>
      <t>2</t>
    </r>
  </si>
  <si>
    <t>Varianzaufklärung der einzelnen Diskrimfunktionen</t>
  </si>
  <si>
    <t>&gt; Diskriminanzanalyse</t>
  </si>
  <si>
    <t>Roots aus Statistica</t>
  </si>
  <si>
    <t>Kreuproduktmatrizen (SSCP)</t>
  </si>
  <si>
    <t>1. SSCP(X), SSCP (mü), SSCP(sigma)</t>
  </si>
  <si>
    <t>2. Varianz-Kovarianz Matrix</t>
  </si>
  <si>
    <t>SSCP(x)/N - SSCP(mü)</t>
  </si>
  <si>
    <t>3. Korrelationsmatrix</t>
  </si>
  <si>
    <t>Cov/SSCP(mü)</t>
  </si>
  <si>
    <t>=MMULT(MTRANS(x_);x_)</t>
  </si>
  <si>
    <t>Alternativ:</t>
  </si>
  <si>
    <t>R = 1/N * MMULT(MTRANS(z_);z_)</t>
  </si>
  <si>
    <t>Jede Variable lässt sich somit durch eine MR mittels einzelner Faktoren und ihrer jeweiligen Ladung darstellen</t>
  </si>
  <si>
    <t>&gt; Eigenwerte stellen Varianz da</t>
  </si>
  <si>
    <t>Erstellung der Faktoren durch sukzessive Maximierung der Varianz</t>
  </si>
  <si>
    <t>Bei einer geringen Stichprobenzahl, entstehen auch bei Zufallszahlen Korrelationen</t>
  </si>
  <si>
    <t>Würde man unendlich viele Zufallszahlen kreiren, würden diese Korrelationen verschwinden</t>
  </si>
  <si>
    <t>und auf anderen Faktoren niedrig &gt;&gt; Einfachstruktur</t>
  </si>
  <si>
    <t>Wichtig hier immer Daten einzugeben!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</si>
</sst>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.000"/>
    <numFmt numFmtId="166" formatCode="0.000000"/>
    <numFmt numFmtId="167" formatCode="0.00000"/>
    <numFmt numFmtId="168" formatCode="0.0000"/>
    <numFmt numFmtId="169" formatCode="0.000000%"/>
    <numFmt numFmtId="170" formatCode="0.00000000"/>
    <numFmt numFmtId="171" formatCode="0.0000000"/>
    <numFmt numFmtId="172" formatCode="#,##0.00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indexed="62"/>
      <name val="Arial"/>
      <family val="2"/>
    </font>
    <font>
      <b/>
      <sz val="10"/>
      <color indexed="9"/>
      <name val="Symbol"/>
      <family val="1"/>
      <charset val="2"/>
    </font>
    <font>
      <sz val="12"/>
      <color indexed="9"/>
      <name val="Arial"/>
      <family val="2"/>
    </font>
    <font>
      <sz val="12"/>
      <color indexed="9"/>
      <name val="Symbol"/>
      <family val="1"/>
      <charset val="2"/>
    </font>
    <font>
      <b/>
      <vertAlign val="superscript"/>
      <sz val="12"/>
      <color theme="1"/>
      <name val="Calibri"/>
      <family val="2"/>
      <scheme val="minor"/>
    </font>
    <font>
      <b/>
      <vertAlign val="superscript"/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sz val="10"/>
      <color indexed="10"/>
      <name val="Arial"/>
      <family val="2"/>
    </font>
    <font>
      <b/>
      <sz val="11"/>
      <name val="Calibri"/>
      <family val="2"/>
      <scheme val="minor"/>
    </font>
    <font>
      <b/>
      <sz val="10"/>
      <color rgb="FF660033"/>
      <name val="Symbol"/>
      <family val="1"/>
      <charset val="2"/>
    </font>
    <font>
      <b/>
      <sz val="10"/>
      <color indexed="8"/>
      <name val="Arial"/>
      <family val="2"/>
    </font>
    <font>
      <b/>
      <i/>
      <sz val="11"/>
      <color theme="0"/>
      <name val="Calibri"/>
      <family val="2"/>
      <scheme val="minor"/>
    </font>
    <font>
      <sz val="10"/>
      <name val="Symbol"/>
      <family val="1"/>
      <charset val="2"/>
    </font>
    <font>
      <sz val="16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b/>
      <sz val="12"/>
      <name val="Symbol"/>
      <family val="1"/>
      <charset val="2"/>
    </font>
    <font>
      <sz val="11"/>
      <name val="Arial"/>
      <family val="2"/>
    </font>
    <font>
      <sz val="16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vertAlign val="superscript"/>
      <sz val="11"/>
      <color theme="1"/>
      <name val="Calibri"/>
      <family val="2"/>
      <scheme val="minor"/>
    </font>
    <font>
      <i/>
      <sz val="10"/>
      <color indexed="8"/>
      <name val="Arial"/>
      <family val="2"/>
    </font>
    <font>
      <sz val="10"/>
      <color theme="0"/>
      <name val="Arial"/>
      <family val="2"/>
    </font>
    <font>
      <b/>
      <sz val="16"/>
      <name val="Tahoma"/>
      <family val="2"/>
    </font>
    <font>
      <vertAlign val="superscript"/>
      <sz val="10"/>
      <name val="Arial"/>
      <family val="2"/>
    </font>
    <font>
      <b/>
      <sz val="10"/>
      <name val="Symbol"/>
      <family val="1"/>
      <charset val="2"/>
    </font>
    <font>
      <b/>
      <sz val="14"/>
      <name val="Arial"/>
      <family val="2"/>
    </font>
    <font>
      <sz val="14"/>
      <color indexed="9"/>
      <name val="Arial"/>
      <family val="2"/>
    </font>
    <font>
      <sz val="10"/>
      <color indexed="8"/>
      <name val="Calibri"/>
      <family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name val="Tahoma"/>
      <family val="2"/>
    </font>
    <font>
      <sz val="10"/>
      <name val="Arial"/>
    </font>
    <font>
      <sz val="10"/>
      <color indexed="8"/>
      <name val="Arial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Symbol"/>
      <family val="2"/>
      <charset val="2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1B4367"/>
        <bgColor indexed="64"/>
      </patternFill>
    </fill>
    <fill>
      <patternFill patternType="solid">
        <fgColor rgb="FFFDECE9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rgb="FFF7D5E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E0E8E4"/>
        <bgColor indexed="64"/>
      </patternFill>
    </fill>
    <fill>
      <patternFill patternType="solid">
        <fgColor rgb="FFEF898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BED3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7" fillId="8" borderId="0"/>
    <xf numFmtId="0" fontId="8" fillId="0" borderId="0"/>
    <xf numFmtId="0" fontId="8" fillId="9" borderId="0"/>
    <xf numFmtId="0" fontId="8" fillId="10" borderId="2"/>
    <xf numFmtId="0" fontId="8" fillId="0" borderId="0"/>
    <xf numFmtId="0" fontId="8" fillId="12" borderId="2"/>
    <xf numFmtId="0" fontId="8" fillId="14" borderId="0"/>
    <xf numFmtId="0" fontId="8" fillId="0" borderId="0"/>
    <xf numFmtId="0" fontId="12" fillId="15" borderId="0"/>
    <xf numFmtId="0" fontId="8" fillId="14" borderId="0"/>
    <xf numFmtId="0" fontId="8" fillId="0" borderId="0"/>
    <xf numFmtId="0" fontId="8" fillId="0" borderId="0"/>
    <xf numFmtId="0" fontId="8" fillId="10" borderId="2"/>
    <xf numFmtId="0" fontId="8" fillId="9" borderId="0"/>
    <xf numFmtId="0" fontId="8" fillId="12" borderId="21"/>
    <xf numFmtId="0" fontId="8" fillId="12" borderId="2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30" borderId="0"/>
    <xf numFmtId="0" fontId="8" fillId="0" borderId="0"/>
    <xf numFmtId="0" fontId="8" fillId="0" borderId="0"/>
    <xf numFmtId="0" fontId="51" fillId="8" borderId="0">
      <alignment horizontal="center"/>
    </xf>
    <xf numFmtId="165" fontId="34" fillId="12" borderId="0"/>
    <xf numFmtId="172" fontId="50" fillId="4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</cellStyleXfs>
  <cellXfs count="561">
    <xf numFmtId="0" fontId="0" fillId="0" borderId="0" xfId="0"/>
    <xf numFmtId="0" fontId="5" fillId="4" borderId="0" xfId="0" applyFont="1" applyFill="1"/>
    <xf numFmtId="0" fontId="0" fillId="5" borderId="0" xfId="0" applyFill="1" applyBorder="1"/>
    <xf numFmtId="0" fontId="0" fillId="6" borderId="0" xfId="0" applyFill="1" applyBorder="1"/>
    <xf numFmtId="0" fontId="0" fillId="7" borderId="0" xfId="0" applyFill="1" applyBorder="1"/>
    <xf numFmtId="0" fontId="7" fillId="8" borderId="0" xfId="3"/>
    <xf numFmtId="0" fontId="0" fillId="0" borderId="0" xfId="0" applyBorder="1"/>
    <xf numFmtId="0" fontId="5" fillId="0" borderId="0" xfId="0" applyFont="1"/>
    <xf numFmtId="0" fontId="0" fillId="4" borderId="0" xfId="0" applyFill="1"/>
    <xf numFmtId="0" fontId="0" fillId="4" borderId="0" xfId="0" applyFill="1" applyBorder="1"/>
    <xf numFmtId="165" fontId="0" fillId="0" borderId="0" xfId="0" applyNumberFormat="1" applyBorder="1" applyAlignment="1">
      <alignment horizontal="center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10" fillId="5" borderId="0" xfId="0" applyFont="1" applyFill="1"/>
    <xf numFmtId="0" fontId="8" fillId="0" borderId="0" xfId="7"/>
    <xf numFmtId="0" fontId="7" fillId="0" borderId="0" xfId="3" applyFill="1"/>
    <xf numFmtId="0" fontId="0" fillId="0" borderId="0" xfId="0" quotePrefix="1"/>
    <xf numFmtId="0" fontId="0" fillId="0" borderId="0" xfId="0" applyFill="1" applyAlignment="1">
      <alignment horizontal="left"/>
    </xf>
    <xf numFmtId="0" fontId="0" fillId="11" borderId="0" xfId="0" applyFill="1" applyAlignment="1">
      <alignment horizontal="left"/>
    </xf>
    <xf numFmtId="0" fontId="0" fillId="0" borderId="0" xfId="0" applyFill="1"/>
    <xf numFmtId="0" fontId="10" fillId="0" borderId="0" xfId="0" applyFont="1" applyFill="1"/>
    <xf numFmtId="165" fontId="8" fillId="0" borderId="2" xfId="6" applyNumberFormat="1" applyFill="1"/>
    <xf numFmtId="0" fontId="11" fillId="0" borderId="0" xfId="0" applyFont="1" applyFill="1" applyAlignment="1">
      <alignment horizontal="center"/>
    </xf>
    <xf numFmtId="0" fontId="8" fillId="0" borderId="2" xfId="8" applyFill="1"/>
    <xf numFmtId="0" fontId="8" fillId="0" borderId="0" xfId="5" applyFill="1"/>
    <xf numFmtId="0" fontId="8" fillId="13" borderId="2" xfId="8" applyFill="1" applyAlignment="1">
      <alignment horizontal="center"/>
    </xf>
    <xf numFmtId="0" fontId="0" fillId="0" borderId="0" xfId="0" applyFill="1" applyBorder="1"/>
    <xf numFmtId="165" fontId="8" fillId="0" borderId="0" xfId="6" applyNumberFormat="1" applyFill="1" applyBorder="1"/>
    <xf numFmtId="0" fontId="8" fillId="0" borderId="0" xfId="9" applyFill="1"/>
    <xf numFmtId="0" fontId="8" fillId="0" borderId="0" xfId="9" applyFont="1" applyFill="1"/>
    <xf numFmtId="0" fontId="8" fillId="0" borderId="0" xfId="10" applyFill="1"/>
    <xf numFmtId="0" fontId="8" fillId="0" borderId="0" xfId="10"/>
    <xf numFmtId="0" fontId="12" fillId="0" borderId="0" xfId="11" applyFill="1"/>
    <xf numFmtId="0" fontId="0" fillId="11" borderId="0" xfId="0" applyFill="1"/>
    <xf numFmtId="165" fontId="8" fillId="0" borderId="5" xfId="8" applyNumberFormat="1" applyFill="1" applyBorder="1"/>
    <xf numFmtId="0" fontId="8" fillId="0" borderId="6" xfId="6" quotePrefix="1" applyFill="1" applyBorder="1"/>
    <xf numFmtId="0" fontId="8" fillId="0" borderId="7" xfId="8" applyFill="1" applyBorder="1"/>
    <xf numFmtId="0" fontId="8" fillId="0" borderId="8" xfId="8" applyFill="1" applyBorder="1"/>
    <xf numFmtId="0" fontId="8" fillId="0" borderId="9" xfId="8" applyFill="1" applyBorder="1"/>
    <xf numFmtId="0" fontId="8" fillId="0" borderId="10" xfId="8" applyFill="1" applyBorder="1"/>
    <xf numFmtId="0" fontId="8" fillId="0" borderId="0" xfId="8" applyFill="1" applyBorder="1"/>
    <xf numFmtId="0" fontId="8" fillId="0" borderId="1" xfId="8" applyFill="1" applyBorder="1"/>
    <xf numFmtId="0" fontId="8" fillId="0" borderId="11" xfId="8" applyFill="1" applyBorder="1"/>
    <xf numFmtId="0" fontId="8" fillId="0" borderId="3" xfId="8" applyFill="1" applyBorder="1"/>
    <xf numFmtId="0" fontId="8" fillId="0" borderId="4" xfId="8" applyFill="1" applyBorder="1"/>
    <xf numFmtId="0" fontId="11" fillId="0" borderId="0" xfId="0" applyFont="1" applyFill="1" applyBorder="1" applyAlignment="1">
      <alignment horizontal="center"/>
    </xf>
    <xf numFmtId="0" fontId="8" fillId="0" borderId="6" xfId="8" applyFill="1" applyBorder="1"/>
    <xf numFmtId="0" fontId="8" fillId="0" borderId="12" xfId="8" applyFill="1" applyBorder="1"/>
    <xf numFmtId="165" fontId="8" fillId="0" borderId="0" xfId="8" applyNumberForma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8" fillId="0" borderId="0" xfId="12" applyFill="1"/>
    <xf numFmtId="0" fontId="1" fillId="0" borderId="0" xfId="2" applyFill="1"/>
    <xf numFmtId="0" fontId="8" fillId="0" borderId="19" xfId="8" applyFill="1" applyBorder="1"/>
    <xf numFmtId="0" fontId="8" fillId="0" borderId="20" xfId="8" applyFill="1" applyBorder="1"/>
    <xf numFmtId="0" fontId="8" fillId="0" borderId="0" xfId="3" applyFont="1" applyFill="1"/>
    <xf numFmtId="0" fontId="0" fillId="0" borderId="0" xfId="0" quotePrefix="1" applyFill="1"/>
    <xf numFmtId="0" fontId="14" fillId="5" borderId="0" xfId="0" applyFont="1" applyFill="1" applyAlignment="1">
      <alignment horizontal="right"/>
    </xf>
    <xf numFmtId="0" fontId="14" fillId="5" borderId="0" xfId="0" applyFont="1" applyFill="1" applyAlignment="1">
      <alignment horizontal="left"/>
    </xf>
    <xf numFmtId="0" fontId="8" fillId="0" borderId="0" xfId="13" applyFont="1" applyFill="1"/>
    <xf numFmtId="0" fontId="8" fillId="0" borderId="0" xfId="13" applyFill="1"/>
    <xf numFmtId="0" fontId="8" fillId="0" borderId="0" xfId="13"/>
    <xf numFmtId="0" fontId="18" fillId="16" borderId="2" xfId="6" applyFont="1" applyFill="1"/>
    <xf numFmtId="0" fontId="19" fillId="16" borderId="2" xfId="6" applyFont="1" applyFill="1"/>
    <xf numFmtId="0" fontId="19" fillId="16" borderId="2" xfId="8" applyFont="1" applyFill="1"/>
    <xf numFmtId="10" fontId="19" fillId="16" borderId="2" xfId="6" applyNumberFormat="1" applyFont="1" applyFill="1"/>
    <xf numFmtId="0" fontId="0" fillId="0" borderId="9" xfId="0" applyFill="1" applyBorder="1"/>
    <xf numFmtId="0" fontId="8" fillId="0" borderId="10" xfId="0" applyFont="1" applyBorder="1"/>
    <xf numFmtId="0" fontId="8" fillId="0" borderId="10" xfId="0" applyFont="1" applyBorder="1" applyAlignment="1">
      <alignment horizontal="left"/>
    </xf>
    <xf numFmtId="0" fontId="8" fillId="0" borderId="0" xfId="0" applyFont="1"/>
    <xf numFmtId="0" fontId="0" fillId="0" borderId="1" xfId="0" applyFill="1" applyBorder="1"/>
    <xf numFmtId="0" fontId="8" fillId="0" borderId="11" xfId="0" applyFont="1" applyBorder="1"/>
    <xf numFmtId="0" fontId="0" fillId="0" borderId="4" xfId="0" applyFill="1" applyBorder="1"/>
    <xf numFmtId="0" fontId="10" fillId="4" borderId="0" xfId="0" applyFont="1" applyFill="1"/>
    <xf numFmtId="0" fontId="8" fillId="4" borderId="0" xfId="7" applyFill="1"/>
    <xf numFmtId="0" fontId="20" fillId="17" borderId="0" xfId="0" applyFont="1" applyFill="1" applyAlignment="1">
      <alignment horizontal="center"/>
    </xf>
    <xf numFmtId="165" fontId="2" fillId="11" borderId="0" xfId="1" applyNumberFormat="1" applyFill="1"/>
    <xf numFmtId="0" fontId="2" fillId="11" borderId="0" xfId="1" applyFill="1"/>
    <xf numFmtId="0" fontId="7" fillId="18" borderId="0" xfId="3" applyFill="1"/>
    <xf numFmtId="0" fontId="8" fillId="19" borderId="2" xfId="8" applyFill="1"/>
    <xf numFmtId="0" fontId="8" fillId="19" borderId="2" xfId="8" quotePrefix="1" applyFill="1"/>
    <xf numFmtId="0" fontId="0" fillId="19" borderId="0" xfId="0" applyFill="1" applyAlignment="1">
      <alignment horizontal="left"/>
    </xf>
    <xf numFmtId="0" fontId="0" fillId="19" borderId="0" xfId="0" applyFill="1"/>
    <xf numFmtId="0" fontId="7" fillId="8" borderId="0" xfId="3" applyBorder="1"/>
    <xf numFmtId="164" fontId="9" fillId="19" borderId="0" xfId="4" applyNumberFormat="1" applyFont="1" applyFill="1" applyBorder="1" applyAlignment="1">
      <alignment vertical="center"/>
    </xf>
    <xf numFmtId="165" fontId="0" fillId="19" borderId="0" xfId="0" applyNumberFormat="1" applyFill="1" applyBorder="1" applyAlignment="1">
      <alignment horizontal="center"/>
    </xf>
    <xf numFmtId="0" fontId="0" fillId="19" borderId="0" xfId="0" applyFill="1" applyBorder="1"/>
    <xf numFmtId="0" fontId="8" fillId="19" borderId="0" xfId="6" applyFill="1" applyBorder="1"/>
    <xf numFmtId="0" fontId="6" fillId="20" borderId="0" xfId="0" applyFont="1" applyFill="1" applyAlignment="1">
      <alignment horizontal="left"/>
    </xf>
    <xf numFmtId="0" fontId="6" fillId="20" borderId="0" xfId="0" quotePrefix="1" applyFont="1" applyFill="1" applyAlignment="1">
      <alignment horizontal="left"/>
    </xf>
    <xf numFmtId="0" fontId="8" fillId="0" borderId="5" xfId="8" applyNumberFormat="1" applyFill="1" applyBorder="1"/>
    <xf numFmtId="0" fontId="21" fillId="19" borderId="0" xfId="0" applyFont="1" applyFill="1" applyAlignment="1">
      <alignment horizontal="left"/>
    </xf>
    <xf numFmtId="0" fontId="6" fillId="20" borderId="0" xfId="0" applyFont="1" applyFill="1"/>
    <xf numFmtId="0" fontId="0" fillId="9" borderId="0" xfId="0" applyFill="1"/>
    <xf numFmtId="0" fontId="9" fillId="0" borderId="0" xfId="19" applyNumberFormat="1" applyFont="1" applyAlignment="1">
      <alignment horizontal="center" vertical="top" wrapText="1"/>
    </xf>
    <xf numFmtId="0" fontId="9" fillId="0" borderId="0" xfId="19" applyNumberFormat="1" applyFont="1" applyAlignment="1">
      <alignment horizontal="left" vertical="center"/>
    </xf>
    <xf numFmtId="166" fontId="9" fillId="0" borderId="0" xfId="19" applyNumberFormat="1" applyFont="1" applyAlignment="1">
      <alignment horizontal="right" vertical="center"/>
    </xf>
    <xf numFmtId="168" fontId="9" fillId="0" borderId="0" xfId="19" applyNumberFormat="1" applyFont="1" applyAlignment="1">
      <alignment horizontal="right" vertical="center"/>
    </xf>
    <xf numFmtId="166" fontId="23" fillId="0" borderId="0" xfId="19" applyNumberFormat="1" applyFont="1" applyAlignment="1">
      <alignment horizontal="right" vertical="center"/>
    </xf>
    <xf numFmtId="168" fontId="23" fillId="0" borderId="0" xfId="19" applyNumberFormat="1" applyFont="1" applyAlignment="1">
      <alignment horizontal="right" vertical="center"/>
    </xf>
    <xf numFmtId="166" fontId="0" fillId="0" borderId="0" xfId="0" applyNumberFormat="1"/>
    <xf numFmtId="169" fontId="0" fillId="0" borderId="0" xfId="0" applyNumberFormat="1"/>
    <xf numFmtId="167" fontId="9" fillId="0" borderId="0" xfId="19" applyNumberFormat="1" applyFont="1" applyAlignment="1">
      <alignment horizontal="right" vertical="center"/>
    </xf>
    <xf numFmtId="167" fontId="9" fillId="21" borderId="0" xfId="19" applyNumberFormat="1" applyFont="1" applyFill="1" applyAlignment="1">
      <alignment horizontal="right" vertical="center"/>
    </xf>
    <xf numFmtId="166" fontId="9" fillId="21" borderId="0" xfId="19" applyNumberFormat="1" applyFont="1" applyFill="1" applyAlignment="1">
      <alignment horizontal="right" vertical="center"/>
    </xf>
    <xf numFmtId="0" fontId="9" fillId="0" borderId="0" xfId="19" applyNumberFormat="1" applyFont="1" applyFill="1" applyAlignment="1">
      <alignment horizontal="left" vertical="center"/>
    </xf>
    <xf numFmtId="0" fontId="0" fillId="21" borderId="0" xfId="0" applyFill="1"/>
    <xf numFmtId="0" fontId="9" fillId="0" borderId="0" xfId="20" applyNumberFormat="1" applyFont="1" applyAlignment="1">
      <alignment horizontal="center" vertical="top" wrapText="1"/>
    </xf>
    <xf numFmtId="0" fontId="9" fillId="0" borderId="0" xfId="20" applyNumberFormat="1" applyFont="1" applyAlignment="1">
      <alignment horizontal="left" vertical="center"/>
    </xf>
    <xf numFmtId="166" fontId="9" fillId="0" borderId="0" xfId="20" applyNumberFormat="1" applyFont="1" applyAlignment="1">
      <alignment horizontal="right" vertical="center"/>
    </xf>
    <xf numFmtId="168" fontId="9" fillId="0" borderId="0" xfId="20" applyNumberFormat="1" applyFont="1" applyAlignment="1">
      <alignment horizontal="right" vertical="center"/>
    </xf>
    <xf numFmtId="1" fontId="9" fillId="0" borderId="0" xfId="20" applyNumberFormat="1" applyFont="1" applyAlignment="1">
      <alignment horizontal="right" vertical="center"/>
    </xf>
    <xf numFmtId="166" fontId="9" fillId="22" borderId="0" xfId="20" applyNumberFormat="1" applyFont="1" applyFill="1" applyAlignment="1">
      <alignment horizontal="right" vertical="center"/>
    </xf>
    <xf numFmtId="167" fontId="9" fillId="21" borderId="0" xfId="21" applyNumberFormat="1" applyFont="1" applyFill="1" applyAlignment="1">
      <alignment horizontal="right" vertical="center"/>
    </xf>
    <xf numFmtId="166" fontId="9" fillId="21" borderId="0" xfId="21" applyNumberFormat="1" applyFont="1" applyFill="1" applyAlignment="1">
      <alignment horizontal="right" vertical="center"/>
    </xf>
    <xf numFmtId="10" fontId="0" fillId="0" borderId="0" xfId="0" applyNumberFormat="1"/>
    <xf numFmtId="0" fontId="9" fillId="16" borderId="20" xfId="0" applyFont="1" applyFill="1" applyBorder="1" applyAlignment="1" applyProtection="1">
      <alignment horizontal="center" vertical="top" wrapText="1"/>
    </xf>
    <xf numFmtId="0" fontId="0" fillId="0" borderId="0" xfId="0" applyBorder="1" applyAlignment="1">
      <alignment horizontal="center"/>
    </xf>
    <xf numFmtId="0" fontId="8" fillId="0" borderId="0" xfId="0" applyFont="1" applyAlignment="1">
      <alignment horizontal="right"/>
    </xf>
    <xf numFmtId="0" fontId="9" fillId="23" borderId="0" xfId="0" applyFont="1" applyFill="1" applyBorder="1" applyAlignment="1" applyProtection="1">
      <alignment horizontal="left" vertical="top" wrapText="1"/>
    </xf>
    <xf numFmtId="0" fontId="21" fillId="0" borderId="0" xfId="0" applyFont="1"/>
    <xf numFmtId="0" fontId="9" fillId="0" borderId="0" xfId="0" applyFont="1" applyFill="1" applyBorder="1" applyAlignment="1" applyProtection="1">
      <alignment horizontal="left" vertical="top" wrapText="1"/>
    </xf>
    <xf numFmtId="0" fontId="24" fillId="22" borderId="0" xfId="0" applyFont="1" applyFill="1"/>
    <xf numFmtId="0" fontId="11" fillId="22" borderId="0" xfId="0" applyFont="1" applyFill="1" applyAlignment="1">
      <alignment horizontal="center"/>
    </xf>
    <xf numFmtId="1" fontId="9" fillId="0" borderId="0" xfId="22" applyNumberFormat="1" applyFont="1" applyAlignment="1">
      <alignment horizontal="right" vertical="center"/>
    </xf>
    <xf numFmtId="0" fontId="0" fillId="13" borderId="0" xfId="0" applyFill="1" applyBorder="1"/>
    <xf numFmtId="0" fontId="0" fillId="13" borderId="0" xfId="0" applyFill="1"/>
    <xf numFmtId="0" fontId="8" fillId="13" borderId="19" xfId="8" applyFill="1" applyBorder="1" applyAlignment="1">
      <alignment horizontal="center"/>
    </xf>
    <xf numFmtId="0" fontId="0" fillId="22" borderId="0" xfId="0" applyFill="1"/>
    <xf numFmtId="0" fontId="0" fillId="22" borderId="0" xfId="0" applyFill="1" applyBorder="1" applyAlignment="1">
      <alignment horizontal="center"/>
    </xf>
    <xf numFmtId="0" fontId="5" fillId="22" borderId="0" xfId="0" applyFont="1" applyFill="1" applyBorder="1" applyAlignment="1">
      <alignment horizontal="center"/>
    </xf>
    <xf numFmtId="0" fontId="5" fillId="22" borderId="0" xfId="0" applyFont="1" applyFill="1"/>
    <xf numFmtId="0" fontId="0" fillId="16" borderId="0" xfId="0" applyFill="1"/>
    <xf numFmtId="0" fontId="26" fillId="24" borderId="23" xfId="0" applyFont="1" applyFill="1" applyBorder="1" applyAlignment="1" applyProtection="1">
      <alignment horizontal="center" vertical="top" wrapText="1"/>
    </xf>
    <xf numFmtId="0" fontId="26" fillId="24" borderId="24" xfId="0" applyFont="1" applyFill="1" applyBorder="1" applyAlignment="1" applyProtection="1">
      <alignment horizontal="center" vertical="top" wrapText="1"/>
    </xf>
    <xf numFmtId="0" fontId="26" fillId="24" borderId="25" xfId="0" applyFont="1" applyFill="1" applyBorder="1" applyAlignment="1" applyProtection="1">
      <alignment horizontal="center" vertical="top" wrapText="1"/>
    </xf>
    <xf numFmtId="0" fontId="26" fillId="24" borderId="22" xfId="0" applyFont="1" applyFill="1" applyBorder="1" applyAlignment="1" applyProtection="1">
      <alignment horizontal="center" vertical="top" wrapText="1"/>
    </xf>
    <xf numFmtId="0" fontId="26" fillId="22" borderId="22" xfId="0" applyFont="1" applyFill="1" applyBorder="1" applyAlignment="1" applyProtection="1">
      <alignment horizontal="center" vertical="top" wrapText="1"/>
    </xf>
    <xf numFmtId="0" fontId="26" fillId="22" borderId="23" xfId="0" applyFont="1" applyFill="1" applyBorder="1" applyAlignment="1" applyProtection="1">
      <alignment horizontal="center" vertical="top" wrapText="1"/>
    </xf>
    <xf numFmtId="0" fontId="26" fillId="22" borderId="24" xfId="0" applyFont="1" applyFill="1" applyBorder="1" applyAlignment="1" applyProtection="1">
      <alignment horizontal="center" vertical="top" wrapText="1"/>
    </xf>
    <xf numFmtId="0" fontId="26" fillId="16" borderId="23" xfId="0" applyFont="1" applyFill="1" applyBorder="1" applyAlignment="1" applyProtection="1">
      <alignment horizontal="center" vertical="top" wrapText="1"/>
    </xf>
    <xf numFmtId="0" fontId="26" fillId="16" borderId="24" xfId="0" applyFont="1" applyFill="1" applyBorder="1" applyAlignment="1" applyProtection="1">
      <alignment horizontal="center" vertical="top" wrapText="1"/>
    </xf>
    <xf numFmtId="0" fontId="26" fillId="16" borderId="25" xfId="0" applyFont="1" applyFill="1" applyBorder="1" applyAlignment="1" applyProtection="1">
      <alignment horizontal="center" vertical="top" wrapText="1"/>
    </xf>
    <xf numFmtId="0" fontId="26" fillId="4" borderId="23" xfId="0" applyFont="1" applyFill="1" applyBorder="1" applyAlignment="1" applyProtection="1">
      <alignment horizontal="center" vertical="top" wrapText="1"/>
    </xf>
    <xf numFmtId="0" fontId="26" fillId="4" borderId="24" xfId="0" applyFont="1" applyFill="1" applyBorder="1" applyAlignment="1" applyProtection="1">
      <alignment horizontal="center" vertical="top" wrapText="1"/>
    </xf>
    <xf numFmtId="0" fontId="26" fillId="4" borderId="25" xfId="0" applyFont="1" applyFill="1" applyBorder="1" applyAlignment="1" applyProtection="1">
      <alignment horizontal="center" vertical="top" wrapText="1"/>
    </xf>
    <xf numFmtId="0" fontId="9" fillId="0" borderId="0" xfId="20" applyNumberFormat="1" applyFont="1" applyAlignment="1">
      <alignment horizontal="left"/>
    </xf>
    <xf numFmtId="0" fontId="8" fillId="0" borderId="0" xfId="20"/>
    <xf numFmtId="0" fontId="9" fillId="25" borderId="20" xfId="0" applyFont="1" applyFill="1" applyBorder="1" applyAlignment="1" applyProtection="1">
      <alignment horizontal="center" vertical="top" wrapText="1"/>
    </xf>
    <xf numFmtId="0" fontId="9" fillId="16" borderId="26" xfId="0" applyFont="1" applyFill="1" applyBorder="1" applyAlignment="1" applyProtection="1">
      <alignment horizontal="center" vertical="top" wrapText="1"/>
    </xf>
    <xf numFmtId="0" fontId="0" fillId="0" borderId="7" xfId="0" quotePrefix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9" fillId="16" borderId="0" xfId="0" applyFont="1" applyFill="1" applyBorder="1" applyAlignment="1" applyProtection="1">
      <alignment horizontal="center" vertical="top" wrapText="1"/>
    </xf>
    <xf numFmtId="0" fontId="0" fillId="0" borderId="5" xfId="0" quotePrefix="1" applyBorder="1" applyAlignment="1">
      <alignment horizontal="center"/>
    </xf>
    <xf numFmtId="0" fontId="0" fillId="0" borderId="27" xfId="0" quotePrefix="1" applyBorder="1" applyAlignment="1">
      <alignment horizontal="center"/>
    </xf>
    <xf numFmtId="0" fontId="0" fillId="0" borderId="20" xfId="0" quotePrefix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0" xfId="0" applyBorder="1"/>
    <xf numFmtId="0" fontId="0" fillId="23" borderId="0" xfId="0" applyFill="1"/>
    <xf numFmtId="0" fontId="0" fillId="0" borderId="0" xfId="0" quotePrefix="1" applyBorder="1" applyAlignment="1">
      <alignment horizontal="center"/>
    </xf>
    <xf numFmtId="0" fontId="9" fillId="26" borderId="0" xfId="0" applyFont="1" applyFill="1" applyBorder="1" applyAlignment="1" applyProtection="1">
      <alignment horizontal="center" vertical="top" wrapText="1"/>
    </xf>
    <xf numFmtId="0" fontId="19" fillId="0" borderId="2" xfId="6" applyFont="1" applyFill="1"/>
    <xf numFmtId="0" fontId="19" fillId="0" borderId="2" xfId="8" applyFont="1" applyFill="1"/>
    <xf numFmtId="0" fontId="24" fillId="4" borderId="0" xfId="0" applyFont="1" applyFill="1" applyAlignment="1">
      <alignment horizontal="left"/>
    </xf>
    <xf numFmtId="0" fontId="11" fillId="0" borderId="0" xfId="0" applyFont="1"/>
    <xf numFmtId="0" fontId="0" fillId="0" borderId="0" xfId="0" applyFill="1" applyAlignment="1">
      <alignment horizontal="right"/>
    </xf>
    <xf numFmtId="0" fontId="0" fillId="0" borderId="0" xfId="0" applyFont="1"/>
    <xf numFmtId="0" fontId="0" fillId="24" borderId="0" xfId="0" applyFill="1"/>
    <xf numFmtId="0" fontId="20" fillId="17" borderId="0" xfId="0" applyFont="1" applyFill="1" applyAlignment="1">
      <alignment horizontal="right"/>
    </xf>
    <xf numFmtId="0" fontId="6" fillId="17" borderId="0" xfId="0" applyFont="1" applyFill="1"/>
    <xf numFmtId="0" fontId="3" fillId="17" borderId="0" xfId="0" applyFont="1" applyFill="1" applyAlignment="1">
      <alignment horizontal="right"/>
    </xf>
    <xf numFmtId="0" fontId="3" fillId="17" borderId="0" xfId="0" applyFont="1" applyFill="1"/>
    <xf numFmtId="0" fontId="3" fillId="27" borderId="0" xfId="0" applyFont="1" applyFill="1"/>
    <xf numFmtId="0" fontId="6" fillId="17" borderId="0" xfId="0" applyFont="1" applyFill="1" applyAlignment="1">
      <alignment horizontal="right"/>
    </xf>
    <xf numFmtId="0" fontId="0" fillId="27" borderId="0" xfId="0" applyFill="1"/>
    <xf numFmtId="0" fontId="7" fillId="21" borderId="0" xfId="3" applyFill="1"/>
    <xf numFmtId="0" fontId="8" fillId="21" borderId="2" xfId="8" applyFill="1"/>
    <xf numFmtId="0" fontId="0" fillId="21" borderId="0" xfId="0" applyFill="1" applyAlignment="1">
      <alignment horizontal="left"/>
    </xf>
    <xf numFmtId="0" fontId="4" fillId="21" borderId="0" xfId="0" applyFont="1" applyFill="1"/>
    <xf numFmtId="0" fontId="8" fillId="21" borderId="0" xfId="0" applyFont="1" applyFill="1" applyBorder="1" applyAlignment="1">
      <alignment horizontal="center"/>
    </xf>
    <xf numFmtId="0" fontId="8" fillId="21" borderId="2" xfId="8" quotePrefix="1" applyFill="1"/>
    <xf numFmtId="0" fontId="0" fillId="4" borderId="0" xfId="0" applyFill="1" applyAlignment="1">
      <alignment horizontal="left"/>
    </xf>
    <xf numFmtId="0" fontId="0" fillId="13" borderId="0" xfId="0" applyFill="1" applyBorder="1" applyAlignment="1">
      <alignment horizontal="center"/>
    </xf>
    <xf numFmtId="0" fontId="20" fillId="27" borderId="0" xfId="0" applyFont="1" applyFill="1"/>
    <xf numFmtId="0" fontId="21" fillId="21" borderId="0" xfId="0" applyFont="1" applyFill="1"/>
    <xf numFmtId="0" fontId="27" fillId="17" borderId="0" xfId="0" applyFont="1" applyFill="1"/>
    <xf numFmtId="167" fontId="9" fillId="0" borderId="0" xfId="22" applyNumberFormat="1" applyFont="1" applyAlignment="1">
      <alignment horizontal="left" vertical="center"/>
    </xf>
    <xf numFmtId="0" fontId="24" fillId="4" borderId="0" xfId="0" applyFont="1" applyFill="1"/>
    <xf numFmtId="0" fontId="26" fillId="4" borderId="0" xfId="19" applyNumberFormat="1" applyFont="1" applyFill="1" applyAlignment="1">
      <alignment horizontal="left" vertical="center"/>
    </xf>
    <xf numFmtId="0" fontId="5" fillId="4" borderId="0" xfId="0" applyFont="1" applyFill="1" applyAlignment="1">
      <alignment horizontal="right"/>
    </xf>
    <xf numFmtId="167" fontId="9" fillId="0" borderId="0" xfId="20" applyNumberFormat="1" applyFont="1" applyAlignment="1">
      <alignment horizontal="right" vertical="center"/>
    </xf>
    <xf numFmtId="0" fontId="9" fillId="0" borderId="0" xfId="20" applyNumberFormat="1" applyFont="1" applyAlignment="1">
      <alignment vertical="top"/>
    </xf>
    <xf numFmtId="0" fontId="9" fillId="0" borderId="0" xfId="23" applyNumberFormat="1" applyFont="1" applyFill="1" applyAlignment="1">
      <alignment horizontal="left" vertical="center"/>
    </xf>
    <xf numFmtId="0" fontId="28" fillId="0" borderId="0" xfId="0" applyFont="1"/>
    <xf numFmtId="167" fontId="0" fillId="0" borderId="0" xfId="0" applyNumberFormat="1"/>
    <xf numFmtId="0" fontId="8" fillId="0" borderId="0" xfId="0" applyFont="1" applyFill="1"/>
    <xf numFmtId="166" fontId="0" fillId="0" borderId="0" xfId="0" applyNumberFormat="1" applyFill="1"/>
    <xf numFmtId="0" fontId="0" fillId="0" borderId="5" xfId="0" applyBorder="1"/>
    <xf numFmtId="0" fontId="0" fillId="0" borderId="28" xfId="0" applyBorder="1"/>
    <xf numFmtId="0" fontId="0" fillId="0" borderId="29" xfId="0" applyBorder="1"/>
    <xf numFmtId="2" fontId="11" fillId="4" borderId="0" xfId="0" applyNumberFormat="1" applyFont="1" applyFill="1" applyBorder="1" applyAlignment="1">
      <alignment horizontal="right"/>
    </xf>
    <xf numFmtId="0" fontId="11" fillId="4" borderId="0" xfId="0" applyFont="1" applyFill="1"/>
    <xf numFmtId="2" fontId="5" fillId="0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0" fontId="5" fillId="22" borderId="0" xfId="0" applyFont="1" applyFill="1" applyAlignment="1">
      <alignment horizontal="left"/>
    </xf>
    <xf numFmtId="0" fontId="11" fillId="22" borderId="0" xfId="0" applyFont="1" applyFill="1"/>
    <xf numFmtId="167" fontId="26" fillId="6" borderId="0" xfId="4" applyNumberFormat="1" applyFont="1" applyFill="1" applyAlignment="1">
      <alignment horizontal="left" vertical="center"/>
    </xf>
    <xf numFmtId="167" fontId="26" fillId="6" borderId="0" xfId="4" applyNumberFormat="1" applyFont="1" applyFill="1" applyAlignment="1">
      <alignment horizontal="right" vertical="center"/>
    </xf>
    <xf numFmtId="0" fontId="3" fillId="18" borderId="0" xfId="0" applyFont="1" applyFill="1" applyAlignment="1">
      <alignment horizontal="left"/>
    </xf>
    <xf numFmtId="0" fontId="0" fillId="28" borderId="0" xfId="0" applyFill="1"/>
    <xf numFmtId="0" fontId="0" fillId="29" borderId="0" xfId="0" applyFill="1"/>
    <xf numFmtId="0" fontId="8" fillId="0" borderId="0" xfId="14"/>
    <xf numFmtId="0" fontId="7" fillId="8" borderId="7" xfId="3" applyBorder="1" applyAlignment="1">
      <alignment horizontal="center"/>
    </xf>
    <xf numFmtId="0" fontId="7" fillId="8" borderId="8" xfId="3" applyBorder="1" applyAlignment="1">
      <alignment horizontal="center"/>
    </xf>
    <xf numFmtId="0" fontId="7" fillId="8" borderId="5" xfId="3" applyBorder="1" applyAlignment="1">
      <alignment horizontal="center"/>
    </xf>
    <xf numFmtId="0" fontId="30" fillId="9" borderId="0" xfId="16" applyFont="1"/>
    <xf numFmtId="0" fontId="8" fillId="9" borderId="0" xfId="16"/>
    <xf numFmtId="0" fontId="31" fillId="0" borderId="0" xfId="14" applyFont="1"/>
    <xf numFmtId="0" fontId="8" fillId="12" borderId="30" xfId="17" applyBorder="1"/>
    <xf numFmtId="0" fontId="8" fillId="12" borderId="31" xfId="17" applyBorder="1"/>
    <xf numFmtId="0" fontId="8" fillId="12" borderId="32" xfId="17" applyBorder="1"/>
    <xf numFmtId="0" fontId="8" fillId="12" borderId="33" xfId="17" applyBorder="1"/>
    <xf numFmtId="0" fontId="8" fillId="12" borderId="34" xfId="17" applyBorder="1"/>
    <xf numFmtId="0" fontId="8" fillId="12" borderId="35" xfId="17" applyBorder="1"/>
    <xf numFmtId="0" fontId="8" fillId="12" borderId="36" xfId="17" applyBorder="1"/>
    <xf numFmtId="0" fontId="8" fillId="12" borderId="37" xfId="17" applyBorder="1"/>
    <xf numFmtId="0" fontId="8" fillId="12" borderId="29" xfId="17" applyBorder="1"/>
    <xf numFmtId="167" fontId="20" fillId="27" borderId="0" xfId="4" applyNumberFormat="1" applyFont="1" applyFill="1" applyAlignment="1">
      <alignment horizontal="left" vertical="center"/>
    </xf>
    <xf numFmtId="167" fontId="20" fillId="27" borderId="0" xfId="4" applyNumberFormat="1" applyFont="1" applyFill="1" applyAlignment="1">
      <alignment horizontal="right" vertical="center"/>
    </xf>
    <xf numFmtId="0" fontId="0" fillId="22" borderId="5" xfId="0" applyFill="1" applyBorder="1" applyAlignment="1">
      <alignment horizontal="center"/>
    </xf>
    <xf numFmtId="0" fontId="0" fillId="22" borderId="28" xfId="0" applyFill="1" applyBorder="1" applyAlignment="1">
      <alignment horizontal="center"/>
    </xf>
    <xf numFmtId="0" fontId="0" fillId="22" borderId="29" xfId="0" applyFill="1" applyBorder="1" applyAlignment="1">
      <alignment horizontal="center"/>
    </xf>
    <xf numFmtId="0" fontId="29" fillId="4" borderId="0" xfId="14" applyFont="1" applyFill="1"/>
    <xf numFmtId="0" fontId="32" fillId="18" borderId="0" xfId="11" applyFont="1" applyFill="1"/>
    <xf numFmtId="0" fontId="11" fillId="22" borderId="0" xfId="0" applyFont="1" applyFill="1" applyAlignment="1">
      <alignment horizontal="right"/>
    </xf>
    <xf numFmtId="0" fontId="5" fillId="22" borderId="38" xfId="0" applyFont="1" applyFill="1" applyBorder="1"/>
    <xf numFmtId="0" fontId="5" fillId="22" borderId="39" xfId="0" applyFont="1" applyFill="1" applyBorder="1"/>
    <xf numFmtId="0" fontId="5" fillId="22" borderId="5" xfId="0" applyFont="1" applyFill="1" applyBorder="1"/>
    <xf numFmtId="0" fontId="5" fillId="0" borderId="0" xfId="0" applyFont="1" applyFill="1" applyBorder="1"/>
    <xf numFmtId="0" fontId="5" fillId="0" borderId="0" xfId="0" applyFont="1" applyFill="1"/>
    <xf numFmtId="0" fontId="33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6" fillId="0" borderId="0" xfId="13" applyFont="1"/>
    <xf numFmtId="0" fontId="36" fillId="0" borderId="0" xfId="13" applyFont="1" applyFill="1"/>
    <xf numFmtId="170" fontId="0" fillId="0" borderId="0" xfId="0" applyNumberFormat="1" applyBorder="1"/>
    <xf numFmtId="167" fontId="9" fillId="0" borderId="0" xfId="25" applyNumberFormat="1" applyFont="1" applyAlignment="1">
      <alignment horizontal="right" vertical="center"/>
    </xf>
    <xf numFmtId="167" fontId="0" fillId="19" borderId="0" xfId="0" applyNumberFormat="1" applyFill="1"/>
    <xf numFmtId="165" fontId="36" fillId="0" borderId="9" xfId="13" applyNumberFormat="1" applyFont="1" applyBorder="1"/>
    <xf numFmtId="0" fontId="34" fillId="22" borderId="0" xfId="0" applyNumberFormat="1" applyFont="1" applyFill="1" applyAlignment="1">
      <alignment horizontal="center"/>
    </xf>
    <xf numFmtId="0" fontId="35" fillId="22" borderId="0" xfId="24" applyFont="1" applyFill="1" applyAlignment="1">
      <alignment horizontal="center"/>
    </xf>
    <xf numFmtId="0" fontId="1" fillId="0" borderId="0" xfId="0" applyFont="1"/>
    <xf numFmtId="0" fontId="34" fillId="22" borderId="0" xfId="0" applyNumberFormat="1" applyFont="1" applyFill="1" applyAlignment="1">
      <alignment horizontal="left"/>
    </xf>
    <xf numFmtId="0" fontId="8" fillId="0" borderId="0" xfId="12" applyFill="1" applyBorder="1"/>
    <xf numFmtId="0" fontId="0" fillId="0" borderId="8" xfId="0" applyFill="1" applyBorder="1"/>
    <xf numFmtId="0" fontId="0" fillId="0" borderId="3" xfId="0" applyFill="1" applyBorder="1"/>
    <xf numFmtId="0" fontId="8" fillId="0" borderId="0" xfId="0" applyFont="1" applyFill="1" applyBorder="1"/>
    <xf numFmtId="0" fontId="6" fillId="0" borderId="0" xfId="0" applyFont="1" applyFill="1" applyBorder="1"/>
    <xf numFmtId="10" fontId="0" fillId="0" borderId="0" xfId="0" applyNumberFormat="1" applyFill="1" applyBorder="1"/>
    <xf numFmtId="0" fontId="21" fillId="0" borderId="0" xfId="0" applyFont="1" applyFill="1" applyBorder="1"/>
    <xf numFmtId="0" fontId="9" fillId="0" borderId="0" xfId="0" applyFont="1" applyFill="1" applyBorder="1" applyAlignment="1" applyProtection="1">
      <alignment horizontal="center" vertical="top" wrapText="1"/>
    </xf>
    <xf numFmtId="0" fontId="8" fillId="0" borderId="0" xfId="0" applyFont="1" applyFill="1" applyBorder="1" applyAlignment="1">
      <alignment horizontal="right"/>
    </xf>
    <xf numFmtId="0" fontId="8" fillId="0" borderId="0" xfId="6" applyFill="1" applyBorder="1"/>
    <xf numFmtId="0" fontId="0" fillId="0" borderId="0" xfId="0" quotePrefix="1" applyFill="1" applyBorder="1"/>
    <xf numFmtId="0" fontId="0" fillId="0" borderId="40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28" xfId="0" quotePrefix="1" applyBorder="1" applyAlignment="1">
      <alignment horizontal="center"/>
    </xf>
    <xf numFmtId="0" fontId="37" fillId="31" borderId="0" xfId="0" applyFont="1" applyFill="1"/>
    <xf numFmtId="0" fontId="38" fillId="0" borderId="0" xfId="0" applyFont="1"/>
    <xf numFmtId="0" fontId="0" fillId="32" borderId="0" xfId="0" applyFill="1"/>
    <xf numFmtId="0" fontId="39" fillId="0" borderId="0" xfId="0" quotePrefix="1" applyFont="1"/>
    <xf numFmtId="0" fontId="40" fillId="0" borderId="0" xfId="0" applyFont="1"/>
    <xf numFmtId="0" fontId="0" fillId="0" borderId="13" xfId="0" quotePrefix="1" applyBorder="1"/>
    <xf numFmtId="0" fontId="0" fillId="0" borderId="16" xfId="0" quotePrefix="1" applyBorder="1"/>
    <xf numFmtId="0" fontId="4" fillId="33" borderId="0" xfId="0" quotePrefix="1" applyFont="1" applyFill="1"/>
    <xf numFmtId="0" fontId="41" fillId="0" borderId="0" xfId="0" applyFont="1"/>
    <xf numFmtId="0" fontId="42" fillId="0" borderId="0" xfId="0" applyFont="1"/>
    <xf numFmtId="0" fontId="6" fillId="34" borderId="0" xfId="0" applyFont="1" applyFill="1"/>
    <xf numFmtId="0" fontId="0" fillId="35" borderId="0" xfId="0" applyFill="1"/>
    <xf numFmtId="0" fontId="43" fillId="32" borderId="0" xfId="0" applyFont="1" applyFill="1"/>
    <xf numFmtId="0" fontId="4" fillId="0" borderId="0" xfId="0" applyFont="1"/>
    <xf numFmtId="0" fontId="0" fillId="36" borderId="0" xfId="0" applyFill="1"/>
    <xf numFmtId="165" fontId="9" fillId="0" borderId="0" xfId="0" applyNumberFormat="1" applyFont="1" applyAlignment="1">
      <alignment vertical="center"/>
    </xf>
    <xf numFmtId="165" fontId="45" fillId="0" borderId="0" xfId="0" applyNumberFormat="1" applyFont="1" applyAlignment="1">
      <alignment vertical="center"/>
    </xf>
    <xf numFmtId="0" fontId="31" fillId="0" borderId="0" xfId="0" applyFont="1"/>
    <xf numFmtId="164" fontId="0" fillId="0" borderId="0" xfId="0" applyNumberFormat="1"/>
    <xf numFmtId="0" fontId="5" fillId="21" borderId="0" xfId="0" applyFont="1" applyFill="1"/>
    <xf numFmtId="0" fontId="5" fillId="19" borderId="0" xfId="0" applyFont="1" applyFill="1"/>
    <xf numFmtId="0" fontId="5" fillId="37" borderId="0" xfId="0" applyFont="1" applyFill="1"/>
    <xf numFmtId="0" fontId="5" fillId="0" borderId="7" xfId="0" applyFont="1" applyBorder="1"/>
    <xf numFmtId="0" fontId="5" fillId="0" borderId="9" xfId="0" applyFont="1" applyBorder="1"/>
    <xf numFmtId="0" fontId="5" fillId="0" borderId="5" xfId="0" applyFont="1" applyBorder="1"/>
    <xf numFmtId="0" fontId="8" fillId="0" borderId="10" xfId="14" applyBorder="1"/>
    <xf numFmtId="0" fontId="8" fillId="0" borderId="0" xfId="14" applyBorder="1"/>
    <xf numFmtId="0" fontId="8" fillId="0" borderId="11" xfId="14" applyBorder="1"/>
    <xf numFmtId="0" fontId="8" fillId="0" borderId="3" xfId="14" applyBorder="1"/>
    <xf numFmtId="0" fontId="46" fillId="17" borderId="7" xfId="14" applyFont="1" applyFill="1" applyBorder="1"/>
    <xf numFmtId="0" fontId="46" fillId="17" borderId="8" xfId="14" applyFont="1" applyFill="1" applyBorder="1"/>
    <xf numFmtId="0" fontId="46" fillId="17" borderId="9" xfId="14" applyFont="1" applyFill="1" applyBorder="1"/>
    <xf numFmtId="0" fontId="8" fillId="0" borderId="7" xfId="14" applyBorder="1"/>
    <xf numFmtId="0" fontId="8" fillId="0" borderId="8" xfId="14" applyBorder="1"/>
    <xf numFmtId="0" fontId="8" fillId="0" borderId="1" xfId="14" applyBorder="1"/>
    <xf numFmtId="0" fontId="8" fillId="0" borderId="4" xfId="14" applyBorder="1"/>
    <xf numFmtId="0" fontId="8" fillId="13" borderId="0" xfId="14" applyFill="1"/>
    <xf numFmtId="0" fontId="5" fillId="13" borderId="0" xfId="0" applyFont="1" applyFill="1"/>
    <xf numFmtId="0" fontId="0" fillId="22" borderId="7" xfId="0" applyFill="1" applyBorder="1" applyAlignment="1">
      <alignment horizontal="center"/>
    </xf>
    <xf numFmtId="0" fontId="0" fillId="22" borderId="9" xfId="0" applyFill="1" applyBorder="1" applyAlignment="1">
      <alignment horizontal="center"/>
    </xf>
    <xf numFmtId="0" fontId="0" fillId="22" borderId="10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22" borderId="11" xfId="0" applyFill="1" applyBorder="1" applyAlignment="1">
      <alignment horizontal="center"/>
    </xf>
    <xf numFmtId="0" fontId="0" fillId="22" borderId="4" xfId="0" applyFill="1" applyBorder="1" applyAlignment="1">
      <alignment horizontal="center"/>
    </xf>
    <xf numFmtId="0" fontId="8" fillId="22" borderId="20" xfId="14" applyFill="1" applyBorder="1" applyAlignment="1">
      <alignment horizontal="center"/>
    </xf>
    <xf numFmtId="0" fontId="47" fillId="38" borderId="0" xfId="13" applyFont="1" applyFill="1" applyAlignment="1">
      <alignment vertical="center"/>
    </xf>
    <xf numFmtId="0" fontId="8" fillId="0" borderId="0" xfId="13" applyFont="1"/>
    <xf numFmtId="165" fontId="8" fillId="0" borderId="0" xfId="13" applyNumberFormat="1"/>
    <xf numFmtId="0" fontId="8" fillId="0" borderId="0" xfId="13" applyAlignment="1">
      <alignment horizontal="center"/>
    </xf>
    <xf numFmtId="0" fontId="11" fillId="14" borderId="0" xfId="13" applyFont="1" applyFill="1" applyAlignment="1">
      <alignment horizontal="center"/>
    </xf>
    <xf numFmtId="0" fontId="8" fillId="30" borderId="0" xfId="13" applyFill="1"/>
    <xf numFmtId="165" fontId="9" fillId="0" borderId="0" xfId="13" applyNumberFormat="1" applyFont="1" applyAlignment="1">
      <alignment vertical="center"/>
    </xf>
    <xf numFmtId="1" fontId="9" fillId="0" borderId="0" xfId="13" applyNumberFormat="1" applyFont="1" applyBorder="1" applyAlignment="1">
      <alignment vertical="center"/>
    </xf>
    <xf numFmtId="165" fontId="9" fillId="0" borderId="0" xfId="13" applyNumberFormat="1" applyFont="1" applyBorder="1" applyAlignment="1">
      <alignment vertical="center"/>
    </xf>
    <xf numFmtId="171" fontId="9" fillId="0" borderId="0" xfId="13" applyNumberFormat="1" applyFont="1" applyBorder="1" applyAlignment="1">
      <alignment vertical="center"/>
    </xf>
    <xf numFmtId="0" fontId="50" fillId="38" borderId="0" xfId="13" applyFont="1" applyFill="1" applyAlignment="1">
      <alignment horizontal="center" vertical="center"/>
    </xf>
    <xf numFmtId="0" fontId="8" fillId="23" borderId="0" xfId="13" applyFill="1"/>
    <xf numFmtId="165" fontId="9" fillId="23" borderId="0" xfId="13" applyNumberFormat="1" applyFont="1" applyFill="1" applyBorder="1" applyAlignment="1">
      <alignment vertical="center"/>
    </xf>
    <xf numFmtId="1" fontId="9" fillId="23" borderId="0" xfId="13" applyNumberFormat="1" applyFont="1" applyFill="1" applyBorder="1" applyAlignment="1">
      <alignment vertical="center"/>
    </xf>
    <xf numFmtId="165" fontId="9" fillId="0" borderId="0" xfId="13" applyNumberFormat="1" applyFont="1" applyFill="1" applyBorder="1" applyAlignment="1">
      <alignment vertical="center"/>
    </xf>
    <xf numFmtId="1" fontId="9" fillId="0" borderId="0" xfId="13" applyNumberFormat="1" applyFont="1" applyFill="1" applyBorder="1" applyAlignment="1">
      <alignment vertical="center"/>
    </xf>
    <xf numFmtId="0" fontId="11" fillId="23" borderId="0" xfId="13" applyFont="1" applyFill="1" applyAlignment="1">
      <alignment horizontal="center"/>
    </xf>
    <xf numFmtId="0" fontId="11" fillId="0" borderId="0" xfId="13" applyFont="1" applyFill="1" applyAlignment="1">
      <alignment horizontal="center"/>
    </xf>
    <xf numFmtId="0" fontId="8" fillId="39" borderId="0" xfId="13" applyFill="1"/>
    <xf numFmtId="1" fontId="9" fillId="39" borderId="0" xfId="13" applyNumberFormat="1" applyFont="1" applyFill="1" applyBorder="1" applyAlignment="1">
      <alignment vertical="center"/>
    </xf>
    <xf numFmtId="165" fontId="8" fillId="0" borderId="0" xfId="13" applyNumberFormat="1" applyFont="1" applyAlignment="1">
      <alignment horizontal="center"/>
    </xf>
    <xf numFmtId="165" fontId="8" fillId="0" borderId="10" xfId="13" applyNumberFormat="1" applyFont="1" applyBorder="1" applyAlignment="1">
      <alignment horizontal="center"/>
    </xf>
    <xf numFmtId="0" fontId="8" fillId="0" borderId="10" xfId="13" applyBorder="1" applyAlignment="1">
      <alignment horizontal="center"/>
    </xf>
    <xf numFmtId="0" fontId="8" fillId="0" borderId="10" xfId="13" applyBorder="1"/>
    <xf numFmtId="0" fontId="11" fillId="14" borderId="10" xfId="13" applyFont="1" applyFill="1" applyBorder="1" applyAlignment="1">
      <alignment horizontal="center"/>
    </xf>
    <xf numFmtId="165" fontId="9" fillId="0" borderId="10" xfId="13" applyNumberFormat="1" applyFont="1" applyBorder="1" applyAlignment="1">
      <alignment vertical="center"/>
    </xf>
    <xf numFmtId="165" fontId="8" fillId="0" borderId="10" xfId="13" applyNumberFormat="1" applyBorder="1"/>
    <xf numFmtId="0" fontId="8" fillId="0" borderId="20" xfId="13" applyBorder="1" applyAlignment="1">
      <alignment horizontal="center"/>
    </xf>
    <xf numFmtId="0" fontId="8" fillId="9" borderId="0" xfId="0" applyFont="1" applyFill="1"/>
    <xf numFmtId="0" fontId="0" fillId="41" borderId="0" xfId="0" applyFill="1"/>
    <xf numFmtId="0" fontId="0" fillId="42" borderId="0" xfId="0" applyFill="1"/>
    <xf numFmtId="0" fontId="8" fillId="0" borderId="0" xfId="30"/>
    <xf numFmtId="0" fontId="9" fillId="0" borderId="0" xfId="30" applyFont="1" applyAlignment="1">
      <alignment horizontal="center" vertical="top" wrapText="1"/>
    </xf>
    <xf numFmtId="0" fontId="9" fillId="43" borderId="0" xfId="30" applyFont="1" applyFill="1" applyAlignment="1">
      <alignment horizontal="center" vertical="top" wrapText="1"/>
    </xf>
    <xf numFmtId="0" fontId="9" fillId="0" borderId="0" xfId="30" applyFont="1" applyAlignment="1">
      <alignment horizontal="left" vertical="center"/>
    </xf>
    <xf numFmtId="168" fontId="9" fillId="0" borderId="0" xfId="31" applyNumberFormat="1" applyFont="1" applyAlignment="1">
      <alignment horizontal="right" vertical="center"/>
    </xf>
    <xf numFmtId="168" fontId="9" fillId="0" borderId="0" xfId="30" applyNumberFormat="1" applyFont="1" applyAlignment="1">
      <alignment horizontal="right" vertical="center"/>
    </xf>
    <xf numFmtId="0" fontId="9" fillId="0" borderId="0" xfId="23" applyFont="1" applyAlignment="1">
      <alignment horizontal="left" vertical="center"/>
    </xf>
    <xf numFmtId="0" fontId="0" fillId="41" borderId="27" xfId="0" applyFill="1" applyBorder="1"/>
    <xf numFmtId="0" fontId="0" fillId="41" borderId="40" xfId="0" applyFill="1" applyBorder="1"/>
    <xf numFmtId="0" fontId="0" fillId="41" borderId="41" xfId="0" applyFill="1" applyBorder="1"/>
    <xf numFmtId="0" fontId="9" fillId="43" borderId="20" xfId="30" applyFont="1" applyFill="1" applyBorder="1" applyAlignment="1">
      <alignment horizontal="center" vertical="top" wrapText="1"/>
    </xf>
    <xf numFmtId="0" fontId="9" fillId="43" borderId="5" xfId="30" applyFont="1" applyFill="1" applyBorder="1" applyAlignment="1">
      <alignment horizontal="center" vertical="top" wrapText="1"/>
    </xf>
    <xf numFmtId="0" fontId="9" fillId="43" borderId="41" xfId="30" applyFont="1" applyFill="1" applyBorder="1" applyAlignment="1">
      <alignment horizontal="center" vertical="top" wrapText="1"/>
    </xf>
    <xf numFmtId="0" fontId="9" fillId="0" borderId="0" xfId="30" applyFont="1" applyFill="1" applyBorder="1" applyAlignment="1">
      <alignment horizontal="center" vertical="top" wrapText="1"/>
    </xf>
    <xf numFmtId="0" fontId="0" fillId="0" borderId="5" xfId="0" applyBorder="1" applyAlignment="1">
      <alignment horizontal="right"/>
    </xf>
    <xf numFmtId="165" fontId="0" fillId="0" borderId="8" xfId="0" applyNumberFormat="1" applyBorder="1" applyAlignment="1">
      <alignment horizontal="center"/>
    </xf>
    <xf numFmtId="168" fontId="0" fillId="0" borderId="7" xfId="0" applyNumberFormat="1" applyBorder="1"/>
    <xf numFmtId="0" fontId="0" fillId="0" borderId="8" xfId="0" applyNumberFormat="1" applyBorder="1"/>
    <xf numFmtId="0" fontId="0" fillId="0" borderId="9" xfId="0" applyNumberFormat="1" applyBorder="1"/>
    <xf numFmtId="0" fontId="0" fillId="0" borderId="28" xfId="0" applyBorder="1" applyAlignment="1">
      <alignment horizontal="right"/>
    </xf>
    <xf numFmtId="0" fontId="0" fillId="41" borderId="20" xfId="0" applyFill="1" applyBorder="1"/>
    <xf numFmtId="0" fontId="52" fillId="43" borderId="20" xfId="30" applyFont="1" applyFill="1" applyBorder="1" applyAlignment="1">
      <alignment horizontal="center" vertical="top" wrapText="1"/>
    </xf>
    <xf numFmtId="0" fontId="0" fillId="0" borderId="27" xfId="0" applyBorder="1"/>
    <xf numFmtId="0" fontId="0" fillId="0" borderId="40" xfId="0" applyBorder="1"/>
    <xf numFmtId="0" fontId="0" fillId="0" borderId="41" xfId="0" applyBorder="1"/>
    <xf numFmtId="0" fontId="9" fillId="0" borderId="0" xfId="0" applyFont="1" applyAlignment="1">
      <alignment horizontal="center" vertical="top" wrapText="1"/>
    </xf>
    <xf numFmtId="0" fontId="0" fillId="42" borderId="0" xfId="0" applyFill="1" applyBorder="1"/>
    <xf numFmtId="10" fontId="0" fillId="0" borderId="20" xfId="0" applyNumberFormat="1" applyBorder="1"/>
    <xf numFmtId="10" fontId="0" fillId="0" borderId="0" xfId="0" applyNumberFormat="1" applyBorder="1"/>
    <xf numFmtId="2" fontId="0" fillId="0" borderId="28" xfId="0" applyNumberFormat="1" applyBorder="1" applyAlignment="1">
      <alignment horizontal="right"/>
    </xf>
    <xf numFmtId="0" fontId="0" fillId="0" borderId="0" xfId="0" applyAlignment="1">
      <alignment horizontal="center"/>
    </xf>
    <xf numFmtId="165" fontId="0" fillId="0" borderId="0" xfId="0" applyNumberFormat="1"/>
    <xf numFmtId="0" fontId="0" fillId="6" borderId="0" xfId="0" applyFill="1"/>
    <xf numFmtId="166" fontId="54" fillId="0" borderId="10" xfId="32" applyNumberFormat="1" applyFont="1" applyBorder="1" applyAlignment="1">
      <alignment horizontal="right" vertical="center"/>
    </xf>
    <xf numFmtId="0" fontId="5" fillId="0" borderId="8" xfId="0" applyFont="1" applyBorder="1"/>
    <xf numFmtId="0" fontId="21" fillId="0" borderId="0" xfId="0" quotePrefix="1" applyFont="1" applyFill="1"/>
    <xf numFmtId="0" fontId="0" fillId="30" borderId="0" xfId="0" applyFill="1"/>
    <xf numFmtId="0" fontId="11" fillId="14" borderId="0" xfId="0" applyFont="1" applyFill="1" applyAlignment="1">
      <alignment horizontal="center"/>
    </xf>
    <xf numFmtId="165" fontId="9" fillId="0" borderId="0" xfId="0" applyNumberFormat="1" applyFont="1" applyFill="1" applyAlignment="1">
      <alignment vertical="center"/>
    </xf>
    <xf numFmtId="165" fontId="9" fillId="0" borderId="20" xfId="0" applyNumberFormat="1" applyFont="1" applyFill="1" applyBorder="1" applyAlignment="1">
      <alignment vertical="center"/>
    </xf>
    <xf numFmtId="0" fontId="11" fillId="44" borderId="0" xfId="0" applyFont="1" applyFill="1"/>
    <xf numFmtId="165" fontId="9" fillId="0" borderId="7" xfId="0" applyNumberFormat="1" applyFont="1" applyFill="1" applyBorder="1" applyAlignment="1">
      <alignment vertical="center"/>
    </xf>
    <xf numFmtId="0" fontId="0" fillId="14" borderId="0" xfId="0" applyFill="1"/>
    <xf numFmtId="0" fontId="47" fillId="38" borderId="0" xfId="0" applyFont="1" applyFill="1" applyAlignment="1">
      <alignment vertical="center"/>
    </xf>
    <xf numFmtId="0" fontId="8" fillId="0" borderId="0" xfId="0" applyFont="1" applyFill="1" applyAlignment="1">
      <alignment horizontal="left"/>
    </xf>
    <xf numFmtId="165" fontId="0" fillId="0" borderId="0" xfId="0" applyNumberFormat="1" applyFill="1" applyBorder="1"/>
    <xf numFmtId="165" fontId="9" fillId="0" borderId="0" xfId="0" applyNumberFormat="1" applyFont="1" applyFill="1" applyBorder="1" applyAlignment="1">
      <alignment vertical="center"/>
    </xf>
    <xf numFmtId="0" fontId="11" fillId="0" borderId="0" xfId="0" applyFont="1" applyFill="1"/>
    <xf numFmtId="165" fontId="5" fillId="0" borderId="0" xfId="0" applyNumberFormat="1" applyFont="1" applyFill="1" applyBorder="1"/>
    <xf numFmtId="165" fontId="0" fillId="0" borderId="0" xfId="0" applyNumberFormat="1" applyBorder="1"/>
    <xf numFmtId="0" fontId="8" fillId="0" borderId="0" xfId="0" applyFont="1" applyFill="1" applyAlignment="1">
      <alignment horizontal="center"/>
    </xf>
    <xf numFmtId="166" fontId="9" fillId="0" borderId="0" xfId="33" applyNumberFormat="1" applyFont="1" applyAlignment="1">
      <alignment horizontal="right" vertical="center"/>
    </xf>
    <xf numFmtId="166" fontId="23" fillId="0" borderId="0" xfId="33" applyNumberFormat="1" applyFont="1" applyAlignment="1">
      <alignment horizontal="right" vertical="center"/>
    </xf>
    <xf numFmtId="0" fontId="0" fillId="5" borderId="0" xfId="0" applyFill="1"/>
    <xf numFmtId="0" fontId="0" fillId="45" borderId="0" xfId="0" applyFill="1"/>
    <xf numFmtId="9" fontId="0" fillId="0" borderId="0" xfId="0" applyNumberFormat="1"/>
    <xf numFmtId="10" fontId="9" fillId="0" borderId="0" xfId="33" applyNumberFormat="1" applyFont="1" applyAlignment="1">
      <alignment horizontal="right" vertical="center"/>
    </xf>
    <xf numFmtId="0" fontId="9" fillId="0" borderId="0" xfId="33" applyNumberFormat="1" applyFont="1" applyAlignment="1">
      <alignment horizontal="left" vertical="center"/>
    </xf>
    <xf numFmtId="1" fontId="0" fillId="0" borderId="0" xfId="0" applyNumberFormat="1"/>
    <xf numFmtId="0" fontId="9" fillId="0" borderId="0" xfId="33" applyNumberFormat="1" applyFont="1" applyAlignment="1">
      <alignment vertical="center"/>
    </xf>
    <xf numFmtId="166" fontId="9" fillId="0" borderId="0" xfId="34" applyNumberFormat="1" applyFont="1" applyAlignment="1">
      <alignment horizontal="right" vertical="center"/>
    </xf>
    <xf numFmtId="166" fontId="23" fillId="0" borderId="0" xfId="34" applyNumberFormat="1" applyFont="1" applyAlignment="1">
      <alignment horizontal="right" vertical="center"/>
    </xf>
    <xf numFmtId="166" fontId="9" fillId="0" borderId="0" xfId="35" applyNumberFormat="1" applyFont="1" applyBorder="1" applyAlignment="1">
      <alignment horizontal="right" vertical="center"/>
    </xf>
    <xf numFmtId="166" fontId="9" fillId="0" borderId="0" xfId="35" applyNumberFormat="1" applyFont="1" applyAlignment="1">
      <alignment horizontal="right" vertical="center"/>
    </xf>
    <xf numFmtId="0" fontId="9" fillId="0" borderId="0" xfId="35" applyNumberFormat="1" applyFont="1" applyAlignment="1">
      <alignment horizontal="left" vertical="center"/>
    </xf>
    <xf numFmtId="166" fontId="9" fillId="0" borderId="25" xfId="35" applyNumberFormat="1" applyFont="1" applyBorder="1" applyAlignment="1">
      <alignment horizontal="right" vertical="center"/>
    </xf>
    <xf numFmtId="166" fontId="9" fillId="0" borderId="24" xfId="35" applyNumberFormat="1" applyFont="1" applyBorder="1" applyAlignment="1">
      <alignment horizontal="right" vertical="center"/>
    </xf>
    <xf numFmtId="166" fontId="9" fillId="0" borderId="23" xfId="35" applyNumberFormat="1" applyFont="1" applyBorder="1" applyAlignment="1">
      <alignment horizontal="right" vertical="center"/>
    </xf>
    <xf numFmtId="166" fontId="23" fillId="0" borderId="0" xfId="35" applyNumberFormat="1" applyFont="1" applyAlignment="1">
      <alignment horizontal="right" vertical="center"/>
    </xf>
    <xf numFmtId="0" fontId="9" fillId="0" borderId="0" xfId="35" applyNumberFormat="1" applyFont="1" applyAlignment="1">
      <alignment horizontal="center" vertical="top" wrapText="1"/>
    </xf>
    <xf numFmtId="165" fontId="9" fillId="0" borderId="11" xfId="0" applyNumberFormat="1" applyFont="1" applyFill="1" applyBorder="1" applyAlignment="1">
      <alignment vertical="center"/>
    </xf>
    <xf numFmtId="0" fontId="55" fillId="38" borderId="0" xfId="0" applyFont="1" applyFill="1" applyAlignment="1">
      <alignment vertical="center"/>
    </xf>
    <xf numFmtId="0" fontId="1" fillId="0" borderId="0" xfId="36"/>
    <xf numFmtId="0" fontId="0" fillId="46" borderId="0" xfId="0" applyFill="1"/>
    <xf numFmtId="0" fontId="0" fillId="5" borderId="0" xfId="0" quotePrefix="1" applyFill="1"/>
    <xf numFmtId="0" fontId="0" fillId="47" borderId="0" xfId="0" applyFill="1"/>
    <xf numFmtId="166" fontId="9" fillId="0" borderId="0" xfId="33" applyNumberFormat="1" applyFont="1" applyAlignment="1">
      <alignment horizontal="left" vertical="center"/>
    </xf>
    <xf numFmtId="166" fontId="9" fillId="0" borderId="0" xfId="37" applyNumberFormat="1" applyFont="1" applyAlignment="1">
      <alignment horizontal="right" vertical="center"/>
    </xf>
    <xf numFmtId="166" fontId="9" fillId="5" borderId="0" xfId="37" applyNumberFormat="1" applyFont="1" applyFill="1" applyAlignment="1">
      <alignment horizontal="right" vertical="center"/>
    </xf>
    <xf numFmtId="166" fontId="23" fillId="0" borderId="0" xfId="37" applyNumberFormat="1" applyFont="1" applyAlignment="1">
      <alignment horizontal="right" vertical="center"/>
    </xf>
    <xf numFmtId="166" fontId="9" fillId="5" borderId="0" xfId="33" applyNumberFormat="1" applyFont="1" applyFill="1" applyAlignment="1">
      <alignment horizontal="right" vertical="center"/>
    </xf>
    <xf numFmtId="166" fontId="9" fillId="5" borderId="0" xfId="33" applyNumberFormat="1" applyFont="1" applyFill="1" applyAlignment="1">
      <alignment horizontal="left" vertical="center"/>
    </xf>
    <xf numFmtId="166" fontId="9" fillId="45" borderId="0" xfId="37" applyNumberFormat="1" applyFont="1" applyFill="1" applyAlignment="1">
      <alignment horizontal="right" vertical="center"/>
    </xf>
    <xf numFmtId="166" fontId="23" fillId="45" borderId="0" xfId="37" applyNumberFormat="1" applyFont="1" applyFill="1" applyAlignment="1">
      <alignment horizontal="right" vertical="center"/>
    </xf>
    <xf numFmtId="166" fontId="9" fillId="45" borderId="0" xfId="33" applyNumberFormat="1" applyFont="1" applyFill="1" applyAlignment="1">
      <alignment horizontal="right" vertical="center"/>
    </xf>
    <xf numFmtId="166" fontId="9" fillId="0" borderId="0" xfId="38" applyNumberFormat="1" applyFont="1" applyAlignment="1">
      <alignment horizontal="right" vertical="center"/>
    </xf>
    <xf numFmtId="166" fontId="9" fillId="0" borderId="0" xfId="39" applyNumberFormat="1" applyFont="1" applyAlignment="1">
      <alignment horizontal="right" vertical="center"/>
    </xf>
    <xf numFmtId="166" fontId="23" fillId="0" borderId="0" xfId="39" applyNumberFormat="1" applyFont="1" applyAlignment="1">
      <alignment horizontal="right" vertical="center"/>
    </xf>
    <xf numFmtId="9" fontId="0" fillId="0" borderId="1" xfId="0" applyNumberFormat="1" applyBorder="1"/>
    <xf numFmtId="1" fontId="0" fillId="0" borderId="1" xfId="0" applyNumberFormat="1" applyBorder="1"/>
    <xf numFmtId="166" fontId="9" fillId="0" borderId="0" xfId="40" applyNumberFormat="1" applyFont="1" applyAlignment="1">
      <alignment horizontal="right" vertical="center"/>
    </xf>
    <xf numFmtId="166" fontId="23" fillId="0" borderId="0" xfId="40" applyNumberFormat="1" applyFont="1" applyAlignment="1">
      <alignment horizontal="right" vertical="center"/>
    </xf>
    <xf numFmtId="0" fontId="11" fillId="14" borderId="1" xfId="0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11" fillId="44" borderId="1" xfId="0" applyFont="1" applyFill="1" applyBorder="1"/>
    <xf numFmtId="2" fontId="0" fillId="0" borderId="0" xfId="0" applyNumberFormat="1"/>
    <xf numFmtId="0" fontId="11" fillId="47" borderId="0" xfId="0" applyFont="1" applyFill="1" applyAlignment="1">
      <alignment horizontal="center"/>
    </xf>
    <xf numFmtId="0" fontId="0" fillId="0" borderId="20" xfId="0" applyBorder="1" applyAlignment="1">
      <alignment horizontal="center"/>
    </xf>
    <xf numFmtId="0" fontId="57" fillId="0" borderId="0" xfId="41" applyFont="1" applyAlignment="1">
      <alignment horizontal="left"/>
    </xf>
    <xf numFmtId="0" fontId="57" fillId="0" borderId="0" xfId="41" applyFont="1" applyAlignment="1">
      <alignment horizontal="left" vertical="top"/>
    </xf>
    <xf numFmtId="0" fontId="9" fillId="0" borderId="0" xfId="42" applyFont="1" applyAlignment="1">
      <alignment horizontal="left"/>
    </xf>
    <xf numFmtId="0" fontId="9" fillId="0" borderId="0" xfId="42" applyFont="1" applyAlignment="1">
      <alignment horizontal="left" vertical="top"/>
    </xf>
    <xf numFmtId="0" fontId="57" fillId="0" borderId="0" xfId="41" applyFont="1" applyAlignment="1">
      <alignment horizontal="center" vertical="top" wrapText="1"/>
    </xf>
    <xf numFmtId="0" fontId="9" fillId="0" borderId="0" xfId="42" applyFont="1" applyAlignment="1">
      <alignment horizontal="center" vertical="top" wrapText="1"/>
    </xf>
    <xf numFmtId="0" fontId="57" fillId="0" borderId="0" xfId="41" applyFont="1" applyAlignment="1">
      <alignment horizontal="left" vertical="center"/>
    </xf>
    <xf numFmtId="165" fontId="57" fillId="0" borderId="0" xfId="41" applyNumberFormat="1" applyFont="1" applyAlignment="1">
      <alignment horizontal="right" vertical="center"/>
    </xf>
    <xf numFmtId="0" fontId="9" fillId="0" borderId="0" xfId="42" applyFont="1" applyAlignment="1">
      <alignment horizontal="left" vertical="center"/>
    </xf>
    <xf numFmtId="0" fontId="9" fillId="0" borderId="0" xfId="42" applyFont="1" applyAlignment="1">
      <alignment horizontal="right" vertical="center"/>
    </xf>
    <xf numFmtId="11" fontId="0" fillId="0" borderId="0" xfId="0" applyNumberFormat="1"/>
    <xf numFmtId="166" fontId="23" fillId="0" borderId="0" xfId="32" applyNumberFormat="1" applyFont="1" applyAlignment="1">
      <alignment horizontal="right" vertical="center"/>
    </xf>
    <xf numFmtId="0" fontId="0" fillId="39" borderId="0" xfId="0" applyFill="1"/>
    <xf numFmtId="0" fontId="0" fillId="48" borderId="5" xfId="0" applyFill="1" applyBorder="1"/>
    <xf numFmtId="0" fontId="0" fillId="48" borderId="28" xfId="0" applyFill="1" applyBorder="1"/>
    <xf numFmtId="0" fontId="0" fillId="48" borderId="29" xfId="0" applyFill="1" applyBorder="1"/>
    <xf numFmtId="0" fontId="0" fillId="39" borderId="27" xfId="0" applyFill="1" applyBorder="1"/>
    <xf numFmtId="0" fontId="0" fillId="39" borderId="40" xfId="0" applyFill="1" applyBorder="1"/>
    <xf numFmtId="0" fontId="0" fillId="39" borderId="41" xfId="0" applyFill="1" applyBorder="1"/>
    <xf numFmtId="0" fontId="0" fillId="39" borderId="5" xfId="0" applyFill="1" applyBorder="1"/>
    <xf numFmtId="0" fontId="0" fillId="39" borderId="29" xfId="0" applyFill="1" applyBorder="1"/>
    <xf numFmtId="0" fontId="0" fillId="39" borderId="9" xfId="0" applyFill="1" applyBorder="1" applyAlignment="1">
      <alignment horizontal="center" vertical="center"/>
    </xf>
    <xf numFmtId="0" fontId="0" fillId="39" borderId="28" xfId="0" applyFill="1" applyBorder="1"/>
    <xf numFmtId="0" fontId="0" fillId="39" borderId="29" xfId="0" applyFill="1" applyBorder="1" applyAlignment="1">
      <alignment horizontal="center"/>
    </xf>
    <xf numFmtId="0" fontId="0" fillId="39" borderId="5" xfId="0" applyFill="1" applyBorder="1" applyAlignment="1">
      <alignment horizontal="center" vertical="center"/>
    </xf>
    <xf numFmtId="0" fontId="0" fillId="39" borderId="29" xfId="0" applyFill="1" applyBorder="1" applyAlignment="1">
      <alignment horizontal="center" vertical="center"/>
    </xf>
    <xf numFmtId="0" fontId="0" fillId="39" borderId="8" xfId="0" applyFill="1" applyBorder="1" applyAlignment="1">
      <alignment horizontal="center" vertical="center"/>
    </xf>
    <xf numFmtId="0" fontId="0" fillId="39" borderId="5" xfId="0" applyFill="1" applyBorder="1" applyAlignment="1">
      <alignment horizontal="center"/>
    </xf>
    <xf numFmtId="0" fontId="0" fillId="0" borderId="0" xfId="0"/>
    <xf numFmtId="0" fontId="5" fillId="0" borderId="0" xfId="0" applyFont="1"/>
    <xf numFmtId="0" fontId="0" fillId="0" borderId="0" xfId="0" applyFill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20" xfId="0" applyBorder="1"/>
    <xf numFmtId="0" fontId="0" fillId="0" borderId="5" xfId="0" applyBorder="1"/>
    <xf numFmtId="0" fontId="0" fillId="0" borderId="28" xfId="0" applyBorder="1"/>
    <xf numFmtId="0" fontId="0" fillId="42" borderId="0" xfId="0" applyFill="1"/>
    <xf numFmtId="0" fontId="0" fillId="42" borderId="0" xfId="0" applyFill="1" applyBorder="1"/>
    <xf numFmtId="0" fontId="0" fillId="39" borderId="3" xfId="0" applyFill="1" applyBorder="1" applyAlignment="1">
      <alignment horizontal="center" vertical="center"/>
    </xf>
    <xf numFmtId="0" fontId="0" fillId="39" borderId="4" xfId="0" applyFill="1" applyBorder="1" applyAlignment="1">
      <alignment horizontal="center" vertical="center"/>
    </xf>
    <xf numFmtId="0" fontId="0" fillId="39" borderId="40" xfId="0" applyFill="1" applyBorder="1" applyAlignment="1">
      <alignment horizontal="center"/>
    </xf>
    <xf numFmtId="0" fontId="0" fillId="39" borderId="7" xfId="0" applyFill="1" applyBorder="1"/>
    <xf numFmtId="0" fontId="0" fillId="39" borderId="9" xfId="0" applyFill="1" applyBorder="1"/>
    <xf numFmtId="0" fontId="0" fillId="39" borderId="10" xfId="0" applyFill="1" applyBorder="1"/>
    <xf numFmtId="0" fontId="0" fillId="39" borderId="1" xfId="0" applyFill="1" applyBorder="1"/>
    <xf numFmtId="0" fontId="0" fillId="39" borderId="11" xfId="0" applyFill="1" applyBorder="1"/>
    <xf numFmtId="0" fontId="0" fillId="39" borderId="4" xfId="0" applyFill="1" applyBorder="1"/>
    <xf numFmtId="0" fontId="0" fillId="39" borderId="3" xfId="0" applyFill="1" applyBorder="1"/>
    <xf numFmtId="0" fontId="0" fillId="39" borderId="27" xfId="0" applyFill="1" applyBorder="1" applyAlignment="1">
      <alignment horizontal="center"/>
    </xf>
    <xf numFmtId="0" fontId="0" fillId="39" borderId="7" xfId="0" applyFill="1" applyBorder="1" applyAlignment="1">
      <alignment horizontal="center" vertical="center"/>
    </xf>
    <xf numFmtId="0" fontId="0" fillId="39" borderId="11" xfId="0" applyFill="1" applyBorder="1" applyAlignment="1">
      <alignment horizontal="center" vertical="center"/>
    </xf>
    <xf numFmtId="0" fontId="0" fillId="39" borderId="41" xfId="0" applyFill="1" applyBorder="1" applyAlignment="1">
      <alignment horizontal="center"/>
    </xf>
    <xf numFmtId="0" fontId="0" fillId="0" borderId="28" xfId="0" applyFill="1" applyBorder="1"/>
    <xf numFmtId="0" fontId="0" fillId="0" borderId="29" xfId="0" applyFill="1" applyBorder="1"/>
    <xf numFmtId="0" fontId="0" fillId="42" borderId="20" xfId="0" applyFill="1" applyBorder="1"/>
    <xf numFmtId="0" fontId="5" fillId="49" borderId="0" xfId="0" applyFont="1" applyFill="1"/>
    <xf numFmtId="166" fontId="54" fillId="0" borderId="0" xfId="32" applyNumberFormat="1" applyFont="1" applyAlignment="1">
      <alignment horizontal="right" vertical="center"/>
    </xf>
    <xf numFmtId="0" fontId="0" fillId="50" borderId="3" xfId="0" applyFill="1" applyBorder="1"/>
    <xf numFmtId="0" fontId="9" fillId="50" borderId="29" xfId="43" applyFont="1" applyFill="1" applyBorder="1" applyAlignment="1">
      <alignment horizontal="left" vertical="center"/>
    </xf>
    <xf numFmtId="0" fontId="9" fillId="50" borderId="28" xfId="43" applyFont="1" applyFill="1" applyBorder="1" applyAlignment="1">
      <alignment horizontal="left" vertical="center"/>
    </xf>
    <xf numFmtId="167" fontId="9" fillId="0" borderId="0" xfId="43" applyNumberFormat="1" applyFont="1" applyAlignment="1">
      <alignment horizontal="right" vertical="center"/>
    </xf>
    <xf numFmtId="1" fontId="9" fillId="0" borderId="28" xfId="43" applyNumberFormat="1" applyFont="1" applyBorder="1" applyAlignment="1">
      <alignment horizontal="right" vertical="center"/>
    </xf>
    <xf numFmtId="0" fontId="0" fillId="50" borderId="28" xfId="0" applyFill="1" applyBorder="1"/>
    <xf numFmtId="1" fontId="9" fillId="0" borderId="5" xfId="43" applyNumberFormat="1" applyFont="1" applyBorder="1" applyAlignment="1">
      <alignment horizontal="right" vertical="center"/>
    </xf>
    <xf numFmtId="0" fontId="9" fillId="50" borderId="41" xfId="43" applyFont="1" applyFill="1" applyBorder="1" applyAlignment="1">
      <alignment horizontal="center" vertical="top" wrapText="1"/>
    </xf>
    <xf numFmtId="0" fontId="9" fillId="50" borderId="40" xfId="43" applyFont="1" applyFill="1" applyBorder="1" applyAlignment="1">
      <alignment horizontal="center" vertical="top" wrapText="1"/>
    </xf>
    <xf numFmtId="0" fontId="0" fillId="50" borderId="20" xfId="0" applyFill="1" applyBorder="1"/>
    <xf numFmtId="0" fontId="9" fillId="42" borderId="20" xfId="43" applyFont="1" applyFill="1" applyBorder="1"/>
    <xf numFmtId="0" fontId="9" fillId="46" borderId="0" xfId="43" applyFont="1" applyFill="1" applyAlignment="1">
      <alignment horizontal="left" vertical="center"/>
    </xf>
    <xf numFmtId="0" fontId="0" fillId="50" borderId="29" xfId="0" applyFill="1" applyBorder="1"/>
    <xf numFmtId="0" fontId="9" fillId="50" borderId="41" xfId="0" applyFont="1" applyFill="1" applyBorder="1" applyAlignment="1">
      <alignment horizontal="center" vertical="top" wrapText="1"/>
    </xf>
    <xf numFmtId="0" fontId="9" fillId="50" borderId="40" xfId="0" applyFont="1" applyFill="1" applyBorder="1" applyAlignment="1">
      <alignment horizontal="center" vertical="top" wrapText="1"/>
    </xf>
    <xf numFmtId="0" fontId="0" fillId="50" borderId="41" xfId="0" applyFill="1" applyBorder="1"/>
    <xf numFmtId="0" fontId="0" fillId="50" borderId="40" xfId="0" applyFill="1" applyBorder="1"/>
    <xf numFmtId="0" fontId="28" fillId="50" borderId="41" xfId="0" applyFont="1" applyFill="1" applyBorder="1" applyAlignment="1">
      <alignment horizontal="center"/>
    </xf>
    <xf numFmtId="0" fontId="0" fillId="50" borderId="20" xfId="0" applyFill="1" applyBorder="1" applyAlignment="1">
      <alignment vertical="center"/>
    </xf>
    <xf numFmtId="165" fontId="0" fillId="0" borderId="20" xfId="0" applyNumberFormat="1" applyBorder="1"/>
    <xf numFmtId="165" fontId="0" fillId="0" borderId="41" xfId="0" applyNumberFormat="1" applyBorder="1"/>
    <xf numFmtId="0" fontId="8" fillId="50" borderId="29" xfId="0" applyFont="1" applyFill="1" applyBorder="1" applyAlignment="1">
      <alignment horizontal="center"/>
    </xf>
    <xf numFmtId="10" fontId="0" fillId="0" borderId="41" xfId="0" applyNumberFormat="1" applyBorder="1"/>
    <xf numFmtId="0" fontId="8" fillId="50" borderId="28" xfId="0" applyFont="1" applyFill="1" applyBorder="1"/>
    <xf numFmtId="166" fontId="0" fillId="0" borderId="29" xfId="0" applyNumberFormat="1" applyBorder="1"/>
    <xf numFmtId="166" fontId="0" fillId="0" borderId="4" xfId="0" applyNumberFormat="1" applyBorder="1"/>
    <xf numFmtId="0" fontId="28" fillId="50" borderId="28" xfId="0" applyFont="1" applyFill="1" applyBorder="1" applyAlignment="1">
      <alignment horizontal="center"/>
    </xf>
    <xf numFmtId="0" fontId="0" fillId="50" borderId="0" xfId="0" applyFill="1"/>
    <xf numFmtId="0" fontId="60" fillId="50" borderId="0" xfId="0" applyFont="1" applyFill="1" applyAlignment="1">
      <alignment horizontal="center"/>
    </xf>
    <xf numFmtId="0" fontId="8" fillId="50" borderId="0" xfId="0" applyFont="1" applyFill="1" applyAlignment="1">
      <alignment horizontal="center"/>
    </xf>
    <xf numFmtId="166" fontId="9" fillId="0" borderId="0" xfId="44" applyNumberFormat="1" applyFont="1" applyAlignment="1">
      <alignment horizontal="right" vertical="center"/>
    </xf>
    <xf numFmtId="166" fontId="9" fillId="0" borderId="20" xfId="44" applyNumberFormat="1" applyFont="1" applyBorder="1" applyAlignment="1">
      <alignment horizontal="right" vertical="center"/>
    </xf>
    <xf numFmtId="166" fontId="9" fillId="0" borderId="41" xfId="44" applyNumberFormat="1" applyFont="1" applyBorder="1" applyAlignment="1">
      <alignment horizontal="right" vertical="center"/>
    </xf>
    <xf numFmtId="0" fontId="9" fillId="33" borderId="28" xfId="43" applyFont="1" applyFill="1" applyBorder="1" applyAlignment="1">
      <alignment horizontal="left" vertical="center"/>
    </xf>
    <xf numFmtId="0" fontId="8" fillId="50" borderId="20" xfId="43" applyFill="1" applyBorder="1"/>
    <xf numFmtId="0" fontId="9" fillId="0" borderId="0" xfId="43" applyFont="1"/>
    <xf numFmtId="0" fontId="0" fillId="51" borderId="0" xfId="0" applyFill="1"/>
    <xf numFmtId="0" fontId="9" fillId="0" borderId="0" xfId="43" applyFont="1" applyAlignment="1">
      <alignment horizontal="left" vertical="top"/>
    </xf>
    <xf numFmtId="0" fontId="8" fillId="0" borderId="0" xfId="43"/>
    <xf numFmtId="0" fontId="9" fillId="0" borderId="0" xfId="30" applyFont="1" applyAlignment="1">
      <alignment horizontal="left"/>
    </xf>
    <xf numFmtId="0" fontId="8" fillId="0" borderId="0" xfId="30"/>
    <xf numFmtId="0" fontId="9" fillId="0" borderId="0" xfId="30" applyFont="1" applyAlignment="1">
      <alignment horizontal="left" vertical="top"/>
    </xf>
    <xf numFmtId="0" fontId="9" fillId="0" borderId="0" xfId="19" applyNumberFormat="1" applyFont="1" applyAlignment="1">
      <alignment horizontal="left"/>
    </xf>
    <xf numFmtId="0" fontId="8" fillId="0" borderId="0" xfId="19"/>
    <xf numFmtId="0" fontId="9" fillId="0" borderId="0" xfId="19" applyNumberFormat="1" applyFont="1" applyAlignment="1">
      <alignment horizontal="left" vertical="top"/>
    </xf>
    <xf numFmtId="0" fontId="9" fillId="0" borderId="0" xfId="20" applyNumberFormat="1" applyFont="1" applyAlignment="1">
      <alignment horizontal="left" vertical="top"/>
    </xf>
    <xf numFmtId="0" fontId="8" fillId="0" borderId="0" xfId="20"/>
    <xf numFmtId="0" fontId="9" fillId="0" borderId="0" xfId="20" applyNumberFormat="1" applyFont="1" applyAlignment="1">
      <alignment horizontal="left"/>
    </xf>
    <xf numFmtId="0" fontId="5" fillId="0" borderId="0" xfId="0" applyFont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9" fillId="0" borderId="0" xfId="35" applyNumberFormat="1" applyFont="1" applyAlignment="1">
      <alignment horizontal="left"/>
    </xf>
    <xf numFmtId="0" fontId="8" fillId="0" borderId="0" xfId="35"/>
    <xf numFmtId="0" fontId="9" fillId="0" borderId="0" xfId="35" applyNumberFormat="1" applyFont="1" applyAlignment="1">
      <alignment horizontal="left" vertical="top"/>
    </xf>
  </cellXfs>
  <cellStyles count="45">
    <cellStyle name="40 % - Akzent5" xfId="2" builtinId="47"/>
    <cellStyle name="Aufgabenstellung" xfId="9" xr:uid="{00000000-0005-0000-0000-000001000000}"/>
    <cellStyle name="Aufgabenstellung 2" xfId="12" xr:uid="{00000000-0005-0000-0000-000002000000}"/>
    <cellStyle name="Ausgangsdaten 2" xfId="6" xr:uid="{00000000-0005-0000-0000-000003000000}"/>
    <cellStyle name="Ausgangsdaten 2 2" xfId="15" xr:uid="{00000000-0005-0000-0000-000004000000}"/>
    <cellStyle name="CalcErg" xfId="29" xr:uid="{00000000-0005-0000-0000-000005000000}"/>
    <cellStyle name="ColHead" xfId="27" xr:uid="{00000000-0005-0000-0000-000006000000}"/>
    <cellStyle name="Gut" xfId="1" builtinId="26"/>
    <cellStyle name="Heading" xfId="3" xr:uid="{00000000-0005-0000-0000-000008000000}"/>
    <cellStyle name="Hervorhebung" xfId="5" xr:uid="{00000000-0005-0000-0000-000009000000}"/>
    <cellStyle name="Hervorhebung 2" xfId="16" xr:uid="{00000000-0005-0000-0000-00000A000000}"/>
    <cellStyle name="Rechnung" xfId="8" xr:uid="{00000000-0005-0000-0000-00000B000000}"/>
    <cellStyle name="Rechnung 3 2" xfId="17" xr:uid="{00000000-0005-0000-0000-00000C000000}"/>
    <cellStyle name="Rechnung 4" xfId="18" xr:uid="{00000000-0005-0000-0000-00000D000000}"/>
    <cellStyle name="SemiColHead" xfId="24" xr:uid="{00000000-0005-0000-0000-00000E000000}"/>
    <cellStyle name="Standard" xfId="0" builtinId="0"/>
    <cellStyle name="Standard 2" xfId="26" xr:uid="{00000000-0005-0000-0000-000010000000}"/>
    <cellStyle name="Standard 2 2" xfId="13" xr:uid="{00000000-0005-0000-0000-000011000000}"/>
    <cellStyle name="Standard 2 3" xfId="36" xr:uid="{00000000-0005-0000-0000-000012000000}"/>
    <cellStyle name="Standard 4" xfId="7" xr:uid="{00000000-0005-0000-0000-000013000000}"/>
    <cellStyle name="Standard 6" xfId="14" xr:uid="{00000000-0005-0000-0000-000014000000}"/>
    <cellStyle name="Standard_A2&amp;A3_1" xfId="32" xr:uid="{00000000-0005-0000-0000-000015000000}"/>
    <cellStyle name="Standard_Aufg 2 - 8" xfId="43" xr:uid="{258FFFCE-915A-42B5-8C5B-FAB5FA03D071}"/>
    <cellStyle name="Standard_Aufg 2 - 8_1" xfId="44" xr:uid="{12737973-5DB8-4A4D-87EE-4F9F656AD8ED}"/>
    <cellStyle name="Standard_Aufg 9" xfId="30" xr:uid="{00000000-0005-0000-0000-000016000000}"/>
    <cellStyle name="Standard_Classifier" xfId="22" xr:uid="{00000000-0005-0000-0000-000017000000}"/>
    <cellStyle name="Standard_DFA" xfId="23" xr:uid="{00000000-0005-0000-0000-000018000000}"/>
    <cellStyle name="Standard_Diskrimanzanalyse in Statistica" xfId="20" xr:uid="{00000000-0005-0000-0000-000019000000}"/>
    <cellStyle name="Standard_Diskrimanzanalyse in Statistica_1" xfId="19" xr:uid="{00000000-0005-0000-0000-00001A000000}"/>
    <cellStyle name="Standard_Diskriminanzfunktionen" xfId="25" xr:uid="{00000000-0005-0000-0000-00001B000000}"/>
    <cellStyle name="Standard_Diskriminanz-Klassifikation" xfId="31" xr:uid="{00000000-0005-0000-0000-00001C000000}"/>
    <cellStyle name="Standard_Faktor Lösung" xfId="37" xr:uid="{00000000-0005-0000-0000-00001D000000}"/>
    <cellStyle name="Standard_Ladungsmatrix" xfId="33" xr:uid="{00000000-0005-0000-0000-00001E000000}"/>
    <cellStyle name="Standard_Ladungsmatrix_1" xfId="34" xr:uid="{00000000-0005-0000-0000-00001F000000}"/>
    <cellStyle name="Standard_Lösungssheet" xfId="21" xr:uid="{00000000-0005-0000-0000-000020000000}"/>
    <cellStyle name="Standard_MR_Regression" xfId="41" xr:uid="{46492D45-B549-453A-8338-29C5A13EA035}"/>
    <cellStyle name="Standard_MR_Regression_1" xfId="42" xr:uid="{67BE495C-09C5-4960-A275-96B5CFA9CD9A}"/>
    <cellStyle name="Standard_Parallelanalyse" xfId="35" xr:uid="{00000000-0005-0000-0000-000021000000}"/>
    <cellStyle name="Standard_Rotation" xfId="39" xr:uid="{00000000-0005-0000-0000-000022000000}"/>
    <cellStyle name="Standard_Rotation_1" xfId="38" xr:uid="{00000000-0005-0000-0000-000023000000}"/>
    <cellStyle name="Standard_Rotation_2" xfId="40" xr:uid="{00000000-0005-0000-0000-000024000000}"/>
    <cellStyle name="Standard_Solution (1)" xfId="10" xr:uid="{00000000-0005-0000-0000-000025000000}"/>
    <cellStyle name="Standard_Tabelle1" xfId="4" xr:uid="{00000000-0005-0000-0000-000026000000}"/>
    <cellStyle name="Strukturierung" xfId="11" xr:uid="{00000000-0005-0000-0000-000027000000}"/>
    <cellStyle name="ZwischenCalc" xfId="28" xr:uid="{00000000-0005-0000-0000-000028000000}"/>
  </cellStyles>
  <dxfs count="1">
    <dxf>
      <font>
        <color theme="0" tint="-0.24994659260841701"/>
      </font>
      <fill>
        <patternFill patternType="lightUp"/>
      </fill>
    </dxf>
  </dxfs>
  <tableStyles count="0" defaultTableStyle="TableStyleMedium2" defaultPivotStyle="PivotStyleLight16"/>
  <colors>
    <mruColors>
      <color rgb="FFCCFFFF"/>
      <color rgb="FFFDECE9"/>
      <color rgb="FFEF8989"/>
      <color rgb="FF009999"/>
      <color rgb="FFCCECFF"/>
      <color rgb="FF1B4367"/>
      <color rgb="FFE0E8E4"/>
      <color rgb="FFFFF8E5"/>
      <color rgb="FF00C9C4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Mittelwerte</a:t>
            </a:r>
            <a:r>
              <a:rPr lang="de-DE" baseline="0"/>
              <a:t> der 'grade'-Gruppen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Deskriptiv!$N$14</c:f>
              <c:strCache>
                <c:ptCount val="1"/>
                <c:pt idx="0">
                  <c:v>0</c:v>
                </c:pt>
              </c:strCache>
            </c:strRef>
          </c:tx>
          <c:spPr>
            <a:ln w="22225" cap="rnd">
              <a:solidFill>
                <a:schemeClr val="accent5">
                  <a:tint val="65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5">
                  <a:tint val="58000"/>
                </a:schemeClr>
              </a:solidFill>
              <a:ln w="9525">
                <a:solidFill>
                  <a:schemeClr val="accent5">
                    <a:tint val="58000"/>
                  </a:schemeClr>
                </a:solidFill>
                <a:round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Deskriptiv!$O$20:$R$20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</c:numCache>
              </c:numRef>
            </c:plus>
            <c:minus>
              <c:numRef>
                <c:f>Deskriptiv!$O$20:$R$20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</c:numCache>
              </c:numRef>
            </c:minus>
            <c:spPr>
              <a:noFill/>
              <a:ln w="9525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Deskriptiv!$C$14:$F$14</c:f>
              <c:strCache>
                <c:ptCount val="4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</c:strCache>
            </c:strRef>
          </c:cat>
          <c:val>
            <c:numRef>
              <c:f>Deskriptiv!$O$16:$R$16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DA-4083-8EC4-2F1091976307}"/>
            </c:ext>
          </c:extLst>
        </c:ser>
        <c:ser>
          <c:idx val="1"/>
          <c:order val="1"/>
          <c:tx>
            <c:strRef>
              <c:f>Deskriptiv!$N$24</c:f>
              <c:strCache>
                <c:ptCount val="1"/>
                <c:pt idx="0">
                  <c:v>0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5">
                  <a:tint val="86000"/>
                </a:schemeClr>
              </a:solidFill>
              <a:ln w="9525">
                <a:solidFill>
                  <a:schemeClr val="accent5">
                    <a:tint val="86000"/>
                  </a:schemeClr>
                </a:solidFill>
                <a:round/>
              </a:ln>
              <a:effectLst/>
            </c:spPr>
          </c:marker>
          <c:errBars>
            <c:errDir val="y"/>
            <c:errBarType val="both"/>
            <c:errValType val="stdErr"/>
            <c:noEndCap val="0"/>
            <c:spPr>
              <a:noFill/>
              <a:ln w="9525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Deskriptiv!$C$14:$F$14</c:f>
              <c:strCache>
                <c:ptCount val="4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</c:strCache>
            </c:strRef>
          </c:cat>
          <c:val>
            <c:numRef>
              <c:f>Deskriptiv!$O$26:$R$26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DA-4083-8EC4-2F1091976307}"/>
            </c:ext>
          </c:extLst>
        </c:ser>
        <c:ser>
          <c:idx val="2"/>
          <c:order val="2"/>
          <c:tx>
            <c:strRef>
              <c:f>Deskriptiv!$N$34</c:f>
              <c:strCache>
                <c:ptCount val="1"/>
                <c:pt idx="0">
                  <c:v>0</c:v>
                </c:pt>
              </c:strCache>
            </c:strRef>
          </c:tx>
          <c:spPr>
            <a:ln w="22225" cap="rnd">
              <a:solidFill>
                <a:schemeClr val="accent5">
                  <a:shade val="65000"/>
                </a:schemeClr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5">
                  <a:shade val="65000"/>
                </a:schemeClr>
              </a:solidFill>
              <a:ln w="9525">
                <a:solidFill>
                  <a:schemeClr val="accent5">
                    <a:shade val="65000"/>
                  </a:schemeClr>
                </a:solidFill>
                <a:round/>
              </a:ln>
              <a:effectLst/>
            </c:spPr>
          </c:marker>
          <c:errBars>
            <c:errDir val="y"/>
            <c:errBarType val="both"/>
            <c:errValType val="stdErr"/>
            <c:noEndCap val="0"/>
            <c:spPr>
              <a:noFill/>
              <a:ln w="9525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Deskriptiv!$C$14:$F$14</c:f>
              <c:strCache>
                <c:ptCount val="4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</c:strCache>
            </c:strRef>
          </c:cat>
          <c:val>
            <c:numRef>
              <c:f>Deskriptiv!$O$36:$R$36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DA-4083-8EC4-2F1091976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24160"/>
        <c:axId val="157869184"/>
      </c:lineChart>
      <c:catAx>
        <c:axId val="1865241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Variablen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7869184"/>
        <c:crosses val="autoZero"/>
        <c:auto val="1"/>
        <c:lblAlgn val="ctr"/>
        <c:lblOffset val="100"/>
        <c:noMultiLvlLbl val="0"/>
      </c:catAx>
      <c:valAx>
        <c:axId val="157869184"/>
        <c:scaling>
          <c:orientation val="minMax"/>
          <c:max val="9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mittelwerte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65241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QQ-Plot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Vorraussetzungen!$N$25:$N$525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Vorraussetzungen!$L$25:$L$525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88-4A0F-A7C2-B6CB40E1262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Vorraussetzungen!$L$25:$L$525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Vorraussetzungen!$L$25:$L$525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88-4A0F-A7C2-B6CB40E12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72640"/>
        <c:axId val="157873216"/>
      </c:scatterChart>
      <c:valAx>
        <c:axId val="1578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latin typeface="Symbol" panose="05050102010706020507" pitchFamily="18" charset="2"/>
                  </a:rPr>
                  <a:t>C</a:t>
                </a:r>
                <a:r>
                  <a:rPr lang="de-DE">
                    <a:latin typeface="+mn-lt"/>
                  </a:rPr>
                  <a:t>²</a:t>
                </a:r>
                <a:endParaRPr lang="de-DE">
                  <a:latin typeface="Symbol" panose="05050102010706020507" pitchFamily="18" charset="2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7873216"/>
        <c:crosses val="autoZero"/>
        <c:crossBetween val="midCat"/>
      </c:valAx>
      <c:valAx>
        <c:axId val="15787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100" b="0" i="0" baseline="0">
                    <a:effectLst/>
                    <a:latin typeface="Symbol" panose="05050102010706020507" pitchFamily="18" charset="2"/>
                  </a:rPr>
                  <a:t>D</a:t>
                </a:r>
                <a:r>
                  <a:rPr lang="de-DE" sz="1100" b="0" i="0" baseline="0">
                    <a:effectLst/>
                  </a:rPr>
                  <a:t>²</a:t>
                </a:r>
                <a:endParaRPr lang="de-DE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7872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Verteilungsfunktion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empir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Vorraussetzungen!$L$25:$L$525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Vorraussetzungen!$M$25:$M$525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D-4A19-8CB4-88E2931101D7}"/>
            </c:ext>
          </c:extLst>
        </c:ser>
        <c:ser>
          <c:idx val="1"/>
          <c:order val="1"/>
          <c:tx>
            <c:v>theor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Vorraussetzungen!$N$25:$N$525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xVal>
          <c:yVal>
            <c:numRef>
              <c:f>Vorraussetzungen!$M$25:$M$525</c:f>
              <c:numCache>
                <c:formatCode>General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1D-4A19-8CB4-88E293110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74944"/>
        <c:axId val="157875520"/>
      </c:scatterChart>
      <c:valAx>
        <c:axId val="15787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latin typeface="Symbol" panose="05050102010706020507" pitchFamily="18" charset="2"/>
                  </a:rPr>
                  <a:t>D</a:t>
                </a:r>
                <a:r>
                  <a:rPr lang="de-DE">
                    <a:latin typeface="+mn-lt"/>
                  </a:rPr>
                  <a:t>²</a:t>
                </a:r>
                <a:endParaRPr lang="de-DE">
                  <a:latin typeface="Symbol" panose="05050102010706020507" pitchFamily="18" charset="2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7875520"/>
        <c:crosses val="autoZero"/>
        <c:crossBetween val="midCat"/>
      </c:valAx>
      <c:valAx>
        <c:axId val="15787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P(</a:t>
                </a:r>
                <a:r>
                  <a:rPr lang="de-DE" sz="1000" b="0" i="0" u="none" strike="noStrike" baseline="0">
                    <a:effectLst/>
                    <a:latin typeface="Symbol" panose="05050102010706020507" pitchFamily="18" charset="2"/>
                  </a:rPr>
                  <a:t>D</a:t>
                </a:r>
                <a:r>
                  <a:rPr lang="de-DE" sz="1000" b="0" i="0" u="none" strike="noStrike" baseline="0">
                    <a:effectLst/>
                    <a:latin typeface="+mj-lt"/>
                  </a:rPr>
                  <a:t>²</a:t>
                </a:r>
                <a:r>
                  <a:rPr lang="de-DE" sz="1000" b="0" i="0" u="none" strike="noStrike" baseline="0">
                    <a:effectLst/>
                    <a:latin typeface="Symbol" panose="05050102010706020507" pitchFamily="18" charset="2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787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emp. F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'QQ-Plot'!$X$7:$X$36</c:f>
              <c:numCache>
                <c:formatCode>0.000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xVal>
          <c:yVal>
            <c:numRef>
              <c:f>'QQ-Plot'!$V$7:$V$36</c:f>
              <c:numCache>
                <c:formatCode>0.000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A0-4F55-9E09-0A0AF0D8FF78}"/>
            </c:ext>
          </c:extLst>
        </c:ser>
        <c:ser>
          <c:idx val="1"/>
          <c:order val="1"/>
          <c:tx>
            <c:v>theor. F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'QQ-Plot'!$V$7:$V$36</c:f>
              <c:numCache>
                <c:formatCode>0.000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xVal>
          <c:yVal>
            <c:numRef>
              <c:f>'QQ-Plot'!$V$7:$V$36</c:f>
              <c:numCache>
                <c:formatCode>0.000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A0-4F55-9E09-0A0AF0D8F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325240"/>
        <c:axId val="329323600"/>
      </c:scatterChart>
      <c:valAx>
        <c:axId val="329325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Chi-Quadrat</a:t>
                </a:r>
                <a:r>
                  <a:rPr lang="de-DE" baseline="0"/>
                  <a:t> (erwartetes Quantil)</a:t>
                </a: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9323600"/>
        <c:crosses val="autoZero"/>
        <c:crossBetween val="midCat"/>
      </c:valAx>
      <c:valAx>
        <c:axId val="32932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Mahalanobis (beobachtet)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9325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'QQ-Plot'!$V$7:$V$506</c:f>
              <c:numCache>
                <c:formatCode>0.000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xVal>
          <c:yVal>
            <c:numRef>
              <c:f>'QQ-Plot'!$W$7:$W$506</c:f>
              <c:numCache>
                <c:formatCode>0.000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B3-4688-B842-DB57D5193BD9}"/>
            </c:ext>
          </c:extLst>
        </c:ser>
        <c:ser>
          <c:idx val="1"/>
          <c:order val="1"/>
          <c:tx>
            <c:v>theor. F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'QQ-Plot'!$X$7:$X$36</c:f>
              <c:numCache>
                <c:formatCode>0.000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xVal>
          <c:yVal>
            <c:numRef>
              <c:f>'QQ-Plot'!$W$7:$W$36</c:f>
              <c:numCache>
                <c:formatCode>0.000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B3-4688-B842-DB57D5193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9325240"/>
        <c:axId val="329323600"/>
      </c:scatterChart>
      <c:valAx>
        <c:axId val="329325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Mahalanobis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9323600"/>
        <c:crosses val="autoZero"/>
        <c:crossBetween val="midCat"/>
      </c:valAx>
      <c:valAx>
        <c:axId val="32932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9325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MR_Kennwerte_Sortiert!$D$10</c:f>
              <c:strCache>
                <c:ptCount val="1"/>
                <c:pt idx="0">
                  <c:v>y1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MR_Kennwerte_Sortiert!$F$13:$T$13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MR_Kennwerte_Sortiert!$F$13:$T$13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MR_Kennwerte_Sortiert!$F$10:$T$10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6A-497C-B7D0-B86DE3486D62}"/>
            </c:ext>
          </c:extLst>
        </c:ser>
        <c:ser>
          <c:idx val="1"/>
          <c:order val="1"/>
          <c:tx>
            <c:strRef>
              <c:f>MR_Kennwerte_Sortiert!$D$14</c:f>
              <c:strCache>
                <c:ptCount val="1"/>
                <c:pt idx="0">
                  <c:v>y2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MR_Kennwerte_Sortiert!$F$17:$T$17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MR_Kennwerte_Sortiert!$F$17:$T$17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MR_Kennwerte_Sortiert!$F$14:$T$14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A-497C-B7D0-B86DE3486D62}"/>
            </c:ext>
          </c:extLst>
        </c:ser>
        <c:ser>
          <c:idx val="2"/>
          <c:order val="2"/>
          <c:tx>
            <c:strRef>
              <c:f>MR_Kennwerte_Sortiert!$D$18</c:f>
              <c:strCache>
                <c:ptCount val="1"/>
                <c:pt idx="0">
                  <c:v>y3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MR_Kennwerte_Sortiert!$F$21:$T$21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MR_Kennwerte_Sortiert!$F$21:$T$21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MR_Kennwerte_Sortiert!$F$18:$T$18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A-497C-B7D0-B86DE3486D62}"/>
            </c:ext>
          </c:extLst>
        </c:ser>
        <c:ser>
          <c:idx val="3"/>
          <c:order val="3"/>
          <c:tx>
            <c:strRef>
              <c:f>MR_Kennwerte_Sortiert!$D$22</c:f>
              <c:strCache>
                <c:ptCount val="1"/>
                <c:pt idx="0">
                  <c:v>y4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MR_Kennwerte_Sortiert!$F$25:$T$25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MR_Kennwerte_Sortiert!$F$25:$T$25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MR_Kennwerte_Sortiert!$F$22:$T$22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6A-497C-B7D0-B86DE3486D62}"/>
            </c:ext>
          </c:extLst>
        </c:ser>
        <c:ser>
          <c:idx val="4"/>
          <c:order val="4"/>
          <c:tx>
            <c:strRef>
              <c:f>MR_Kennwerte_Sortiert!$D$26</c:f>
              <c:strCache>
                <c:ptCount val="1"/>
                <c:pt idx="0">
                  <c:v>y5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MR_Kennwerte_Sortiert!$F$29:$T$29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MR_Kennwerte_Sortiert!$F$29:$T$29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MR_Kennwerte_Sortiert!$F$26:$T$26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6A-497C-B7D0-B86DE3486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267488"/>
        <c:axId val="493263224"/>
      </c:lineChart>
      <c:catAx>
        <c:axId val="493267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Gruppierung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3263224"/>
        <c:crosses val="autoZero"/>
        <c:auto val="1"/>
        <c:lblAlgn val="ctr"/>
        <c:lblOffset val="100"/>
        <c:noMultiLvlLbl val="0"/>
      </c:catAx>
      <c:valAx>
        <c:axId val="49326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z-scores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326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MR_Kennwerte_Sortiert!$D$30</c:f>
              <c:strCache>
                <c:ptCount val="1"/>
                <c:pt idx="0">
                  <c:v>x1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MR_Kennwerte_Sortiert!$F$33:$T$33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MR_Kennwerte_Sortiert!$F$33:$T$33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MR_Kennwerte_Sortiert!$F$30:$T$30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5-43DA-84F0-DCAC7AD22BE7}"/>
            </c:ext>
          </c:extLst>
        </c:ser>
        <c:ser>
          <c:idx val="1"/>
          <c:order val="1"/>
          <c:tx>
            <c:strRef>
              <c:f>MR_Kennwerte_Sortiert!$D$34</c:f>
              <c:strCache>
                <c:ptCount val="1"/>
                <c:pt idx="0">
                  <c:v>x2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MR_Kennwerte_Sortiert!$F$37:$T$37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MR_Kennwerte_Sortiert!$F$33:$T$33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MR_Kennwerte_Sortiert!$F$34:$T$34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5-43DA-84F0-DCAC7AD22BE7}"/>
            </c:ext>
          </c:extLst>
        </c:ser>
        <c:ser>
          <c:idx val="2"/>
          <c:order val="2"/>
          <c:tx>
            <c:strRef>
              <c:f>MR_Kennwerte_Sortiert!$D$38</c:f>
              <c:strCache>
                <c:ptCount val="1"/>
                <c:pt idx="0">
                  <c:v>x3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MR_Kennwerte_Sortiert!$F$41:$T$41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MR_Kennwerte_Sortiert!$F$33:$T$33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MR_Kennwerte_Sortiert!$F$38:$T$38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5-43DA-84F0-DCAC7AD22BE7}"/>
            </c:ext>
          </c:extLst>
        </c:ser>
        <c:ser>
          <c:idx val="3"/>
          <c:order val="3"/>
          <c:tx>
            <c:strRef>
              <c:f>MR_Kennwerte_Sortiert!$D$42</c:f>
              <c:strCache>
                <c:ptCount val="1"/>
                <c:pt idx="0">
                  <c:v>x4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MR_Kennwerte_Sortiert!$F$45:$T$45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MR_Kennwerte_Sortiert!$F$45:$T$45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MR_Kennwerte_Sortiert!$F$42:$T$42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F5-43DA-84F0-DCAC7AD22BE7}"/>
            </c:ext>
          </c:extLst>
        </c:ser>
        <c:ser>
          <c:idx val="4"/>
          <c:order val="4"/>
          <c:tx>
            <c:strRef>
              <c:f>MR_Kennwerte_Sortiert!$D$46</c:f>
              <c:strCache>
                <c:ptCount val="1"/>
                <c:pt idx="0">
                  <c:v>x5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MR_Kennwerte_Sortiert!$F$49:$T$49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MR_Kennwerte_Sortiert!$F$49:$T$49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MR_Kennwerte_Sortiert!$F$46:$T$46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F5-43DA-84F0-DCAC7AD22BE7}"/>
            </c:ext>
          </c:extLst>
        </c:ser>
        <c:ser>
          <c:idx val="5"/>
          <c:order val="5"/>
          <c:tx>
            <c:strRef>
              <c:f>MR_Kennwerte_Sortiert!$D$50</c:f>
              <c:strCache>
                <c:ptCount val="1"/>
                <c:pt idx="0">
                  <c:v>x6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MR_Kennwerte_Sortiert!$F$53:$T$53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MR_Kennwerte_Sortiert!$F$53:$T$53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MR_Kennwerte_Sortiert!$F$50:$T$50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5-43DA-84F0-DCAC7AD22BE7}"/>
            </c:ext>
          </c:extLst>
        </c:ser>
        <c:ser>
          <c:idx val="6"/>
          <c:order val="6"/>
          <c:tx>
            <c:strRef>
              <c:f>MR_Kennwerte_Sortiert!$D$54</c:f>
              <c:strCache>
                <c:ptCount val="1"/>
                <c:pt idx="0">
                  <c:v>x7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MR_Kennwerte_Sortiert!$F$57:$T$57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MR_Kennwerte_Sortiert!$F$57:$T$57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MR_Kennwerte_Sortiert!$F$54:$T$54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F5-43DA-84F0-DCAC7AD22BE7}"/>
            </c:ext>
          </c:extLst>
        </c:ser>
        <c:ser>
          <c:idx val="7"/>
          <c:order val="7"/>
          <c:tx>
            <c:strRef>
              <c:f>MR_Kennwerte_Sortiert!$D$58</c:f>
              <c:strCache>
                <c:ptCount val="1"/>
                <c:pt idx="0">
                  <c:v>x8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MR_Kennwerte_Sortiert!$F$61:$T$61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MR_Kennwerte_Sortiert!$F$61:$T$61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MR_Kennwerte_Sortiert!$F$58:$T$58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F5-43DA-84F0-DCAC7AD22BE7}"/>
            </c:ext>
          </c:extLst>
        </c:ser>
        <c:ser>
          <c:idx val="8"/>
          <c:order val="8"/>
          <c:tx>
            <c:strRef>
              <c:f>MR_Kennwerte_Sortiert!$D$62</c:f>
              <c:strCache>
                <c:ptCount val="1"/>
                <c:pt idx="0">
                  <c:v>x9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MR_Kennwerte_Sortiert!$F$65:$T$65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MR_Kennwerte_Sortiert!$F$65:$T$65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MR_Kennwerte_Sortiert!$F$62:$T$62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F5-43DA-84F0-DCAC7AD22BE7}"/>
            </c:ext>
          </c:extLst>
        </c:ser>
        <c:ser>
          <c:idx val="9"/>
          <c:order val="9"/>
          <c:tx>
            <c:strRef>
              <c:f>MR_Kennwerte_Sortiert!$D$66</c:f>
              <c:strCache>
                <c:ptCount val="1"/>
                <c:pt idx="0">
                  <c:v>x10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MR_Kennwerte_Sortiert!$F$69:$T$69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plus>
            <c:minus>
              <c:numRef>
                <c:f>MR_Kennwerte_Sortiert!$F$69:$T$69</c:f>
                <c:numCache>
                  <c:formatCode>General</c:formatCode>
                  <c:ptCount val="1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MR_Kennwerte_Sortiert!$F$8:$T$8</c:f>
              <c:numCache>
                <c:formatCode>General</c:formatCode>
                <c:ptCount val="15"/>
              </c:numCache>
            </c:numRef>
          </c:cat>
          <c:val>
            <c:numRef>
              <c:f>MR_Kennwerte_Sortiert!$F$66:$T$66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F5-43DA-84F0-DCAC7AD22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267488"/>
        <c:axId val="493263224"/>
      </c:lineChart>
      <c:catAx>
        <c:axId val="493267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Gruppierung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3263224"/>
        <c:crosses val="autoZero"/>
        <c:auto val="1"/>
        <c:lblAlgn val="ctr"/>
        <c:lblOffset val="100"/>
        <c:noMultiLvlLbl val="0"/>
      </c:catAx>
      <c:valAx>
        <c:axId val="49326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z-scores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326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Parallelanalyse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Eigenwerte Daten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val>
            <c:numRef>
              <c:f>'Zufallszahlen&amp;Parallelanalyse'!$AL$27:$AL$36</c:f>
              <c:numCache>
                <c:formatCode>0.000000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9A-4412-B2D6-7AB78ED9846D}"/>
            </c:ext>
          </c:extLst>
        </c:ser>
        <c:ser>
          <c:idx val="1"/>
          <c:order val="1"/>
          <c:tx>
            <c:v>Eigenwerte Zufallsvariablen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val>
            <c:numRef>
              <c:f>'Zufallszahlen&amp;Parallelanalyse'!$AO$27:$AO$36</c:f>
              <c:numCache>
                <c:formatCode>0.000000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A-4412-B2D6-7AB78ED98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18400"/>
        <c:axId val="35449664"/>
      </c:lineChart>
      <c:catAx>
        <c:axId val="161318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Faktorennr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5449664"/>
        <c:crosses val="autoZero"/>
        <c:auto val="1"/>
        <c:lblAlgn val="ctr"/>
        <c:lblOffset val="100"/>
        <c:noMultiLvlLbl val="0"/>
      </c:catAx>
      <c:valAx>
        <c:axId val="35449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Eigenwerte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131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Rotation!$H$51:$H$60</c:f>
              <c:numCache>
                <c:formatCode>0.000000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Rotation!$I$51:$I$60</c:f>
              <c:numCache>
                <c:formatCode>0.000000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B7-4FF9-9D0B-E81C9162D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52544"/>
        <c:axId val="35453120"/>
      </c:scatterChart>
      <c:valAx>
        <c:axId val="35452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5453120"/>
        <c:crosses val="autoZero"/>
        <c:crossBetween val="midCat"/>
      </c:valAx>
      <c:valAx>
        <c:axId val="3545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545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495300</xdr:colOff>
      <xdr:row>17</xdr:row>
      <xdr:rowOff>25908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9300" cy="32644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9525</xdr:colOff>
      <xdr:row>38</xdr:row>
      <xdr:rowOff>0</xdr:rowOff>
    </xdr:from>
    <xdr:to>
      <xdr:col>42</xdr:col>
      <xdr:colOff>9525</xdr:colOff>
      <xdr:row>52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19</xdr:row>
          <xdr:rowOff>9525</xdr:rowOff>
        </xdr:from>
        <xdr:to>
          <xdr:col>12</xdr:col>
          <xdr:colOff>371475</xdr:colOff>
          <xdr:row>37</xdr:row>
          <xdr:rowOff>28575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7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19050</xdr:rowOff>
        </xdr:from>
        <xdr:to>
          <xdr:col>6</xdr:col>
          <xdr:colOff>57150</xdr:colOff>
          <xdr:row>37</xdr:row>
          <xdr:rowOff>66675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17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11</xdr:col>
      <xdr:colOff>76200</xdr:colOff>
      <xdr:row>47</xdr:row>
      <xdr:rowOff>95250</xdr:rowOff>
    </xdr:from>
    <xdr:to>
      <xdr:col>17</xdr:col>
      <xdr:colOff>76200</xdr:colOff>
      <xdr:row>61</xdr:row>
      <xdr:rowOff>171450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13</xdr:col>
      <xdr:colOff>427651</xdr:colOff>
      <xdr:row>77</xdr:row>
      <xdr:rowOff>152857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61120"/>
          <a:ext cx="10729891" cy="52734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723900</xdr:colOff>
      <xdr:row>67</xdr:row>
      <xdr:rowOff>180975</xdr:rowOff>
    </xdr:from>
    <xdr:to>
      <xdr:col>20</xdr:col>
      <xdr:colOff>304801</xdr:colOff>
      <xdr:row>85</xdr:row>
      <xdr:rowOff>133351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236765</xdr:colOff>
      <xdr:row>2</xdr:row>
      <xdr:rowOff>40821</xdr:rowOff>
    </xdr:from>
    <xdr:to>
      <xdr:col>17</xdr:col>
      <xdr:colOff>157349</xdr:colOff>
      <xdr:row>12</xdr:row>
      <xdr:rowOff>27668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6765" y="498021"/>
          <a:ext cx="5254584" cy="195852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22</xdr:row>
          <xdr:rowOff>180975</xdr:rowOff>
        </xdr:from>
        <xdr:to>
          <xdr:col>26</xdr:col>
          <xdr:colOff>485775</xdr:colOff>
          <xdr:row>47</xdr:row>
          <xdr:rowOff>9525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28</xdr:col>
      <xdr:colOff>722313</xdr:colOff>
      <xdr:row>27</xdr:row>
      <xdr:rowOff>17462</xdr:rowOff>
    </xdr:from>
    <xdr:to>
      <xdr:col>34</xdr:col>
      <xdr:colOff>722313</xdr:colOff>
      <xdr:row>41</xdr:row>
      <xdr:rowOff>93662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714375</xdr:colOff>
      <xdr:row>12</xdr:row>
      <xdr:rowOff>76994</xdr:rowOff>
    </xdr:from>
    <xdr:to>
      <xdr:col>34</xdr:col>
      <xdr:colOff>714375</xdr:colOff>
      <xdr:row>26</xdr:row>
      <xdr:rowOff>105569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533400</xdr:colOff>
          <xdr:row>3</xdr:row>
          <xdr:rowOff>47625</xdr:rowOff>
        </xdr:from>
        <xdr:to>
          <xdr:col>21</xdr:col>
          <xdr:colOff>485775</xdr:colOff>
          <xdr:row>4</xdr:row>
          <xdr:rowOff>152400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4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28575</xdr:colOff>
      <xdr:row>5</xdr:row>
      <xdr:rowOff>142875</xdr:rowOff>
    </xdr:from>
    <xdr:to>
      <xdr:col>32</xdr:col>
      <xdr:colOff>28575</xdr:colOff>
      <xdr:row>22</xdr:row>
      <xdr:rowOff>114300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28575</xdr:colOff>
      <xdr:row>23</xdr:row>
      <xdr:rowOff>9525</xdr:rowOff>
    </xdr:from>
    <xdr:to>
      <xdr:col>32</xdr:col>
      <xdr:colOff>28575</xdr:colOff>
      <xdr:row>40</xdr:row>
      <xdr:rowOff>19050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333375</xdr:colOff>
          <xdr:row>0</xdr:row>
          <xdr:rowOff>47625</xdr:rowOff>
        </xdr:from>
        <xdr:to>
          <xdr:col>38</xdr:col>
          <xdr:colOff>704850</xdr:colOff>
          <xdr:row>17</xdr:row>
          <xdr:rowOff>152400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4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702469</xdr:colOff>
      <xdr:row>1</xdr:row>
      <xdr:rowOff>188119</xdr:rowOff>
    </xdr:from>
    <xdr:to>
      <xdr:col>3</xdr:col>
      <xdr:colOff>392906</xdr:colOff>
      <xdr:row>3</xdr:row>
      <xdr:rowOff>47624</xdr:rowOff>
    </xdr:to>
    <xdr:sp macro="" textlink="">
      <xdr:nvSpPr>
        <xdr:cNvPr id="2" name="Pfeil nach recht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321844" y="388144"/>
          <a:ext cx="1214437" cy="259555"/>
        </a:xfrm>
        <a:prstGeom prst="rightArrow">
          <a:avLst/>
        </a:prstGeom>
        <a:solidFill>
          <a:srgbClr val="1B4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166687</xdr:colOff>
      <xdr:row>23</xdr:row>
      <xdr:rowOff>142875</xdr:rowOff>
    </xdr:from>
    <xdr:to>
      <xdr:col>2</xdr:col>
      <xdr:colOff>404812</xdr:colOff>
      <xdr:row>28</xdr:row>
      <xdr:rowOff>83344</xdr:rowOff>
    </xdr:to>
    <xdr:sp macro="" textlink="">
      <xdr:nvSpPr>
        <xdr:cNvPr id="3" name="Pfeil nach unt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452812" y="4562475"/>
          <a:ext cx="238125" cy="892969"/>
        </a:xfrm>
        <a:prstGeom prst="downArrow">
          <a:avLst/>
        </a:prstGeom>
        <a:solidFill>
          <a:srgbClr val="1B4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130969</xdr:colOff>
      <xdr:row>17</xdr:row>
      <xdr:rowOff>95250</xdr:rowOff>
    </xdr:from>
    <xdr:to>
      <xdr:col>4</xdr:col>
      <xdr:colOff>750094</xdr:colOff>
      <xdr:row>18</xdr:row>
      <xdr:rowOff>154781</xdr:rowOff>
    </xdr:to>
    <xdr:sp macro="" textlink="">
      <xdr:nvSpPr>
        <xdr:cNvPr id="4" name="Pfeil nach links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179094" y="3371850"/>
          <a:ext cx="1381125" cy="250031"/>
        </a:xfrm>
        <a:prstGeom prst="leftArrow">
          <a:avLst/>
        </a:prstGeom>
        <a:solidFill>
          <a:srgbClr val="1B4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10</xdr:col>
      <xdr:colOff>46463</xdr:colOff>
      <xdr:row>606</xdr:row>
      <xdr:rowOff>151006</xdr:rowOff>
    </xdr:from>
    <xdr:to>
      <xdr:col>10</xdr:col>
      <xdr:colOff>685335</xdr:colOff>
      <xdr:row>608</xdr:row>
      <xdr:rowOff>34847</xdr:rowOff>
    </xdr:to>
    <xdr:sp macro="" textlink="">
      <xdr:nvSpPr>
        <xdr:cNvPr id="5" name="Pfeil nach links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904588" y="49776256"/>
          <a:ext cx="638872" cy="264841"/>
        </a:xfrm>
        <a:prstGeom prst="leftArrow">
          <a:avLst/>
        </a:prstGeom>
        <a:solidFill>
          <a:srgbClr val="990033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10</xdr:col>
      <xdr:colOff>69695</xdr:colOff>
      <xdr:row>651</xdr:row>
      <xdr:rowOff>151006</xdr:rowOff>
    </xdr:from>
    <xdr:to>
      <xdr:col>10</xdr:col>
      <xdr:colOff>708567</xdr:colOff>
      <xdr:row>653</xdr:row>
      <xdr:rowOff>34848</xdr:rowOff>
    </xdr:to>
    <xdr:sp macro="" textlink="">
      <xdr:nvSpPr>
        <xdr:cNvPr id="6" name="Pfeil nach links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7927820" y="57643906"/>
          <a:ext cx="638872" cy="264842"/>
        </a:xfrm>
        <a:prstGeom prst="leftArrow">
          <a:avLst/>
        </a:prstGeom>
        <a:solidFill>
          <a:srgbClr val="990033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19</xdr:col>
      <xdr:colOff>11906</xdr:colOff>
      <xdr:row>5</xdr:row>
      <xdr:rowOff>11906</xdr:rowOff>
    </xdr:from>
    <xdr:to>
      <xdr:col>22</xdr:col>
      <xdr:colOff>583405</xdr:colOff>
      <xdr:row>14</xdr:row>
      <xdr:rowOff>73935</xdr:rowOff>
    </xdr:to>
    <xdr:pic>
      <xdr:nvPicPr>
        <xdr:cNvPr id="7" name="Grafik 6" descr="Bildergebnis für minions cheer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9094" y="1000125"/>
          <a:ext cx="2857499" cy="1788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11906</xdr:colOff>
      <xdr:row>8</xdr:row>
      <xdr:rowOff>0</xdr:rowOff>
    </xdr:from>
    <xdr:to>
      <xdr:col>26</xdr:col>
      <xdr:colOff>723552</xdr:colOff>
      <xdr:row>19</xdr:row>
      <xdr:rowOff>178593</xdr:rowOff>
    </xdr:to>
    <xdr:pic>
      <xdr:nvPicPr>
        <xdr:cNvPr id="8" name="Grafik 7" descr="Bildergebnis für minions cheer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6281" y="1559719"/>
          <a:ext cx="2235646" cy="228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49</xdr:row>
          <xdr:rowOff>0</xdr:rowOff>
        </xdr:from>
        <xdr:to>
          <xdr:col>25</xdr:col>
          <xdr:colOff>609600</xdr:colOff>
          <xdr:row>72</xdr:row>
          <xdr:rowOff>76200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6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22</xdr:col>
      <xdr:colOff>257175</xdr:colOff>
      <xdr:row>12</xdr:row>
      <xdr:rowOff>95250</xdr:rowOff>
    </xdr:from>
    <xdr:to>
      <xdr:col>24</xdr:col>
      <xdr:colOff>342900</xdr:colOff>
      <xdr:row>21</xdr:row>
      <xdr:rowOff>100449</xdr:rowOff>
    </xdr:to>
    <xdr:pic>
      <xdr:nvPicPr>
        <xdr:cNvPr id="3" name="Grafik 2" descr="Bildergebnis für minion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2381250"/>
          <a:ext cx="1609725" cy="172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178</xdr:row>
          <xdr:rowOff>9525</xdr:rowOff>
        </xdr:from>
        <xdr:to>
          <xdr:col>8</xdr:col>
          <xdr:colOff>38100</xdr:colOff>
          <xdr:row>199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742950</xdr:colOff>
      <xdr:row>58</xdr:row>
      <xdr:rowOff>9525</xdr:rowOff>
    </xdr:from>
    <xdr:to>
      <xdr:col>12</xdr:col>
      <xdr:colOff>171450</xdr:colOff>
      <xdr:row>61</xdr:row>
      <xdr:rowOff>14605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8100" y="12220575"/>
          <a:ext cx="1714500" cy="576580"/>
        </a:xfrm>
        <a:prstGeom prst="rect">
          <a:avLst/>
        </a:prstGeom>
      </xdr:spPr>
    </xdr:pic>
    <xdr:clientData/>
  </xdr:twoCellAnchor>
  <xdr:twoCellAnchor editAs="oneCell">
    <xdr:from>
      <xdr:col>12</xdr:col>
      <xdr:colOff>204107</xdr:colOff>
      <xdr:row>15</xdr:row>
      <xdr:rowOff>58317</xdr:rowOff>
    </xdr:from>
    <xdr:to>
      <xdr:col>18</xdr:col>
      <xdr:colOff>719234</xdr:colOff>
      <xdr:row>33</xdr:row>
      <xdr:rowOff>155125</xdr:rowOff>
    </xdr:to>
    <xdr:pic>
      <xdr:nvPicPr>
        <xdr:cNvPr id="4" name="Grafik 3" descr="Bildergebnis für minions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770" y="2974133"/>
          <a:ext cx="5063801" cy="361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676275</xdr:colOff>
      <xdr:row>3</xdr:row>
      <xdr:rowOff>104775</xdr:rowOff>
    </xdr:from>
    <xdr:to>
      <xdr:col>27</xdr:col>
      <xdr:colOff>676275</xdr:colOff>
      <xdr:row>17</xdr:row>
      <xdr:rowOff>180975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21</xdr:row>
      <xdr:rowOff>0</xdr:rowOff>
    </xdr:from>
    <xdr:to>
      <xdr:col>28</xdr:col>
      <xdr:colOff>0</xdr:colOff>
      <xdr:row>35</xdr:row>
      <xdr:rowOff>76200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21</xdr:row>
          <xdr:rowOff>85725</xdr:rowOff>
        </xdr:from>
        <xdr:to>
          <xdr:col>17</xdr:col>
          <xdr:colOff>352425</xdr:colOff>
          <xdr:row>37</xdr:row>
          <xdr:rowOff>85725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4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9.xml"/><Relationship Id="rId4" Type="http://schemas.openxmlformats.org/officeDocument/2006/relationships/image" Target="../media/image13.emf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5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610AA-6753-4A60-8E26-59A32C41780C}">
  <dimension ref="A1"/>
  <sheetViews>
    <sheetView tabSelected="1" workbookViewId="0">
      <selection activeCell="I4" sqref="I4"/>
    </sheetView>
  </sheetViews>
  <sheetFormatPr baseColWidth="10" defaultRowHeight="15" x14ac:dyDescent="0.25"/>
  <cols>
    <col min="1" max="16384" width="11.42578125" style="544"/>
  </cols>
  <sheetData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S213"/>
  <sheetViews>
    <sheetView zoomScale="98" zoomScaleNormal="98" workbookViewId="0">
      <selection activeCell="C154" sqref="C154:O154"/>
    </sheetView>
  </sheetViews>
  <sheetFormatPr baseColWidth="10" defaultRowHeight="15" x14ac:dyDescent="0.25"/>
  <cols>
    <col min="3" max="3" width="11.85546875" bestFit="1" customWidth="1"/>
    <col min="5" max="5" width="11.85546875" bestFit="1" customWidth="1"/>
  </cols>
  <sheetData>
    <row r="1" spans="1:11" x14ac:dyDescent="0.25">
      <c r="A1" s="197" t="s">
        <v>393</v>
      </c>
      <c r="B1" s="197"/>
      <c r="C1" s="197"/>
      <c r="D1" s="197"/>
      <c r="E1" s="197"/>
      <c r="F1" s="197"/>
      <c r="G1" s="197"/>
      <c r="H1" s="197"/>
      <c r="I1" s="197"/>
      <c r="K1" t="s">
        <v>391</v>
      </c>
    </row>
    <row r="3" spans="1:11" x14ac:dyDescent="0.25">
      <c r="A3" s="7" t="s">
        <v>155</v>
      </c>
    </row>
    <row r="4" spans="1:11" x14ac:dyDescent="0.25">
      <c r="A4" t="s">
        <v>156</v>
      </c>
    </row>
    <row r="5" spans="1:11" x14ac:dyDescent="0.25">
      <c r="A5" t="s">
        <v>158</v>
      </c>
    </row>
    <row r="6" spans="1:11" x14ac:dyDescent="0.25">
      <c r="A6" t="s">
        <v>157</v>
      </c>
    </row>
    <row r="7" spans="1:11" x14ac:dyDescent="0.25">
      <c r="A7" t="s">
        <v>159</v>
      </c>
    </row>
    <row r="8" spans="1:11" x14ac:dyDescent="0.25">
      <c r="A8" t="s">
        <v>165</v>
      </c>
    </row>
    <row r="10" spans="1:11" x14ac:dyDescent="0.25">
      <c r="H10" t="s">
        <v>163</v>
      </c>
    </row>
    <row r="11" spans="1:11" x14ac:dyDescent="0.25">
      <c r="A11" s="103" t="s">
        <v>154</v>
      </c>
      <c r="B11" s="103"/>
    </row>
    <row r="13" spans="1:11" x14ac:dyDescent="0.25">
      <c r="A13" t="s">
        <v>164</v>
      </c>
    </row>
    <row r="15" spans="1:11" x14ac:dyDescent="0.25">
      <c r="A15" t="s">
        <v>199</v>
      </c>
    </row>
    <row r="16" spans="1:11" x14ac:dyDescent="0.25">
      <c r="H16" t="s">
        <v>167</v>
      </c>
      <c r="I16">
        <v>0.37565850000000001</v>
      </c>
    </row>
    <row r="17" spans="1:10" x14ac:dyDescent="0.25">
      <c r="A17" t="s">
        <v>200</v>
      </c>
      <c r="H17" t="s">
        <v>215</v>
      </c>
      <c r="I17">
        <f>1-I16</f>
        <v>0.62434149999999999</v>
      </c>
    </row>
    <row r="21" spans="1:10" x14ac:dyDescent="0.25">
      <c r="A21" s="7" t="s">
        <v>160</v>
      </c>
      <c r="B21" s="7"/>
      <c r="C21" s="7"/>
    </row>
    <row r="22" spans="1:10" x14ac:dyDescent="0.25">
      <c r="A22" t="s">
        <v>161</v>
      </c>
    </row>
    <row r="23" spans="1:10" x14ac:dyDescent="0.25">
      <c r="A23" t="s">
        <v>162</v>
      </c>
    </row>
    <row r="26" spans="1:10" x14ac:dyDescent="0.25">
      <c r="A26" s="1" t="s">
        <v>394</v>
      </c>
      <c r="B26" s="1"/>
      <c r="C26" s="1"/>
      <c r="D26" s="1"/>
      <c r="E26" s="174"/>
    </row>
    <row r="28" spans="1:10" ht="15.75" x14ac:dyDescent="0.25">
      <c r="A28" s="171" t="s">
        <v>166</v>
      </c>
      <c r="B28" s="171" t="s">
        <v>614</v>
      </c>
      <c r="C28" s="171"/>
      <c r="D28" s="171"/>
      <c r="E28" s="172"/>
      <c r="I28" s="24"/>
    </row>
    <row r="29" spans="1:10" ht="15.75" x14ac:dyDescent="0.25">
      <c r="A29" s="171"/>
      <c r="F29" s="156"/>
      <c r="G29" s="201"/>
      <c r="H29" s="79" t="s">
        <v>372</v>
      </c>
    </row>
    <row r="30" spans="1:10" x14ac:dyDescent="0.25">
      <c r="B30" s="555" t="s">
        <v>222</v>
      </c>
      <c r="C30" s="553" t="s">
        <v>375</v>
      </c>
      <c r="D30" s="554"/>
      <c r="F30" s="157"/>
      <c r="G30" s="117"/>
      <c r="H30" s="555" t="s">
        <v>222</v>
      </c>
      <c r="I30" s="553" t="s">
        <v>374</v>
      </c>
      <c r="J30" s="554"/>
    </row>
    <row r="31" spans="1:10" x14ac:dyDescent="0.25">
      <c r="B31" s="554"/>
      <c r="C31" s="117" t="s">
        <v>218</v>
      </c>
      <c r="E31" s="117" t="s">
        <v>219</v>
      </c>
      <c r="F31" s="118"/>
      <c r="G31" s="119"/>
      <c r="H31" s="554"/>
      <c r="I31" s="117" t="s">
        <v>218</v>
      </c>
      <c r="J31" s="117" t="s">
        <v>219</v>
      </c>
    </row>
    <row r="32" spans="1:10" x14ac:dyDescent="0.25">
      <c r="B32" s="118" t="s">
        <v>35</v>
      </c>
      <c r="C32" s="200">
        <v>-0.1545749379988286</v>
      </c>
      <c r="D32" t="s">
        <v>381</v>
      </c>
      <c r="E32" s="119">
        <v>-0.96290542965724502</v>
      </c>
      <c r="F32" s="118" t="s">
        <v>385</v>
      </c>
      <c r="G32" s="119"/>
      <c r="H32" s="118" t="s">
        <v>35</v>
      </c>
      <c r="I32" s="119">
        <v>-8.9669389784796008E-2</v>
      </c>
      <c r="J32" s="119">
        <v>-0.55858435665998007</v>
      </c>
    </row>
    <row r="33" spans="1:13" x14ac:dyDescent="0.25">
      <c r="B33" s="118" t="s">
        <v>36</v>
      </c>
      <c r="C33" s="200">
        <v>1.4567257509348952</v>
      </c>
      <c r="D33" t="s">
        <v>382</v>
      </c>
      <c r="E33" s="119">
        <v>0.72842871943059995</v>
      </c>
      <c r="F33" s="118" t="s">
        <v>386</v>
      </c>
      <c r="G33" s="119"/>
      <c r="H33" s="118" t="s">
        <v>36</v>
      </c>
      <c r="I33" s="119">
        <v>1.2259041430526831</v>
      </c>
      <c r="J33" s="119">
        <v>0.61300748235928093</v>
      </c>
    </row>
    <row r="34" spans="1:13" x14ac:dyDescent="0.25">
      <c r="B34" s="118" t="s">
        <v>37</v>
      </c>
      <c r="C34" s="200">
        <v>8.9424515288734865E-2</v>
      </c>
      <c r="D34" t="s">
        <v>384</v>
      </c>
      <c r="E34" s="119">
        <v>0.70384684316776736</v>
      </c>
      <c r="F34" s="118" t="s">
        <v>387</v>
      </c>
      <c r="G34" s="119"/>
      <c r="H34" s="118" t="s">
        <v>37</v>
      </c>
      <c r="I34" s="119">
        <v>5.1310396276916324E-2</v>
      </c>
      <c r="J34" s="119">
        <v>0.40385637344063097</v>
      </c>
    </row>
    <row r="35" spans="1:13" x14ac:dyDescent="0.25">
      <c r="B35" s="118" t="s">
        <v>38</v>
      </c>
      <c r="C35" s="200">
        <v>-1.0797714007665862</v>
      </c>
      <c r="D35" t="s">
        <v>383</v>
      </c>
      <c r="E35" s="119">
        <v>-0.53982165318304565</v>
      </c>
      <c r="F35" s="118" t="s">
        <v>388</v>
      </c>
      <c r="G35" s="119"/>
      <c r="H35" s="118" t="s">
        <v>38</v>
      </c>
      <c r="I35" s="119">
        <v>-0.87280016730911847</v>
      </c>
      <c r="J35" s="119">
        <v>-0.43634831306029093</v>
      </c>
    </row>
    <row r="36" spans="1:13" x14ac:dyDescent="0.25">
      <c r="B36" s="118" t="s">
        <v>220</v>
      </c>
      <c r="C36" s="200">
        <v>1.6367965716590405</v>
      </c>
      <c r="E36" s="119">
        <v>9.5554807611261932E-3</v>
      </c>
      <c r="F36" s="118"/>
      <c r="G36" s="119"/>
      <c r="H36" s="118" t="s">
        <v>373</v>
      </c>
      <c r="I36" s="119">
        <v>-0.607851220053921</v>
      </c>
      <c r="J36" s="119">
        <v>-9.8683705229603458E-2</v>
      </c>
    </row>
    <row r="37" spans="1:13" x14ac:dyDescent="0.25">
      <c r="B37" s="118" t="s">
        <v>221</v>
      </c>
      <c r="C37" s="200">
        <v>0.99419596753496253</v>
      </c>
      <c r="E37" s="119">
        <v>0.999999999999999</v>
      </c>
      <c r="H37" s="118" t="s">
        <v>220</v>
      </c>
      <c r="I37" s="119">
        <v>1.6367965716590405</v>
      </c>
      <c r="J37" s="119">
        <v>9.5554807611261932E-3</v>
      </c>
    </row>
    <row r="38" spans="1:13" x14ac:dyDescent="0.25">
      <c r="H38" s="118" t="s">
        <v>221</v>
      </c>
      <c r="I38" s="119">
        <v>0.99419596753496253</v>
      </c>
      <c r="J38" s="119">
        <v>0.999999999999999</v>
      </c>
    </row>
    <row r="39" spans="1:13" x14ac:dyDescent="0.25">
      <c r="B39" s="202" t="s">
        <v>376</v>
      </c>
      <c r="E39" s="79" t="s">
        <v>377</v>
      </c>
      <c r="H39" s="202" t="s">
        <v>378</v>
      </c>
    </row>
    <row r="40" spans="1:13" x14ac:dyDescent="0.25">
      <c r="B40" s="202" t="s">
        <v>379</v>
      </c>
      <c r="H40" s="202" t="s">
        <v>380</v>
      </c>
    </row>
    <row r="42" spans="1:13" x14ac:dyDescent="0.25">
      <c r="C42" s="177" t="s">
        <v>395</v>
      </c>
      <c r="D42" s="177"/>
      <c r="E42" s="177"/>
      <c r="F42" s="177"/>
      <c r="G42" s="177"/>
      <c r="H42" s="177"/>
      <c r="I42" s="177"/>
    </row>
    <row r="45" spans="1:13" x14ac:dyDescent="0.25">
      <c r="A45" s="210" t="s">
        <v>586</v>
      </c>
      <c r="B45" s="211" t="s">
        <v>396</v>
      </c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</row>
    <row r="46" spans="1:13" x14ac:dyDescent="0.25">
      <c r="A46" s="211"/>
      <c r="B46" s="211" t="s">
        <v>397</v>
      </c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</row>
    <row r="48" spans="1:13" x14ac:dyDescent="0.25">
      <c r="A48" t="s">
        <v>166</v>
      </c>
    </row>
    <row r="50" spans="1:11" x14ac:dyDescent="0.25">
      <c r="B50" s="555" t="s">
        <v>222</v>
      </c>
      <c r="C50" s="553" t="s">
        <v>398</v>
      </c>
      <c r="D50" s="554"/>
      <c r="K50" t="s">
        <v>400</v>
      </c>
    </row>
    <row r="51" spans="1:11" x14ac:dyDescent="0.25">
      <c r="B51" s="554"/>
      <c r="C51" s="117" t="s">
        <v>218</v>
      </c>
      <c r="D51" s="117" t="s">
        <v>219</v>
      </c>
      <c r="K51" t="s">
        <v>399</v>
      </c>
    </row>
    <row r="52" spans="1:11" x14ac:dyDescent="0.25">
      <c r="B52" s="118" t="s">
        <v>35</v>
      </c>
      <c r="C52" s="119">
        <v>0.47450126505820184</v>
      </c>
      <c r="D52" s="119">
        <v>-0.66598107420145969</v>
      </c>
      <c r="K52" t="s">
        <v>401</v>
      </c>
    </row>
    <row r="53" spans="1:11" x14ac:dyDescent="0.25">
      <c r="B53" s="118" t="s">
        <v>36</v>
      </c>
      <c r="C53" s="119">
        <v>0.67892245079088887</v>
      </c>
      <c r="D53" s="119">
        <v>-7.1574267142965886E-3</v>
      </c>
      <c r="K53" t="s">
        <v>402</v>
      </c>
    </row>
    <row r="54" spans="1:11" x14ac:dyDescent="0.25">
      <c r="B54" s="118" t="s">
        <v>37</v>
      </c>
      <c r="C54" s="119">
        <v>-0.12108637133152805</v>
      </c>
      <c r="D54" s="119">
        <v>0.62231127129671049</v>
      </c>
      <c r="K54" t="s">
        <v>403</v>
      </c>
    </row>
    <row r="55" spans="1:11" x14ac:dyDescent="0.25">
      <c r="B55" s="118" t="s">
        <v>38</v>
      </c>
      <c r="C55" s="119">
        <v>-8.8139282693213805E-2</v>
      </c>
      <c r="D55" s="119">
        <v>0.13722113693432858</v>
      </c>
      <c r="K55" t="s">
        <v>404</v>
      </c>
    </row>
    <row r="57" spans="1:11" x14ac:dyDescent="0.25">
      <c r="K57" t="s">
        <v>415</v>
      </c>
    </row>
    <row r="58" spans="1:11" x14ac:dyDescent="0.25">
      <c r="A58" s="7" t="s">
        <v>127</v>
      </c>
      <c r="B58" t="s">
        <v>412</v>
      </c>
      <c r="K58" t="s">
        <v>405</v>
      </c>
    </row>
    <row r="59" spans="1:11" x14ac:dyDescent="0.25">
      <c r="B59" t="s">
        <v>413</v>
      </c>
    </row>
    <row r="60" spans="1:11" x14ac:dyDescent="0.25">
      <c r="B60" t="s">
        <v>414</v>
      </c>
    </row>
    <row r="70" spans="1:16" x14ac:dyDescent="0.25">
      <c r="A70" s="1" t="s">
        <v>587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2" spans="1:16" x14ac:dyDescent="0.25">
      <c r="A72" t="s">
        <v>173</v>
      </c>
      <c r="P72" t="s">
        <v>174</v>
      </c>
    </row>
    <row r="73" spans="1:16" x14ac:dyDescent="0.25">
      <c r="P73" t="s">
        <v>175</v>
      </c>
    </row>
    <row r="75" spans="1:16" x14ac:dyDescent="0.25">
      <c r="A75" s="103" t="s">
        <v>154</v>
      </c>
      <c r="B75" s="103"/>
      <c r="P75" t="s">
        <v>176</v>
      </c>
    </row>
    <row r="76" spans="1:16" x14ac:dyDescent="0.25">
      <c r="P76" t="s">
        <v>177</v>
      </c>
    </row>
    <row r="77" spans="1:16" x14ac:dyDescent="0.25">
      <c r="A77" t="s">
        <v>166</v>
      </c>
      <c r="P77" t="s">
        <v>178</v>
      </c>
    </row>
    <row r="78" spans="1:16" x14ac:dyDescent="0.25">
      <c r="P78" t="s">
        <v>179</v>
      </c>
    </row>
    <row r="79" spans="1:16" x14ac:dyDescent="0.25">
      <c r="A79" s="550" t="s">
        <v>194</v>
      </c>
      <c r="B79" s="552" t="s">
        <v>195</v>
      </c>
      <c r="C79" s="551"/>
      <c r="D79" s="551"/>
      <c r="E79" s="551"/>
      <c r="F79" s="551"/>
      <c r="G79" s="551"/>
    </row>
    <row r="80" spans="1:16" x14ac:dyDescent="0.25">
      <c r="A80" s="551"/>
      <c r="B80" s="104" t="s">
        <v>167</v>
      </c>
      <c r="C80" s="104" t="s">
        <v>168</v>
      </c>
      <c r="D80" s="104" t="s">
        <v>169</v>
      </c>
      <c r="E80" s="104" t="s">
        <v>170</v>
      </c>
      <c r="F80" s="104" t="s">
        <v>171</v>
      </c>
      <c r="G80" s="104" t="s">
        <v>172</v>
      </c>
      <c r="P80" t="s">
        <v>180</v>
      </c>
    </row>
    <row r="81" spans="1:16" x14ac:dyDescent="0.25">
      <c r="A81" s="105" t="s">
        <v>35</v>
      </c>
      <c r="B81" s="106">
        <v>0.38160280000000002</v>
      </c>
      <c r="C81" s="106">
        <v>0.98442269999999998</v>
      </c>
      <c r="D81" s="107">
        <v>2.9985949999999999</v>
      </c>
      <c r="E81" s="106">
        <v>5.1041410000000002E-2</v>
      </c>
      <c r="F81" s="106">
        <v>0.65983389999999997</v>
      </c>
      <c r="G81" s="106">
        <v>0.34016610000000003</v>
      </c>
      <c r="P81" t="s">
        <v>182</v>
      </c>
    </row>
    <row r="82" spans="1:16" x14ac:dyDescent="0.25">
      <c r="A82" s="105" t="s">
        <v>36</v>
      </c>
      <c r="B82" s="108">
        <v>0.71375920000000004</v>
      </c>
      <c r="C82" s="108">
        <v>0.52630980000000005</v>
      </c>
      <c r="D82" s="109">
        <v>170.55410000000001</v>
      </c>
      <c r="E82" s="108">
        <v>0</v>
      </c>
      <c r="F82" s="108">
        <v>0.35823509999999997</v>
      </c>
      <c r="G82" s="108">
        <v>0.64176489999999997</v>
      </c>
      <c r="P82" t="s">
        <v>181</v>
      </c>
    </row>
    <row r="83" spans="1:16" x14ac:dyDescent="0.25">
      <c r="A83" s="105" t="s">
        <v>37</v>
      </c>
      <c r="B83" s="106">
        <v>0.3789497</v>
      </c>
      <c r="C83" s="106">
        <v>0.99131480000000005</v>
      </c>
      <c r="D83" s="107">
        <v>1.660264</v>
      </c>
      <c r="E83" s="106">
        <v>0.19146830000000001</v>
      </c>
      <c r="F83" s="106">
        <v>0.89974299999999996</v>
      </c>
      <c r="G83" s="106">
        <v>0.100257</v>
      </c>
      <c r="P83" t="s">
        <v>189</v>
      </c>
    </row>
    <row r="84" spans="1:16" x14ac:dyDescent="0.25">
      <c r="A84" s="105" t="s">
        <v>38</v>
      </c>
      <c r="B84" s="108">
        <v>0.53434939999999997</v>
      </c>
      <c r="C84" s="108">
        <v>0.70302030000000004</v>
      </c>
      <c r="D84" s="109">
        <v>80.051240000000007</v>
      </c>
      <c r="E84" s="108">
        <v>1.0009530000000001E-29</v>
      </c>
      <c r="F84" s="108">
        <v>0.40878320000000001</v>
      </c>
      <c r="G84" s="108">
        <v>0.59121679999999999</v>
      </c>
    </row>
    <row r="85" spans="1:16" x14ac:dyDescent="0.25">
      <c r="P85" t="s">
        <v>184</v>
      </c>
    </row>
    <row r="86" spans="1:16" x14ac:dyDescent="0.25">
      <c r="A86" s="7" t="s">
        <v>198</v>
      </c>
      <c r="B86" s="7"/>
      <c r="C86" s="7"/>
      <c r="P86" t="s">
        <v>185</v>
      </c>
    </row>
    <row r="87" spans="1:16" x14ac:dyDescent="0.25">
      <c r="A87" t="s">
        <v>196</v>
      </c>
      <c r="P87" t="s">
        <v>190</v>
      </c>
    </row>
    <row r="88" spans="1:16" x14ac:dyDescent="0.25">
      <c r="A88" t="s">
        <v>197</v>
      </c>
      <c r="P88" t="s">
        <v>186</v>
      </c>
    </row>
    <row r="89" spans="1:16" x14ac:dyDescent="0.25">
      <c r="P89" t="s">
        <v>187</v>
      </c>
    </row>
    <row r="90" spans="1:16" x14ac:dyDescent="0.25">
      <c r="P90" t="s">
        <v>188</v>
      </c>
    </row>
    <row r="92" spans="1:16" x14ac:dyDescent="0.25">
      <c r="A92" s="1" t="s">
        <v>588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P92" t="s">
        <v>183</v>
      </c>
    </row>
    <row r="93" spans="1:16" x14ac:dyDescent="0.25">
      <c r="P93" t="s">
        <v>191</v>
      </c>
    </row>
    <row r="94" spans="1:16" x14ac:dyDescent="0.25">
      <c r="A94" t="s">
        <v>166</v>
      </c>
      <c r="P94" t="s">
        <v>192</v>
      </c>
    </row>
    <row r="95" spans="1:16" x14ac:dyDescent="0.25">
      <c r="P95" t="s">
        <v>193</v>
      </c>
    </row>
    <row r="96" spans="1:16" x14ac:dyDescent="0.25">
      <c r="B96" s="7" t="s">
        <v>203</v>
      </c>
      <c r="C96" t="s">
        <v>35</v>
      </c>
      <c r="D96" t="s">
        <v>36</v>
      </c>
      <c r="E96" t="s">
        <v>37</v>
      </c>
      <c r="F96" t="s">
        <v>38</v>
      </c>
    </row>
    <row r="97" spans="1:8" x14ac:dyDescent="0.25">
      <c r="A97" s="7" t="s">
        <v>167</v>
      </c>
      <c r="B97">
        <f>I16</f>
        <v>0.37565850000000001</v>
      </c>
      <c r="C97" s="110">
        <f>B81</f>
        <v>0.38160280000000002</v>
      </c>
      <c r="D97" s="110">
        <f>B82</f>
        <v>0.71375920000000004</v>
      </c>
      <c r="E97" s="110">
        <f>B83</f>
        <v>0.3789497</v>
      </c>
      <c r="F97" s="110">
        <f>B84</f>
        <v>0.53434939999999997</v>
      </c>
    </row>
    <row r="98" spans="1:8" x14ac:dyDescent="0.25">
      <c r="A98" s="7" t="s">
        <v>215</v>
      </c>
      <c r="B98">
        <f>I17</f>
        <v>0.62434149999999999</v>
      </c>
      <c r="C98" s="110">
        <f>1-C97</f>
        <v>0.61839719999999998</v>
      </c>
      <c r="D98" s="110">
        <f t="shared" ref="D98:F98" si="0">1-D97</f>
        <v>0.28624079999999996</v>
      </c>
      <c r="E98" s="110">
        <f t="shared" si="0"/>
        <v>0.62105030000000006</v>
      </c>
      <c r="F98" s="110">
        <f t="shared" si="0"/>
        <v>0.46565060000000003</v>
      </c>
    </row>
    <row r="100" spans="1:8" x14ac:dyDescent="0.25">
      <c r="A100" t="s">
        <v>201</v>
      </c>
      <c r="C100" s="111">
        <f>B98-C98</f>
        <v>5.9443000000000135E-3</v>
      </c>
      <c r="D100" s="111">
        <f>B98-D98</f>
        <v>0.33810070000000003</v>
      </c>
      <c r="E100" s="111">
        <f>B98-E98</f>
        <v>3.2911999999999386E-3</v>
      </c>
      <c r="F100" s="111">
        <f>B98-F98</f>
        <v>0.15869089999999997</v>
      </c>
    </row>
    <row r="103" spans="1:8" x14ac:dyDescent="0.25">
      <c r="A103" s="7" t="s">
        <v>202</v>
      </c>
      <c r="B103" t="s">
        <v>205</v>
      </c>
    </row>
    <row r="106" spans="1:8" x14ac:dyDescent="0.25">
      <c r="A106" s="1" t="s">
        <v>589</v>
      </c>
      <c r="B106" s="1"/>
      <c r="C106" s="1"/>
      <c r="D106" s="1"/>
      <c r="E106" s="1"/>
      <c r="F106" s="1"/>
      <c r="G106" s="1"/>
      <c r="H106" s="1"/>
    </row>
    <row r="107" spans="1:8" x14ac:dyDescent="0.25">
      <c r="A107" s="1" t="s">
        <v>207</v>
      </c>
      <c r="B107" s="1" t="s">
        <v>208</v>
      </c>
      <c r="C107" s="1"/>
      <c r="D107" s="1"/>
      <c r="E107" s="1"/>
      <c r="F107" s="1"/>
      <c r="G107" s="1"/>
      <c r="H107" s="1"/>
    </row>
    <row r="108" spans="1:8" x14ac:dyDescent="0.25">
      <c r="A108" s="1" t="s">
        <v>209</v>
      </c>
      <c r="B108" s="1" t="s">
        <v>210</v>
      </c>
      <c r="C108" s="1"/>
      <c r="D108" s="1"/>
      <c r="E108" s="1"/>
      <c r="F108" s="1"/>
      <c r="G108" s="1"/>
      <c r="H108" s="1"/>
    </row>
    <row r="109" spans="1:8" x14ac:dyDescent="0.25">
      <c r="A109" s="1" t="s">
        <v>211</v>
      </c>
      <c r="B109" s="1" t="s">
        <v>212</v>
      </c>
      <c r="C109" s="1"/>
      <c r="D109" s="1"/>
      <c r="E109" s="1"/>
      <c r="F109" s="1"/>
      <c r="G109" s="1"/>
      <c r="H109" s="1"/>
    </row>
    <row r="111" spans="1:8" x14ac:dyDescent="0.25">
      <c r="A111" t="s">
        <v>213</v>
      </c>
    </row>
    <row r="113" spans="1:19" x14ac:dyDescent="0.25">
      <c r="A113" s="103" t="s">
        <v>154</v>
      </c>
      <c r="B113" s="103"/>
    </row>
    <row r="115" spans="1:19" x14ac:dyDescent="0.25">
      <c r="A115" t="s">
        <v>166</v>
      </c>
      <c r="M115" s="550" t="s">
        <v>194</v>
      </c>
      <c r="N115" s="552" t="s">
        <v>216</v>
      </c>
      <c r="O115" s="551"/>
      <c r="P115" s="551"/>
      <c r="Q115" s="551"/>
      <c r="R115" s="551"/>
      <c r="S115" s="551"/>
    </row>
    <row r="116" spans="1:19" x14ac:dyDescent="0.25">
      <c r="M116" s="551"/>
      <c r="N116" s="104" t="s">
        <v>167</v>
      </c>
      <c r="O116" s="104" t="s">
        <v>168</v>
      </c>
      <c r="P116" s="104" t="s">
        <v>169</v>
      </c>
      <c r="Q116" s="104" t="s">
        <v>170</v>
      </c>
      <c r="R116" s="104" t="s">
        <v>171</v>
      </c>
      <c r="S116" s="104" t="s">
        <v>172</v>
      </c>
    </row>
    <row r="117" spans="1:19" x14ac:dyDescent="0.25">
      <c r="A117" t="s">
        <v>214</v>
      </c>
      <c r="H117" t="s">
        <v>167</v>
      </c>
      <c r="I117">
        <v>0.3789497</v>
      </c>
      <c r="M117" s="105" t="s">
        <v>35</v>
      </c>
      <c r="N117" s="106">
        <v>0.3841869</v>
      </c>
      <c r="O117" s="106">
        <v>0.98636809999999997</v>
      </c>
      <c r="P117" s="107">
        <v>2.6258550000000001</v>
      </c>
      <c r="Q117" s="106">
        <v>7.3690919999999993E-2</v>
      </c>
      <c r="R117" s="106">
        <v>0.66630639999999997</v>
      </c>
      <c r="S117" s="106">
        <v>0.33369359999999998</v>
      </c>
    </row>
    <row r="118" spans="1:19" x14ac:dyDescent="0.25">
      <c r="H118" t="s">
        <v>215</v>
      </c>
      <c r="I118">
        <f>1-I117</f>
        <v>0.62105030000000006</v>
      </c>
      <c r="M118" s="105" t="s">
        <v>36</v>
      </c>
      <c r="N118" s="108">
        <v>0.72297750000000005</v>
      </c>
      <c r="O118" s="108">
        <v>0.52415140000000005</v>
      </c>
      <c r="P118" s="109">
        <v>172.4906</v>
      </c>
      <c r="Q118" s="108">
        <v>0</v>
      </c>
      <c r="R118" s="108">
        <v>0.37319580000000002</v>
      </c>
      <c r="S118" s="108">
        <v>0.62680420000000003</v>
      </c>
    </row>
    <row r="119" spans="1:19" x14ac:dyDescent="0.25">
      <c r="M119" s="105" t="s">
        <v>38</v>
      </c>
      <c r="N119" s="108">
        <v>0.5449929</v>
      </c>
      <c r="O119" s="108">
        <v>0.69532970000000005</v>
      </c>
      <c r="P119" s="109">
        <v>83.251660000000001</v>
      </c>
      <c r="Q119" s="108">
        <v>1.0381299999999999E-30</v>
      </c>
      <c r="R119" s="108">
        <v>0.45269870000000001</v>
      </c>
      <c r="S119" s="108">
        <v>0.54730129999999999</v>
      </c>
    </row>
    <row r="120" spans="1:19" x14ac:dyDescent="0.25">
      <c r="A120" s="1" t="s">
        <v>207</v>
      </c>
    </row>
    <row r="122" spans="1:19" x14ac:dyDescent="0.25">
      <c r="A122" t="s">
        <v>217</v>
      </c>
    </row>
    <row r="124" spans="1:19" x14ac:dyDescent="0.25">
      <c r="A124" t="s">
        <v>166</v>
      </c>
    </row>
    <row r="126" spans="1:19" x14ac:dyDescent="0.25">
      <c r="A126" s="550" t="s">
        <v>222</v>
      </c>
      <c r="B126" s="552" t="s">
        <v>223</v>
      </c>
      <c r="C126" s="551"/>
    </row>
    <row r="127" spans="1:19" x14ac:dyDescent="0.25">
      <c r="A127" s="551"/>
      <c r="B127" s="104" t="s">
        <v>218</v>
      </c>
      <c r="C127" s="104" t="s">
        <v>219</v>
      </c>
    </row>
    <row r="128" spans="1:19" x14ac:dyDescent="0.25">
      <c r="A128" s="105" t="s">
        <v>35</v>
      </c>
      <c r="B128" s="112">
        <v>-0.14450644580518904</v>
      </c>
      <c r="C128" s="106">
        <v>1.1991566295530141</v>
      </c>
      <c r="E128" t="s">
        <v>406</v>
      </c>
    </row>
    <row r="129" spans="1:12" x14ac:dyDescent="0.25">
      <c r="A129" s="105" t="s">
        <v>36</v>
      </c>
      <c r="B129" s="112">
        <v>1.4333201662441342</v>
      </c>
      <c r="C129" s="106">
        <v>-0.79053809037131839</v>
      </c>
      <c r="E129" t="s">
        <v>407</v>
      </c>
    </row>
    <row r="130" spans="1:12" x14ac:dyDescent="0.25">
      <c r="A130" s="105" t="s">
        <v>38</v>
      </c>
      <c r="B130" s="112">
        <v>-1.0421144398587636</v>
      </c>
      <c r="C130" s="106">
        <v>0.36913475426433318</v>
      </c>
      <c r="E130" t="s">
        <v>410</v>
      </c>
    </row>
    <row r="131" spans="1:12" x14ac:dyDescent="0.25">
      <c r="A131" s="105" t="s">
        <v>220</v>
      </c>
      <c r="B131" s="113">
        <v>1.6250507653725794</v>
      </c>
      <c r="C131" s="114">
        <v>5.2653204920477432E-3</v>
      </c>
      <c r="E131" t="s">
        <v>409</v>
      </c>
    </row>
    <row r="132" spans="1:12" x14ac:dyDescent="0.25">
      <c r="A132" s="105" t="s">
        <v>221</v>
      </c>
      <c r="B132" s="112">
        <v>0.99677036831219434</v>
      </c>
      <c r="C132" s="106">
        <v>1</v>
      </c>
      <c r="E132" t="s">
        <v>411</v>
      </c>
    </row>
    <row r="134" spans="1:12" x14ac:dyDescent="0.25">
      <c r="A134" s="115" t="s">
        <v>224</v>
      </c>
      <c r="C134" s="116"/>
      <c r="D134" t="s">
        <v>225</v>
      </c>
    </row>
    <row r="136" spans="1:12" x14ac:dyDescent="0.25">
      <c r="A136" s="198" t="s">
        <v>209</v>
      </c>
    </row>
    <row r="137" spans="1:12" x14ac:dyDescent="0.25">
      <c r="A137" s="115"/>
    </row>
    <row r="138" spans="1:12" x14ac:dyDescent="0.25">
      <c r="A138" s="115" t="s">
        <v>235</v>
      </c>
      <c r="I138" s="20"/>
      <c r="J138" s="20"/>
      <c r="K138" s="20"/>
      <c r="L138" s="20"/>
    </row>
    <row r="139" spans="1:12" x14ac:dyDescent="0.25">
      <c r="A139" s="115"/>
      <c r="I139" s="20"/>
      <c r="J139" s="205"/>
      <c r="K139" s="20"/>
      <c r="L139" s="20"/>
    </row>
    <row r="140" spans="1:12" x14ac:dyDescent="0.25">
      <c r="A140" s="115" t="s">
        <v>166</v>
      </c>
      <c r="I140" s="20"/>
      <c r="J140" s="205"/>
      <c r="K140" s="205"/>
      <c r="L140" s="20"/>
    </row>
    <row r="141" spans="1:12" x14ac:dyDescent="0.25">
      <c r="I141" s="20"/>
      <c r="J141" s="206"/>
      <c r="K141" s="206"/>
      <c r="L141" s="20"/>
    </row>
    <row r="142" spans="1:12" x14ac:dyDescent="0.25">
      <c r="A142" s="555" t="s">
        <v>226</v>
      </c>
      <c r="B142" s="553" t="s">
        <v>227</v>
      </c>
      <c r="C142" s="554"/>
      <c r="D142" s="554"/>
      <c r="E142" s="554"/>
      <c r="F142" s="554"/>
      <c r="G142" s="554"/>
      <c r="I142" s="20"/>
      <c r="J142" s="206"/>
      <c r="K142" s="206"/>
      <c r="L142" s="20"/>
    </row>
    <row r="143" spans="1:12" x14ac:dyDescent="0.25">
      <c r="A143" s="554"/>
      <c r="B143" s="117" t="s">
        <v>228</v>
      </c>
      <c r="C143" s="117" t="s">
        <v>229</v>
      </c>
      <c r="D143" s="117" t="s">
        <v>167</v>
      </c>
      <c r="E143" s="117" t="s">
        <v>230</v>
      </c>
      <c r="F143" s="117" t="s">
        <v>231</v>
      </c>
      <c r="G143" s="117" t="s">
        <v>170</v>
      </c>
    </row>
    <row r="144" spans="1:12" x14ac:dyDescent="0.25">
      <c r="A144" s="118" t="s">
        <v>232</v>
      </c>
      <c r="B144" s="119">
        <v>1.6250507653725794</v>
      </c>
      <c r="C144" s="119">
        <v>0.78680047420896382</v>
      </c>
      <c r="D144" s="119">
        <v>0.37894972204759675</v>
      </c>
      <c r="E144" s="120">
        <v>369.70401378002231</v>
      </c>
      <c r="F144" s="121">
        <v>6</v>
      </c>
      <c r="G144" s="122">
        <v>0</v>
      </c>
      <c r="I144" s="110"/>
    </row>
    <row r="145" spans="1:16" x14ac:dyDescent="0.25">
      <c r="A145" s="118" t="s">
        <v>233</v>
      </c>
      <c r="B145" s="119">
        <v>5.2653204920477432E-3</v>
      </c>
      <c r="C145" s="119">
        <v>7.2372246760965459E-2</v>
      </c>
      <c r="D145" s="119">
        <v>0.99476225789877004</v>
      </c>
      <c r="E145" s="120">
        <v>2.0008242274424166</v>
      </c>
      <c r="F145" s="121">
        <v>2</v>
      </c>
      <c r="G145" s="122">
        <v>0.36772786424159654</v>
      </c>
      <c r="I145" s="110"/>
    </row>
    <row r="148" spans="1:16" x14ac:dyDescent="0.25">
      <c r="A148" s="115" t="s">
        <v>288</v>
      </c>
      <c r="E148" s="115"/>
      <c r="I148" s="115"/>
      <c r="M148" s="115"/>
    </row>
    <row r="149" spans="1:16" x14ac:dyDescent="0.25">
      <c r="A149" s="115" t="s">
        <v>234</v>
      </c>
      <c r="E149" s="115"/>
      <c r="I149" s="115"/>
      <c r="M149" s="115"/>
    </row>
    <row r="150" spans="1:16" x14ac:dyDescent="0.25">
      <c r="A150" s="115" t="s">
        <v>287</v>
      </c>
      <c r="E150" s="115"/>
      <c r="I150" s="115"/>
      <c r="M150" s="115"/>
    </row>
    <row r="152" spans="1:16" x14ac:dyDescent="0.25">
      <c r="A152" s="198" t="s">
        <v>211</v>
      </c>
    </row>
    <row r="154" spans="1:16" x14ac:dyDescent="0.25">
      <c r="A154" s="115" t="s">
        <v>166</v>
      </c>
      <c r="C154" t="s">
        <v>238</v>
      </c>
    </row>
    <row r="155" spans="1:16" x14ac:dyDescent="0.25">
      <c r="C155" t="s">
        <v>218</v>
      </c>
      <c r="D155" t="s">
        <v>219</v>
      </c>
      <c r="E155" s="203" t="s">
        <v>392</v>
      </c>
    </row>
    <row r="156" spans="1:16" x14ac:dyDescent="0.25">
      <c r="C156" s="123">
        <f>B131</f>
        <v>1.6250507653725794</v>
      </c>
      <c r="D156" s="124">
        <f>C131</f>
        <v>5.2653204920477432E-3</v>
      </c>
      <c r="E156" s="204">
        <f>SUM(C156:D156)</f>
        <v>1.6303160858646271</v>
      </c>
      <c r="J156" s="221" t="s">
        <v>595</v>
      </c>
      <c r="K156" s="221"/>
      <c r="L156" s="221"/>
      <c r="M156" s="221"/>
      <c r="N156" s="221"/>
      <c r="O156" s="221"/>
      <c r="P156" s="221"/>
    </row>
    <row r="157" spans="1:16" x14ac:dyDescent="0.25">
      <c r="B157" t="s">
        <v>236</v>
      </c>
      <c r="C157">
        <f>C156/SUM(C156:D156)</f>
        <v>0.99677036831219434</v>
      </c>
      <c r="D157">
        <f>D156/SUM(C156:D156)</f>
        <v>3.229631687805691E-3</v>
      </c>
      <c r="E157" t="s">
        <v>240</v>
      </c>
      <c r="K157" t="s">
        <v>203</v>
      </c>
    </row>
    <row r="158" spans="1:16" x14ac:dyDescent="0.25">
      <c r="B158" t="s">
        <v>215</v>
      </c>
      <c r="C158">
        <f>C157*K159</f>
        <v>0.61904633045806179</v>
      </c>
      <c r="D158">
        <f>D157*K159</f>
        <v>2.0057695419382687E-3</v>
      </c>
      <c r="E158" t="s">
        <v>239</v>
      </c>
      <c r="J158" t="s">
        <v>167</v>
      </c>
      <c r="K158">
        <v>0.3789479</v>
      </c>
    </row>
    <row r="159" spans="1:16" x14ac:dyDescent="0.25">
      <c r="B159" t="s">
        <v>237</v>
      </c>
      <c r="C159">
        <f>SUM(C158:D158)</f>
        <v>0.62105210000000011</v>
      </c>
      <c r="D159" t="s">
        <v>241</v>
      </c>
      <c r="J159" t="s">
        <v>215</v>
      </c>
      <c r="K159">
        <v>0.6210521</v>
      </c>
    </row>
    <row r="161" spans="1:14" x14ac:dyDescent="0.25">
      <c r="A161" s="7" t="s">
        <v>202</v>
      </c>
      <c r="B161" t="s">
        <v>242</v>
      </c>
      <c r="E161" t="s">
        <v>218</v>
      </c>
      <c r="F161">
        <f>C158</f>
        <v>0.61904633045806179</v>
      </c>
      <c r="G161" s="110">
        <f>C144^2</f>
        <v>0.6190549862154503</v>
      </c>
      <c r="H161" s="221" t="s">
        <v>594</v>
      </c>
      <c r="I161" s="221"/>
      <c r="J161" s="221"/>
      <c r="K161" s="221"/>
      <c r="L161" s="221"/>
      <c r="M161" s="221"/>
      <c r="N161" s="221"/>
    </row>
    <row r="162" spans="1:14" x14ac:dyDescent="0.25">
      <c r="E162" t="s">
        <v>219</v>
      </c>
      <c r="F162">
        <f>D158</f>
        <v>2.0057695419382687E-3</v>
      </c>
      <c r="G162" s="110">
        <f>C145^2</f>
        <v>5.2377421012300756E-3</v>
      </c>
    </row>
    <row r="165" spans="1:14" x14ac:dyDescent="0.25">
      <c r="A165" s="1" t="s">
        <v>590</v>
      </c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1:14" x14ac:dyDescent="0.25">
      <c r="A166" s="199" t="s">
        <v>207</v>
      </c>
      <c r="B166" s="1" t="s">
        <v>243</v>
      </c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1:14" x14ac:dyDescent="0.25">
      <c r="A167" s="199" t="s">
        <v>209</v>
      </c>
      <c r="B167" s="1" t="s">
        <v>244</v>
      </c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9" spans="1:14" x14ac:dyDescent="0.25">
      <c r="A169" s="1" t="s">
        <v>207</v>
      </c>
    </row>
    <row r="170" spans="1:14" x14ac:dyDescent="0.25">
      <c r="A170" s="20"/>
    </row>
    <row r="171" spans="1:14" x14ac:dyDescent="0.25">
      <c r="A171" s="20" t="s">
        <v>166</v>
      </c>
    </row>
    <row r="173" spans="1:14" x14ac:dyDescent="0.25">
      <c r="B173" s="125">
        <f>K159-F161</f>
        <v>2.0057695419382071E-3</v>
      </c>
      <c r="D173" t="s">
        <v>289</v>
      </c>
    </row>
    <row r="175" spans="1:14" x14ac:dyDescent="0.25">
      <c r="A175" s="1" t="s">
        <v>209</v>
      </c>
    </row>
    <row r="177" spans="1:2" x14ac:dyDescent="0.25">
      <c r="A177" t="s">
        <v>166</v>
      </c>
      <c r="B177" t="s">
        <v>597</v>
      </c>
    </row>
    <row r="202" spans="1:10" x14ac:dyDescent="0.25">
      <c r="A202" t="s">
        <v>202</v>
      </c>
      <c r="B202" t="s">
        <v>245</v>
      </c>
    </row>
    <row r="203" spans="1:10" x14ac:dyDescent="0.25">
      <c r="B203" t="s">
        <v>246</v>
      </c>
    </row>
    <row r="204" spans="1:10" x14ac:dyDescent="0.25">
      <c r="B204" t="s">
        <v>247</v>
      </c>
    </row>
    <row r="208" spans="1:10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</row>
    <row r="209" spans="1:10" x14ac:dyDescent="0.25">
      <c r="A209" s="175"/>
      <c r="B209" s="20"/>
      <c r="C209" s="20"/>
      <c r="D209" s="20"/>
      <c r="E209" s="20"/>
      <c r="F209" s="20"/>
      <c r="G209" s="20"/>
      <c r="H209" s="20"/>
      <c r="I209" s="20"/>
      <c r="J209" s="20"/>
    </row>
    <row r="210" spans="1:10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</row>
    <row r="211" spans="1:10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</row>
    <row r="212" spans="1:10" x14ac:dyDescent="0.25">
      <c r="A212" s="175"/>
      <c r="B212" s="20"/>
      <c r="C212" s="20"/>
      <c r="D212" s="20"/>
      <c r="E212" s="20"/>
      <c r="F212" s="20"/>
      <c r="G212" s="20"/>
      <c r="H212" s="20"/>
      <c r="I212" s="20"/>
      <c r="J212" s="20"/>
    </row>
    <row r="213" spans="1:10" x14ac:dyDescent="0.25">
      <c r="A213" s="175"/>
      <c r="B213" s="20"/>
      <c r="C213" s="20"/>
      <c r="D213" s="20"/>
      <c r="E213" s="20"/>
      <c r="F213" s="20"/>
      <c r="G213" s="20"/>
      <c r="H213" s="20"/>
      <c r="I213" s="20"/>
      <c r="J213" s="20"/>
    </row>
  </sheetData>
  <mergeCells count="14">
    <mergeCell ref="A142:A143"/>
    <mergeCell ref="B142:G142"/>
    <mergeCell ref="M115:M116"/>
    <mergeCell ref="N115:S115"/>
    <mergeCell ref="A126:A127"/>
    <mergeCell ref="B126:C126"/>
    <mergeCell ref="A79:A80"/>
    <mergeCell ref="B79:G79"/>
    <mergeCell ref="I30:J30"/>
    <mergeCell ref="B50:B51"/>
    <mergeCell ref="C50:D50"/>
    <mergeCell ref="B30:B31"/>
    <mergeCell ref="C30:D30"/>
    <mergeCell ref="H30:H31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>
              <from>
                <xdr:col>1</xdr:col>
                <xdr:colOff>9525</xdr:colOff>
                <xdr:row>178</xdr:row>
                <xdr:rowOff>9525</xdr:rowOff>
              </from>
              <to>
                <xdr:col>8</xdr:col>
                <xdr:colOff>38100</xdr:colOff>
                <xdr:row>199</xdr:row>
                <xdr:rowOff>76200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X588"/>
  <sheetViews>
    <sheetView zoomScale="106" zoomScaleNormal="106" workbookViewId="0">
      <selection activeCell="DT4" sqref="DT4"/>
    </sheetView>
  </sheetViews>
  <sheetFormatPr baseColWidth="10" defaultRowHeight="15" x14ac:dyDescent="0.25"/>
  <sheetData>
    <row r="1" spans="1:128" x14ac:dyDescent="0.25">
      <c r="A1" s="27"/>
      <c r="B1" s="27"/>
      <c r="C1" s="27"/>
      <c r="D1" s="27"/>
      <c r="E1" s="269"/>
      <c r="F1" s="269"/>
      <c r="G1" s="269"/>
      <c r="H1" s="269"/>
      <c r="I1" s="269"/>
      <c r="J1" s="269"/>
      <c r="K1" s="269"/>
      <c r="L1" s="27"/>
      <c r="AA1" s="194" t="s">
        <v>599</v>
      </c>
      <c r="AB1" s="194"/>
      <c r="AC1" s="194"/>
      <c r="AD1" s="194"/>
      <c r="AE1" s="194"/>
      <c r="AF1" s="142" t="s">
        <v>290</v>
      </c>
      <c r="AG1" s="7" t="s">
        <v>291</v>
      </c>
      <c r="AQ1" t="s">
        <v>292</v>
      </c>
      <c r="AX1" s="7" t="s">
        <v>293</v>
      </c>
      <c r="AY1" s="7"/>
      <c r="AZ1" s="194" t="s">
        <v>294</v>
      </c>
      <c r="BA1" s="194"/>
      <c r="BB1" s="194"/>
      <c r="BC1" s="194"/>
      <c r="BD1" s="194"/>
      <c r="BE1" s="194" t="s">
        <v>295</v>
      </c>
      <c r="BF1" s="194"/>
      <c r="BG1" s="194"/>
      <c r="BH1" s="194"/>
      <c r="BI1" s="194"/>
      <c r="BJ1" s="194"/>
      <c r="BW1" s="7" t="s">
        <v>319</v>
      </c>
      <c r="CH1" s="7" t="s">
        <v>339</v>
      </c>
      <c r="CT1" s="8" t="s">
        <v>344</v>
      </c>
      <c r="CU1" s="8"/>
      <c r="CV1" s="8"/>
      <c r="CW1" s="8"/>
      <c r="CX1" s="8"/>
      <c r="DD1" s="7" t="s">
        <v>611</v>
      </c>
      <c r="DP1" t="s">
        <v>350</v>
      </c>
    </row>
    <row r="2" spans="1:128" ht="15.75" thickBot="1" x14ac:dyDescent="0.3">
      <c r="A2" s="27"/>
      <c r="B2" s="27"/>
      <c r="C2" s="266"/>
      <c r="D2" s="27"/>
      <c r="E2" s="267"/>
      <c r="F2" s="267"/>
      <c r="G2" s="267"/>
      <c r="H2" s="267"/>
      <c r="I2" s="267"/>
      <c r="J2" s="267"/>
      <c r="K2" s="267"/>
      <c r="L2" s="27"/>
      <c r="R2" t="s">
        <v>636</v>
      </c>
      <c r="AA2" s="7" t="s">
        <v>318</v>
      </c>
      <c r="AB2" s="7"/>
      <c r="AC2" s="7"/>
      <c r="AD2" s="7"/>
      <c r="AE2" s="7"/>
      <c r="AF2" s="195" t="s">
        <v>369</v>
      </c>
      <c r="AG2" s="179"/>
      <c r="AH2" s="179"/>
      <c r="AI2" s="195"/>
      <c r="AJ2" s="195"/>
      <c r="AK2" s="7" t="s">
        <v>274</v>
      </c>
      <c r="AP2" s="181" t="s">
        <v>275</v>
      </c>
      <c r="AQ2" s="181"/>
      <c r="AR2" s="181"/>
      <c r="AS2" s="181"/>
      <c r="AT2" s="181"/>
      <c r="AU2" s="7" t="s">
        <v>276</v>
      </c>
      <c r="AV2" s="194" t="s">
        <v>598</v>
      </c>
      <c r="AZ2" s="179" t="s">
        <v>277</v>
      </c>
      <c r="BA2" s="179" t="s">
        <v>278</v>
      </c>
      <c r="BB2" s="179"/>
      <c r="BC2" s="179"/>
      <c r="BD2" s="179"/>
      <c r="BE2" t="s">
        <v>370</v>
      </c>
      <c r="BJ2" s="179" t="s">
        <v>279</v>
      </c>
      <c r="BK2" s="179"/>
      <c r="BL2" s="179"/>
      <c r="BM2" s="179"/>
      <c r="BN2" s="179"/>
      <c r="BQ2" s="79" t="s">
        <v>252</v>
      </c>
      <c r="BY2" s="79" t="s">
        <v>252</v>
      </c>
      <c r="CJ2" s="79" t="s">
        <v>340</v>
      </c>
      <c r="DD2" t="s">
        <v>351</v>
      </c>
      <c r="DG2" s="194" t="s">
        <v>607</v>
      </c>
      <c r="DH2" s="194"/>
      <c r="DI2" s="194"/>
      <c r="DJ2" t="s">
        <v>645</v>
      </c>
      <c r="DT2" t="s">
        <v>279</v>
      </c>
    </row>
    <row r="3" spans="1:128" ht="15.75" thickBot="1" x14ac:dyDescent="0.3">
      <c r="A3" s="27"/>
      <c r="B3" s="27"/>
      <c r="C3" s="270"/>
      <c r="D3" s="270"/>
      <c r="E3" s="270"/>
      <c r="F3" s="270"/>
      <c r="G3" s="27"/>
      <c r="H3" s="27"/>
      <c r="I3" s="27"/>
      <c r="J3" s="27"/>
      <c r="K3" s="27"/>
      <c r="L3" s="27"/>
      <c r="T3" s="147" t="s">
        <v>85</v>
      </c>
      <c r="U3" s="148" t="s">
        <v>11</v>
      </c>
      <c r="V3" s="149" t="s">
        <v>12</v>
      </c>
      <c r="W3" s="149" t="s">
        <v>13</v>
      </c>
      <c r="X3" s="149" t="s">
        <v>14</v>
      </c>
      <c r="Y3" s="149" t="s">
        <v>15</v>
      </c>
      <c r="Z3" s="149" t="s">
        <v>16</v>
      </c>
      <c r="AA3" s="149" t="s">
        <v>17</v>
      </c>
      <c r="AB3" s="149" t="s">
        <v>18</v>
      </c>
      <c r="AC3" s="149" t="s">
        <v>618</v>
      </c>
      <c r="AD3" s="149" t="s">
        <v>619</v>
      </c>
      <c r="AE3" s="146" t="s">
        <v>85</v>
      </c>
      <c r="AF3" s="143" t="s">
        <v>253</v>
      </c>
      <c r="AG3" s="144" t="s">
        <v>254</v>
      </c>
      <c r="AH3" s="144" t="s">
        <v>255</v>
      </c>
      <c r="AI3" s="144" t="s">
        <v>256</v>
      </c>
      <c r="AJ3" s="144" t="s">
        <v>643</v>
      </c>
      <c r="AK3" s="143" t="s">
        <v>253</v>
      </c>
      <c r="AL3" s="144" t="s">
        <v>254</v>
      </c>
      <c r="AM3" s="144" t="s">
        <v>255</v>
      </c>
      <c r="AN3" s="144" t="s">
        <v>256</v>
      </c>
      <c r="AO3" s="145" t="s">
        <v>643</v>
      </c>
      <c r="AP3" s="150" t="s">
        <v>253</v>
      </c>
      <c r="AQ3" s="151" t="s">
        <v>254</v>
      </c>
      <c r="AR3" s="151" t="s">
        <v>255</v>
      </c>
      <c r="AS3" s="151" t="s">
        <v>256</v>
      </c>
      <c r="AT3" s="152" t="s">
        <v>643</v>
      </c>
      <c r="AU3" s="150" t="s">
        <v>253</v>
      </c>
      <c r="AV3" s="151" t="s">
        <v>254</v>
      </c>
      <c r="AW3" s="151" t="s">
        <v>255</v>
      </c>
      <c r="AX3" s="151" t="s">
        <v>256</v>
      </c>
      <c r="AY3" s="152" t="s">
        <v>643</v>
      </c>
      <c r="AZ3" s="153" t="s">
        <v>253</v>
      </c>
      <c r="BA3" s="154" t="s">
        <v>254</v>
      </c>
      <c r="BB3" s="154" t="s">
        <v>255</v>
      </c>
      <c r="BC3" s="154" t="s">
        <v>256</v>
      </c>
      <c r="BD3" s="155" t="s">
        <v>643</v>
      </c>
      <c r="BE3" s="150" t="s">
        <v>253</v>
      </c>
      <c r="BF3" s="151" t="s">
        <v>254</v>
      </c>
      <c r="BG3" s="151" t="s">
        <v>255</v>
      </c>
      <c r="BH3" s="151" t="s">
        <v>256</v>
      </c>
      <c r="BI3" s="152" t="s">
        <v>643</v>
      </c>
      <c r="BJ3" s="153" t="s">
        <v>253</v>
      </c>
      <c r="BK3" s="154" t="s">
        <v>254</v>
      </c>
      <c r="BL3" s="154" t="s">
        <v>255</v>
      </c>
      <c r="BM3" s="154" t="s">
        <v>256</v>
      </c>
      <c r="BN3" s="155" t="s">
        <v>643</v>
      </c>
      <c r="BP3" s="158" t="s">
        <v>274</v>
      </c>
      <c r="BQ3" s="159" t="str">
        <f>$AF$3</f>
        <v>G1</v>
      </c>
      <c r="BR3" s="159" t="str">
        <f>$AG$3</f>
        <v>G2</v>
      </c>
      <c r="BS3" s="159" t="str">
        <f>$AH$3</f>
        <v>G3</v>
      </c>
      <c r="BT3" s="126" t="str">
        <f>$AI$3</f>
        <v>G4</v>
      </c>
      <c r="BU3" s="126" t="str">
        <f>AJ3</f>
        <v>G5</v>
      </c>
      <c r="BX3" s="167" t="s">
        <v>320</v>
      </c>
      <c r="BY3" s="159" t="str">
        <f>$AF$3</f>
        <v>G1</v>
      </c>
      <c r="BZ3" s="159" t="str">
        <f>$AG$3</f>
        <v>G2</v>
      </c>
      <c r="CA3" s="159" t="str">
        <f>$AH$3</f>
        <v>G3</v>
      </c>
      <c r="CB3" s="126" t="str">
        <f>$AI$3</f>
        <v>G4</v>
      </c>
      <c r="CC3" s="126" t="str">
        <f>$AJ$3</f>
        <v>G5</v>
      </c>
      <c r="CE3" t="s">
        <v>722</v>
      </c>
      <c r="CI3" t="s">
        <v>341</v>
      </c>
      <c r="CJ3" s="159" t="str">
        <f>$AF$3</f>
        <v>G1</v>
      </c>
      <c r="CK3" s="159" t="str">
        <f>$AG$3</f>
        <v>G2</v>
      </c>
      <c r="CL3" s="159" t="str">
        <f>$AH$3</f>
        <v>G3</v>
      </c>
      <c r="CM3" s="126" t="str">
        <f>$AI$3</f>
        <v>G4</v>
      </c>
      <c r="CN3" s="126" t="str">
        <f>AJ3</f>
        <v>G5</v>
      </c>
      <c r="CO3" s="169"/>
      <c r="CT3" t="s">
        <v>610</v>
      </c>
      <c r="DD3" s="162" t="s">
        <v>85</v>
      </c>
      <c r="DE3" s="162" t="s">
        <v>11</v>
      </c>
      <c r="DF3" s="162" t="s">
        <v>12</v>
      </c>
      <c r="DG3" s="162" t="s">
        <v>13</v>
      </c>
      <c r="DH3" s="162" t="s">
        <v>14</v>
      </c>
      <c r="DI3" s="162" t="s">
        <v>15</v>
      </c>
      <c r="DJ3" s="162" t="s">
        <v>16</v>
      </c>
      <c r="DK3" s="162" t="s">
        <v>17</v>
      </c>
      <c r="DL3" s="162" t="s">
        <v>18</v>
      </c>
      <c r="DM3" s="162" t="s">
        <v>618</v>
      </c>
      <c r="DN3" s="162" t="s">
        <v>619</v>
      </c>
      <c r="DO3" s="170" t="s">
        <v>253</v>
      </c>
      <c r="DP3" s="170" t="s">
        <v>254</v>
      </c>
      <c r="DQ3" s="170" t="s">
        <v>255</v>
      </c>
      <c r="DR3" s="170" t="s">
        <v>256</v>
      </c>
      <c r="DS3" s="170" t="s">
        <v>643</v>
      </c>
      <c r="DT3" s="162" t="s">
        <v>253</v>
      </c>
      <c r="DU3" s="162" t="s">
        <v>254</v>
      </c>
      <c r="DV3" s="162" t="s">
        <v>255</v>
      </c>
      <c r="DW3" s="162" t="s">
        <v>256</v>
      </c>
      <c r="DX3" s="162" t="s">
        <v>643</v>
      </c>
    </row>
    <row r="4" spans="1:128" x14ac:dyDescent="0.25">
      <c r="A4" s="27"/>
      <c r="B4" s="270"/>
      <c r="C4" s="166"/>
      <c r="D4" s="166"/>
      <c r="E4" s="166"/>
      <c r="F4" s="166"/>
      <c r="G4" s="166"/>
      <c r="H4" s="166"/>
      <c r="I4" s="166"/>
      <c r="J4" s="166"/>
      <c r="K4" s="166"/>
      <c r="L4" s="27"/>
      <c r="T4" s="135"/>
      <c r="U4" s="6"/>
      <c r="V4" s="6"/>
      <c r="W4" s="10"/>
      <c r="X4" s="10"/>
      <c r="Y4" s="10"/>
      <c r="Z4" s="10"/>
      <c r="AA4" s="10"/>
      <c r="AE4" s="134">
        <f>T4</f>
        <v>0</v>
      </c>
      <c r="AF4" s="196" t="e">
        <f>MMULT($U4:$AD4-mü1_neu,MMULT(MINVERSE(Cov_pool),TRANSPOSE($U4:$AD4-mü1_neu)))</f>
        <v>#NAME?</v>
      </c>
      <c r="AG4" s="196" t="e">
        <f>MMULT($U4:$AD4-mü2_neu,MMULT(MINVERSE(Cov_pool),TRANSPOSE($U4:$AD4-mü2_neu)))</f>
        <v>#NAME?</v>
      </c>
      <c r="AH4" s="196" t="e">
        <f>MMULT($U4:$AD4-mü3_neu,MMULT(MINVERSE(Cov_pool),TRANSPOSE($U4:$AD4-mü3_neu)))</f>
        <v>#NAME?</v>
      </c>
      <c r="AI4" s="196" t="e">
        <f>MMULT($U4:$AD4-mü4_neu,MMULT(MINVERSE(Cov_pool),TRANSPOSE($U4:$AD4-mü4_neu)))</f>
        <v>#NAME?</v>
      </c>
      <c r="AJ4" s="196" t="e">
        <f>MMULT($U4:$AD4-mü5_neu,MMULT(MINVERSE(Cov_pool),TRANSPOSE($U4:$AD4-mü5_neu)))</f>
        <v>#NAME?</v>
      </c>
      <c r="AK4" t="e">
        <f>IF(AF4=MIN($AF4:$AJ4),1,0)</f>
        <v>#NAME?</v>
      </c>
      <c r="AL4" t="e">
        <f>IF(AG4=MIN($AF4:$AJ4),1,0)</f>
        <v>#NAME?</v>
      </c>
      <c r="AM4" t="e">
        <f>IF(AH4=MIN($AF4:$AJ4),1,0)</f>
        <v>#NAME?</v>
      </c>
      <c r="AN4" t="e">
        <f>IF(AI4=MIN($AF4:$AJ4),1,0)</f>
        <v>#NAME?</v>
      </c>
      <c r="AO4" t="e">
        <f>IF(AJ4=MIN($AF4:$AJ4),1,0)</f>
        <v>#NAME?</v>
      </c>
      <c r="AP4" s="130" t="e">
        <f>AF4+LN(DetCov_pool)-2*LN(A$32)</f>
        <v>#NAME?</v>
      </c>
      <c r="AQ4" s="130" t="e">
        <f>AG4+LN(DetCov_pool)-2*LN(B$32)</f>
        <v>#NAME?</v>
      </c>
      <c r="AR4" s="130" t="e">
        <f>AH4+LN(DetCov_pool)-2*LN(C$32)</f>
        <v>#NAME?</v>
      </c>
      <c r="AS4" s="130" t="e">
        <f>AI4+LN(DetCov_pool)-2*LN(D$32)</f>
        <v>#NAME?</v>
      </c>
      <c r="AT4" s="130" t="e">
        <f>AJ4+LN(DetCov_pool)-2*LN(E$32)</f>
        <v>#NAME?</v>
      </c>
      <c r="AU4" t="e">
        <f>IF(AP4=MIN($AP4:$AT4),1,0)</f>
        <v>#NAME?</v>
      </c>
      <c r="AV4" t="e">
        <f>IF(AQ4=MIN($AP4:$AT4),1,0)</f>
        <v>#NAME?</v>
      </c>
      <c r="AW4" t="e">
        <f>IF(AR4=MIN($AP4:$AT4),1,0)</f>
        <v>#NAME?</v>
      </c>
      <c r="AX4" t="e">
        <f>IF(AS4=MIN($AP4:$AT4),1,0)</f>
        <v>#NAME?</v>
      </c>
      <c r="AY4" t="e">
        <f>IF(AT4=MIN($AP4:$AT4),1,0)</f>
        <v>#NAME?</v>
      </c>
      <c r="AZ4" t="e">
        <f>1/((2*PI())^(m_/2)*SQRT(DetCov_pool))*EXP(-0.5*AF4)</f>
        <v>#NAME?</v>
      </c>
      <c r="BA4" t="e">
        <f>1/((2*PI())^(m_/2)*SQRT(DetCov_pool))*EXP(-0.5*AG4)</f>
        <v>#NAME?</v>
      </c>
      <c r="BB4" t="e">
        <f>1/((2*PI())^(m_/2)*SQRT(DetCov_pool))*EXP(-0.5*AH4)</f>
        <v>#NAME?</v>
      </c>
      <c r="BC4" t="e">
        <f>1/((2*PI())^(m_/2)*SQRT(DetCov_pool))*EXP(-0.5*AI4)</f>
        <v>#NAME?</v>
      </c>
      <c r="BD4" t="e">
        <f>1/((2*PI())^(m_/2)*SQRT(DetCov_pool))*EXP(-0.5*AJ4)</f>
        <v>#NAME?</v>
      </c>
      <c r="BE4" t="e">
        <f>AZ4*A$32/SUMPRODUCT($AZ4:$BD4,$A$32:$E$32)</f>
        <v>#NAME?</v>
      </c>
      <c r="BF4" t="e">
        <f>BA4*B$32/SUMPRODUCT($AZ4:$BD4,$A$32:$E$32)</f>
        <v>#NAME?</v>
      </c>
      <c r="BG4" t="e">
        <f>BB4*C$32/SUMPRODUCT($AZ4:$BD4,$A$32:$E$32)</f>
        <v>#NAME?</v>
      </c>
      <c r="BH4" t="e">
        <f>BC4*D$32/SUMPRODUCT($AZ4:$BD4,$A$32:$E$32)</f>
        <v>#NAME?</v>
      </c>
      <c r="BI4" t="e">
        <f>BD4*E$32/SUMPRODUCT($AZ4:$BD4,$A$32:$E$32)</f>
        <v>#NAME?</v>
      </c>
      <c r="BJ4" t="e">
        <f>IF(BE4=MAX($BE4:$BI4),1,0)</f>
        <v>#NAME?</v>
      </c>
      <c r="BK4" t="e">
        <f>IF(BF4=MAX($BE4:$BI4),1,0)</f>
        <v>#NAME?</v>
      </c>
      <c r="BL4" t="e">
        <f>IF(BG4=MAX($BE4:$BI4),1,0)</f>
        <v>#NAME?</v>
      </c>
      <c r="BM4" t="e">
        <f>IF(BH4=MAX($BE4:$BI4),1,0)</f>
        <v>#NAME?</v>
      </c>
      <c r="BN4" t="e">
        <f>IF(BI4=MAX($BE4:$BI4),1,0)</f>
        <v>#NAME?</v>
      </c>
      <c r="BP4" s="126" t="str">
        <f>$AF$3</f>
        <v>G1</v>
      </c>
      <c r="BQ4" s="160">
        <f t="shared" ref="BQ4:BU7" si="0">SUMIF($T$4:$T$588,$BP4,AK$4:AK$588)</f>
        <v>0</v>
      </c>
      <c r="BR4" s="160">
        <f t="shared" si="0"/>
        <v>0</v>
      </c>
      <c r="BS4" s="160">
        <f t="shared" si="0"/>
        <v>0</v>
      </c>
      <c r="BT4" s="163">
        <f t="shared" si="0"/>
        <v>0</v>
      </c>
      <c r="BU4" s="163">
        <f t="shared" si="0"/>
        <v>0</v>
      </c>
      <c r="BV4" s="166">
        <f>n_1</f>
        <v>0</v>
      </c>
      <c r="BX4" s="126" t="str">
        <f>$AF$3</f>
        <v>G1</v>
      </c>
      <c r="BY4" s="167" t="e">
        <f>n_1^2/N</f>
        <v>#DIV/0!</v>
      </c>
      <c r="BZ4" s="167" t="e">
        <f>n_1^2/N</f>
        <v>#DIV/0!</v>
      </c>
      <c r="CA4" s="167" t="e">
        <f>n_1^2/N</f>
        <v>#DIV/0!</v>
      </c>
      <c r="CB4" s="167" t="e">
        <f>n_1^2/N</f>
        <v>#DIV/0!</v>
      </c>
      <c r="CC4" s="167" t="e">
        <f>n_1^2/N</f>
        <v>#DIV/0!</v>
      </c>
      <c r="CD4" s="166">
        <f>n_1</f>
        <v>0</v>
      </c>
      <c r="CE4" t="s">
        <v>723</v>
      </c>
      <c r="CI4" s="126" t="str">
        <f>$AF$3</f>
        <v>G1</v>
      </c>
      <c r="CJ4" s="164"/>
      <c r="CK4" s="165"/>
      <c r="CL4" s="165"/>
      <c r="CM4" s="274"/>
      <c r="CN4" s="167"/>
      <c r="CO4" s="161">
        <f>n_1</f>
        <v>0</v>
      </c>
      <c r="CT4" s="17" t="s">
        <v>345</v>
      </c>
      <c r="DO4">
        <f>SUMPRODUCT(CV$11:CY$11,$DE4:$DH4)+$CZ$11</f>
        <v>-44.213484953780281</v>
      </c>
      <c r="DP4">
        <f>SUMPRODUCT(CV$12:CY$12,$DE4:$DH4)+$CZ$12</f>
        <v>-57.546220037500483</v>
      </c>
      <c r="DQ4">
        <f>SUMPRODUCT(CV$13:CY$13,$DE4:$DH4)+$CZ$13</f>
        <v>-44.212267172681663</v>
      </c>
      <c r="DR4">
        <f>SUMPRODUCT(CV$14:CY$14,$DE4:$DH4)+$CZ$14</f>
        <v>-20</v>
      </c>
      <c r="DT4">
        <f>IF(DO4=MAX($DO4:$DS4),1,0)</f>
        <v>0</v>
      </c>
      <c r="DU4">
        <f>IF(DP4=MAX($DO4:$DS4),1,0)</f>
        <v>0</v>
      </c>
      <c r="DV4">
        <f>IF(DQ4=MAX($DO4:$DS4),1,0)</f>
        <v>0</v>
      </c>
      <c r="DW4">
        <f>IF(DR4=MAX($DO4:$DS4),1,0)</f>
        <v>1</v>
      </c>
      <c r="DX4">
        <f>IF(DS4=MAX($DO4:$DS4),1,0)</f>
        <v>0</v>
      </c>
    </row>
    <row r="5" spans="1:128" x14ac:dyDescent="0.25">
      <c r="A5" s="271"/>
      <c r="B5" s="270"/>
      <c r="C5" s="166"/>
      <c r="D5" s="166"/>
      <c r="E5" s="166"/>
      <c r="F5" s="166"/>
      <c r="G5" s="166"/>
      <c r="H5" s="166"/>
      <c r="I5" s="166"/>
      <c r="J5" s="166"/>
      <c r="K5" s="166"/>
      <c r="L5" s="27"/>
      <c r="R5" s="194" t="s">
        <v>305</v>
      </c>
      <c r="T5" s="135"/>
      <c r="U5" s="6"/>
      <c r="V5" s="6"/>
      <c r="W5" s="10"/>
      <c r="X5" s="10"/>
      <c r="Y5" s="10"/>
      <c r="Z5" s="10"/>
      <c r="AA5" s="10"/>
      <c r="AE5" s="134">
        <f>T5</f>
        <v>0</v>
      </c>
      <c r="AF5" s="196"/>
      <c r="AG5" s="196"/>
      <c r="AH5" s="196"/>
      <c r="AI5" s="196"/>
      <c r="AJ5" s="196"/>
      <c r="AP5" s="130"/>
      <c r="AQ5" s="130"/>
      <c r="AR5" s="130"/>
      <c r="AS5" s="130"/>
      <c r="AT5" s="130"/>
      <c r="BP5" s="126" t="str">
        <f>$AG$3</f>
        <v>G2</v>
      </c>
      <c r="BQ5" s="160">
        <f t="shared" si="0"/>
        <v>0</v>
      </c>
      <c r="BR5" s="160">
        <f t="shared" si="0"/>
        <v>0</v>
      </c>
      <c r="BS5" s="160">
        <f t="shared" si="0"/>
        <v>0</v>
      </c>
      <c r="BT5" s="163">
        <f t="shared" si="0"/>
        <v>0</v>
      </c>
      <c r="BU5" s="163">
        <f t="shared" si="0"/>
        <v>0</v>
      </c>
      <c r="BV5" s="166">
        <f>n_2</f>
        <v>0</v>
      </c>
      <c r="BX5" s="126" t="str">
        <f>$AG$3</f>
        <v>G2</v>
      </c>
      <c r="BY5" s="167" t="e">
        <f>n_2^2/N</f>
        <v>#DIV/0!</v>
      </c>
      <c r="BZ5" s="167" t="e">
        <f>n_2^2/N</f>
        <v>#DIV/0!</v>
      </c>
      <c r="CA5" s="167" t="e">
        <f>n_2^2/N</f>
        <v>#DIV/0!</v>
      </c>
      <c r="CB5" s="167" t="e">
        <f>n_2^2/N</f>
        <v>#DIV/0!</v>
      </c>
      <c r="CC5" s="167" t="e">
        <f>n_2^2/N</f>
        <v>#DIV/0!</v>
      </c>
      <c r="CD5" s="166">
        <f>n_2</f>
        <v>0</v>
      </c>
      <c r="CH5" s="128" t="s">
        <v>257</v>
      </c>
      <c r="CI5" s="126" t="str">
        <f>$AG$3</f>
        <v>G2</v>
      </c>
      <c r="CJ5" s="164"/>
      <c r="CK5" s="165"/>
      <c r="CL5" s="165"/>
      <c r="CM5" s="274"/>
      <c r="CN5" s="167"/>
      <c r="CO5" s="161">
        <f>n_2</f>
        <v>0</v>
      </c>
      <c r="CT5" t="s">
        <v>346</v>
      </c>
      <c r="CW5" s="17" t="s">
        <v>347</v>
      </c>
    </row>
    <row r="6" spans="1:128" x14ac:dyDescent="0.25">
      <c r="A6" s="27"/>
      <c r="B6" s="270"/>
      <c r="C6" s="166"/>
      <c r="D6" s="166"/>
      <c r="E6" s="166"/>
      <c r="F6" s="166"/>
      <c r="G6" s="166"/>
      <c r="H6" s="166"/>
      <c r="I6" s="166"/>
      <c r="J6" s="166"/>
      <c r="K6" s="166"/>
      <c r="L6" s="27"/>
      <c r="R6" s="194" t="s">
        <v>306</v>
      </c>
      <c r="T6" s="135"/>
      <c r="U6" s="6"/>
      <c r="V6" s="6"/>
      <c r="W6" s="10"/>
      <c r="X6" s="10"/>
      <c r="Y6" s="10"/>
      <c r="Z6" s="10"/>
      <c r="AA6" s="10"/>
      <c r="AE6" s="134">
        <f t="shared" ref="AE6:AE69" si="1">T6</f>
        <v>0</v>
      </c>
      <c r="AF6" s="196"/>
      <c r="AG6" s="196"/>
      <c r="AH6" s="196"/>
      <c r="AI6" s="196"/>
      <c r="AJ6" s="196"/>
      <c r="AP6" s="130"/>
      <c r="AQ6" s="130"/>
      <c r="AR6" s="130"/>
      <c r="AS6" s="130"/>
      <c r="AT6" s="130"/>
      <c r="BP6" s="126" t="str">
        <f>$AH$3</f>
        <v>G3</v>
      </c>
      <c r="BQ6" s="160">
        <f t="shared" si="0"/>
        <v>0</v>
      </c>
      <c r="BR6" s="160">
        <f t="shared" si="0"/>
        <v>0</v>
      </c>
      <c r="BS6" s="160">
        <f t="shared" si="0"/>
        <v>0</v>
      </c>
      <c r="BT6" s="163">
        <f t="shared" si="0"/>
        <v>0</v>
      </c>
      <c r="BU6" s="163">
        <f t="shared" si="0"/>
        <v>0</v>
      </c>
      <c r="BV6" s="166">
        <f>n_3</f>
        <v>0</v>
      </c>
      <c r="BX6" s="126" t="str">
        <f>$AH$3</f>
        <v>G3</v>
      </c>
      <c r="BY6" s="167" t="e">
        <f>n_3^2/N</f>
        <v>#DIV/0!</v>
      </c>
      <c r="BZ6" s="167" t="e">
        <f>n_3^2/N</f>
        <v>#DIV/0!</v>
      </c>
      <c r="CA6" s="167" t="e">
        <f>n_3^2/N</f>
        <v>#DIV/0!</v>
      </c>
      <c r="CB6" s="167" t="e">
        <f>n_3^2/N</f>
        <v>#DIV/0!</v>
      </c>
      <c r="CC6" s="167" t="e">
        <f>n_3^2/N</f>
        <v>#DIV/0!</v>
      </c>
      <c r="CD6" s="166">
        <f>n_3</f>
        <v>0</v>
      </c>
      <c r="CI6" s="126" t="str">
        <f>$AH$3</f>
        <v>G3</v>
      </c>
      <c r="CJ6" s="275"/>
      <c r="CK6" s="276"/>
      <c r="CL6" s="276"/>
      <c r="CM6" s="169"/>
      <c r="CN6" s="208"/>
      <c r="CO6" s="161">
        <f>n_3</f>
        <v>0</v>
      </c>
    </row>
    <row r="7" spans="1:128" x14ac:dyDescent="0.25">
      <c r="A7" s="27"/>
      <c r="B7" s="270"/>
      <c r="C7" s="27"/>
      <c r="D7" s="27"/>
      <c r="E7" s="27"/>
      <c r="F7" s="27"/>
      <c r="G7" s="27"/>
      <c r="H7" s="27"/>
      <c r="I7" s="27"/>
      <c r="J7" s="27"/>
      <c r="K7" s="27"/>
      <c r="L7" s="27"/>
      <c r="R7" s="194" t="s">
        <v>307</v>
      </c>
      <c r="T7" s="135"/>
      <c r="U7" s="6"/>
      <c r="V7" s="6"/>
      <c r="W7" s="10"/>
      <c r="X7" s="10"/>
      <c r="Y7" s="10"/>
      <c r="Z7" s="10"/>
      <c r="AA7" s="10"/>
      <c r="AE7" s="134">
        <f t="shared" si="1"/>
        <v>0</v>
      </c>
      <c r="AF7" s="196"/>
      <c r="AG7" s="196"/>
      <c r="AH7" s="196"/>
      <c r="AI7" s="196"/>
      <c r="AJ7" s="196"/>
      <c r="AP7" s="130"/>
      <c r="AQ7" s="130"/>
      <c r="AR7" s="130"/>
      <c r="AS7" s="130"/>
      <c r="AT7" s="130"/>
      <c r="BP7" s="126" t="str">
        <f>$AI$3</f>
        <v>G4</v>
      </c>
      <c r="BQ7" s="164">
        <f t="shared" si="0"/>
        <v>0</v>
      </c>
      <c r="BR7" s="164">
        <f t="shared" si="0"/>
        <v>0</v>
      </c>
      <c r="BS7" s="164">
        <f t="shared" si="0"/>
        <v>0</v>
      </c>
      <c r="BT7" s="165">
        <f t="shared" si="0"/>
        <v>0</v>
      </c>
      <c r="BU7" s="165">
        <f t="shared" si="0"/>
        <v>0</v>
      </c>
      <c r="BV7" s="166">
        <f>n_4</f>
        <v>0</v>
      </c>
      <c r="BX7" s="126" t="str">
        <f>$AI$3</f>
        <v>G4</v>
      </c>
      <c r="BY7" s="167" t="e">
        <f>n_4^2/N</f>
        <v>#DIV/0!</v>
      </c>
      <c r="BZ7" s="167" t="e">
        <f>n_4^2/N</f>
        <v>#DIV/0!</v>
      </c>
      <c r="CA7" s="167" t="e">
        <f>n_4^2/N</f>
        <v>#DIV/0!</v>
      </c>
      <c r="CB7" s="167" t="e">
        <f>n_4^2/N</f>
        <v>#DIV/0!</v>
      </c>
      <c r="CC7" s="167" t="e">
        <f>n_4^2/N</f>
        <v>#DIV/0!</v>
      </c>
      <c r="CD7" s="166">
        <f>n_4</f>
        <v>0</v>
      </c>
      <c r="CI7" s="126" t="str">
        <f>$AI$3</f>
        <v>G4</v>
      </c>
      <c r="CJ7" s="164"/>
      <c r="CK7" s="165"/>
      <c r="CL7" s="165"/>
      <c r="CM7" s="274"/>
      <c r="CN7" s="167"/>
      <c r="CO7" s="161">
        <f>n_4</f>
        <v>0</v>
      </c>
    </row>
    <row r="8" spans="1:128" x14ac:dyDescent="0.2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R8" s="194" t="s">
        <v>308</v>
      </c>
      <c r="T8" s="135"/>
      <c r="U8" s="6"/>
      <c r="V8" s="6"/>
      <c r="W8" s="10"/>
      <c r="X8" s="10"/>
      <c r="Y8" s="10"/>
      <c r="Z8" s="10"/>
      <c r="AA8" s="10"/>
      <c r="AE8" s="134">
        <f t="shared" si="1"/>
        <v>0</v>
      </c>
      <c r="AF8" s="196"/>
      <c r="AG8" s="196"/>
      <c r="AH8" s="196"/>
      <c r="AI8" s="196"/>
      <c r="AJ8" s="196"/>
      <c r="AP8" s="130"/>
      <c r="AQ8" s="130"/>
      <c r="AR8" s="130"/>
      <c r="AS8" s="130"/>
      <c r="AT8" s="130"/>
      <c r="BP8" s="126" t="str">
        <f>AJ3</f>
        <v>G5</v>
      </c>
      <c r="BQ8" s="164">
        <f>SUMIF($T$4:$T$588,$BP8,AK$4:AK$588)</f>
        <v>0</v>
      </c>
      <c r="BR8" s="164">
        <f t="shared" ref="BR8:BT8" si="2">SUMIF($T$4:$T$588,$BP8,AL$4:AL$588)</f>
        <v>0</v>
      </c>
      <c r="BS8" s="164">
        <f t="shared" si="2"/>
        <v>0</v>
      </c>
      <c r="BT8" s="164">
        <f t="shared" si="2"/>
        <v>0</v>
      </c>
      <c r="BU8" s="165">
        <f>SUMIF($T$4:$T$588,$BP8,AO$4:AO$588)</f>
        <v>0</v>
      </c>
      <c r="BV8" s="166">
        <f>n_5</f>
        <v>0</v>
      </c>
      <c r="BX8" s="126" t="str">
        <f>AJ3</f>
        <v>G5</v>
      </c>
      <c r="BY8" t="e">
        <f>n_5^2/N</f>
        <v>#DIV/0!</v>
      </c>
      <c r="BZ8" t="e">
        <f>n_5^2/N</f>
        <v>#DIV/0!</v>
      </c>
      <c r="CA8" t="e">
        <f>n_5^2/N</f>
        <v>#DIV/0!</v>
      </c>
      <c r="CB8" t="e">
        <f>n_5^2/N</f>
        <v>#DIV/0!</v>
      </c>
      <c r="CC8" t="e">
        <f>n_5^2/N</f>
        <v>#DIV/0!</v>
      </c>
      <c r="CI8" s="126" t="str">
        <f>AJ3</f>
        <v>G5</v>
      </c>
      <c r="CJ8" s="54"/>
      <c r="CK8" s="209"/>
      <c r="CL8" s="209"/>
      <c r="CM8" s="12"/>
      <c r="CN8" s="209"/>
      <c r="CO8" s="161">
        <f>n_5</f>
        <v>0</v>
      </c>
    </row>
    <row r="9" spans="1:128" x14ac:dyDescent="0.25">
      <c r="A9" s="27"/>
      <c r="B9" s="131"/>
      <c r="C9" s="27"/>
      <c r="D9" s="27"/>
      <c r="E9" s="27"/>
      <c r="F9" s="27"/>
      <c r="G9" s="27"/>
      <c r="H9" s="27"/>
      <c r="I9" s="27"/>
      <c r="J9" s="27"/>
      <c r="K9" s="27"/>
      <c r="L9" s="27"/>
      <c r="R9" s="194" t="s">
        <v>309</v>
      </c>
      <c r="T9" s="135"/>
      <c r="U9" s="6"/>
      <c r="V9" s="6"/>
      <c r="W9" s="10"/>
      <c r="X9" s="10"/>
      <c r="Y9" s="10"/>
      <c r="Z9" s="10"/>
      <c r="AA9" s="10"/>
      <c r="AE9" s="134">
        <f t="shared" si="1"/>
        <v>0</v>
      </c>
      <c r="AF9" s="196"/>
      <c r="AG9" s="196"/>
      <c r="AH9" s="196"/>
      <c r="AI9" s="196"/>
      <c r="AJ9" s="196"/>
      <c r="AP9" s="130"/>
      <c r="AQ9" s="130"/>
      <c r="AR9" s="130"/>
      <c r="AS9" s="130"/>
      <c r="AT9" s="130"/>
      <c r="CA9" t="s">
        <v>321</v>
      </c>
      <c r="CC9" t="e">
        <f>SUM(BY4+BZ5+CA6+CB7+CC8)</f>
        <v>#DIV/0!</v>
      </c>
      <c r="CD9" s="17" t="s">
        <v>322</v>
      </c>
      <c r="CE9" s="194" t="s">
        <v>323</v>
      </c>
      <c r="CF9" s="194"/>
      <c r="CG9" s="194"/>
      <c r="CK9" t="s">
        <v>321</v>
      </c>
      <c r="CM9">
        <f>SUM(CJ4+CK5+CL6+CM7+CN8)</f>
        <v>0</v>
      </c>
      <c r="CN9" s="17" t="s">
        <v>322</v>
      </c>
    </row>
    <row r="10" spans="1:128" x14ac:dyDescent="0.25">
      <c r="A10" s="27"/>
      <c r="B10" s="131"/>
      <c r="C10" s="27"/>
      <c r="D10" s="27"/>
      <c r="E10" s="27"/>
      <c r="F10" s="27"/>
      <c r="G10" s="27"/>
      <c r="H10" s="27"/>
      <c r="I10" s="27"/>
      <c r="J10" s="27"/>
      <c r="K10" s="27"/>
      <c r="L10" s="27"/>
      <c r="T10" s="135"/>
      <c r="U10" s="6"/>
      <c r="V10" s="6"/>
      <c r="W10" s="10"/>
      <c r="X10" s="10"/>
      <c r="Y10" s="10"/>
      <c r="Z10" s="10"/>
      <c r="AA10" s="10"/>
      <c r="AE10" s="134">
        <f t="shared" si="1"/>
        <v>0</v>
      </c>
      <c r="AF10" s="196"/>
      <c r="AG10" s="196"/>
      <c r="AH10" s="196"/>
      <c r="AI10" s="196"/>
      <c r="AJ10" s="196"/>
      <c r="AP10" s="130"/>
      <c r="AQ10" s="130"/>
      <c r="AR10" s="130"/>
      <c r="AS10" s="130"/>
      <c r="AT10" s="130"/>
      <c r="BP10" s="129" t="s">
        <v>258</v>
      </c>
      <c r="BQ10">
        <f>BQ4+BR5+BS6+BT7+BU8</f>
        <v>0</v>
      </c>
      <c r="BT10" s="194" t="s">
        <v>608</v>
      </c>
      <c r="BU10" s="194"/>
      <c r="BV10" s="194"/>
      <c r="CT10" t="s">
        <v>222</v>
      </c>
      <c r="CV10" s="221" t="s">
        <v>11</v>
      </c>
      <c r="CW10" s="221" t="s">
        <v>12</v>
      </c>
      <c r="CX10" s="221" t="s">
        <v>13</v>
      </c>
      <c r="CY10" s="221" t="s">
        <v>14</v>
      </c>
      <c r="CZ10" s="221" t="s">
        <v>348</v>
      </c>
    </row>
    <row r="11" spans="1:128" x14ac:dyDescent="0.25">
      <c r="A11" s="27"/>
      <c r="B11" s="131"/>
      <c r="C11" s="268"/>
      <c r="D11" s="27"/>
      <c r="E11" s="27"/>
      <c r="F11" s="27"/>
      <c r="G11" s="27"/>
      <c r="H11" s="27"/>
      <c r="I11" s="27"/>
      <c r="J11" s="27"/>
      <c r="K11" s="27"/>
      <c r="L11" s="27"/>
      <c r="T11" s="135"/>
      <c r="U11" s="6"/>
      <c r="V11" s="6"/>
      <c r="W11" s="10"/>
      <c r="X11" s="10"/>
      <c r="Y11" s="10"/>
      <c r="Z11" s="10"/>
      <c r="AA11" s="10"/>
      <c r="AE11" s="134">
        <f t="shared" si="1"/>
        <v>0</v>
      </c>
      <c r="AF11" s="196"/>
      <c r="AG11" s="196"/>
      <c r="AH11" s="196"/>
      <c r="AI11" s="196"/>
      <c r="AJ11" s="196"/>
      <c r="AP11" s="130"/>
      <c r="AQ11" s="130"/>
      <c r="AR11" s="130"/>
      <c r="AS11" s="130"/>
      <c r="AT11" s="130"/>
      <c r="BP11" s="129" t="s">
        <v>7</v>
      </c>
      <c r="BQ11">
        <f>N</f>
        <v>0</v>
      </c>
      <c r="BT11" s="194" t="s">
        <v>609</v>
      </c>
      <c r="BU11" s="194"/>
      <c r="BV11" s="194"/>
      <c r="BW11" s="194"/>
      <c r="BX11" s="168" t="s">
        <v>324</v>
      </c>
      <c r="BY11" s="34" t="s">
        <v>325</v>
      </c>
      <c r="BZ11" t="e">
        <f>CC9/N</f>
        <v>#DIV/0!</v>
      </c>
      <c r="CA11" t="s">
        <v>343</v>
      </c>
      <c r="CB11" s="6" t="s">
        <v>721</v>
      </c>
      <c r="CC11" s="6"/>
      <c r="CD11" s="6"/>
      <c r="CI11" s="168" t="s">
        <v>324</v>
      </c>
      <c r="CJ11" s="34" t="s">
        <v>325</v>
      </c>
      <c r="CK11" t="e">
        <f>CM9/N</f>
        <v>#DIV/0!</v>
      </c>
      <c r="CL11" t="s">
        <v>343</v>
      </c>
      <c r="CT11" t="s">
        <v>349</v>
      </c>
      <c r="CU11" s="221" t="s">
        <v>253</v>
      </c>
      <c r="CV11">
        <v>3.981011441739827</v>
      </c>
      <c r="CW11">
        <v>-1.0572128952771775</v>
      </c>
      <c r="CX11">
        <v>-1.0572128952771775</v>
      </c>
      <c r="CY11">
        <v>-1.0572128952771775</v>
      </c>
      <c r="CZ11">
        <v>-44.213484953780281</v>
      </c>
    </row>
    <row r="12" spans="1:128" x14ac:dyDescent="0.25">
      <c r="A12" s="27"/>
      <c r="B12" s="131"/>
      <c r="C12" s="268"/>
      <c r="D12" s="27"/>
      <c r="E12" s="27"/>
      <c r="F12" s="27"/>
      <c r="G12" s="27"/>
      <c r="H12" s="27"/>
      <c r="I12" s="27"/>
      <c r="J12" s="27"/>
      <c r="K12" s="27"/>
      <c r="L12" s="27"/>
      <c r="O12" s="194" t="s">
        <v>600</v>
      </c>
      <c r="P12" s="194"/>
      <c r="Q12" s="194"/>
      <c r="R12" s="194"/>
      <c r="S12" s="194"/>
      <c r="T12" s="135"/>
      <c r="U12" s="6"/>
      <c r="V12" s="6"/>
      <c r="W12" s="10"/>
      <c r="X12" s="10"/>
      <c r="Y12" s="10"/>
      <c r="Z12" s="10"/>
      <c r="AA12" s="10"/>
      <c r="AE12" s="134">
        <f t="shared" si="1"/>
        <v>0</v>
      </c>
      <c r="AF12" s="196"/>
      <c r="AG12" s="196"/>
      <c r="AH12" s="196"/>
      <c r="AI12" s="196"/>
      <c r="AJ12" s="196"/>
      <c r="AP12" s="130"/>
      <c r="AQ12" s="130"/>
      <c r="AR12" s="130"/>
      <c r="AS12" s="130"/>
      <c r="AT12" s="130"/>
      <c r="BP12" s="129" t="s">
        <v>259</v>
      </c>
      <c r="BQ12" s="125" t="e">
        <f>BQ10/BQ11</f>
        <v>#DIV/0!</v>
      </c>
      <c r="BY12" s="34" t="s">
        <v>326</v>
      </c>
      <c r="BZ12" t="e">
        <f>N*BZ11</f>
        <v>#DIV/0!</v>
      </c>
      <c r="CA12" t="s">
        <v>334</v>
      </c>
      <c r="CJ12" s="34" t="s">
        <v>326</v>
      </c>
      <c r="CK12" t="e">
        <f>N*CK11</f>
        <v>#DIV/0!</v>
      </c>
      <c r="CL12" t="s">
        <v>334</v>
      </c>
      <c r="CU12" s="221" t="s">
        <v>254</v>
      </c>
      <c r="CV12">
        <v>3.4491578390142741</v>
      </c>
      <c r="CW12">
        <v>0.16271223012691274</v>
      </c>
      <c r="CX12">
        <v>0.16271223012691274</v>
      </c>
      <c r="CY12">
        <v>0.16271223012691274</v>
      </c>
      <c r="CZ12">
        <v>-57.546220037500483</v>
      </c>
    </row>
    <row r="13" spans="1:128" x14ac:dyDescent="0.25">
      <c r="A13" s="272"/>
      <c r="B13" s="272"/>
      <c r="C13" s="27"/>
      <c r="D13" s="27"/>
      <c r="E13" s="27"/>
      <c r="F13" s="27"/>
      <c r="G13" s="27"/>
      <c r="H13" s="27"/>
      <c r="I13" s="27"/>
      <c r="J13" s="27"/>
      <c r="K13" s="27"/>
      <c r="L13" s="27"/>
      <c r="O13" s="194" t="s">
        <v>601</v>
      </c>
      <c r="P13" s="194"/>
      <c r="Q13" s="194"/>
      <c r="R13" s="194"/>
      <c r="S13" s="194"/>
      <c r="T13" s="135"/>
      <c r="U13" s="6"/>
      <c r="V13" s="6"/>
      <c r="W13" s="10"/>
      <c r="X13" s="10"/>
      <c r="Y13" s="10"/>
      <c r="Z13" s="10"/>
      <c r="AA13" s="10"/>
      <c r="AE13" s="134">
        <f t="shared" si="1"/>
        <v>0</v>
      </c>
      <c r="AF13" s="196"/>
      <c r="AG13" s="196"/>
      <c r="AH13" s="196"/>
      <c r="AI13" s="196"/>
      <c r="AJ13" s="196"/>
      <c r="AP13" s="130"/>
      <c r="AQ13" s="130"/>
      <c r="AR13" s="130"/>
      <c r="AS13" s="130"/>
      <c r="AT13" s="130"/>
      <c r="BY13" s="34" t="s">
        <v>327</v>
      </c>
      <c r="BZ13" t="e">
        <f>BZ12*(1-BZ11)</f>
        <v>#DIV/0!</v>
      </c>
      <c r="CA13" t="s">
        <v>335</v>
      </c>
      <c r="CJ13" s="34" t="s">
        <v>327</v>
      </c>
      <c r="CK13" t="e">
        <f>CK12*(1-CK11)</f>
        <v>#DIV/0!</v>
      </c>
      <c r="CL13" t="s">
        <v>335</v>
      </c>
      <c r="CU13" s="221" t="s">
        <v>255</v>
      </c>
      <c r="CV13">
        <v>4.3224138489327286</v>
      </c>
      <c r="CW13">
        <v>1.4455609489561017</v>
      </c>
      <c r="CX13">
        <v>1.4455609489561017</v>
      </c>
      <c r="CY13">
        <v>1.4455609489561017</v>
      </c>
      <c r="CZ13">
        <v>-44.212267172681663</v>
      </c>
    </row>
    <row r="14" spans="1:128" x14ac:dyDescent="0.25">
      <c r="A14" s="273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O14" s="194" t="s">
        <v>593</v>
      </c>
      <c r="P14" s="194"/>
      <c r="Q14" s="194"/>
      <c r="R14" s="194"/>
      <c r="S14" s="194"/>
      <c r="T14" s="135"/>
      <c r="U14" s="6"/>
      <c r="V14" s="6"/>
      <c r="W14" s="10"/>
      <c r="X14" s="10"/>
      <c r="Y14" s="10"/>
      <c r="Z14" s="10"/>
      <c r="AA14" s="10"/>
      <c r="AE14" s="134">
        <f t="shared" si="1"/>
        <v>0</v>
      </c>
      <c r="AF14" s="196"/>
      <c r="AG14" s="196"/>
      <c r="AH14" s="196"/>
      <c r="AI14" s="196"/>
      <c r="AJ14" s="196"/>
      <c r="AP14" s="130"/>
      <c r="AQ14" s="130"/>
      <c r="AR14" s="130"/>
      <c r="AS14" s="130"/>
      <c r="AT14" s="130"/>
      <c r="BQ14" s="79" t="s">
        <v>252</v>
      </c>
      <c r="BY14" s="34" t="s">
        <v>328</v>
      </c>
      <c r="BZ14" t="e">
        <f>SQRT(BZ13)</f>
        <v>#DIV/0!</v>
      </c>
      <c r="CJ14" s="34" t="s">
        <v>328</v>
      </c>
      <c r="CK14" t="e">
        <f>SQRT(CK13)</f>
        <v>#DIV/0!</v>
      </c>
      <c r="CU14" s="221" t="s">
        <v>256</v>
      </c>
      <c r="CV14">
        <v>1</v>
      </c>
      <c r="CW14">
        <v>2</v>
      </c>
      <c r="CX14">
        <v>2</v>
      </c>
      <c r="CY14">
        <v>2</v>
      </c>
      <c r="CZ14">
        <v>-20</v>
      </c>
    </row>
    <row r="15" spans="1:128" x14ac:dyDescent="0.25">
      <c r="A15" s="194" t="s">
        <v>260</v>
      </c>
      <c r="B15" s="194"/>
      <c r="C15" s="194"/>
      <c r="D15" s="194"/>
      <c r="E15" s="194"/>
      <c r="F15" s="194"/>
      <c r="O15" s="194" t="s">
        <v>603</v>
      </c>
      <c r="P15" s="194"/>
      <c r="Q15" s="194"/>
      <c r="R15" s="194"/>
      <c r="S15" s="194"/>
      <c r="T15" s="135"/>
      <c r="U15" s="6"/>
      <c r="V15" s="6"/>
      <c r="W15" s="10"/>
      <c r="X15" s="10"/>
      <c r="Y15" s="10"/>
      <c r="Z15" s="10"/>
      <c r="AA15" s="10"/>
      <c r="AE15" s="134">
        <f t="shared" si="1"/>
        <v>0</v>
      </c>
      <c r="AF15" s="196"/>
      <c r="AG15" s="196"/>
      <c r="AH15" s="196"/>
      <c r="AI15" s="196"/>
      <c r="AJ15" s="196"/>
      <c r="AP15" s="130"/>
      <c r="AQ15" s="130"/>
      <c r="AR15" s="130"/>
      <c r="AS15" s="130"/>
      <c r="AT15" s="130"/>
      <c r="BP15" s="158" t="s">
        <v>275</v>
      </c>
      <c r="BQ15" s="159" t="str">
        <f>$AF$3</f>
        <v>G1</v>
      </c>
      <c r="BR15" s="159" t="str">
        <f>$AG$3</f>
        <v>G2</v>
      </c>
      <c r="BS15" s="159" t="str">
        <f>$AH$3</f>
        <v>G3</v>
      </c>
      <c r="BT15" s="126" t="str">
        <f>$AI$3</f>
        <v>G4</v>
      </c>
      <c r="BU15" s="126" t="str">
        <f>AJ3</f>
        <v>G5</v>
      </c>
      <c r="BY15" s="34" t="s">
        <v>329</v>
      </c>
      <c r="CA15" t="s">
        <v>336</v>
      </c>
      <c r="CE15" t="s">
        <v>338</v>
      </c>
      <c r="CJ15" s="34" t="s">
        <v>329</v>
      </c>
      <c r="CL15" t="s">
        <v>342</v>
      </c>
      <c r="CQ15" t="s">
        <v>338</v>
      </c>
    </row>
    <row r="16" spans="1:128" x14ac:dyDescent="0.25">
      <c r="A16" s="194" t="s">
        <v>273</v>
      </c>
      <c r="B16" s="194"/>
      <c r="C16" s="194"/>
      <c r="D16" s="194"/>
      <c r="E16" s="194"/>
      <c r="F16" s="194"/>
      <c r="O16" s="194" t="s">
        <v>602</v>
      </c>
      <c r="P16" s="194"/>
      <c r="Q16" s="194"/>
      <c r="R16" s="194"/>
      <c r="S16" s="194"/>
      <c r="T16" s="135"/>
      <c r="U16" s="6"/>
      <c r="V16" s="6"/>
      <c r="W16" s="10"/>
      <c r="X16" s="10"/>
      <c r="Y16" s="10"/>
      <c r="Z16" s="10"/>
      <c r="AA16" s="10"/>
      <c r="AE16" s="134">
        <f t="shared" si="1"/>
        <v>0</v>
      </c>
      <c r="AF16" s="196"/>
      <c r="AG16" s="196"/>
      <c r="AH16" s="196"/>
      <c r="AI16" s="196"/>
      <c r="AJ16" s="196"/>
      <c r="AP16" s="130"/>
      <c r="AQ16" s="130"/>
      <c r="AR16" s="130"/>
      <c r="AS16" s="130"/>
      <c r="AT16" s="130"/>
      <c r="BP16" s="159" t="str">
        <f>$AF$3</f>
        <v>G1</v>
      </c>
      <c r="BQ16" s="160">
        <f>SUMIF($T$4:$T$588,$BP16,AU$4:AU$588)</f>
        <v>0</v>
      </c>
      <c r="BR16" s="160">
        <f>SUMIF($T$4:$T$588,$BP16,AV$4:AV$588)</f>
        <v>0</v>
      </c>
      <c r="BS16" s="160">
        <f>SUMIF($T$4:$T$588,$BP16,AW$4:AW$588)</f>
        <v>0</v>
      </c>
      <c r="BT16" s="163">
        <f>SUMIF($T$4:$T$588,$BP16,AX$4:AX$588)</f>
        <v>0</v>
      </c>
      <c r="BU16" s="163">
        <f>SUMIF($T$4:$T$588,$BP16,AY$4:AY$588)</f>
        <v>0</v>
      </c>
      <c r="BV16" s="166">
        <f>n_1</f>
        <v>0</v>
      </c>
      <c r="BY16" s="34" t="s">
        <v>330</v>
      </c>
      <c r="BZ16" t="e">
        <f>(BZ15-BZ12)/BZ14</f>
        <v>#DIV/0!</v>
      </c>
      <c r="CA16" t="s">
        <v>337</v>
      </c>
      <c r="CJ16" s="34" t="s">
        <v>330</v>
      </c>
      <c r="CK16" t="e">
        <f>(CK15-CK12)/CK14</f>
        <v>#DIV/0!</v>
      </c>
      <c r="CL16" t="s">
        <v>337</v>
      </c>
    </row>
    <row r="17" spans="1:104" x14ac:dyDescent="0.25">
      <c r="A17" s="194" t="s">
        <v>261</v>
      </c>
      <c r="B17" s="194"/>
      <c r="C17" s="194"/>
      <c r="D17" s="194"/>
      <c r="E17" s="194"/>
      <c r="F17" s="194"/>
      <c r="T17" s="135"/>
      <c r="U17" s="6"/>
      <c r="V17" s="6"/>
      <c r="W17" s="10"/>
      <c r="X17" s="10"/>
      <c r="Y17" s="10"/>
      <c r="Z17" s="10"/>
      <c r="AA17" s="10"/>
      <c r="AE17" s="134">
        <f t="shared" si="1"/>
        <v>0</v>
      </c>
      <c r="AF17" s="196"/>
      <c r="AG17" s="196"/>
      <c r="AH17" s="196"/>
      <c r="AI17" s="196"/>
      <c r="AJ17" s="196"/>
      <c r="AP17" s="130"/>
      <c r="AQ17" s="130"/>
      <c r="AR17" s="130"/>
      <c r="AS17" s="130"/>
      <c r="AT17" s="130"/>
      <c r="BP17" s="126" t="str">
        <f>$AG$3</f>
        <v>G2</v>
      </c>
      <c r="BQ17" s="160">
        <f t="shared" ref="BQ17:BQ20" si="3">SUMIF($T$4:$T$588,$BP17,AU$4:AU$588)</f>
        <v>0</v>
      </c>
      <c r="BR17" s="160">
        <f t="shared" ref="BR17:BU19" si="4">SUMIF($T$4:$T$588,$BP17,AV$4:AV$588)</f>
        <v>0</v>
      </c>
      <c r="BS17" s="160">
        <f t="shared" si="4"/>
        <v>0</v>
      </c>
      <c r="BT17" s="163">
        <f t="shared" si="4"/>
        <v>0</v>
      </c>
      <c r="BU17" s="163">
        <f t="shared" si="4"/>
        <v>0</v>
      </c>
      <c r="BV17" s="166">
        <f>n_2</f>
        <v>0</v>
      </c>
      <c r="BY17" s="34" t="s">
        <v>331</v>
      </c>
      <c r="BZ17" t="e">
        <f>(1-_xlfn.NORM.DIST(BZ16,0,1,1))*2</f>
        <v>#DIV/0!</v>
      </c>
      <c r="CJ17" s="34" t="s">
        <v>331</v>
      </c>
      <c r="CK17" t="e">
        <f>(1-_xlfn.NORM.DIST(CK16,0,1,1))*2</f>
        <v>#DIV/0!</v>
      </c>
    </row>
    <row r="18" spans="1:104" x14ac:dyDescent="0.25">
      <c r="T18" s="135"/>
      <c r="U18" s="6"/>
      <c r="V18" s="6"/>
      <c r="W18" s="10"/>
      <c r="X18" s="10"/>
      <c r="Y18" s="10"/>
      <c r="Z18" s="10"/>
      <c r="AA18" s="10"/>
      <c r="AE18" s="134">
        <f t="shared" si="1"/>
        <v>0</v>
      </c>
      <c r="AF18" s="196"/>
      <c r="AG18" s="196"/>
      <c r="AH18" s="196"/>
      <c r="AI18" s="196"/>
      <c r="AJ18" s="196"/>
      <c r="AP18" s="130"/>
      <c r="AQ18" s="130"/>
      <c r="AR18" s="130"/>
      <c r="AS18" s="130"/>
      <c r="AT18" s="130"/>
      <c r="BP18" s="126" t="str">
        <f>$AH$3</f>
        <v>G3</v>
      </c>
      <c r="BQ18" s="160">
        <f t="shared" si="3"/>
        <v>0</v>
      </c>
      <c r="BR18" s="160">
        <f t="shared" si="4"/>
        <v>0</v>
      </c>
      <c r="BS18" s="160">
        <f t="shared" si="4"/>
        <v>0</v>
      </c>
      <c r="BT18" s="163">
        <f t="shared" si="4"/>
        <v>0</v>
      </c>
      <c r="BU18" s="163">
        <f t="shared" si="4"/>
        <v>0</v>
      </c>
      <c r="BV18" s="166">
        <f>n_3</f>
        <v>0</v>
      </c>
      <c r="BX18" s="168" t="s">
        <v>332</v>
      </c>
      <c r="BY18" s="34" t="s">
        <v>333</v>
      </c>
      <c r="BZ18" t="e">
        <f>(1-_xlfn.BINOM.DIST(BZ15,N,BZ11,1))*2</f>
        <v>#DIV/0!</v>
      </c>
      <c r="CI18" s="168" t="s">
        <v>332</v>
      </c>
      <c r="CJ18" s="34" t="s">
        <v>333</v>
      </c>
      <c r="CK18" t="e">
        <f>(1-_xlfn.BINOM.DIST(CK15,N,CK11,1))*2</f>
        <v>#DIV/0!</v>
      </c>
    </row>
    <row r="19" spans="1:104" x14ac:dyDescent="0.25">
      <c r="A19" s="138" t="s">
        <v>262</v>
      </c>
      <c r="B19" s="138" t="s">
        <v>11</v>
      </c>
      <c r="C19" s="138" t="s">
        <v>12</v>
      </c>
      <c r="D19" s="138" t="s">
        <v>13</v>
      </c>
      <c r="E19" s="138" t="s">
        <v>14</v>
      </c>
      <c r="F19" s="138" t="s">
        <v>15</v>
      </c>
      <c r="G19" s="138" t="s">
        <v>16</v>
      </c>
      <c r="H19" s="138" t="s">
        <v>17</v>
      </c>
      <c r="I19" s="138" t="s">
        <v>18</v>
      </c>
      <c r="J19" s="138" t="s">
        <v>618</v>
      </c>
      <c r="K19" s="138" t="s">
        <v>619</v>
      </c>
      <c r="T19" s="135"/>
      <c r="U19" s="6"/>
      <c r="V19" s="6"/>
      <c r="W19" s="10"/>
      <c r="X19" s="10"/>
      <c r="Y19" s="10"/>
      <c r="Z19" s="10"/>
      <c r="AA19" s="10"/>
      <c r="AE19" s="134">
        <f t="shared" si="1"/>
        <v>0</v>
      </c>
      <c r="AF19" s="196"/>
      <c r="AG19" s="196"/>
      <c r="AH19" s="196"/>
      <c r="AI19" s="196"/>
      <c r="AJ19" s="196"/>
      <c r="AP19" s="130"/>
      <c r="AQ19" s="130"/>
      <c r="AR19" s="130"/>
      <c r="AS19" s="130"/>
      <c r="AT19" s="130"/>
      <c r="BP19" s="126" t="str">
        <f>$AI$3</f>
        <v>G4</v>
      </c>
      <c r="BQ19" s="160">
        <f t="shared" si="3"/>
        <v>0</v>
      </c>
      <c r="BR19" s="164">
        <f t="shared" si="4"/>
        <v>0</v>
      </c>
      <c r="BS19" s="164">
        <f t="shared" si="4"/>
        <v>0</v>
      </c>
      <c r="BT19" s="165">
        <f t="shared" si="4"/>
        <v>0</v>
      </c>
      <c r="BU19" s="165">
        <f t="shared" si="4"/>
        <v>0</v>
      </c>
      <c r="BV19" s="166">
        <f>n_4</f>
        <v>0</v>
      </c>
    </row>
    <row r="20" spans="1:104" x14ac:dyDescent="0.25">
      <c r="A20" s="138" t="s">
        <v>263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M20" t="s">
        <v>266</v>
      </c>
      <c r="P20" t="s">
        <v>269</v>
      </c>
      <c r="T20" s="135"/>
      <c r="U20" s="6"/>
      <c r="V20" s="6"/>
      <c r="W20" s="10"/>
      <c r="X20" s="10"/>
      <c r="Y20" s="10"/>
      <c r="Z20" s="10"/>
      <c r="AA20" s="10"/>
      <c r="AE20" s="134">
        <f t="shared" si="1"/>
        <v>0</v>
      </c>
      <c r="AF20" s="196"/>
      <c r="AG20" s="196"/>
      <c r="AH20" s="196"/>
      <c r="AI20" s="196"/>
      <c r="AJ20" s="196"/>
      <c r="AP20" s="130"/>
      <c r="AQ20" s="130"/>
      <c r="AR20" s="130"/>
      <c r="AS20" s="130"/>
      <c r="AT20" s="130"/>
      <c r="BP20" s="126" t="str">
        <f>AJ3</f>
        <v>G5</v>
      </c>
      <c r="BQ20" s="164">
        <f t="shared" si="3"/>
        <v>0</v>
      </c>
      <c r="BR20" s="164">
        <f t="shared" ref="BR20" si="5">SUMIF($T$4:$T$588,$BP20,AV$4:AV$588)</f>
        <v>0</v>
      </c>
      <c r="BS20" s="164">
        <f t="shared" ref="BS20" si="6">SUMIF($T$4:$T$588,$BP20,AW$4:AW$588)</f>
        <v>0</v>
      </c>
      <c r="BT20" s="164">
        <f t="shared" ref="BT20" si="7">SUMIF($T$4:$T$588,$BP20,AX$4:AX$588)</f>
        <v>0</v>
      </c>
      <c r="BU20" s="165">
        <f t="shared" ref="BU20" si="8">SUMIF($T$4:$T$588,$BP20,AY$4:AY$588)</f>
        <v>0</v>
      </c>
      <c r="BV20" s="166">
        <f>n_5</f>
        <v>0</v>
      </c>
      <c r="CV20" s="79" t="s">
        <v>252</v>
      </c>
    </row>
    <row r="21" spans="1:104" x14ac:dyDescent="0.25">
      <c r="A21" s="138" t="s">
        <v>264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M21" t="s">
        <v>267</v>
      </c>
      <c r="P21" t="s">
        <v>270</v>
      </c>
      <c r="T21" s="135"/>
      <c r="U21" s="6"/>
      <c r="V21" s="6"/>
      <c r="W21" s="10"/>
      <c r="X21" s="10"/>
      <c r="Y21" s="10"/>
      <c r="Z21" s="10"/>
      <c r="AA21" s="10"/>
      <c r="AE21" s="134">
        <f t="shared" si="1"/>
        <v>0</v>
      </c>
      <c r="AF21" s="196"/>
      <c r="AG21" s="196"/>
      <c r="AH21" s="196"/>
      <c r="AI21" s="196"/>
      <c r="AJ21" s="196"/>
      <c r="AP21" s="130"/>
      <c r="AQ21" s="130"/>
      <c r="AR21" s="130"/>
      <c r="AS21" s="130"/>
      <c r="AT21" s="130"/>
      <c r="CU21" t="s">
        <v>352</v>
      </c>
      <c r="CV21" s="159" t="str">
        <f>$AF$3</f>
        <v>G1</v>
      </c>
      <c r="CW21" s="159" t="str">
        <f>$AG$3</f>
        <v>G2</v>
      </c>
      <c r="CX21" s="159" t="str">
        <f>$AH$3</f>
        <v>G3</v>
      </c>
      <c r="CY21" s="126" t="str">
        <f>$AI$3</f>
        <v>G4</v>
      </c>
      <c r="CZ21" s="126" t="str">
        <f>AJ3</f>
        <v>G5</v>
      </c>
    </row>
    <row r="22" spans="1:104" x14ac:dyDescent="0.25">
      <c r="A22" s="138" t="s">
        <v>265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M22" t="s">
        <v>268</v>
      </c>
      <c r="P22" t="s">
        <v>271</v>
      </c>
      <c r="T22" s="135"/>
      <c r="U22" s="6"/>
      <c r="V22" s="6"/>
      <c r="W22" s="10"/>
      <c r="X22" s="10"/>
      <c r="Y22" s="10"/>
      <c r="Z22" s="10"/>
      <c r="AA22" s="10"/>
      <c r="AE22" s="134">
        <f t="shared" si="1"/>
        <v>0</v>
      </c>
      <c r="AF22" s="196"/>
      <c r="AG22" s="196"/>
      <c r="AH22" s="196"/>
      <c r="AI22" s="196"/>
      <c r="AJ22" s="196"/>
      <c r="AP22" s="130"/>
      <c r="AQ22" s="130"/>
      <c r="AR22" s="130"/>
      <c r="AS22" s="130"/>
      <c r="AT22" s="130"/>
      <c r="BP22" s="129" t="s">
        <v>258</v>
      </c>
      <c r="BQ22">
        <f>BQ16+BR17+BS18+BT19+BU20</f>
        <v>0</v>
      </c>
      <c r="BT22" s="194" t="s">
        <v>608</v>
      </c>
      <c r="BU22" s="194"/>
      <c r="BV22" s="194"/>
      <c r="CU22" s="126" t="str">
        <f>$AF$3</f>
        <v>G1</v>
      </c>
      <c r="CV22" s="160">
        <f t="shared" ref="CV22:CZ26" si="9">SUMIF($DD$4:$DD$621,$CU22,DT$4:DT$621)</f>
        <v>0</v>
      </c>
      <c r="CW22" s="160">
        <f t="shared" si="9"/>
        <v>0</v>
      </c>
      <c r="CX22" s="160">
        <f t="shared" si="9"/>
        <v>0</v>
      </c>
      <c r="CY22" s="163">
        <f t="shared" si="9"/>
        <v>0</v>
      </c>
      <c r="CZ22" s="163">
        <f t="shared" si="9"/>
        <v>0</v>
      </c>
    </row>
    <row r="23" spans="1:104" x14ac:dyDescent="0.25">
      <c r="A23" s="138" t="s">
        <v>29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M23" t="s">
        <v>280</v>
      </c>
      <c r="P23" t="s">
        <v>281</v>
      </c>
      <c r="T23" s="135"/>
      <c r="U23" s="6"/>
      <c r="V23" s="6"/>
      <c r="W23" s="10"/>
      <c r="X23" s="10"/>
      <c r="Y23" s="10"/>
      <c r="Z23" s="10"/>
      <c r="AA23" s="10"/>
      <c r="AE23" s="134">
        <f t="shared" si="1"/>
        <v>0</v>
      </c>
      <c r="AF23" s="196"/>
      <c r="AG23" s="196"/>
      <c r="AH23" s="196"/>
      <c r="AI23" s="196"/>
      <c r="AJ23" s="196"/>
      <c r="AP23" s="130"/>
      <c r="AQ23" s="130"/>
      <c r="AR23" s="130"/>
      <c r="AS23" s="130"/>
      <c r="AT23" s="130"/>
      <c r="BP23" s="129" t="s">
        <v>7</v>
      </c>
      <c r="BQ23">
        <f>N</f>
        <v>0</v>
      </c>
      <c r="BT23" s="194" t="s">
        <v>609</v>
      </c>
      <c r="BU23" s="194"/>
      <c r="BV23" s="194"/>
      <c r="BW23" s="194"/>
      <c r="CT23" t="s">
        <v>257</v>
      </c>
      <c r="CU23" s="126" t="str">
        <f>$AG$3</f>
        <v>G2</v>
      </c>
      <c r="CV23" s="160">
        <f t="shared" si="9"/>
        <v>0</v>
      </c>
      <c r="CW23" s="160">
        <f t="shared" si="9"/>
        <v>0</v>
      </c>
      <c r="CX23" s="160">
        <f t="shared" si="9"/>
        <v>0</v>
      </c>
      <c r="CY23" s="163">
        <f t="shared" si="9"/>
        <v>0</v>
      </c>
      <c r="CZ23" s="163">
        <f t="shared" si="9"/>
        <v>0</v>
      </c>
    </row>
    <row r="24" spans="1:104" x14ac:dyDescent="0.25">
      <c r="A24" s="138" t="s">
        <v>620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T24" s="135"/>
      <c r="U24" s="6"/>
      <c r="V24" s="6"/>
      <c r="W24" s="10"/>
      <c r="X24" s="10"/>
      <c r="Y24" s="10"/>
      <c r="Z24" s="10"/>
      <c r="AA24" s="10"/>
      <c r="AE24" s="134">
        <f t="shared" si="1"/>
        <v>0</v>
      </c>
      <c r="AF24" s="196"/>
      <c r="AG24" s="196"/>
      <c r="AH24" s="196"/>
      <c r="AI24" s="196"/>
      <c r="AJ24" s="196"/>
      <c r="AP24" s="130"/>
      <c r="AQ24" s="130"/>
      <c r="AR24" s="130"/>
      <c r="AS24" s="130"/>
      <c r="AT24" s="130"/>
      <c r="BP24" s="129" t="s">
        <v>259</v>
      </c>
      <c r="BQ24" s="125" t="e">
        <f>BQ22/BQ23</f>
        <v>#DIV/0!</v>
      </c>
      <c r="CU24" s="126" t="str">
        <f>$AH$3</f>
        <v>G3</v>
      </c>
      <c r="CV24" s="160">
        <f t="shared" si="9"/>
        <v>0</v>
      </c>
      <c r="CW24" s="160">
        <f t="shared" si="9"/>
        <v>0</v>
      </c>
      <c r="CX24" s="160">
        <f t="shared" si="9"/>
        <v>0</v>
      </c>
      <c r="CY24" s="163">
        <f t="shared" si="9"/>
        <v>0</v>
      </c>
      <c r="CZ24" s="163">
        <f t="shared" si="9"/>
        <v>0</v>
      </c>
    </row>
    <row r="25" spans="1:104" x14ac:dyDescent="0.25">
      <c r="A25" s="194" t="s">
        <v>310</v>
      </c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T25" s="135"/>
      <c r="U25" s="6"/>
      <c r="V25" s="6"/>
      <c r="W25" s="10"/>
      <c r="X25" s="10"/>
      <c r="Y25" s="10"/>
      <c r="Z25" s="10"/>
      <c r="AA25" s="10"/>
      <c r="AE25" s="134">
        <f t="shared" si="1"/>
        <v>0</v>
      </c>
      <c r="AF25" s="196"/>
      <c r="AG25" s="196"/>
      <c r="AH25" s="196"/>
      <c r="AI25" s="196"/>
      <c r="AJ25" s="196"/>
      <c r="AP25" s="130"/>
      <c r="AQ25" s="130"/>
      <c r="AR25" s="130"/>
      <c r="AS25" s="130"/>
      <c r="AT25" s="130"/>
      <c r="CU25" s="126" t="str">
        <f>$AI$3</f>
        <v>G4</v>
      </c>
      <c r="CV25" s="164">
        <f t="shared" si="9"/>
        <v>0</v>
      </c>
      <c r="CW25" s="164">
        <f t="shared" si="9"/>
        <v>0</v>
      </c>
      <c r="CX25" s="164">
        <f t="shared" si="9"/>
        <v>0</v>
      </c>
      <c r="CY25" s="165">
        <f t="shared" si="9"/>
        <v>0</v>
      </c>
      <c r="CZ25" s="163">
        <f t="shared" si="9"/>
        <v>0</v>
      </c>
    </row>
    <row r="26" spans="1:104" x14ac:dyDescent="0.25">
      <c r="A26" s="194" t="s">
        <v>311</v>
      </c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T26" s="135"/>
      <c r="U26" s="6"/>
      <c r="V26" s="6"/>
      <c r="W26" s="10"/>
      <c r="X26" s="10"/>
      <c r="Y26" s="10"/>
      <c r="Z26" s="10"/>
      <c r="AA26" s="10"/>
      <c r="AE26" s="134">
        <f t="shared" si="1"/>
        <v>0</v>
      </c>
      <c r="AF26" s="196"/>
      <c r="AG26" s="196"/>
      <c r="AH26" s="196"/>
      <c r="AI26" s="196"/>
      <c r="AJ26" s="196"/>
      <c r="AP26" s="130"/>
      <c r="AQ26" s="130"/>
      <c r="AR26" s="130"/>
      <c r="AS26" s="130"/>
      <c r="AT26" s="130"/>
      <c r="CU26" s="126" t="str">
        <f>AJ3</f>
        <v>G5</v>
      </c>
      <c r="CV26" s="164">
        <f t="shared" si="9"/>
        <v>0</v>
      </c>
      <c r="CW26" s="164">
        <f t="shared" si="9"/>
        <v>0</v>
      </c>
      <c r="CX26" s="164">
        <f t="shared" si="9"/>
        <v>0</v>
      </c>
      <c r="CY26" s="164">
        <f t="shared" si="9"/>
        <v>0</v>
      </c>
      <c r="CZ26" s="165">
        <f t="shared" si="9"/>
        <v>0</v>
      </c>
    </row>
    <row r="27" spans="1:104" x14ac:dyDescent="0.25">
      <c r="R27" s="127"/>
      <c r="S27" s="127"/>
      <c r="T27" s="135"/>
      <c r="U27" s="127"/>
      <c r="V27" s="127"/>
      <c r="W27" s="10"/>
      <c r="X27" s="10"/>
      <c r="Y27" s="10"/>
      <c r="Z27" s="10"/>
      <c r="AA27" s="10"/>
      <c r="AB27" s="127"/>
      <c r="AC27" s="127"/>
      <c r="AD27" s="127"/>
      <c r="AE27" s="134">
        <f t="shared" si="1"/>
        <v>0</v>
      </c>
      <c r="AF27" s="196"/>
      <c r="AG27" s="196"/>
      <c r="AH27" s="196"/>
      <c r="AI27" s="196"/>
      <c r="AJ27" s="196"/>
      <c r="AP27" s="130"/>
      <c r="AQ27" s="130"/>
      <c r="AR27" s="130"/>
      <c r="AS27" s="130"/>
      <c r="AT27" s="130"/>
      <c r="BQ27" s="79" t="s">
        <v>252</v>
      </c>
    </row>
    <row r="28" spans="1:104" x14ac:dyDescent="0.25">
      <c r="R28" s="6"/>
      <c r="S28" s="6"/>
      <c r="T28" s="135"/>
      <c r="U28" s="6"/>
      <c r="V28" s="6"/>
      <c r="W28" s="10"/>
      <c r="X28" s="10"/>
      <c r="Y28" s="10"/>
      <c r="Z28" s="10"/>
      <c r="AA28" s="10"/>
      <c r="AB28" s="6"/>
      <c r="AC28" s="6"/>
      <c r="AD28" s="6"/>
      <c r="AE28" s="134">
        <f t="shared" si="1"/>
        <v>0</v>
      </c>
      <c r="AF28" s="196"/>
      <c r="AG28" s="196"/>
      <c r="AH28" s="196"/>
      <c r="AI28" s="196"/>
      <c r="AJ28" s="196"/>
      <c r="AP28" s="130"/>
      <c r="AQ28" s="130"/>
      <c r="AR28" s="130"/>
      <c r="AS28" s="130"/>
      <c r="AT28" s="130"/>
      <c r="BP28" s="158" t="s">
        <v>293</v>
      </c>
      <c r="BQ28" s="159" t="str">
        <f>$AF$3</f>
        <v>G1</v>
      </c>
      <c r="BR28" s="159" t="str">
        <f>$AG$3</f>
        <v>G2</v>
      </c>
      <c r="BS28" s="159" t="str">
        <f>$AH$3</f>
        <v>G3</v>
      </c>
      <c r="BT28" s="126" t="str">
        <f>$AI$3</f>
        <v>G4</v>
      </c>
      <c r="BU28" s="126" t="str">
        <f>AJ3</f>
        <v>G5</v>
      </c>
      <c r="CU28" s="129" t="s">
        <v>258</v>
      </c>
      <c r="CV28">
        <f>CV22+CW23+CX24+CY25+CZ26</f>
        <v>0</v>
      </c>
    </row>
    <row r="29" spans="1:104" x14ac:dyDescent="0.25">
      <c r="A29" t="s">
        <v>283</v>
      </c>
      <c r="R29" s="6"/>
      <c r="S29" s="6"/>
      <c r="T29" s="135"/>
      <c r="U29" s="6"/>
      <c r="V29" s="6"/>
      <c r="W29" s="10"/>
      <c r="X29" s="10"/>
      <c r="Y29" s="10"/>
      <c r="Z29" s="10"/>
      <c r="AA29" s="10"/>
      <c r="AB29" s="6"/>
      <c r="AC29" s="6"/>
      <c r="AD29" s="6"/>
      <c r="AE29" s="134">
        <f t="shared" si="1"/>
        <v>0</v>
      </c>
      <c r="AF29" s="196"/>
      <c r="AG29" s="196"/>
      <c r="AH29" s="196"/>
      <c r="AI29" s="196"/>
      <c r="AJ29" s="196"/>
      <c r="AP29" s="130"/>
      <c r="AQ29" s="130"/>
      <c r="AR29" s="130"/>
      <c r="AS29" s="130"/>
      <c r="AT29" s="130"/>
      <c r="BP29" s="159" t="str">
        <f>$AF$3</f>
        <v>G1</v>
      </c>
      <c r="BQ29" s="160">
        <f>SUMIF($T$4:$T$588,$BP29,BJ$4:BJ$588)</f>
        <v>0</v>
      </c>
      <c r="BR29" s="160">
        <f>SUMIF($T$4:$T$588,$BP29,BK$4:BK$588)</f>
        <v>0</v>
      </c>
      <c r="BS29" s="160">
        <f>SUMIF($T$4:$T$588,$BP29,BL$4:BL$588)</f>
        <v>0</v>
      </c>
      <c r="BT29" s="163">
        <f>SUMIF($T$4:$T$588,$BP29,BM$4:BM$588)</f>
        <v>0</v>
      </c>
      <c r="BU29" s="163">
        <f>SUMIF($T$4:$T$588,$BP29,BN$4:BN$588)</f>
        <v>0</v>
      </c>
      <c r="BV29" s="166">
        <f>n_1</f>
        <v>0</v>
      </c>
      <c r="CU29" s="129" t="s">
        <v>7</v>
      </c>
      <c r="CV29">
        <f>N</f>
        <v>0</v>
      </c>
    </row>
    <row r="30" spans="1:104" x14ac:dyDescent="0.25">
      <c r="A30" t="s">
        <v>284</v>
      </c>
      <c r="R30" s="6"/>
      <c r="S30" s="6"/>
      <c r="T30" s="135"/>
      <c r="U30" s="6"/>
      <c r="V30" s="6"/>
      <c r="W30" s="10"/>
      <c r="X30" s="10"/>
      <c r="Y30" s="10"/>
      <c r="Z30" s="10"/>
      <c r="AA30" s="10"/>
      <c r="AB30" s="6"/>
      <c r="AC30" s="6"/>
      <c r="AD30" s="6"/>
      <c r="AE30" s="134">
        <f t="shared" si="1"/>
        <v>0</v>
      </c>
      <c r="AF30" s="196"/>
      <c r="AG30" s="196"/>
      <c r="AH30" s="196"/>
      <c r="AI30" s="196"/>
      <c r="AJ30" s="196"/>
      <c r="AP30" s="130"/>
      <c r="AQ30" s="130"/>
      <c r="AR30" s="130"/>
      <c r="AS30" s="130"/>
      <c r="AT30" s="130"/>
      <c r="BP30" s="126" t="str">
        <f>$AG$3</f>
        <v>G2</v>
      </c>
      <c r="BQ30" s="160">
        <f t="shared" ref="BQ30:BQ33" si="10">SUMIF($T$4:$T$588,$BP30,BJ$4:BJ$588)</f>
        <v>0</v>
      </c>
      <c r="BR30" s="160">
        <f t="shared" ref="BR30:BT32" si="11">SUMIF($T$4:$T$588,$BP30,BK$4:BK$588)</f>
        <v>0</v>
      </c>
      <c r="BS30" s="160">
        <f t="shared" si="11"/>
        <v>0</v>
      </c>
      <c r="BT30" s="163">
        <f t="shared" si="11"/>
        <v>0</v>
      </c>
      <c r="BU30" s="163">
        <f t="shared" ref="BU30:BU33" si="12">SUMIF($T$4:$T$588,$BP30,BN$4:BN$588)</f>
        <v>0</v>
      </c>
      <c r="BV30" s="166">
        <f>n_2</f>
        <v>0</v>
      </c>
      <c r="CU30" s="129" t="s">
        <v>259</v>
      </c>
      <c r="CV30" s="125" t="e">
        <f>CV28/CV29</f>
        <v>#DIV/0!</v>
      </c>
    </row>
    <row r="31" spans="1:104" x14ac:dyDescent="0.25">
      <c r="A31" t="s">
        <v>314</v>
      </c>
      <c r="B31" t="s">
        <v>315</v>
      </c>
      <c r="C31" t="s">
        <v>316</v>
      </c>
      <c r="D31" t="s">
        <v>286</v>
      </c>
      <c r="E31" t="s">
        <v>637</v>
      </c>
      <c r="F31" t="s">
        <v>285</v>
      </c>
      <c r="R31" s="6"/>
      <c r="S31" s="6"/>
      <c r="T31" s="135"/>
      <c r="U31" s="6"/>
      <c r="V31" s="6"/>
      <c r="W31" s="10"/>
      <c r="X31" s="10"/>
      <c r="Y31" s="10"/>
      <c r="Z31" s="10"/>
      <c r="AA31" s="10"/>
      <c r="AB31" s="6"/>
      <c r="AC31" s="6"/>
      <c r="AD31" s="6"/>
      <c r="AE31" s="134">
        <f t="shared" si="1"/>
        <v>0</v>
      </c>
      <c r="AF31" s="196"/>
      <c r="AG31" s="196"/>
      <c r="AH31" s="196"/>
      <c r="AI31" s="196"/>
      <c r="AJ31" s="196"/>
      <c r="AP31" s="130"/>
      <c r="AQ31" s="130"/>
      <c r="AR31" s="130"/>
      <c r="AS31" s="130"/>
      <c r="AT31" s="130"/>
      <c r="BP31" s="126" t="str">
        <f>$AH$3</f>
        <v>G3</v>
      </c>
      <c r="BQ31" s="160">
        <f t="shared" si="10"/>
        <v>0</v>
      </c>
      <c r="BR31" s="160">
        <f t="shared" si="11"/>
        <v>0</v>
      </c>
      <c r="BS31" s="160">
        <f t="shared" si="11"/>
        <v>0</v>
      </c>
      <c r="BT31" s="163">
        <f t="shared" si="11"/>
        <v>0</v>
      </c>
      <c r="BU31" s="163">
        <f t="shared" si="12"/>
        <v>0</v>
      </c>
      <c r="BV31" s="166">
        <f>n_3</f>
        <v>0</v>
      </c>
    </row>
    <row r="32" spans="1:104" x14ac:dyDescent="0.25">
      <c r="A32" t="e">
        <f>n_1/N</f>
        <v>#DIV/0!</v>
      </c>
      <c r="B32" t="e">
        <f>n_2/N</f>
        <v>#DIV/0!</v>
      </c>
      <c r="C32" t="e">
        <f>n_3/N</f>
        <v>#DIV/0!</v>
      </c>
      <c r="D32" t="e">
        <f>n_4/N</f>
        <v>#DIV/0!</v>
      </c>
      <c r="E32" t="e">
        <f>n_5/N</f>
        <v>#DIV/0!</v>
      </c>
      <c r="F32" t="e">
        <f>SUM(A32:E32)</f>
        <v>#DIV/0!</v>
      </c>
      <c r="R32" s="6"/>
      <c r="S32" s="6"/>
      <c r="T32" s="135"/>
      <c r="U32" s="6"/>
      <c r="V32" s="6"/>
      <c r="W32" s="10"/>
      <c r="X32" s="10"/>
      <c r="Y32" s="10"/>
      <c r="Z32" s="10"/>
      <c r="AA32" s="10"/>
      <c r="AB32" s="6"/>
      <c r="AC32" s="6"/>
      <c r="AD32" s="6"/>
      <c r="AE32" s="134">
        <f t="shared" si="1"/>
        <v>0</v>
      </c>
      <c r="AF32" s="196"/>
      <c r="AG32" s="196"/>
      <c r="AH32" s="196"/>
      <c r="AI32" s="196"/>
      <c r="AJ32" s="196"/>
      <c r="AP32" s="130"/>
      <c r="AQ32" s="130"/>
      <c r="AR32" s="130"/>
      <c r="AS32" s="130"/>
      <c r="AT32" s="130"/>
      <c r="BP32" s="126" t="str">
        <f>$AI$3</f>
        <v>G4</v>
      </c>
      <c r="BQ32" s="160">
        <f t="shared" si="10"/>
        <v>0</v>
      </c>
      <c r="BR32" s="164">
        <f t="shared" si="11"/>
        <v>0</v>
      </c>
      <c r="BS32" s="164">
        <f t="shared" si="11"/>
        <v>0</v>
      </c>
      <c r="BT32" s="165">
        <f t="shared" si="11"/>
        <v>0</v>
      </c>
      <c r="BU32" s="163">
        <f t="shared" si="12"/>
        <v>0</v>
      </c>
      <c r="BV32" s="166">
        <f>n_4</f>
        <v>0</v>
      </c>
    </row>
    <row r="33" spans="1:75" x14ac:dyDescent="0.25">
      <c r="R33" s="6"/>
      <c r="S33" s="6"/>
      <c r="T33" s="135"/>
      <c r="U33" s="6"/>
      <c r="V33" s="6"/>
      <c r="W33" s="10"/>
      <c r="X33" s="10"/>
      <c r="Y33" s="10"/>
      <c r="Z33" s="10"/>
      <c r="AA33" s="10"/>
      <c r="AB33" s="6"/>
      <c r="AC33" s="6"/>
      <c r="AD33" s="6"/>
      <c r="AE33" s="134">
        <f t="shared" si="1"/>
        <v>0</v>
      </c>
      <c r="AF33" s="196"/>
      <c r="AG33" s="196"/>
      <c r="AH33" s="196"/>
      <c r="AI33" s="196"/>
      <c r="AJ33" s="196"/>
      <c r="AP33" s="130"/>
      <c r="AQ33" s="130"/>
      <c r="AR33" s="130"/>
      <c r="AS33" s="130"/>
      <c r="AT33" s="130"/>
      <c r="BP33" s="126" t="str">
        <f>AJ3</f>
        <v>G5</v>
      </c>
      <c r="BQ33" s="164">
        <f t="shared" si="10"/>
        <v>0</v>
      </c>
      <c r="BR33" s="164">
        <f t="shared" ref="BR33" si="13">SUMIF($T$4:$T$588,$BP33,BK$4:BK$588)</f>
        <v>0</v>
      </c>
      <c r="BS33" s="164">
        <f t="shared" ref="BS33" si="14">SUMIF($T$4:$T$588,$BP33,BL$4:BL$588)</f>
        <v>0</v>
      </c>
      <c r="BT33" s="164">
        <f t="shared" ref="BT33" si="15">SUMIF($T$4:$T$588,$BP33,BM$4:BM$588)</f>
        <v>0</v>
      </c>
      <c r="BU33" s="165">
        <f t="shared" si="12"/>
        <v>0</v>
      </c>
      <c r="BV33" s="166">
        <f>N</f>
        <v>0</v>
      </c>
    </row>
    <row r="34" spans="1:75" x14ac:dyDescent="0.25">
      <c r="R34" s="6"/>
      <c r="S34" s="6"/>
      <c r="T34" s="135"/>
      <c r="U34" s="6"/>
      <c r="V34" s="6"/>
      <c r="W34" s="10"/>
      <c r="X34" s="10"/>
      <c r="Y34" s="10"/>
      <c r="Z34" s="10"/>
      <c r="AA34" s="10"/>
      <c r="AB34" s="6"/>
      <c r="AC34" s="6"/>
      <c r="AD34" s="6"/>
      <c r="AE34" s="134">
        <f t="shared" si="1"/>
        <v>0</v>
      </c>
      <c r="AF34" s="196"/>
      <c r="AG34" s="196"/>
      <c r="AH34" s="196"/>
      <c r="AI34" s="196"/>
      <c r="AJ34" s="196"/>
      <c r="AP34" s="130"/>
      <c r="AQ34" s="130"/>
      <c r="AR34" s="130"/>
      <c r="AS34" s="130"/>
      <c r="AT34" s="130"/>
    </row>
    <row r="35" spans="1:75" x14ac:dyDescent="0.25">
      <c r="A35" t="s">
        <v>313</v>
      </c>
      <c r="B35" t="s">
        <v>92</v>
      </c>
      <c r="C35" t="e">
        <f>MDETERM(B37:I44)</f>
        <v>#NAME?</v>
      </c>
      <c r="M35" s="194" t="s">
        <v>503</v>
      </c>
      <c r="N35" s="194"/>
      <c r="O35" s="194"/>
      <c r="R35" s="6"/>
      <c r="S35" s="6"/>
      <c r="T35" s="135"/>
      <c r="U35" s="6"/>
      <c r="V35" s="6"/>
      <c r="W35" s="10"/>
      <c r="X35" s="10"/>
      <c r="Y35" s="10"/>
      <c r="Z35" s="10"/>
      <c r="AA35" s="10"/>
      <c r="AB35" s="6"/>
      <c r="AC35" s="6"/>
      <c r="AD35" s="6"/>
      <c r="AE35" s="134">
        <f t="shared" si="1"/>
        <v>0</v>
      </c>
      <c r="AF35" s="196"/>
      <c r="AG35" s="196"/>
      <c r="AH35" s="196"/>
      <c r="AI35" s="196"/>
      <c r="AJ35" s="196"/>
      <c r="AP35" s="130"/>
      <c r="AQ35" s="130"/>
      <c r="AR35" s="130"/>
      <c r="AS35" s="130"/>
      <c r="AT35" s="130"/>
      <c r="BP35" s="129" t="s">
        <v>258</v>
      </c>
      <c r="BQ35">
        <f>BQ29+BR30+BS31+BT32+BU33</f>
        <v>0</v>
      </c>
      <c r="BT35" s="194" t="s">
        <v>608</v>
      </c>
      <c r="BU35" s="194"/>
      <c r="BV35" s="194"/>
    </row>
    <row r="36" spans="1:75" x14ac:dyDescent="0.25">
      <c r="A36" s="140" t="s">
        <v>296</v>
      </c>
      <c r="B36" s="139" t="s">
        <v>11</v>
      </c>
      <c r="C36" s="139" t="s">
        <v>12</v>
      </c>
      <c r="D36" s="139" t="s">
        <v>13</v>
      </c>
      <c r="E36" s="139" t="s">
        <v>14</v>
      </c>
      <c r="F36" s="139" t="s">
        <v>15</v>
      </c>
      <c r="G36" s="139" t="s">
        <v>16</v>
      </c>
      <c r="H36" s="139" t="s">
        <v>17</v>
      </c>
      <c r="I36" s="139" t="s">
        <v>18</v>
      </c>
      <c r="J36" s="139" t="s">
        <v>618</v>
      </c>
      <c r="K36" s="139" t="s">
        <v>619</v>
      </c>
      <c r="M36" s="194" t="s">
        <v>604</v>
      </c>
      <c r="N36" s="194"/>
      <c r="R36" s="6"/>
      <c r="S36" s="6"/>
      <c r="T36" s="135"/>
      <c r="U36" s="6"/>
      <c r="V36" s="6"/>
      <c r="W36" s="10"/>
      <c r="X36" s="10"/>
      <c r="Y36" s="10"/>
      <c r="Z36" s="10"/>
      <c r="AA36" s="10"/>
      <c r="AB36" s="6"/>
      <c r="AC36" s="6"/>
      <c r="AD36" s="6"/>
      <c r="AE36" s="134">
        <f t="shared" si="1"/>
        <v>0</v>
      </c>
      <c r="AF36" s="196"/>
      <c r="AG36" s="196"/>
      <c r="AH36" s="196"/>
      <c r="AI36" s="196"/>
      <c r="AJ36" s="196"/>
      <c r="AP36" s="130"/>
      <c r="AQ36" s="130"/>
      <c r="AR36" s="130"/>
      <c r="AS36" s="130"/>
      <c r="AT36" s="130"/>
      <c r="BP36" s="129" t="s">
        <v>7</v>
      </c>
      <c r="BQ36">
        <f>N</f>
        <v>0</v>
      </c>
      <c r="BT36" s="194" t="s">
        <v>644</v>
      </c>
      <c r="BU36" s="194"/>
      <c r="BV36" s="194"/>
      <c r="BW36" s="194"/>
    </row>
    <row r="37" spans="1:75" x14ac:dyDescent="0.25">
      <c r="A37" s="138" t="s">
        <v>11</v>
      </c>
      <c r="B37" t="e">
        <f t="array" ref="B37:K46">MMULT(TRANSPOSE(Gr1ges_neu),Gr1ges_neu)/n_1-MMULT(TRANSPOSE(mü1_neu),mü1_neu)</f>
        <v>#NAME?</v>
      </c>
      <c r="C37" t="e">
        <v>#NAME?</v>
      </c>
      <c r="D37" t="e">
        <v>#NAME?</v>
      </c>
      <c r="E37" t="e">
        <v>#NAME?</v>
      </c>
      <c r="F37" t="e">
        <v>#NAME?</v>
      </c>
      <c r="G37" t="e">
        <v>#NAME?</v>
      </c>
      <c r="H37" t="e">
        <v>#NAME?</v>
      </c>
      <c r="I37" t="e">
        <v>#NAME?</v>
      </c>
      <c r="J37" s="20" t="e">
        <v>#NAME?</v>
      </c>
      <c r="K37" s="20" t="e">
        <v>#NAME?</v>
      </c>
      <c r="R37" s="6"/>
      <c r="S37" s="6"/>
      <c r="T37" s="135"/>
      <c r="U37" s="6"/>
      <c r="V37" s="6"/>
      <c r="W37" s="10"/>
      <c r="X37" s="10"/>
      <c r="Y37" s="10"/>
      <c r="Z37" s="10"/>
      <c r="AA37" s="10"/>
      <c r="AB37" s="6"/>
      <c r="AC37" s="6"/>
      <c r="AD37" s="6"/>
      <c r="AE37" s="134">
        <f t="shared" si="1"/>
        <v>0</v>
      </c>
      <c r="AF37" s="196"/>
      <c r="AG37" s="196"/>
      <c r="AH37" s="196"/>
      <c r="AI37" s="196"/>
      <c r="AJ37" s="196"/>
      <c r="AP37" s="130"/>
      <c r="AQ37" s="130"/>
      <c r="AR37" s="130"/>
      <c r="AS37" s="130"/>
      <c r="AT37" s="130"/>
      <c r="BP37" s="129" t="s">
        <v>259</v>
      </c>
      <c r="BQ37" s="125" t="e">
        <f>BQ35/BQ36</f>
        <v>#DIV/0!</v>
      </c>
    </row>
    <row r="38" spans="1:75" x14ac:dyDescent="0.25">
      <c r="A38" s="138" t="s">
        <v>12</v>
      </c>
      <c r="B38" t="e">
        <v>#NAME?</v>
      </c>
      <c r="C38" t="e">
        <v>#NAME?</v>
      </c>
      <c r="D38" t="e">
        <v>#NAME?</v>
      </c>
      <c r="E38" t="e">
        <v>#NAME?</v>
      </c>
      <c r="F38" t="e">
        <v>#NAME?</v>
      </c>
      <c r="G38" t="e">
        <v>#NAME?</v>
      </c>
      <c r="H38" t="e">
        <v>#NAME?</v>
      </c>
      <c r="I38" t="e">
        <v>#NAME?</v>
      </c>
      <c r="J38" s="20" t="e">
        <v>#NAME?</v>
      </c>
      <c r="K38" s="20" t="e">
        <v>#NAME?</v>
      </c>
      <c r="R38" s="6"/>
      <c r="S38" s="6"/>
      <c r="T38" s="135"/>
      <c r="U38" s="6"/>
      <c r="V38" s="6"/>
      <c r="W38" s="10"/>
      <c r="X38" s="10"/>
      <c r="Y38" s="10"/>
      <c r="Z38" s="10"/>
      <c r="AA38" s="10"/>
      <c r="AB38" s="6"/>
      <c r="AC38" s="6"/>
      <c r="AD38" s="6"/>
      <c r="AE38" s="134">
        <f t="shared" si="1"/>
        <v>0</v>
      </c>
      <c r="AF38" s="196"/>
      <c r="AG38" s="196"/>
      <c r="AH38" s="196"/>
      <c r="AI38" s="196"/>
      <c r="AJ38" s="196"/>
      <c r="AP38" s="130"/>
      <c r="AQ38" s="130"/>
      <c r="AR38" s="130"/>
      <c r="AS38" s="130"/>
      <c r="AT38" s="130"/>
    </row>
    <row r="39" spans="1:75" x14ac:dyDescent="0.25">
      <c r="A39" s="138" t="s">
        <v>13</v>
      </c>
      <c r="B39" t="e">
        <v>#NAME?</v>
      </c>
      <c r="C39" t="e">
        <v>#NAME?</v>
      </c>
      <c r="D39" t="e">
        <v>#NAME?</v>
      </c>
      <c r="E39" t="e">
        <v>#NAME?</v>
      </c>
      <c r="F39" t="e">
        <v>#NAME?</v>
      </c>
      <c r="G39" t="e">
        <v>#NAME?</v>
      </c>
      <c r="H39" t="e">
        <v>#NAME?</v>
      </c>
      <c r="I39" t="e">
        <v>#NAME?</v>
      </c>
      <c r="J39" s="20" t="e">
        <v>#NAME?</v>
      </c>
      <c r="K39" s="20" t="e">
        <v>#NAME?</v>
      </c>
      <c r="M39" s="116" t="s">
        <v>301</v>
      </c>
      <c r="N39" s="116"/>
      <c r="R39" s="6"/>
      <c r="S39" s="6"/>
      <c r="T39" s="135"/>
      <c r="U39" s="6"/>
      <c r="V39" s="6"/>
      <c r="W39" s="10"/>
      <c r="X39" s="10"/>
      <c r="Y39" s="10"/>
      <c r="Z39" s="10"/>
      <c r="AA39" s="10"/>
      <c r="AB39" s="6"/>
      <c r="AC39" s="6"/>
      <c r="AD39" s="6"/>
      <c r="AE39" s="134">
        <f t="shared" si="1"/>
        <v>0</v>
      </c>
      <c r="AF39" s="196"/>
      <c r="AG39" s="196"/>
      <c r="AH39" s="196"/>
      <c r="AI39" s="196"/>
      <c r="AJ39" s="196"/>
      <c r="AP39" s="130"/>
      <c r="AQ39" s="130"/>
      <c r="AR39" s="130"/>
      <c r="AS39" s="130"/>
      <c r="AT39" s="130"/>
    </row>
    <row r="40" spans="1:75" x14ac:dyDescent="0.25">
      <c r="A40" s="138" t="s">
        <v>14</v>
      </c>
      <c r="B40" t="e">
        <v>#NAME?</v>
      </c>
      <c r="C40" t="e">
        <v>#NAME?</v>
      </c>
      <c r="D40" t="e">
        <v>#NAME?</v>
      </c>
      <c r="E40" t="e">
        <v>#NAME?</v>
      </c>
      <c r="F40" t="e">
        <v>#NAME?</v>
      </c>
      <c r="G40" t="e">
        <v>#NAME?</v>
      </c>
      <c r="H40" t="e">
        <v>#NAME?</v>
      </c>
      <c r="I40" t="e">
        <v>#NAME?</v>
      </c>
      <c r="J40" s="20" t="e">
        <v>#NAME?</v>
      </c>
      <c r="K40" s="20" t="e">
        <v>#NAME?</v>
      </c>
      <c r="R40" s="6"/>
      <c r="S40" s="6"/>
      <c r="T40" s="135"/>
      <c r="U40" s="6"/>
      <c r="V40" s="6"/>
      <c r="W40" s="10"/>
      <c r="X40" s="10"/>
      <c r="Y40" s="10"/>
      <c r="Z40" s="10"/>
      <c r="AA40" s="10"/>
      <c r="AB40" s="6"/>
      <c r="AC40" s="6"/>
      <c r="AD40" s="6"/>
      <c r="AE40" s="134">
        <f t="shared" si="1"/>
        <v>0</v>
      </c>
      <c r="AF40" s="196"/>
      <c r="AG40" s="196"/>
      <c r="AH40" s="196"/>
      <c r="AI40" s="196"/>
      <c r="AJ40" s="196"/>
      <c r="AP40" s="130"/>
      <c r="AQ40" s="130"/>
      <c r="AR40" s="130"/>
      <c r="AS40" s="130"/>
      <c r="AT40" s="130"/>
    </row>
    <row r="41" spans="1:75" x14ac:dyDescent="0.25">
      <c r="A41" s="138" t="s">
        <v>15</v>
      </c>
      <c r="B41" t="e">
        <v>#NAME?</v>
      </c>
      <c r="C41" t="e">
        <v>#NAME?</v>
      </c>
      <c r="D41" t="e">
        <v>#NAME?</v>
      </c>
      <c r="E41" t="e">
        <v>#NAME?</v>
      </c>
      <c r="F41" t="e">
        <v>#NAME?</v>
      </c>
      <c r="G41" t="e">
        <v>#NAME?</v>
      </c>
      <c r="H41" t="e">
        <v>#NAME?</v>
      </c>
      <c r="I41" t="e">
        <v>#NAME?</v>
      </c>
      <c r="J41" s="20" t="e">
        <v>#NAME?</v>
      </c>
      <c r="K41" s="20" t="e">
        <v>#NAME?</v>
      </c>
      <c r="M41" s="116" t="s">
        <v>720</v>
      </c>
      <c r="N41" s="116"/>
      <c r="O41" s="116"/>
      <c r="P41" s="116"/>
      <c r="Q41" s="116"/>
      <c r="R41" s="6"/>
      <c r="S41" s="6"/>
      <c r="T41" s="135"/>
      <c r="U41" s="6"/>
      <c r="V41" s="6"/>
      <c r="W41" s="10"/>
      <c r="X41" s="10"/>
      <c r="Y41" s="10"/>
      <c r="Z41" s="10"/>
      <c r="AA41" s="10"/>
      <c r="AB41" s="6"/>
      <c r="AC41" s="6"/>
      <c r="AD41" s="6"/>
      <c r="AE41" s="134">
        <f t="shared" si="1"/>
        <v>0</v>
      </c>
      <c r="AF41" s="196"/>
      <c r="AG41" s="196"/>
      <c r="AH41" s="196"/>
      <c r="AI41" s="196"/>
      <c r="AJ41" s="196"/>
      <c r="AP41" s="130"/>
      <c r="AQ41" s="130"/>
      <c r="AR41" s="130"/>
      <c r="AS41" s="130"/>
      <c r="AT41" s="130"/>
    </row>
    <row r="42" spans="1:75" x14ac:dyDescent="0.25">
      <c r="A42" s="138" t="s">
        <v>16</v>
      </c>
      <c r="B42" t="e">
        <v>#NAME?</v>
      </c>
      <c r="C42" t="e">
        <v>#NAME?</v>
      </c>
      <c r="D42" t="e">
        <v>#NAME?</v>
      </c>
      <c r="E42" t="e">
        <v>#NAME?</v>
      </c>
      <c r="F42" t="e">
        <v>#NAME?</v>
      </c>
      <c r="G42" t="e">
        <v>#NAME?</v>
      </c>
      <c r="H42" t="e">
        <v>#NAME?</v>
      </c>
      <c r="I42" t="e">
        <v>#NAME?</v>
      </c>
      <c r="J42" s="20" t="e">
        <v>#NAME?</v>
      </c>
      <c r="K42" s="20" t="e">
        <v>#NAME?</v>
      </c>
      <c r="M42" s="116" t="s">
        <v>719</v>
      </c>
      <c r="N42" s="116"/>
      <c r="O42" s="116"/>
      <c r="P42" s="116"/>
      <c r="Q42" s="116"/>
      <c r="R42" s="6"/>
      <c r="S42" s="6"/>
      <c r="T42" s="135"/>
      <c r="U42" s="6"/>
      <c r="V42" s="6"/>
      <c r="W42" s="10"/>
      <c r="X42" s="10"/>
      <c r="Y42" s="10"/>
      <c r="Z42" s="10"/>
      <c r="AA42" s="10"/>
      <c r="AB42" s="6"/>
      <c r="AC42" s="6"/>
      <c r="AD42" s="6"/>
      <c r="AE42" s="134">
        <f t="shared" si="1"/>
        <v>0</v>
      </c>
      <c r="AF42" s="196"/>
      <c r="AG42" s="196"/>
      <c r="AH42" s="196"/>
      <c r="AI42" s="196"/>
      <c r="AJ42" s="196"/>
      <c r="AP42" s="130"/>
      <c r="AQ42" s="130"/>
      <c r="AR42" s="130"/>
      <c r="AS42" s="130"/>
      <c r="AT42" s="130"/>
    </row>
    <row r="43" spans="1:75" x14ac:dyDescent="0.25">
      <c r="A43" s="138" t="s">
        <v>17</v>
      </c>
      <c r="B43" t="e">
        <v>#NAME?</v>
      </c>
      <c r="C43" t="e">
        <v>#NAME?</v>
      </c>
      <c r="D43" t="e">
        <v>#NAME?</v>
      </c>
      <c r="E43" t="e">
        <v>#NAME?</v>
      </c>
      <c r="F43" t="e">
        <v>#NAME?</v>
      </c>
      <c r="G43" t="e">
        <v>#NAME?</v>
      </c>
      <c r="H43" t="e">
        <v>#NAME?</v>
      </c>
      <c r="I43" t="e">
        <v>#NAME?</v>
      </c>
      <c r="J43" s="20" t="e">
        <v>#NAME?</v>
      </c>
      <c r="K43" s="20" t="e">
        <v>#NAME?</v>
      </c>
      <c r="T43" s="135"/>
      <c r="U43" s="6"/>
      <c r="V43" s="6"/>
      <c r="W43" s="10"/>
      <c r="X43" s="10"/>
      <c r="Y43" s="10"/>
      <c r="Z43" s="10"/>
      <c r="AA43" s="10"/>
      <c r="AE43" s="134">
        <f t="shared" si="1"/>
        <v>0</v>
      </c>
      <c r="AF43" s="196"/>
      <c r="AG43" s="196"/>
      <c r="AH43" s="196"/>
      <c r="AI43" s="196"/>
      <c r="AJ43" s="196"/>
      <c r="AP43" s="130"/>
      <c r="AQ43" s="130"/>
      <c r="AR43" s="130"/>
      <c r="AS43" s="130"/>
      <c r="AT43" s="130"/>
    </row>
    <row r="44" spans="1:75" x14ac:dyDescent="0.25">
      <c r="A44" s="138" t="s">
        <v>18</v>
      </c>
      <c r="B44" t="e">
        <v>#NAME?</v>
      </c>
      <c r="C44" t="e">
        <v>#NAME?</v>
      </c>
      <c r="D44" t="e">
        <v>#NAME?</v>
      </c>
      <c r="E44" t="e">
        <v>#NAME?</v>
      </c>
      <c r="F44" t="e">
        <v>#NAME?</v>
      </c>
      <c r="G44" t="e">
        <v>#NAME?</v>
      </c>
      <c r="H44" t="e">
        <v>#NAME?</v>
      </c>
      <c r="I44" t="e">
        <v>#NAME?</v>
      </c>
      <c r="J44" s="20" t="e">
        <v>#NAME?</v>
      </c>
      <c r="K44" s="20" t="e">
        <v>#NAME?</v>
      </c>
      <c r="R44" s="127"/>
      <c r="S44" s="127"/>
      <c r="T44" s="135"/>
      <c r="U44" s="127"/>
      <c r="V44" s="127"/>
      <c r="W44" s="10"/>
      <c r="X44" s="10"/>
      <c r="Y44" s="10"/>
      <c r="Z44" s="10"/>
      <c r="AA44" s="10"/>
      <c r="AB44" s="127"/>
      <c r="AC44" s="127"/>
      <c r="AD44" s="127"/>
      <c r="AE44" s="134">
        <f t="shared" si="1"/>
        <v>0</v>
      </c>
      <c r="AF44" s="196"/>
      <c r="AG44" s="196"/>
      <c r="AH44" s="196"/>
      <c r="AI44" s="196"/>
      <c r="AJ44" s="196"/>
      <c r="AP44" s="130"/>
      <c r="AQ44" s="130"/>
      <c r="AR44" s="130"/>
      <c r="AS44" s="130"/>
      <c r="AT44" s="130"/>
    </row>
    <row r="45" spans="1:75" x14ac:dyDescent="0.25">
      <c r="A45" s="138" t="s">
        <v>618</v>
      </c>
      <c r="B45" t="e">
        <v>#NAME?</v>
      </c>
      <c r="C45" t="e">
        <v>#NAME?</v>
      </c>
      <c r="D45" t="e">
        <v>#NAME?</v>
      </c>
      <c r="E45" t="e">
        <v>#NAME?</v>
      </c>
      <c r="F45" t="e">
        <v>#NAME?</v>
      </c>
      <c r="G45" t="e">
        <v>#NAME?</v>
      </c>
      <c r="H45" t="e">
        <v>#NAME?</v>
      </c>
      <c r="I45" t="e">
        <v>#NAME?</v>
      </c>
      <c r="J45" s="20" t="e">
        <v>#NAME?</v>
      </c>
      <c r="K45" s="20" t="e">
        <v>#NAME?</v>
      </c>
      <c r="R45" s="127"/>
      <c r="S45" s="127"/>
      <c r="T45" s="135"/>
      <c r="U45" s="127"/>
      <c r="V45" s="127"/>
      <c r="W45" s="10"/>
      <c r="X45" s="10"/>
      <c r="Y45" s="10"/>
      <c r="Z45" s="10"/>
      <c r="AA45" s="10"/>
      <c r="AB45" s="127"/>
      <c r="AC45" s="127"/>
      <c r="AD45" s="127"/>
      <c r="AE45" s="134">
        <f t="shared" si="1"/>
        <v>0</v>
      </c>
      <c r="AF45" s="196"/>
      <c r="AG45" s="196"/>
      <c r="AH45" s="196"/>
      <c r="AI45" s="196"/>
      <c r="AJ45" s="196"/>
      <c r="AP45" s="130"/>
      <c r="AQ45" s="130"/>
      <c r="AR45" s="130"/>
      <c r="AS45" s="130"/>
      <c r="AT45" s="130"/>
    </row>
    <row r="46" spans="1:75" x14ac:dyDescent="0.25">
      <c r="A46" s="138" t="s">
        <v>619</v>
      </c>
      <c r="B46" t="e">
        <v>#NAME?</v>
      </c>
      <c r="C46" t="e">
        <v>#NAME?</v>
      </c>
      <c r="D46" t="e">
        <v>#NAME?</v>
      </c>
      <c r="E46" t="e">
        <v>#NAME?</v>
      </c>
      <c r="F46" t="e">
        <v>#NAME?</v>
      </c>
      <c r="G46" t="e">
        <v>#NAME?</v>
      </c>
      <c r="H46" t="e">
        <v>#NAME?</v>
      </c>
      <c r="I46" t="e">
        <v>#NAME?</v>
      </c>
      <c r="J46" s="20" t="e">
        <v>#NAME?</v>
      </c>
      <c r="K46" s="20" t="e">
        <v>#NAME?</v>
      </c>
      <c r="R46" s="127"/>
      <c r="S46" s="127"/>
      <c r="T46" s="135"/>
      <c r="U46" s="127"/>
      <c r="V46" s="127"/>
      <c r="W46" s="10"/>
      <c r="X46" s="10"/>
      <c r="Y46" s="10"/>
      <c r="Z46" s="10"/>
      <c r="AA46" s="10"/>
      <c r="AB46" s="127"/>
      <c r="AC46" s="127"/>
      <c r="AD46" s="127"/>
      <c r="AE46" s="134">
        <f t="shared" si="1"/>
        <v>0</v>
      </c>
      <c r="AF46" s="196"/>
      <c r="AG46" s="196"/>
      <c r="AH46" s="196"/>
      <c r="AI46" s="196"/>
      <c r="AJ46" s="196"/>
      <c r="AP46" s="130"/>
      <c r="AQ46" s="130"/>
      <c r="AR46" s="130"/>
      <c r="AS46" s="130"/>
      <c r="AT46" s="130"/>
    </row>
    <row r="47" spans="1:75" x14ac:dyDescent="0.25">
      <c r="J47" s="20"/>
      <c r="K47" s="20"/>
      <c r="R47" s="6"/>
      <c r="S47" s="6"/>
      <c r="T47" s="135"/>
      <c r="U47" s="6"/>
      <c r="V47" s="6"/>
      <c r="W47" s="10"/>
      <c r="X47" s="10"/>
      <c r="Y47" s="10"/>
      <c r="Z47" s="10"/>
      <c r="AA47" s="10"/>
      <c r="AB47" s="6"/>
      <c r="AC47" s="6"/>
      <c r="AD47" s="6"/>
      <c r="AE47" s="134">
        <f t="shared" si="1"/>
        <v>0</v>
      </c>
      <c r="AF47" s="196"/>
      <c r="AG47" s="196"/>
      <c r="AH47" s="196"/>
      <c r="AI47" s="196"/>
      <c r="AJ47" s="196"/>
      <c r="AP47" s="130"/>
      <c r="AQ47" s="130"/>
      <c r="AR47" s="130"/>
      <c r="AS47" s="130"/>
      <c r="AT47" s="130"/>
    </row>
    <row r="48" spans="1:75" x14ac:dyDescent="0.25">
      <c r="A48" s="141" t="s">
        <v>299</v>
      </c>
      <c r="B48" s="139" t="s">
        <v>11</v>
      </c>
      <c r="C48" s="139" t="s">
        <v>12</v>
      </c>
      <c r="D48" s="139" t="s">
        <v>13</v>
      </c>
      <c r="E48" s="139" t="s">
        <v>14</v>
      </c>
      <c r="F48" s="139" t="s">
        <v>15</v>
      </c>
      <c r="G48" s="139" t="s">
        <v>16</v>
      </c>
      <c r="H48" s="139" t="s">
        <v>17</v>
      </c>
      <c r="I48" s="139" t="s">
        <v>18</v>
      </c>
      <c r="J48" s="139" t="s">
        <v>618</v>
      </c>
      <c r="K48" s="139" t="s">
        <v>619</v>
      </c>
      <c r="R48" s="6"/>
      <c r="S48" s="6"/>
      <c r="T48" s="135"/>
      <c r="U48" s="6"/>
      <c r="V48" s="6"/>
      <c r="W48" s="10"/>
      <c r="X48" s="10"/>
      <c r="Y48" s="10"/>
      <c r="Z48" s="10"/>
      <c r="AA48" s="10"/>
      <c r="AB48" s="6"/>
      <c r="AC48" s="6"/>
      <c r="AD48" s="6"/>
      <c r="AE48" s="134">
        <f t="shared" si="1"/>
        <v>0</v>
      </c>
      <c r="AF48" s="196"/>
      <c r="AG48" s="196"/>
      <c r="AH48" s="196"/>
      <c r="AI48" s="196"/>
      <c r="AJ48" s="196"/>
      <c r="AP48" s="130"/>
      <c r="AQ48" s="130"/>
      <c r="AR48" s="130"/>
      <c r="AS48" s="130"/>
      <c r="AT48" s="130"/>
    </row>
    <row r="49" spans="1:46" x14ac:dyDescent="0.25">
      <c r="A49" s="138" t="s">
        <v>11</v>
      </c>
      <c r="B49" t="e">
        <f t="array" ref="B49:K58">MINVERSE(Cov_G1)</f>
        <v>#NAME?</v>
      </c>
      <c r="C49" t="e">
        <v>#NAME?</v>
      </c>
      <c r="D49" t="e">
        <v>#NAME?</v>
      </c>
      <c r="E49" t="e">
        <v>#NAME?</v>
      </c>
      <c r="F49" t="e">
        <v>#NAME?</v>
      </c>
      <c r="G49" t="e">
        <v>#NAME?</v>
      </c>
      <c r="H49" t="e">
        <v>#NAME?</v>
      </c>
      <c r="I49" t="e">
        <v>#NAME?</v>
      </c>
      <c r="J49" t="e">
        <v>#NAME?</v>
      </c>
      <c r="K49" t="e">
        <v>#NAME?</v>
      </c>
      <c r="R49" s="6"/>
      <c r="S49" s="6"/>
      <c r="T49" s="135"/>
      <c r="U49" s="6"/>
      <c r="V49" s="6"/>
      <c r="W49" s="10"/>
      <c r="X49" s="10"/>
      <c r="Y49" s="10"/>
      <c r="Z49" s="10"/>
      <c r="AA49" s="10"/>
      <c r="AB49" s="6"/>
      <c r="AC49" s="6"/>
      <c r="AD49" s="6"/>
      <c r="AE49" s="134">
        <f t="shared" si="1"/>
        <v>0</v>
      </c>
      <c r="AF49" s="196"/>
      <c r="AG49" s="196"/>
      <c r="AH49" s="196"/>
      <c r="AI49" s="196"/>
      <c r="AJ49" s="196"/>
      <c r="AP49" s="130"/>
      <c r="AQ49" s="130"/>
      <c r="AR49" s="130"/>
      <c r="AS49" s="130"/>
      <c r="AT49" s="130"/>
    </row>
    <row r="50" spans="1:46" x14ac:dyDescent="0.25">
      <c r="A50" s="138" t="s">
        <v>12</v>
      </c>
      <c r="B50" t="e">
        <v>#NAME?</v>
      </c>
      <c r="C50" t="e">
        <v>#NAME?</v>
      </c>
      <c r="D50" t="e">
        <v>#NAME?</v>
      </c>
      <c r="E50" t="e">
        <v>#NAME?</v>
      </c>
      <c r="F50" t="e">
        <v>#NAME?</v>
      </c>
      <c r="G50" t="e">
        <v>#NAME?</v>
      </c>
      <c r="H50" t="e">
        <v>#NAME?</v>
      </c>
      <c r="I50" t="e">
        <v>#NAME?</v>
      </c>
      <c r="J50" t="e">
        <v>#NAME?</v>
      </c>
      <c r="K50" t="e">
        <v>#NAME?</v>
      </c>
      <c r="R50" s="6"/>
      <c r="S50" s="6"/>
      <c r="T50" s="135"/>
      <c r="U50" s="6"/>
      <c r="V50" s="6"/>
      <c r="W50" s="10"/>
      <c r="X50" s="10"/>
      <c r="Y50" s="10"/>
      <c r="Z50" s="10"/>
      <c r="AA50" s="10"/>
      <c r="AB50" s="6"/>
      <c r="AC50" s="6"/>
      <c r="AD50" s="6"/>
      <c r="AE50" s="134">
        <f t="shared" si="1"/>
        <v>0</v>
      </c>
      <c r="AF50" s="196"/>
      <c r="AG50" s="196"/>
      <c r="AH50" s="196"/>
      <c r="AI50" s="196"/>
      <c r="AJ50" s="196"/>
      <c r="AP50" s="130"/>
      <c r="AQ50" s="130"/>
      <c r="AR50" s="130"/>
      <c r="AS50" s="130"/>
      <c r="AT50" s="130"/>
    </row>
    <row r="51" spans="1:46" x14ac:dyDescent="0.25">
      <c r="A51" s="138" t="s">
        <v>13</v>
      </c>
      <c r="B51" t="e">
        <v>#NAME?</v>
      </c>
      <c r="C51" t="e">
        <v>#NAME?</v>
      </c>
      <c r="D51" t="e">
        <v>#NAME?</v>
      </c>
      <c r="E51" t="e">
        <v>#NAME?</v>
      </c>
      <c r="F51" t="e">
        <v>#NAME?</v>
      </c>
      <c r="G51" t="e">
        <v>#NAME?</v>
      </c>
      <c r="H51" t="e">
        <v>#NAME?</v>
      </c>
      <c r="I51" t="e">
        <v>#NAME?</v>
      </c>
      <c r="J51" t="e">
        <v>#NAME?</v>
      </c>
      <c r="K51" t="e">
        <v>#NAME?</v>
      </c>
      <c r="R51" s="6"/>
      <c r="S51" s="6"/>
      <c r="T51" s="135"/>
      <c r="U51" s="6"/>
      <c r="V51" s="6"/>
      <c r="W51" s="10"/>
      <c r="X51" s="10"/>
      <c r="Y51" s="10"/>
      <c r="Z51" s="10"/>
      <c r="AA51" s="10"/>
      <c r="AB51" s="6"/>
      <c r="AC51" s="6"/>
      <c r="AD51" s="6"/>
      <c r="AE51" s="134">
        <f t="shared" si="1"/>
        <v>0</v>
      </c>
      <c r="AF51" s="196"/>
      <c r="AG51" s="196"/>
      <c r="AH51" s="196"/>
      <c r="AI51" s="196"/>
      <c r="AJ51" s="196"/>
      <c r="AP51" s="130"/>
      <c r="AQ51" s="130"/>
      <c r="AR51" s="130"/>
      <c r="AS51" s="130"/>
      <c r="AT51" s="130"/>
    </row>
    <row r="52" spans="1:46" x14ac:dyDescent="0.25">
      <c r="A52" s="138" t="s">
        <v>14</v>
      </c>
      <c r="B52" t="e">
        <v>#NAME?</v>
      </c>
      <c r="C52" t="e">
        <v>#NAME?</v>
      </c>
      <c r="D52" t="e">
        <v>#NAME?</v>
      </c>
      <c r="E52" t="e">
        <v>#NAME?</v>
      </c>
      <c r="F52" t="e">
        <v>#NAME?</v>
      </c>
      <c r="G52" t="e">
        <v>#NAME?</v>
      </c>
      <c r="H52" t="e">
        <v>#NAME?</v>
      </c>
      <c r="I52" t="e">
        <v>#NAME?</v>
      </c>
      <c r="J52" t="e">
        <v>#NAME?</v>
      </c>
      <c r="K52" t="e">
        <v>#NAME?</v>
      </c>
      <c r="R52" s="6"/>
      <c r="S52" s="6"/>
      <c r="T52" s="135"/>
      <c r="U52" s="6"/>
      <c r="V52" s="6"/>
      <c r="W52" s="10"/>
      <c r="X52" s="10"/>
      <c r="Y52" s="10"/>
      <c r="Z52" s="10"/>
      <c r="AA52" s="10"/>
      <c r="AB52" s="6"/>
      <c r="AC52" s="6"/>
      <c r="AD52" s="6"/>
      <c r="AE52" s="134">
        <f t="shared" si="1"/>
        <v>0</v>
      </c>
      <c r="AF52" s="196"/>
      <c r="AG52" s="196"/>
      <c r="AH52" s="196"/>
      <c r="AI52" s="196"/>
      <c r="AJ52" s="196"/>
      <c r="AP52" s="130"/>
      <c r="AQ52" s="130"/>
      <c r="AR52" s="130"/>
      <c r="AS52" s="130"/>
      <c r="AT52" s="130"/>
    </row>
    <row r="53" spans="1:46" x14ac:dyDescent="0.25">
      <c r="A53" s="138" t="s">
        <v>15</v>
      </c>
      <c r="B53" t="e">
        <v>#NAME?</v>
      </c>
      <c r="C53" t="e">
        <v>#NAME?</v>
      </c>
      <c r="D53" t="e">
        <v>#NAME?</v>
      </c>
      <c r="E53" t="e">
        <v>#NAME?</v>
      </c>
      <c r="F53" t="e">
        <v>#NAME?</v>
      </c>
      <c r="G53" t="e">
        <v>#NAME?</v>
      </c>
      <c r="H53" t="e">
        <v>#NAME?</v>
      </c>
      <c r="I53" t="e">
        <v>#NAME?</v>
      </c>
      <c r="J53" t="e">
        <v>#NAME?</v>
      </c>
      <c r="K53" t="e">
        <v>#NAME?</v>
      </c>
      <c r="R53" s="6"/>
      <c r="S53" s="6"/>
      <c r="T53" s="135"/>
      <c r="U53" s="6"/>
      <c r="V53" s="6"/>
      <c r="W53" s="10"/>
      <c r="X53" s="10"/>
      <c r="Y53" s="10"/>
      <c r="Z53" s="10"/>
      <c r="AA53" s="10"/>
      <c r="AB53" s="6"/>
      <c r="AC53" s="6"/>
      <c r="AD53" s="6"/>
      <c r="AE53" s="134">
        <f t="shared" si="1"/>
        <v>0</v>
      </c>
      <c r="AF53" s="196"/>
      <c r="AG53" s="196"/>
      <c r="AH53" s="196"/>
      <c r="AI53" s="196"/>
      <c r="AJ53" s="196"/>
      <c r="AP53" s="130"/>
      <c r="AQ53" s="130"/>
      <c r="AR53" s="130"/>
      <c r="AS53" s="130"/>
      <c r="AT53" s="130"/>
    </row>
    <row r="54" spans="1:46" x14ac:dyDescent="0.25">
      <c r="A54" s="138" t="s">
        <v>16</v>
      </c>
      <c r="B54" t="e">
        <v>#NAME?</v>
      </c>
      <c r="C54" t="e">
        <v>#NAME?</v>
      </c>
      <c r="D54" t="e">
        <v>#NAME?</v>
      </c>
      <c r="E54" t="e">
        <v>#NAME?</v>
      </c>
      <c r="F54" t="e">
        <v>#NAME?</v>
      </c>
      <c r="G54" t="e">
        <v>#NAME?</v>
      </c>
      <c r="H54" t="e">
        <v>#NAME?</v>
      </c>
      <c r="I54" t="e">
        <v>#NAME?</v>
      </c>
      <c r="J54" t="e">
        <v>#NAME?</v>
      </c>
      <c r="K54" t="e">
        <v>#NAME?</v>
      </c>
      <c r="R54" s="6"/>
      <c r="S54" s="6"/>
      <c r="T54" s="135"/>
      <c r="U54" s="6"/>
      <c r="V54" s="6"/>
      <c r="W54" s="10"/>
      <c r="X54" s="10"/>
      <c r="Y54" s="10"/>
      <c r="Z54" s="10"/>
      <c r="AA54" s="10"/>
      <c r="AB54" s="6"/>
      <c r="AC54" s="6"/>
      <c r="AD54" s="6"/>
      <c r="AE54" s="134">
        <f t="shared" si="1"/>
        <v>0</v>
      </c>
      <c r="AF54" s="196"/>
      <c r="AG54" s="196"/>
      <c r="AH54" s="196"/>
      <c r="AI54" s="196"/>
      <c r="AJ54" s="196"/>
      <c r="AP54" s="130"/>
      <c r="AQ54" s="130"/>
      <c r="AR54" s="130"/>
      <c r="AS54" s="130"/>
      <c r="AT54" s="130"/>
    </row>
    <row r="55" spans="1:46" x14ac:dyDescent="0.25">
      <c r="A55" s="138" t="s">
        <v>17</v>
      </c>
      <c r="B55" t="e">
        <v>#NAME?</v>
      </c>
      <c r="C55" t="e">
        <v>#NAME?</v>
      </c>
      <c r="D55" t="e">
        <v>#NAME?</v>
      </c>
      <c r="E55" t="e">
        <v>#NAME?</v>
      </c>
      <c r="F55" t="e">
        <v>#NAME?</v>
      </c>
      <c r="G55" t="e">
        <v>#NAME?</v>
      </c>
      <c r="H55" t="e">
        <v>#NAME?</v>
      </c>
      <c r="I55" t="e">
        <v>#NAME?</v>
      </c>
      <c r="J55" t="e">
        <v>#NAME?</v>
      </c>
      <c r="K55" t="e">
        <v>#NAME?</v>
      </c>
      <c r="R55" s="6"/>
      <c r="S55" s="6"/>
      <c r="T55" s="135"/>
      <c r="U55" s="6"/>
      <c r="V55" s="6"/>
      <c r="W55" s="10"/>
      <c r="X55" s="10"/>
      <c r="Y55" s="10"/>
      <c r="Z55" s="10"/>
      <c r="AA55" s="10"/>
      <c r="AB55" s="6"/>
      <c r="AC55" s="6"/>
      <c r="AD55" s="6"/>
      <c r="AE55" s="134">
        <f t="shared" si="1"/>
        <v>0</v>
      </c>
      <c r="AF55" s="196"/>
      <c r="AG55" s="196"/>
      <c r="AH55" s="196"/>
      <c r="AI55" s="196"/>
      <c r="AJ55" s="196"/>
      <c r="AP55" s="130"/>
      <c r="AQ55" s="130"/>
      <c r="AR55" s="130"/>
      <c r="AS55" s="130"/>
      <c r="AT55" s="130"/>
    </row>
    <row r="56" spans="1:46" x14ac:dyDescent="0.25">
      <c r="A56" s="138" t="s">
        <v>18</v>
      </c>
      <c r="B56" t="e">
        <v>#NAME?</v>
      </c>
      <c r="C56" t="e">
        <v>#NAME?</v>
      </c>
      <c r="D56" t="e">
        <v>#NAME?</v>
      </c>
      <c r="E56" t="e">
        <v>#NAME?</v>
      </c>
      <c r="F56" t="e">
        <v>#NAME?</v>
      </c>
      <c r="G56" t="e">
        <v>#NAME?</v>
      </c>
      <c r="H56" t="e">
        <v>#NAME?</v>
      </c>
      <c r="I56" t="e">
        <v>#NAME?</v>
      </c>
      <c r="J56" t="e">
        <v>#NAME?</v>
      </c>
      <c r="K56" t="e">
        <v>#NAME?</v>
      </c>
      <c r="R56" s="6"/>
      <c r="S56" s="6"/>
      <c r="T56" s="135"/>
      <c r="U56" s="6"/>
      <c r="V56" s="6"/>
      <c r="W56" s="10"/>
      <c r="X56" s="10"/>
      <c r="Y56" s="10"/>
      <c r="Z56" s="10"/>
      <c r="AA56" s="10"/>
      <c r="AB56" s="6"/>
      <c r="AC56" s="6"/>
      <c r="AD56" s="6"/>
      <c r="AE56" s="134">
        <f t="shared" si="1"/>
        <v>0</v>
      </c>
      <c r="AF56" s="196"/>
      <c r="AG56" s="196"/>
      <c r="AH56" s="196"/>
      <c r="AI56" s="196"/>
      <c r="AJ56" s="196"/>
      <c r="AP56" s="130"/>
      <c r="AQ56" s="130"/>
      <c r="AR56" s="130"/>
      <c r="AS56" s="130"/>
      <c r="AT56" s="130"/>
    </row>
    <row r="57" spans="1:46" x14ac:dyDescent="0.25">
      <c r="A57" s="138" t="s">
        <v>618</v>
      </c>
      <c r="B57" t="e">
        <v>#NAME?</v>
      </c>
      <c r="C57" t="e">
        <v>#NAME?</v>
      </c>
      <c r="D57" t="e">
        <v>#NAME?</v>
      </c>
      <c r="E57" t="e">
        <v>#NAME?</v>
      </c>
      <c r="F57" t="e">
        <v>#NAME?</v>
      </c>
      <c r="G57" t="e">
        <v>#NAME?</v>
      </c>
      <c r="H57" t="e">
        <v>#NAME?</v>
      </c>
      <c r="I57" t="e">
        <v>#NAME?</v>
      </c>
      <c r="J57" t="e">
        <v>#NAME?</v>
      </c>
      <c r="K57" t="e">
        <v>#NAME?</v>
      </c>
      <c r="R57" s="6"/>
      <c r="S57" s="6"/>
      <c r="T57" s="135"/>
      <c r="U57" s="6"/>
      <c r="V57" s="6"/>
      <c r="W57" s="10"/>
      <c r="X57" s="10"/>
      <c r="Y57" s="10"/>
      <c r="Z57" s="10"/>
      <c r="AA57" s="10"/>
      <c r="AB57" s="6"/>
      <c r="AC57" s="6"/>
      <c r="AD57" s="6"/>
      <c r="AE57" s="134">
        <f t="shared" si="1"/>
        <v>0</v>
      </c>
      <c r="AF57" s="196"/>
      <c r="AG57" s="196"/>
      <c r="AH57" s="196"/>
      <c r="AI57" s="196"/>
      <c r="AJ57" s="196"/>
      <c r="AP57" s="130"/>
      <c r="AQ57" s="130"/>
      <c r="AR57" s="130"/>
      <c r="AS57" s="130"/>
      <c r="AT57" s="130"/>
    </row>
    <row r="58" spans="1:46" x14ac:dyDescent="0.25">
      <c r="A58" s="138" t="s">
        <v>619</v>
      </c>
      <c r="B58" t="e">
        <v>#NAME?</v>
      </c>
      <c r="C58" t="e">
        <v>#NAME?</v>
      </c>
      <c r="D58" t="e">
        <v>#NAME?</v>
      </c>
      <c r="E58" t="e">
        <v>#NAME?</v>
      </c>
      <c r="F58" t="e">
        <v>#NAME?</v>
      </c>
      <c r="G58" t="e">
        <v>#NAME?</v>
      </c>
      <c r="H58" t="e">
        <v>#NAME?</v>
      </c>
      <c r="I58" t="e">
        <v>#NAME?</v>
      </c>
      <c r="J58" t="e">
        <v>#NAME?</v>
      </c>
      <c r="K58" t="e">
        <v>#NAME?</v>
      </c>
      <c r="R58" s="6"/>
      <c r="S58" s="6"/>
      <c r="T58" s="135"/>
      <c r="U58" s="6"/>
      <c r="V58" s="6"/>
      <c r="W58" s="10"/>
      <c r="X58" s="10"/>
      <c r="Y58" s="10"/>
      <c r="Z58" s="10"/>
      <c r="AA58" s="10"/>
      <c r="AB58" s="6"/>
      <c r="AC58" s="6"/>
      <c r="AD58" s="6"/>
      <c r="AE58" s="134">
        <f t="shared" si="1"/>
        <v>0</v>
      </c>
      <c r="AF58" s="196"/>
      <c r="AG58" s="196"/>
      <c r="AH58" s="196"/>
      <c r="AI58" s="196"/>
      <c r="AJ58" s="196"/>
      <c r="AP58" s="130"/>
      <c r="AQ58" s="130"/>
      <c r="AR58" s="130"/>
      <c r="AS58" s="130"/>
      <c r="AT58" s="130"/>
    </row>
    <row r="59" spans="1:46" x14ac:dyDescent="0.25">
      <c r="R59" s="6"/>
      <c r="S59" s="6"/>
      <c r="T59" s="135"/>
      <c r="U59" s="6"/>
      <c r="V59" s="6"/>
      <c r="W59" s="10"/>
      <c r="X59" s="10"/>
      <c r="Y59" s="10"/>
      <c r="Z59" s="10"/>
      <c r="AA59" s="10"/>
      <c r="AB59" s="6"/>
      <c r="AC59" s="6"/>
      <c r="AD59" s="6"/>
      <c r="AE59" s="134">
        <f t="shared" si="1"/>
        <v>0</v>
      </c>
      <c r="AF59" s="196"/>
      <c r="AG59" s="196"/>
      <c r="AH59" s="196"/>
      <c r="AI59" s="196"/>
      <c r="AJ59" s="196"/>
      <c r="AP59" s="130"/>
      <c r="AQ59" s="130"/>
      <c r="AR59" s="130"/>
      <c r="AS59" s="130"/>
      <c r="AT59" s="130"/>
    </row>
    <row r="60" spans="1:46" x14ac:dyDescent="0.25">
      <c r="R60" s="6"/>
      <c r="S60" s="6"/>
      <c r="T60" s="135"/>
      <c r="U60" s="6"/>
      <c r="V60" s="6"/>
      <c r="W60" s="10"/>
      <c r="X60" s="10"/>
      <c r="Y60" s="10"/>
      <c r="Z60" s="10"/>
      <c r="AA60" s="10"/>
      <c r="AB60" s="6"/>
      <c r="AC60" s="6"/>
      <c r="AD60" s="6"/>
      <c r="AE60" s="134">
        <f t="shared" si="1"/>
        <v>0</v>
      </c>
      <c r="AF60" s="196"/>
      <c r="AG60" s="196"/>
      <c r="AH60" s="196"/>
      <c r="AI60" s="196"/>
      <c r="AJ60" s="196"/>
      <c r="AP60" s="130"/>
      <c r="AQ60" s="130"/>
      <c r="AR60" s="130"/>
      <c r="AS60" s="130"/>
      <c r="AT60" s="130"/>
    </row>
    <row r="61" spans="1:46" x14ac:dyDescent="0.25">
      <c r="A61" s="20" t="s">
        <v>313</v>
      </c>
      <c r="B61" t="s">
        <v>92</v>
      </c>
      <c r="C61" t="e">
        <f>MDETERM(B63:I70)</f>
        <v>#NAME?</v>
      </c>
      <c r="M61" s="116" t="s">
        <v>504</v>
      </c>
      <c r="N61" s="116"/>
      <c r="O61" s="116"/>
      <c r="R61" s="6"/>
      <c r="S61" s="6"/>
      <c r="T61" s="135"/>
      <c r="U61" s="6"/>
      <c r="V61" s="6"/>
      <c r="W61" s="10"/>
      <c r="X61" s="10"/>
      <c r="Y61" s="10"/>
      <c r="Z61" s="10"/>
      <c r="AA61" s="10"/>
      <c r="AB61" s="6"/>
      <c r="AC61" s="6"/>
      <c r="AD61" s="6"/>
      <c r="AE61" s="134">
        <f t="shared" si="1"/>
        <v>0</v>
      </c>
      <c r="AF61" s="196"/>
      <c r="AG61" s="196"/>
      <c r="AH61" s="196"/>
      <c r="AI61" s="196"/>
      <c r="AJ61" s="196"/>
      <c r="AP61" s="130"/>
      <c r="AQ61" s="130"/>
      <c r="AR61" s="130"/>
      <c r="AS61" s="130"/>
      <c r="AT61" s="130"/>
    </row>
    <row r="62" spans="1:46" x14ac:dyDescent="0.25">
      <c r="A62" s="140" t="s">
        <v>297</v>
      </c>
      <c r="B62" s="139" t="s">
        <v>11</v>
      </c>
      <c r="C62" s="139" t="s">
        <v>12</v>
      </c>
      <c r="D62" s="139" t="s">
        <v>13</v>
      </c>
      <c r="E62" s="139" t="s">
        <v>14</v>
      </c>
      <c r="F62" s="139" t="s">
        <v>15</v>
      </c>
      <c r="G62" s="139" t="s">
        <v>16</v>
      </c>
      <c r="H62" s="139" t="s">
        <v>17</v>
      </c>
      <c r="I62" s="139" t="s">
        <v>18</v>
      </c>
      <c r="J62" s="139" t="s">
        <v>618</v>
      </c>
      <c r="K62" s="139" t="s">
        <v>619</v>
      </c>
      <c r="M62" s="194" t="s">
        <v>604</v>
      </c>
      <c r="N62" s="194"/>
      <c r="R62" s="6"/>
      <c r="S62" s="6"/>
      <c r="T62" s="135"/>
      <c r="U62" s="6"/>
      <c r="V62" s="6"/>
      <c r="W62" s="10"/>
      <c r="X62" s="10"/>
      <c r="Y62" s="10"/>
      <c r="Z62" s="10"/>
      <c r="AA62" s="10"/>
      <c r="AB62" s="6"/>
      <c r="AC62" s="6"/>
      <c r="AD62" s="6"/>
      <c r="AE62" s="134">
        <f t="shared" si="1"/>
        <v>0</v>
      </c>
      <c r="AF62" s="196"/>
      <c r="AG62" s="196"/>
      <c r="AH62" s="196"/>
      <c r="AI62" s="196"/>
      <c r="AJ62" s="196"/>
      <c r="AP62" s="130"/>
      <c r="AQ62" s="130"/>
      <c r="AR62" s="130"/>
      <c r="AS62" s="130"/>
      <c r="AT62" s="130"/>
    </row>
    <row r="63" spans="1:46" x14ac:dyDescent="0.25">
      <c r="A63" s="138" t="s">
        <v>11</v>
      </c>
      <c r="B63" t="e">
        <f t="array" ref="B63:K72">MMULT(TRANSPOSE(Gr2ges_neu),Gr2ges_neu)/n_2-MMULT(TRANSPOSE(mü2_neu),mü2_neu)</f>
        <v>#NAME?</v>
      </c>
      <c r="C63" t="e">
        <v>#NAME?</v>
      </c>
      <c r="D63" t="e">
        <v>#NAME?</v>
      </c>
      <c r="E63" t="e">
        <v>#NAME?</v>
      </c>
      <c r="F63" t="e">
        <v>#NAME?</v>
      </c>
      <c r="G63" t="e">
        <v>#NAME?</v>
      </c>
      <c r="H63" t="e">
        <v>#NAME?</v>
      </c>
      <c r="I63" t="e">
        <v>#NAME?</v>
      </c>
      <c r="J63" s="27" t="e">
        <v>#NAME?</v>
      </c>
      <c r="K63" s="27" t="e">
        <v>#NAME?</v>
      </c>
      <c r="R63" s="6"/>
      <c r="S63" s="6"/>
      <c r="T63" s="135"/>
      <c r="U63" s="6"/>
      <c r="V63" s="6"/>
      <c r="W63" s="10"/>
      <c r="X63" s="10"/>
      <c r="Y63" s="10"/>
      <c r="Z63" s="10"/>
      <c r="AA63" s="10"/>
      <c r="AB63" s="6"/>
      <c r="AC63" s="6"/>
      <c r="AD63" s="6"/>
      <c r="AE63" s="134">
        <f t="shared" si="1"/>
        <v>0</v>
      </c>
      <c r="AF63" s="196"/>
      <c r="AG63" s="196"/>
      <c r="AH63" s="196"/>
      <c r="AI63" s="196"/>
      <c r="AJ63" s="196"/>
      <c r="AP63" s="130"/>
      <c r="AQ63" s="130"/>
      <c r="AR63" s="130"/>
      <c r="AS63" s="130"/>
      <c r="AT63" s="130"/>
    </row>
    <row r="64" spans="1:46" x14ac:dyDescent="0.25">
      <c r="A64" s="138" t="s">
        <v>12</v>
      </c>
      <c r="B64" t="e">
        <v>#NAME?</v>
      </c>
      <c r="C64" t="e">
        <v>#NAME?</v>
      </c>
      <c r="D64" t="e">
        <v>#NAME?</v>
      </c>
      <c r="E64" t="e">
        <v>#NAME?</v>
      </c>
      <c r="F64" t="e">
        <v>#NAME?</v>
      </c>
      <c r="G64" t="e">
        <v>#NAME?</v>
      </c>
      <c r="H64" t="e">
        <v>#NAME?</v>
      </c>
      <c r="I64" t="e">
        <v>#NAME?</v>
      </c>
      <c r="J64" s="27" t="e">
        <v>#NAME?</v>
      </c>
      <c r="K64" s="27" t="e">
        <v>#NAME?</v>
      </c>
      <c r="T64" s="135"/>
      <c r="U64" s="6"/>
      <c r="V64" s="6"/>
      <c r="W64" s="10"/>
      <c r="X64" s="10"/>
      <c r="Y64" s="10"/>
      <c r="Z64" s="10"/>
      <c r="AA64" s="10"/>
      <c r="AE64" s="134">
        <f t="shared" si="1"/>
        <v>0</v>
      </c>
      <c r="AF64" s="196"/>
      <c r="AG64" s="196"/>
      <c r="AH64" s="196"/>
      <c r="AI64" s="196"/>
      <c r="AJ64" s="196"/>
      <c r="AP64" s="130"/>
      <c r="AQ64" s="130"/>
      <c r="AR64" s="130"/>
      <c r="AS64" s="130"/>
      <c r="AT64" s="130"/>
    </row>
    <row r="65" spans="1:46" x14ac:dyDescent="0.25">
      <c r="A65" s="138" t="s">
        <v>13</v>
      </c>
      <c r="B65" t="e">
        <v>#NAME?</v>
      </c>
      <c r="C65" t="e">
        <v>#NAME?</v>
      </c>
      <c r="D65" t="e">
        <v>#NAME?</v>
      </c>
      <c r="E65" t="e">
        <v>#NAME?</v>
      </c>
      <c r="F65" t="e">
        <v>#NAME?</v>
      </c>
      <c r="G65" t="e">
        <v>#NAME?</v>
      </c>
      <c r="H65" t="e">
        <v>#NAME?</v>
      </c>
      <c r="I65" t="e">
        <v>#NAME?</v>
      </c>
      <c r="J65" s="27" t="e">
        <v>#NAME?</v>
      </c>
      <c r="K65" s="27" t="e">
        <v>#NAME?</v>
      </c>
      <c r="M65" s="116" t="s">
        <v>302</v>
      </c>
      <c r="N65" s="116"/>
      <c r="T65" s="135"/>
      <c r="U65" s="6"/>
      <c r="V65" s="6"/>
      <c r="W65" s="10"/>
      <c r="X65" s="10"/>
      <c r="Y65" s="10"/>
      <c r="Z65" s="10"/>
      <c r="AA65" s="10"/>
      <c r="AE65" s="134">
        <f t="shared" si="1"/>
        <v>0</v>
      </c>
      <c r="AF65" s="196"/>
      <c r="AG65" s="196"/>
      <c r="AH65" s="196"/>
      <c r="AI65" s="196"/>
      <c r="AJ65" s="196"/>
      <c r="AP65" s="130"/>
      <c r="AQ65" s="130"/>
      <c r="AR65" s="130"/>
      <c r="AS65" s="130"/>
      <c r="AT65" s="130"/>
    </row>
    <row r="66" spans="1:46" x14ac:dyDescent="0.25">
      <c r="A66" s="138" t="s">
        <v>14</v>
      </c>
      <c r="B66" t="e">
        <v>#NAME?</v>
      </c>
      <c r="C66" t="e">
        <v>#NAME?</v>
      </c>
      <c r="D66" t="e">
        <v>#NAME?</v>
      </c>
      <c r="E66" t="e">
        <v>#NAME?</v>
      </c>
      <c r="F66" t="e">
        <v>#NAME?</v>
      </c>
      <c r="G66" t="e">
        <v>#NAME?</v>
      </c>
      <c r="H66" t="e">
        <v>#NAME?</v>
      </c>
      <c r="I66" t="e">
        <v>#NAME?</v>
      </c>
      <c r="J66" s="27" t="e">
        <v>#NAME?</v>
      </c>
      <c r="K66" s="27" t="e">
        <v>#NAME?</v>
      </c>
      <c r="R66" s="127"/>
      <c r="S66" s="127"/>
      <c r="T66" s="135"/>
      <c r="U66" s="127"/>
      <c r="V66" s="127"/>
      <c r="W66" s="10"/>
      <c r="X66" s="10"/>
      <c r="Y66" s="10"/>
      <c r="Z66" s="10"/>
      <c r="AA66" s="10"/>
      <c r="AB66" s="127"/>
      <c r="AC66" s="127"/>
      <c r="AD66" s="127"/>
      <c r="AE66" s="134">
        <f t="shared" si="1"/>
        <v>0</v>
      </c>
      <c r="AF66" s="196"/>
      <c r="AG66" s="196"/>
      <c r="AH66" s="196"/>
      <c r="AI66" s="196"/>
      <c r="AJ66" s="196"/>
      <c r="AP66" s="130"/>
      <c r="AQ66" s="130"/>
      <c r="AR66" s="130"/>
      <c r="AS66" s="130"/>
      <c r="AT66" s="130"/>
    </row>
    <row r="67" spans="1:46" x14ac:dyDescent="0.25">
      <c r="A67" s="138" t="s">
        <v>15</v>
      </c>
      <c r="B67" t="e">
        <v>#NAME?</v>
      </c>
      <c r="C67" t="e">
        <v>#NAME?</v>
      </c>
      <c r="D67" t="e">
        <v>#NAME?</v>
      </c>
      <c r="E67" t="e">
        <v>#NAME?</v>
      </c>
      <c r="F67" t="e">
        <v>#NAME?</v>
      </c>
      <c r="G67" t="e">
        <v>#NAME?</v>
      </c>
      <c r="H67" t="e">
        <v>#NAME?</v>
      </c>
      <c r="I67" t="e">
        <v>#NAME?</v>
      </c>
      <c r="J67" s="27" t="e">
        <v>#NAME?</v>
      </c>
      <c r="K67" s="27" t="e">
        <v>#NAME?</v>
      </c>
      <c r="R67" s="6"/>
      <c r="S67" s="6"/>
      <c r="T67" s="135"/>
      <c r="U67" s="6"/>
      <c r="V67" s="6"/>
      <c r="W67" s="10"/>
      <c r="X67" s="10"/>
      <c r="Y67" s="10"/>
      <c r="Z67" s="10"/>
      <c r="AA67" s="10"/>
      <c r="AB67" s="6"/>
      <c r="AC67" s="6"/>
      <c r="AD67" s="6"/>
      <c r="AE67" s="134">
        <f t="shared" si="1"/>
        <v>0</v>
      </c>
      <c r="AF67" s="196"/>
      <c r="AG67" s="196"/>
      <c r="AH67" s="196"/>
      <c r="AI67" s="196"/>
      <c r="AJ67" s="196"/>
      <c r="AP67" s="130"/>
      <c r="AQ67" s="130"/>
      <c r="AR67" s="130"/>
      <c r="AS67" s="130"/>
      <c r="AT67" s="130"/>
    </row>
    <row r="68" spans="1:46" x14ac:dyDescent="0.25">
      <c r="A68" s="138" t="s">
        <v>16</v>
      </c>
      <c r="B68" t="e">
        <v>#NAME?</v>
      </c>
      <c r="C68" t="e">
        <v>#NAME?</v>
      </c>
      <c r="D68" t="e">
        <v>#NAME?</v>
      </c>
      <c r="E68" t="e">
        <v>#NAME?</v>
      </c>
      <c r="F68" t="e">
        <v>#NAME?</v>
      </c>
      <c r="G68" t="e">
        <v>#NAME?</v>
      </c>
      <c r="H68" t="e">
        <v>#NAME?</v>
      </c>
      <c r="I68" t="e">
        <v>#NAME?</v>
      </c>
      <c r="J68" s="27" t="e">
        <v>#NAME?</v>
      </c>
      <c r="K68" s="27" t="e">
        <v>#NAME?</v>
      </c>
      <c r="R68" s="6"/>
      <c r="S68" s="6"/>
      <c r="T68" s="135"/>
      <c r="U68" s="6"/>
      <c r="V68" s="6"/>
      <c r="W68" s="10"/>
      <c r="X68" s="10"/>
      <c r="Y68" s="10"/>
      <c r="Z68" s="10"/>
      <c r="AA68" s="10"/>
      <c r="AB68" s="6"/>
      <c r="AC68" s="6"/>
      <c r="AD68" s="6"/>
      <c r="AE68" s="134">
        <f t="shared" si="1"/>
        <v>0</v>
      </c>
      <c r="AF68" s="196"/>
      <c r="AG68" s="196"/>
      <c r="AH68" s="196"/>
      <c r="AI68" s="196"/>
      <c r="AJ68" s="196"/>
      <c r="AP68" s="130"/>
      <c r="AQ68" s="130"/>
      <c r="AR68" s="130"/>
      <c r="AS68" s="130"/>
      <c r="AT68" s="130"/>
    </row>
    <row r="69" spans="1:46" x14ac:dyDescent="0.25">
      <c r="A69" s="138" t="s">
        <v>17</v>
      </c>
      <c r="B69" t="e">
        <v>#NAME?</v>
      </c>
      <c r="C69" t="e">
        <v>#NAME?</v>
      </c>
      <c r="D69" t="e">
        <v>#NAME?</v>
      </c>
      <c r="E69" t="e">
        <v>#NAME?</v>
      </c>
      <c r="F69" t="e">
        <v>#NAME?</v>
      </c>
      <c r="G69" t="e">
        <v>#NAME?</v>
      </c>
      <c r="H69" t="e">
        <v>#NAME?</v>
      </c>
      <c r="I69" t="e">
        <v>#NAME?</v>
      </c>
      <c r="J69" s="27" t="e">
        <v>#NAME?</v>
      </c>
      <c r="K69" s="27" t="e">
        <v>#NAME?</v>
      </c>
      <c r="R69" s="6"/>
      <c r="S69" s="6"/>
      <c r="T69" s="135"/>
      <c r="U69" s="6"/>
      <c r="V69" s="6"/>
      <c r="W69" s="10"/>
      <c r="X69" s="10"/>
      <c r="Y69" s="10"/>
      <c r="Z69" s="10"/>
      <c r="AA69" s="10"/>
      <c r="AB69" s="6"/>
      <c r="AC69" s="6"/>
      <c r="AD69" s="6"/>
      <c r="AE69" s="134">
        <f t="shared" si="1"/>
        <v>0</v>
      </c>
      <c r="AF69" s="196"/>
      <c r="AG69" s="196"/>
      <c r="AH69" s="196"/>
      <c r="AI69" s="196"/>
      <c r="AJ69" s="196"/>
      <c r="AP69" s="130"/>
      <c r="AQ69" s="130"/>
      <c r="AR69" s="130"/>
      <c r="AS69" s="130"/>
      <c r="AT69" s="130"/>
    </row>
    <row r="70" spans="1:46" x14ac:dyDescent="0.25">
      <c r="A70" s="138" t="s">
        <v>18</v>
      </c>
      <c r="B70" t="e">
        <v>#NAME?</v>
      </c>
      <c r="C70" t="e">
        <v>#NAME?</v>
      </c>
      <c r="D70" t="e">
        <v>#NAME?</v>
      </c>
      <c r="E70" t="e">
        <v>#NAME?</v>
      </c>
      <c r="F70" t="e">
        <v>#NAME?</v>
      </c>
      <c r="G70" t="e">
        <v>#NAME?</v>
      </c>
      <c r="H70" t="e">
        <v>#NAME?</v>
      </c>
      <c r="I70" t="e">
        <v>#NAME?</v>
      </c>
      <c r="J70" s="27" t="e">
        <v>#NAME?</v>
      </c>
      <c r="K70" s="27" t="e">
        <v>#NAME?</v>
      </c>
      <c r="R70" s="6"/>
      <c r="S70" s="6"/>
      <c r="T70" s="135"/>
      <c r="U70" s="6"/>
      <c r="V70" s="6"/>
      <c r="W70" s="10"/>
      <c r="X70" s="10"/>
      <c r="Y70" s="10"/>
      <c r="Z70" s="10"/>
      <c r="AA70" s="10"/>
      <c r="AB70" s="6"/>
      <c r="AC70" s="6"/>
      <c r="AD70" s="6"/>
      <c r="AE70" s="134">
        <f t="shared" ref="AE70:AE133" si="16">T70</f>
        <v>0</v>
      </c>
      <c r="AF70" s="196"/>
      <c r="AG70" s="196"/>
      <c r="AH70" s="196"/>
      <c r="AI70" s="196"/>
      <c r="AJ70" s="196"/>
      <c r="AP70" s="130"/>
      <c r="AQ70" s="130"/>
      <c r="AR70" s="130"/>
      <c r="AS70" s="130"/>
      <c r="AT70" s="130"/>
    </row>
    <row r="71" spans="1:46" x14ac:dyDescent="0.25">
      <c r="A71" s="138" t="s">
        <v>618</v>
      </c>
      <c r="B71" t="e">
        <v>#NAME?</v>
      </c>
      <c r="C71" t="e">
        <v>#NAME?</v>
      </c>
      <c r="D71" t="e">
        <v>#NAME?</v>
      </c>
      <c r="E71" t="e">
        <v>#NAME?</v>
      </c>
      <c r="F71" t="e">
        <v>#NAME?</v>
      </c>
      <c r="G71" t="e">
        <v>#NAME?</v>
      </c>
      <c r="H71" t="e">
        <v>#NAME?</v>
      </c>
      <c r="I71" t="e">
        <v>#NAME?</v>
      </c>
      <c r="J71" s="27" t="e">
        <v>#NAME?</v>
      </c>
      <c r="K71" s="27" t="e">
        <v>#NAME?</v>
      </c>
      <c r="R71" s="6"/>
      <c r="S71" s="6"/>
      <c r="T71" s="135"/>
      <c r="U71" s="6"/>
      <c r="V71" s="6"/>
      <c r="W71" s="10"/>
      <c r="X71" s="10"/>
      <c r="Y71" s="10"/>
      <c r="Z71" s="10"/>
      <c r="AA71" s="10"/>
      <c r="AB71" s="6"/>
      <c r="AC71" s="6"/>
      <c r="AD71" s="6"/>
      <c r="AE71" s="134">
        <f t="shared" si="16"/>
        <v>0</v>
      </c>
      <c r="AF71" s="196"/>
      <c r="AG71" s="196"/>
      <c r="AH71" s="196"/>
      <c r="AI71" s="196"/>
      <c r="AJ71" s="196"/>
      <c r="AP71" s="130"/>
      <c r="AQ71" s="130"/>
      <c r="AR71" s="130"/>
      <c r="AS71" s="130"/>
      <c r="AT71" s="130"/>
    </row>
    <row r="72" spans="1:46" x14ac:dyDescent="0.25">
      <c r="A72" s="138" t="s">
        <v>619</v>
      </c>
      <c r="B72" t="e">
        <v>#NAME?</v>
      </c>
      <c r="C72" t="e">
        <v>#NAME?</v>
      </c>
      <c r="D72" t="e">
        <v>#NAME?</v>
      </c>
      <c r="E72" t="e">
        <v>#NAME?</v>
      </c>
      <c r="F72" t="e">
        <v>#NAME?</v>
      </c>
      <c r="G72" t="e">
        <v>#NAME?</v>
      </c>
      <c r="H72" t="e">
        <v>#NAME?</v>
      </c>
      <c r="I72" t="e">
        <v>#NAME?</v>
      </c>
      <c r="J72" s="27" t="e">
        <v>#NAME?</v>
      </c>
      <c r="K72" s="27" t="e">
        <v>#NAME?</v>
      </c>
      <c r="R72" s="6"/>
      <c r="S72" s="6"/>
      <c r="T72" s="135"/>
      <c r="U72" s="6"/>
      <c r="V72" s="6"/>
      <c r="W72" s="10"/>
      <c r="X72" s="10"/>
      <c r="Y72" s="10"/>
      <c r="Z72" s="10"/>
      <c r="AA72" s="10"/>
      <c r="AB72" s="6"/>
      <c r="AC72" s="6"/>
      <c r="AD72" s="6"/>
      <c r="AE72" s="134">
        <f t="shared" si="16"/>
        <v>0</v>
      </c>
      <c r="AF72" s="196"/>
      <c r="AG72" s="196"/>
      <c r="AH72" s="196"/>
      <c r="AI72" s="196"/>
      <c r="AJ72" s="196"/>
      <c r="AP72" s="130"/>
      <c r="AQ72" s="130"/>
      <c r="AR72" s="130"/>
      <c r="AS72" s="130"/>
      <c r="AT72" s="130"/>
    </row>
    <row r="73" spans="1:46" x14ac:dyDescent="0.25">
      <c r="J73" s="27"/>
      <c r="K73" s="27"/>
      <c r="R73" s="6"/>
      <c r="S73" s="6"/>
      <c r="T73" s="135"/>
      <c r="U73" s="6"/>
      <c r="V73" s="6"/>
      <c r="W73" s="10"/>
      <c r="X73" s="10"/>
      <c r="Y73" s="10"/>
      <c r="Z73" s="10"/>
      <c r="AA73" s="10"/>
      <c r="AB73" s="6"/>
      <c r="AC73" s="6"/>
      <c r="AD73" s="6"/>
      <c r="AE73" s="134">
        <f t="shared" si="16"/>
        <v>0</v>
      </c>
      <c r="AF73" s="196"/>
      <c r="AG73" s="196"/>
      <c r="AH73" s="196"/>
      <c r="AI73" s="196"/>
      <c r="AJ73" s="196"/>
      <c r="AP73" s="130"/>
      <c r="AQ73" s="130"/>
      <c r="AR73" s="130"/>
      <c r="AS73" s="130"/>
      <c r="AT73" s="130"/>
    </row>
    <row r="74" spans="1:46" x14ac:dyDescent="0.25">
      <c r="A74" s="141" t="s">
        <v>638</v>
      </c>
      <c r="B74" s="139" t="s">
        <v>11</v>
      </c>
      <c r="C74" s="139" t="s">
        <v>12</v>
      </c>
      <c r="D74" s="139" t="s">
        <v>13</v>
      </c>
      <c r="E74" s="139" t="s">
        <v>14</v>
      </c>
      <c r="F74" s="139" t="s">
        <v>15</v>
      </c>
      <c r="G74" s="139" t="s">
        <v>16</v>
      </c>
      <c r="H74" s="139" t="s">
        <v>17</v>
      </c>
      <c r="I74" s="139" t="s">
        <v>18</v>
      </c>
      <c r="J74" s="139" t="s">
        <v>618</v>
      </c>
      <c r="K74" s="139" t="s">
        <v>619</v>
      </c>
      <c r="R74" s="6"/>
      <c r="S74" s="6"/>
      <c r="T74" s="135"/>
      <c r="U74" s="6"/>
      <c r="V74" s="6"/>
      <c r="W74" s="10"/>
      <c r="X74" s="10"/>
      <c r="Y74" s="10"/>
      <c r="Z74" s="10"/>
      <c r="AA74" s="10"/>
      <c r="AB74" s="6"/>
      <c r="AC74" s="6"/>
      <c r="AD74" s="6"/>
      <c r="AE74" s="134">
        <f t="shared" si="16"/>
        <v>0</v>
      </c>
      <c r="AF74" s="196"/>
      <c r="AG74" s="196"/>
      <c r="AH74" s="196"/>
      <c r="AI74" s="196"/>
      <c r="AJ74" s="196"/>
      <c r="AP74" s="130"/>
      <c r="AQ74" s="130"/>
      <c r="AR74" s="130"/>
      <c r="AS74" s="130"/>
      <c r="AT74" s="130"/>
    </row>
    <row r="75" spans="1:46" x14ac:dyDescent="0.25">
      <c r="A75" s="138" t="s">
        <v>11</v>
      </c>
      <c r="B75" t="e">
        <f t="array" ref="B75:K84">MINVERSE(Cov_G2)</f>
        <v>#NAME?</v>
      </c>
      <c r="C75" t="e">
        <v>#NAME?</v>
      </c>
      <c r="D75" t="e">
        <v>#NAME?</v>
      </c>
      <c r="E75" t="e">
        <v>#NAME?</v>
      </c>
      <c r="F75" t="e">
        <v>#NAME?</v>
      </c>
      <c r="G75" t="e">
        <v>#NAME?</v>
      </c>
      <c r="H75" t="e">
        <v>#NAME?</v>
      </c>
      <c r="I75" t="e">
        <v>#NAME?</v>
      </c>
      <c r="J75" s="27" t="e">
        <v>#NAME?</v>
      </c>
      <c r="K75" s="27" t="e">
        <v>#NAME?</v>
      </c>
      <c r="R75" s="6"/>
      <c r="S75" s="6"/>
      <c r="T75" s="135"/>
      <c r="U75" s="6"/>
      <c r="V75" s="6"/>
      <c r="W75" s="10"/>
      <c r="X75" s="10"/>
      <c r="Y75" s="10"/>
      <c r="Z75" s="10"/>
      <c r="AA75" s="10"/>
      <c r="AB75" s="6"/>
      <c r="AC75" s="6"/>
      <c r="AD75" s="6"/>
      <c r="AE75" s="134">
        <f t="shared" si="16"/>
        <v>0</v>
      </c>
      <c r="AF75" s="196"/>
      <c r="AG75" s="196"/>
      <c r="AH75" s="196"/>
      <c r="AI75" s="196"/>
      <c r="AJ75" s="196"/>
      <c r="AP75" s="130"/>
      <c r="AQ75" s="130"/>
      <c r="AR75" s="130"/>
      <c r="AS75" s="130"/>
      <c r="AT75" s="130"/>
    </row>
    <row r="76" spans="1:46" x14ac:dyDescent="0.25">
      <c r="A76" s="138" t="s">
        <v>12</v>
      </c>
      <c r="B76" t="e">
        <v>#NAME?</v>
      </c>
      <c r="C76" t="e">
        <v>#NAME?</v>
      </c>
      <c r="D76" t="e">
        <v>#NAME?</v>
      </c>
      <c r="E76" t="e">
        <v>#NAME?</v>
      </c>
      <c r="F76" t="e">
        <v>#NAME?</v>
      </c>
      <c r="G76" t="e">
        <v>#NAME?</v>
      </c>
      <c r="H76" t="e">
        <v>#NAME?</v>
      </c>
      <c r="I76" t="e">
        <v>#NAME?</v>
      </c>
      <c r="J76" s="27" t="e">
        <v>#NAME?</v>
      </c>
      <c r="K76" s="27" t="e">
        <v>#NAME?</v>
      </c>
      <c r="R76" s="6"/>
      <c r="S76" s="6"/>
      <c r="T76" s="135"/>
      <c r="U76" s="6"/>
      <c r="V76" s="6"/>
      <c r="W76" s="10"/>
      <c r="X76" s="10"/>
      <c r="Y76" s="10"/>
      <c r="Z76" s="10"/>
      <c r="AA76" s="10"/>
      <c r="AB76" s="6"/>
      <c r="AC76" s="6"/>
      <c r="AD76" s="6"/>
      <c r="AE76" s="134">
        <f t="shared" si="16"/>
        <v>0</v>
      </c>
      <c r="AF76" s="196"/>
      <c r="AG76" s="196"/>
      <c r="AH76" s="196"/>
      <c r="AI76" s="196"/>
      <c r="AJ76" s="196"/>
      <c r="AP76" s="130"/>
      <c r="AQ76" s="130"/>
      <c r="AR76" s="130"/>
      <c r="AS76" s="130"/>
      <c r="AT76" s="130"/>
    </row>
    <row r="77" spans="1:46" x14ac:dyDescent="0.25">
      <c r="A77" s="138" t="s">
        <v>13</v>
      </c>
      <c r="B77" t="e">
        <v>#NAME?</v>
      </c>
      <c r="C77" t="e">
        <v>#NAME?</v>
      </c>
      <c r="D77" t="e">
        <v>#NAME?</v>
      </c>
      <c r="E77" t="e">
        <v>#NAME?</v>
      </c>
      <c r="F77" t="e">
        <v>#NAME?</v>
      </c>
      <c r="G77" t="e">
        <v>#NAME?</v>
      </c>
      <c r="H77" t="e">
        <v>#NAME?</v>
      </c>
      <c r="I77" t="e">
        <v>#NAME?</v>
      </c>
      <c r="J77" s="27" t="e">
        <v>#NAME?</v>
      </c>
      <c r="K77" s="27" t="e">
        <v>#NAME?</v>
      </c>
      <c r="R77" s="6"/>
      <c r="S77" s="6"/>
      <c r="T77" s="135"/>
      <c r="U77" s="6"/>
      <c r="V77" s="6"/>
      <c r="W77" s="10"/>
      <c r="X77" s="10"/>
      <c r="Y77" s="10"/>
      <c r="Z77" s="10"/>
      <c r="AA77" s="10"/>
      <c r="AB77" s="6"/>
      <c r="AC77" s="6"/>
      <c r="AD77" s="6"/>
      <c r="AE77" s="134">
        <f t="shared" si="16"/>
        <v>0</v>
      </c>
      <c r="AF77" s="196"/>
      <c r="AG77" s="196"/>
      <c r="AH77" s="196"/>
      <c r="AI77" s="196"/>
      <c r="AJ77" s="196"/>
      <c r="AP77" s="130"/>
      <c r="AQ77" s="130"/>
      <c r="AR77" s="130"/>
      <c r="AS77" s="130"/>
      <c r="AT77" s="130"/>
    </row>
    <row r="78" spans="1:46" x14ac:dyDescent="0.25">
      <c r="A78" s="138" t="s">
        <v>14</v>
      </c>
      <c r="B78" t="e">
        <v>#NAME?</v>
      </c>
      <c r="C78" t="e">
        <v>#NAME?</v>
      </c>
      <c r="D78" t="e">
        <v>#NAME?</v>
      </c>
      <c r="E78" t="e">
        <v>#NAME?</v>
      </c>
      <c r="F78" t="e">
        <v>#NAME?</v>
      </c>
      <c r="G78" t="e">
        <v>#NAME?</v>
      </c>
      <c r="H78" t="e">
        <v>#NAME?</v>
      </c>
      <c r="I78" t="e">
        <v>#NAME?</v>
      </c>
      <c r="J78" s="27" t="e">
        <v>#NAME?</v>
      </c>
      <c r="K78" s="27" t="e">
        <v>#NAME?</v>
      </c>
      <c r="R78" s="6"/>
      <c r="S78" s="6"/>
      <c r="T78" s="135"/>
      <c r="U78" s="6"/>
      <c r="V78" s="6"/>
      <c r="W78" s="10"/>
      <c r="X78" s="10"/>
      <c r="Y78" s="10"/>
      <c r="Z78" s="10"/>
      <c r="AA78" s="10"/>
      <c r="AB78" s="6"/>
      <c r="AC78" s="6"/>
      <c r="AD78" s="6"/>
      <c r="AE78" s="134">
        <f t="shared" si="16"/>
        <v>0</v>
      </c>
      <c r="AF78" s="196"/>
      <c r="AG78" s="196"/>
      <c r="AH78" s="196"/>
      <c r="AI78" s="196"/>
      <c r="AJ78" s="196"/>
      <c r="AP78" s="130"/>
      <c r="AQ78" s="130"/>
      <c r="AR78" s="130"/>
      <c r="AS78" s="130"/>
      <c r="AT78" s="130"/>
    </row>
    <row r="79" spans="1:46" x14ac:dyDescent="0.25">
      <c r="A79" s="138" t="s">
        <v>15</v>
      </c>
      <c r="B79" t="e">
        <v>#NAME?</v>
      </c>
      <c r="C79" t="e">
        <v>#NAME?</v>
      </c>
      <c r="D79" t="e">
        <v>#NAME?</v>
      </c>
      <c r="E79" t="e">
        <v>#NAME?</v>
      </c>
      <c r="F79" t="e">
        <v>#NAME?</v>
      </c>
      <c r="G79" t="e">
        <v>#NAME?</v>
      </c>
      <c r="H79" t="e">
        <v>#NAME?</v>
      </c>
      <c r="I79" t="e">
        <v>#NAME?</v>
      </c>
      <c r="J79" s="27" t="e">
        <v>#NAME?</v>
      </c>
      <c r="K79" s="27" t="e">
        <v>#NAME?</v>
      </c>
      <c r="R79" s="6"/>
      <c r="S79" s="6"/>
      <c r="T79" s="135"/>
      <c r="U79" s="6"/>
      <c r="V79" s="6"/>
      <c r="W79" s="10"/>
      <c r="X79" s="10"/>
      <c r="Y79" s="10"/>
      <c r="Z79" s="10"/>
      <c r="AA79" s="10"/>
      <c r="AB79" s="6"/>
      <c r="AC79" s="6"/>
      <c r="AD79" s="6"/>
      <c r="AE79" s="134">
        <f t="shared" si="16"/>
        <v>0</v>
      </c>
      <c r="AF79" s="196"/>
      <c r="AG79" s="196"/>
      <c r="AH79" s="196"/>
      <c r="AI79" s="196"/>
      <c r="AJ79" s="196"/>
      <c r="AP79" s="130"/>
      <c r="AQ79" s="130"/>
      <c r="AR79" s="130"/>
      <c r="AS79" s="130"/>
      <c r="AT79" s="130"/>
    </row>
    <row r="80" spans="1:46" x14ac:dyDescent="0.25">
      <c r="A80" s="138" t="s">
        <v>16</v>
      </c>
      <c r="B80" t="e">
        <v>#NAME?</v>
      </c>
      <c r="C80" t="e">
        <v>#NAME?</v>
      </c>
      <c r="D80" t="e">
        <v>#NAME?</v>
      </c>
      <c r="E80" t="e">
        <v>#NAME?</v>
      </c>
      <c r="F80" t="e">
        <v>#NAME?</v>
      </c>
      <c r="G80" t="e">
        <v>#NAME?</v>
      </c>
      <c r="H80" t="e">
        <v>#NAME?</v>
      </c>
      <c r="I80" t="e">
        <v>#NAME?</v>
      </c>
      <c r="J80" s="27" t="e">
        <v>#NAME?</v>
      </c>
      <c r="K80" s="27" t="e">
        <v>#NAME?</v>
      </c>
      <c r="R80" s="6"/>
      <c r="S80" s="6"/>
      <c r="T80" s="135"/>
      <c r="U80" s="6"/>
      <c r="V80" s="6"/>
      <c r="W80" s="10"/>
      <c r="X80" s="10"/>
      <c r="Y80" s="10"/>
      <c r="Z80" s="10"/>
      <c r="AA80" s="10"/>
      <c r="AB80" s="6"/>
      <c r="AC80" s="6"/>
      <c r="AD80" s="6"/>
      <c r="AE80" s="134">
        <f t="shared" si="16"/>
        <v>0</v>
      </c>
      <c r="AF80" s="196"/>
      <c r="AG80" s="196"/>
      <c r="AH80" s="196"/>
      <c r="AI80" s="196"/>
      <c r="AJ80" s="196"/>
      <c r="AP80" s="130"/>
      <c r="AQ80" s="130"/>
      <c r="AR80" s="130"/>
      <c r="AS80" s="130"/>
      <c r="AT80" s="130"/>
    </row>
    <row r="81" spans="1:46" x14ac:dyDescent="0.25">
      <c r="A81" s="138" t="s">
        <v>17</v>
      </c>
      <c r="B81" t="e">
        <v>#NAME?</v>
      </c>
      <c r="C81" t="e">
        <v>#NAME?</v>
      </c>
      <c r="D81" t="e">
        <v>#NAME?</v>
      </c>
      <c r="E81" t="e">
        <v>#NAME?</v>
      </c>
      <c r="F81" t="e">
        <v>#NAME?</v>
      </c>
      <c r="G81" t="e">
        <v>#NAME?</v>
      </c>
      <c r="H81" t="e">
        <v>#NAME?</v>
      </c>
      <c r="I81" t="e">
        <v>#NAME?</v>
      </c>
      <c r="J81" s="27" t="e">
        <v>#NAME?</v>
      </c>
      <c r="K81" s="27" t="e">
        <v>#NAME?</v>
      </c>
      <c r="R81" s="6"/>
      <c r="S81" s="6"/>
      <c r="T81" s="135"/>
      <c r="U81" s="6"/>
      <c r="V81" s="6"/>
      <c r="W81" s="10"/>
      <c r="X81" s="10"/>
      <c r="Y81" s="10"/>
      <c r="Z81" s="10"/>
      <c r="AA81" s="10"/>
      <c r="AB81" s="6"/>
      <c r="AC81" s="6"/>
      <c r="AD81" s="6"/>
      <c r="AE81" s="134">
        <f t="shared" si="16"/>
        <v>0</v>
      </c>
      <c r="AF81" s="196"/>
      <c r="AG81" s="196"/>
      <c r="AH81" s="196"/>
      <c r="AI81" s="196"/>
      <c r="AJ81" s="196"/>
      <c r="AP81" s="130"/>
      <c r="AQ81" s="130"/>
      <c r="AR81" s="130"/>
      <c r="AS81" s="130"/>
      <c r="AT81" s="130"/>
    </row>
    <row r="82" spans="1:46" x14ac:dyDescent="0.25">
      <c r="A82" s="138" t="s">
        <v>18</v>
      </c>
      <c r="B82" t="e">
        <v>#NAME?</v>
      </c>
      <c r="C82" t="e">
        <v>#NAME?</v>
      </c>
      <c r="D82" t="e">
        <v>#NAME?</v>
      </c>
      <c r="E82" t="e">
        <v>#NAME?</v>
      </c>
      <c r="F82" t="e">
        <v>#NAME?</v>
      </c>
      <c r="G82" t="e">
        <v>#NAME?</v>
      </c>
      <c r="H82" t="e">
        <v>#NAME?</v>
      </c>
      <c r="I82" t="e">
        <v>#NAME?</v>
      </c>
      <c r="J82" s="27" t="e">
        <v>#NAME?</v>
      </c>
      <c r="K82" s="27" t="e">
        <v>#NAME?</v>
      </c>
      <c r="R82" s="6"/>
      <c r="S82" s="6"/>
      <c r="T82" s="135"/>
      <c r="U82" s="6"/>
      <c r="V82" s="6"/>
      <c r="W82" s="10"/>
      <c r="X82" s="10"/>
      <c r="Y82" s="10"/>
      <c r="Z82" s="10"/>
      <c r="AA82" s="10"/>
      <c r="AB82" s="6"/>
      <c r="AC82" s="6"/>
      <c r="AD82" s="6"/>
      <c r="AE82" s="134">
        <f t="shared" si="16"/>
        <v>0</v>
      </c>
      <c r="AF82" s="196"/>
      <c r="AG82" s="196"/>
      <c r="AH82" s="196"/>
      <c r="AI82" s="196"/>
      <c r="AJ82" s="196"/>
      <c r="AP82" s="130"/>
      <c r="AQ82" s="130"/>
      <c r="AR82" s="130"/>
      <c r="AS82" s="130"/>
      <c r="AT82" s="130"/>
    </row>
    <row r="83" spans="1:46" x14ac:dyDescent="0.25">
      <c r="A83" s="138" t="s">
        <v>618</v>
      </c>
      <c r="B83" t="e">
        <v>#NAME?</v>
      </c>
      <c r="C83" t="e">
        <v>#NAME?</v>
      </c>
      <c r="D83" t="e">
        <v>#NAME?</v>
      </c>
      <c r="E83" t="e">
        <v>#NAME?</v>
      </c>
      <c r="F83" t="e">
        <v>#NAME?</v>
      </c>
      <c r="G83" t="e">
        <v>#NAME?</v>
      </c>
      <c r="H83" t="e">
        <v>#NAME?</v>
      </c>
      <c r="I83" t="e">
        <v>#NAME?</v>
      </c>
      <c r="J83" s="27" t="e">
        <v>#NAME?</v>
      </c>
      <c r="K83" s="27" t="e">
        <v>#NAME?</v>
      </c>
      <c r="R83" s="6"/>
      <c r="S83" s="6"/>
      <c r="T83" s="135"/>
      <c r="U83" s="6"/>
      <c r="V83" s="6"/>
      <c r="W83" s="10"/>
      <c r="X83" s="10"/>
      <c r="Y83" s="10"/>
      <c r="Z83" s="10"/>
      <c r="AA83" s="10"/>
      <c r="AB83" s="6"/>
      <c r="AC83" s="6"/>
      <c r="AD83" s="6"/>
      <c r="AE83" s="134">
        <f t="shared" si="16"/>
        <v>0</v>
      </c>
      <c r="AF83" s="196"/>
      <c r="AG83" s="196"/>
      <c r="AH83" s="196"/>
      <c r="AI83" s="196"/>
      <c r="AJ83" s="196"/>
      <c r="AP83" s="130"/>
      <c r="AQ83" s="130"/>
      <c r="AR83" s="130"/>
      <c r="AS83" s="130"/>
      <c r="AT83" s="130"/>
    </row>
    <row r="84" spans="1:46" x14ac:dyDescent="0.25">
      <c r="A84" s="138" t="s">
        <v>619</v>
      </c>
      <c r="B84" t="e">
        <v>#NAME?</v>
      </c>
      <c r="C84" t="e">
        <v>#NAME?</v>
      </c>
      <c r="D84" t="e">
        <v>#NAME?</v>
      </c>
      <c r="E84" t="e">
        <v>#NAME?</v>
      </c>
      <c r="F84" t="e">
        <v>#NAME?</v>
      </c>
      <c r="G84" t="e">
        <v>#NAME?</v>
      </c>
      <c r="H84" t="e">
        <v>#NAME?</v>
      </c>
      <c r="I84" t="e">
        <v>#NAME?</v>
      </c>
      <c r="J84" s="27" t="e">
        <v>#NAME?</v>
      </c>
      <c r="K84" s="27" t="e">
        <v>#NAME?</v>
      </c>
      <c r="R84" s="6"/>
      <c r="S84" s="6"/>
      <c r="T84" s="135"/>
      <c r="U84" s="6"/>
      <c r="V84" s="6"/>
      <c r="W84" s="10"/>
      <c r="X84" s="10"/>
      <c r="Y84" s="10"/>
      <c r="Z84" s="10"/>
      <c r="AA84" s="10"/>
      <c r="AB84" s="6"/>
      <c r="AC84" s="6"/>
      <c r="AD84" s="6"/>
      <c r="AE84" s="134">
        <f t="shared" si="16"/>
        <v>0</v>
      </c>
      <c r="AF84" s="196"/>
      <c r="AG84" s="196"/>
      <c r="AH84" s="196"/>
      <c r="AI84" s="196"/>
      <c r="AJ84" s="196"/>
      <c r="AP84" s="130"/>
      <c r="AQ84" s="130"/>
      <c r="AR84" s="130"/>
      <c r="AS84" s="130"/>
      <c r="AT84" s="130"/>
    </row>
    <row r="85" spans="1:46" x14ac:dyDescent="0.25">
      <c r="J85" s="27"/>
      <c r="K85" s="27"/>
      <c r="R85" s="6"/>
      <c r="S85" s="6"/>
      <c r="T85" s="135"/>
      <c r="U85" s="6"/>
      <c r="V85" s="6"/>
      <c r="W85" s="10"/>
      <c r="X85" s="10"/>
      <c r="Y85" s="10"/>
      <c r="Z85" s="10"/>
      <c r="AA85" s="10"/>
      <c r="AB85" s="6"/>
      <c r="AC85" s="6"/>
      <c r="AD85" s="6"/>
      <c r="AE85" s="134">
        <f t="shared" si="16"/>
        <v>0</v>
      </c>
      <c r="AF85" s="196"/>
      <c r="AG85" s="196"/>
      <c r="AH85" s="196"/>
      <c r="AI85" s="196"/>
      <c r="AJ85" s="196"/>
      <c r="AP85" s="130"/>
      <c r="AQ85" s="130"/>
      <c r="AR85" s="130"/>
      <c r="AS85" s="130"/>
      <c r="AT85" s="130"/>
    </row>
    <row r="86" spans="1:46" x14ac:dyDescent="0.25">
      <c r="J86" s="27"/>
      <c r="K86" s="27"/>
      <c r="T86" s="135"/>
      <c r="U86" s="6"/>
      <c r="V86" s="6"/>
      <c r="W86" s="10"/>
      <c r="X86" s="10"/>
      <c r="Y86" s="10"/>
      <c r="Z86" s="10"/>
      <c r="AA86" s="10"/>
      <c r="AE86" s="134">
        <f t="shared" si="16"/>
        <v>0</v>
      </c>
      <c r="AF86" s="196"/>
      <c r="AG86" s="196"/>
      <c r="AH86" s="196"/>
      <c r="AI86" s="196"/>
      <c r="AJ86" s="196"/>
      <c r="AP86" s="130"/>
      <c r="AQ86" s="130"/>
      <c r="AR86" s="130"/>
      <c r="AS86" s="130"/>
      <c r="AT86" s="130"/>
    </row>
    <row r="87" spans="1:46" x14ac:dyDescent="0.25">
      <c r="A87" s="20" t="s">
        <v>313</v>
      </c>
      <c r="B87" t="s">
        <v>92</v>
      </c>
      <c r="C87" t="e">
        <f>MDETERM(B89:I96)</f>
        <v>#NAME?</v>
      </c>
      <c r="J87" s="27"/>
      <c r="K87" s="27"/>
      <c r="M87" s="116" t="s">
        <v>505</v>
      </c>
      <c r="N87" s="116"/>
      <c r="O87" s="116"/>
      <c r="T87" s="135"/>
      <c r="U87" s="6"/>
      <c r="V87" s="6"/>
      <c r="W87" s="10"/>
      <c r="X87" s="10"/>
      <c r="Y87" s="10"/>
      <c r="Z87" s="10"/>
      <c r="AA87" s="10"/>
      <c r="AE87" s="134">
        <f t="shared" si="16"/>
        <v>0</v>
      </c>
      <c r="AF87" s="196"/>
      <c r="AG87" s="196"/>
      <c r="AH87" s="196"/>
      <c r="AI87" s="196"/>
      <c r="AJ87" s="196"/>
      <c r="AP87" s="130"/>
      <c r="AQ87" s="130"/>
      <c r="AR87" s="130"/>
      <c r="AS87" s="130"/>
      <c r="AT87" s="130"/>
    </row>
    <row r="88" spans="1:46" x14ac:dyDescent="0.25">
      <c r="A88" s="140" t="s">
        <v>300</v>
      </c>
      <c r="B88" s="139" t="s">
        <v>11</v>
      </c>
      <c r="C88" s="139" t="s">
        <v>12</v>
      </c>
      <c r="D88" s="139" t="s">
        <v>13</v>
      </c>
      <c r="E88" s="139" t="s">
        <v>14</v>
      </c>
      <c r="F88" s="139" t="s">
        <v>15</v>
      </c>
      <c r="G88" s="139" t="s">
        <v>16</v>
      </c>
      <c r="H88" s="139" t="s">
        <v>17</v>
      </c>
      <c r="I88" s="139" t="s">
        <v>18</v>
      </c>
      <c r="J88" s="139" t="s">
        <v>618</v>
      </c>
      <c r="K88" s="139" t="s">
        <v>619</v>
      </c>
      <c r="M88" s="194" t="s">
        <v>604</v>
      </c>
      <c r="N88" s="194"/>
      <c r="R88" s="127"/>
      <c r="S88" s="127"/>
      <c r="T88" s="135"/>
      <c r="U88" s="127"/>
      <c r="V88" s="127"/>
      <c r="W88" s="10"/>
      <c r="X88" s="10"/>
      <c r="Y88" s="10"/>
      <c r="Z88" s="10"/>
      <c r="AA88" s="10"/>
      <c r="AB88" s="127"/>
      <c r="AC88" s="127"/>
      <c r="AD88" s="127"/>
      <c r="AE88" s="134">
        <f t="shared" si="16"/>
        <v>0</v>
      </c>
      <c r="AF88" s="196"/>
      <c r="AG88" s="196"/>
      <c r="AH88" s="196"/>
      <c r="AI88" s="196"/>
      <c r="AJ88" s="196"/>
      <c r="AP88" s="130"/>
      <c r="AQ88" s="130"/>
      <c r="AR88" s="130"/>
      <c r="AS88" s="130"/>
      <c r="AT88" s="130"/>
    </row>
    <row r="89" spans="1:46" x14ac:dyDescent="0.25">
      <c r="A89" s="138" t="s">
        <v>11</v>
      </c>
      <c r="B89" t="e">
        <f t="array" ref="B89:K98">MMULT(TRANSPOSE(Gr3ges_neu),Gr3ges_neu)/n_3-MMULT(TRANSPOSE(mü3_neu),mü3_neu)</f>
        <v>#NAME?</v>
      </c>
      <c r="C89" t="e">
        <v>#NAME?</v>
      </c>
      <c r="D89" t="e">
        <v>#NAME?</v>
      </c>
      <c r="E89" t="e">
        <v>#NAME?</v>
      </c>
      <c r="F89" t="e">
        <v>#NAME?</v>
      </c>
      <c r="G89" t="e">
        <v>#NAME?</v>
      </c>
      <c r="H89" t="e">
        <v>#NAME?</v>
      </c>
      <c r="I89" t="e">
        <v>#NAME?</v>
      </c>
      <c r="J89" s="27" t="e">
        <v>#NAME?</v>
      </c>
      <c r="K89" s="27" t="e">
        <v>#NAME?</v>
      </c>
      <c r="R89" s="6"/>
      <c r="S89" s="6"/>
      <c r="T89" s="135"/>
      <c r="U89" s="6"/>
      <c r="V89" s="6"/>
      <c r="W89" s="10"/>
      <c r="X89" s="10"/>
      <c r="Y89" s="10"/>
      <c r="Z89" s="10"/>
      <c r="AA89" s="10"/>
      <c r="AB89" s="6"/>
      <c r="AC89" s="6"/>
      <c r="AD89" s="6"/>
      <c r="AE89" s="134">
        <f t="shared" si="16"/>
        <v>0</v>
      </c>
      <c r="AF89" s="196"/>
      <c r="AG89" s="196"/>
      <c r="AH89" s="196"/>
      <c r="AI89" s="196"/>
      <c r="AJ89" s="196"/>
      <c r="AP89" s="130"/>
      <c r="AQ89" s="130"/>
      <c r="AR89" s="130"/>
      <c r="AS89" s="130"/>
      <c r="AT89" s="130"/>
    </row>
    <row r="90" spans="1:46" x14ac:dyDescent="0.25">
      <c r="A90" s="138" t="s">
        <v>12</v>
      </c>
      <c r="B90" t="e">
        <v>#NAME?</v>
      </c>
      <c r="C90" t="e">
        <v>#NAME?</v>
      </c>
      <c r="D90" t="e">
        <v>#NAME?</v>
      </c>
      <c r="E90" t="e">
        <v>#NAME?</v>
      </c>
      <c r="F90" t="e">
        <v>#NAME?</v>
      </c>
      <c r="G90" t="e">
        <v>#NAME?</v>
      </c>
      <c r="H90" t="e">
        <v>#NAME?</v>
      </c>
      <c r="I90" t="e">
        <v>#NAME?</v>
      </c>
      <c r="J90" s="27" t="e">
        <v>#NAME?</v>
      </c>
      <c r="K90" s="27" t="e">
        <v>#NAME?</v>
      </c>
      <c r="R90" s="6"/>
      <c r="S90" s="6"/>
      <c r="T90" s="135"/>
      <c r="U90" s="6"/>
      <c r="V90" s="6"/>
      <c r="W90" s="10"/>
      <c r="X90" s="10"/>
      <c r="Y90" s="10"/>
      <c r="Z90" s="10"/>
      <c r="AA90" s="10"/>
      <c r="AB90" s="6"/>
      <c r="AC90" s="6"/>
      <c r="AD90" s="6"/>
      <c r="AE90" s="134">
        <f t="shared" si="16"/>
        <v>0</v>
      </c>
      <c r="AF90" s="196"/>
      <c r="AG90" s="196"/>
      <c r="AH90" s="196"/>
      <c r="AI90" s="196"/>
      <c r="AJ90" s="196"/>
      <c r="AP90" s="130"/>
      <c r="AQ90" s="130"/>
      <c r="AR90" s="130"/>
      <c r="AS90" s="130"/>
      <c r="AT90" s="130"/>
    </row>
    <row r="91" spans="1:46" x14ac:dyDescent="0.25">
      <c r="A91" s="138" t="s">
        <v>13</v>
      </c>
      <c r="B91" t="e">
        <v>#NAME?</v>
      </c>
      <c r="C91" t="e">
        <v>#NAME?</v>
      </c>
      <c r="D91" t="e">
        <v>#NAME?</v>
      </c>
      <c r="E91" t="e">
        <v>#NAME?</v>
      </c>
      <c r="F91" t="e">
        <v>#NAME?</v>
      </c>
      <c r="G91" t="e">
        <v>#NAME?</v>
      </c>
      <c r="H91" t="e">
        <v>#NAME?</v>
      </c>
      <c r="I91" t="e">
        <v>#NAME?</v>
      </c>
      <c r="J91" s="27" t="e">
        <v>#NAME?</v>
      </c>
      <c r="K91" s="27" t="e">
        <v>#NAME?</v>
      </c>
      <c r="M91" s="116" t="s">
        <v>303</v>
      </c>
      <c r="N91" s="116"/>
      <c r="R91" s="6"/>
      <c r="S91" s="6"/>
      <c r="T91" s="135"/>
      <c r="U91" s="6"/>
      <c r="V91" s="6"/>
      <c r="W91" s="10"/>
      <c r="X91" s="10"/>
      <c r="Y91" s="10"/>
      <c r="Z91" s="10"/>
      <c r="AA91" s="10"/>
      <c r="AB91" s="6"/>
      <c r="AC91" s="6"/>
      <c r="AD91" s="6"/>
      <c r="AE91" s="134">
        <f t="shared" si="16"/>
        <v>0</v>
      </c>
      <c r="AF91" s="196"/>
      <c r="AG91" s="196"/>
      <c r="AH91" s="196"/>
      <c r="AI91" s="196"/>
      <c r="AJ91" s="196"/>
      <c r="AP91" s="130"/>
      <c r="AQ91" s="130"/>
      <c r="AR91" s="130"/>
      <c r="AS91" s="130"/>
      <c r="AT91" s="130"/>
    </row>
    <row r="92" spans="1:46" x14ac:dyDescent="0.25">
      <c r="A92" s="138" t="s">
        <v>14</v>
      </c>
      <c r="B92" t="e">
        <v>#NAME?</v>
      </c>
      <c r="C92" t="e">
        <v>#NAME?</v>
      </c>
      <c r="D92" t="e">
        <v>#NAME?</v>
      </c>
      <c r="E92" t="e">
        <v>#NAME?</v>
      </c>
      <c r="F92" t="e">
        <v>#NAME?</v>
      </c>
      <c r="G92" t="e">
        <v>#NAME?</v>
      </c>
      <c r="H92" t="e">
        <v>#NAME?</v>
      </c>
      <c r="I92" t="e">
        <v>#NAME?</v>
      </c>
      <c r="J92" s="27" t="e">
        <v>#NAME?</v>
      </c>
      <c r="K92" s="27" t="e">
        <v>#NAME?</v>
      </c>
      <c r="R92" s="6"/>
      <c r="S92" s="6"/>
      <c r="T92" s="135"/>
      <c r="U92" s="6"/>
      <c r="V92" s="6"/>
      <c r="W92" s="10"/>
      <c r="X92" s="10"/>
      <c r="Y92" s="10"/>
      <c r="Z92" s="10"/>
      <c r="AA92" s="10"/>
      <c r="AB92" s="6"/>
      <c r="AC92" s="6"/>
      <c r="AD92" s="6"/>
      <c r="AE92" s="134">
        <f t="shared" si="16"/>
        <v>0</v>
      </c>
      <c r="AF92" s="196"/>
      <c r="AG92" s="196"/>
      <c r="AH92" s="196"/>
      <c r="AI92" s="196"/>
      <c r="AJ92" s="196"/>
      <c r="AP92" s="130"/>
      <c r="AQ92" s="130"/>
      <c r="AR92" s="130"/>
      <c r="AS92" s="130"/>
      <c r="AT92" s="130"/>
    </row>
    <row r="93" spans="1:46" x14ac:dyDescent="0.25">
      <c r="A93" s="138" t="s">
        <v>15</v>
      </c>
      <c r="B93" t="e">
        <v>#NAME?</v>
      </c>
      <c r="C93" t="e">
        <v>#NAME?</v>
      </c>
      <c r="D93" t="e">
        <v>#NAME?</v>
      </c>
      <c r="E93" t="e">
        <v>#NAME?</v>
      </c>
      <c r="F93" t="e">
        <v>#NAME?</v>
      </c>
      <c r="G93" t="e">
        <v>#NAME?</v>
      </c>
      <c r="H93" t="e">
        <v>#NAME?</v>
      </c>
      <c r="I93" t="e">
        <v>#NAME?</v>
      </c>
      <c r="J93" s="27" t="e">
        <v>#NAME?</v>
      </c>
      <c r="K93" s="27" t="e">
        <v>#NAME?</v>
      </c>
      <c r="R93" s="6"/>
      <c r="S93" s="6"/>
      <c r="T93" s="135"/>
      <c r="U93" s="6"/>
      <c r="V93" s="6"/>
      <c r="W93" s="10"/>
      <c r="X93" s="10"/>
      <c r="Y93" s="10"/>
      <c r="Z93" s="10"/>
      <c r="AA93" s="10"/>
      <c r="AB93" s="6"/>
      <c r="AC93" s="6"/>
      <c r="AD93" s="6"/>
      <c r="AE93" s="134">
        <f t="shared" si="16"/>
        <v>0</v>
      </c>
      <c r="AF93" s="196"/>
      <c r="AG93" s="196"/>
      <c r="AH93" s="196"/>
      <c r="AI93" s="196"/>
      <c r="AJ93" s="196"/>
      <c r="AP93" s="130"/>
      <c r="AQ93" s="130"/>
      <c r="AR93" s="130"/>
      <c r="AS93" s="130"/>
      <c r="AT93" s="130"/>
    </row>
    <row r="94" spans="1:46" x14ac:dyDescent="0.25">
      <c r="A94" s="138" t="s">
        <v>16</v>
      </c>
      <c r="B94" t="e">
        <v>#NAME?</v>
      </c>
      <c r="C94" t="e">
        <v>#NAME?</v>
      </c>
      <c r="D94" t="e">
        <v>#NAME?</v>
      </c>
      <c r="E94" t="e">
        <v>#NAME?</v>
      </c>
      <c r="F94" t="e">
        <v>#NAME?</v>
      </c>
      <c r="G94" t="e">
        <v>#NAME?</v>
      </c>
      <c r="H94" t="e">
        <v>#NAME?</v>
      </c>
      <c r="I94" t="e">
        <v>#NAME?</v>
      </c>
      <c r="J94" s="27" t="e">
        <v>#NAME?</v>
      </c>
      <c r="K94" s="27" t="e">
        <v>#NAME?</v>
      </c>
      <c r="R94" s="6"/>
      <c r="S94" s="6"/>
      <c r="T94" s="135"/>
      <c r="U94" s="6"/>
      <c r="V94" s="6"/>
      <c r="W94" s="10"/>
      <c r="X94" s="10"/>
      <c r="Y94" s="10"/>
      <c r="Z94" s="10"/>
      <c r="AA94" s="10"/>
      <c r="AB94" s="6"/>
      <c r="AC94" s="6"/>
      <c r="AD94" s="6"/>
      <c r="AE94" s="134">
        <f t="shared" si="16"/>
        <v>0</v>
      </c>
      <c r="AF94" s="196"/>
      <c r="AG94" s="196"/>
      <c r="AH94" s="196"/>
      <c r="AI94" s="196"/>
      <c r="AJ94" s="196"/>
      <c r="AP94" s="130"/>
      <c r="AQ94" s="130"/>
      <c r="AR94" s="130"/>
      <c r="AS94" s="130"/>
      <c r="AT94" s="130"/>
    </row>
    <row r="95" spans="1:46" x14ac:dyDescent="0.25">
      <c r="A95" s="138" t="s">
        <v>17</v>
      </c>
      <c r="B95" t="e">
        <v>#NAME?</v>
      </c>
      <c r="C95" t="e">
        <v>#NAME?</v>
      </c>
      <c r="D95" t="e">
        <v>#NAME?</v>
      </c>
      <c r="E95" t="e">
        <v>#NAME?</v>
      </c>
      <c r="F95" t="e">
        <v>#NAME?</v>
      </c>
      <c r="G95" t="e">
        <v>#NAME?</v>
      </c>
      <c r="H95" t="e">
        <v>#NAME?</v>
      </c>
      <c r="I95" t="e">
        <v>#NAME?</v>
      </c>
      <c r="J95" s="27" t="e">
        <v>#NAME?</v>
      </c>
      <c r="K95" s="27" t="e">
        <v>#NAME?</v>
      </c>
      <c r="R95" s="6"/>
      <c r="S95" s="6"/>
      <c r="T95" s="135"/>
      <c r="U95" s="6"/>
      <c r="V95" s="6"/>
      <c r="W95" s="10"/>
      <c r="X95" s="10"/>
      <c r="Y95" s="10"/>
      <c r="Z95" s="10"/>
      <c r="AA95" s="10"/>
      <c r="AB95" s="6"/>
      <c r="AC95" s="6"/>
      <c r="AD95" s="6"/>
      <c r="AE95" s="134">
        <f t="shared" si="16"/>
        <v>0</v>
      </c>
      <c r="AF95" s="196"/>
      <c r="AG95" s="196"/>
      <c r="AH95" s="196"/>
      <c r="AI95" s="196"/>
      <c r="AJ95" s="196"/>
      <c r="AP95" s="130"/>
      <c r="AQ95" s="130"/>
      <c r="AR95" s="130"/>
      <c r="AS95" s="130"/>
      <c r="AT95" s="130"/>
    </row>
    <row r="96" spans="1:46" x14ac:dyDescent="0.25">
      <c r="A96" s="138" t="s">
        <v>18</v>
      </c>
      <c r="B96" t="e">
        <v>#NAME?</v>
      </c>
      <c r="C96" t="e">
        <v>#NAME?</v>
      </c>
      <c r="D96" t="e">
        <v>#NAME?</v>
      </c>
      <c r="E96" t="e">
        <v>#NAME?</v>
      </c>
      <c r="F96" t="e">
        <v>#NAME?</v>
      </c>
      <c r="G96" t="e">
        <v>#NAME?</v>
      </c>
      <c r="H96" t="e">
        <v>#NAME?</v>
      </c>
      <c r="I96" t="e">
        <v>#NAME?</v>
      </c>
      <c r="J96" s="27" t="e">
        <v>#NAME?</v>
      </c>
      <c r="K96" s="27" t="e">
        <v>#NAME?</v>
      </c>
      <c r="R96" s="6"/>
      <c r="S96" s="6"/>
      <c r="T96" s="135"/>
      <c r="U96" s="6"/>
      <c r="V96" s="6"/>
      <c r="W96" s="10"/>
      <c r="X96" s="10"/>
      <c r="Y96" s="10"/>
      <c r="Z96" s="10"/>
      <c r="AA96" s="10"/>
      <c r="AB96" s="6"/>
      <c r="AC96" s="6"/>
      <c r="AD96" s="6"/>
      <c r="AE96" s="134">
        <f t="shared" si="16"/>
        <v>0</v>
      </c>
      <c r="AF96" s="196"/>
      <c r="AG96" s="196"/>
      <c r="AH96" s="196"/>
      <c r="AI96" s="196"/>
      <c r="AJ96" s="196"/>
      <c r="AP96" s="130"/>
      <c r="AQ96" s="130"/>
      <c r="AR96" s="130"/>
      <c r="AS96" s="130"/>
      <c r="AT96" s="130"/>
    </row>
    <row r="97" spans="1:46" x14ac:dyDescent="0.25">
      <c r="A97" s="138" t="s">
        <v>618</v>
      </c>
      <c r="B97" t="e">
        <v>#NAME?</v>
      </c>
      <c r="C97" t="e">
        <v>#NAME?</v>
      </c>
      <c r="D97" t="e">
        <v>#NAME?</v>
      </c>
      <c r="E97" t="e">
        <v>#NAME?</v>
      </c>
      <c r="F97" t="e">
        <v>#NAME?</v>
      </c>
      <c r="G97" t="e">
        <v>#NAME?</v>
      </c>
      <c r="H97" t="e">
        <v>#NAME?</v>
      </c>
      <c r="I97" t="e">
        <v>#NAME?</v>
      </c>
      <c r="J97" s="27" t="e">
        <v>#NAME?</v>
      </c>
      <c r="K97" s="27" t="e">
        <v>#NAME?</v>
      </c>
      <c r="R97" s="6"/>
      <c r="S97" s="6"/>
      <c r="T97" s="135"/>
      <c r="U97" s="6"/>
      <c r="V97" s="6"/>
      <c r="W97" s="10"/>
      <c r="X97" s="10"/>
      <c r="Y97" s="10"/>
      <c r="Z97" s="10"/>
      <c r="AA97" s="10"/>
      <c r="AB97" s="6"/>
      <c r="AC97" s="6"/>
      <c r="AD97" s="6"/>
      <c r="AE97" s="134">
        <f t="shared" si="16"/>
        <v>0</v>
      </c>
      <c r="AF97" s="196"/>
      <c r="AG97" s="196"/>
      <c r="AH97" s="196"/>
      <c r="AI97" s="196"/>
      <c r="AJ97" s="196"/>
      <c r="AP97" s="130"/>
      <c r="AQ97" s="130"/>
      <c r="AR97" s="130"/>
      <c r="AS97" s="130"/>
      <c r="AT97" s="130"/>
    </row>
    <row r="98" spans="1:46" x14ac:dyDescent="0.25">
      <c r="A98" s="138" t="s">
        <v>619</v>
      </c>
      <c r="B98" t="e">
        <v>#NAME?</v>
      </c>
      <c r="C98" t="e">
        <v>#NAME?</v>
      </c>
      <c r="D98" t="e">
        <v>#NAME?</v>
      </c>
      <c r="E98" t="e">
        <v>#NAME?</v>
      </c>
      <c r="F98" t="e">
        <v>#NAME?</v>
      </c>
      <c r="G98" t="e">
        <v>#NAME?</v>
      </c>
      <c r="H98" t="e">
        <v>#NAME?</v>
      </c>
      <c r="I98" t="e">
        <v>#NAME?</v>
      </c>
      <c r="J98" s="27" t="e">
        <v>#NAME?</v>
      </c>
      <c r="K98" s="27" t="e">
        <v>#NAME?</v>
      </c>
      <c r="R98" s="6"/>
      <c r="S98" s="6"/>
      <c r="T98" s="135"/>
      <c r="U98" s="6"/>
      <c r="V98" s="6"/>
      <c r="W98" s="10"/>
      <c r="X98" s="10"/>
      <c r="Y98" s="10"/>
      <c r="Z98" s="10"/>
      <c r="AA98" s="10"/>
      <c r="AB98" s="6"/>
      <c r="AC98" s="6"/>
      <c r="AD98" s="6"/>
      <c r="AE98" s="134">
        <f t="shared" si="16"/>
        <v>0</v>
      </c>
      <c r="AF98" s="196"/>
      <c r="AG98" s="196"/>
      <c r="AH98" s="196"/>
      <c r="AI98" s="196"/>
      <c r="AJ98" s="196"/>
      <c r="AP98" s="130"/>
      <c r="AQ98" s="130"/>
      <c r="AR98" s="130"/>
      <c r="AS98" s="130"/>
      <c r="AT98" s="130"/>
    </row>
    <row r="99" spans="1:46" x14ac:dyDescent="0.25">
      <c r="J99" s="27"/>
      <c r="K99" s="27"/>
      <c r="R99" s="6"/>
      <c r="S99" s="6"/>
      <c r="T99" s="135"/>
      <c r="U99" s="6"/>
      <c r="V99" s="6"/>
      <c r="W99" s="10"/>
      <c r="X99" s="10"/>
      <c r="Y99" s="10"/>
      <c r="Z99" s="10"/>
      <c r="AA99" s="10"/>
      <c r="AB99" s="6"/>
      <c r="AC99" s="6"/>
      <c r="AD99" s="6"/>
      <c r="AE99" s="134">
        <f t="shared" si="16"/>
        <v>0</v>
      </c>
      <c r="AF99" s="196"/>
      <c r="AG99" s="196"/>
      <c r="AH99" s="196"/>
      <c r="AI99" s="196"/>
      <c r="AJ99" s="196"/>
      <c r="AP99" s="130"/>
      <c r="AQ99" s="130"/>
      <c r="AR99" s="130"/>
      <c r="AS99" s="130"/>
      <c r="AT99" s="130"/>
    </row>
    <row r="100" spans="1:46" x14ac:dyDescent="0.25">
      <c r="A100" s="141" t="s">
        <v>639</v>
      </c>
      <c r="B100" s="139" t="s">
        <v>11</v>
      </c>
      <c r="C100" s="139" t="s">
        <v>12</v>
      </c>
      <c r="D100" s="139" t="s">
        <v>13</v>
      </c>
      <c r="E100" s="139" t="s">
        <v>14</v>
      </c>
      <c r="F100" s="139" t="s">
        <v>15</v>
      </c>
      <c r="G100" s="139" t="s">
        <v>16</v>
      </c>
      <c r="H100" s="139" t="s">
        <v>17</v>
      </c>
      <c r="I100" s="139" t="s">
        <v>18</v>
      </c>
      <c r="J100" s="139" t="s">
        <v>618</v>
      </c>
      <c r="K100" s="139" t="s">
        <v>619</v>
      </c>
      <c r="R100" s="6"/>
      <c r="S100" s="6"/>
      <c r="T100" s="135"/>
      <c r="U100" s="6"/>
      <c r="V100" s="6"/>
      <c r="W100" s="10"/>
      <c r="X100" s="10"/>
      <c r="Y100" s="10"/>
      <c r="Z100" s="10"/>
      <c r="AA100" s="10"/>
      <c r="AB100" s="6"/>
      <c r="AC100" s="6"/>
      <c r="AD100" s="6"/>
      <c r="AE100" s="134">
        <f t="shared" si="16"/>
        <v>0</v>
      </c>
      <c r="AF100" s="196"/>
      <c r="AG100" s="196"/>
      <c r="AH100" s="196"/>
      <c r="AI100" s="196"/>
      <c r="AJ100" s="196"/>
      <c r="AP100" s="130"/>
      <c r="AQ100" s="130"/>
      <c r="AR100" s="130"/>
      <c r="AS100" s="130"/>
      <c r="AT100" s="130"/>
    </row>
    <row r="101" spans="1:46" x14ac:dyDescent="0.25">
      <c r="A101" s="138" t="s">
        <v>11</v>
      </c>
      <c r="B101" t="e">
        <f t="array" ref="B101:K110">MINVERSE(Cov_G3)</f>
        <v>#NAME?</v>
      </c>
      <c r="C101" t="e">
        <v>#NAME?</v>
      </c>
      <c r="D101" t="e">
        <v>#NAME?</v>
      </c>
      <c r="E101" t="e">
        <v>#NAME?</v>
      </c>
      <c r="F101" t="e">
        <v>#NAME?</v>
      </c>
      <c r="G101" t="e">
        <v>#NAME?</v>
      </c>
      <c r="H101" t="e">
        <v>#NAME?</v>
      </c>
      <c r="I101" t="e">
        <v>#NAME?</v>
      </c>
      <c r="J101" s="27" t="e">
        <v>#NAME?</v>
      </c>
      <c r="K101" s="27" t="e">
        <v>#NAME?</v>
      </c>
      <c r="R101" s="6"/>
      <c r="S101" s="6"/>
      <c r="T101" s="135"/>
      <c r="U101" s="6"/>
      <c r="V101" s="6"/>
      <c r="W101" s="10"/>
      <c r="X101" s="10"/>
      <c r="Y101" s="10"/>
      <c r="Z101" s="10"/>
      <c r="AA101" s="10"/>
      <c r="AB101" s="6"/>
      <c r="AC101" s="6"/>
      <c r="AD101" s="6"/>
      <c r="AE101" s="134">
        <f t="shared" si="16"/>
        <v>0</v>
      </c>
      <c r="AF101" s="196"/>
      <c r="AG101" s="196"/>
      <c r="AH101" s="196"/>
      <c r="AI101" s="196"/>
      <c r="AJ101" s="196"/>
      <c r="AP101" s="130"/>
      <c r="AQ101" s="130"/>
      <c r="AR101" s="130"/>
      <c r="AS101" s="130"/>
      <c r="AT101" s="130"/>
    </row>
    <row r="102" spans="1:46" x14ac:dyDescent="0.25">
      <c r="A102" s="138" t="s">
        <v>12</v>
      </c>
      <c r="B102" t="e">
        <v>#NAME?</v>
      </c>
      <c r="C102" t="e">
        <v>#NAME?</v>
      </c>
      <c r="D102" t="e">
        <v>#NAME?</v>
      </c>
      <c r="E102" t="e">
        <v>#NAME?</v>
      </c>
      <c r="F102" t="e">
        <v>#NAME?</v>
      </c>
      <c r="G102" t="e">
        <v>#NAME?</v>
      </c>
      <c r="H102" t="e">
        <v>#NAME?</v>
      </c>
      <c r="I102" t="e">
        <v>#NAME?</v>
      </c>
      <c r="J102" s="27" t="e">
        <v>#NAME?</v>
      </c>
      <c r="K102" s="27" t="e">
        <v>#NAME?</v>
      </c>
      <c r="R102" s="6"/>
      <c r="S102" s="6"/>
      <c r="T102" s="135"/>
      <c r="U102" s="6"/>
      <c r="V102" s="6"/>
      <c r="W102" s="10"/>
      <c r="X102" s="10"/>
      <c r="Y102" s="10"/>
      <c r="Z102" s="10"/>
      <c r="AA102" s="10"/>
      <c r="AB102" s="6"/>
      <c r="AC102" s="6"/>
      <c r="AD102" s="6"/>
      <c r="AE102" s="134">
        <f t="shared" si="16"/>
        <v>0</v>
      </c>
      <c r="AF102" s="196"/>
      <c r="AG102" s="196"/>
      <c r="AH102" s="196"/>
      <c r="AI102" s="196"/>
      <c r="AJ102" s="196"/>
      <c r="AP102" s="130"/>
      <c r="AQ102" s="130"/>
      <c r="AR102" s="130"/>
      <c r="AS102" s="130"/>
      <c r="AT102" s="130"/>
    </row>
    <row r="103" spans="1:46" x14ac:dyDescent="0.25">
      <c r="A103" s="138" t="s">
        <v>13</v>
      </c>
      <c r="B103" t="e">
        <v>#NAME?</v>
      </c>
      <c r="C103" t="e">
        <v>#NAME?</v>
      </c>
      <c r="D103" t="e">
        <v>#NAME?</v>
      </c>
      <c r="E103" t="e">
        <v>#NAME?</v>
      </c>
      <c r="F103" t="e">
        <v>#NAME?</v>
      </c>
      <c r="G103" t="e">
        <v>#NAME?</v>
      </c>
      <c r="H103" t="e">
        <v>#NAME?</v>
      </c>
      <c r="I103" t="e">
        <v>#NAME?</v>
      </c>
      <c r="J103" s="27" t="e">
        <v>#NAME?</v>
      </c>
      <c r="K103" s="27" t="e">
        <v>#NAME?</v>
      </c>
      <c r="R103" s="6"/>
      <c r="S103" s="6"/>
      <c r="T103" s="135"/>
      <c r="U103" s="6"/>
      <c r="V103" s="6"/>
      <c r="W103" s="10"/>
      <c r="X103" s="10"/>
      <c r="Y103" s="10"/>
      <c r="Z103" s="10"/>
      <c r="AA103" s="10"/>
      <c r="AB103" s="6"/>
      <c r="AC103" s="6"/>
      <c r="AD103" s="6"/>
      <c r="AE103" s="134">
        <f t="shared" si="16"/>
        <v>0</v>
      </c>
      <c r="AF103" s="196"/>
      <c r="AG103" s="196"/>
      <c r="AH103" s="196"/>
      <c r="AI103" s="196"/>
      <c r="AJ103" s="196"/>
      <c r="AP103" s="130"/>
      <c r="AQ103" s="130"/>
      <c r="AR103" s="130"/>
      <c r="AS103" s="130"/>
      <c r="AT103" s="130"/>
    </row>
    <row r="104" spans="1:46" x14ac:dyDescent="0.25">
      <c r="A104" s="138" t="s">
        <v>14</v>
      </c>
      <c r="B104" t="e">
        <v>#NAME?</v>
      </c>
      <c r="C104" t="e">
        <v>#NAME?</v>
      </c>
      <c r="D104" t="e">
        <v>#NAME?</v>
      </c>
      <c r="E104" t="e">
        <v>#NAME?</v>
      </c>
      <c r="F104" t="e">
        <v>#NAME?</v>
      </c>
      <c r="G104" t="e">
        <v>#NAME?</v>
      </c>
      <c r="H104" t="e">
        <v>#NAME?</v>
      </c>
      <c r="I104" t="e">
        <v>#NAME?</v>
      </c>
      <c r="J104" s="27" t="e">
        <v>#NAME?</v>
      </c>
      <c r="K104" s="27" t="e">
        <v>#NAME?</v>
      </c>
      <c r="R104" s="6"/>
      <c r="S104" s="6"/>
      <c r="T104" s="135"/>
      <c r="U104" s="6"/>
      <c r="V104" s="6"/>
      <c r="W104" s="10"/>
      <c r="X104" s="10"/>
      <c r="Y104" s="10"/>
      <c r="Z104" s="10"/>
      <c r="AA104" s="10"/>
      <c r="AB104" s="6"/>
      <c r="AC104" s="6"/>
      <c r="AD104" s="6"/>
      <c r="AE104" s="134">
        <f t="shared" si="16"/>
        <v>0</v>
      </c>
      <c r="AF104" s="196"/>
      <c r="AG104" s="196"/>
      <c r="AH104" s="196"/>
      <c r="AI104" s="196"/>
      <c r="AJ104" s="196"/>
      <c r="AP104" s="130"/>
      <c r="AQ104" s="130"/>
      <c r="AR104" s="130"/>
      <c r="AS104" s="130"/>
      <c r="AT104" s="130"/>
    </row>
    <row r="105" spans="1:46" x14ac:dyDescent="0.25">
      <c r="A105" s="138" t="s">
        <v>15</v>
      </c>
      <c r="B105" t="e">
        <v>#NAME?</v>
      </c>
      <c r="C105" t="e">
        <v>#NAME?</v>
      </c>
      <c r="D105" t="e">
        <v>#NAME?</v>
      </c>
      <c r="E105" t="e">
        <v>#NAME?</v>
      </c>
      <c r="F105" t="e">
        <v>#NAME?</v>
      </c>
      <c r="G105" t="e">
        <v>#NAME?</v>
      </c>
      <c r="H105" t="e">
        <v>#NAME?</v>
      </c>
      <c r="I105" t="e">
        <v>#NAME?</v>
      </c>
      <c r="J105" s="27" t="e">
        <v>#NAME?</v>
      </c>
      <c r="K105" s="27" t="e">
        <v>#NAME?</v>
      </c>
      <c r="R105" s="6"/>
      <c r="S105" s="6"/>
      <c r="T105" s="135"/>
      <c r="U105" s="6"/>
      <c r="V105" s="6"/>
      <c r="W105" s="10"/>
      <c r="X105" s="10"/>
      <c r="Y105" s="10"/>
      <c r="Z105" s="10"/>
      <c r="AA105" s="10"/>
      <c r="AB105" s="6"/>
      <c r="AC105" s="6"/>
      <c r="AD105" s="6"/>
      <c r="AE105" s="134">
        <f t="shared" si="16"/>
        <v>0</v>
      </c>
      <c r="AF105" s="196"/>
      <c r="AG105" s="196"/>
      <c r="AH105" s="196"/>
      <c r="AI105" s="196"/>
      <c r="AJ105" s="196"/>
      <c r="AP105" s="130"/>
      <c r="AQ105" s="130"/>
      <c r="AR105" s="130"/>
      <c r="AS105" s="130"/>
      <c r="AT105" s="130"/>
    </row>
    <row r="106" spans="1:46" x14ac:dyDescent="0.25">
      <c r="A106" s="138" t="s">
        <v>16</v>
      </c>
      <c r="B106" t="e">
        <v>#NAME?</v>
      </c>
      <c r="C106" t="e">
        <v>#NAME?</v>
      </c>
      <c r="D106" t="e">
        <v>#NAME?</v>
      </c>
      <c r="E106" t="e">
        <v>#NAME?</v>
      </c>
      <c r="F106" t="e">
        <v>#NAME?</v>
      </c>
      <c r="G106" t="e">
        <v>#NAME?</v>
      </c>
      <c r="H106" t="e">
        <v>#NAME?</v>
      </c>
      <c r="I106" t="e">
        <v>#NAME?</v>
      </c>
      <c r="J106" s="27" t="e">
        <v>#NAME?</v>
      </c>
      <c r="K106" s="27" t="e">
        <v>#NAME?</v>
      </c>
      <c r="R106" s="6"/>
      <c r="S106" s="6"/>
      <c r="T106" s="135"/>
      <c r="U106" s="6"/>
      <c r="V106" s="6"/>
      <c r="W106" s="10"/>
      <c r="X106" s="10"/>
      <c r="Y106" s="10"/>
      <c r="Z106" s="10"/>
      <c r="AA106" s="10"/>
      <c r="AB106" s="6"/>
      <c r="AC106" s="6"/>
      <c r="AD106" s="6"/>
      <c r="AE106" s="134">
        <f t="shared" si="16"/>
        <v>0</v>
      </c>
      <c r="AF106" s="196"/>
      <c r="AG106" s="196"/>
      <c r="AH106" s="196"/>
      <c r="AI106" s="196"/>
      <c r="AJ106" s="196"/>
      <c r="AP106" s="130"/>
      <c r="AQ106" s="130"/>
      <c r="AR106" s="130"/>
      <c r="AS106" s="130"/>
      <c r="AT106" s="130"/>
    </row>
    <row r="107" spans="1:46" x14ac:dyDescent="0.25">
      <c r="A107" s="138" t="s">
        <v>17</v>
      </c>
      <c r="B107" t="e">
        <v>#NAME?</v>
      </c>
      <c r="C107" t="e">
        <v>#NAME?</v>
      </c>
      <c r="D107" t="e">
        <v>#NAME?</v>
      </c>
      <c r="E107" t="e">
        <v>#NAME?</v>
      </c>
      <c r="F107" t="e">
        <v>#NAME?</v>
      </c>
      <c r="G107" t="e">
        <v>#NAME?</v>
      </c>
      <c r="H107" t="e">
        <v>#NAME?</v>
      </c>
      <c r="I107" t="e">
        <v>#NAME?</v>
      </c>
      <c r="J107" s="27" t="e">
        <v>#NAME?</v>
      </c>
      <c r="K107" s="27" t="e">
        <v>#NAME?</v>
      </c>
      <c r="R107" s="6"/>
      <c r="S107" s="6"/>
      <c r="T107" s="135"/>
      <c r="U107" s="6"/>
      <c r="V107" s="6"/>
      <c r="W107" s="10"/>
      <c r="X107" s="10"/>
      <c r="Y107" s="10"/>
      <c r="Z107" s="10"/>
      <c r="AA107" s="10"/>
      <c r="AB107" s="6"/>
      <c r="AC107" s="6"/>
      <c r="AD107" s="6"/>
      <c r="AE107" s="134">
        <f t="shared" si="16"/>
        <v>0</v>
      </c>
      <c r="AF107" s="196"/>
      <c r="AG107" s="196"/>
      <c r="AH107" s="196"/>
      <c r="AI107" s="196"/>
      <c r="AJ107" s="196"/>
      <c r="AP107" s="130"/>
      <c r="AQ107" s="130"/>
      <c r="AR107" s="130"/>
      <c r="AS107" s="130"/>
      <c r="AT107" s="130"/>
    </row>
    <row r="108" spans="1:46" x14ac:dyDescent="0.25">
      <c r="A108" s="138" t="s">
        <v>18</v>
      </c>
      <c r="B108" t="e">
        <v>#NAME?</v>
      </c>
      <c r="C108" t="e">
        <v>#NAME?</v>
      </c>
      <c r="D108" t="e">
        <v>#NAME?</v>
      </c>
      <c r="E108" t="e">
        <v>#NAME?</v>
      </c>
      <c r="F108" t="e">
        <v>#NAME?</v>
      </c>
      <c r="G108" t="e">
        <v>#NAME?</v>
      </c>
      <c r="H108" t="e">
        <v>#NAME?</v>
      </c>
      <c r="I108" t="e">
        <v>#NAME?</v>
      </c>
      <c r="J108" s="27" t="e">
        <v>#NAME?</v>
      </c>
      <c r="K108" s="27" t="e">
        <v>#NAME?</v>
      </c>
      <c r="R108" s="127"/>
      <c r="S108" s="127"/>
      <c r="T108" s="135"/>
      <c r="U108" s="127"/>
      <c r="V108" s="127"/>
      <c r="W108" s="10"/>
      <c r="X108" s="10"/>
      <c r="Y108" s="10"/>
      <c r="Z108" s="10"/>
      <c r="AA108" s="10"/>
      <c r="AB108" s="127"/>
      <c r="AC108" s="127"/>
      <c r="AD108" s="127"/>
      <c r="AE108" s="134">
        <f t="shared" si="16"/>
        <v>0</v>
      </c>
      <c r="AF108" s="196"/>
      <c r="AG108" s="196"/>
      <c r="AH108" s="196"/>
      <c r="AI108" s="196"/>
      <c r="AJ108" s="196"/>
      <c r="AP108" s="130"/>
      <c r="AQ108" s="130"/>
      <c r="AR108" s="130"/>
      <c r="AS108" s="130"/>
      <c r="AT108" s="130"/>
    </row>
    <row r="109" spans="1:46" x14ac:dyDescent="0.25">
      <c r="A109" s="138" t="s">
        <v>618</v>
      </c>
      <c r="B109" t="e">
        <v>#NAME?</v>
      </c>
      <c r="C109" t="e">
        <v>#NAME?</v>
      </c>
      <c r="D109" t="e">
        <v>#NAME?</v>
      </c>
      <c r="E109" t="e">
        <v>#NAME?</v>
      </c>
      <c r="F109" t="e">
        <v>#NAME?</v>
      </c>
      <c r="G109" t="e">
        <v>#NAME?</v>
      </c>
      <c r="H109" t="e">
        <v>#NAME?</v>
      </c>
      <c r="I109" t="e">
        <v>#NAME?</v>
      </c>
      <c r="J109" s="27" t="e">
        <v>#NAME?</v>
      </c>
      <c r="K109" s="27" t="e">
        <v>#NAME?</v>
      </c>
      <c r="R109" s="6"/>
      <c r="S109" s="6"/>
      <c r="T109" s="135"/>
      <c r="U109" s="6"/>
      <c r="V109" s="6"/>
      <c r="W109" s="10"/>
      <c r="X109" s="10"/>
      <c r="Y109" s="10"/>
      <c r="Z109" s="10"/>
      <c r="AA109" s="10"/>
      <c r="AB109" s="6"/>
      <c r="AC109" s="6"/>
      <c r="AD109" s="6"/>
      <c r="AE109" s="134">
        <f t="shared" si="16"/>
        <v>0</v>
      </c>
      <c r="AF109" s="196"/>
      <c r="AG109" s="196"/>
      <c r="AH109" s="196"/>
      <c r="AI109" s="196"/>
      <c r="AJ109" s="196"/>
      <c r="AP109" s="130"/>
      <c r="AQ109" s="130"/>
      <c r="AR109" s="130"/>
      <c r="AS109" s="130"/>
      <c r="AT109" s="130"/>
    </row>
    <row r="110" spans="1:46" x14ac:dyDescent="0.25">
      <c r="A110" s="138" t="s">
        <v>619</v>
      </c>
      <c r="B110" t="e">
        <v>#NAME?</v>
      </c>
      <c r="C110" t="e">
        <v>#NAME?</v>
      </c>
      <c r="D110" t="e">
        <v>#NAME?</v>
      </c>
      <c r="E110" t="e">
        <v>#NAME?</v>
      </c>
      <c r="F110" t="e">
        <v>#NAME?</v>
      </c>
      <c r="G110" t="e">
        <v>#NAME?</v>
      </c>
      <c r="H110" t="e">
        <v>#NAME?</v>
      </c>
      <c r="I110" t="e">
        <v>#NAME?</v>
      </c>
      <c r="J110" s="27" t="e">
        <v>#NAME?</v>
      </c>
      <c r="K110" s="27" t="e">
        <v>#NAME?</v>
      </c>
      <c r="R110" s="6"/>
      <c r="S110" s="6"/>
      <c r="T110" s="135"/>
      <c r="U110" s="6"/>
      <c r="V110" s="6"/>
      <c r="W110" s="10"/>
      <c r="X110" s="10"/>
      <c r="Y110" s="10"/>
      <c r="Z110" s="10"/>
      <c r="AA110" s="10"/>
      <c r="AB110" s="6"/>
      <c r="AC110" s="6"/>
      <c r="AD110" s="6"/>
      <c r="AE110" s="134">
        <f t="shared" si="16"/>
        <v>0</v>
      </c>
      <c r="AF110" s="196"/>
      <c r="AG110" s="196"/>
      <c r="AH110" s="196"/>
      <c r="AI110" s="196"/>
      <c r="AJ110" s="196"/>
      <c r="AP110" s="130"/>
      <c r="AQ110" s="130"/>
      <c r="AR110" s="130"/>
      <c r="AS110" s="130"/>
      <c r="AT110" s="130"/>
    </row>
    <row r="111" spans="1:46" x14ac:dyDescent="0.25">
      <c r="J111" s="27"/>
      <c r="K111" s="27"/>
      <c r="R111" s="6"/>
      <c r="S111" s="6"/>
      <c r="T111" s="135"/>
      <c r="U111" s="6"/>
      <c r="V111" s="6"/>
      <c r="W111" s="10"/>
      <c r="X111" s="10"/>
      <c r="Y111" s="10"/>
      <c r="Z111" s="10"/>
      <c r="AA111" s="10"/>
      <c r="AB111" s="6"/>
      <c r="AC111" s="6"/>
      <c r="AD111" s="6"/>
      <c r="AE111" s="134">
        <f t="shared" si="16"/>
        <v>0</v>
      </c>
      <c r="AF111" s="196"/>
      <c r="AG111" s="196"/>
      <c r="AH111" s="196"/>
      <c r="AI111" s="196"/>
      <c r="AJ111" s="196"/>
      <c r="AP111" s="130"/>
      <c r="AQ111" s="130"/>
      <c r="AR111" s="130"/>
      <c r="AS111" s="130"/>
      <c r="AT111" s="130"/>
    </row>
    <row r="112" spans="1:46" x14ac:dyDescent="0.25">
      <c r="A112" s="20" t="s">
        <v>313</v>
      </c>
      <c r="B112" t="s">
        <v>92</v>
      </c>
      <c r="C112" t="e">
        <f>MDETERM(B114:I121)</f>
        <v>#NAME?</v>
      </c>
      <c r="J112" s="27"/>
      <c r="K112" s="27"/>
      <c r="M112" s="116" t="s">
        <v>506</v>
      </c>
      <c r="N112" s="116"/>
      <c r="O112" s="116"/>
      <c r="R112" s="6"/>
      <c r="S112" s="6"/>
      <c r="T112" s="135"/>
      <c r="U112" s="6"/>
      <c r="V112" s="6"/>
      <c r="W112" s="10"/>
      <c r="X112" s="10"/>
      <c r="Y112" s="10"/>
      <c r="Z112" s="10"/>
      <c r="AA112" s="10"/>
      <c r="AB112" s="6"/>
      <c r="AC112" s="6"/>
      <c r="AD112" s="6"/>
      <c r="AE112" s="134">
        <f t="shared" si="16"/>
        <v>0</v>
      </c>
      <c r="AF112" s="196"/>
      <c r="AG112" s="196"/>
      <c r="AH112" s="196"/>
      <c r="AI112" s="196"/>
      <c r="AJ112" s="196"/>
      <c r="AP112" s="130"/>
      <c r="AQ112" s="130"/>
      <c r="AR112" s="130"/>
      <c r="AS112" s="130"/>
      <c r="AT112" s="130"/>
    </row>
    <row r="113" spans="1:46" x14ac:dyDescent="0.25">
      <c r="A113" s="140" t="s">
        <v>304</v>
      </c>
      <c r="B113" s="139" t="s">
        <v>11</v>
      </c>
      <c r="C113" s="139" t="s">
        <v>12</v>
      </c>
      <c r="D113" s="139" t="s">
        <v>13</v>
      </c>
      <c r="E113" s="139" t="s">
        <v>14</v>
      </c>
      <c r="F113" s="139" t="s">
        <v>15</v>
      </c>
      <c r="G113" s="139" t="s">
        <v>16</v>
      </c>
      <c r="H113" s="139" t="s">
        <v>17</v>
      </c>
      <c r="I113" s="139" t="s">
        <v>18</v>
      </c>
      <c r="J113" s="139" t="s">
        <v>618</v>
      </c>
      <c r="K113" s="139" t="s">
        <v>619</v>
      </c>
      <c r="M113" s="194" t="s">
        <v>604</v>
      </c>
      <c r="N113" s="194"/>
      <c r="R113" s="6"/>
      <c r="S113" s="6"/>
      <c r="T113" s="135"/>
      <c r="U113" s="6"/>
      <c r="V113" s="6"/>
      <c r="W113" s="10"/>
      <c r="X113" s="10"/>
      <c r="Y113" s="10"/>
      <c r="Z113" s="10"/>
      <c r="AA113" s="10"/>
      <c r="AB113" s="6"/>
      <c r="AC113" s="6"/>
      <c r="AD113" s="6"/>
      <c r="AE113" s="134">
        <f t="shared" si="16"/>
        <v>0</v>
      </c>
      <c r="AF113" s="196"/>
      <c r="AG113" s="196"/>
      <c r="AH113" s="196"/>
      <c r="AI113" s="196"/>
      <c r="AJ113" s="196"/>
      <c r="AP113" s="130"/>
      <c r="AQ113" s="130"/>
      <c r="AR113" s="130"/>
      <c r="AS113" s="130"/>
      <c r="AT113" s="130"/>
    </row>
    <row r="114" spans="1:46" x14ac:dyDescent="0.25">
      <c r="A114" s="138" t="s">
        <v>11</v>
      </c>
      <c r="B114" t="e">
        <f t="array" ref="B114:K123">MMULT(TRANSPOSE(Gr4ges_neu),Gr4ges_neu)/n_4-MMULT(TRANSPOSE(mü4_neu),mü4_neu)</f>
        <v>#NAME?</v>
      </c>
      <c r="C114" t="e">
        <v>#NAME?</v>
      </c>
      <c r="D114" t="e">
        <v>#NAME?</v>
      </c>
      <c r="E114" t="e">
        <v>#NAME?</v>
      </c>
      <c r="F114" t="e">
        <v>#NAME?</v>
      </c>
      <c r="G114" t="e">
        <v>#NAME?</v>
      </c>
      <c r="H114" t="e">
        <v>#NAME?</v>
      </c>
      <c r="I114" t="e">
        <v>#NAME?</v>
      </c>
      <c r="J114" s="27" t="e">
        <v>#NAME?</v>
      </c>
      <c r="K114" s="27" t="e">
        <v>#NAME?</v>
      </c>
      <c r="R114" s="6"/>
      <c r="S114" s="6"/>
      <c r="T114" s="135"/>
      <c r="U114" s="6"/>
      <c r="V114" s="6"/>
      <c r="W114" s="10"/>
      <c r="X114" s="10"/>
      <c r="Y114" s="10"/>
      <c r="Z114" s="10"/>
      <c r="AA114" s="10"/>
      <c r="AB114" s="6"/>
      <c r="AC114" s="6"/>
      <c r="AD114" s="6"/>
      <c r="AE114" s="134">
        <f t="shared" si="16"/>
        <v>0</v>
      </c>
      <c r="AF114" s="196"/>
      <c r="AG114" s="196"/>
      <c r="AH114" s="196"/>
      <c r="AI114" s="196"/>
      <c r="AJ114" s="196"/>
      <c r="AP114" s="130"/>
      <c r="AQ114" s="130"/>
      <c r="AR114" s="130"/>
      <c r="AS114" s="130"/>
      <c r="AT114" s="130"/>
    </row>
    <row r="115" spans="1:46" x14ac:dyDescent="0.25">
      <c r="A115" s="138" t="s">
        <v>12</v>
      </c>
      <c r="B115" t="e">
        <v>#NAME?</v>
      </c>
      <c r="C115" t="e">
        <v>#NAME?</v>
      </c>
      <c r="D115" t="e">
        <v>#NAME?</v>
      </c>
      <c r="E115" t="e">
        <v>#NAME?</v>
      </c>
      <c r="F115" t="e">
        <v>#NAME?</v>
      </c>
      <c r="G115" t="e">
        <v>#NAME?</v>
      </c>
      <c r="H115" t="e">
        <v>#NAME?</v>
      </c>
      <c r="I115" t="e">
        <v>#NAME?</v>
      </c>
      <c r="J115" s="27" t="e">
        <v>#NAME?</v>
      </c>
      <c r="K115" s="27" t="e">
        <v>#NAME?</v>
      </c>
      <c r="R115" s="6"/>
      <c r="S115" s="6"/>
      <c r="T115" s="135"/>
      <c r="U115" s="6"/>
      <c r="V115" s="6"/>
      <c r="W115" s="10"/>
      <c r="X115" s="10"/>
      <c r="Y115" s="10"/>
      <c r="Z115" s="10"/>
      <c r="AA115" s="10"/>
      <c r="AB115" s="6"/>
      <c r="AC115" s="6"/>
      <c r="AD115" s="6"/>
      <c r="AE115" s="134">
        <f t="shared" si="16"/>
        <v>0</v>
      </c>
      <c r="AF115" s="196"/>
      <c r="AG115" s="196"/>
      <c r="AH115" s="196"/>
      <c r="AI115" s="196"/>
      <c r="AJ115" s="196"/>
      <c r="AP115" s="130"/>
      <c r="AQ115" s="130"/>
      <c r="AR115" s="130"/>
      <c r="AS115" s="130"/>
      <c r="AT115" s="130"/>
    </row>
    <row r="116" spans="1:46" x14ac:dyDescent="0.25">
      <c r="A116" s="138" t="s">
        <v>13</v>
      </c>
      <c r="B116" t="e">
        <v>#NAME?</v>
      </c>
      <c r="C116" t="e">
        <v>#NAME?</v>
      </c>
      <c r="D116" t="e">
        <v>#NAME?</v>
      </c>
      <c r="E116" t="e">
        <v>#NAME?</v>
      </c>
      <c r="F116" t="e">
        <v>#NAME?</v>
      </c>
      <c r="G116" t="e">
        <v>#NAME?</v>
      </c>
      <c r="H116" t="e">
        <v>#NAME?</v>
      </c>
      <c r="I116" t="e">
        <v>#NAME?</v>
      </c>
      <c r="J116" s="27" t="e">
        <v>#NAME?</v>
      </c>
      <c r="K116" s="27" t="e">
        <v>#NAME?</v>
      </c>
      <c r="M116" s="116" t="s">
        <v>312</v>
      </c>
      <c r="N116" s="116"/>
      <c r="R116" s="6"/>
      <c r="S116" s="6"/>
      <c r="T116" s="135"/>
      <c r="U116" s="6"/>
      <c r="V116" s="6"/>
      <c r="W116" s="10"/>
      <c r="X116" s="10"/>
      <c r="Y116" s="10"/>
      <c r="Z116" s="10"/>
      <c r="AA116" s="10"/>
      <c r="AB116" s="6"/>
      <c r="AC116" s="6"/>
      <c r="AD116" s="6"/>
      <c r="AE116" s="134">
        <f t="shared" si="16"/>
        <v>0</v>
      </c>
      <c r="AF116" s="196"/>
      <c r="AG116" s="196"/>
      <c r="AH116" s="196"/>
      <c r="AI116" s="196"/>
      <c r="AJ116" s="196"/>
      <c r="AP116" s="130"/>
      <c r="AQ116" s="130"/>
      <c r="AR116" s="130"/>
      <c r="AS116" s="130"/>
      <c r="AT116" s="130"/>
    </row>
    <row r="117" spans="1:46" x14ac:dyDescent="0.25">
      <c r="A117" s="138" t="s">
        <v>14</v>
      </c>
      <c r="B117" t="e">
        <v>#NAME?</v>
      </c>
      <c r="C117" t="e">
        <v>#NAME?</v>
      </c>
      <c r="D117" t="e">
        <v>#NAME?</v>
      </c>
      <c r="E117" t="e">
        <v>#NAME?</v>
      </c>
      <c r="F117" t="e">
        <v>#NAME?</v>
      </c>
      <c r="G117" t="e">
        <v>#NAME?</v>
      </c>
      <c r="H117" t="e">
        <v>#NAME?</v>
      </c>
      <c r="I117" t="e">
        <v>#NAME?</v>
      </c>
      <c r="J117" s="27" t="e">
        <v>#NAME?</v>
      </c>
      <c r="K117" s="27" t="e">
        <v>#NAME?</v>
      </c>
      <c r="T117" s="135"/>
      <c r="U117" s="6"/>
      <c r="V117" s="6"/>
      <c r="W117" s="10"/>
      <c r="X117" s="10"/>
      <c r="Y117" s="10"/>
      <c r="Z117" s="10"/>
      <c r="AA117" s="10"/>
      <c r="AE117" s="134">
        <f t="shared" si="16"/>
        <v>0</v>
      </c>
      <c r="AF117" s="196"/>
      <c r="AG117" s="196"/>
      <c r="AH117" s="196"/>
      <c r="AI117" s="196"/>
      <c r="AJ117" s="196"/>
      <c r="AP117" s="130"/>
      <c r="AQ117" s="130"/>
      <c r="AR117" s="130"/>
      <c r="AS117" s="130"/>
      <c r="AT117" s="130"/>
    </row>
    <row r="118" spans="1:46" x14ac:dyDescent="0.25">
      <c r="A118" s="138" t="s">
        <v>15</v>
      </c>
      <c r="B118" t="e">
        <v>#NAME?</v>
      </c>
      <c r="C118" t="e">
        <v>#NAME?</v>
      </c>
      <c r="D118" t="e">
        <v>#NAME?</v>
      </c>
      <c r="E118" t="e">
        <v>#NAME?</v>
      </c>
      <c r="F118" t="e">
        <v>#NAME?</v>
      </c>
      <c r="G118" t="e">
        <v>#NAME?</v>
      </c>
      <c r="H118" t="e">
        <v>#NAME?</v>
      </c>
      <c r="I118" t="e">
        <v>#NAME?</v>
      </c>
      <c r="J118" s="27" t="e">
        <v>#NAME?</v>
      </c>
      <c r="K118" s="27" t="e">
        <v>#NAME?</v>
      </c>
      <c r="T118" s="135"/>
      <c r="U118" s="6"/>
      <c r="V118" s="6"/>
      <c r="W118" s="10"/>
      <c r="X118" s="10"/>
      <c r="Y118" s="10"/>
      <c r="Z118" s="10"/>
      <c r="AA118" s="10"/>
      <c r="AE118" s="134">
        <f t="shared" si="16"/>
        <v>0</v>
      </c>
      <c r="AF118" s="196"/>
      <c r="AG118" s="196"/>
      <c r="AH118" s="196"/>
      <c r="AI118" s="196"/>
      <c r="AJ118" s="196"/>
      <c r="AP118" s="130"/>
      <c r="AQ118" s="130"/>
      <c r="AR118" s="130"/>
      <c r="AS118" s="130"/>
      <c r="AT118" s="130"/>
    </row>
    <row r="119" spans="1:46" x14ac:dyDescent="0.25">
      <c r="A119" s="138" t="s">
        <v>16</v>
      </c>
      <c r="B119" t="e">
        <v>#NAME?</v>
      </c>
      <c r="C119" t="e">
        <v>#NAME?</v>
      </c>
      <c r="D119" t="e">
        <v>#NAME?</v>
      </c>
      <c r="E119" t="e">
        <v>#NAME?</v>
      </c>
      <c r="F119" t="e">
        <v>#NAME?</v>
      </c>
      <c r="G119" t="e">
        <v>#NAME?</v>
      </c>
      <c r="H119" t="e">
        <v>#NAME?</v>
      </c>
      <c r="I119" t="e">
        <v>#NAME?</v>
      </c>
      <c r="J119" s="27" t="e">
        <v>#NAME?</v>
      </c>
      <c r="K119" s="27" t="e">
        <v>#NAME?</v>
      </c>
      <c r="T119" s="135"/>
      <c r="U119" s="6"/>
      <c r="V119" s="6"/>
      <c r="W119" s="10"/>
      <c r="X119" s="10"/>
      <c r="Y119" s="10"/>
      <c r="Z119" s="10"/>
      <c r="AA119" s="10"/>
      <c r="AE119" s="134">
        <f t="shared" si="16"/>
        <v>0</v>
      </c>
      <c r="AF119" s="196"/>
      <c r="AG119" s="196"/>
      <c r="AH119" s="196"/>
      <c r="AI119" s="196"/>
      <c r="AJ119" s="196"/>
      <c r="AP119" s="130"/>
      <c r="AQ119" s="130"/>
      <c r="AR119" s="130"/>
      <c r="AS119" s="130"/>
      <c r="AT119" s="130"/>
    </row>
    <row r="120" spans="1:46" x14ac:dyDescent="0.25">
      <c r="A120" s="138" t="s">
        <v>17</v>
      </c>
      <c r="B120" t="e">
        <v>#NAME?</v>
      </c>
      <c r="C120" t="e">
        <v>#NAME?</v>
      </c>
      <c r="D120" t="e">
        <v>#NAME?</v>
      </c>
      <c r="E120" t="e">
        <v>#NAME?</v>
      </c>
      <c r="F120" t="e">
        <v>#NAME?</v>
      </c>
      <c r="G120" t="e">
        <v>#NAME?</v>
      </c>
      <c r="H120" t="e">
        <v>#NAME?</v>
      </c>
      <c r="I120" t="e">
        <v>#NAME?</v>
      </c>
      <c r="J120" s="27" t="e">
        <v>#NAME?</v>
      </c>
      <c r="K120" s="27" t="e">
        <v>#NAME?</v>
      </c>
      <c r="T120" s="135"/>
      <c r="U120" s="6"/>
      <c r="V120" s="6"/>
      <c r="W120" s="10"/>
      <c r="X120" s="10"/>
      <c r="Y120" s="10"/>
      <c r="Z120" s="10"/>
      <c r="AA120" s="10"/>
      <c r="AE120" s="134">
        <f t="shared" si="16"/>
        <v>0</v>
      </c>
      <c r="AF120" s="196"/>
      <c r="AG120" s="196"/>
      <c r="AH120" s="196"/>
      <c r="AI120" s="196"/>
      <c r="AJ120" s="196"/>
      <c r="AP120" s="130"/>
      <c r="AQ120" s="130"/>
      <c r="AR120" s="130"/>
      <c r="AS120" s="130"/>
      <c r="AT120" s="130"/>
    </row>
    <row r="121" spans="1:46" x14ac:dyDescent="0.25">
      <c r="A121" s="138" t="s">
        <v>18</v>
      </c>
      <c r="B121" t="e">
        <v>#NAME?</v>
      </c>
      <c r="C121" t="e">
        <v>#NAME?</v>
      </c>
      <c r="D121" t="e">
        <v>#NAME?</v>
      </c>
      <c r="E121" t="e">
        <v>#NAME?</v>
      </c>
      <c r="F121" t="e">
        <v>#NAME?</v>
      </c>
      <c r="G121" t="e">
        <v>#NAME?</v>
      </c>
      <c r="H121" t="e">
        <v>#NAME?</v>
      </c>
      <c r="I121" t="e">
        <v>#NAME?</v>
      </c>
      <c r="J121" s="27" t="e">
        <v>#NAME?</v>
      </c>
      <c r="K121" s="27" t="e">
        <v>#NAME?</v>
      </c>
      <c r="T121" s="135"/>
      <c r="U121" s="6"/>
      <c r="V121" s="6"/>
      <c r="W121" s="10"/>
      <c r="X121" s="10"/>
      <c r="Y121" s="10"/>
      <c r="Z121" s="10"/>
      <c r="AA121" s="10"/>
      <c r="AE121" s="134">
        <f t="shared" si="16"/>
        <v>0</v>
      </c>
      <c r="AF121" s="196"/>
      <c r="AG121" s="196"/>
      <c r="AH121" s="196"/>
      <c r="AI121" s="196"/>
      <c r="AJ121" s="196"/>
      <c r="AP121" s="130"/>
      <c r="AQ121" s="130"/>
      <c r="AR121" s="130"/>
      <c r="AS121" s="130"/>
      <c r="AT121" s="130"/>
    </row>
    <row r="122" spans="1:46" x14ac:dyDescent="0.25">
      <c r="A122" s="138" t="s">
        <v>618</v>
      </c>
      <c r="B122" t="e">
        <v>#NAME?</v>
      </c>
      <c r="C122" t="e">
        <v>#NAME?</v>
      </c>
      <c r="D122" t="e">
        <v>#NAME?</v>
      </c>
      <c r="E122" t="e">
        <v>#NAME?</v>
      </c>
      <c r="F122" t="e">
        <v>#NAME?</v>
      </c>
      <c r="G122" t="e">
        <v>#NAME?</v>
      </c>
      <c r="H122" t="e">
        <v>#NAME?</v>
      </c>
      <c r="I122" t="e">
        <v>#NAME?</v>
      </c>
      <c r="J122" s="27" t="e">
        <v>#NAME?</v>
      </c>
      <c r="K122" s="27" t="e">
        <v>#NAME?</v>
      </c>
      <c r="T122" s="135"/>
      <c r="U122" s="6"/>
      <c r="V122" s="6"/>
      <c r="W122" s="10"/>
      <c r="X122" s="10"/>
      <c r="Y122" s="10"/>
      <c r="Z122" s="10"/>
      <c r="AA122" s="10"/>
      <c r="AE122" s="134">
        <f t="shared" si="16"/>
        <v>0</v>
      </c>
      <c r="AF122" s="196"/>
      <c r="AG122" s="196"/>
      <c r="AH122" s="196"/>
      <c r="AI122" s="196"/>
      <c r="AJ122" s="196"/>
      <c r="AP122" s="130"/>
      <c r="AQ122" s="130"/>
      <c r="AR122" s="130"/>
      <c r="AS122" s="130"/>
      <c r="AT122" s="130"/>
    </row>
    <row r="123" spans="1:46" x14ac:dyDescent="0.25">
      <c r="A123" s="138" t="s">
        <v>619</v>
      </c>
      <c r="B123" t="e">
        <v>#NAME?</v>
      </c>
      <c r="C123" t="e">
        <v>#NAME?</v>
      </c>
      <c r="D123" t="e">
        <v>#NAME?</v>
      </c>
      <c r="E123" t="e">
        <v>#NAME?</v>
      </c>
      <c r="F123" t="e">
        <v>#NAME?</v>
      </c>
      <c r="G123" t="e">
        <v>#NAME?</v>
      </c>
      <c r="H123" t="e">
        <v>#NAME?</v>
      </c>
      <c r="I123" t="e">
        <v>#NAME?</v>
      </c>
      <c r="J123" s="27" t="e">
        <v>#NAME?</v>
      </c>
      <c r="K123" s="27" t="e">
        <v>#NAME?</v>
      </c>
      <c r="T123" s="135"/>
      <c r="U123" s="6"/>
      <c r="V123" s="6"/>
      <c r="W123" s="10"/>
      <c r="X123" s="10"/>
      <c r="Y123" s="10"/>
      <c r="Z123" s="10"/>
      <c r="AA123" s="10"/>
      <c r="AE123" s="134">
        <f t="shared" si="16"/>
        <v>0</v>
      </c>
      <c r="AF123" s="196"/>
      <c r="AG123" s="196"/>
      <c r="AH123" s="196"/>
      <c r="AI123" s="196"/>
      <c r="AJ123" s="196"/>
      <c r="AP123" s="130"/>
      <c r="AQ123" s="130"/>
      <c r="AR123" s="130"/>
      <c r="AS123" s="130"/>
      <c r="AT123" s="130"/>
    </row>
    <row r="124" spans="1:46" x14ac:dyDescent="0.25">
      <c r="J124" s="27"/>
      <c r="K124" s="27"/>
      <c r="T124" s="135"/>
      <c r="U124" s="6"/>
      <c r="V124" s="6"/>
      <c r="W124" s="10"/>
      <c r="X124" s="10"/>
      <c r="Y124" s="10"/>
      <c r="Z124" s="10"/>
      <c r="AA124" s="10"/>
      <c r="AE124" s="134">
        <f t="shared" si="16"/>
        <v>0</v>
      </c>
      <c r="AF124" s="196"/>
      <c r="AG124" s="196"/>
      <c r="AH124" s="196"/>
      <c r="AI124" s="196"/>
      <c r="AJ124" s="196"/>
      <c r="AP124" s="130"/>
      <c r="AQ124" s="130"/>
      <c r="AR124" s="130"/>
      <c r="AS124" s="130"/>
      <c r="AT124" s="130"/>
    </row>
    <row r="125" spans="1:46" x14ac:dyDescent="0.25">
      <c r="A125" s="141" t="s">
        <v>640</v>
      </c>
      <c r="B125" s="139" t="s">
        <v>11</v>
      </c>
      <c r="C125" s="139" t="s">
        <v>12</v>
      </c>
      <c r="D125" s="139" t="s">
        <v>13</v>
      </c>
      <c r="E125" s="139" t="s">
        <v>14</v>
      </c>
      <c r="F125" s="139" t="s">
        <v>15</v>
      </c>
      <c r="G125" s="139" t="s">
        <v>16</v>
      </c>
      <c r="H125" s="139" t="s">
        <v>17</v>
      </c>
      <c r="I125" s="139" t="s">
        <v>18</v>
      </c>
      <c r="J125" s="139" t="s">
        <v>618</v>
      </c>
      <c r="K125" s="139" t="s">
        <v>619</v>
      </c>
      <c r="T125" s="135"/>
      <c r="U125" s="6"/>
      <c r="V125" s="6"/>
      <c r="W125" s="10"/>
      <c r="X125" s="10"/>
      <c r="Y125" s="10"/>
      <c r="Z125" s="10"/>
      <c r="AA125" s="10"/>
      <c r="AE125" s="134">
        <f t="shared" si="16"/>
        <v>0</v>
      </c>
      <c r="AF125" s="196"/>
      <c r="AG125" s="196"/>
      <c r="AH125" s="196"/>
      <c r="AI125" s="196"/>
      <c r="AJ125" s="196"/>
      <c r="AP125" s="130"/>
      <c r="AQ125" s="130"/>
      <c r="AR125" s="130"/>
      <c r="AS125" s="130"/>
      <c r="AT125" s="130"/>
    </row>
    <row r="126" spans="1:46" x14ac:dyDescent="0.25">
      <c r="A126" s="138" t="s">
        <v>11</v>
      </c>
      <c r="B126" t="e">
        <f t="array" ref="B126:K135">MINVERSE(Cov_G4)</f>
        <v>#NAME?</v>
      </c>
      <c r="C126" t="e">
        <v>#NAME?</v>
      </c>
      <c r="D126" t="e">
        <v>#NAME?</v>
      </c>
      <c r="E126" t="e">
        <v>#NAME?</v>
      </c>
      <c r="F126" t="e">
        <v>#NAME?</v>
      </c>
      <c r="G126" t="e">
        <v>#NAME?</v>
      </c>
      <c r="H126" t="e">
        <v>#NAME?</v>
      </c>
      <c r="I126" t="e">
        <v>#NAME?</v>
      </c>
      <c r="J126" s="27" t="e">
        <v>#NAME?</v>
      </c>
      <c r="K126" s="27" t="e">
        <v>#NAME?</v>
      </c>
      <c r="T126" s="135"/>
      <c r="U126" s="6"/>
      <c r="V126" s="6"/>
      <c r="W126" s="10"/>
      <c r="X126" s="10"/>
      <c r="Y126" s="10"/>
      <c r="Z126" s="10"/>
      <c r="AA126" s="10"/>
      <c r="AE126" s="134">
        <f t="shared" si="16"/>
        <v>0</v>
      </c>
      <c r="AF126" s="196"/>
      <c r="AG126" s="196"/>
      <c r="AH126" s="196"/>
      <c r="AI126" s="196"/>
      <c r="AJ126" s="196"/>
      <c r="AP126" s="130"/>
      <c r="AQ126" s="130"/>
      <c r="AR126" s="130"/>
      <c r="AS126" s="130"/>
      <c r="AT126" s="130"/>
    </row>
    <row r="127" spans="1:46" x14ac:dyDescent="0.25">
      <c r="A127" s="138" t="s">
        <v>12</v>
      </c>
      <c r="B127" t="e">
        <v>#NAME?</v>
      </c>
      <c r="C127" t="e">
        <v>#NAME?</v>
      </c>
      <c r="D127" t="e">
        <v>#NAME?</v>
      </c>
      <c r="E127" t="e">
        <v>#NAME?</v>
      </c>
      <c r="F127" t="e">
        <v>#NAME?</v>
      </c>
      <c r="G127" t="e">
        <v>#NAME?</v>
      </c>
      <c r="H127" t="e">
        <v>#NAME?</v>
      </c>
      <c r="I127" t="e">
        <v>#NAME?</v>
      </c>
      <c r="J127" s="27" t="e">
        <v>#NAME?</v>
      </c>
      <c r="K127" s="27" t="e">
        <v>#NAME?</v>
      </c>
      <c r="T127" s="135"/>
      <c r="U127" s="6"/>
      <c r="V127" s="6"/>
      <c r="W127" s="10"/>
      <c r="X127" s="10"/>
      <c r="Y127" s="10"/>
      <c r="Z127" s="10"/>
      <c r="AA127" s="10"/>
      <c r="AE127" s="134">
        <f t="shared" si="16"/>
        <v>0</v>
      </c>
      <c r="AF127" s="196"/>
      <c r="AG127" s="196"/>
      <c r="AH127" s="196"/>
      <c r="AI127" s="196"/>
      <c r="AJ127" s="196"/>
      <c r="AP127" s="130"/>
      <c r="AQ127" s="130"/>
      <c r="AR127" s="130"/>
      <c r="AS127" s="130"/>
      <c r="AT127" s="130"/>
    </row>
    <row r="128" spans="1:46" x14ac:dyDescent="0.25">
      <c r="A128" s="138" t="s">
        <v>13</v>
      </c>
      <c r="B128" t="e">
        <v>#NAME?</v>
      </c>
      <c r="C128" t="e">
        <v>#NAME?</v>
      </c>
      <c r="D128" t="e">
        <v>#NAME?</v>
      </c>
      <c r="E128" t="e">
        <v>#NAME?</v>
      </c>
      <c r="F128" t="e">
        <v>#NAME?</v>
      </c>
      <c r="G128" t="e">
        <v>#NAME?</v>
      </c>
      <c r="H128" t="e">
        <v>#NAME?</v>
      </c>
      <c r="I128" t="e">
        <v>#NAME?</v>
      </c>
      <c r="J128" s="27" t="e">
        <v>#NAME?</v>
      </c>
      <c r="K128" s="27" t="e">
        <v>#NAME?</v>
      </c>
      <c r="T128" s="135"/>
      <c r="U128" s="6"/>
      <c r="V128" s="6"/>
      <c r="W128" s="10"/>
      <c r="X128" s="10"/>
      <c r="Y128" s="10"/>
      <c r="Z128" s="10"/>
      <c r="AA128" s="10"/>
      <c r="AE128" s="134">
        <f t="shared" si="16"/>
        <v>0</v>
      </c>
      <c r="AF128" s="196"/>
      <c r="AG128" s="196"/>
      <c r="AH128" s="196"/>
      <c r="AI128" s="196"/>
      <c r="AJ128" s="196"/>
      <c r="AP128" s="130"/>
      <c r="AQ128" s="130"/>
      <c r="AR128" s="130"/>
      <c r="AS128" s="130"/>
      <c r="AT128" s="130"/>
    </row>
    <row r="129" spans="1:46" x14ac:dyDescent="0.25">
      <c r="A129" s="138" t="s">
        <v>14</v>
      </c>
      <c r="B129" t="e">
        <v>#NAME?</v>
      </c>
      <c r="C129" t="e">
        <v>#NAME?</v>
      </c>
      <c r="D129" t="e">
        <v>#NAME?</v>
      </c>
      <c r="E129" t="e">
        <v>#NAME?</v>
      </c>
      <c r="F129" t="e">
        <v>#NAME?</v>
      </c>
      <c r="G129" t="e">
        <v>#NAME?</v>
      </c>
      <c r="H129" t="e">
        <v>#NAME?</v>
      </c>
      <c r="I129" t="e">
        <v>#NAME?</v>
      </c>
      <c r="J129" s="27" t="e">
        <v>#NAME?</v>
      </c>
      <c r="K129" s="27" t="e">
        <v>#NAME?</v>
      </c>
      <c r="T129" s="135"/>
      <c r="U129" s="6"/>
      <c r="V129" s="6"/>
      <c r="W129" s="10"/>
      <c r="X129" s="10"/>
      <c r="Y129" s="10"/>
      <c r="Z129" s="10"/>
      <c r="AA129" s="10"/>
      <c r="AE129" s="134">
        <f t="shared" si="16"/>
        <v>0</v>
      </c>
      <c r="AF129" s="196"/>
      <c r="AG129" s="196"/>
      <c r="AH129" s="196"/>
      <c r="AI129" s="196"/>
      <c r="AJ129" s="196"/>
      <c r="AP129" s="130"/>
      <c r="AQ129" s="130"/>
      <c r="AR129" s="130"/>
      <c r="AS129" s="130"/>
      <c r="AT129" s="130"/>
    </row>
    <row r="130" spans="1:46" x14ac:dyDescent="0.25">
      <c r="A130" s="138" t="s">
        <v>15</v>
      </c>
      <c r="B130" t="e">
        <v>#NAME?</v>
      </c>
      <c r="C130" t="e">
        <v>#NAME?</v>
      </c>
      <c r="D130" t="e">
        <v>#NAME?</v>
      </c>
      <c r="E130" t="e">
        <v>#NAME?</v>
      </c>
      <c r="F130" t="e">
        <v>#NAME?</v>
      </c>
      <c r="G130" t="e">
        <v>#NAME?</v>
      </c>
      <c r="H130" t="e">
        <v>#NAME?</v>
      </c>
      <c r="I130" t="e">
        <v>#NAME?</v>
      </c>
      <c r="J130" s="27" t="e">
        <v>#NAME?</v>
      </c>
      <c r="K130" s="27" t="e">
        <v>#NAME?</v>
      </c>
      <c r="T130" s="135"/>
      <c r="U130" s="6"/>
      <c r="V130" s="6"/>
      <c r="W130" s="10"/>
      <c r="X130" s="10"/>
      <c r="Y130" s="10"/>
      <c r="Z130" s="10"/>
      <c r="AA130" s="10"/>
      <c r="AE130" s="134">
        <f t="shared" si="16"/>
        <v>0</v>
      </c>
      <c r="AF130" s="196"/>
      <c r="AG130" s="196"/>
      <c r="AH130" s="196"/>
      <c r="AI130" s="196"/>
      <c r="AJ130" s="196"/>
      <c r="AP130" s="130"/>
      <c r="AQ130" s="130"/>
      <c r="AR130" s="130"/>
      <c r="AS130" s="130"/>
      <c r="AT130" s="130"/>
    </row>
    <row r="131" spans="1:46" x14ac:dyDescent="0.25">
      <c r="A131" s="138" t="s">
        <v>16</v>
      </c>
      <c r="B131" t="e">
        <v>#NAME?</v>
      </c>
      <c r="C131" t="e">
        <v>#NAME?</v>
      </c>
      <c r="D131" t="e">
        <v>#NAME?</v>
      </c>
      <c r="E131" t="e">
        <v>#NAME?</v>
      </c>
      <c r="F131" t="e">
        <v>#NAME?</v>
      </c>
      <c r="G131" t="e">
        <v>#NAME?</v>
      </c>
      <c r="H131" t="e">
        <v>#NAME?</v>
      </c>
      <c r="I131" t="e">
        <v>#NAME?</v>
      </c>
      <c r="J131" s="27" t="e">
        <v>#NAME?</v>
      </c>
      <c r="K131" s="27" t="e">
        <v>#NAME?</v>
      </c>
      <c r="T131" s="135"/>
      <c r="U131" s="6"/>
      <c r="V131" s="6"/>
      <c r="W131" s="10"/>
      <c r="X131" s="10"/>
      <c r="Y131" s="10"/>
      <c r="Z131" s="10"/>
      <c r="AA131" s="10"/>
      <c r="AE131" s="134">
        <f t="shared" si="16"/>
        <v>0</v>
      </c>
      <c r="AF131" s="196"/>
      <c r="AG131" s="196"/>
      <c r="AH131" s="196"/>
      <c r="AI131" s="196"/>
      <c r="AJ131" s="196"/>
      <c r="AP131" s="130"/>
      <c r="AQ131" s="130"/>
      <c r="AR131" s="130"/>
      <c r="AS131" s="130"/>
      <c r="AT131" s="130"/>
    </row>
    <row r="132" spans="1:46" x14ac:dyDescent="0.25">
      <c r="A132" s="138" t="s">
        <v>17</v>
      </c>
      <c r="B132" t="e">
        <v>#NAME?</v>
      </c>
      <c r="C132" t="e">
        <v>#NAME?</v>
      </c>
      <c r="D132" t="e">
        <v>#NAME?</v>
      </c>
      <c r="E132" t="e">
        <v>#NAME?</v>
      </c>
      <c r="F132" t="e">
        <v>#NAME?</v>
      </c>
      <c r="G132" t="e">
        <v>#NAME?</v>
      </c>
      <c r="H132" t="e">
        <v>#NAME?</v>
      </c>
      <c r="I132" t="e">
        <v>#NAME?</v>
      </c>
      <c r="J132" s="27" t="e">
        <v>#NAME?</v>
      </c>
      <c r="K132" s="27" t="e">
        <v>#NAME?</v>
      </c>
      <c r="T132" s="135"/>
      <c r="U132" s="6"/>
      <c r="V132" s="6"/>
      <c r="W132" s="10"/>
      <c r="X132" s="10"/>
      <c r="Y132" s="10"/>
      <c r="Z132" s="10"/>
      <c r="AA132" s="10"/>
      <c r="AE132" s="134">
        <f t="shared" si="16"/>
        <v>0</v>
      </c>
      <c r="AF132" s="196"/>
      <c r="AG132" s="196"/>
      <c r="AH132" s="196"/>
      <c r="AI132" s="196"/>
      <c r="AJ132" s="196"/>
      <c r="AP132" s="130"/>
      <c r="AQ132" s="130"/>
      <c r="AR132" s="130"/>
      <c r="AS132" s="130"/>
      <c r="AT132" s="130"/>
    </row>
    <row r="133" spans="1:46" x14ac:dyDescent="0.25">
      <c r="A133" s="138" t="s">
        <v>18</v>
      </c>
      <c r="B133" t="e">
        <v>#NAME?</v>
      </c>
      <c r="C133" t="e">
        <v>#NAME?</v>
      </c>
      <c r="D133" t="e">
        <v>#NAME?</v>
      </c>
      <c r="E133" t="e">
        <v>#NAME?</v>
      </c>
      <c r="F133" t="e">
        <v>#NAME?</v>
      </c>
      <c r="G133" t="e">
        <v>#NAME?</v>
      </c>
      <c r="H133" t="e">
        <v>#NAME?</v>
      </c>
      <c r="I133" t="e">
        <v>#NAME?</v>
      </c>
      <c r="J133" s="27" t="e">
        <v>#NAME?</v>
      </c>
      <c r="K133" s="27" t="e">
        <v>#NAME?</v>
      </c>
      <c r="T133" s="135"/>
      <c r="U133" s="6"/>
      <c r="V133" s="6"/>
      <c r="W133" s="10"/>
      <c r="X133" s="10"/>
      <c r="Y133" s="10"/>
      <c r="Z133" s="10"/>
      <c r="AA133" s="10"/>
      <c r="AE133" s="134">
        <f t="shared" si="16"/>
        <v>0</v>
      </c>
      <c r="AF133" s="196"/>
      <c r="AG133" s="196"/>
      <c r="AH133" s="196"/>
      <c r="AI133" s="196"/>
      <c r="AJ133" s="196"/>
      <c r="AP133" s="130"/>
      <c r="AQ133" s="130"/>
      <c r="AR133" s="130"/>
      <c r="AS133" s="130"/>
      <c r="AT133" s="130"/>
    </row>
    <row r="134" spans="1:46" x14ac:dyDescent="0.25">
      <c r="A134" s="138" t="s">
        <v>618</v>
      </c>
      <c r="B134" t="e">
        <v>#NAME?</v>
      </c>
      <c r="C134" t="e">
        <v>#NAME?</v>
      </c>
      <c r="D134" t="e">
        <v>#NAME?</v>
      </c>
      <c r="E134" t="e">
        <v>#NAME?</v>
      </c>
      <c r="F134" t="e">
        <v>#NAME?</v>
      </c>
      <c r="G134" t="e">
        <v>#NAME?</v>
      </c>
      <c r="H134" t="e">
        <v>#NAME?</v>
      </c>
      <c r="I134" t="e">
        <v>#NAME?</v>
      </c>
      <c r="J134" s="27" t="e">
        <v>#NAME?</v>
      </c>
      <c r="K134" s="27" t="e">
        <v>#NAME?</v>
      </c>
      <c r="T134" s="135"/>
      <c r="U134" s="6"/>
      <c r="V134" s="6"/>
      <c r="W134" s="10"/>
      <c r="X134" s="10"/>
      <c r="Y134" s="10"/>
      <c r="Z134" s="10"/>
      <c r="AA134" s="10"/>
      <c r="AE134" s="134">
        <f t="shared" ref="AE134:AE197" si="17">T134</f>
        <v>0</v>
      </c>
      <c r="AF134" s="196"/>
      <c r="AG134" s="196"/>
      <c r="AH134" s="196"/>
      <c r="AI134" s="196"/>
      <c r="AJ134" s="196"/>
      <c r="AP134" s="130"/>
      <c r="AQ134" s="130"/>
      <c r="AR134" s="130"/>
      <c r="AS134" s="130"/>
      <c r="AT134" s="130"/>
    </row>
    <row r="135" spans="1:46" x14ac:dyDescent="0.25">
      <c r="A135" s="138" t="s">
        <v>619</v>
      </c>
      <c r="B135" t="e">
        <v>#NAME?</v>
      </c>
      <c r="C135" t="e">
        <v>#NAME?</v>
      </c>
      <c r="D135" t="e">
        <v>#NAME?</v>
      </c>
      <c r="E135" t="e">
        <v>#NAME?</v>
      </c>
      <c r="F135" t="e">
        <v>#NAME?</v>
      </c>
      <c r="G135" t="e">
        <v>#NAME?</v>
      </c>
      <c r="H135" t="e">
        <v>#NAME?</v>
      </c>
      <c r="I135" t="e">
        <v>#NAME?</v>
      </c>
      <c r="J135" s="27" t="e">
        <v>#NAME?</v>
      </c>
      <c r="K135" s="27" t="e">
        <v>#NAME?</v>
      </c>
      <c r="T135" s="135"/>
      <c r="U135" s="6"/>
      <c r="V135" s="6"/>
      <c r="W135" s="10"/>
      <c r="X135" s="10"/>
      <c r="Y135" s="10"/>
      <c r="Z135" s="10"/>
      <c r="AA135" s="10"/>
      <c r="AE135" s="134">
        <f t="shared" si="17"/>
        <v>0</v>
      </c>
      <c r="AF135" s="196"/>
      <c r="AG135" s="196"/>
      <c r="AH135" s="196"/>
      <c r="AI135" s="196"/>
      <c r="AJ135" s="196"/>
      <c r="AP135" s="130"/>
      <c r="AQ135" s="130"/>
      <c r="AR135" s="130"/>
      <c r="AS135" s="130"/>
      <c r="AT135" s="130"/>
    </row>
    <row r="136" spans="1:46" x14ac:dyDescent="0.25">
      <c r="J136" s="27"/>
      <c r="K136" s="27"/>
      <c r="T136" s="135"/>
      <c r="U136" s="6"/>
      <c r="V136" s="6"/>
      <c r="W136" s="10"/>
      <c r="X136" s="10"/>
      <c r="Y136" s="10"/>
      <c r="Z136" s="10"/>
      <c r="AA136" s="10"/>
      <c r="AE136" s="134">
        <f t="shared" si="17"/>
        <v>0</v>
      </c>
      <c r="AF136" s="196"/>
      <c r="AG136" s="196"/>
      <c r="AH136" s="196"/>
      <c r="AI136" s="196"/>
      <c r="AJ136" s="196"/>
      <c r="AP136" s="130"/>
      <c r="AQ136" s="130"/>
      <c r="AR136" s="130"/>
      <c r="AS136" s="130"/>
      <c r="AT136" s="130"/>
    </row>
    <row r="137" spans="1:46" x14ac:dyDescent="0.25">
      <c r="J137" s="27"/>
      <c r="K137" s="27"/>
      <c r="T137" s="135"/>
      <c r="U137" s="6"/>
      <c r="V137" s="6"/>
      <c r="W137" s="10"/>
      <c r="X137" s="10"/>
      <c r="Y137" s="10"/>
      <c r="Z137" s="10"/>
      <c r="AA137" s="10"/>
      <c r="AE137" s="134">
        <f t="shared" si="17"/>
        <v>0</v>
      </c>
      <c r="AF137" s="196"/>
      <c r="AG137" s="196"/>
      <c r="AH137" s="196"/>
      <c r="AI137" s="196"/>
      <c r="AJ137" s="196"/>
      <c r="AP137" s="130"/>
      <c r="AQ137" s="130"/>
      <c r="AR137" s="130"/>
      <c r="AS137" s="130"/>
      <c r="AT137" s="130"/>
    </row>
    <row r="138" spans="1:46" x14ac:dyDescent="0.25">
      <c r="A138" s="20" t="s">
        <v>313</v>
      </c>
      <c r="B138" t="s">
        <v>92</v>
      </c>
      <c r="C138" t="e">
        <f>MDETERM(B140:I147)</f>
        <v>#NAME?</v>
      </c>
      <c r="J138" s="27"/>
      <c r="K138" s="27"/>
      <c r="T138" s="135"/>
      <c r="U138" s="6"/>
      <c r="V138" s="6"/>
      <c r="W138" s="10"/>
      <c r="X138" s="10"/>
      <c r="Y138" s="10"/>
      <c r="Z138" s="10"/>
      <c r="AA138" s="10"/>
      <c r="AE138" s="134">
        <f t="shared" si="17"/>
        <v>0</v>
      </c>
      <c r="AF138" s="196"/>
      <c r="AG138" s="196"/>
      <c r="AH138" s="196"/>
      <c r="AI138" s="196"/>
      <c r="AJ138" s="196"/>
      <c r="AP138" s="130"/>
      <c r="AQ138" s="130"/>
      <c r="AR138" s="130"/>
      <c r="AS138" s="130"/>
      <c r="AT138" s="130"/>
    </row>
    <row r="139" spans="1:46" x14ac:dyDescent="0.25">
      <c r="A139" s="140" t="s">
        <v>641</v>
      </c>
      <c r="B139" s="139" t="s">
        <v>11</v>
      </c>
      <c r="C139" s="139" t="s">
        <v>12</v>
      </c>
      <c r="D139" s="139" t="s">
        <v>13</v>
      </c>
      <c r="E139" s="139" t="s">
        <v>14</v>
      </c>
      <c r="F139" s="139" t="s">
        <v>15</v>
      </c>
      <c r="G139" s="139" t="s">
        <v>16</v>
      </c>
      <c r="H139" s="139" t="s">
        <v>17</v>
      </c>
      <c r="I139" s="139" t="s">
        <v>18</v>
      </c>
      <c r="J139" s="139" t="s">
        <v>618</v>
      </c>
      <c r="K139" s="139" t="s">
        <v>619</v>
      </c>
      <c r="T139" s="135"/>
      <c r="U139" s="6"/>
      <c r="V139" s="6"/>
      <c r="W139" s="10"/>
      <c r="X139" s="10"/>
      <c r="Y139" s="10"/>
      <c r="Z139" s="10"/>
      <c r="AA139" s="10"/>
      <c r="AE139" s="134">
        <f t="shared" si="17"/>
        <v>0</v>
      </c>
      <c r="AF139" s="196"/>
      <c r="AG139" s="196"/>
      <c r="AH139" s="196"/>
      <c r="AI139" s="196"/>
      <c r="AJ139" s="196"/>
      <c r="AP139" s="130"/>
      <c r="AQ139" s="130"/>
      <c r="AR139" s="130"/>
      <c r="AS139" s="130"/>
      <c r="AT139" s="130"/>
    </row>
    <row r="140" spans="1:46" x14ac:dyDescent="0.25">
      <c r="A140" s="138" t="s">
        <v>11</v>
      </c>
      <c r="B140" t="e">
        <f t="array" ref="B140:K149">MMULT(TRANSPOSE(Gr5ges_neu),Gr5ges_neu)/n_5-MMULT(TRANSPOSE(mü5_neu),mü5_neu)</f>
        <v>#NAME?</v>
      </c>
      <c r="C140" t="e">
        <v>#NAME?</v>
      </c>
      <c r="D140" t="e">
        <v>#NAME?</v>
      </c>
      <c r="E140" t="e">
        <v>#NAME?</v>
      </c>
      <c r="F140" t="e">
        <v>#NAME?</v>
      </c>
      <c r="G140" t="e">
        <v>#NAME?</v>
      </c>
      <c r="H140" t="e">
        <v>#NAME?</v>
      </c>
      <c r="I140" t="e">
        <v>#NAME?</v>
      </c>
      <c r="J140" s="27" t="e">
        <v>#NAME?</v>
      </c>
      <c r="K140" s="27" t="e">
        <v>#NAME?</v>
      </c>
      <c r="T140" s="135"/>
      <c r="U140" s="6"/>
      <c r="V140" s="6"/>
      <c r="W140" s="10"/>
      <c r="X140" s="10"/>
      <c r="Y140" s="10"/>
      <c r="Z140" s="10"/>
      <c r="AA140" s="10"/>
      <c r="AE140" s="134">
        <f t="shared" si="17"/>
        <v>0</v>
      </c>
      <c r="AF140" s="196"/>
      <c r="AG140" s="196"/>
      <c r="AH140" s="196"/>
      <c r="AI140" s="196"/>
      <c r="AJ140" s="196"/>
      <c r="AP140" s="130"/>
      <c r="AQ140" s="130"/>
      <c r="AR140" s="130"/>
      <c r="AS140" s="130"/>
      <c r="AT140" s="130"/>
    </row>
    <row r="141" spans="1:46" x14ac:dyDescent="0.25">
      <c r="A141" s="138" t="s">
        <v>12</v>
      </c>
      <c r="B141" t="e">
        <v>#NAME?</v>
      </c>
      <c r="C141" t="e">
        <v>#NAME?</v>
      </c>
      <c r="D141" t="e">
        <v>#NAME?</v>
      </c>
      <c r="E141" t="e">
        <v>#NAME?</v>
      </c>
      <c r="F141" t="e">
        <v>#NAME?</v>
      </c>
      <c r="G141" t="e">
        <v>#NAME?</v>
      </c>
      <c r="H141" t="e">
        <v>#NAME?</v>
      </c>
      <c r="I141" t="e">
        <v>#NAME?</v>
      </c>
      <c r="J141" s="27" t="e">
        <v>#NAME?</v>
      </c>
      <c r="K141" s="27" t="e">
        <v>#NAME?</v>
      </c>
      <c r="T141" s="135"/>
      <c r="U141" s="6"/>
      <c r="V141" s="6"/>
      <c r="W141" s="10"/>
      <c r="X141" s="10"/>
      <c r="Y141" s="10"/>
      <c r="Z141" s="10"/>
      <c r="AA141" s="10"/>
      <c r="AE141" s="134">
        <f t="shared" si="17"/>
        <v>0</v>
      </c>
      <c r="AF141" s="196"/>
      <c r="AG141" s="196"/>
      <c r="AH141" s="196"/>
      <c r="AI141" s="196"/>
      <c r="AJ141" s="196"/>
      <c r="AP141" s="130"/>
      <c r="AQ141" s="130"/>
      <c r="AR141" s="130"/>
      <c r="AS141" s="130"/>
      <c r="AT141" s="130"/>
    </row>
    <row r="142" spans="1:46" x14ac:dyDescent="0.25">
      <c r="A142" s="138" t="s">
        <v>13</v>
      </c>
      <c r="B142" t="e">
        <v>#NAME?</v>
      </c>
      <c r="C142" t="e">
        <v>#NAME?</v>
      </c>
      <c r="D142" t="e">
        <v>#NAME?</v>
      </c>
      <c r="E142" t="e">
        <v>#NAME?</v>
      </c>
      <c r="F142" t="e">
        <v>#NAME?</v>
      </c>
      <c r="G142" t="e">
        <v>#NAME?</v>
      </c>
      <c r="H142" t="e">
        <v>#NAME?</v>
      </c>
      <c r="I142" t="e">
        <v>#NAME?</v>
      </c>
      <c r="J142" s="27" t="e">
        <v>#NAME?</v>
      </c>
      <c r="K142" s="27" t="e">
        <v>#NAME?</v>
      </c>
      <c r="T142" s="135"/>
      <c r="U142" s="6"/>
      <c r="V142" s="6"/>
      <c r="W142" s="10"/>
      <c r="X142" s="10"/>
      <c r="Y142" s="10"/>
      <c r="Z142" s="10"/>
      <c r="AA142" s="10"/>
      <c r="AE142" s="134">
        <f t="shared" si="17"/>
        <v>0</v>
      </c>
      <c r="AF142" s="196"/>
      <c r="AG142" s="196"/>
      <c r="AH142" s="196"/>
      <c r="AI142" s="196"/>
      <c r="AJ142" s="196"/>
      <c r="AP142" s="130"/>
      <c r="AQ142" s="130"/>
      <c r="AR142" s="130"/>
      <c r="AS142" s="130"/>
      <c r="AT142" s="130"/>
    </row>
    <row r="143" spans="1:46" x14ac:dyDescent="0.25">
      <c r="A143" s="138" t="s">
        <v>14</v>
      </c>
      <c r="B143" t="e">
        <v>#NAME?</v>
      </c>
      <c r="C143" t="e">
        <v>#NAME?</v>
      </c>
      <c r="D143" t="e">
        <v>#NAME?</v>
      </c>
      <c r="E143" t="e">
        <v>#NAME?</v>
      </c>
      <c r="F143" t="e">
        <v>#NAME?</v>
      </c>
      <c r="G143" t="e">
        <v>#NAME?</v>
      </c>
      <c r="H143" t="e">
        <v>#NAME?</v>
      </c>
      <c r="I143" t="e">
        <v>#NAME?</v>
      </c>
      <c r="J143" s="27" t="e">
        <v>#NAME?</v>
      </c>
      <c r="K143" s="27" t="e">
        <v>#NAME?</v>
      </c>
      <c r="T143" s="135"/>
      <c r="U143" s="6"/>
      <c r="V143" s="6"/>
      <c r="W143" s="10"/>
      <c r="X143" s="10"/>
      <c r="Y143" s="10"/>
      <c r="Z143" s="10"/>
      <c r="AA143" s="10"/>
      <c r="AE143" s="134">
        <f t="shared" si="17"/>
        <v>0</v>
      </c>
      <c r="AF143" s="196"/>
      <c r="AG143" s="196"/>
      <c r="AH143" s="196"/>
      <c r="AI143" s="196"/>
      <c r="AJ143" s="196"/>
      <c r="AP143" s="130"/>
      <c r="AQ143" s="130"/>
      <c r="AR143" s="130"/>
      <c r="AS143" s="130"/>
      <c r="AT143" s="130"/>
    </row>
    <row r="144" spans="1:46" x14ac:dyDescent="0.25">
      <c r="A144" s="138" t="s">
        <v>15</v>
      </c>
      <c r="B144" t="e">
        <v>#NAME?</v>
      </c>
      <c r="C144" t="e">
        <v>#NAME?</v>
      </c>
      <c r="D144" t="e">
        <v>#NAME?</v>
      </c>
      <c r="E144" t="e">
        <v>#NAME?</v>
      </c>
      <c r="F144" t="e">
        <v>#NAME?</v>
      </c>
      <c r="G144" t="e">
        <v>#NAME?</v>
      </c>
      <c r="H144" t="e">
        <v>#NAME?</v>
      </c>
      <c r="I144" t="e">
        <v>#NAME?</v>
      </c>
      <c r="J144" s="27" t="e">
        <v>#NAME?</v>
      </c>
      <c r="K144" s="27" t="e">
        <v>#NAME?</v>
      </c>
      <c r="T144" s="135"/>
      <c r="U144" s="6"/>
      <c r="V144" s="6"/>
      <c r="W144" s="10"/>
      <c r="X144" s="10"/>
      <c r="Y144" s="10"/>
      <c r="Z144" s="10"/>
      <c r="AA144" s="10"/>
      <c r="AE144" s="134">
        <f t="shared" si="17"/>
        <v>0</v>
      </c>
      <c r="AF144" s="196"/>
      <c r="AG144" s="196"/>
      <c r="AH144" s="196"/>
      <c r="AI144" s="196"/>
      <c r="AJ144" s="196"/>
      <c r="AP144" s="130"/>
      <c r="AQ144" s="130"/>
      <c r="AR144" s="130"/>
      <c r="AS144" s="130"/>
      <c r="AT144" s="130"/>
    </row>
    <row r="145" spans="1:46" x14ac:dyDescent="0.25">
      <c r="A145" s="138" t="s">
        <v>16</v>
      </c>
      <c r="B145" t="e">
        <v>#NAME?</v>
      </c>
      <c r="C145" t="e">
        <v>#NAME?</v>
      </c>
      <c r="D145" t="e">
        <v>#NAME?</v>
      </c>
      <c r="E145" t="e">
        <v>#NAME?</v>
      </c>
      <c r="F145" t="e">
        <v>#NAME?</v>
      </c>
      <c r="G145" t="e">
        <v>#NAME?</v>
      </c>
      <c r="H145" t="e">
        <v>#NAME?</v>
      </c>
      <c r="I145" t="e">
        <v>#NAME?</v>
      </c>
      <c r="J145" s="27" t="e">
        <v>#NAME?</v>
      </c>
      <c r="K145" s="27" t="e">
        <v>#NAME?</v>
      </c>
      <c r="T145" s="135"/>
      <c r="U145" s="6"/>
      <c r="V145" s="6"/>
      <c r="W145" s="10"/>
      <c r="X145" s="10"/>
      <c r="Y145" s="10"/>
      <c r="Z145" s="10"/>
      <c r="AA145" s="10"/>
      <c r="AE145" s="134">
        <f t="shared" si="17"/>
        <v>0</v>
      </c>
      <c r="AF145" s="196"/>
      <c r="AG145" s="196"/>
      <c r="AH145" s="196"/>
      <c r="AI145" s="196"/>
      <c r="AJ145" s="196"/>
      <c r="AP145" s="130"/>
      <c r="AQ145" s="130"/>
      <c r="AR145" s="130"/>
      <c r="AS145" s="130"/>
      <c r="AT145" s="130"/>
    </row>
    <row r="146" spans="1:46" x14ac:dyDescent="0.25">
      <c r="A146" s="138" t="s">
        <v>17</v>
      </c>
      <c r="B146" t="e">
        <v>#NAME?</v>
      </c>
      <c r="C146" t="e">
        <v>#NAME?</v>
      </c>
      <c r="D146" t="e">
        <v>#NAME?</v>
      </c>
      <c r="E146" t="e">
        <v>#NAME?</v>
      </c>
      <c r="F146" t="e">
        <v>#NAME?</v>
      </c>
      <c r="G146" t="e">
        <v>#NAME?</v>
      </c>
      <c r="H146" t="e">
        <v>#NAME?</v>
      </c>
      <c r="I146" t="e">
        <v>#NAME?</v>
      </c>
      <c r="J146" s="27" t="e">
        <v>#NAME?</v>
      </c>
      <c r="K146" s="27" t="e">
        <v>#NAME?</v>
      </c>
      <c r="T146" s="135"/>
      <c r="U146" s="6"/>
      <c r="V146" s="6"/>
      <c r="W146" s="10"/>
      <c r="X146" s="10"/>
      <c r="Y146" s="10"/>
      <c r="Z146" s="10"/>
      <c r="AA146" s="10"/>
      <c r="AE146" s="134">
        <f t="shared" si="17"/>
        <v>0</v>
      </c>
      <c r="AF146" s="196"/>
      <c r="AG146" s="196"/>
      <c r="AH146" s="196"/>
      <c r="AI146" s="196"/>
      <c r="AJ146" s="196"/>
      <c r="AP146" s="130"/>
      <c r="AQ146" s="130"/>
      <c r="AR146" s="130"/>
      <c r="AS146" s="130"/>
      <c r="AT146" s="130"/>
    </row>
    <row r="147" spans="1:46" x14ac:dyDescent="0.25">
      <c r="A147" s="138" t="s">
        <v>18</v>
      </c>
      <c r="B147" t="e">
        <v>#NAME?</v>
      </c>
      <c r="C147" t="e">
        <v>#NAME?</v>
      </c>
      <c r="D147" t="e">
        <v>#NAME?</v>
      </c>
      <c r="E147" t="e">
        <v>#NAME?</v>
      </c>
      <c r="F147" t="e">
        <v>#NAME?</v>
      </c>
      <c r="G147" t="e">
        <v>#NAME?</v>
      </c>
      <c r="H147" t="e">
        <v>#NAME?</v>
      </c>
      <c r="I147" t="e">
        <v>#NAME?</v>
      </c>
      <c r="J147" s="27" t="e">
        <v>#NAME?</v>
      </c>
      <c r="K147" s="27" t="e">
        <v>#NAME?</v>
      </c>
      <c r="T147" s="135"/>
      <c r="U147" s="6"/>
      <c r="V147" s="6"/>
      <c r="W147" s="10"/>
      <c r="X147" s="10"/>
      <c r="Y147" s="10"/>
      <c r="Z147" s="10"/>
      <c r="AA147" s="10"/>
      <c r="AE147" s="134">
        <f t="shared" si="17"/>
        <v>0</v>
      </c>
      <c r="AF147" s="196"/>
      <c r="AG147" s="196"/>
      <c r="AH147" s="196"/>
      <c r="AI147" s="196"/>
      <c r="AJ147" s="196"/>
      <c r="AP147" s="130"/>
      <c r="AQ147" s="130"/>
      <c r="AR147" s="130"/>
      <c r="AS147" s="130"/>
      <c r="AT147" s="130"/>
    </row>
    <row r="148" spans="1:46" x14ac:dyDescent="0.25">
      <c r="A148" s="138" t="s">
        <v>618</v>
      </c>
      <c r="B148" t="e">
        <v>#NAME?</v>
      </c>
      <c r="C148" t="e">
        <v>#NAME?</v>
      </c>
      <c r="D148" t="e">
        <v>#NAME?</v>
      </c>
      <c r="E148" t="e">
        <v>#NAME?</v>
      </c>
      <c r="F148" t="e">
        <v>#NAME?</v>
      </c>
      <c r="G148" t="e">
        <v>#NAME?</v>
      </c>
      <c r="H148" t="e">
        <v>#NAME?</v>
      </c>
      <c r="I148" t="e">
        <v>#NAME?</v>
      </c>
      <c r="J148" s="27" t="e">
        <v>#NAME?</v>
      </c>
      <c r="K148" s="27" t="e">
        <v>#NAME?</v>
      </c>
      <c r="T148" s="135"/>
      <c r="U148" s="6"/>
      <c r="V148" s="6"/>
      <c r="W148" s="10"/>
      <c r="X148" s="10"/>
      <c r="Y148" s="10"/>
      <c r="Z148" s="10"/>
      <c r="AA148" s="10"/>
      <c r="AE148" s="134">
        <f t="shared" si="17"/>
        <v>0</v>
      </c>
      <c r="AF148" s="196"/>
      <c r="AG148" s="196"/>
      <c r="AH148" s="196"/>
      <c r="AI148" s="196"/>
      <c r="AJ148" s="196"/>
      <c r="AP148" s="130"/>
      <c r="AQ148" s="130"/>
      <c r="AR148" s="130"/>
      <c r="AS148" s="130"/>
      <c r="AT148" s="130"/>
    </row>
    <row r="149" spans="1:46" x14ac:dyDescent="0.25">
      <c r="A149" s="138" t="s">
        <v>619</v>
      </c>
      <c r="B149" t="e">
        <v>#NAME?</v>
      </c>
      <c r="C149" t="e">
        <v>#NAME?</v>
      </c>
      <c r="D149" t="e">
        <v>#NAME?</v>
      </c>
      <c r="E149" t="e">
        <v>#NAME?</v>
      </c>
      <c r="F149" t="e">
        <v>#NAME?</v>
      </c>
      <c r="G149" t="e">
        <v>#NAME?</v>
      </c>
      <c r="H149" t="e">
        <v>#NAME?</v>
      </c>
      <c r="I149" t="e">
        <v>#NAME?</v>
      </c>
      <c r="J149" s="27" t="e">
        <v>#NAME?</v>
      </c>
      <c r="K149" s="27" t="e">
        <v>#NAME?</v>
      </c>
      <c r="T149" s="135"/>
      <c r="U149" s="6"/>
      <c r="V149" s="6"/>
      <c r="W149" s="10"/>
      <c r="X149" s="10"/>
      <c r="Y149" s="10"/>
      <c r="Z149" s="10"/>
      <c r="AA149" s="10"/>
      <c r="AE149" s="134">
        <f t="shared" si="17"/>
        <v>0</v>
      </c>
      <c r="AF149" s="196"/>
      <c r="AG149" s="196"/>
      <c r="AH149" s="196"/>
      <c r="AI149" s="196"/>
      <c r="AJ149" s="196"/>
      <c r="AP149" s="130"/>
      <c r="AQ149" s="130"/>
      <c r="AR149" s="130"/>
      <c r="AS149" s="130"/>
      <c r="AT149" s="130"/>
    </row>
    <row r="150" spans="1:46" x14ac:dyDescent="0.25">
      <c r="J150" s="27"/>
      <c r="K150" s="27"/>
      <c r="T150" s="135"/>
      <c r="U150" s="6"/>
      <c r="V150" s="6"/>
      <c r="W150" s="10"/>
      <c r="X150" s="10"/>
      <c r="Y150" s="10"/>
      <c r="Z150" s="10"/>
      <c r="AA150" s="10"/>
      <c r="AE150" s="134">
        <f t="shared" si="17"/>
        <v>0</v>
      </c>
      <c r="AF150" s="196"/>
      <c r="AG150" s="196"/>
      <c r="AH150" s="196"/>
      <c r="AI150" s="196"/>
      <c r="AJ150" s="196"/>
      <c r="AP150" s="130"/>
      <c r="AQ150" s="130"/>
      <c r="AR150" s="130"/>
      <c r="AS150" s="130"/>
      <c r="AT150" s="130"/>
    </row>
    <row r="151" spans="1:46" x14ac:dyDescent="0.25">
      <c r="A151" s="141" t="s">
        <v>642</v>
      </c>
      <c r="B151" s="139" t="s">
        <v>11</v>
      </c>
      <c r="C151" s="139" t="s">
        <v>12</v>
      </c>
      <c r="D151" s="139" t="s">
        <v>13</v>
      </c>
      <c r="E151" s="139" t="s">
        <v>14</v>
      </c>
      <c r="F151" s="139" t="s">
        <v>15</v>
      </c>
      <c r="G151" s="139" t="s">
        <v>16</v>
      </c>
      <c r="H151" s="139" t="s">
        <v>17</v>
      </c>
      <c r="I151" s="139" t="s">
        <v>18</v>
      </c>
      <c r="J151" s="139" t="s">
        <v>618</v>
      </c>
      <c r="K151" s="139" t="s">
        <v>619</v>
      </c>
      <c r="T151" s="135"/>
      <c r="U151" s="6"/>
      <c r="V151" s="6"/>
      <c r="W151" s="10"/>
      <c r="X151" s="10"/>
      <c r="Y151" s="10"/>
      <c r="Z151" s="10"/>
      <c r="AA151" s="10"/>
      <c r="AE151" s="134">
        <f t="shared" si="17"/>
        <v>0</v>
      </c>
      <c r="AF151" s="196"/>
      <c r="AG151" s="196"/>
      <c r="AH151" s="196"/>
      <c r="AI151" s="196"/>
      <c r="AJ151" s="196"/>
      <c r="AP151" s="130"/>
      <c r="AQ151" s="130"/>
      <c r="AR151" s="130"/>
      <c r="AS151" s="130"/>
      <c r="AT151" s="130"/>
    </row>
    <row r="152" spans="1:46" x14ac:dyDescent="0.25">
      <c r="A152" s="138" t="s">
        <v>11</v>
      </c>
      <c r="B152" t="e">
        <f t="array" ref="B152:K161">MINVERSE(Cov_G5)</f>
        <v>#NAME?</v>
      </c>
      <c r="C152" t="e">
        <v>#NAME?</v>
      </c>
      <c r="D152" t="e">
        <v>#NAME?</v>
      </c>
      <c r="E152" t="e">
        <v>#NAME?</v>
      </c>
      <c r="F152" t="e">
        <v>#NAME?</v>
      </c>
      <c r="G152" t="e">
        <v>#NAME?</v>
      </c>
      <c r="H152" t="e">
        <v>#NAME?</v>
      </c>
      <c r="I152" t="e">
        <v>#NAME?</v>
      </c>
      <c r="J152" s="27" t="e">
        <v>#NAME?</v>
      </c>
      <c r="K152" s="27" t="e">
        <v>#NAME?</v>
      </c>
      <c r="T152" s="135"/>
      <c r="U152" s="6"/>
      <c r="V152" s="6"/>
      <c r="W152" s="10"/>
      <c r="X152" s="10"/>
      <c r="Y152" s="10"/>
      <c r="Z152" s="10"/>
      <c r="AA152" s="10"/>
      <c r="AE152" s="134">
        <f t="shared" si="17"/>
        <v>0</v>
      </c>
      <c r="AF152" s="196"/>
      <c r="AG152" s="196"/>
      <c r="AH152" s="196"/>
      <c r="AI152" s="196"/>
      <c r="AJ152" s="196"/>
      <c r="AP152" s="130"/>
      <c r="AQ152" s="130"/>
      <c r="AR152" s="130"/>
      <c r="AS152" s="130"/>
      <c r="AT152" s="130"/>
    </row>
    <row r="153" spans="1:46" x14ac:dyDescent="0.25">
      <c r="A153" s="138" t="s">
        <v>12</v>
      </c>
      <c r="B153" t="e">
        <v>#NAME?</v>
      </c>
      <c r="C153" t="e">
        <v>#NAME?</v>
      </c>
      <c r="D153" t="e">
        <v>#NAME?</v>
      </c>
      <c r="E153" t="e">
        <v>#NAME?</v>
      </c>
      <c r="F153" t="e">
        <v>#NAME?</v>
      </c>
      <c r="G153" t="e">
        <v>#NAME?</v>
      </c>
      <c r="H153" t="e">
        <v>#NAME?</v>
      </c>
      <c r="I153" t="e">
        <v>#NAME?</v>
      </c>
      <c r="J153" s="27" t="e">
        <v>#NAME?</v>
      </c>
      <c r="K153" s="27" t="e">
        <v>#NAME?</v>
      </c>
      <c r="T153" s="135"/>
      <c r="U153" s="6"/>
      <c r="V153" s="6"/>
      <c r="W153" s="10"/>
      <c r="X153" s="10"/>
      <c r="Y153" s="10"/>
      <c r="Z153" s="10"/>
      <c r="AA153" s="10"/>
      <c r="AE153" s="134">
        <f t="shared" si="17"/>
        <v>0</v>
      </c>
      <c r="AF153" s="196"/>
      <c r="AG153" s="196"/>
      <c r="AH153" s="196"/>
      <c r="AI153" s="196"/>
      <c r="AJ153" s="196"/>
      <c r="AP153" s="130"/>
      <c r="AQ153" s="130"/>
      <c r="AR153" s="130"/>
      <c r="AS153" s="130"/>
      <c r="AT153" s="130"/>
    </row>
    <row r="154" spans="1:46" x14ac:dyDescent="0.25">
      <c r="A154" s="138" t="s">
        <v>13</v>
      </c>
      <c r="B154" t="e">
        <v>#NAME?</v>
      </c>
      <c r="C154" t="e">
        <v>#NAME?</v>
      </c>
      <c r="D154" t="e">
        <v>#NAME?</v>
      </c>
      <c r="E154" t="e">
        <v>#NAME?</v>
      </c>
      <c r="F154" t="e">
        <v>#NAME?</v>
      </c>
      <c r="G154" t="e">
        <v>#NAME?</v>
      </c>
      <c r="H154" t="e">
        <v>#NAME?</v>
      </c>
      <c r="I154" t="e">
        <v>#NAME?</v>
      </c>
      <c r="J154" s="27" t="e">
        <v>#NAME?</v>
      </c>
      <c r="K154" s="27" t="e">
        <v>#NAME?</v>
      </c>
      <c r="T154" s="135"/>
      <c r="U154" s="6"/>
      <c r="V154" s="6"/>
      <c r="W154" s="10"/>
      <c r="X154" s="10"/>
      <c r="Y154" s="10"/>
      <c r="Z154" s="10"/>
      <c r="AA154" s="10"/>
      <c r="AE154" s="134">
        <f t="shared" si="17"/>
        <v>0</v>
      </c>
      <c r="AF154" s="196"/>
      <c r="AG154" s="196"/>
      <c r="AH154" s="196"/>
      <c r="AI154" s="196"/>
      <c r="AJ154" s="196"/>
      <c r="AP154" s="130"/>
      <c r="AQ154" s="130"/>
      <c r="AR154" s="130"/>
      <c r="AS154" s="130"/>
      <c r="AT154" s="130"/>
    </row>
    <row r="155" spans="1:46" x14ac:dyDescent="0.25">
      <c r="A155" s="138" t="s">
        <v>14</v>
      </c>
      <c r="B155" t="e">
        <v>#NAME?</v>
      </c>
      <c r="C155" t="e">
        <v>#NAME?</v>
      </c>
      <c r="D155" t="e">
        <v>#NAME?</v>
      </c>
      <c r="E155" t="e">
        <v>#NAME?</v>
      </c>
      <c r="F155" t="e">
        <v>#NAME?</v>
      </c>
      <c r="G155" t="e">
        <v>#NAME?</v>
      </c>
      <c r="H155" t="e">
        <v>#NAME?</v>
      </c>
      <c r="I155" t="e">
        <v>#NAME?</v>
      </c>
      <c r="J155" s="27" t="e">
        <v>#NAME?</v>
      </c>
      <c r="K155" s="27" t="e">
        <v>#NAME?</v>
      </c>
      <c r="T155" s="135"/>
      <c r="U155" s="6"/>
      <c r="V155" s="6"/>
      <c r="W155" s="10"/>
      <c r="X155" s="10"/>
      <c r="Y155" s="10"/>
      <c r="Z155" s="10"/>
      <c r="AA155" s="10"/>
      <c r="AE155" s="134">
        <f t="shared" si="17"/>
        <v>0</v>
      </c>
      <c r="AF155" s="196"/>
      <c r="AG155" s="196"/>
      <c r="AH155" s="196"/>
      <c r="AI155" s="196"/>
      <c r="AJ155" s="196"/>
      <c r="AP155" s="130"/>
      <c r="AQ155" s="130"/>
      <c r="AR155" s="130"/>
      <c r="AS155" s="130"/>
      <c r="AT155" s="130"/>
    </row>
    <row r="156" spans="1:46" x14ac:dyDescent="0.25">
      <c r="A156" s="138" t="s">
        <v>15</v>
      </c>
      <c r="B156" t="e">
        <v>#NAME?</v>
      </c>
      <c r="C156" t="e">
        <v>#NAME?</v>
      </c>
      <c r="D156" t="e">
        <v>#NAME?</v>
      </c>
      <c r="E156" t="e">
        <v>#NAME?</v>
      </c>
      <c r="F156" t="e">
        <v>#NAME?</v>
      </c>
      <c r="G156" t="e">
        <v>#NAME?</v>
      </c>
      <c r="H156" t="e">
        <v>#NAME?</v>
      </c>
      <c r="I156" t="e">
        <v>#NAME?</v>
      </c>
      <c r="J156" s="27" t="e">
        <v>#NAME?</v>
      </c>
      <c r="K156" s="27" t="e">
        <v>#NAME?</v>
      </c>
      <c r="T156" s="135"/>
      <c r="U156" s="6"/>
      <c r="V156" s="6"/>
      <c r="W156" s="10"/>
      <c r="X156" s="10"/>
      <c r="Y156" s="10"/>
      <c r="Z156" s="10"/>
      <c r="AA156" s="10"/>
      <c r="AE156" s="134">
        <f t="shared" si="17"/>
        <v>0</v>
      </c>
      <c r="AF156" s="196"/>
      <c r="AG156" s="196"/>
      <c r="AH156" s="196"/>
      <c r="AI156" s="196"/>
      <c r="AJ156" s="196"/>
      <c r="AP156" s="130"/>
      <c r="AQ156" s="130"/>
      <c r="AR156" s="130"/>
      <c r="AS156" s="130"/>
      <c r="AT156" s="130"/>
    </row>
    <row r="157" spans="1:46" x14ac:dyDescent="0.25">
      <c r="A157" s="138" t="s">
        <v>16</v>
      </c>
      <c r="B157" t="e">
        <v>#NAME?</v>
      </c>
      <c r="C157" t="e">
        <v>#NAME?</v>
      </c>
      <c r="D157" t="e">
        <v>#NAME?</v>
      </c>
      <c r="E157" t="e">
        <v>#NAME?</v>
      </c>
      <c r="F157" t="e">
        <v>#NAME?</v>
      </c>
      <c r="G157" t="e">
        <v>#NAME?</v>
      </c>
      <c r="H157" t="e">
        <v>#NAME?</v>
      </c>
      <c r="I157" t="e">
        <v>#NAME?</v>
      </c>
      <c r="J157" s="27" t="e">
        <v>#NAME?</v>
      </c>
      <c r="K157" s="27" t="e">
        <v>#NAME?</v>
      </c>
      <c r="T157" s="135"/>
      <c r="U157" s="6"/>
      <c r="V157" s="6"/>
      <c r="W157" s="10"/>
      <c r="X157" s="10"/>
      <c r="Y157" s="10"/>
      <c r="Z157" s="10"/>
      <c r="AA157" s="10"/>
      <c r="AE157" s="134">
        <f t="shared" si="17"/>
        <v>0</v>
      </c>
      <c r="AF157" s="196"/>
      <c r="AG157" s="196"/>
      <c r="AH157" s="196"/>
      <c r="AI157" s="196"/>
      <c r="AJ157" s="196"/>
      <c r="AP157" s="130"/>
      <c r="AQ157" s="130"/>
      <c r="AR157" s="130"/>
      <c r="AS157" s="130"/>
      <c r="AT157" s="130"/>
    </row>
    <row r="158" spans="1:46" x14ac:dyDescent="0.25">
      <c r="A158" s="138" t="s">
        <v>17</v>
      </c>
      <c r="B158" t="e">
        <v>#NAME?</v>
      </c>
      <c r="C158" t="e">
        <v>#NAME?</v>
      </c>
      <c r="D158" t="e">
        <v>#NAME?</v>
      </c>
      <c r="E158" t="e">
        <v>#NAME?</v>
      </c>
      <c r="F158" t="e">
        <v>#NAME?</v>
      </c>
      <c r="G158" t="e">
        <v>#NAME?</v>
      </c>
      <c r="H158" t="e">
        <v>#NAME?</v>
      </c>
      <c r="I158" t="e">
        <v>#NAME?</v>
      </c>
      <c r="J158" s="27" t="e">
        <v>#NAME?</v>
      </c>
      <c r="K158" s="27" t="e">
        <v>#NAME?</v>
      </c>
      <c r="T158" s="135"/>
      <c r="U158" s="6"/>
      <c r="V158" s="6"/>
      <c r="W158" s="10"/>
      <c r="X158" s="10"/>
      <c r="Y158" s="10"/>
      <c r="Z158" s="10"/>
      <c r="AA158" s="10"/>
      <c r="AE158" s="134">
        <f t="shared" si="17"/>
        <v>0</v>
      </c>
      <c r="AF158" s="196"/>
      <c r="AG158" s="196"/>
      <c r="AH158" s="196"/>
      <c r="AI158" s="196"/>
      <c r="AJ158" s="196"/>
      <c r="AP158" s="130"/>
      <c r="AQ158" s="130"/>
      <c r="AR158" s="130"/>
      <c r="AS158" s="130"/>
      <c r="AT158" s="130"/>
    </row>
    <row r="159" spans="1:46" x14ac:dyDescent="0.25">
      <c r="A159" s="138" t="s">
        <v>18</v>
      </c>
      <c r="B159" t="e">
        <v>#NAME?</v>
      </c>
      <c r="C159" t="e">
        <v>#NAME?</v>
      </c>
      <c r="D159" t="e">
        <v>#NAME?</v>
      </c>
      <c r="E159" t="e">
        <v>#NAME?</v>
      </c>
      <c r="F159" t="e">
        <v>#NAME?</v>
      </c>
      <c r="G159" t="e">
        <v>#NAME?</v>
      </c>
      <c r="H159" t="e">
        <v>#NAME?</v>
      </c>
      <c r="I159" t="e">
        <v>#NAME?</v>
      </c>
      <c r="J159" s="27" t="e">
        <v>#NAME?</v>
      </c>
      <c r="K159" s="27" t="e">
        <v>#NAME?</v>
      </c>
      <c r="T159" s="135"/>
      <c r="U159" s="6"/>
      <c r="V159" s="6"/>
      <c r="W159" s="10"/>
      <c r="X159" s="10"/>
      <c r="Y159" s="10"/>
      <c r="Z159" s="10"/>
      <c r="AA159" s="10"/>
      <c r="AE159" s="134">
        <f t="shared" si="17"/>
        <v>0</v>
      </c>
      <c r="AF159" s="196"/>
      <c r="AG159" s="196"/>
      <c r="AH159" s="196"/>
      <c r="AI159" s="196"/>
      <c r="AJ159" s="196"/>
      <c r="AP159" s="130"/>
      <c r="AQ159" s="130"/>
      <c r="AR159" s="130"/>
      <c r="AS159" s="130"/>
      <c r="AT159" s="130"/>
    </row>
    <row r="160" spans="1:46" x14ac:dyDescent="0.25">
      <c r="A160" s="138" t="s">
        <v>618</v>
      </c>
      <c r="B160" t="e">
        <v>#NAME?</v>
      </c>
      <c r="C160" t="e">
        <v>#NAME?</v>
      </c>
      <c r="D160" t="e">
        <v>#NAME?</v>
      </c>
      <c r="E160" t="e">
        <v>#NAME?</v>
      </c>
      <c r="F160" t="e">
        <v>#NAME?</v>
      </c>
      <c r="G160" t="e">
        <v>#NAME?</v>
      </c>
      <c r="H160" t="e">
        <v>#NAME?</v>
      </c>
      <c r="I160" t="e">
        <v>#NAME?</v>
      </c>
      <c r="J160" s="27" t="e">
        <v>#NAME?</v>
      </c>
      <c r="K160" s="27" t="e">
        <v>#NAME?</v>
      </c>
      <c r="T160" s="135"/>
      <c r="U160" s="6"/>
      <c r="V160" s="6"/>
      <c r="W160" s="10"/>
      <c r="X160" s="10"/>
      <c r="Y160" s="10"/>
      <c r="Z160" s="10"/>
      <c r="AA160" s="10"/>
      <c r="AE160" s="134">
        <f t="shared" si="17"/>
        <v>0</v>
      </c>
      <c r="AF160" s="196"/>
      <c r="AG160" s="196"/>
      <c r="AH160" s="196"/>
      <c r="AI160" s="196"/>
      <c r="AJ160" s="196"/>
      <c r="AP160" s="130"/>
      <c r="AQ160" s="130"/>
      <c r="AR160" s="130"/>
      <c r="AS160" s="130"/>
      <c r="AT160" s="130"/>
    </row>
    <row r="161" spans="1:46" x14ac:dyDescent="0.25">
      <c r="A161" s="138" t="s">
        <v>619</v>
      </c>
      <c r="B161" t="e">
        <v>#NAME?</v>
      </c>
      <c r="C161" t="e">
        <v>#NAME?</v>
      </c>
      <c r="D161" t="e">
        <v>#NAME?</v>
      </c>
      <c r="E161" t="e">
        <v>#NAME?</v>
      </c>
      <c r="F161" t="e">
        <v>#NAME?</v>
      </c>
      <c r="G161" t="e">
        <v>#NAME?</v>
      </c>
      <c r="H161" t="e">
        <v>#NAME?</v>
      </c>
      <c r="I161" t="e">
        <v>#NAME?</v>
      </c>
      <c r="J161" s="27" t="e">
        <v>#NAME?</v>
      </c>
      <c r="K161" s="27" t="e">
        <v>#NAME?</v>
      </c>
      <c r="T161" s="135"/>
      <c r="U161" s="6"/>
      <c r="V161" s="6"/>
      <c r="W161" s="10"/>
      <c r="X161" s="10"/>
      <c r="Y161" s="10"/>
      <c r="Z161" s="10"/>
      <c r="AA161" s="10"/>
      <c r="AE161" s="134">
        <f t="shared" si="17"/>
        <v>0</v>
      </c>
      <c r="AF161" s="196"/>
      <c r="AG161" s="196"/>
      <c r="AH161" s="196"/>
      <c r="AI161" s="196"/>
      <c r="AJ161" s="196"/>
      <c r="AP161" s="130"/>
      <c r="AQ161" s="130"/>
      <c r="AR161" s="130"/>
      <c r="AS161" s="130"/>
      <c r="AT161" s="130"/>
    </row>
    <row r="162" spans="1:46" x14ac:dyDescent="0.25">
      <c r="J162" s="27"/>
      <c r="K162" s="27"/>
      <c r="T162" s="135"/>
      <c r="U162" s="6"/>
      <c r="V162" s="6"/>
      <c r="W162" s="10"/>
      <c r="X162" s="10"/>
      <c r="Y162" s="10"/>
      <c r="Z162" s="10"/>
      <c r="AA162" s="10"/>
      <c r="AE162" s="134">
        <f t="shared" si="17"/>
        <v>0</v>
      </c>
      <c r="AF162" s="196"/>
      <c r="AG162" s="196"/>
      <c r="AH162" s="196"/>
      <c r="AI162" s="196"/>
      <c r="AJ162" s="196"/>
      <c r="AP162" s="130"/>
      <c r="AQ162" s="130"/>
      <c r="AR162" s="130"/>
      <c r="AS162" s="130"/>
      <c r="AT162" s="130"/>
    </row>
    <row r="163" spans="1:46" x14ac:dyDescent="0.25">
      <c r="J163" s="27"/>
      <c r="K163" s="27"/>
      <c r="T163" s="135"/>
      <c r="U163" s="6"/>
      <c r="V163" s="6"/>
      <c r="W163" s="10"/>
      <c r="X163" s="10"/>
      <c r="Y163" s="10"/>
      <c r="Z163" s="10"/>
      <c r="AA163" s="10"/>
      <c r="AE163" s="134">
        <f t="shared" si="17"/>
        <v>0</v>
      </c>
      <c r="AF163" s="196"/>
      <c r="AG163" s="196"/>
      <c r="AH163" s="196"/>
      <c r="AI163" s="196"/>
      <c r="AJ163" s="196"/>
      <c r="AP163" s="130"/>
      <c r="AQ163" s="130"/>
      <c r="AR163" s="130"/>
      <c r="AS163" s="130"/>
      <c r="AT163" s="130"/>
    </row>
    <row r="164" spans="1:46" x14ac:dyDescent="0.25">
      <c r="A164" t="s">
        <v>92</v>
      </c>
      <c r="B164" t="e">
        <f>MDETERM(B166:I173)</f>
        <v>#NAME?</v>
      </c>
      <c r="J164" s="27"/>
      <c r="K164" s="27"/>
      <c r="M164" s="116" t="s">
        <v>605</v>
      </c>
      <c r="N164" s="116"/>
      <c r="O164" s="116"/>
      <c r="T164" s="135"/>
      <c r="U164" s="6"/>
      <c r="V164" s="6"/>
      <c r="W164" s="10"/>
      <c r="X164" s="10"/>
      <c r="Y164" s="10"/>
      <c r="Z164" s="10"/>
      <c r="AA164" s="10"/>
      <c r="AE164" s="134">
        <f t="shared" si="17"/>
        <v>0</v>
      </c>
      <c r="AF164" s="196"/>
      <c r="AG164" s="196"/>
      <c r="AH164" s="196"/>
      <c r="AI164" s="196"/>
      <c r="AJ164" s="196"/>
      <c r="AP164" s="130"/>
      <c r="AQ164" s="130"/>
      <c r="AR164" s="130"/>
      <c r="AS164" s="130"/>
      <c r="AT164" s="130"/>
    </row>
    <row r="165" spans="1:46" x14ac:dyDescent="0.25">
      <c r="A165" s="141" t="s">
        <v>317</v>
      </c>
      <c r="B165" s="138" t="s">
        <v>11</v>
      </c>
      <c r="C165" s="138" t="s">
        <v>12</v>
      </c>
      <c r="D165" s="138" t="s">
        <v>13</v>
      </c>
      <c r="E165" s="138" t="s">
        <v>14</v>
      </c>
      <c r="F165" s="138" t="s">
        <v>15</v>
      </c>
      <c r="G165" s="138" t="s">
        <v>16</v>
      </c>
      <c r="H165" s="138" t="s">
        <v>17</v>
      </c>
      <c r="I165" s="138" t="s">
        <v>18</v>
      </c>
      <c r="J165" s="139" t="s">
        <v>618</v>
      </c>
      <c r="K165" s="139" t="s">
        <v>619</v>
      </c>
      <c r="M165" s="194" t="s">
        <v>604</v>
      </c>
      <c r="N165" s="194"/>
      <c r="T165" s="135"/>
      <c r="U165" s="6"/>
      <c r="V165" s="6"/>
      <c r="W165" s="10"/>
      <c r="X165" s="10"/>
      <c r="Y165" s="10"/>
      <c r="Z165" s="10"/>
      <c r="AA165" s="10"/>
      <c r="AE165" s="134">
        <f t="shared" si="17"/>
        <v>0</v>
      </c>
      <c r="AF165" s="196"/>
      <c r="AG165" s="196"/>
      <c r="AH165" s="196"/>
      <c r="AI165" s="196"/>
      <c r="AJ165" s="196"/>
      <c r="AP165" s="130"/>
      <c r="AQ165" s="130"/>
      <c r="AR165" s="130"/>
      <c r="AS165" s="130"/>
      <c r="AT165" s="130"/>
    </row>
    <row r="166" spans="1:46" x14ac:dyDescent="0.25">
      <c r="A166" s="138" t="s">
        <v>11</v>
      </c>
      <c r="B166" t="e">
        <f t="array" ref="B166:K175">(n_1*Cov_G1+n_2*Cov_G2+n_3*Cov_G3+n_4*Cov_G4+n_5*Cov_G5)/(N-k_)</f>
        <v>#NAME?</v>
      </c>
      <c r="C166" t="e">
        <v>#NAME?</v>
      </c>
      <c r="D166" t="e">
        <v>#NAME?</v>
      </c>
      <c r="E166" t="e">
        <v>#NAME?</v>
      </c>
      <c r="F166" t="e">
        <v>#NAME?</v>
      </c>
      <c r="G166" t="e">
        <v>#NAME?</v>
      </c>
      <c r="H166" t="e">
        <v>#NAME?</v>
      </c>
      <c r="I166" t="e">
        <v>#NAME?</v>
      </c>
      <c r="J166" s="27" t="e">
        <v>#NAME?</v>
      </c>
      <c r="K166" s="27" t="e">
        <v>#NAME?</v>
      </c>
      <c r="T166" s="135"/>
      <c r="U166" s="6"/>
      <c r="V166" s="6"/>
      <c r="W166" s="10"/>
      <c r="X166" s="10"/>
      <c r="Y166" s="10"/>
      <c r="Z166" s="10"/>
      <c r="AA166" s="10"/>
      <c r="AE166" s="134">
        <f t="shared" si="17"/>
        <v>0</v>
      </c>
      <c r="AF166" s="196"/>
      <c r="AG166" s="196"/>
      <c r="AH166" s="196"/>
      <c r="AI166" s="196"/>
      <c r="AJ166" s="196"/>
      <c r="AP166" s="130"/>
      <c r="AQ166" s="130"/>
      <c r="AR166" s="130"/>
      <c r="AS166" s="130"/>
      <c r="AT166" s="130"/>
    </row>
    <row r="167" spans="1:46" x14ac:dyDescent="0.25">
      <c r="A167" s="138" t="s">
        <v>12</v>
      </c>
      <c r="B167" t="e">
        <v>#NAME?</v>
      </c>
      <c r="C167" t="e">
        <v>#NAME?</v>
      </c>
      <c r="D167" t="e">
        <v>#NAME?</v>
      </c>
      <c r="E167" t="e">
        <v>#NAME?</v>
      </c>
      <c r="F167" t="e">
        <v>#NAME?</v>
      </c>
      <c r="G167" t="e">
        <v>#NAME?</v>
      </c>
      <c r="H167" t="e">
        <v>#NAME?</v>
      </c>
      <c r="I167" t="e">
        <v>#NAME?</v>
      </c>
      <c r="J167" s="27" t="e">
        <v>#NAME?</v>
      </c>
      <c r="K167" s="27" t="e">
        <v>#NAME?</v>
      </c>
      <c r="M167" s="116" t="s">
        <v>606</v>
      </c>
      <c r="N167" s="116"/>
      <c r="T167" s="135"/>
      <c r="U167" s="6"/>
      <c r="V167" s="6"/>
      <c r="W167" s="10"/>
      <c r="X167" s="10"/>
      <c r="Y167" s="10"/>
      <c r="Z167" s="10"/>
      <c r="AA167" s="10"/>
      <c r="AE167" s="134">
        <f t="shared" si="17"/>
        <v>0</v>
      </c>
      <c r="AF167" s="196"/>
      <c r="AG167" s="196"/>
      <c r="AH167" s="196"/>
      <c r="AI167" s="196"/>
      <c r="AJ167" s="196"/>
      <c r="AP167" s="130"/>
      <c r="AQ167" s="130"/>
      <c r="AR167" s="130"/>
      <c r="AS167" s="130"/>
      <c r="AT167" s="130"/>
    </row>
    <row r="168" spans="1:46" x14ac:dyDescent="0.25">
      <c r="A168" s="138" t="s">
        <v>13</v>
      </c>
      <c r="B168" t="e">
        <v>#NAME?</v>
      </c>
      <c r="C168" t="e">
        <v>#NAME?</v>
      </c>
      <c r="D168" t="e">
        <v>#NAME?</v>
      </c>
      <c r="E168" t="e">
        <v>#NAME?</v>
      </c>
      <c r="F168" t="e">
        <v>#NAME?</v>
      </c>
      <c r="G168" t="e">
        <v>#NAME?</v>
      </c>
      <c r="H168" t="e">
        <v>#NAME?</v>
      </c>
      <c r="I168" t="e">
        <v>#NAME?</v>
      </c>
      <c r="J168" s="27" t="e">
        <v>#NAME?</v>
      </c>
      <c r="K168" s="27" t="e">
        <v>#NAME?</v>
      </c>
      <c r="T168" s="135"/>
      <c r="U168" s="6"/>
      <c r="V168" s="6"/>
      <c r="W168" s="10"/>
      <c r="X168" s="10"/>
      <c r="Y168" s="10"/>
      <c r="Z168" s="10"/>
      <c r="AA168" s="10"/>
      <c r="AE168" s="134">
        <f t="shared" si="17"/>
        <v>0</v>
      </c>
      <c r="AF168" s="196"/>
      <c r="AG168" s="196"/>
      <c r="AH168" s="196"/>
      <c r="AI168" s="196"/>
      <c r="AJ168" s="196"/>
      <c r="AP168" s="130"/>
      <c r="AQ168" s="130"/>
      <c r="AR168" s="130"/>
      <c r="AS168" s="130"/>
      <c r="AT168" s="130"/>
    </row>
    <row r="169" spans="1:46" x14ac:dyDescent="0.25">
      <c r="A169" s="138" t="s">
        <v>14</v>
      </c>
      <c r="B169" t="e">
        <v>#NAME?</v>
      </c>
      <c r="C169" t="e">
        <v>#NAME?</v>
      </c>
      <c r="D169" t="e">
        <v>#NAME?</v>
      </c>
      <c r="E169" t="e">
        <v>#NAME?</v>
      </c>
      <c r="F169" t="e">
        <v>#NAME?</v>
      </c>
      <c r="G169" t="e">
        <v>#NAME?</v>
      </c>
      <c r="H169" t="e">
        <v>#NAME?</v>
      </c>
      <c r="I169" t="e">
        <v>#NAME?</v>
      </c>
      <c r="J169" s="27" t="e">
        <v>#NAME?</v>
      </c>
      <c r="K169" s="27" t="e">
        <v>#NAME?</v>
      </c>
      <c r="T169" s="135"/>
      <c r="U169" s="6"/>
      <c r="V169" s="6"/>
      <c r="W169" s="10"/>
      <c r="X169" s="10"/>
      <c r="Y169" s="10"/>
      <c r="Z169" s="10"/>
      <c r="AA169" s="10"/>
      <c r="AE169" s="134">
        <f t="shared" si="17"/>
        <v>0</v>
      </c>
      <c r="AF169" s="196"/>
      <c r="AG169" s="196"/>
      <c r="AH169" s="196"/>
      <c r="AI169" s="196"/>
      <c r="AJ169" s="196"/>
      <c r="AP169" s="130"/>
      <c r="AQ169" s="130"/>
      <c r="AR169" s="130"/>
      <c r="AS169" s="130"/>
      <c r="AT169" s="130"/>
    </row>
    <row r="170" spans="1:46" x14ac:dyDescent="0.25">
      <c r="A170" s="138" t="s">
        <v>15</v>
      </c>
      <c r="B170" t="e">
        <v>#NAME?</v>
      </c>
      <c r="C170" t="e">
        <v>#NAME?</v>
      </c>
      <c r="D170" t="e">
        <v>#NAME?</v>
      </c>
      <c r="E170" t="e">
        <v>#NAME?</v>
      </c>
      <c r="F170" t="e">
        <v>#NAME?</v>
      </c>
      <c r="G170" t="e">
        <v>#NAME?</v>
      </c>
      <c r="H170" t="e">
        <v>#NAME?</v>
      </c>
      <c r="I170" t="e">
        <v>#NAME?</v>
      </c>
      <c r="J170" s="27" t="e">
        <v>#NAME?</v>
      </c>
      <c r="K170" s="27" t="e">
        <v>#NAME?</v>
      </c>
      <c r="M170" s="116" t="s">
        <v>363</v>
      </c>
      <c r="N170" s="116"/>
      <c r="O170" s="116"/>
      <c r="P170" s="116"/>
      <c r="Q170" s="116"/>
      <c r="R170" s="116"/>
      <c r="T170" s="135"/>
      <c r="U170" s="6"/>
      <c r="V170" s="6"/>
      <c r="W170" s="10"/>
      <c r="X170" s="10"/>
      <c r="Y170" s="10"/>
      <c r="Z170" s="10"/>
      <c r="AA170" s="10"/>
      <c r="AE170" s="134">
        <f t="shared" si="17"/>
        <v>0</v>
      </c>
      <c r="AF170" s="196"/>
      <c r="AG170" s="196"/>
      <c r="AH170" s="196"/>
      <c r="AI170" s="196"/>
      <c r="AJ170" s="196"/>
      <c r="AP170" s="130"/>
      <c r="AQ170" s="130"/>
      <c r="AR170" s="130"/>
      <c r="AS170" s="130"/>
      <c r="AT170" s="130"/>
    </row>
    <row r="171" spans="1:46" x14ac:dyDescent="0.25">
      <c r="A171" s="138" t="s">
        <v>16</v>
      </c>
      <c r="B171" t="e">
        <v>#NAME?</v>
      </c>
      <c r="C171" t="e">
        <v>#NAME?</v>
      </c>
      <c r="D171" t="e">
        <v>#NAME?</v>
      </c>
      <c r="E171" t="e">
        <v>#NAME?</v>
      </c>
      <c r="F171" t="e">
        <v>#NAME?</v>
      </c>
      <c r="G171" t="e">
        <v>#NAME?</v>
      </c>
      <c r="H171" t="e">
        <v>#NAME?</v>
      </c>
      <c r="I171" t="e">
        <v>#NAME?</v>
      </c>
      <c r="J171" s="27" t="e">
        <v>#NAME?</v>
      </c>
      <c r="K171" s="27" t="e">
        <v>#NAME?</v>
      </c>
      <c r="M171" s="116" t="s">
        <v>364</v>
      </c>
      <c r="N171" s="116"/>
      <c r="O171" s="116"/>
      <c r="P171" s="116"/>
      <c r="Q171" s="116"/>
      <c r="R171" s="116"/>
      <c r="T171" s="135"/>
      <c r="U171" s="6"/>
      <c r="V171" s="6"/>
      <c r="W171" s="10"/>
      <c r="X171" s="10"/>
      <c r="Y171" s="10"/>
      <c r="Z171" s="10"/>
      <c r="AA171" s="10"/>
      <c r="AE171" s="134">
        <f t="shared" si="17"/>
        <v>0</v>
      </c>
      <c r="AF171" s="196"/>
      <c r="AG171" s="196"/>
      <c r="AH171" s="196"/>
      <c r="AI171" s="196"/>
      <c r="AJ171" s="196"/>
      <c r="AP171" s="130"/>
      <c r="AQ171" s="130"/>
      <c r="AR171" s="130"/>
      <c r="AS171" s="130"/>
      <c r="AT171" s="130"/>
    </row>
    <row r="172" spans="1:46" x14ac:dyDescent="0.25">
      <c r="A172" s="138" t="s">
        <v>17</v>
      </c>
      <c r="B172" t="e">
        <v>#NAME?</v>
      </c>
      <c r="C172" t="e">
        <v>#NAME?</v>
      </c>
      <c r="D172" t="e">
        <v>#NAME?</v>
      </c>
      <c r="E172" t="e">
        <v>#NAME?</v>
      </c>
      <c r="F172" t="e">
        <v>#NAME?</v>
      </c>
      <c r="G172" t="e">
        <v>#NAME?</v>
      </c>
      <c r="H172" t="e">
        <v>#NAME?</v>
      </c>
      <c r="I172" t="e">
        <v>#NAME?</v>
      </c>
      <c r="J172" s="27" t="e">
        <v>#NAME?</v>
      </c>
      <c r="K172" s="27" t="e">
        <v>#NAME?</v>
      </c>
      <c r="T172" s="135"/>
      <c r="U172" s="6"/>
      <c r="V172" s="6"/>
      <c r="W172" s="10"/>
      <c r="X172" s="10"/>
      <c r="Y172" s="10"/>
      <c r="Z172" s="10"/>
      <c r="AA172" s="10"/>
      <c r="AE172" s="134">
        <f t="shared" si="17"/>
        <v>0</v>
      </c>
      <c r="AF172" s="196"/>
      <c r="AG172" s="196"/>
      <c r="AH172" s="196"/>
      <c r="AI172" s="196"/>
      <c r="AJ172" s="196"/>
      <c r="AP172" s="130"/>
      <c r="AQ172" s="130"/>
      <c r="AR172" s="130"/>
      <c r="AS172" s="130"/>
      <c r="AT172" s="130"/>
    </row>
    <row r="173" spans="1:46" x14ac:dyDescent="0.25">
      <c r="A173" s="138" t="s">
        <v>18</v>
      </c>
      <c r="B173" t="e">
        <v>#NAME?</v>
      </c>
      <c r="C173" t="e">
        <v>#NAME?</v>
      </c>
      <c r="D173" t="e">
        <v>#NAME?</v>
      </c>
      <c r="E173" t="e">
        <v>#NAME?</v>
      </c>
      <c r="F173" t="e">
        <v>#NAME?</v>
      </c>
      <c r="G173" t="e">
        <v>#NAME?</v>
      </c>
      <c r="H173" t="e">
        <v>#NAME?</v>
      </c>
      <c r="I173" t="e">
        <v>#NAME?</v>
      </c>
      <c r="J173" s="27" t="e">
        <v>#NAME?</v>
      </c>
      <c r="K173" s="27" t="e">
        <v>#NAME?</v>
      </c>
      <c r="T173" s="135"/>
      <c r="U173" s="6"/>
      <c r="V173" s="6"/>
      <c r="W173" s="10"/>
      <c r="X173" s="10"/>
      <c r="Y173" s="10"/>
      <c r="Z173" s="10"/>
      <c r="AA173" s="10"/>
      <c r="AE173" s="134">
        <f t="shared" si="17"/>
        <v>0</v>
      </c>
      <c r="AF173" s="196"/>
      <c r="AG173" s="196"/>
      <c r="AH173" s="196"/>
      <c r="AI173" s="196"/>
      <c r="AJ173" s="196"/>
      <c r="AP173" s="130"/>
      <c r="AQ173" s="130"/>
      <c r="AR173" s="130"/>
      <c r="AS173" s="130"/>
      <c r="AT173" s="130"/>
    </row>
    <row r="174" spans="1:46" x14ac:dyDescent="0.25">
      <c r="A174" s="138" t="s">
        <v>618</v>
      </c>
      <c r="B174" t="e">
        <v>#NAME?</v>
      </c>
      <c r="C174" t="e">
        <v>#NAME?</v>
      </c>
      <c r="D174" t="e">
        <v>#NAME?</v>
      </c>
      <c r="E174" t="e">
        <v>#NAME?</v>
      </c>
      <c r="F174" t="e">
        <v>#NAME?</v>
      </c>
      <c r="G174" t="e">
        <v>#NAME?</v>
      </c>
      <c r="H174" t="e">
        <v>#NAME?</v>
      </c>
      <c r="I174" t="e">
        <v>#NAME?</v>
      </c>
      <c r="J174" t="e">
        <v>#NAME?</v>
      </c>
      <c r="K174" t="e">
        <v>#NAME?</v>
      </c>
      <c r="T174" s="135"/>
      <c r="U174" s="6"/>
      <c r="V174" s="6"/>
      <c r="W174" s="10"/>
      <c r="X174" s="10"/>
      <c r="Y174" s="10"/>
      <c r="Z174" s="10"/>
      <c r="AA174" s="10"/>
      <c r="AE174" s="134">
        <f t="shared" si="17"/>
        <v>0</v>
      </c>
      <c r="AF174" s="196"/>
      <c r="AG174" s="196"/>
      <c r="AH174" s="196"/>
      <c r="AI174" s="196"/>
      <c r="AJ174" s="196"/>
      <c r="AP174" s="130"/>
      <c r="AQ174" s="130"/>
      <c r="AR174" s="130"/>
      <c r="AS174" s="130"/>
      <c r="AT174" s="130"/>
    </row>
    <row r="175" spans="1:46" x14ac:dyDescent="0.25">
      <c r="A175" s="138" t="s">
        <v>619</v>
      </c>
      <c r="B175" t="e">
        <v>#NAME?</v>
      </c>
      <c r="C175" t="e">
        <v>#NAME?</v>
      </c>
      <c r="D175" t="e">
        <v>#NAME?</v>
      </c>
      <c r="E175" t="e">
        <v>#NAME?</v>
      </c>
      <c r="F175" t="e">
        <v>#NAME?</v>
      </c>
      <c r="G175" t="e">
        <v>#NAME?</v>
      </c>
      <c r="H175" t="e">
        <v>#NAME?</v>
      </c>
      <c r="I175" t="e">
        <v>#NAME?</v>
      </c>
      <c r="J175" t="e">
        <v>#NAME?</v>
      </c>
      <c r="K175" t="e">
        <v>#NAME?</v>
      </c>
      <c r="T175" s="135"/>
      <c r="U175" s="6"/>
      <c r="V175" s="6"/>
      <c r="W175" s="10"/>
      <c r="X175" s="10"/>
      <c r="Y175" s="10"/>
      <c r="Z175" s="10"/>
      <c r="AA175" s="10"/>
      <c r="AE175" s="134">
        <f t="shared" si="17"/>
        <v>0</v>
      </c>
      <c r="AF175" s="196"/>
      <c r="AG175" s="196"/>
      <c r="AH175" s="196"/>
      <c r="AI175" s="196"/>
      <c r="AJ175" s="196"/>
      <c r="AP175" s="130"/>
      <c r="AQ175" s="130"/>
      <c r="AR175" s="130"/>
      <c r="AS175" s="130"/>
      <c r="AT175" s="130"/>
    </row>
    <row r="176" spans="1:46" x14ac:dyDescent="0.25">
      <c r="T176" s="135"/>
      <c r="U176" s="6"/>
      <c r="V176" s="6"/>
      <c r="W176" s="10"/>
      <c r="X176" s="10"/>
      <c r="Y176" s="10"/>
      <c r="Z176" s="10"/>
      <c r="AA176" s="10"/>
      <c r="AE176" s="134">
        <f t="shared" si="17"/>
        <v>0</v>
      </c>
      <c r="AF176" s="196"/>
      <c r="AG176" s="196"/>
      <c r="AH176" s="196"/>
      <c r="AI176" s="196"/>
      <c r="AJ176" s="196"/>
      <c r="AP176" s="130"/>
      <c r="AQ176" s="130"/>
      <c r="AR176" s="130"/>
      <c r="AS176" s="130"/>
      <c r="AT176" s="130"/>
    </row>
    <row r="177" spans="20:46" x14ac:dyDescent="0.25">
      <c r="T177" s="135"/>
      <c r="U177" s="6"/>
      <c r="V177" s="6"/>
      <c r="W177" s="10"/>
      <c r="X177" s="10"/>
      <c r="Y177" s="10"/>
      <c r="Z177" s="10"/>
      <c r="AA177" s="10"/>
      <c r="AE177" s="134">
        <f t="shared" si="17"/>
        <v>0</v>
      </c>
      <c r="AF177" s="196"/>
      <c r="AG177" s="196"/>
      <c r="AH177" s="196"/>
      <c r="AI177" s="196"/>
      <c r="AJ177" s="196"/>
      <c r="AP177" s="130"/>
      <c r="AQ177" s="130"/>
      <c r="AR177" s="130"/>
      <c r="AS177" s="130"/>
      <c r="AT177" s="130"/>
    </row>
    <row r="178" spans="20:46" x14ac:dyDescent="0.25">
      <c r="T178" s="135"/>
      <c r="U178" s="6"/>
      <c r="V178" s="6"/>
      <c r="W178" s="10"/>
      <c r="X178" s="10"/>
      <c r="Y178" s="10"/>
      <c r="Z178" s="10"/>
      <c r="AA178" s="10"/>
      <c r="AE178" s="134">
        <f t="shared" si="17"/>
        <v>0</v>
      </c>
      <c r="AF178" s="196"/>
      <c r="AG178" s="196"/>
      <c r="AH178" s="196"/>
      <c r="AI178" s="196"/>
      <c r="AJ178" s="196"/>
      <c r="AP178" s="130"/>
      <c r="AQ178" s="130"/>
      <c r="AR178" s="130"/>
      <c r="AS178" s="130"/>
      <c r="AT178" s="130"/>
    </row>
    <row r="179" spans="20:46" x14ac:dyDescent="0.25">
      <c r="T179" s="135"/>
      <c r="U179" s="6"/>
      <c r="V179" s="6"/>
      <c r="W179" s="10"/>
      <c r="X179" s="10"/>
      <c r="Y179" s="10"/>
      <c r="Z179" s="10"/>
      <c r="AA179" s="10"/>
      <c r="AE179" s="134">
        <f t="shared" si="17"/>
        <v>0</v>
      </c>
      <c r="AF179" s="196"/>
      <c r="AG179" s="196"/>
      <c r="AH179" s="196"/>
      <c r="AI179" s="196"/>
      <c r="AJ179" s="196"/>
      <c r="AP179" s="130"/>
      <c r="AQ179" s="130"/>
      <c r="AR179" s="130"/>
      <c r="AS179" s="130"/>
      <c r="AT179" s="130"/>
    </row>
    <row r="180" spans="20:46" x14ac:dyDescent="0.25">
      <c r="T180" s="135"/>
      <c r="U180" s="6"/>
      <c r="V180" s="6"/>
      <c r="W180" s="10"/>
      <c r="X180" s="10"/>
      <c r="Y180" s="10"/>
      <c r="Z180" s="10"/>
      <c r="AA180" s="10"/>
      <c r="AE180" s="134">
        <f t="shared" si="17"/>
        <v>0</v>
      </c>
      <c r="AF180" s="196"/>
      <c r="AG180" s="196"/>
      <c r="AH180" s="196"/>
      <c r="AI180" s="196"/>
      <c r="AJ180" s="196"/>
      <c r="AP180" s="130"/>
      <c r="AQ180" s="130"/>
      <c r="AR180" s="130"/>
      <c r="AS180" s="130"/>
      <c r="AT180" s="130"/>
    </row>
    <row r="181" spans="20:46" x14ac:dyDescent="0.25">
      <c r="T181" s="135"/>
      <c r="U181" s="6"/>
      <c r="V181" s="6"/>
      <c r="W181" s="10"/>
      <c r="X181" s="10"/>
      <c r="Y181" s="10"/>
      <c r="Z181" s="10"/>
      <c r="AA181" s="10"/>
      <c r="AE181" s="134">
        <f t="shared" si="17"/>
        <v>0</v>
      </c>
      <c r="AF181" s="196"/>
      <c r="AG181" s="196"/>
      <c r="AH181" s="196"/>
      <c r="AI181" s="196"/>
      <c r="AJ181" s="196"/>
      <c r="AP181" s="130"/>
      <c r="AQ181" s="130"/>
      <c r="AR181" s="130"/>
      <c r="AS181" s="130"/>
      <c r="AT181" s="130"/>
    </row>
    <row r="182" spans="20:46" x14ac:dyDescent="0.25">
      <c r="T182" s="135"/>
      <c r="U182" s="6"/>
      <c r="V182" s="6"/>
      <c r="W182" s="10"/>
      <c r="X182" s="10"/>
      <c r="Y182" s="10"/>
      <c r="Z182" s="10"/>
      <c r="AA182" s="10"/>
      <c r="AE182" s="134">
        <f t="shared" si="17"/>
        <v>0</v>
      </c>
      <c r="AF182" s="196"/>
      <c r="AG182" s="196"/>
      <c r="AH182" s="196"/>
      <c r="AI182" s="196"/>
      <c r="AJ182" s="196"/>
      <c r="AP182" s="130"/>
      <c r="AQ182" s="130"/>
      <c r="AR182" s="130"/>
      <c r="AS182" s="130"/>
      <c r="AT182" s="130"/>
    </row>
    <row r="183" spans="20:46" x14ac:dyDescent="0.25">
      <c r="T183" s="135"/>
      <c r="U183" s="6"/>
      <c r="V183" s="6"/>
      <c r="W183" s="10"/>
      <c r="X183" s="10"/>
      <c r="Y183" s="10"/>
      <c r="Z183" s="10"/>
      <c r="AA183" s="10"/>
      <c r="AE183" s="134">
        <f t="shared" si="17"/>
        <v>0</v>
      </c>
      <c r="AF183" s="196"/>
      <c r="AG183" s="196"/>
      <c r="AH183" s="196"/>
      <c r="AI183" s="196"/>
      <c r="AJ183" s="196"/>
      <c r="AP183" s="130"/>
      <c r="AQ183" s="130"/>
      <c r="AR183" s="130"/>
      <c r="AS183" s="130"/>
      <c r="AT183" s="130"/>
    </row>
    <row r="184" spans="20:46" x14ac:dyDescent="0.25">
      <c r="T184" s="135"/>
      <c r="U184" s="6"/>
      <c r="V184" s="6"/>
      <c r="W184" s="10"/>
      <c r="X184" s="10"/>
      <c r="Y184" s="10"/>
      <c r="Z184" s="10"/>
      <c r="AA184" s="10"/>
      <c r="AE184" s="134">
        <f t="shared" si="17"/>
        <v>0</v>
      </c>
      <c r="AF184" s="196"/>
      <c r="AG184" s="196"/>
      <c r="AH184" s="196"/>
      <c r="AI184" s="196"/>
      <c r="AJ184" s="196"/>
      <c r="AP184" s="130"/>
      <c r="AQ184" s="130"/>
      <c r="AR184" s="130"/>
      <c r="AS184" s="130"/>
      <c r="AT184" s="130"/>
    </row>
    <row r="185" spans="20:46" x14ac:dyDescent="0.25">
      <c r="T185" s="135"/>
      <c r="U185" s="6"/>
      <c r="V185" s="6"/>
      <c r="W185" s="10"/>
      <c r="X185" s="10"/>
      <c r="Y185" s="10"/>
      <c r="Z185" s="10"/>
      <c r="AA185" s="10"/>
      <c r="AE185" s="134">
        <f t="shared" si="17"/>
        <v>0</v>
      </c>
      <c r="AF185" s="196"/>
      <c r="AG185" s="196"/>
      <c r="AH185" s="196"/>
      <c r="AI185" s="196"/>
      <c r="AJ185" s="196"/>
      <c r="AP185" s="130"/>
      <c r="AQ185" s="130"/>
      <c r="AR185" s="130"/>
      <c r="AS185" s="130"/>
      <c r="AT185" s="130"/>
    </row>
    <row r="186" spans="20:46" x14ac:dyDescent="0.25">
      <c r="T186" s="135"/>
      <c r="U186" s="6"/>
      <c r="V186" s="6"/>
      <c r="W186" s="10"/>
      <c r="X186" s="10"/>
      <c r="Y186" s="10"/>
      <c r="Z186" s="10"/>
      <c r="AA186" s="10"/>
      <c r="AE186" s="134">
        <f t="shared" si="17"/>
        <v>0</v>
      </c>
      <c r="AF186" s="196"/>
      <c r="AG186" s="196"/>
      <c r="AH186" s="196"/>
      <c r="AI186" s="196"/>
      <c r="AJ186" s="196"/>
      <c r="AP186" s="130"/>
      <c r="AQ186" s="130"/>
      <c r="AR186" s="130"/>
      <c r="AS186" s="130"/>
      <c r="AT186" s="130"/>
    </row>
    <row r="187" spans="20:46" x14ac:dyDescent="0.25">
      <c r="T187" s="135"/>
      <c r="U187" s="6"/>
      <c r="V187" s="6"/>
      <c r="W187" s="10"/>
      <c r="X187" s="10"/>
      <c r="Y187" s="10"/>
      <c r="Z187" s="10"/>
      <c r="AA187" s="10"/>
      <c r="AE187" s="134">
        <f t="shared" si="17"/>
        <v>0</v>
      </c>
      <c r="AF187" s="196"/>
      <c r="AG187" s="196"/>
      <c r="AH187" s="196"/>
      <c r="AI187" s="196"/>
      <c r="AJ187" s="196"/>
      <c r="AP187" s="130"/>
      <c r="AQ187" s="130"/>
      <c r="AR187" s="130"/>
      <c r="AS187" s="130"/>
      <c r="AT187" s="130"/>
    </row>
    <row r="188" spans="20:46" x14ac:dyDescent="0.25">
      <c r="T188" s="135"/>
      <c r="U188" s="6"/>
      <c r="V188" s="6"/>
      <c r="W188" s="10"/>
      <c r="X188" s="10"/>
      <c r="Y188" s="10"/>
      <c r="Z188" s="10"/>
      <c r="AA188" s="10"/>
      <c r="AE188" s="134">
        <f t="shared" si="17"/>
        <v>0</v>
      </c>
      <c r="AF188" s="196"/>
      <c r="AG188" s="196"/>
      <c r="AH188" s="196"/>
      <c r="AI188" s="196"/>
      <c r="AJ188" s="196"/>
      <c r="AP188" s="130"/>
      <c r="AQ188" s="130"/>
      <c r="AR188" s="130"/>
      <c r="AS188" s="130"/>
      <c r="AT188" s="130"/>
    </row>
    <row r="189" spans="20:46" x14ac:dyDescent="0.25">
      <c r="T189" s="135"/>
      <c r="U189" s="6"/>
      <c r="V189" s="6"/>
      <c r="W189" s="10"/>
      <c r="X189" s="10"/>
      <c r="Y189" s="10"/>
      <c r="Z189" s="10"/>
      <c r="AA189" s="10"/>
      <c r="AE189" s="134">
        <f t="shared" si="17"/>
        <v>0</v>
      </c>
      <c r="AF189" s="196"/>
      <c r="AG189" s="196"/>
      <c r="AH189" s="196"/>
      <c r="AI189" s="196"/>
      <c r="AJ189" s="196"/>
      <c r="AP189" s="130"/>
      <c r="AQ189" s="130"/>
      <c r="AR189" s="130"/>
      <c r="AS189" s="130"/>
      <c r="AT189" s="130"/>
    </row>
    <row r="190" spans="20:46" x14ac:dyDescent="0.25">
      <c r="T190" s="135"/>
      <c r="U190" s="6"/>
      <c r="V190" s="6"/>
      <c r="W190" s="10"/>
      <c r="X190" s="10"/>
      <c r="Y190" s="10"/>
      <c r="Z190" s="10"/>
      <c r="AA190" s="10"/>
      <c r="AE190" s="134">
        <f t="shared" si="17"/>
        <v>0</v>
      </c>
      <c r="AF190" s="196"/>
      <c r="AG190" s="196"/>
      <c r="AH190" s="196"/>
      <c r="AI190" s="196"/>
      <c r="AJ190" s="196"/>
      <c r="AP190" s="130"/>
      <c r="AQ190" s="130"/>
      <c r="AR190" s="130"/>
      <c r="AS190" s="130"/>
      <c r="AT190" s="130"/>
    </row>
    <row r="191" spans="20:46" x14ac:dyDescent="0.25">
      <c r="T191" s="135"/>
      <c r="U191" s="6"/>
      <c r="V191" s="6"/>
      <c r="W191" s="10"/>
      <c r="X191" s="10"/>
      <c r="Y191" s="10"/>
      <c r="Z191" s="10"/>
      <c r="AA191" s="10"/>
      <c r="AE191" s="134">
        <f t="shared" si="17"/>
        <v>0</v>
      </c>
      <c r="AF191" s="196"/>
      <c r="AG191" s="196"/>
      <c r="AH191" s="196"/>
      <c r="AI191" s="196"/>
      <c r="AJ191" s="196"/>
      <c r="AP191" s="130"/>
      <c r="AQ191" s="130"/>
      <c r="AR191" s="130"/>
      <c r="AS191" s="130"/>
      <c r="AT191" s="130"/>
    </row>
    <row r="192" spans="20:46" x14ac:dyDescent="0.25">
      <c r="T192" s="135"/>
      <c r="U192" s="6"/>
      <c r="V192" s="6"/>
      <c r="W192" s="10"/>
      <c r="X192" s="10"/>
      <c r="Y192" s="10"/>
      <c r="Z192" s="10"/>
      <c r="AA192" s="10"/>
      <c r="AE192" s="134">
        <f t="shared" si="17"/>
        <v>0</v>
      </c>
      <c r="AF192" s="196"/>
      <c r="AG192" s="196"/>
      <c r="AH192" s="196"/>
      <c r="AI192" s="196"/>
      <c r="AJ192" s="196"/>
      <c r="AP192" s="130"/>
      <c r="AQ192" s="130"/>
      <c r="AR192" s="130"/>
      <c r="AS192" s="130"/>
      <c r="AT192" s="130"/>
    </row>
    <row r="193" spans="20:46" x14ac:dyDescent="0.25">
      <c r="T193" s="135"/>
      <c r="U193" s="6"/>
      <c r="V193" s="6"/>
      <c r="W193" s="10"/>
      <c r="X193" s="10"/>
      <c r="Y193" s="10"/>
      <c r="Z193" s="10"/>
      <c r="AA193" s="10"/>
      <c r="AE193" s="134">
        <f t="shared" si="17"/>
        <v>0</v>
      </c>
      <c r="AF193" s="196"/>
      <c r="AG193" s="196"/>
      <c r="AH193" s="196"/>
      <c r="AI193" s="196"/>
      <c r="AJ193" s="196"/>
      <c r="AP193" s="130"/>
      <c r="AQ193" s="130"/>
      <c r="AR193" s="130"/>
      <c r="AS193" s="130"/>
      <c r="AT193" s="130"/>
    </row>
    <row r="194" spans="20:46" x14ac:dyDescent="0.25">
      <c r="T194" s="135"/>
      <c r="U194" s="6"/>
      <c r="V194" s="6"/>
      <c r="W194" s="10"/>
      <c r="X194" s="10"/>
      <c r="Y194" s="10"/>
      <c r="Z194" s="10"/>
      <c r="AA194" s="10"/>
      <c r="AE194" s="134">
        <f t="shared" si="17"/>
        <v>0</v>
      </c>
      <c r="AF194" s="196"/>
      <c r="AG194" s="196"/>
      <c r="AH194" s="196"/>
      <c r="AI194" s="196"/>
      <c r="AJ194" s="196"/>
      <c r="AP194" s="130"/>
      <c r="AQ194" s="130"/>
      <c r="AR194" s="130"/>
      <c r="AS194" s="130"/>
      <c r="AT194" s="130"/>
    </row>
    <row r="195" spans="20:46" x14ac:dyDescent="0.25">
      <c r="T195" s="135"/>
      <c r="U195" s="6"/>
      <c r="V195" s="6"/>
      <c r="W195" s="10"/>
      <c r="X195" s="10"/>
      <c r="Y195" s="10"/>
      <c r="Z195" s="10"/>
      <c r="AA195" s="10"/>
      <c r="AE195" s="134">
        <f t="shared" si="17"/>
        <v>0</v>
      </c>
      <c r="AF195" s="196"/>
      <c r="AG195" s="196"/>
      <c r="AH195" s="196"/>
      <c r="AI195" s="196"/>
      <c r="AJ195" s="196"/>
      <c r="AP195" s="130"/>
      <c r="AQ195" s="130"/>
      <c r="AR195" s="130"/>
      <c r="AS195" s="130"/>
      <c r="AT195" s="130"/>
    </row>
    <row r="196" spans="20:46" x14ac:dyDescent="0.25">
      <c r="T196" s="135"/>
      <c r="U196" s="6"/>
      <c r="V196" s="6"/>
      <c r="W196" s="10"/>
      <c r="X196" s="10"/>
      <c r="Y196" s="10"/>
      <c r="Z196" s="10"/>
      <c r="AA196" s="10"/>
      <c r="AE196" s="134">
        <f t="shared" si="17"/>
        <v>0</v>
      </c>
      <c r="AF196" s="196"/>
      <c r="AG196" s="196"/>
      <c r="AH196" s="196"/>
      <c r="AI196" s="196"/>
      <c r="AJ196" s="196"/>
      <c r="AP196" s="130"/>
      <c r="AQ196" s="130"/>
      <c r="AR196" s="130"/>
      <c r="AS196" s="130"/>
      <c r="AT196" s="130"/>
    </row>
    <row r="197" spans="20:46" x14ac:dyDescent="0.25">
      <c r="T197" s="135"/>
      <c r="U197" s="6"/>
      <c r="V197" s="6"/>
      <c r="W197" s="10"/>
      <c r="X197" s="10"/>
      <c r="Y197" s="10"/>
      <c r="Z197" s="10"/>
      <c r="AA197" s="10"/>
      <c r="AE197" s="134">
        <f t="shared" si="17"/>
        <v>0</v>
      </c>
      <c r="AF197" s="196"/>
      <c r="AG197" s="196"/>
      <c r="AH197" s="196"/>
      <c r="AI197" s="196"/>
      <c r="AJ197" s="196"/>
      <c r="AP197" s="130"/>
      <c r="AQ197" s="130"/>
      <c r="AR197" s="130"/>
      <c r="AS197" s="130"/>
      <c r="AT197" s="130"/>
    </row>
    <row r="198" spans="20:46" x14ac:dyDescent="0.25">
      <c r="T198" s="135"/>
      <c r="U198" s="6"/>
      <c r="V198" s="6"/>
      <c r="W198" s="10"/>
      <c r="X198" s="10"/>
      <c r="Y198" s="10"/>
      <c r="Z198" s="10"/>
      <c r="AA198" s="10"/>
      <c r="AE198" s="134">
        <f t="shared" ref="AE198:AE261" si="18">T198</f>
        <v>0</v>
      </c>
      <c r="AF198" s="196"/>
      <c r="AG198" s="196"/>
      <c r="AH198" s="196"/>
      <c r="AI198" s="196"/>
      <c r="AJ198" s="196"/>
      <c r="AP198" s="130"/>
      <c r="AQ198" s="130"/>
      <c r="AR198" s="130"/>
      <c r="AS198" s="130"/>
      <c r="AT198" s="130"/>
    </row>
    <row r="199" spans="20:46" x14ac:dyDescent="0.25">
      <c r="T199" s="135"/>
      <c r="U199" s="6"/>
      <c r="V199" s="6"/>
      <c r="W199" s="10"/>
      <c r="X199" s="10"/>
      <c r="Y199" s="10"/>
      <c r="Z199" s="10"/>
      <c r="AA199" s="10"/>
      <c r="AE199" s="134">
        <f t="shared" si="18"/>
        <v>0</v>
      </c>
      <c r="AF199" s="196"/>
      <c r="AG199" s="196"/>
      <c r="AH199" s="196"/>
      <c r="AI199" s="196"/>
      <c r="AJ199" s="196"/>
      <c r="AP199" s="130"/>
      <c r="AQ199" s="130"/>
      <c r="AR199" s="130"/>
      <c r="AS199" s="130"/>
      <c r="AT199" s="130"/>
    </row>
    <row r="200" spans="20:46" x14ac:dyDescent="0.25">
      <c r="T200" s="135"/>
      <c r="U200" s="6"/>
      <c r="V200" s="6"/>
      <c r="W200" s="10"/>
      <c r="X200" s="10"/>
      <c r="Y200" s="10"/>
      <c r="Z200" s="10"/>
      <c r="AA200" s="10"/>
      <c r="AE200" s="134">
        <f t="shared" si="18"/>
        <v>0</v>
      </c>
      <c r="AF200" s="196"/>
      <c r="AG200" s="196"/>
      <c r="AH200" s="196"/>
      <c r="AI200" s="196"/>
      <c r="AJ200" s="196"/>
      <c r="AP200" s="130"/>
      <c r="AQ200" s="130"/>
      <c r="AR200" s="130"/>
      <c r="AS200" s="130"/>
      <c r="AT200" s="130"/>
    </row>
    <row r="201" spans="20:46" x14ac:dyDescent="0.25">
      <c r="T201" s="135"/>
      <c r="U201" s="6"/>
      <c r="V201" s="6"/>
      <c r="W201" s="10"/>
      <c r="X201" s="10"/>
      <c r="Y201" s="10"/>
      <c r="Z201" s="10"/>
      <c r="AA201" s="10"/>
      <c r="AE201" s="134">
        <f t="shared" si="18"/>
        <v>0</v>
      </c>
      <c r="AF201" s="196"/>
      <c r="AG201" s="196"/>
      <c r="AH201" s="196"/>
      <c r="AI201" s="196"/>
      <c r="AJ201" s="196"/>
      <c r="AP201" s="130"/>
      <c r="AQ201" s="130"/>
      <c r="AR201" s="130"/>
      <c r="AS201" s="130"/>
      <c r="AT201" s="130"/>
    </row>
    <row r="202" spans="20:46" x14ac:dyDescent="0.25">
      <c r="T202" s="135"/>
      <c r="U202" s="6"/>
      <c r="V202" s="6"/>
      <c r="W202" s="10"/>
      <c r="X202" s="10"/>
      <c r="Y202" s="10"/>
      <c r="Z202" s="10"/>
      <c r="AA202" s="10"/>
      <c r="AE202" s="134">
        <f t="shared" si="18"/>
        <v>0</v>
      </c>
      <c r="AF202" s="196"/>
      <c r="AG202" s="196"/>
      <c r="AH202" s="196"/>
      <c r="AI202" s="196"/>
      <c r="AJ202" s="196"/>
      <c r="AP202" s="130"/>
      <c r="AQ202" s="130"/>
      <c r="AR202" s="130"/>
      <c r="AS202" s="130"/>
      <c r="AT202" s="130"/>
    </row>
    <row r="203" spans="20:46" x14ac:dyDescent="0.25">
      <c r="T203" s="135"/>
      <c r="U203" s="6"/>
      <c r="V203" s="6"/>
      <c r="W203" s="10"/>
      <c r="X203" s="10"/>
      <c r="Y203" s="10"/>
      <c r="Z203" s="10"/>
      <c r="AA203" s="10"/>
      <c r="AE203" s="134">
        <f t="shared" si="18"/>
        <v>0</v>
      </c>
      <c r="AF203" s="196"/>
      <c r="AG203" s="196"/>
      <c r="AH203" s="196"/>
      <c r="AI203" s="196"/>
      <c r="AJ203" s="196"/>
      <c r="AP203" s="130"/>
      <c r="AQ203" s="130"/>
      <c r="AR203" s="130"/>
      <c r="AS203" s="130"/>
      <c r="AT203" s="130"/>
    </row>
    <row r="204" spans="20:46" x14ac:dyDescent="0.25">
      <c r="T204" s="135"/>
      <c r="U204" s="6"/>
      <c r="V204" s="6"/>
      <c r="W204" s="10"/>
      <c r="X204" s="10"/>
      <c r="Y204" s="10"/>
      <c r="Z204" s="10"/>
      <c r="AA204" s="10"/>
      <c r="AE204" s="134">
        <f t="shared" si="18"/>
        <v>0</v>
      </c>
      <c r="AF204" s="196"/>
      <c r="AG204" s="196"/>
      <c r="AH204" s="196"/>
      <c r="AI204" s="196"/>
      <c r="AJ204" s="196"/>
      <c r="AP204" s="130"/>
      <c r="AQ204" s="130"/>
      <c r="AR204" s="130"/>
      <c r="AS204" s="130"/>
      <c r="AT204" s="130"/>
    </row>
    <row r="205" spans="20:46" x14ac:dyDescent="0.25">
      <c r="T205" s="135"/>
      <c r="U205" s="6"/>
      <c r="V205" s="6"/>
      <c r="W205" s="10"/>
      <c r="X205" s="10"/>
      <c r="Y205" s="10"/>
      <c r="Z205" s="10"/>
      <c r="AA205" s="10"/>
      <c r="AE205" s="134">
        <f t="shared" si="18"/>
        <v>0</v>
      </c>
      <c r="AF205" s="196"/>
      <c r="AG205" s="196"/>
      <c r="AH205" s="196"/>
      <c r="AI205" s="196"/>
      <c r="AJ205" s="196"/>
      <c r="AP205" s="130"/>
      <c r="AQ205" s="130"/>
      <c r="AR205" s="130"/>
      <c r="AS205" s="130"/>
      <c r="AT205" s="130"/>
    </row>
    <row r="206" spans="20:46" x14ac:dyDescent="0.25">
      <c r="T206" s="135"/>
      <c r="U206" s="6"/>
      <c r="V206" s="6"/>
      <c r="W206" s="10"/>
      <c r="X206" s="10"/>
      <c r="Y206" s="10"/>
      <c r="Z206" s="10"/>
      <c r="AA206" s="10"/>
      <c r="AE206" s="134">
        <f t="shared" si="18"/>
        <v>0</v>
      </c>
      <c r="AF206" s="196"/>
      <c r="AG206" s="196"/>
      <c r="AH206" s="196"/>
      <c r="AI206" s="196"/>
      <c r="AJ206" s="196"/>
      <c r="AP206" s="130"/>
      <c r="AQ206" s="130"/>
      <c r="AR206" s="130"/>
      <c r="AS206" s="130"/>
      <c r="AT206" s="130"/>
    </row>
    <row r="207" spans="20:46" x14ac:dyDescent="0.25">
      <c r="T207" s="135"/>
      <c r="U207" s="6"/>
      <c r="V207" s="6"/>
      <c r="W207" s="10"/>
      <c r="X207" s="10"/>
      <c r="Y207" s="10"/>
      <c r="Z207" s="10"/>
      <c r="AA207" s="10"/>
      <c r="AE207" s="134">
        <f t="shared" si="18"/>
        <v>0</v>
      </c>
      <c r="AF207" s="196"/>
      <c r="AG207" s="196"/>
      <c r="AH207" s="196"/>
      <c r="AI207" s="196"/>
      <c r="AJ207" s="196"/>
      <c r="AP207" s="130"/>
      <c r="AQ207" s="130"/>
      <c r="AR207" s="130"/>
      <c r="AS207" s="130"/>
      <c r="AT207" s="130"/>
    </row>
    <row r="208" spans="20:46" x14ac:dyDescent="0.25">
      <c r="T208" s="135"/>
      <c r="U208" s="6"/>
      <c r="V208" s="6"/>
      <c r="W208" s="10"/>
      <c r="X208" s="10"/>
      <c r="Y208" s="10"/>
      <c r="Z208" s="10"/>
      <c r="AA208" s="10"/>
      <c r="AE208" s="134">
        <f t="shared" si="18"/>
        <v>0</v>
      </c>
      <c r="AF208" s="196"/>
      <c r="AG208" s="196"/>
      <c r="AH208" s="196"/>
      <c r="AI208" s="196"/>
      <c r="AJ208" s="196"/>
      <c r="AP208" s="130"/>
      <c r="AQ208" s="130"/>
      <c r="AR208" s="130"/>
      <c r="AS208" s="130"/>
      <c r="AT208" s="130"/>
    </row>
    <row r="209" spans="20:46" x14ac:dyDescent="0.25">
      <c r="T209" s="135"/>
      <c r="U209" s="6"/>
      <c r="V209" s="6"/>
      <c r="W209" s="10"/>
      <c r="X209" s="10"/>
      <c r="Y209" s="10"/>
      <c r="Z209" s="10"/>
      <c r="AA209" s="10"/>
      <c r="AE209" s="134">
        <f t="shared" si="18"/>
        <v>0</v>
      </c>
      <c r="AF209" s="196"/>
      <c r="AG209" s="196"/>
      <c r="AH209" s="196"/>
      <c r="AI209" s="196"/>
      <c r="AJ209" s="196"/>
      <c r="AP209" s="130"/>
      <c r="AQ209" s="130"/>
      <c r="AR209" s="130"/>
      <c r="AS209" s="130"/>
      <c r="AT209" s="130"/>
    </row>
    <row r="210" spans="20:46" x14ac:dyDescent="0.25">
      <c r="T210" s="135"/>
      <c r="U210" s="6"/>
      <c r="V210" s="6"/>
      <c r="W210" s="10"/>
      <c r="X210" s="10"/>
      <c r="Y210" s="10"/>
      <c r="Z210" s="10"/>
      <c r="AA210" s="10"/>
      <c r="AE210" s="134">
        <f t="shared" si="18"/>
        <v>0</v>
      </c>
      <c r="AF210" s="196"/>
      <c r="AG210" s="196"/>
      <c r="AH210" s="196"/>
      <c r="AI210" s="196"/>
      <c r="AJ210" s="196"/>
      <c r="AP210" s="130"/>
      <c r="AQ210" s="130"/>
      <c r="AR210" s="130"/>
      <c r="AS210" s="130"/>
      <c r="AT210" s="130"/>
    </row>
    <row r="211" spans="20:46" x14ac:dyDescent="0.25">
      <c r="T211" s="135"/>
      <c r="U211" s="6"/>
      <c r="V211" s="6"/>
      <c r="W211" s="10"/>
      <c r="X211" s="10"/>
      <c r="Y211" s="10"/>
      <c r="Z211" s="10"/>
      <c r="AA211" s="10"/>
      <c r="AE211" s="134">
        <f t="shared" si="18"/>
        <v>0</v>
      </c>
      <c r="AF211" s="196"/>
      <c r="AG211" s="196"/>
      <c r="AH211" s="196"/>
      <c r="AI211" s="196"/>
      <c r="AJ211" s="196"/>
      <c r="AP211" s="130"/>
      <c r="AQ211" s="130"/>
      <c r="AR211" s="130"/>
      <c r="AS211" s="130"/>
      <c r="AT211" s="130"/>
    </row>
    <row r="212" spans="20:46" x14ac:dyDescent="0.25">
      <c r="T212" s="135"/>
      <c r="U212" s="6"/>
      <c r="V212" s="6"/>
      <c r="W212" s="10"/>
      <c r="X212" s="10"/>
      <c r="Y212" s="10"/>
      <c r="Z212" s="10"/>
      <c r="AA212" s="10"/>
      <c r="AE212" s="134">
        <f t="shared" si="18"/>
        <v>0</v>
      </c>
      <c r="AF212" s="196"/>
      <c r="AG212" s="196"/>
      <c r="AH212" s="196"/>
      <c r="AI212" s="196"/>
      <c r="AJ212" s="196"/>
      <c r="AP212" s="130"/>
      <c r="AQ212" s="130"/>
      <c r="AR212" s="130"/>
      <c r="AS212" s="130"/>
      <c r="AT212" s="130"/>
    </row>
    <row r="213" spans="20:46" x14ac:dyDescent="0.25">
      <c r="T213" s="135"/>
      <c r="U213" s="6"/>
      <c r="V213" s="6"/>
      <c r="W213" s="10"/>
      <c r="X213" s="10"/>
      <c r="Y213" s="10"/>
      <c r="Z213" s="10"/>
      <c r="AA213" s="10"/>
      <c r="AE213" s="134">
        <f t="shared" si="18"/>
        <v>0</v>
      </c>
      <c r="AF213" s="196"/>
      <c r="AG213" s="196"/>
      <c r="AH213" s="196"/>
      <c r="AI213" s="196"/>
      <c r="AJ213" s="196"/>
      <c r="AP213" s="130"/>
      <c r="AQ213" s="130"/>
      <c r="AR213" s="130"/>
      <c r="AS213" s="130"/>
      <c r="AT213" s="130"/>
    </row>
    <row r="214" spans="20:46" x14ac:dyDescent="0.25">
      <c r="T214" s="135"/>
      <c r="U214" s="6"/>
      <c r="V214" s="6"/>
      <c r="W214" s="10"/>
      <c r="X214" s="10"/>
      <c r="Y214" s="10"/>
      <c r="Z214" s="10"/>
      <c r="AA214" s="10"/>
      <c r="AE214" s="134">
        <f t="shared" si="18"/>
        <v>0</v>
      </c>
      <c r="AF214" s="196"/>
      <c r="AG214" s="196"/>
      <c r="AH214" s="196"/>
      <c r="AI214" s="196"/>
      <c r="AJ214" s="196"/>
      <c r="AP214" s="130"/>
      <c r="AQ214" s="130"/>
      <c r="AR214" s="130"/>
      <c r="AS214" s="130"/>
      <c r="AT214" s="130"/>
    </row>
    <row r="215" spans="20:46" x14ac:dyDescent="0.25">
      <c r="T215" s="135"/>
      <c r="U215" s="6"/>
      <c r="V215" s="6"/>
      <c r="W215" s="10"/>
      <c r="X215" s="10"/>
      <c r="Y215" s="10"/>
      <c r="Z215" s="10"/>
      <c r="AA215" s="10"/>
      <c r="AE215" s="134">
        <f t="shared" si="18"/>
        <v>0</v>
      </c>
      <c r="AF215" s="196"/>
      <c r="AG215" s="196"/>
      <c r="AH215" s="196"/>
      <c r="AI215" s="196"/>
      <c r="AJ215" s="196"/>
      <c r="AP215" s="130"/>
      <c r="AQ215" s="130"/>
      <c r="AR215" s="130"/>
      <c r="AS215" s="130"/>
      <c r="AT215" s="130"/>
    </row>
    <row r="216" spans="20:46" x14ac:dyDescent="0.25">
      <c r="T216" s="135"/>
      <c r="U216" s="6"/>
      <c r="V216" s="6"/>
      <c r="W216" s="10"/>
      <c r="X216" s="10"/>
      <c r="Y216" s="10"/>
      <c r="Z216" s="10"/>
      <c r="AA216" s="10"/>
      <c r="AE216" s="134">
        <f t="shared" si="18"/>
        <v>0</v>
      </c>
      <c r="AF216" s="196"/>
      <c r="AG216" s="196"/>
      <c r="AH216" s="196"/>
      <c r="AI216" s="196"/>
      <c r="AJ216" s="196"/>
      <c r="AP216" s="130"/>
      <c r="AQ216" s="130"/>
      <c r="AR216" s="130"/>
      <c r="AS216" s="130"/>
      <c r="AT216" s="130"/>
    </row>
    <row r="217" spans="20:46" x14ac:dyDescent="0.25">
      <c r="T217" s="135"/>
      <c r="U217" s="6"/>
      <c r="V217" s="6"/>
      <c r="W217" s="10"/>
      <c r="X217" s="10"/>
      <c r="Y217" s="10"/>
      <c r="Z217" s="10"/>
      <c r="AA217" s="10"/>
      <c r="AE217" s="134">
        <f t="shared" si="18"/>
        <v>0</v>
      </c>
      <c r="AF217" s="196"/>
      <c r="AG217" s="196"/>
      <c r="AH217" s="196"/>
      <c r="AI217" s="196"/>
      <c r="AJ217" s="196"/>
      <c r="AP217" s="130"/>
      <c r="AQ217" s="130"/>
      <c r="AR217" s="130"/>
      <c r="AS217" s="130"/>
      <c r="AT217" s="130"/>
    </row>
    <row r="218" spans="20:46" x14ac:dyDescent="0.25">
      <c r="T218" s="135"/>
      <c r="U218" s="6"/>
      <c r="V218" s="6"/>
      <c r="W218" s="10"/>
      <c r="X218" s="10"/>
      <c r="Y218" s="10"/>
      <c r="Z218" s="10"/>
      <c r="AA218" s="10"/>
      <c r="AE218" s="134">
        <f t="shared" si="18"/>
        <v>0</v>
      </c>
      <c r="AF218" s="196"/>
      <c r="AG218" s="196"/>
      <c r="AH218" s="196"/>
      <c r="AI218" s="196"/>
      <c r="AJ218" s="196"/>
      <c r="AP218" s="130"/>
      <c r="AQ218" s="130"/>
      <c r="AR218" s="130"/>
      <c r="AS218" s="130"/>
      <c r="AT218" s="130"/>
    </row>
    <row r="219" spans="20:46" x14ac:dyDescent="0.25">
      <c r="T219" s="135"/>
      <c r="U219" s="6"/>
      <c r="V219" s="6"/>
      <c r="W219" s="10"/>
      <c r="X219" s="10"/>
      <c r="Y219" s="10"/>
      <c r="Z219" s="10"/>
      <c r="AA219" s="10"/>
      <c r="AE219" s="134">
        <f t="shared" si="18"/>
        <v>0</v>
      </c>
      <c r="AF219" s="196"/>
      <c r="AG219" s="196"/>
      <c r="AH219" s="196"/>
      <c r="AI219" s="196"/>
      <c r="AJ219" s="196"/>
      <c r="AP219" s="130"/>
      <c r="AQ219" s="130"/>
      <c r="AR219" s="130"/>
      <c r="AS219" s="130"/>
      <c r="AT219" s="130"/>
    </row>
    <row r="220" spans="20:46" x14ac:dyDescent="0.25">
      <c r="T220" s="135"/>
      <c r="U220" s="6"/>
      <c r="V220" s="6"/>
      <c r="W220" s="10"/>
      <c r="X220" s="10"/>
      <c r="Y220" s="10"/>
      <c r="Z220" s="10"/>
      <c r="AA220" s="10"/>
      <c r="AE220" s="134">
        <f t="shared" si="18"/>
        <v>0</v>
      </c>
      <c r="AF220" s="196"/>
      <c r="AG220" s="196"/>
      <c r="AH220" s="196"/>
      <c r="AI220" s="196"/>
      <c r="AJ220" s="196"/>
      <c r="AP220" s="130"/>
      <c r="AQ220" s="130"/>
      <c r="AR220" s="130"/>
      <c r="AS220" s="130"/>
      <c r="AT220" s="130"/>
    </row>
    <row r="221" spans="20:46" x14ac:dyDescent="0.25">
      <c r="T221" s="135"/>
      <c r="U221" s="6"/>
      <c r="V221" s="6"/>
      <c r="W221" s="10"/>
      <c r="X221" s="10"/>
      <c r="Y221" s="10"/>
      <c r="Z221" s="10"/>
      <c r="AA221" s="10"/>
      <c r="AE221" s="134">
        <f t="shared" si="18"/>
        <v>0</v>
      </c>
      <c r="AF221" s="196"/>
      <c r="AG221" s="196"/>
      <c r="AH221" s="196"/>
      <c r="AI221" s="196"/>
      <c r="AJ221" s="196"/>
      <c r="AP221" s="130"/>
      <c r="AQ221" s="130"/>
      <c r="AR221" s="130"/>
      <c r="AS221" s="130"/>
      <c r="AT221" s="130"/>
    </row>
    <row r="222" spans="20:46" x14ac:dyDescent="0.25">
      <c r="T222" s="135"/>
      <c r="U222" s="6"/>
      <c r="V222" s="6"/>
      <c r="W222" s="10"/>
      <c r="X222" s="10"/>
      <c r="Y222" s="10"/>
      <c r="Z222" s="10"/>
      <c r="AA222" s="10"/>
      <c r="AE222" s="134">
        <f t="shared" si="18"/>
        <v>0</v>
      </c>
      <c r="AF222" s="196"/>
      <c r="AG222" s="196"/>
      <c r="AH222" s="196"/>
      <c r="AI222" s="196"/>
      <c r="AJ222" s="196"/>
      <c r="AP222" s="130"/>
      <c r="AQ222" s="130"/>
      <c r="AR222" s="130"/>
      <c r="AS222" s="130"/>
      <c r="AT222" s="130"/>
    </row>
    <row r="223" spans="20:46" x14ac:dyDescent="0.25">
      <c r="T223" s="135"/>
      <c r="U223" s="6"/>
      <c r="V223" s="6"/>
      <c r="W223" s="10"/>
      <c r="X223" s="10"/>
      <c r="Y223" s="10"/>
      <c r="Z223" s="10"/>
      <c r="AA223" s="10"/>
      <c r="AE223" s="134">
        <f t="shared" si="18"/>
        <v>0</v>
      </c>
      <c r="AF223" s="196"/>
      <c r="AG223" s="196"/>
      <c r="AH223" s="196"/>
      <c r="AI223" s="196"/>
      <c r="AJ223" s="196"/>
      <c r="AP223" s="130"/>
      <c r="AQ223" s="130"/>
      <c r="AR223" s="130"/>
      <c r="AS223" s="130"/>
      <c r="AT223" s="130"/>
    </row>
    <row r="224" spans="20:46" x14ac:dyDescent="0.25">
      <c r="T224" s="135"/>
      <c r="U224" s="6"/>
      <c r="V224" s="6"/>
      <c r="W224" s="10"/>
      <c r="X224" s="10"/>
      <c r="Y224" s="10"/>
      <c r="Z224" s="10"/>
      <c r="AA224" s="10"/>
      <c r="AE224" s="134">
        <f t="shared" si="18"/>
        <v>0</v>
      </c>
      <c r="AF224" s="196"/>
      <c r="AG224" s="196"/>
      <c r="AH224" s="196"/>
      <c r="AI224" s="196"/>
      <c r="AJ224" s="196"/>
      <c r="AP224" s="130"/>
      <c r="AQ224" s="130"/>
      <c r="AR224" s="130"/>
      <c r="AS224" s="130"/>
      <c r="AT224" s="130"/>
    </row>
    <row r="225" spans="20:46" x14ac:dyDescent="0.25">
      <c r="T225" s="135"/>
      <c r="U225" s="6"/>
      <c r="V225" s="6"/>
      <c r="W225" s="10"/>
      <c r="X225" s="10"/>
      <c r="Y225" s="10"/>
      <c r="Z225" s="10"/>
      <c r="AA225" s="10"/>
      <c r="AE225" s="134">
        <f t="shared" si="18"/>
        <v>0</v>
      </c>
      <c r="AF225" s="196"/>
      <c r="AG225" s="196"/>
      <c r="AH225" s="196"/>
      <c r="AI225" s="196"/>
      <c r="AJ225" s="196"/>
      <c r="AP225" s="130"/>
      <c r="AQ225" s="130"/>
      <c r="AR225" s="130"/>
      <c r="AS225" s="130"/>
      <c r="AT225" s="130"/>
    </row>
    <row r="226" spans="20:46" x14ac:dyDescent="0.25">
      <c r="T226" s="135"/>
      <c r="U226" s="6"/>
      <c r="V226" s="6"/>
      <c r="W226" s="10"/>
      <c r="X226" s="10"/>
      <c r="Y226" s="10"/>
      <c r="Z226" s="10"/>
      <c r="AA226" s="10"/>
      <c r="AE226" s="134">
        <f t="shared" si="18"/>
        <v>0</v>
      </c>
      <c r="AF226" s="196"/>
      <c r="AG226" s="196"/>
      <c r="AH226" s="196"/>
      <c r="AI226" s="196"/>
      <c r="AJ226" s="196"/>
      <c r="AP226" s="130"/>
      <c r="AQ226" s="130"/>
      <c r="AR226" s="130"/>
      <c r="AS226" s="130"/>
      <c r="AT226" s="130"/>
    </row>
    <row r="227" spans="20:46" x14ac:dyDescent="0.25">
      <c r="T227" s="135"/>
      <c r="U227" s="6"/>
      <c r="V227" s="6"/>
      <c r="W227" s="10"/>
      <c r="X227" s="10"/>
      <c r="Y227" s="10"/>
      <c r="Z227" s="10"/>
      <c r="AA227" s="10"/>
      <c r="AE227" s="134">
        <f t="shared" si="18"/>
        <v>0</v>
      </c>
      <c r="AF227" s="196"/>
      <c r="AG227" s="196"/>
      <c r="AH227" s="196"/>
      <c r="AI227" s="196"/>
      <c r="AJ227" s="196"/>
      <c r="AP227" s="130"/>
      <c r="AQ227" s="130"/>
      <c r="AR227" s="130"/>
      <c r="AS227" s="130"/>
      <c r="AT227" s="130"/>
    </row>
    <row r="228" spans="20:46" x14ac:dyDescent="0.25">
      <c r="T228" s="135"/>
      <c r="U228" s="6"/>
      <c r="V228" s="6"/>
      <c r="W228" s="10"/>
      <c r="X228" s="10"/>
      <c r="Y228" s="10"/>
      <c r="Z228" s="10"/>
      <c r="AA228" s="10"/>
      <c r="AE228" s="134">
        <f t="shared" si="18"/>
        <v>0</v>
      </c>
      <c r="AF228" s="196"/>
      <c r="AG228" s="196"/>
      <c r="AH228" s="196"/>
      <c r="AI228" s="196"/>
      <c r="AJ228" s="196"/>
      <c r="AP228" s="130"/>
      <c r="AQ228" s="130"/>
      <c r="AR228" s="130"/>
      <c r="AS228" s="130"/>
      <c r="AT228" s="130"/>
    </row>
    <row r="229" spans="20:46" x14ac:dyDescent="0.25">
      <c r="T229" s="135"/>
      <c r="U229" s="6"/>
      <c r="V229" s="6"/>
      <c r="W229" s="10"/>
      <c r="X229" s="10"/>
      <c r="Y229" s="10"/>
      <c r="Z229" s="10"/>
      <c r="AA229" s="10"/>
      <c r="AE229" s="134">
        <f t="shared" si="18"/>
        <v>0</v>
      </c>
      <c r="AF229" s="196"/>
      <c r="AG229" s="196"/>
      <c r="AH229" s="196"/>
      <c r="AI229" s="196"/>
      <c r="AJ229" s="196"/>
      <c r="AP229" s="130"/>
      <c r="AQ229" s="130"/>
      <c r="AR229" s="130"/>
      <c r="AS229" s="130"/>
      <c r="AT229" s="130"/>
    </row>
    <row r="230" spans="20:46" x14ac:dyDescent="0.25">
      <c r="T230" s="135"/>
      <c r="U230" s="6"/>
      <c r="V230" s="6"/>
      <c r="W230" s="10"/>
      <c r="X230" s="10"/>
      <c r="Y230" s="10"/>
      <c r="Z230" s="10"/>
      <c r="AA230" s="10"/>
      <c r="AE230" s="134">
        <f t="shared" si="18"/>
        <v>0</v>
      </c>
      <c r="AF230" s="196"/>
      <c r="AG230" s="196"/>
      <c r="AH230" s="196"/>
      <c r="AI230" s="196"/>
      <c r="AJ230" s="196"/>
      <c r="AP230" s="130"/>
      <c r="AQ230" s="130"/>
      <c r="AR230" s="130"/>
      <c r="AS230" s="130"/>
      <c r="AT230" s="130"/>
    </row>
    <row r="231" spans="20:46" x14ac:dyDescent="0.25">
      <c r="T231" s="135"/>
      <c r="U231" s="6"/>
      <c r="V231" s="6"/>
      <c r="W231" s="10"/>
      <c r="X231" s="10"/>
      <c r="Y231" s="10"/>
      <c r="Z231" s="10"/>
      <c r="AA231" s="10"/>
      <c r="AE231" s="134">
        <f t="shared" si="18"/>
        <v>0</v>
      </c>
      <c r="AF231" s="196"/>
      <c r="AG231" s="196"/>
      <c r="AH231" s="196"/>
      <c r="AI231" s="196"/>
      <c r="AJ231" s="196"/>
      <c r="AP231" s="130"/>
      <c r="AQ231" s="130"/>
      <c r="AR231" s="130"/>
      <c r="AS231" s="130"/>
      <c r="AT231" s="130"/>
    </row>
    <row r="232" spans="20:46" x14ac:dyDescent="0.25">
      <c r="T232" s="135"/>
      <c r="U232" s="6"/>
      <c r="V232" s="6"/>
      <c r="W232" s="10"/>
      <c r="X232" s="10"/>
      <c r="Y232" s="10"/>
      <c r="Z232" s="10"/>
      <c r="AA232" s="10"/>
      <c r="AE232" s="134">
        <f t="shared" si="18"/>
        <v>0</v>
      </c>
      <c r="AF232" s="196"/>
      <c r="AG232" s="196"/>
      <c r="AH232" s="196"/>
      <c r="AI232" s="196"/>
      <c r="AJ232" s="196"/>
      <c r="AP232" s="130"/>
      <c r="AQ232" s="130"/>
      <c r="AR232" s="130"/>
      <c r="AS232" s="130"/>
      <c r="AT232" s="130"/>
    </row>
    <row r="233" spans="20:46" x14ac:dyDescent="0.25">
      <c r="T233" s="135"/>
      <c r="U233" s="6"/>
      <c r="V233" s="6"/>
      <c r="W233" s="10"/>
      <c r="X233" s="10"/>
      <c r="Y233" s="10"/>
      <c r="Z233" s="10"/>
      <c r="AA233" s="10"/>
      <c r="AE233" s="134">
        <f t="shared" si="18"/>
        <v>0</v>
      </c>
      <c r="AF233" s="196"/>
      <c r="AG233" s="196"/>
      <c r="AH233" s="196"/>
      <c r="AI233" s="196"/>
      <c r="AJ233" s="196"/>
      <c r="AP233" s="130"/>
      <c r="AQ233" s="130"/>
      <c r="AR233" s="130"/>
      <c r="AS233" s="130"/>
      <c r="AT233" s="130"/>
    </row>
    <row r="234" spans="20:46" x14ac:dyDescent="0.25">
      <c r="T234" s="135"/>
      <c r="U234" s="6"/>
      <c r="V234" s="6"/>
      <c r="W234" s="10"/>
      <c r="X234" s="10"/>
      <c r="Y234" s="10"/>
      <c r="Z234" s="10"/>
      <c r="AA234" s="10"/>
      <c r="AE234" s="134">
        <f t="shared" si="18"/>
        <v>0</v>
      </c>
      <c r="AF234" s="196"/>
      <c r="AG234" s="196"/>
      <c r="AH234" s="196"/>
      <c r="AI234" s="196"/>
      <c r="AJ234" s="196"/>
      <c r="AP234" s="130"/>
      <c r="AQ234" s="130"/>
      <c r="AR234" s="130"/>
      <c r="AS234" s="130"/>
      <c r="AT234" s="130"/>
    </row>
    <row r="235" spans="20:46" x14ac:dyDescent="0.25">
      <c r="T235" s="135"/>
      <c r="U235" s="6"/>
      <c r="V235" s="6"/>
      <c r="W235" s="10"/>
      <c r="X235" s="10"/>
      <c r="Y235" s="10"/>
      <c r="Z235" s="10"/>
      <c r="AA235" s="10"/>
      <c r="AE235" s="134">
        <f t="shared" si="18"/>
        <v>0</v>
      </c>
      <c r="AF235" s="196"/>
      <c r="AG235" s="196"/>
      <c r="AH235" s="196"/>
      <c r="AI235" s="196"/>
      <c r="AJ235" s="196"/>
      <c r="AP235" s="130"/>
      <c r="AQ235" s="130"/>
      <c r="AR235" s="130"/>
      <c r="AS235" s="130"/>
      <c r="AT235" s="130"/>
    </row>
    <row r="236" spans="20:46" x14ac:dyDescent="0.25">
      <c r="T236" s="135"/>
      <c r="U236" s="6"/>
      <c r="V236" s="6"/>
      <c r="W236" s="10"/>
      <c r="X236" s="10"/>
      <c r="Y236" s="10"/>
      <c r="Z236" s="10"/>
      <c r="AA236" s="10"/>
      <c r="AE236" s="134">
        <f t="shared" si="18"/>
        <v>0</v>
      </c>
      <c r="AF236" s="196"/>
      <c r="AG236" s="196"/>
      <c r="AH236" s="196"/>
      <c r="AI236" s="196"/>
      <c r="AJ236" s="196"/>
      <c r="AP236" s="130"/>
      <c r="AQ236" s="130"/>
      <c r="AR236" s="130"/>
      <c r="AS236" s="130"/>
      <c r="AT236" s="130"/>
    </row>
    <row r="237" spans="20:46" x14ac:dyDescent="0.25">
      <c r="T237" s="135"/>
      <c r="U237" s="6"/>
      <c r="V237" s="6"/>
      <c r="W237" s="10"/>
      <c r="X237" s="10"/>
      <c r="Y237" s="10"/>
      <c r="Z237" s="10"/>
      <c r="AA237" s="10"/>
      <c r="AE237" s="134">
        <f t="shared" si="18"/>
        <v>0</v>
      </c>
      <c r="AF237" s="196"/>
      <c r="AG237" s="196"/>
      <c r="AH237" s="196"/>
      <c r="AI237" s="196"/>
      <c r="AJ237" s="196"/>
      <c r="AP237" s="130"/>
      <c r="AQ237" s="130"/>
      <c r="AR237" s="130"/>
      <c r="AS237" s="130"/>
      <c r="AT237" s="130"/>
    </row>
    <row r="238" spans="20:46" x14ac:dyDescent="0.25">
      <c r="T238" s="135"/>
      <c r="U238" s="6"/>
      <c r="V238" s="6"/>
      <c r="W238" s="10"/>
      <c r="X238" s="10"/>
      <c r="Y238" s="10"/>
      <c r="Z238" s="10"/>
      <c r="AA238" s="10"/>
      <c r="AE238" s="134">
        <f t="shared" si="18"/>
        <v>0</v>
      </c>
      <c r="AF238" s="196"/>
      <c r="AG238" s="196"/>
      <c r="AH238" s="196"/>
      <c r="AI238" s="196"/>
      <c r="AJ238" s="196"/>
      <c r="AP238" s="130"/>
      <c r="AQ238" s="130"/>
      <c r="AR238" s="130"/>
      <c r="AS238" s="130"/>
      <c r="AT238" s="130"/>
    </row>
    <row r="239" spans="20:46" x14ac:dyDescent="0.25">
      <c r="T239" s="135"/>
      <c r="U239" s="6"/>
      <c r="V239" s="6"/>
      <c r="W239" s="10"/>
      <c r="X239" s="10"/>
      <c r="Y239" s="10"/>
      <c r="Z239" s="10"/>
      <c r="AA239" s="10"/>
      <c r="AE239" s="134">
        <f t="shared" si="18"/>
        <v>0</v>
      </c>
      <c r="AF239" s="196"/>
      <c r="AG239" s="196"/>
      <c r="AH239" s="196"/>
      <c r="AI239" s="196"/>
      <c r="AJ239" s="196"/>
      <c r="AP239" s="130"/>
      <c r="AQ239" s="130"/>
      <c r="AR239" s="130"/>
      <c r="AS239" s="130"/>
      <c r="AT239" s="130"/>
    </row>
    <row r="240" spans="20:46" x14ac:dyDescent="0.25">
      <c r="T240" s="135"/>
      <c r="U240" s="6"/>
      <c r="V240" s="6"/>
      <c r="W240" s="10"/>
      <c r="X240" s="10"/>
      <c r="Y240" s="10"/>
      <c r="Z240" s="10"/>
      <c r="AA240" s="10"/>
      <c r="AE240" s="134">
        <f t="shared" si="18"/>
        <v>0</v>
      </c>
      <c r="AF240" s="196"/>
      <c r="AG240" s="196"/>
      <c r="AH240" s="196"/>
      <c r="AI240" s="196"/>
      <c r="AJ240" s="196"/>
      <c r="AP240" s="130"/>
      <c r="AQ240" s="130"/>
      <c r="AR240" s="130"/>
      <c r="AS240" s="130"/>
      <c r="AT240" s="130"/>
    </row>
    <row r="241" spans="20:46" x14ac:dyDescent="0.25">
      <c r="T241" s="135"/>
      <c r="U241" s="6"/>
      <c r="V241" s="6"/>
      <c r="W241" s="10"/>
      <c r="X241" s="10"/>
      <c r="Y241" s="10"/>
      <c r="Z241" s="10"/>
      <c r="AA241" s="10"/>
      <c r="AE241" s="134">
        <f t="shared" si="18"/>
        <v>0</v>
      </c>
      <c r="AF241" s="196"/>
      <c r="AG241" s="196"/>
      <c r="AH241" s="196"/>
      <c r="AI241" s="196"/>
      <c r="AJ241" s="196"/>
      <c r="AP241" s="130"/>
      <c r="AQ241" s="130"/>
      <c r="AR241" s="130"/>
      <c r="AS241" s="130"/>
      <c r="AT241" s="130"/>
    </row>
    <row r="242" spans="20:46" x14ac:dyDescent="0.25">
      <c r="T242" s="135"/>
      <c r="U242" s="6"/>
      <c r="V242" s="6"/>
      <c r="W242" s="10"/>
      <c r="X242" s="10"/>
      <c r="Y242" s="10"/>
      <c r="Z242" s="10"/>
      <c r="AA242" s="10"/>
      <c r="AE242" s="134">
        <f t="shared" si="18"/>
        <v>0</v>
      </c>
      <c r="AF242" s="196"/>
      <c r="AG242" s="196"/>
      <c r="AH242" s="196"/>
      <c r="AI242" s="196"/>
      <c r="AJ242" s="196"/>
      <c r="AP242" s="130"/>
      <c r="AQ242" s="130"/>
      <c r="AR242" s="130"/>
      <c r="AS242" s="130"/>
      <c r="AT242" s="130"/>
    </row>
    <row r="243" spans="20:46" x14ac:dyDescent="0.25">
      <c r="T243" s="135"/>
      <c r="U243" s="6"/>
      <c r="V243" s="6"/>
      <c r="W243" s="10"/>
      <c r="X243" s="10"/>
      <c r="Y243" s="10"/>
      <c r="Z243" s="10"/>
      <c r="AA243" s="10"/>
      <c r="AE243" s="134">
        <f t="shared" si="18"/>
        <v>0</v>
      </c>
      <c r="AF243" s="196"/>
      <c r="AG243" s="196"/>
      <c r="AH243" s="196"/>
      <c r="AI243" s="196"/>
      <c r="AJ243" s="196"/>
      <c r="AP243" s="130"/>
      <c r="AQ243" s="130"/>
      <c r="AR243" s="130"/>
      <c r="AS243" s="130"/>
      <c r="AT243" s="130"/>
    </row>
    <row r="244" spans="20:46" x14ac:dyDescent="0.25">
      <c r="T244" s="135"/>
      <c r="U244" s="6"/>
      <c r="V244" s="6"/>
      <c r="W244" s="10"/>
      <c r="X244" s="10"/>
      <c r="Y244" s="10"/>
      <c r="Z244" s="10"/>
      <c r="AA244" s="10"/>
      <c r="AE244" s="134">
        <f t="shared" si="18"/>
        <v>0</v>
      </c>
      <c r="AF244" s="196"/>
      <c r="AG244" s="196"/>
      <c r="AH244" s="196"/>
      <c r="AI244" s="196"/>
      <c r="AJ244" s="196"/>
      <c r="AP244" s="130"/>
      <c r="AQ244" s="130"/>
      <c r="AR244" s="130"/>
      <c r="AS244" s="130"/>
      <c r="AT244" s="130"/>
    </row>
    <row r="245" spans="20:46" x14ac:dyDescent="0.25">
      <c r="T245" s="135"/>
      <c r="U245" s="6"/>
      <c r="V245" s="6"/>
      <c r="W245" s="10"/>
      <c r="X245" s="10"/>
      <c r="Y245" s="10"/>
      <c r="Z245" s="10"/>
      <c r="AA245" s="10"/>
      <c r="AE245" s="134">
        <f t="shared" si="18"/>
        <v>0</v>
      </c>
      <c r="AF245" s="196"/>
      <c r="AG245" s="196"/>
      <c r="AH245" s="196"/>
      <c r="AI245" s="196"/>
      <c r="AJ245" s="196"/>
      <c r="AP245" s="130"/>
      <c r="AQ245" s="130"/>
      <c r="AR245" s="130"/>
      <c r="AS245" s="130"/>
      <c r="AT245" s="130"/>
    </row>
    <row r="246" spans="20:46" x14ac:dyDescent="0.25">
      <c r="T246" s="135"/>
      <c r="U246" s="6"/>
      <c r="V246" s="6"/>
      <c r="W246" s="10"/>
      <c r="X246" s="10"/>
      <c r="Y246" s="10"/>
      <c r="Z246" s="10"/>
      <c r="AA246" s="10"/>
      <c r="AE246" s="134">
        <f t="shared" si="18"/>
        <v>0</v>
      </c>
      <c r="AF246" s="196"/>
      <c r="AG246" s="196"/>
      <c r="AH246" s="196"/>
      <c r="AI246" s="196"/>
      <c r="AJ246" s="196"/>
      <c r="AP246" s="130"/>
      <c r="AQ246" s="130"/>
      <c r="AR246" s="130"/>
      <c r="AS246" s="130"/>
      <c r="AT246" s="130"/>
    </row>
    <row r="247" spans="20:46" x14ac:dyDescent="0.25">
      <c r="T247" s="135"/>
      <c r="U247" s="6"/>
      <c r="V247" s="6"/>
      <c r="W247" s="10"/>
      <c r="X247" s="10"/>
      <c r="Y247" s="10"/>
      <c r="Z247" s="10"/>
      <c r="AA247" s="10"/>
      <c r="AE247" s="134">
        <f t="shared" si="18"/>
        <v>0</v>
      </c>
      <c r="AF247" s="196"/>
      <c r="AG247" s="196"/>
      <c r="AH247" s="196"/>
      <c r="AI247" s="196"/>
      <c r="AJ247" s="196"/>
      <c r="AP247" s="130"/>
      <c r="AQ247" s="130"/>
      <c r="AR247" s="130"/>
      <c r="AS247" s="130"/>
      <c r="AT247" s="130"/>
    </row>
    <row r="248" spans="20:46" x14ac:dyDescent="0.25">
      <c r="T248" s="135"/>
      <c r="U248" s="6"/>
      <c r="V248" s="6"/>
      <c r="W248" s="10"/>
      <c r="X248" s="10"/>
      <c r="Y248" s="10"/>
      <c r="Z248" s="10"/>
      <c r="AA248" s="10"/>
      <c r="AE248" s="134">
        <f t="shared" si="18"/>
        <v>0</v>
      </c>
      <c r="AF248" s="196"/>
      <c r="AG248" s="196"/>
      <c r="AH248" s="196"/>
      <c r="AI248" s="196"/>
      <c r="AJ248" s="196"/>
      <c r="AP248" s="130"/>
      <c r="AQ248" s="130"/>
      <c r="AR248" s="130"/>
      <c r="AS248" s="130"/>
      <c r="AT248" s="130"/>
    </row>
    <row r="249" spans="20:46" x14ac:dyDescent="0.25">
      <c r="T249" s="135"/>
      <c r="U249" s="6"/>
      <c r="V249" s="6"/>
      <c r="W249" s="10"/>
      <c r="X249" s="10"/>
      <c r="Y249" s="10"/>
      <c r="Z249" s="10"/>
      <c r="AA249" s="10"/>
      <c r="AE249" s="134">
        <f t="shared" si="18"/>
        <v>0</v>
      </c>
      <c r="AF249" s="196"/>
      <c r="AG249" s="196"/>
      <c r="AH249" s="196"/>
      <c r="AI249" s="196"/>
      <c r="AJ249" s="196"/>
      <c r="AP249" s="130"/>
      <c r="AQ249" s="130"/>
      <c r="AR249" s="130"/>
      <c r="AS249" s="130"/>
      <c r="AT249" s="130"/>
    </row>
    <row r="250" spans="20:46" x14ac:dyDescent="0.25">
      <c r="T250" s="135"/>
      <c r="U250" s="6"/>
      <c r="V250" s="6"/>
      <c r="W250" s="10"/>
      <c r="X250" s="10"/>
      <c r="Y250" s="10"/>
      <c r="Z250" s="10"/>
      <c r="AA250" s="10"/>
      <c r="AE250" s="134">
        <f t="shared" si="18"/>
        <v>0</v>
      </c>
      <c r="AF250" s="196"/>
      <c r="AG250" s="196"/>
      <c r="AH250" s="196"/>
      <c r="AI250" s="196"/>
      <c r="AJ250" s="196"/>
      <c r="AP250" s="130"/>
      <c r="AQ250" s="130"/>
      <c r="AR250" s="130"/>
      <c r="AS250" s="130"/>
      <c r="AT250" s="130"/>
    </row>
    <row r="251" spans="20:46" x14ac:dyDescent="0.25">
      <c r="T251" s="135"/>
      <c r="U251" s="6"/>
      <c r="V251" s="6"/>
      <c r="W251" s="10"/>
      <c r="X251" s="10"/>
      <c r="Y251" s="10"/>
      <c r="Z251" s="10"/>
      <c r="AA251" s="10"/>
      <c r="AE251" s="134">
        <f t="shared" si="18"/>
        <v>0</v>
      </c>
      <c r="AF251" s="196"/>
      <c r="AG251" s="196"/>
      <c r="AH251" s="196"/>
      <c r="AI251" s="196"/>
      <c r="AJ251" s="196"/>
      <c r="AP251" s="130"/>
      <c r="AQ251" s="130"/>
      <c r="AR251" s="130"/>
      <c r="AS251" s="130"/>
      <c r="AT251" s="130"/>
    </row>
    <row r="252" spans="20:46" x14ac:dyDescent="0.25">
      <c r="T252" s="135"/>
      <c r="U252" s="6"/>
      <c r="V252" s="6"/>
      <c r="W252" s="10"/>
      <c r="X252" s="10"/>
      <c r="Y252" s="10"/>
      <c r="Z252" s="10"/>
      <c r="AA252" s="10"/>
      <c r="AE252" s="134">
        <f t="shared" si="18"/>
        <v>0</v>
      </c>
      <c r="AF252" s="196"/>
      <c r="AG252" s="196"/>
      <c r="AH252" s="196"/>
      <c r="AI252" s="196"/>
      <c r="AJ252" s="196"/>
      <c r="AP252" s="130"/>
      <c r="AQ252" s="130"/>
      <c r="AR252" s="130"/>
      <c r="AS252" s="130"/>
      <c r="AT252" s="130"/>
    </row>
    <row r="253" spans="20:46" x14ac:dyDescent="0.25">
      <c r="T253" s="135"/>
      <c r="U253" s="6"/>
      <c r="V253" s="6"/>
      <c r="W253" s="10"/>
      <c r="X253" s="10"/>
      <c r="Y253" s="10"/>
      <c r="Z253" s="10"/>
      <c r="AA253" s="10"/>
      <c r="AE253" s="134">
        <f t="shared" si="18"/>
        <v>0</v>
      </c>
      <c r="AF253" s="196"/>
      <c r="AG253" s="196"/>
      <c r="AH253" s="196"/>
      <c r="AI253" s="196"/>
      <c r="AJ253" s="196"/>
      <c r="AP253" s="130"/>
      <c r="AQ253" s="130"/>
      <c r="AR253" s="130"/>
      <c r="AS253" s="130"/>
      <c r="AT253" s="130"/>
    </row>
    <row r="254" spans="20:46" x14ac:dyDescent="0.25">
      <c r="T254" s="135"/>
      <c r="U254" s="6"/>
      <c r="V254" s="6"/>
      <c r="W254" s="10"/>
      <c r="X254" s="10"/>
      <c r="Y254" s="10"/>
      <c r="Z254" s="10"/>
      <c r="AA254" s="10"/>
      <c r="AE254" s="134">
        <f t="shared" si="18"/>
        <v>0</v>
      </c>
      <c r="AF254" s="196"/>
      <c r="AG254" s="196"/>
      <c r="AH254" s="196"/>
      <c r="AI254" s="196"/>
      <c r="AJ254" s="196"/>
      <c r="AP254" s="130"/>
      <c r="AQ254" s="130"/>
      <c r="AR254" s="130"/>
      <c r="AS254" s="130"/>
      <c r="AT254" s="130"/>
    </row>
    <row r="255" spans="20:46" x14ac:dyDescent="0.25">
      <c r="T255" s="135"/>
      <c r="U255" s="6"/>
      <c r="V255" s="6"/>
      <c r="W255" s="10"/>
      <c r="X255" s="10"/>
      <c r="Y255" s="10"/>
      <c r="Z255" s="10"/>
      <c r="AA255" s="10"/>
      <c r="AE255" s="134">
        <f t="shared" si="18"/>
        <v>0</v>
      </c>
      <c r="AF255" s="196"/>
      <c r="AG255" s="196"/>
      <c r="AH255" s="196"/>
      <c r="AI255" s="196"/>
      <c r="AJ255" s="196"/>
      <c r="AP255" s="130"/>
      <c r="AQ255" s="130"/>
      <c r="AR255" s="130"/>
      <c r="AS255" s="130"/>
      <c r="AT255" s="130"/>
    </row>
    <row r="256" spans="20:46" x14ac:dyDescent="0.25">
      <c r="T256" s="135"/>
      <c r="U256" s="6"/>
      <c r="V256" s="6"/>
      <c r="W256" s="10"/>
      <c r="X256" s="10"/>
      <c r="Y256" s="10"/>
      <c r="Z256" s="10"/>
      <c r="AA256" s="10"/>
      <c r="AE256" s="134">
        <f t="shared" si="18"/>
        <v>0</v>
      </c>
      <c r="AF256" s="196"/>
      <c r="AG256" s="196"/>
      <c r="AH256" s="196"/>
      <c r="AI256" s="196"/>
      <c r="AJ256" s="196"/>
      <c r="AP256" s="130"/>
      <c r="AQ256" s="130"/>
      <c r="AR256" s="130"/>
      <c r="AS256" s="130"/>
      <c r="AT256" s="130"/>
    </row>
    <row r="257" spans="20:46" x14ac:dyDescent="0.25">
      <c r="T257" s="135"/>
      <c r="U257" s="6"/>
      <c r="V257" s="6"/>
      <c r="W257" s="10"/>
      <c r="X257" s="10"/>
      <c r="Y257" s="10"/>
      <c r="Z257" s="10"/>
      <c r="AA257" s="10"/>
      <c r="AE257" s="134">
        <f t="shared" si="18"/>
        <v>0</v>
      </c>
      <c r="AF257" s="196"/>
      <c r="AG257" s="196"/>
      <c r="AH257" s="196"/>
      <c r="AI257" s="196"/>
      <c r="AJ257" s="196"/>
      <c r="AP257" s="130"/>
      <c r="AQ257" s="130"/>
      <c r="AR257" s="130"/>
      <c r="AS257" s="130"/>
      <c r="AT257" s="130"/>
    </row>
    <row r="258" spans="20:46" x14ac:dyDescent="0.25">
      <c r="T258" s="135"/>
      <c r="U258" s="6"/>
      <c r="V258" s="6"/>
      <c r="W258" s="10"/>
      <c r="X258" s="10"/>
      <c r="Y258" s="10"/>
      <c r="Z258" s="10"/>
      <c r="AA258" s="10"/>
      <c r="AE258" s="134">
        <f t="shared" si="18"/>
        <v>0</v>
      </c>
      <c r="AF258" s="196"/>
      <c r="AG258" s="196"/>
      <c r="AH258" s="196"/>
      <c r="AI258" s="196"/>
      <c r="AJ258" s="196"/>
      <c r="AP258" s="130"/>
      <c r="AQ258" s="130"/>
      <c r="AR258" s="130"/>
      <c r="AS258" s="130"/>
      <c r="AT258" s="130"/>
    </row>
    <row r="259" spans="20:46" x14ac:dyDescent="0.25">
      <c r="T259" s="135"/>
      <c r="U259" s="6"/>
      <c r="V259" s="6"/>
      <c r="W259" s="10"/>
      <c r="X259" s="10"/>
      <c r="Y259" s="10"/>
      <c r="Z259" s="10"/>
      <c r="AA259" s="10"/>
      <c r="AE259" s="134">
        <f t="shared" si="18"/>
        <v>0</v>
      </c>
      <c r="AF259" s="196"/>
      <c r="AG259" s="196"/>
      <c r="AH259" s="196"/>
      <c r="AI259" s="196"/>
      <c r="AJ259" s="196"/>
      <c r="AP259" s="130"/>
      <c r="AQ259" s="130"/>
      <c r="AR259" s="130"/>
      <c r="AS259" s="130"/>
      <c r="AT259" s="130"/>
    </row>
    <row r="260" spans="20:46" x14ac:dyDescent="0.25">
      <c r="T260" s="135"/>
      <c r="U260" s="6"/>
      <c r="V260" s="6"/>
      <c r="W260" s="10"/>
      <c r="X260" s="10"/>
      <c r="Y260" s="10"/>
      <c r="Z260" s="10"/>
      <c r="AA260" s="10"/>
      <c r="AE260" s="134">
        <f t="shared" si="18"/>
        <v>0</v>
      </c>
      <c r="AF260" s="196"/>
      <c r="AG260" s="196"/>
      <c r="AH260" s="196"/>
      <c r="AI260" s="196"/>
      <c r="AJ260" s="196"/>
      <c r="AP260" s="130"/>
      <c r="AQ260" s="130"/>
      <c r="AR260" s="130"/>
      <c r="AS260" s="130"/>
      <c r="AT260" s="130"/>
    </row>
    <row r="261" spans="20:46" x14ac:dyDescent="0.25">
      <c r="T261" s="135"/>
      <c r="U261" s="6"/>
      <c r="V261" s="6"/>
      <c r="W261" s="10"/>
      <c r="X261" s="10"/>
      <c r="Y261" s="10"/>
      <c r="Z261" s="10"/>
      <c r="AA261" s="10"/>
      <c r="AE261" s="134">
        <f t="shared" si="18"/>
        <v>0</v>
      </c>
      <c r="AF261" s="196"/>
      <c r="AG261" s="196"/>
      <c r="AH261" s="196"/>
      <c r="AI261" s="196"/>
      <c r="AJ261" s="196"/>
      <c r="AP261" s="130"/>
      <c r="AQ261" s="130"/>
      <c r="AR261" s="130"/>
      <c r="AS261" s="130"/>
      <c r="AT261" s="130"/>
    </row>
    <row r="262" spans="20:46" x14ac:dyDescent="0.25">
      <c r="T262" s="135"/>
      <c r="U262" s="6"/>
      <c r="V262" s="6"/>
      <c r="W262" s="10"/>
      <c r="X262" s="10"/>
      <c r="Y262" s="10"/>
      <c r="Z262" s="10"/>
      <c r="AA262" s="10"/>
      <c r="AE262" s="134">
        <f t="shared" ref="AE262:AE325" si="19">T262</f>
        <v>0</v>
      </c>
      <c r="AF262" s="196"/>
      <c r="AG262" s="196"/>
      <c r="AH262" s="196"/>
      <c r="AI262" s="196"/>
      <c r="AJ262" s="196"/>
      <c r="AP262" s="130"/>
      <c r="AQ262" s="130"/>
      <c r="AR262" s="130"/>
      <c r="AS262" s="130"/>
      <c r="AT262" s="130"/>
    </row>
    <row r="263" spans="20:46" x14ac:dyDescent="0.25">
      <c r="T263" s="135"/>
      <c r="U263" s="6"/>
      <c r="V263" s="6"/>
      <c r="W263" s="10"/>
      <c r="X263" s="10"/>
      <c r="Y263" s="10"/>
      <c r="Z263" s="10"/>
      <c r="AA263" s="10"/>
      <c r="AE263" s="134">
        <f t="shared" si="19"/>
        <v>0</v>
      </c>
      <c r="AF263" s="196"/>
      <c r="AG263" s="196"/>
      <c r="AH263" s="196"/>
      <c r="AI263" s="196"/>
      <c r="AJ263" s="196"/>
      <c r="AP263" s="130"/>
      <c r="AQ263" s="130"/>
      <c r="AR263" s="130"/>
      <c r="AS263" s="130"/>
      <c r="AT263" s="130"/>
    </row>
    <row r="264" spans="20:46" x14ac:dyDescent="0.25">
      <c r="T264" s="135"/>
      <c r="U264" s="6"/>
      <c r="V264" s="6"/>
      <c r="W264" s="10"/>
      <c r="X264" s="10"/>
      <c r="Y264" s="10"/>
      <c r="Z264" s="10"/>
      <c r="AA264" s="10"/>
      <c r="AE264" s="134">
        <f t="shared" si="19"/>
        <v>0</v>
      </c>
      <c r="AF264" s="196"/>
      <c r="AG264" s="196"/>
      <c r="AH264" s="196"/>
      <c r="AI264" s="196"/>
      <c r="AJ264" s="196"/>
      <c r="AP264" s="130"/>
      <c r="AQ264" s="130"/>
      <c r="AR264" s="130"/>
      <c r="AS264" s="130"/>
      <c r="AT264" s="130"/>
    </row>
    <row r="265" spans="20:46" x14ac:dyDescent="0.25">
      <c r="T265" s="135"/>
      <c r="U265" s="6"/>
      <c r="V265" s="6"/>
      <c r="W265" s="10"/>
      <c r="X265" s="10"/>
      <c r="Y265" s="10"/>
      <c r="Z265" s="10"/>
      <c r="AA265" s="10"/>
      <c r="AE265" s="134">
        <f t="shared" si="19"/>
        <v>0</v>
      </c>
      <c r="AF265" s="196"/>
      <c r="AG265" s="196"/>
      <c r="AH265" s="196"/>
      <c r="AI265" s="196"/>
      <c r="AJ265" s="196"/>
      <c r="AP265" s="130"/>
      <c r="AQ265" s="130"/>
      <c r="AR265" s="130"/>
      <c r="AS265" s="130"/>
      <c r="AT265" s="130"/>
    </row>
    <row r="266" spans="20:46" x14ac:dyDescent="0.25">
      <c r="T266" s="135"/>
      <c r="U266" s="6"/>
      <c r="V266" s="6"/>
      <c r="W266" s="10"/>
      <c r="X266" s="10"/>
      <c r="Y266" s="10"/>
      <c r="Z266" s="10"/>
      <c r="AA266" s="10"/>
      <c r="AE266" s="134">
        <f t="shared" si="19"/>
        <v>0</v>
      </c>
      <c r="AF266" s="196"/>
      <c r="AG266" s="196"/>
      <c r="AH266" s="196"/>
      <c r="AI266" s="196"/>
      <c r="AJ266" s="196"/>
      <c r="AP266" s="130"/>
      <c r="AQ266" s="130"/>
      <c r="AR266" s="130"/>
      <c r="AS266" s="130"/>
      <c r="AT266" s="130"/>
    </row>
    <row r="267" spans="20:46" x14ac:dyDescent="0.25">
      <c r="T267" s="135"/>
      <c r="U267" s="6"/>
      <c r="V267" s="6"/>
      <c r="W267" s="10"/>
      <c r="X267" s="10"/>
      <c r="Y267" s="10"/>
      <c r="Z267" s="10"/>
      <c r="AA267" s="10"/>
      <c r="AE267" s="134">
        <f t="shared" si="19"/>
        <v>0</v>
      </c>
      <c r="AF267" s="196"/>
      <c r="AG267" s="196"/>
      <c r="AH267" s="196"/>
      <c r="AI267" s="196"/>
      <c r="AJ267" s="196"/>
      <c r="AP267" s="130"/>
      <c r="AQ267" s="130"/>
      <c r="AR267" s="130"/>
      <c r="AS267" s="130"/>
      <c r="AT267" s="130"/>
    </row>
    <row r="268" spans="20:46" x14ac:dyDescent="0.25">
      <c r="T268" s="135"/>
      <c r="U268" s="6"/>
      <c r="V268" s="6"/>
      <c r="W268" s="10"/>
      <c r="X268" s="10"/>
      <c r="Y268" s="10"/>
      <c r="Z268" s="10"/>
      <c r="AA268" s="10"/>
      <c r="AE268" s="134">
        <f t="shared" si="19"/>
        <v>0</v>
      </c>
      <c r="AF268" s="196"/>
      <c r="AG268" s="196"/>
      <c r="AH268" s="196"/>
      <c r="AI268" s="196"/>
      <c r="AJ268" s="196"/>
      <c r="AP268" s="130"/>
      <c r="AQ268" s="130"/>
      <c r="AR268" s="130"/>
      <c r="AS268" s="130"/>
      <c r="AT268" s="130"/>
    </row>
    <row r="269" spans="20:46" x14ac:dyDescent="0.25">
      <c r="T269" s="135"/>
      <c r="U269" s="6"/>
      <c r="V269" s="6"/>
      <c r="W269" s="10"/>
      <c r="X269" s="10"/>
      <c r="Y269" s="10"/>
      <c r="Z269" s="10"/>
      <c r="AA269" s="10"/>
      <c r="AE269" s="134">
        <f t="shared" si="19"/>
        <v>0</v>
      </c>
      <c r="AF269" s="196"/>
      <c r="AG269" s="196"/>
      <c r="AH269" s="196"/>
      <c r="AI269" s="196"/>
      <c r="AJ269" s="196"/>
      <c r="AP269" s="130"/>
      <c r="AQ269" s="130"/>
      <c r="AR269" s="130"/>
      <c r="AS269" s="130"/>
      <c r="AT269" s="130"/>
    </row>
    <row r="270" spans="20:46" x14ac:dyDescent="0.25">
      <c r="T270" s="135"/>
      <c r="U270" s="6"/>
      <c r="V270" s="6"/>
      <c r="W270" s="10"/>
      <c r="X270" s="10"/>
      <c r="Y270" s="10"/>
      <c r="Z270" s="10"/>
      <c r="AA270" s="10"/>
      <c r="AE270" s="134">
        <f t="shared" si="19"/>
        <v>0</v>
      </c>
      <c r="AF270" s="196"/>
      <c r="AG270" s="196"/>
      <c r="AH270" s="196"/>
      <c r="AI270" s="196"/>
      <c r="AJ270" s="196"/>
      <c r="AP270" s="130"/>
      <c r="AQ270" s="130"/>
      <c r="AR270" s="130"/>
      <c r="AS270" s="130"/>
      <c r="AT270" s="130"/>
    </row>
    <row r="271" spans="20:46" x14ac:dyDescent="0.25">
      <c r="T271" s="135"/>
      <c r="U271" s="6"/>
      <c r="V271" s="6"/>
      <c r="W271" s="10"/>
      <c r="X271" s="10"/>
      <c r="Y271" s="10"/>
      <c r="Z271" s="10"/>
      <c r="AA271" s="10"/>
      <c r="AE271" s="134">
        <f t="shared" si="19"/>
        <v>0</v>
      </c>
      <c r="AF271" s="196"/>
      <c r="AG271" s="196"/>
      <c r="AH271" s="196"/>
      <c r="AI271" s="196"/>
      <c r="AJ271" s="196"/>
      <c r="AP271" s="130"/>
      <c r="AQ271" s="130"/>
      <c r="AR271" s="130"/>
      <c r="AS271" s="130"/>
      <c r="AT271" s="130"/>
    </row>
    <row r="272" spans="20:46" x14ac:dyDescent="0.25">
      <c r="T272" s="135"/>
      <c r="U272" s="6"/>
      <c r="V272" s="6"/>
      <c r="W272" s="10"/>
      <c r="X272" s="10"/>
      <c r="Y272" s="10"/>
      <c r="Z272" s="10"/>
      <c r="AA272" s="10"/>
      <c r="AE272" s="134">
        <f t="shared" si="19"/>
        <v>0</v>
      </c>
      <c r="AF272" s="196"/>
      <c r="AG272" s="196"/>
      <c r="AH272" s="196"/>
      <c r="AI272" s="196"/>
      <c r="AJ272" s="196"/>
      <c r="AP272" s="130"/>
      <c r="AQ272" s="130"/>
      <c r="AR272" s="130"/>
      <c r="AS272" s="130"/>
      <c r="AT272" s="130"/>
    </row>
    <row r="273" spans="20:46" x14ac:dyDescent="0.25">
      <c r="T273" s="135"/>
      <c r="U273" s="6"/>
      <c r="V273" s="6"/>
      <c r="W273" s="10"/>
      <c r="X273" s="10"/>
      <c r="Y273" s="10"/>
      <c r="Z273" s="10"/>
      <c r="AA273" s="10"/>
      <c r="AE273" s="134">
        <f t="shared" si="19"/>
        <v>0</v>
      </c>
      <c r="AF273" s="196"/>
      <c r="AG273" s="196"/>
      <c r="AH273" s="196"/>
      <c r="AI273" s="196"/>
      <c r="AJ273" s="196"/>
      <c r="AP273" s="130"/>
      <c r="AQ273" s="130"/>
      <c r="AR273" s="130"/>
      <c r="AS273" s="130"/>
      <c r="AT273" s="130"/>
    </row>
    <row r="274" spans="20:46" x14ac:dyDescent="0.25">
      <c r="T274" s="135"/>
      <c r="U274" s="6"/>
      <c r="V274" s="6"/>
      <c r="W274" s="10"/>
      <c r="X274" s="10"/>
      <c r="Y274" s="10"/>
      <c r="Z274" s="10"/>
      <c r="AA274" s="10"/>
      <c r="AE274" s="134">
        <f t="shared" si="19"/>
        <v>0</v>
      </c>
      <c r="AF274" s="196"/>
      <c r="AG274" s="196"/>
      <c r="AH274" s="196"/>
      <c r="AI274" s="196"/>
      <c r="AJ274" s="196"/>
      <c r="AP274" s="130"/>
      <c r="AQ274" s="130"/>
      <c r="AR274" s="130"/>
      <c r="AS274" s="130"/>
      <c r="AT274" s="130"/>
    </row>
    <row r="275" spans="20:46" x14ac:dyDescent="0.25">
      <c r="T275" s="135"/>
      <c r="U275" s="6"/>
      <c r="V275" s="6"/>
      <c r="W275" s="10"/>
      <c r="X275" s="10"/>
      <c r="Y275" s="10"/>
      <c r="Z275" s="10"/>
      <c r="AA275" s="10"/>
      <c r="AE275" s="134">
        <f t="shared" si="19"/>
        <v>0</v>
      </c>
      <c r="AF275" s="196"/>
      <c r="AG275" s="196"/>
      <c r="AH275" s="196"/>
      <c r="AI275" s="196"/>
      <c r="AJ275" s="196"/>
      <c r="AP275" s="130"/>
      <c r="AQ275" s="130"/>
      <c r="AR275" s="130"/>
      <c r="AS275" s="130"/>
      <c r="AT275" s="130"/>
    </row>
    <row r="276" spans="20:46" x14ac:dyDescent="0.25">
      <c r="T276" s="135"/>
      <c r="U276" s="6"/>
      <c r="V276" s="6"/>
      <c r="W276" s="10"/>
      <c r="X276" s="10"/>
      <c r="Y276" s="10"/>
      <c r="Z276" s="10"/>
      <c r="AA276" s="10"/>
      <c r="AE276" s="134">
        <f t="shared" si="19"/>
        <v>0</v>
      </c>
      <c r="AF276" s="196"/>
      <c r="AG276" s="196"/>
      <c r="AH276" s="196"/>
      <c r="AI276" s="196"/>
      <c r="AJ276" s="196"/>
      <c r="AP276" s="130"/>
      <c r="AQ276" s="130"/>
      <c r="AR276" s="130"/>
      <c r="AS276" s="130"/>
      <c r="AT276" s="130"/>
    </row>
    <row r="277" spans="20:46" x14ac:dyDescent="0.25">
      <c r="T277" s="135"/>
      <c r="U277" s="6"/>
      <c r="V277" s="6"/>
      <c r="W277" s="10"/>
      <c r="X277" s="10"/>
      <c r="Y277" s="10"/>
      <c r="Z277" s="10"/>
      <c r="AA277" s="10"/>
      <c r="AE277" s="134">
        <f t="shared" si="19"/>
        <v>0</v>
      </c>
      <c r="AF277" s="196"/>
      <c r="AG277" s="196"/>
      <c r="AH277" s="196"/>
      <c r="AI277" s="196"/>
      <c r="AJ277" s="196"/>
      <c r="AP277" s="130"/>
      <c r="AQ277" s="130"/>
      <c r="AR277" s="130"/>
      <c r="AS277" s="130"/>
      <c r="AT277" s="130"/>
    </row>
    <row r="278" spans="20:46" x14ac:dyDescent="0.25">
      <c r="T278" s="135"/>
      <c r="U278" s="6"/>
      <c r="V278" s="6"/>
      <c r="W278" s="10"/>
      <c r="X278" s="10"/>
      <c r="Y278" s="10"/>
      <c r="Z278" s="10"/>
      <c r="AA278" s="10"/>
      <c r="AE278" s="134">
        <f t="shared" si="19"/>
        <v>0</v>
      </c>
      <c r="AF278" s="196"/>
      <c r="AG278" s="196"/>
      <c r="AH278" s="196"/>
      <c r="AI278" s="196"/>
      <c r="AJ278" s="196"/>
      <c r="AP278" s="130"/>
      <c r="AQ278" s="130"/>
      <c r="AR278" s="130"/>
      <c r="AS278" s="130"/>
      <c r="AT278" s="130"/>
    </row>
    <row r="279" spans="20:46" x14ac:dyDescent="0.25">
      <c r="T279" s="135"/>
      <c r="U279" s="6"/>
      <c r="V279" s="6"/>
      <c r="W279" s="10"/>
      <c r="X279" s="10"/>
      <c r="Y279" s="10"/>
      <c r="Z279" s="10"/>
      <c r="AA279" s="10"/>
      <c r="AE279" s="134">
        <f t="shared" si="19"/>
        <v>0</v>
      </c>
      <c r="AF279" s="196"/>
      <c r="AG279" s="196"/>
      <c r="AH279" s="196"/>
      <c r="AI279" s="196"/>
      <c r="AJ279" s="196"/>
      <c r="AP279" s="130"/>
      <c r="AQ279" s="130"/>
      <c r="AR279" s="130"/>
      <c r="AS279" s="130"/>
      <c r="AT279" s="130"/>
    </row>
    <row r="280" spans="20:46" x14ac:dyDescent="0.25">
      <c r="T280" s="135"/>
      <c r="U280" s="6"/>
      <c r="V280" s="6"/>
      <c r="W280" s="10"/>
      <c r="X280" s="10"/>
      <c r="Y280" s="10"/>
      <c r="Z280" s="10"/>
      <c r="AA280" s="10"/>
      <c r="AE280" s="134">
        <f t="shared" si="19"/>
        <v>0</v>
      </c>
      <c r="AF280" s="196"/>
      <c r="AG280" s="196"/>
      <c r="AH280" s="196"/>
      <c r="AI280" s="196"/>
      <c r="AJ280" s="196"/>
      <c r="AP280" s="130"/>
      <c r="AQ280" s="130"/>
      <c r="AR280" s="130"/>
      <c r="AS280" s="130"/>
      <c r="AT280" s="130"/>
    </row>
    <row r="281" spans="20:46" x14ac:dyDescent="0.25">
      <c r="T281" s="135"/>
      <c r="U281" s="6"/>
      <c r="V281" s="6"/>
      <c r="W281" s="10"/>
      <c r="X281" s="10"/>
      <c r="Y281" s="10"/>
      <c r="Z281" s="10"/>
      <c r="AA281" s="10"/>
      <c r="AE281" s="134">
        <f t="shared" si="19"/>
        <v>0</v>
      </c>
      <c r="AF281" s="196"/>
      <c r="AG281" s="196"/>
      <c r="AH281" s="196"/>
      <c r="AI281" s="196"/>
      <c r="AJ281" s="196"/>
      <c r="AP281" s="130"/>
      <c r="AQ281" s="130"/>
      <c r="AR281" s="130"/>
      <c r="AS281" s="130"/>
      <c r="AT281" s="130"/>
    </row>
    <row r="282" spans="20:46" x14ac:dyDescent="0.25">
      <c r="T282" s="135"/>
      <c r="U282" s="6"/>
      <c r="V282" s="6"/>
      <c r="W282" s="10"/>
      <c r="X282" s="10"/>
      <c r="Y282" s="10"/>
      <c r="Z282" s="10"/>
      <c r="AA282" s="10"/>
      <c r="AE282" s="134">
        <f t="shared" si="19"/>
        <v>0</v>
      </c>
      <c r="AF282" s="196"/>
      <c r="AG282" s="196"/>
      <c r="AH282" s="196"/>
      <c r="AI282" s="196"/>
      <c r="AJ282" s="196"/>
      <c r="AP282" s="130"/>
      <c r="AQ282" s="130"/>
      <c r="AR282" s="130"/>
      <c r="AS282" s="130"/>
      <c r="AT282" s="130"/>
    </row>
    <row r="283" spans="20:46" x14ac:dyDescent="0.25">
      <c r="T283" s="135"/>
      <c r="U283" s="6"/>
      <c r="V283" s="6"/>
      <c r="W283" s="10"/>
      <c r="X283" s="10"/>
      <c r="Y283" s="10"/>
      <c r="Z283" s="10"/>
      <c r="AA283" s="10"/>
      <c r="AE283" s="134">
        <f t="shared" si="19"/>
        <v>0</v>
      </c>
      <c r="AF283" s="196"/>
      <c r="AG283" s="196"/>
      <c r="AH283" s="196"/>
      <c r="AI283" s="196"/>
      <c r="AJ283" s="196"/>
      <c r="AP283" s="130"/>
      <c r="AQ283" s="130"/>
      <c r="AR283" s="130"/>
      <c r="AS283" s="130"/>
      <c r="AT283" s="130"/>
    </row>
    <row r="284" spans="20:46" x14ac:dyDescent="0.25">
      <c r="T284" s="135"/>
      <c r="U284" s="6"/>
      <c r="V284" s="6"/>
      <c r="W284" s="10"/>
      <c r="X284" s="10"/>
      <c r="Y284" s="10"/>
      <c r="Z284" s="10"/>
      <c r="AA284" s="10"/>
      <c r="AE284" s="134">
        <f t="shared" si="19"/>
        <v>0</v>
      </c>
      <c r="AF284" s="196"/>
      <c r="AG284" s="196"/>
      <c r="AH284" s="196"/>
      <c r="AI284" s="196"/>
      <c r="AJ284" s="196"/>
      <c r="AP284" s="130"/>
      <c r="AQ284" s="130"/>
      <c r="AR284" s="130"/>
      <c r="AS284" s="130"/>
      <c r="AT284" s="130"/>
    </row>
    <row r="285" spans="20:46" x14ac:dyDescent="0.25">
      <c r="T285" s="135"/>
      <c r="U285" s="6"/>
      <c r="V285" s="6"/>
      <c r="W285" s="10"/>
      <c r="X285" s="10"/>
      <c r="Y285" s="10"/>
      <c r="Z285" s="10"/>
      <c r="AA285" s="10"/>
      <c r="AE285" s="134">
        <f t="shared" si="19"/>
        <v>0</v>
      </c>
      <c r="AF285" s="196"/>
      <c r="AG285" s="196"/>
      <c r="AH285" s="196"/>
      <c r="AI285" s="196"/>
      <c r="AJ285" s="196"/>
      <c r="AP285" s="130"/>
      <c r="AQ285" s="130"/>
      <c r="AR285" s="130"/>
      <c r="AS285" s="130"/>
      <c r="AT285" s="130"/>
    </row>
    <row r="286" spans="20:46" x14ac:dyDescent="0.25">
      <c r="T286" s="135"/>
      <c r="U286" s="6"/>
      <c r="V286" s="6"/>
      <c r="W286" s="10"/>
      <c r="X286" s="10"/>
      <c r="Y286" s="10"/>
      <c r="Z286" s="10"/>
      <c r="AA286" s="10"/>
      <c r="AE286" s="134">
        <f t="shared" si="19"/>
        <v>0</v>
      </c>
      <c r="AF286" s="196"/>
      <c r="AG286" s="196"/>
      <c r="AH286" s="196"/>
      <c r="AI286" s="196"/>
      <c r="AJ286" s="196"/>
      <c r="AP286" s="130"/>
      <c r="AQ286" s="130"/>
      <c r="AR286" s="130"/>
      <c r="AS286" s="130"/>
      <c r="AT286" s="130"/>
    </row>
    <row r="287" spans="20:46" x14ac:dyDescent="0.25">
      <c r="T287" s="135"/>
      <c r="U287" s="6"/>
      <c r="V287" s="6"/>
      <c r="W287" s="10"/>
      <c r="X287" s="10"/>
      <c r="Y287" s="10"/>
      <c r="Z287" s="10"/>
      <c r="AA287" s="10"/>
      <c r="AE287" s="134">
        <f t="shared" si="19"/>
        <v>0</v>
      </c>
      <c r="AF287" s="196"/>
      <c r="AG287" s="196"/>
      <c r="AH287" s="196"/>
      <c r="AI287" s="196"/>
      <c r="AJ287" s="196"/>
      <c r="AP287" s="130"/>
      <c r="AQ287" s="130"/>
      <c r="AR287" s="130"/>
      <c r="AS287" s="130"/>
      <c r="AT287" s="130"/>
    </row>
    <row r="288" spans="20:46" x14ac:dyDescent="0.25">
      <c r="T288" s="135"/>
      <c r="U288" s="6"/>
      <c r="V288" s="6"/>
      <c r="W288" s="10"/>
      <c r="X288" s="10"/>
      <c r="Y288" s="10"/>
      <c r="Z288" s="10"/>
      <c r="AA288" s="10"/>
      <c r="AE288" s="134">
        <f t="shared" si="19"/>
        <v>0</v>
      </c>
      <c r="AF288" s="196"/>
      <c r="AG288" s="196"/>
      <c r="AH288" s="196"/>
      <c r="AI288" s="196"/>
      <c r="AJ288" s="196"/>
      <c r="AP288" s="130"/>
      <c r="AQ288" s="130"/>
      <c r="AR288" s="130"/>
      <c r="AS288" s="130"/>
      <c r="AT288" s="130"/>
    </row>
    <row r="289" spans="20:46" x14ac:dyDescent="0.25">
      <c r="T289" s="135"/>
      <c r="U289" s="6"/>
      <c r="V289" s="6"/>
      <c r="W289" s="10"/>
      <c r="X289" s="10"/>
      <c r="Y289" s="10"/>
      <c r="Z289" s="10"/>
      <c r="AA289" s="10"/>
      <c r="AE289" s="134">
        <f t="shared" si="19"/>
        <v>0</v>
      </c>
      <c r="AF289" s="196"/>
      <c r="AG289" s="196"/>
      <c r="AH289" s="196"/>
      <c r="AI289" s="196"/>
      <c r="AJ289" s="196"/>
      <c r="AP289" s="130"/>
      <c r="AQ289" s="130"/>
      <c r="AR289" s="130"/>
      <c r="AS289" s="130"/>
      <c r="AT289" s="130"/>
    </row>
    <row r="290" spans="20:46" x14ac:dyDescent="0.25">
      <c r="T290" s="135"/>
      <c r="U290" s="6"/>
      <c r="V290" s="6"/>
      <c r="W290" s="10"/>
      <c r="X290" s="10"/>
      <c r="Y290" s="10"/>
      <c r="Z290" s="10"/>
      <c r="AA290" s="10"/>
      <c r="AE290" s="134">
        <f t="shared" si="19"/>
        <v>0</v>
      </c>
      <c r="AF290" s="196"/>
      <c r="AG290" s="196"/>
      <c r="AH290" s="196"/>
      <c r="AI290" s="196"/>
      <c r="AJ290" s="196"/>
      <c r="AP290" s="130"/>
      <c r="AQ290" s="130"/>
      <c r="AR290" s="130"/>
      <c r="AS290" s="130"/>
      <c r="AT290" s="130"/>
    </row>
    <row r="291" spans="20:46" x14ac:dyDescent="0.25">
      <c r="T291" s="135"/>
      <c r="U291" s="6"/>
      <c r="V291" s="6"/>
      <c r="W291" s="10"/>
      <c r="X291" s="10"/>
      <c r="Y291" s="10"/>
      <c r="Z291" s="10"/>
      <c r="AA291" s="10"/>
      <c r="AE291" s="134">
        <f t="shared" si="19"/>
        <v>0</v>
      </c>
      <c r="AF291" s="196"/>
      <c r="AG291" s="196"/>
      <c r="AH291" s="196"/>
      <c r="AI291" s="196"/>
      <c r="AJ291" s="196"/>
      <c r="AP291" s="130"/>
      <c r="AQ291" s="130"/>
      <c r="AR291" s="130"/>
      <c r="AS291" s="130"/>
      <c r="AT291" s="130"/>
    </row>
    <row r="292" spans="20:46" x14ac:dyDescent="0.25">
      <c r="T292" s="135"/>
      <c r="U292" s="6"/>
      <c r="V292" s="6"/>
      <c r="W292" s="10"/>
      <c r="X292" s="10"/>
      <c r="Y292" s="10"/>
      <c r="Z292" s="10"/>
      <c r="AA292" s="10"/>
      <c r="AE292" s="134">
        <f t="shared" si="19"/>
        <v>0</v>
      </c>
      <c r="AF292" s="196"/>
      <c r="AG292" s="196"/>
      <c r="AH292" s="196"/>
      <c r="AI292" s="196"/>
      <c r="AJ292" s="196"/>
      <c r="AP292" s="130"/>
      <c r="AQ292" s="130"/>
      <c r="AR292" s="130"/>
      <c r="AS292" s="130"/>
      <c r="AT292" s="130"/>
    </row>
    <row r="293" spans="20:46" x14ac:dyDescent="0.25">
      <c r="T293" s="135"/>
      <c r="U293" s="6"/>
      <c r="V293" s="6"/>
      <c r="W293" s="10"/>
      <c r="X293" s="10"/>
      <c r="Y293" s="10"/>
      <c r="Z293" s="10"/>
      <c r="AA293" s="10"/>
      <c r="AE293" s="134">
        <f t="shared" si="19"/>
        <v>0</v>
      </c>
      <c r="AF293" s="196"/>
      <c r="AG293" s="196"/>
      <c r="AH293" s="196"/>
      <c r="AI293" s="196"/>
      <c r="AJ293" s="196"/>
      <c r="AP293" s="130"/>
      <c r="AQ293" s="130"/>
      <c r="AR293" s="130"/>
      <c r="AS293" s="130"/>
      <c r="AT293" s="130"/>
    </row>
    <row r="294" spans="20:46" x14ac:dyDescent="0.25">
      <c r="T294" s="135"/>
      <c r="U294" s="6"/>
      <c r="V294" s="6"/>
      <c r="W294" s="10"/>
      <c r="X294" s="10"/>
      <c r="Y294" s="10"/>
      <c r="Z294" s="10"/>
      <c r="AA294" s="10"/>
      <c r="AE294" s="134">
        <f t="shared" si="19"/>
        <v>0</v>
      </c>
      <c r="AF294" s="196"/>
      <c r="AG294" s="196"/>
      <c r="AH294" s="196"/>
      <c r="AI294" s="196"/>
      <c r="AJ294" s="196"/>
      <c r="AP294" s="130"/>
      <c r="AQ294" s="130"/>
      <c r="AR294" s="130"/>
      <c r="AS294" s="130"/>
      <c r="AT294" s="130"/>
    </row>
    <row r="295" spans="20:46" x14ac:dyDescent="0.25">
      <c r="T295" s="135"/>
      <c r="U295" s="6"/>
      <c r="V295" s="6"/>
      <c r="W295" s="10"/>
      <c r="X295" s="10"/>
      <c r="Y295" s="10"/>
      <c r="Z295" s="10"/>
      <c r="AA295" s="10"/>
      <c r="AE295" s="134">
        <f t="shared" si="19"/>
        <v>0</v>
      </c>
      <c r="AF295" s="196"/>
      <c r="AG295" s="196"/>
      <c r="AH295" s="196"/>
      <c r="AI295" s="196"/>
      <c r="AJ295" s="196"/>
      <c r="AP295" s="130"/>
      <c r="AQ295" s="130"/>
      <c r="AR295" s="130"/>
      <c r="AS295" s="130"/>
      <c r="AT295" s="130"/>
    </row>
    <row r="296" spans="20:46" x14ac:dyDescent="0.25">
      <c r="T296" s="135"/>
      <c r="U296" s="6"/>
      <c r="V296" s="6"/>
      <c r="W296" s="10"/>
      <c r="X296" s="10"/>
      <c r="Y296" s="10"/>
      <c r="Z296" s="10"/>
      <c r="AA296" s="10"/>
      <c r="AE296" s="134">
        <f t="shared" si="19"/>
        <v>0</v>
      </c>
      <c r="AF296" s="196"/>
      <c r="AG296" s="196"/>
      <c r="AH296" s="196"/>
      <c r="AI296" s="196"/>
      <c r="AJ296" s="196"/>
      <c r="AP296" s="130"/>
      <c r="AQ296" s="130"/>
      <c r="AR296" s="130"/>
      <c r="AS296" s="130"/>
      <c r="AT296" s="130"/>
    </row>
    <row r="297" spans="20:46" x14ac:dyDescent="0.25">
      <c r="T297" s="135"/>
      <c r="U297" s="6"/>
      <c r="V297" s="6"/>
      <c r="W297" s="10"/>
      <c r="X297" s="10"/>
      <c r="Y297" s="10"/>
      <c r="Z297" s="10"/>
      <c r="AA297" s="10"/>
      <c r="AE297" s="134">
        <f t="shared" si="19"/>
        <v>0</v>
      </c>
      <c r="AF297" s="196"/>
      <c r="AG297" s="196"/>
      <c r="AH297" s="196"/>
      <c r="AI297" s="196"/>
      <c r="AJ297" s="196"/>
      <c r="AP297" s="130"/>
      <c r="AQ297" s="130"/>
      <c r="AR297" s="130"/>
      <c r="AS297" s="130"/>
      <c r="AT297" s="130"/>
    </row>
    <row r="298" spans="20:46" x14ac:dyDescent="0.25">
      <c r="T298" s="135"/>
      <c r="U298" s="6"/>
      <c r="V298" s="6"/>
      <c r="W298" s="10"/>
      <c r="X298" s="10"/>
      <c r="Y298" s="10"/>
      <c r="Z298" s="10"/>
      <c r="AA298" s="10"/>
      <c r="AE298" s="134">
        <f t="shared" si="19"/>
        <v>0</v>
      </c>
      <c r="AF298" s="196"/>
      <c r="AG298" s="196"/>
      <c r="AH298" s="196"/>
      <c r="AI298" s="196"/>
      <c r="AJ298" s="196"/>
      <c r="AP298" s="130"/>
      <c r="AQ298" s="130"/>
      <c r="AR298" s="130"/>
      <c r="AS298" s="130"/>
      <c r="AT298" s="130"/>
    </row>
    <row r="299" spans="20:46" x14ac:dyDescent="0.25">
      <c r="T299" s="135"/>
      <c r="U299" s="6"/>
      <c r="V299" s="6"/>
      <c r="W299" s="10"/>
      <c r="X299" s="10"/>
      <c r="Y299" s="10"/>
      <c r="Z299" s="10"/>
      <c r="AA299" s="10"/>
      <c r="AE299" s="134">
        <f t="shared" si="19"/>
        <v>0</v>
      </c>
      <c r="AF299" s="196"/>
      <c r="AG299" s="196"/>
      <c r="AH299" s="196"/>
      <c r="AI299" s="196"/>
      <c r="AJ299" s="196"/>
      <c r="AP299" s="130"/>
      <c r="AQ299" s="130"/>
      <c r="AR299" s="130"/>
      <c r="AS299" s="130"/>
      <c r="AT299" s="130"/>
    </row>
    <row r="300" spans="20:46" x14ac:dyDescent="0.25">
      <c r="T300" s="135"/>
      <c r="U300" s="6"/>
      <c r="V300" s="6"/>
      <c r="W300" s="10"/>
      <c r="X300" s="10"/>
      <c r="Y300" s="10"/>
      <c r="Z300" s="10"/>
      <c r="AA300" s="10"/>
      <c r="AE300" s="134">
        <f t="shared" si="19"/>
        <v>0</v>
      </c>
      <c r="AF300" s="196"/>
      <c r="AG300" s="196"/>
      <c r="AH300" s="196"/>
      <c r="AI300" s="196"/>
      <c r="AJ300" s="196"/>
      <c r="AP300" s="130"/>
      <c r="AQ300" s="130"/>
      <c r="AR300" s="130"/>
      <c r="AS300" s="130"/>
      <c r="AT300" s="130"/>
    </row>
    <row r="301" spans="20:46" x14ac:dyDescent="0.25">
      <c r="T301" s="135"/>
      <c r="U301" s="6"/>
      <c r="V301" s="6"/>
      <c r="W301" s="10"/>
      <c r="X301" s="10"/>
      <c r="Y301" s="10"/>
      <c r="Z301" s="10"/>
      <c r="AA301" s="10"/>
      <c r="AE301" s="134">
        <f t="shared" si="19"/>
        <v>0</v>
      </c>
      <c r="AF301" s="196"/>
      <c r="AG301" s="196"/>
      <c r="AH301" s="196"/>
      <c r="AI301" s="196"/>
      <c r="AJ301" s="196"/>
      <c r="AP301" s="130"/>
      <c r="AQ301" s="130"/>
      <c r="AR301" s="130"/>
      <c r="AS301" s="130"/>
      <c r="AT301" s="130"/>
    </row>
    <row r="302" spans="20:46" x14ac:dyDescent="0.25">
      <c r="T302" s="135"/>
      <c r="U302" s="6"/>
      <c r="V302" s="6"/>
      <c r="W302" s="10"/>
      <c r="X302" s="10"/>
      <c r="Y302" s="10"/>
      <c r="Z302" s="10"/>
      <c r="AA302" s="10"/>
      <c r="AE302" s="134">
        <f t="shared" si="19"/>
        <v>0</v>
      </c>
      <c r="AF302" s="196"/>
      <c r="AG302" s="196"/>
      <c r="AH302" s="196"/>
      <c r="AI302" s="196"/>
      <c r="AJ302" s="196"/>
      <c r="AP302" s="130"/>
      <c r="AQ302" s="130"/>
      <c r="AR302" s="130"/>
      <c r="AS302" s="130"/>
      <c r="AT302" s="130"/>
    </row>
    <row r="303" spans="20:46" x14ac:dyDescent="0.25">
      <c r="T303" s="135"/>
      <c r="U303" s="6"/>
      <c r="V303" s="6"/>
      <c r="W303" s="10"/>
      <c r="X303" s="10"/>
      <c r="Y303" s="10"/>
      <c r="Z303" s="10"/>
      <c r="AA303" s="10"/>
      <c r="AE303" s="134">
        <f t="shared" si="19"/>
        <v>0</v>
      </c>
      <c r="AF303" s="196"/>
      <c r="AG303" s="196"/>
      <c r="AH303" s="196"/>
      <c r="AI303" s="196"/>
      <c r="AJ303" s="196"/>
      <c r="AP303" s="130"/>
      <c r="AQ303" s="130"/>
      <c r="AR303" s="130"/>
      <c r="AS303" s="130"/>
      <c r="AT303" s="130"/>
    </row>
    <row r="304" spans="20:46" x14ac:dyDescent="0.25">
      <c r="T304" s="135"/>
      <c r="U304" s="6"/>
      <c r="V304" s="6"/>
      <c r="W304" s="10"/>
      <c r="X304" s="10"/>
      <c r="Y304" s="10"/>
      <c r="Z304" s="10"/>
      <c r="AA304" s="10"/>
      <c r="AE304" s="134">
        <f t="shared" si="19"/>
        <v>0</v>
      </c>
      <c r="AF304" s="196"/>
      <c r="AG304" s="196"/>
      <c r="AH304" s="196"/>
      <c r="AI304" s="196"/>
      <c r="AJ304" s="196"/>
      <c r="AP304" s="130"/>
      <c r="AQ304" s="130"/>
      <c r="AR304" s="130"/>
      <c r="AS304" s="130"/>
      <c r="AT304" s="130"/>
    </row>
    <row r="305" spans="20:46" x14ac:dyDescent="0.25">
      <c r="T305" s="135"/>
      <c r="U305" s="6"/>
      <c r="V305" s="6"/>
      <c r="W305" s="10"/>
      <c r="X305" s="10"/>
      <c r="Y305" s="10"/>
      <c r="Z305" s="10"/>
      <c r="AA305" s="10"/>
      <c r="AE305" s="134">
        <f t="shared" si="19"/>
        <v>0</v>
      </c>
      <c r="AF305" s="196"/>
      <c r="AG305" s="196"/>
      <c r="AH305" s="196"/>
      <c r="AI305" s="196"/>
      <c r="AJ305" s="196"/>
      <c r="AP305" s="130"/>
      <c r="AQ305" s="130"/>
      <c r="AR305" s="130"/>
      <c r="AS305" s="130"/>
      <c r="AT305" s="130"/>
    </row>
    <row r="306" spans="20:46" x14ac:dyDescent="0.25">
      <c r="T306" s="135"/>
      <c r="U306" s="6"/>
      <c r="V306" s="6"/>
      <c r="W306" s="10"/>
      <c r="X306" s="10"/>
      <c r="Y306" s="10"/>
      <c r="Z306" s="10"/>
      <c r="AA306" s="10"/>
      <c r="AE306" s="134">
        <f t="shared" si="19"/>
        <v>0</v>
      </c>
      <c r="AF306" s="196"/>
      <c r="AG306" s="196"/>
      <c r="AH306" s="196"/>
      <c r="AI306" s="196"/>
      <c r="AJ306" s="196"/>
      <c r="AP306" s="130"/>
      <c r="AQ306" s="130"/>
      <c r="AR306" s="130"/>
      <c r="AS306" s="130"/>
      <c r="AT306" s="130"/>
    </row>
    <row r="307" spans="20:46" x14ac:dyDescent="0.25">
      <c r="T307" s="135"/>
      <c r="U307" s="6"/>
      <c r="V307" s="6"/>
      <c r="W307" s="10"/>
      <c r="X307" s="10"/>
      <c r="Y307" s="10"/>
      <c r="Z307" s="10"/>
      <c r="AA307" s="10"/>
      <c r="AE307" s="134">
        <f t="shared" si="19"/>
        <v>0</v>
      </c>
      <c r="AF307" s="196"/>
      <c r="AG307" s="196"/>
      <c r="AH307" s="196"/>
      <c r="AI307" s="196"/>
      <c r="AJ307" s="196"/>
      <c r="AP307" s="130"/>
      <c r="AQ307" s="130"/>
      <c r="AR307" s="130"/>
      <c r="AS307" s="130"/>
      <c r="AT307" s="130"/>
    </row>
    <row r="308" spans="20:46" x14ac:dyDescent="0.25">
      <c r="T308" s="135"/>
      <c r="U308" s="6"/>
      <c r="V308" s="6"/>
      <c r="W308" s="10"/>
      <c r="X308" s="10"/>
      <c r="Y308" s="10"/>
      <c r="Z308" s="10"/>
      <c r="AA308" s="10"/>
      <c r="AE308" s="134">
        <f t="shared" si="19"/>
        <v>0</v>
      </c>
      <c r="AF308" s="196"/>
      <c r="AG308" s="196"/>
      <c r="AH308" s="196"/>
      <c r="AI308" s="196"/>
      <c r="AJ308" s="196"/>
      <c r="AP308" s="130"/>
      <c r="AQ308" s="130"/>
      <c r="AR308" s="130"/>
      <c r="AS308" s="130"/>
      <c r="AT308" s="130"/>
    </row>
    <row r="309" spans="20:46" x14ac:dyDescent="0.25">
      <c r="T309" s="135"/>
      <c r="U309" s="6"/>
      <c r="V309" s="6"/>
      <c r="W309" s="10"/>
      <c r="X309" s="10"/>
      <c r="Y309" s="10"/>
      <c r="Z309" s="10"/>
      <c r="AA309" s="10"/>
      <c r="AE309" s="134">
        <f t="shared" si="19"/>
        <v>0</v>
      </c>
      <c r="AF309" s="196"/>
      <c r="AG309" s="196"/>
      <c r="AH309" s="196"/>
      <c r="AI309" s="196"/>
      <c r="AJ309" s="196"/>
      <c r="AP309" s="130"/>
      <c r="AQ309" s="130"/>
      <c r="AR309" s="130"/>
      <c r="AS309" s="130"/>
      <c r="AT309" s="130"/>
    </row>
    <row r="310" spans="20:46" x14ac:dyDescent="0.25">
      <c r="T310" s="135"/>
      <c r="U310" s="6"/>
      <c r="V310" s="6"/>
      <c r="W310" s="10"/>
      <c r="X310" s="10"/>
      <c r="Y310" s="10"/>
      <c r="Z310" s="10"/>
      <c r="AA310" s="10"/>
      <c r="AE310" s="134">
        <f t="shared" si="19"/>
        <v>0</v>
      </c>
      <c r="AF310" s="196"/>
      <c r="AG310" s="196"/>
      <c r="AH310" s="196"/>
      <c r="AI310" s="196"/>
      <c r="AJ310" s="196"/>
      <c r="AP310" s="130"/>
      <c r="AQ310" s="130"/>
      <c r="AR310" s="130"/>
      <c r="AS310" s="130"/>
      <c r="AT310" s="130"/>
    </row>
    <row r="311" spans="20:46" x14ac:dyDescent="0.25">
      <c r="T311" s="135"/>
      <c r="U311" s="6"/>
      <c r="V311" s="6"/>
      <c r="W311" s="10"/>
      <c r="X311" s="10"/>
      <c r="Y311" s="10"/>
      <c r="Z311" s="10"/>
      <c r="AA311" s="10"/>
      <c r="AE311" s="134">
        <f t="shared" si="19"/>
        <v>0</v>
      </c>
      <c r="AF311" s="196"/>
      <c r="AG311" s="196"/>
      <c r="AH311" s="196"/>
      <c r="AI311" s="196"/>
      <c r="AJ311" s="196"/>
      <c r="AP311" s="130"/>
      <c r="AQ311" s="130"/>
      <c r="AR311" s="130"/>
      <c r="AS311" s="130"/>
      <c r="AT311" s="130"/>
    </row>
    <row r="312" spans="20:46" x14ac:dyDescent="0.25">
      <c r="T312" s="135"/>
      <c r="U312" s="6"/>
      <c r="V312" s="6"/>
      <c r="W312" s="10"/>
      <c r="X312" s="10"/>
      <c r="Y312" s="10"/>
      <c r="Z312" s="10"/>
      <c r="AA312" s="10"/>
      <c r="AE312" s="134">
        <f t="shared" si="19"/>
        <v>0</v>
      </c>
      <c r="AF312" s="196"/>
      <c r="AG312" s="196"/>
      <c r="AH312" s="196"/>
      <c r="AI312" s="196"/>
      <c r="AJ312" s="196"/>
      <c r="AP312" s="130"/>
      <c r="AQ312" s="130"/>
      <c r="AR312" s="130"/>
      <c r="AS312" s="130"/>
      <c r="AT312" s="130"/>
    </row>
    <row r="313" spans="20:46" x14ac:dyDescent="0.25">
      <c r="T313" s="135"/>
      <c r="U313" s="6"/>
      <c r="V313" s="6"/>
      <c r="W313" s="10"/>
      <c r="X313" s="10"/>
      <c r="Y313" s="10"/>
      <c r="Z313" s="10"/>
      <c r="AA313" s="10"/>
      <c r="AE313" s="134">
        <f t="shared" si="19"/>
        <v>0</v>
      </c>
      <c r="AF313" s="196"/>
      <c r="AG313" s="196"/>
      <c r="AH313" s="196"/>
      <c r="AI313" s="196"/>
      <c r="AJ313" s="196"/>
      <c r="AP313" s="130"/>
      <c r="AQ313" s="130"/>
      <c r="AR313" s="130"/>
      <c r="AS313" s="130"/>
      <c r="AT313" s="130"/>
    </row>
    <row r="314" spans="20:46" x14ac:dyDescent="0.25">
      <c r="T314" s="135"/>
      <c r="U314" s="6"/>
      <c r="V314" s="6"/>
      <c r="W314" s="10"/>
      <c r="X314" s="10"/>
      <c r="Y314" s="10"/>
      <c r="Z314" s="10"/>
      <c r="AA314" s="10"/>
      <c r="AE314" s="134">
        <f t="shared" si="19"/>
        <v>0</v>
      </c>
      <c r="AF314" s="196"/>
      <c r="AG314" s="196"/>
      <c r="AH314" s="196"/>
      <c r="AI314" s="196"/>
      <c r="AJ314" s="196"/>
      <c r="AP314" s="130"/>
      <c r="AQ314" s="130"/>
      <c r="AR314" s="130"/>
      <c r="AS314" s="130"/>
      <c r="AT314" s="130"/>
    </row>
    <row r="315" spans="20:46" x14ac:dyDescent="0.25">
      <c r="T315" s="135"/>
      <c r="U315" s="6"/>
      <c r="V315" s="6"/>
      <c r="W315" s="10"/>
      <c r="X315" s="10"/>
      <c r="Y315" s="10"/>
      <c r="Z315" s="10"/>
      <c r="AA315" s="10"/>
      <c r="AE315" s="134">
        <f t="shared" si="19"/>
        <v>0</v>
      </c>
      <c r="AF315" s="196"/>
      <c r="AG315" s="196"/>
      <c r="AH315" s="196"/>
      <c r="AI315" s="196"/>
      <c r="AJ315" s="196"/>
      <c r="AP315" s="130"/>
      <c r="AQ315" s="130"/>
      <c r="AR315" s="130"/>
      <c r="AS315" s="130"/>
      <c r="AT315" s="130"/>
    </row>
    <row r="316" spans="20:46" x14ac:dyDescent="0.25">
      <c r="T316" s="135"/>
      <c r="U316" s="6"/>
      <c r="V316" s="6"/>
      <c r="W316" s="10"/>
      <c r="X316" s="10"/>
      <c r="Y316" s="10"/>
      <c r="Z316" s="10"/>
      <c r="AA316" s="10"/>
      <c r="AE316" s="134">
        <f t="shared" si="19"/>
        <v>0</v>
      </c>
      <c r="AF316" s="196"/>
      <c r="AG316" s="196"/>
      <c r="AH316" s="196"/>
      <c r="AI316" s="196"/>
      <c r="AJ316" s="196"/>
      <c r="AP316" s="130"/>
      <c r="AQ316" s="130"/>
      <c r="AR316" s="130"/>
      <c r="AS316" s="130"/>
      <c r="AT316" s="130"/>
    </row>
    <row r="317" spans="20:46" x14ac:dyDescent="0.25">
      <c r="T317" s="135"/>
      <c r="U317" s="6"/>
      <c r="V317" s="6"/>
      <c r="W317" s="10"/>
      <c r="X317" s="10"/>
      <c r="Y317" s="10"/>
      <c r="Z317" s="10"/>
      <c r="AA317" s="10"/>
      <c r="AE317" s="134">
        <f t="shared" si="19"/>
        <v>0</v>
      </c>
      <c r="AF317" s="196"/>
      <c r="AG317" s="196"/>
      <c r="AH317" s="196"/>
      <c r="AI317" s="196"/>
      <c r="AJ317" s="196"/>
      <c r="AP317" s="130"/>
      <c r="AQ317" s="130"/>
      <c r="AR317" s="130"/>
      <c r="AS317" s="130"/>
      <c r="AT317" s="130"/>
    </row>
    <row r="318" spans="20:46" x14ac:dyDescent="0.25">
      <c r="T318" s="135"/>
      <c r="U318" s="6"/>
      <c r="V318" s="6"/>
      <c r="W318" s="10"/>
      <c r="X318" s="10"/>
      <c r="Y318" s="10"/>
      <c r="Z318" s="10"/>
      <c r="AA318" s="10"/>
      <c r="AE318" s="134">
        <f t="shared" si="19"/>
        <v>0</v>
      </c>
      <c r="AF318" s="196"/>
      <c r="AG318" s="196"/>
      <c r="AH318" s="196"/>
      <c r="AI318" s="196"/>
      <c r="AJ318" s="196"/>
      <c r="AP318" s="130"/>
      <c r="AQ318" s="130"/>
      <c r="AR318" s="130"/>
      <c r="AS318" s="130"/>
      <c r="AT318" s="130"/>
    </row>
    <row r="319" spans="20:46" x14ac:dyDescent="0.25">
      <c r="T319" s="135"/>
      <c r="U319" s="6"/>
      <c r="V319" s="6"/>
      <c r="W319" s="10"/>
      <c r="X319" s="10"/>
      <c r="Y319" s="10"/>
      <c r="Z319" s="10"/>
      <c r="AA319" s="10"/>
      <c r="AE319" s="134">
        <f t="shared" si="19"/>
        <v>0</v>
      </c>
      <c r="AF319" s="196"/>
      <c r="AG319" s="196"/>
      <c r="AH319" s="196"/>
      <c r="AI319" s="196"/>
      <c r="AJ319" s="196"/>
      <c r="AP319" s="130"/>
      <c r="AQ319" s="130"/>
      <c r="AR319" s="130"/>
      <c r="AS319" s="130"/>
      <c r="AT319" s="130"/>
    </row>
    <row r="320" spans="20:46" x14ac:dyDescent="0.25">
      <c r="T320" s="135"/>
      <c r="U320" s="6"/>
      <c r="V320" s="6"/>
      <c r="W320" s="10"/>
      <c r="X320" s="10"/>
      <c r="Y320" s="10"/>
      <c r="Z320" s="10"/>
      <c r="AA320" s="10"/>
      <c r="AE320" s="134">
        <f t="shared" si="19"/>
        <v>0</v>
      </c>
      <c r="AF320" s="196"/>
      <c r="AG320" s="196"/>
      <c r="AH320" s="196"/>
      <c r="AI320" s="196"/>
      <c r="AJ320" s="196"/>
      <c r="AP320" s="130"/>
      <c r="AQ320" s="130"/>
      <c r="AR320" s="130"/>
      <c r="AS320" s="130"/>
      <c r="AT320" s="130"/>
    </row>
    <row r="321" spans="20:46" x14ac:dyDescent="0.25">
      <c r="T321" s="135"/>
      <c r="U321" s="6"/>
      <c r="V321" s="6"/>
      <c r="W321" s="10"/>
      <c r="X321" s="10"/>
      <c r="Y321" s="10"/>
      <c r="Z321" s="10"/>
      <c r="AA321" s="10"/>
      <c r="AE321" s="134">
        <f t="shared" si="19"/>
        <v>0</v>
      </c>
      <c r="AF321" s="196"/>
      <c r="AG321" s="196"/>
      <c r="AH321" s="196"/>
      <c r="AI321" s="196"/>
      <c r="AJ321" s="196"/>
      <c r="AP321" s="130"/>
      <c r="AQ321" s="130"/>
      <c r="AR321" s="130"/>
      <c r="AS321" s="130"/>
      <c r="AT321" s="130"/>
    </row>
    <row r="322" spans="20:46" x14ac:dyDescent="0.25">
      <c r="T322" s="135"/>
      <c r="U322" s="6"/>
      <c r="V322" s="6"/>
      <c r="W322" s="10"/>
      <c r="X322" s="10"/>
      <c r="Y322" s="10"/>
      <c r="Z322" s="10"/>
      <c r="AA322" s="10"/>
      <c r="AE322" s="134">
        <f t="shared" si="19"/>
        <v>0</v>
      </c>
      <c r="AF322" s="196"/>
      <c r="AG322" s="196"/>
      <c r="AH322" s="196"/>
      <c r="AI322" s="196"/>
      <c r="AJ322" s="196"/>
      <c r="AP322" s="130"/>
      <c r="AQ322" s="130"/>
      <c r="AR322" s="130"/>
      <c r="AS322" s="130"/>
      <c r="AT322" s="130"/>
    </row>
    <row r="323" spans="20:46" x14ac:dyDescent="0.25">
      <c r="T323" s="135"/>
      <c r="U323" s="6"/>
      <c r="V323" s="6"/>
      <c r="W323" s="10"/>
      <c r="X323" s="10"/>
      <c r="Y323" s="10"/>
      <c r="Z323" s="10"/>
      <c r="AA323" s="10"/>
      <c r="AE323" s="134">
        <f t="shared" si="19"/>
        <v>0</v>
      </c>
      <c r="AF323" s="196"/>
      <c r="AG323" s="196"/>
      <c r="AH323" s="196"/>
      <c r="AI323" s="196"/>
      <c r="AJ323" s="196"/>
      <c r="AP323" s="130"/>
      <c r="AQ323" s="130"/>
      <c r="AR323" s="130"/>
      <c r="AS323" s="130"/>
      <c r="AT323" s="130"/>
    </row>
    <row r="324" spans="20:46" x14ac:dyDescent="0.25">
      <c r="T324" s="135"/>
      <c r="U324" s="6"/>
      <c r="V324" s="6"/>
      <c r="W324" s="10"/>
      <c r="X324" s="10"/>
      <c r="Y324" s="10"/>
      <c r="Z324" s="10"/>
      <c r="AA324" s="10"/>
      <c r="AE324" s="134">
        <f t="shared" si="19"/>
        <v>0</v>
      </c>
      <c r="AF324" s="196"/>
      <c r="AG324" s="196"/>
      <c r="AH324" s="196"/>
      <c r="AI324" s="196"/>
      <c r="AJ324" s="196"/>
      <c r="AP324" s="130"/>
      <c r="AQ324" s="130"/>
      <c r="AR324" s="130"/>
      <c r="AS324" s="130"/>
      <c r="AT324" s="130"/>
    </row>
    <row r="325" spans="20:46" x14ac:dyDescent="0.25">
      <c r="T325" s="135"/>
      <c r="U325" s="6"/>
      <c r="V325" s="6"/>
      <c r="W325" s="10"/>
      <c r="X325" s="10"/>
      <c r="Y325" s="10"/>
      <c r="Z325" s="10"/>
      <c r="AA325" s="10"/>
      <c r="AE325" s="134">
        <f t="shared" si="19"/>
        <v>0</v>
      </c>
      <c r="AF325" s="196"/>
      <c r="AG325" s="196"/>
      <c r="AH325" s="196"/>
      <c r="AI325" s="196"/>
      <c r="AJ325" s="196"/>
      <c r="AP325" s="130"/>
      <c r="AQ325" s="130"/>
      <c r="AR325" s="130"/>
      <c r="AS325" s="130"/>
      <c r="AT325" s="130"/>
    </row>
    <row r="326" spans="20:46" x14ac:dyDescent="0.25">
      <c r="T326" s="135"/>
      <c r="U326" s="6"/>
      <c r="V326" s="6"/>
      <c r="W326" s="10"/>
      <c r="X326" s="10"/>
      <c r="Y326" s="10"/>
      <c r="Z326" s="10"/>
      <c r="AA326" s="10"/>
      <c r="AE326" s="134">
        <f t="shared" ref="AE326:AE389" si="20">T326</f>
        <v>0</v>
      </c>
      <c r="AF326" s="196"/>
      <c r="AG326" s="196"/>
      <c r="AH326" s="196"/>
      <c r="AI326" s="196"/>
      <c r="AJ326" s="196"/>
      <c r="AP326" s="130"/>
      <c r="AQ326" s="130"/>
      <c r="AR326" s="130"/>
      <c r="AS326" s="130"/>
      <c r="AT326" s="130"/>
    </row>
    <row r="327" spans="20:46" x14ac:dyDescent="0.25">
      <c r="T327" s="135"/>
      <c r="U327" s="6"/>
      <c r="V327" s="6"/>
      <c r="W327" s="10"/>
      <c r="X327" s="10"/>
      <c r="Y327" s="10"/>
      <c r="Z327" s="10"/>
      <c r="AA327" s="10"/>
      <c r="AE327" s="134">
        <f t="shared" si="20"/>
        <v>0</v>
      </c>
      <c r="AF327" s="196"/>
      <c r="AG327" s="196"/>
      <c r="AH327" s="196"/>
      <c r="AI327" s="196"/>
      <c r="AJ327" s="196"/>
      <c r="AP327" s="130"/>
      <c r="AQ327" s="130"/>
      <c r="AR327" s="130"/>
      <c r="AS327" s="130"/>
      <c r="AT327" s="130"/>
    </row>
    <row r="328" spans="20:46" x14ac:dyDescent="0.25">
      <c r="T328" s="135"/>
      <c r="U328" s="6"/>
      <c r="V328" s="6"/>
      <c r="W328" s="10"/>
      <c r="X328" s="10"/>
      <c r="Y328" s="10"/>
      <c r="Z328" s="10"/>
      <c r="AA328" s="10"/>
      <c r="AE328" s="134">
        <f t="shared" si="20"/>
        <v>0</v>
      </c>
      <c r="AF328" s="196"/>
      <c r="AG328" s="196"/>
      <c r="AH328" s="196"/>
      <c r="AI328" s="196"/>
      <c r="AJ328" s="196"/>
      <c r="AP328" s="130"/>
      <c r="AQ328" s="130"/>
      <c r="AR328" s="130"/>
      <c r="AS328" s="130"/>
      <c r="AT328" s="130"/>
    </row>
    <row r="329" spans="20:46" x14ac:dyDescent="0.25">
      <c r="T329" s="135"/>
      <c r="U329" s="6"/>
      <c r="V329" s="6"/>
      <c r="W329" s="10"/>
      <c r="X329" s="10"/>
      <c r="Y329" s="10"/>
      <c r="Z329" s="10"/>
      <c r="AA329" s="10"/>
      <c r="AE329" s="134">
        <f t="shared" si="20"/>
        <v>0</v>
      </c>
      <c r="AF329" s="196"/>
      <c r="AG329" s="196"/>
      <c r="AH329" s="196"/>
      <c r="AI329" s="196"/>
      <c r="AJ329" s="196"/>
      <c r="AP329" s="130"/>
      <c r="AQ329" s="130"/>
      <c r="AR329" s="130"/>
      <c r="AS329" s="130"/>
      <c r="AT329" s="130"/>
    </row>
    <row r="330" spans="20:46" x14ac:dyDescent="0.25">
      <c r="T330" s="135"/>
      <c r="U330" s="6"/>
      <c r="V330" s="6"/>
      <c r="W330" s="10"/>
      <c r="X330" s="10"/>
      <c r="Y330" s="10"/>
      <c r="Z330" s="10"/>
      <c r="AA330" s="10"/>
      <c r="AE330" s="134">
        <f t="shared" si="20"/>
        <v>0</v>
      </c>
      <c r="AF330" s="196"/>
      <c r="AG330" s="196"/>
      <c r="AH330" s="196"/>
      <c r="AI330" s="196"/>
      <c r="AJ330" s="196"/>
      <c r="AP330" s="130"/>
      <c r="AQ330" s="130"/>
      <c r="AR330" s="130"/>
      <c r="AS330" s="130"/>
      <c r="AT330" s="130"/>
    </row>
    <row r="331" spans="20:46" x14ac:dyDescent="0.25">
      <c r="T331" s="135"/>
      <c r="U331" s="6"/>
      <c r="V331" s="6"/>
      <c r="W331" s="10"/>
      <c r="X331" s="10"/>
      <c r="Y331" s="10"/>
      <c r="Z331" s="10"/>
      <c r="AA331" s="10"/>
      <c r="AE331" s="134">
        <f t="shared" si="20"/>
        <v>0</v>
      </c>
      <c r="AF331" s="196"/>
      <c r="AG331" s="196"/>
      <c r="AH331" s="196"/>
      <c r="AI331" s="196"/>
      <c r="AJ331" s="196"/>
      <c r="AP331" s="130"/>
      <c r="AQ331" s="130"/>
      <c r="AR331" s="130"/>
      <c r="AS331" s="130"/>
      <c r="AT331" s="130"/>
    </row>
    <row r="332" spans="20:46" x14ac:dyDescent="0.25">
      <c r="T332" s="135"/>
      <c r="U332" s="6"/>
      <c r="V332" s="6"/>
      <c r="W332" s="10"/>
      <c r="X332" s="10"/>
      <c r="Y332" s="10"/>
      <c r="Z332" s="10"/>
      <c r="AA332" s="10"/>
      <c r="AE332" s="134">
        <f t="shared" si="20"/>
        <v>0</v>
      </c>
      <c r="AF332" s="196"/>
      <c r="AG332" s="196"/>
      <c r="AH332" s="196"/>
      <c r="AI332" s="196"/>
      <c r="AJ332" s="196"/>
      <c r="AP332" s="130"/>
      <c r="AQ332" s="130"/>
      <c r="AR332" s="130"/>
      <c r="AS332" s="130"/>
      <c r="AT332" s="130"/>
    </row>
    <row r="333" spans="20:46" x14ac:dyDescent="0.25">
      <c r="T333" s="135"/>
      <c r="U333" s="6"/>
      <c r="V333" s="6"/>
      <c r="W333" s="10"/>
      <c r="X333" s="10"/>
      <c r="Y333" s="10"/>
      <c r="Z333" s="10"/>
      <c r="AA333" s="10"/>
      <c r="AE333" s="134">
        <f t="shared" si="20"/>
        <v>0</v>
      </c>
      <c r="AF333" s="196"/>
      <c r="AG333" s="196"/>
      <c r="AH333" s="196"/>
      <c r="AI333" s="196"/>
      <c r="AJ333" s="196"/>
      <c r="AP333" s="130"/>
      <c r="AQ333" s="130"/>
      <c r="AR333" s="130"/>
      <c r="AS333" s="130"/>
      <c r="AT333" s="130"/>
    </row>
    <row r="334" spans="20:46" x14ac:dyDescent="0.25">
      <c r="T334" s="135"/>
      <c r="U334" s="6"/>
      <c r="V334" s="6"/>
      <c r="W334" s="10"/>
      <c r="X334" s="10"/>
      <c r="Y334" s="10"/>
      <c r="Z334" s="10"/>
      <c r="AA334" s="10"/>
      <c r="AE334" s="134">
        <f t="shared" si="20"/>
        <v>0</v>
      </c>
      <c r="AF334" s="196"/>
      <c r="AG334" s="196"/>
      <c r="AH334" s="196"/>
      <c r="AI334" s="196"/>
      <c r="AJ334" s="196"/>
      <c r="AP334" s="130"/>
      <c r="AQ334" s="130"/>
      <c r="AR334" s="130"/>
      <c r="AS334" s="130"/>
      <c r="AT334" s="130"/>
    </row>
    <row r="335" spans="20:46" x14ac:dyDescent="0.25">
      <c r="T335" s="135"/>
      <c r="U335" s="6"/>
      <c r="V335" s="6"/>
      <c r="W335" s="10"/>
      <c r="X335" s="10"/>
      <c r="Y335" s="10"/>
      <c r="Z335" s="10"/>
      <c r="AA335" s="10"/>
      <c r="AE335" s="134">
        <f t="shared" si="20"/>
        <v>0</v>
      </c>
      <c r="AF335" s="196"/>
      <c r="AG335" s="196"/>
      <c r="AH335" s="196"/>
      <c r="AI335" s="196"/>
      <c r="AJ335" s="196"/>
      <c r="AP335" s="130"/>
      <c r="AQ335" s="130"/>
      <c r="AR335" s="130"/>
      <c r="AS335" s="130"/>
      <c r="AT335" s="130"/>
    </row>
    <row r="336" spans="20:46" x14ac:dyDescent="0.25">
      <c r="T336" s="135"/>
      <c r="U336" s="6"/>
      <c r="V336" s="6"/>
      <c r="W336" s="10"/>
      <c r="X336" s="10"/>
      <c r="Y336" s="10"/>
      <c r="Z336" s="10"/>
      <c r="AA336" s="10"/>
      <c r="AE336" s="134">
        <f t="shared" si="20"/>
        <v>0</v>
      </c>
      <c r="AF336" s="196"/>
      <c r="AG336" s="196"/>
      <c r="AH336" s="196"/>
      <c r="AI336" s="196"/>
      <c r="AJ336" s="196"/>
      <c r="AP336" s="130"/>
      <c r="AQ336" s="130"/>
      <c r="AR336" s="130"/>
      <c r="AS336" s="130"/>
      <c r="AT336" s="130"/>
    </row>
    <row r="337" spans="20:46" x14ac:dyDescent="0.25">
      <c r="T337" s="135"/>
      <c r="U337" s="6"/>
      <c r="V337" s="6"/>
      <c r="W337" s="10"/>
      <c r="X337" s="10"/>
      <c r="Y337" s="10"/>
      <c r="Z337" s="10"/>
      <c r="AA337" s="10"/>
      <c r="AE337" s="134">
        <f t="shared" si="20"/>
        <v>0</v>
      </c>
      <c r="AF337" s="196"/>
      <c r="AG337" s="196"/>
      <c r="AH337" s="196"/>
      <c r="AI337" s="196"/>
      <c r="AJ337" s="196"/>
      <c r="AP337" s="130"/>
      <c r="AQ337" s="130"/>
      <c r="AR337" s="130"/>
      <c r="AS337" s="130"/>
      <c r="AT337" s="130"/>
    </row>
    <row r="338" spans="20:46" x14ac:dyDescent="0.25">
      <c r="T338" s="135"/>
      <c r="U338" s="6"/>
      <c r="V338" s="6"/>
      <c r="W338" s="10"/>
      <c r="X338" s="10"/>
      <c r="Y338" s="10"/>
      <c r="Z338" s="10"/>
      <c r="AA338" s="10"/>
      <c r="AE338" s="134">
        <f t="shared" si="20"/>
        <v>0</v>
      </c>
      <c r="AF338" s="196"/>
      <c r="AG338" s="196"/>
      <c r="AH338" s="196"/>
      <c r="AI338" s="196"/>
      <c r="AJ338" s="196"/>
      <c r="AP338" s="130"/>
      <c r="AQ338" s="130"/>
      <c r="AR338" s="130"/>
      <c r="AS338" s="130"/>
      <c r="AT338" s="130"/>
    </row>
    <row r="339" spans="20:46" x14ac:dyDescent="0.25">
      <c r="T339" s="135"/>
      <c r="U339" s="6"/>
      <c r="V339" s="6"/>
      <c r="W339" s="10"/>
      <c r="X339" s="10"/>
      <c r="Y339" s="10"/>
      <c r="Z339" s="10"/>
      <c r="AA339" s="10"/>
      <c r="AE339" s="134">
        <f t="shared" si="20"/>
        <v>0</v>
      </c>
      <c r="AF339" s="196"/>
      <c r="AG339" s="196"/>
      <c r="AH339" s="196"/>
      <c r="AI339" s="196"/>
      <c r="AJ339" s="196"/>
      <c r="AP339" s="130"/>
      <c r="AQ339" s="130"/>
      <c r="AR339" s="130"/>
      <c r="AS339" s="130"/>
      <c r="AT339" s="130"/>
    </row>
    <row r="340" spans="20:46" x14ac:dyDescent="0.25">
      <c r="T340" s="135"/>
      <c r="U340" s="6"/>
      <c r="V340" s="6"/>
      <c r="W340" s="10"/>
      <c r="X340" s="10"/>
      <c r="Y340" s="10"/>
      <c r="Z340" s="10"/>
      <c r="AA340" s="10"/>
      <c r="AE340" s="134">
        <f t="shared" si="20"/>
        <v>0</v>
      </c>
      <c r="AF340" s="196"/>
      <c r="AG340" s="196"/>
      <c r="AH340" s="196"/>
      <c r="AI340" s="196"/>
      <c r="AJ340" s="196"/>
      <c r="AP340" s="130"/>
      <c r="AQ340" s="130"/>
      <c r="AR340" s="130"/>
      <c r="AS340" s="130"/>
      <c r="AT340" s="130"/>
    </row>
    <row r="341" spans="20:46" x14ac:dyDescent="0.25">
      <c r="T341" s="135"/>
      <c r="U341" s="6"/>
      <c r="V341" s="6"/>
      <c r="W341" s="10"/>
      <c r="X341" s="10"/>
      <c r="Y341" s="10"/>
      <c r="Z341" s="10"/>
      <c r="AA341" s="10"/>
      <c r="AE341" s="134">
        <f t="shared" si="20"/>
        <v>0</v>
      </c>
      <c r="AF341" s="196"/>
      <c r="AG341" s="196"/>
      <c r="AH341" s="196"/>
      <c r="AI341" s="196"/>
      <c r="AJ341" s="196"/>
      <c r="AP341" s="130"/>
      <c r="AQ341" s="130"/>
      <c r="AR341" s="130"/>
      <c r="AS341" s="130"/>
      <c r="AT341" s="130"/>
    </row>
    <row r="342" spans="20:46" x14ac:dyDescent="0.25">
      <c r="T342" s="135"/>
      <c r="U342" s="6"/>
      <c r="V342" s="6"/>
      <c r="W342" s="10"/>
      <c r="X342" s="10"/>
      <c r="Y342" s="10"/>
      <c r="Z342" s="10"/>
      <c r="AA342" s="10"/>
      <c r="AE342" s="134">
        <f t="shared" si="20"/>
        <v>0</v>
      </c>
      <c r="AF342" s="196"/>
      <c r="AG342" s="196"/>
      <c r="AH342" s="196"/>
      <c r="AI342" s="196"/>
      <c r="AJ342" s="196"/>
      <c r="AP342" s="130"/>
      <c r="AQ342" s="130"/>
      <c r="AR342" s="130"/>
      <c r="AS342" s="130"/>
      <c r="AT342" s="130"/>
    </row>
    <row r="343" spans="20:46" x14ac:dyDescent="0.25">
      <c r="T343" s="135"/>
      <c r="U343" s="6"/>
      <c r="V343" s="6"/>
      <c r="W343" s="10"/>
      <c r="X343" s="10"/>
      <c r="Y343" s="10"/>
      <c r="Z343" s="10"/>
      <c r="AA343" s="10"/>
      <c r="AE343" s="134">
        <f t="shared" si="20"/>
        <v>0</v>
      </c>
      <c r="AF343" s="196"/>
      <c r="AG343" s="196"/>
      <c r="AH343" s="196"/>
      <c r="AI343" s="196"/>
      <c r="AJ343" s="196"/>
      <c r="AP343" s="130"/>
      <c r="AQ343" s="130"/>
      <c r="AR343" s="130"/>
      <c r="AS343" s="130"/>
      <c r="AT343" s="130"/>
    </row>
    <row r="344" spans="20:46" x14ac:dyDescent="0.25">
      <c r="T344" s="135"/>
      <c r="U344" s="6"/>
      <c r="V344" s="6"/>
      <c r="W344" s="10"/>
      <c r="X344" s="10"/>
      <c r="Y344" s="10"/>
      <c r="Z344" s="10"/>
      <c r="AA344" s="10"/>
      <c r="AE344" s="134">
        <f t="shared" si="20"/>
        <v>0</v>
      </c>
      <c r="AF344" s="196"/>
      <c r="AG344" s="196"/>
      <c r="AH344" s="196"/>
      <c r="AI344" s="196"/>
      <c r="AJ344" s="196"/>
      <c r="AP344" s="130"/>
      <c r="AQ344" s="130"/>
      <c r="AR344" s="130"/>
      <c r="AS344" s="130"/>
      <c r="AT344" s="130"/>
    </row>
    <row r="345" spans="20:46" x14ac:dyDescent="0.25">
      <c r="T345" s="135"/>
      <c r="U345" s="6"/>
      <c r="V345" s="6"/>
      <c r="W345" s="10"/>
      <c r="X345" s="10"/>
      <c r="Y345" s="10"/>
      <c r="Z345" s="10"/>
      <c r="AA345" s="10"/>
      <c r="AE345" s="134">
        <f t="shared" si="20"/>
        <v>0</v>
      </c>
      <c r="AF345" s="196"/>
      <c r="AG345" s="196"/>
      <c r="AH345" s="196"/>
      <c r="AI345" s="196"/>
      <c r="AJ345" s="196"/>
      <c r="AP345" s="130"/>
      <c r="AQ345" s="130"/>
      <c r="AR345" s="130"/>
      <c r="AS345" s="130"/>
      <c r="AT345" s="130"/>
    </row>
    <row r="346" spans="20:46" x14ac:dyDescent="0.25">
      <c r="T346" s="135"/>
      <c r="U346" s="6"/>
      <c r="V346" s="6"/>
      <c r="W346" s="10"/>
      <c r="X346" s="10"/>
      <c r="Y346" s="10"/>
      <c r="Z346" s="10"/>
      <c r="AA346" s="10"/>
      <c r="AE346" s="134">
        <f t="shared" si="20"/>
        <v>0</v>
      </c>
      <c r="AF346" s="196"/>
      <c r="AG346" s="196"/>
      <c r="AH346" s="196"/>
      <c r="AI346" s="196"/>
      <c r="AJ346" s="196"/>
      <c r="AP346" s="130"/>
      <c r="AQ346" s="130"/>
      <c r="AR346" s="130"/>
      <c r="AS346" s="130"/>
      <c r="AT346" s="130"/>
    </row>
    <row r="347" spans="20:46" x14ac:dyDescent="0.25">
      <c r="T347" s="135"/>
      <c r="U347" s="6"/>
      <c r="V347" s="6"/>
      <c r="W347" s="10"/>
      <c r="X347" s="10"/>
      <c r="Y347" s="10"/>
      <c r="Z347" s="10"/>
      <c r="AA347" s="10"/>
      <c r="AE347" s="134">
        <f t="shared" si="20"/>
        <v>0</v>
      </c>
      <c r="AF347" s="196"/>
      <c r="AG347" s="196"/>
      <c r="AH347" s="196"/>
      <c r="AI347" s="196"/>
      <c r="AJ347" s="196"/>
      <c r="AP347" s="130"/>
      <c r="AQ347" s="130"/>
      <c r="AR347" s="130"/>
      <c r="AS347" s="130"/>
      <c r="AT347" s="130"/>
    </row>
    <row r="348" spans="20:46" x14ac:dyDescent="0.25">
      <c r="T348" s="135"/>
      <c r="U348" s="6"/>
      <c r="V348" s="6"/>
      <c r="W348" s="10"/>
      <c r="X348" s="10"/>
      <c r="Y348" s="10"/>
      <c r="Z348" s="10"/>
      <c r="AA348" s="10"/>
      <c r="AE348" s="134">
        <f t="shared" si="20"/>
        <v>0</v>
      </c>
      <c r="AF348" s="196"/>
      <c r="AG348" s="196"/>
      <c r="AH348" s="196"/>
      <c r="AI348" s="196"/>
      <c r="AJ348" s="196"/>
      <c r="AP348" s="130"/>
      <c r="AQ348" s="130"/>
      <c r="AR348" s="130"/>
      <c r="AS348" s="130"/>
      <c r="AT348" s="130"/>
    </row>
    <row r="349" spans="20:46" x14ac:dyDescent="0.25">
      <c r="T349" s="135"/>
      <c r="U349" s="6"/>
      <c r="V349" s="6"/>
      <c r="W349" s="10"/>
      <c r="X349" s="10"/>
      <c r="Y349" s="10"/>
      <c r="Z349" s="10"/>
      <c r="AA349" s="10"/>
      <c r="AE349" s="134">
        <f t="shared" si="20"/>
        <v>0</v>
      </c>
      <c r="AF349" s="196"/>
      <c r="AG349" s="196"/>
      <c r="AH349" s="196"/>
      <c r="AI349" s="196"/>
      <c r="AJ349" s="196"/>
      <c r="AP349" s="130"/>
      <c r="AQ349" s="130"/>
      <c r="AR349" s="130"/>
      <c r="AS349" s="130"/>
      <c r="AT349" s="130"/>
    </row>
    <row r="350" spans="20:46" x14ac:dyDescent="0.25">
      <c r="T350" s="135"/>
      <c r="U350" s="6"/>
      <c r="V350" s="6"/>
      <c r="W350" s="10"/>
      <c r="X350" s="10"/>
      <c r="Y350" s="10"/>
      <c r="Z350" s="10"/>
      <c r="AA350" s="10"/>
      <c r="AE350" s="134">
        <f t="shared" si="20"/>
        <v>0</v>
      </c>
      <c r="AF350" s="196"/>
      <c r="AG350" s="196"/>
      <c r="AH350" s="196"/>
      <c r="AI350" s="196"/>
      <c r="AJ350" s="196"/>
      <c r="AP350" s="130"/>
      <c r="AQ350" s="130"/>
      <c r="AR350" s="130"/>
      <c r="AS350" s="130"/>
      <c r="AT350" s="130"/>
    </row>
    <row r="351" spans="20:46" x14ac:dyDescent="0.25">
      <c r="T351" s="135"/>
      <c r="U351" s="6"/>
      <c r="V351" s="6"/>
      <c r="W351" s="10"/>
      <c r="X351" s="10"/>
      <c r="Y351" s="10"/>
      <c r="Z351" s="10"/>
      <c r="AA351" s="10"/>
      <c r="AE351" s="134">
        <f t="shared" si="20"/>
        <v>0</v>
      </c>
      <c r="AF351" s="196"/>
      <c r="AG351" s="196"/>
      <c r="AH351" s="196"/>
      <c r="AI351" s="196"/>
      <c r="AJ351" s="196"/>
      <c r="AP351" s="130"/>
      <c r="AQ351" s="130"/>
      <c r="AR351" s="130"/>
      <c r="AS351" s="130"/>
      <c r="AT351" s="130"/>
    </row>
    <row r="352" spans="20:46" x14ac:dyDescent="0.25">
      <c r="T352" s="135"/>
      <c r="U352" s="6"/>
      <c r="V352" s="6"/>
      <c r="W352" s="10"/>
      <c r="X352" s="10"/>
      <c r="Y352" s="10"/>
      <c r="Z352" s="10"/>
      <c r="AA352" s="10"/>
      <c r="AE352" s="134">
        <f t="shared" si="20"/>
        <v>0</v>
      </c>
      <c r="AF352" s="196"/>
      <c r="AG352" s="196"/>
      <c r="AH352" s="196"/>
      <c r="AI352" s="196"/>
      <c r="AJ352" s="196"/>
      <c r="AP352" s="130"/>
      <c r="AQ352" s="130"/>
      <c r="AR352" s="130"/>
      <c r="AS352" s="130"/>
      <c r="AT352" s="130"/>
    </row>
    <row r="353" spans="20:46" x14ac:dyDescent="0.25">
      <c r="T353" s="135"/>
      <c r="U353" s="6"/>
      <c r="V353" s="6"/>
      <c r="W353" s="10"/>
      <c r="X353" s="10"/>
      <c r="Y353" s="10"/>
      <c r="Z353" s="10"/>
      <c r="AA353" s="10"/>
      <c r="AE353" s="134">
        <f t="shared" si="20"/>
        <v>0</v>
      </c>
      <c r="AF353" s="196"/>
      <c r="AG353" s="196"/>
      <c r="AH353" s="196"/>
      <c r="AI353" s="196"/>
      <c r="AJ353" s="196"/>
      <c r="AP353" s="130"/>
      <c r="AQ353" s="130"/>
      <c r="AR353" s="130"/>
      <c r="AS353" s="130"/>
      <c r="AT353" s="130"/>
    </row>
    <row r="354" spans="20:46" x14ac:dyDescent="0.25">
      <c r="T354" s="135"/>
      <c r="U354" s="6"/>
      <c r="V354" s="6"/>
      <c r="W354" s="10"/>
      <c r="X354" s="10"/>
      <c r="Y354" s="10"/>
      <c r="Z354" s="10"/>
      <c r="AA354" s="10"/>
      <c r="AE354" s="134">
        <f t="shared" si="20"/>
        <v>0</v>
      </c>
      <c r="AF354" s="196"/>
      <c r="AG354" s="196"/>
      <c r="AH354" s="196"/>
      <c r="AI354" s="196"/>
      <c r="AJ354" s="196"/>
      <c r="AP354" s="130"/>
      <c r="AQ354" s="130"/>
      <c r="AR354" s="130"/>
      <c r="AS354" s="130"/>
      <c r="AT354" s="130"/>
    </row>
    <row r="355" spans="20:46" x14ac:dyDescent="0.25">
      <c r="T355" s="135"/>
      <c r="U355" s="6"/>
      <c r="V355" s="6"/>
      <c r="W355" s="10"/>
      <c r="X355" s="10"/>
      <c r="Y355" s="10"/>
      <c r="Z355" s="10"/>
      <c r="AA355" s="10"/>
      <c r="AE355" s="134">
        <f t="shared" si="20"/>
        <v>0</v>
      </c>
      <c r="AF355" s="196"/>
      <c r="AG355" s="196"/>
      <c r="AH355" s="196"/>
      <c r="AI355" s="196"/>
      <c r="AJ355" s="196"/>
      <c r="AP355" s="130"/>
      <c r="AQ355" s="130"/>
      <c r="AR355" s="130"/>
      <c r="AS355" s="130"/>
      <c r="AT355" s="130"/>
    </row>
    <row r="356" spans="20:46" x14ac:dyDescent="0.25">
      <c r="T356" s="135"/>
      <c r="U356" s="6"/>
      <c r="V356" s="6"/>
      <c r="W356" s="10"/>
      <c r="X356" s="10"/>
      <c r="Y356" s="10"/>
      <c r="Z356" s="10"/>
      <c r="AA356" s="10"/>
      <c r="AE356" s="134">
        <f t="shared" si="20"/>
        <v>0</v>
      </c>
      <c r="AF356" s="196"/>
      <c r="AG356" s="196"/>
      <c r="AH356" s="196"/>
      <c r="AI356" s="196"/>
      <c r="AJ356" s="196"/>
      <c r="AP356" s="130"/>
      <c r="AQ356" s="130"/>
      <c r="AR356" s="130"/>
      <c r="AS356" s="130"/>
      <c r="AT356" s="130"/>
    </row>
    <row r="357" spans="20:46" x14ac:dyDescent="0.25">
      <c r="T357" s="135"/>
      <c r="U357" s="6"/>
      <c r="V357" s="6"/>
      <c r="W357" s="10"/>
      <c r="X357" s="10"/>
      <c r="Y357" s="10"/>
      <c r="Z357" s="10"/>
      <c r="AA357" s="10"/>
      <c r="AE357" s="134">
        <f t="shared" si="20"/>
        <v>0</v>
      </c>
      <c r="AF357" s="196"/>
      <c r="AG357" s="196"/>
      <c r="AH357" s="196"/>
      <c r="AI357" s="196"/>
      <c r="AJ357" s="196"/>
      <c r="AP357" s="130"/>
      <c r="AQ357" s="130"/>
      <c r="AR357" s="130"/>
      <c r="AS357" s="130"/>
      <c r="AT357" s="130"/>
    </row>
    <row r="358" spans="20:46" x14ac:dyDescent="0.25">
      <c r="T358" s="135"/>
      <c r="U358" s="6"/>
      <c r="V358" s="6"/>
      <c r="W358" s="10"/>
      <c r="X358" s="10"/>
      <c r="Y358" s="10"/>
      <c r="Z358" s="10"/>
      <c r="AA358" s="10"/>
      <c r="AE358" s="134">
        <f t="shared" si="20"/>
        <v>0</v>
      </c>
      <c r="AF358" s="196"/>
      <c r="AG358" s="196"/>
      <c r="AH358" s="196"/>
      <c r="AI358" s="196"/>
      <c r="AJ358" s="196"/>
      <c r="AP358" s="130"/>
      <c r="AQ358" s="130"/>
      <c r="AR358" s="130"/>
      <c r="AS358" s="130"/>
      <c r="AT358" s="130"/>
    </row>
    <row r="359" spans="20:46" x14ac:dyDescent="0.25">
      <c r="T359" s="135"/>
      <c r="U359" s="6"/>
      <c r="V359" s="6"/>
      <c r="W359" s="10"/>
      <c r="X359" s="10"/>
      <c r="Y359" s="10"/>
      <c r="Z359" s="10"/>
      <c r="AA359" s="10"/>
      <c r="AE359" s="134">
        <f t="shared" si="20"/>
        <v>0</v>
      </c>
      <c r="AF359" s="196"/>
      <c r="AG359" s="196"/>
      <c r="AH359" s="196"/>
      <c r="AI359" s="196"/>
      <c r="AJ359" s="196"/>
      <c r="AP359" s="130"/>
      <c r="AQ359" s="130"/>
      <c r="AR359" s="130"/>
      <c r="AS359" s="130"/>
      <c r="AT359" s="130"/>
    </row>
    <row r="360" spans="20:46" x14ac:dyDescent="0.25">
      <c r="T360" s="135"/>
      <c r="U360" s="6"/>
      <c r="V360" s="6"/>
      <c r="W360" s="10"/>
      <c r="X360" s="10"/>
      <c r="Y360" s="10"/>
      <c r="Z360" s="10"/>
      <c r="AA360" s="10"/>
      <c r="AE360" s="134">
        <f t="shared" si="20"/>
        <v>0</v>
      </c>
      <c r="AF360" s="196"/>
      <c r="AG360" s="196"/>
      <c r="AH360" s="196"/>
      <c r="AI360" s="196"/>
      <c r="AJ360" s="196"/>
      <c r="AP360" s="130"/>
      <c r="AQ360" s="130"/>
      <c r="AR360" s="130"/>
      <c r="AS360" s="130"/>
      <c r="AT360" s="130"/>
    </row>
    <row r="361" spans="20:46" x14ac:dyDescent="0.25">
      <c r="T361" s="135"/>
      <c r="U361" s="6"/>
      <c r="V361" s="6"/>
      <c r="W361" s="10"/>
      <c r="X361" s="10"/>
      <c r="Y361" s="10"/>
      <c r="Z361" s="10"/>
      <c r="AA361" s="10"/>
      <c r="AE361" s="134">
        <f t="shared" si="20"/>
        <v>0</v>
      </c>
      <c r="AF361" s="196"/>
      <c r="AG361" s="196"/>
      <c r="AH361" s="196"/>
      <c r="AI361" s="196"/>
      <c r="AJ361" s="196"/>
      <c r="AP361" s="130"/>
      <c r="AQ361" s="130"/>
      <c r="AR361" s="130"/>
      <c r="AS361" s="130"/>
      <c r="AT361" s="130"/>
    </row>
    <row r="362" spans="20:46" x14ac:dyDescent="0.25">
      <c r="T362" s="135"/>
      <c r="U362" s="6"/>
      <c r="V362" s="6"/>
      <c r="W362" s="10"/>
      <c r="X362" s="10"/>
      <c r="Y362" s="10"/>
      <c r="Z362" s="10"/>
      <c r="AA362" s="10"/>
      <c r="AE362" s="134">
        <f t="shared" si="20"/>
        <v>0</v>
      </c>
      <c r="AF362" s="196"/>
      <c r="AG362" s="196"/>
      <c r="AH362" s="196"/>
      <c r="AI362" s="196"/>
      <c r="AJ362" s="196"/>
      <c r="AP362" s="130"/>
      <c r="AQ362" s="130"/>
      <c r="AR362" s="130"/>
      <c r="AS362" s="130"/>
      <c r="AT362" s="130"/>
    </row>
    <row r="363" spans="20:46" x14ac:dyDescent="0.25">
      <c r="T363" s="135"/>
      <c r="U363" s="6"/>
      <c r="V363" s="6"/>
      <c r="W363" s="10"/>
      <c r="X363" s="10"/>
      <c r="Y363" s="10"/>
      <c r="Z363" s="10"/>
      <c r="AA363" s="10"/>
      <c r="AE363" s="134">
        <f t="shared" si="20"/>
        <v>0</v>
      </c>
      <c r="AF363" s="196"/>
      <c r="AG363" s="196"/>
      <c r="AH363" s="196"/>
      <c r="AI363" s="196"/>
      <c r="AJ363" s="196"/>
      <c r="AP363" s="130"/>
      <c r="AQ363" s="130"/>
      <c r="AR363" s="130"/>
      <c r="AS363" s="130"/>
      <c r="AT363" s="130"/>
    </row>
    <row r="364" spans="20:46" x14ac:dyDescent="0.25">
      <c r="T364" s="135"/>
      <c r="U364" s="6"/>
      <c r="V364" s="6"/>
      <c r="W364" s="10"/>
      <c r="X364" s="10"/>
      <c r="Y364" s="10"/>
      <c r="Z364" s="10"/>
      <c r="AA364" s="10"/>
      <c r="AE364" s="134">
        <f t="shared" si="20"/>
        <v>0</v>
      </c>
      <c r="AF364" s="196"/>
      <c r="AG364" s="196"/>
      <c r="AH364" s="196"/>
      <c r="AI364" s="196"/>
      <c r="AJ364" s="196"/>
      <c r="AP364" s="130"/>
      <c r="AQ364" s="130"/>
      <c r="AR364" s="130"/>
      <c r="AS364" s="130"/>
      <c r="AT364" s="130"/>
    </row>
    <row r="365" spans="20:46" x14ac:dyDescent="0.25">
      <c r="T365" s="135"/>
      <c r="U365" s="6"/>
      <c r="V365" s="6"/>
      <c r="W365" s="10"/>
      <c r="X365" s="10"/>
      <c r="Y365" s="10"/>
      <c r="Z365" s="10"/>
      <c r="AA365" s="10"/>
      <c r="AE365" s="134">
        <f t="shared" si="20"/>
        <v>0</v>
      </c>
      <c r="AF365" s="196"/>
      <c r="AG365" s="196"/>
      <c r="AH365" s="196"/>
      <c r="AI365" s="196"/>
      <c r="AJ365" s="196"/>
      <c r="AP365" s="130"/>
      <c r="AQ365" s="130"/>
      <c r="AR365" s="130"/>
      <c r="AS365" s="130"/>
      <c r="AT365" s="130"/>
    </row>
    <row r="366" spans="20:46" x14ac:dyDescent="0.25">
      <c r="T366" s="135"/>
      <c r="U366" s="6"/>
      <c r="V366" s="6"/>
      <c r="W366" s="10"/>
      <c r="X366" s="10"/>
      <c r="Y366" s="10"/>
      <c r="Z366" s="10"/>
      <c r="AA366" s="10"/>
      <c r="AE366" s="134">
        <f t="shared" si="20"/>
        <v>0</v>
      </c>
      <c r="AF366" s="196"/>
      <c r="AG366" s="196"/>
      <c r="AH366" s="196"/>
      <c r="AI366" s="196"/>
      <c r="AJ366" s="196"/>
      <c r="AP366" s="130"/>
      <c r="AQ366" s="130"/>
      <c r="AR366" s="130"/>
      <c r="AS366" s="130"/>
      <c r="AT366" s="130"/>
    </row>
    <row r="367" spans="20:46" x14ac:dyDescent="0.25">
      <c r="T367" s="135"/>
      <c r="U367" s="6"/>
      <c r="V367" s="6"/>
      <c r="W367" s="10"/>
      <c r="X367" s="10"/>
      <c r="Y367" s="10"/>
      <c r="Z367" s="10"/>
      <c r="AA367" s="10"/>
      <c r="AE367" s="134">
        <f t="shared" si="20"/>
        <v>0</v>
      </c>
      <c r="AF367" s="196"/>
      <c r="AG367" s="196"/>
      <c r="AH367" s="196"/>
      <c r="AI367" s="196"/>
      <c r="AJ367" s="196"/>
      <c r="AP367" s="130"/>
      <c r="AQ367" s="130"/>
      <c r="AR367" s="130"/>
      <c r="AS367" s="130"/>
      <c r="AT367" s="130"/>
    </row>
    <row r="368" spans="20:46" x14ac:dyDescent="0.25">
      <c r="T368" s="135"/>
      <c r="U368" s="6"/>
      <c r="V368" s="6"/>
      <c r="W368" s="10"/>
      <c r="X368" s="10"/>
      <c r="Y368" s="10"/>
      <c r="Z368" s="10"/>
      <c r="AA368" s="10"/>
      <c r="AE368" s="134">
        <f t="shared" si="20"/>
        <v>0</v>
      </c>
      <c r="AF368" s="196"/>
      <c r="AG368" s="196"/>
      <c r="AH368" s="196"/>
      <c r="AI368" s="196"/>
      <c r="AJ368" s="196"/>
      <c r="AP368" s="130"/>
      <c r="AQ368" s="130"/>
      <c r="AR368" s="130"/>
      <c r="AS368" s="130"/>
      <c r="AT368" s="130"/>
    </row>
    <row r="369" spans="20:46" x14ac:dyDescent="0.25">
      <c r="T369" s="135"/>
      <c r="U369" s="6"/>
      <c r="V369" s="6"/>
      <c r="W369" s="10"/>
      <c r="X369" s="10"/>
      <c r="Y369" s="10"/>
      <c r="Z369" s="10"/>
      <c r="AA369" s="10"/>
      <c r="AE369" s="134">
        <f t="shared" si="20"/>
        <v>0</v>
      </c>
      <c r="AF369" s="196"/>
      <c r="AG369" s="196"/>
      <c r="AH369" s="196"/>
      <c r="AI369" s="196"/>
      <c r="AJ369" s="196"/>
      <c r="AP369" s="130"/>
      <c r="AQ369" s="130"/>
      <c r="AR369" s="130"/>
      <c r="AS369" s="130"/>
      <c r="AT369" s="130"/>
    </row>
    <row r="370" spans="20:46" x14ac:dyDescent="0.25">
      <c r="T370" s="135"/>
      <c r="U370" s="6"/>
      <c r="V370" s="6"/>
      <c r="W370" s="10"/>
      <c r="X370" s="10"/>
      <c r="Y370" s="10"/>
      <c r="Z370" s="10"/>
      <c r="AA370" s="10"/>
      <c r="AE370" s="134">
        <f t="shared" si="20"/>
        <v>0</v>
      </c>
      <c r="AF370" s="196"/>
      <c r="AG370" s="196"/>
      <c r="AH370" s="196"/>
      <c r="AI370" s="196"/>
      <c r="AJ370" s="196"/>
      <c r="AP370" s="130"/>
      <c r="AQ370" s="130"/>
      <c r="AR370" s="130"/>
      <c r="AS370" s="130"/>
      <c r="AT370" s="130"/>
    </row>
    <row r="371" spans="20:46" x14ac:dyDescent="0.25">
      <c r="T371" s="135"/>
      <c r="U371" s="6"/>
      <c r="V371" s="6"/>
      <c r="W371" s="10"/>
      <c r="X371" s="10"/>
      <c r="Y371" s="10"/>
      <c r="Z371" s="10"/>
      <c r="AA371" s="10"/>
      <c r="AE371" s="134">
        <f t="shared" si="20"/>
        <v>0</v>
      </c>
      <c r="AF371" s="196"/>
      <c r="AG371" s="196"/>
      <c r="AH371" s="196"/>
      <c r="AI371" s="196"/>
      <c r="AJ371" s="196"/>
      <c r="AP371" s="130"/>
      <c r="AQ371" s="130"/>
      <c r="AR371" s="130"/>
      <c r="AS371" s="130"/>
      <c r="AT371" s="130"/>
    </row>
    <row r="372" spans="20:46" x14ac:dyDescent="0.25">
      <c r="T372" s="135"/>
      <c r="U372" s="6"/>
      <c r="V372" s="6"/>
      <c r="W372" s="10"/>
      <c r="X372" s="10"/>
      <c r="Y372" s="10"/>
      <c r="Z372" s="10"/>
      <c r="AA372" s="10"/>
      <c r="AE372" s="134">
        <f t="shared" si="20"/>
        <v>0</v>
      </c>
      <c r="AF372" s="196"/>
      <c r="AG372" s="196"/>
      <c r="AH372" s="196"/>
      <c r="AI372" s="196"/>
      <c r="AJ372" s="196"/>
      <c r="AP372" s="130"/>
      <c r="AQ372" s="130"/>
      <c r="AR372" s="130"/>
      <c r="AS372" s="130"/>
      <c r="AT372" s="130"/>
    </row>
    <row r="373" spans="20:46" x14ac:dyDescent="0.25">
      <c r="T373" s="135"/>
      <c r="U373" s="6"/>
      <c r="V373" s="6"/>
      <c r="W373" s="10"/>
      <c r="X373" s="10"/>
      <c r="Y373" s="10"/>
      <c r="Z373" s="10"/>
      <c r="AA373" s="10"/>
      <c r="AE373" s="134">
        <f t="shared" si="20"/>
        <v>0</v>
      </c>
      <c r="AF373" s="196"/>
      <c r="AG373" s="196"/>
      <c r="AH373" s="196"/>
      <c r="AI373" s="196"/>
      <c r="AJ373" s="196"/>
      <c r="AP373" s="130"/>
      <c r="AQ373" s="130"/>
      <c r="AR373" s="130"/>
      <c r="AS373" s="130"/>
      <c r="AT373" s="130"/>
    </row>
    <row r="374" spans="20:46" x14ac:dyDescent="0.25">
      <c r="T374" s="135"/>
      <c r="U374" s="6"/>
      <c r="V374" s="6"/>
      <c r="W374" s="10"/>
      <c r="X374" s="10"/>
      <c r="Y374" s="10"/>
      <c r="Z374" s="10"/>
      <c r="AA374" s="10"/>
      <c r="AE374" s="134">
        <f t="shared" si="20"/>
        <v>0</v>
      </c>
      <c r="AF374" s="196"/>
      <c r="AG374" s="196"/>
      <c r="AH374" s="196"/>
      <c r="AI374" s="196"/>
      <c r="AJ374" s="196"/>
      <c r="AP374" s="130"/>
      <c r="AQ374" s="130"/>
      <c r="AR374" s="130"/>
      <c r="AS374" s="130"/>
      <c r="AT374" s="130"/>
    </row>
    <row r="375" spans="20:46" x14ac:dyDescent="0.25">
      <c r="T375" s="135"/>
      <c r="U375" s="6"/>
      <c r="V375" s="6"/>
      <c r="W375" s="10"/>
      <c r="X375" s="10"/>
      <c r="Y375" s="10"/>
      <c r="Z375" s="10"/>
      <c r="AA375" s="10"/>
      <c r="AE375" s="134">
        <f t="shared" si="20"/>
        <v>0</v>
      </c>
      <c r="AF375" s="196"/>
      <c r="AG375" s="196"/>
      <c r="AH375" s="196"/>
      <c r="AI375" s="196"/>
      <c r="AJ375" s="196"/>
      <c r="AP375" s="130"/>
      <c r="AQ375" s="130"/>
      <c r="AR375" s="130"/>
      <c r="AS375" s="130"/>
      <c r="AT375" s="130"/>
    </row>
    <row r="376" spans="20:46" x14ac:dyDescent="0.25">
      <c r="T376" s="135"/>
      <c r="U376" s="6"/>
      <c r="V376" s="6"/>
      <c r="W376" s="10"/>
      <c r="X376" s="10"/>
      <c r="Y376" s="10"/>
      <c r="Z376" s="10"/>
      <c r="AA376" s="10"/>
      <c r="AE376" s="134">
        <f t="shared" si="20"/>
        <v>0</v>
      </c>
      <c r="AF376" s="196"/>
      <c r="AG376" s="196"/>
      <c r="AH376" s="196"/>
      <c r="AI376" s="196"/>
      <c r="AJ376" s="196"/>
      <c r="AP376" s="130"/>
      <c r="AQ376" s="130"/>
      <c r="AR376" s="130"/>
      <c r="AS376" s="130"/>
      <c r="AT376" s="130"/>
    </row>
    <row r="377" spans="20:46" x14ac:dyDescent="0.25">
      <c r="T377" s="135"/>
      <c r="U377" s="6"/>
      <c r="V377" s="6"/>
      <c r="W377" s="10"/>
      <c r="X377" s="10"/>
      <c r="Y377" s="10"/>
      <c r="Z377" s="10"/>
      <c r="AA377" s="10"/>
      <c r="AE377" s="134">
        <f t="shared" si="20"/>
        <v>0</v>
      </c>
      <c r="AF377" s="196"/>
      <c r="AG377" s="196"/>
      <c r="AH377" s="196"/>
      <c r="AI377" s="196"/>
      <c r="AJ377" s="196"/>
      <c r="AP377" s="130"/>
      <c r="AQ377" s="130"/>
      <c r="AR377" s="130"/>
      <c r="AS377" s="130"/>
      <c r="AT377" s="130"/>
    </row>
    <row r="378" spans="20:46" x14ac:dyDescent="0.25">
      <c r="T378" s="135"/>
      <c r="U378" s="6"/>
      <c r="V378" s="6"/>
      <c r="W378" s="10"/>
      <c r="X378" s="10"/>
      <c r="Y378" s="10"/>
      <c r="Z378" s="10"/>
      <c r="AA378" s="10"/>
      <c r="AE378" s="134">
        <f t="shared" si="20"/>
        <v>0</v>
      </c>
      <c r="AF378" s="196"/>
      <c r="AG378" s="196"/>
      <c r="AH378" s="196"/>
      <c r="AI378" s="196"/>
      <c r="AJ378" s="196"/>
      <c r="AP378" s="130"/>
      <c r="AQ378" s="130"/>
      <c r="AR378" s="130"/>
      <c r="AS378" s="130"/>
      <c r="AT378" s="130"/>
    </row>
    <row r="379" spans="20:46" x14ac:dyDescent="0.25">
      <c r="T379" s="135"/>
      <c r="U379" s="6"/>
      <c r="V379" s="6"/>
      <c r="W379" s="10"/>
      <c r="X379" s="10"/>
      <c r="Y379" s="10"/>
      <c r="Z379" s="10"/>
      <c r="AA379" s="10"/>
      <c r="AE379" s="134">
        <f t="shared" si="20"/>
        <v>0</v>
      </c>
      <c r="AF379" s="196"/>
      <c r="AG379" s="196"/>
      <c r="AH379" s="196"/>
      <c r="AI379" s="196"/>
      <c r="AJ379" s="196"/>
      <c r="AP379" s="130"/>
      <c r="AQ379" s="130"/>
      <c r="AR379" s="130"/>
      <c r="AS379" s="130"/>
      <c r="AT379" s="130"/>
    </row>
    <row r="380" spans="20:46" x14ac:dyDescent="0.25">
      <c r="T380" s="135"/>
      <c r="U380" s="6"/>
      <c r="V380" s="6"/>
      <c r="W380" s="10"/>
      <c r="X380" s="10"/>
      <c r="Y380" s="10"/>
      <c r="Z380" s="10"/>
      <c r="AA380" s="10"/>
      <c r="AE380" s="134">
        <f t="shared" si="20"/>
        <v>0</v>
      </c>
      <c r="AF380" s="196"/>
      <c r="AG380" s="196"/>
      <c r="AH380" s="196"/>
      <c r="AI380" s="196"/>
      <c r="AJ380" s="196"/>
      <c r="AP380" s="130"/>
      <c r="AQ380" s="130"/>
      <c r="AR380" s="130"/>
      <c r="AS380" s="130"/>
      <c r="AT380" s="130"/>
    </row>
    <row r="381" spans="20:46" x14ac:dyDescent="0.25">
      <c r="T381" s="135"/>
      <c r="U381" s="6"/>
      <c r="V381" s="6"/>
      <c r="W381" s="10"/>
      <c r="X381" s="10"/>
      <c r="Y381" s="10"/>
      <c r="Z381" s="10"/>
      <c r="AA381" s="10"/>
      <c r="AE381" s="134">
        <f t="shared" si="20"/>
        <v>0</v>
      </c>
      <c r="AF381" s="196"/>
      <c r="AG381" s="196"/>
      <c r="AH381" s="196"/>
      <c r="AI381" s="196"/>
      <c r="AJ381" s="196"/>
      <c r="AP381" s="130"/>
      <c r="AQ381" s="130"/>
      <c r="AR381" s="130"/>
      <c r="AS381" s="130"/>
      <c r="AT381" s="130"/>
    </row>
    <row r="382" spans="20:46" x14ac:dyDescent="0.25">
      <c r="T382" s="135"/>
      <c r="U382" s="6"/>
      <c r="V382" s="6"/>
      <c r="W382" s="10"/>
      <c r="X382" s="10"/>
      <c r="Y382" s="10"/>
      <c r="Z382" s="10"/>
      <c r="AA382" s="10"/>
      <c r="AE382" s="134">
        <f t="shared" si="20"/>
        <v>0</v>
      </c>
      <c r="AF382" s="196"/>
      <c r="AG382" s="196"/>
      <c r="AH382" s="196"/>
      <c r="AI382" s="196"/>
      <c r="AJ382" s="196"/>
      <c r="AP382" s="130"/>
      <c r="AQ382" s="130"/>
      <c r="AR382" s="130"/>
      <c r="AS382" s="130"/>
      <c r="AT382" s="130"/>
    </row>
    <row r="383" spans="20:46" x14ac:dyDescent="0.25">
      <c r="T383" s="135"/>
      <c r="U383" s="6"/>
      <c r="V383" s="6"/>
      <c r="W383" s="10"/>
      <c r="X383" s="10"/>
      <c r="Y383" s="10"/>
      <c r="Z383" s="10"/>
      <c r="AA383" s="10"/>
      <c r="AE383" s="134">
        <f t="shared" si="20"/>
        <v>0</v>
      </c>
      <c r="AF383" s="196"/>
      <c r="AG383" s="196"/>
      <c r="AH383" s="196"/>
      <c r="AI383" s="196"/>
      <c r="AJ383" s="196"/>
      <c r="AP383" s="130"/>
      <c r="AQ383" s="130"/>
      <c r="AR383" s="130"/>
      <c r="AS383" s="130"/>
      <c r="AT383" s="130"/>
    </row>
    <row r="384" spans="20:46" x14ac:dyDescent="0.25">
      <c r="T384" s="135"/>
      <c r="U384" s="6"/>
      <c r="V384" s="6"/>
      <c r="W384" s="10"/>
      <c r="X384" s="10"/>
      <c r="Y384" s="10"/>
      <c r="Z384" s="10"/>
      <c r="AA384" s="10"/>
      <c r="AE384" s="134">
        <f t="shared" si="20"/>
        <v>0</v>
      </c>
      <c r="AF384" s="196"/>
      <c r="AG384" s="196"/>
      <c r="AH384" s="196"/>
      <c r="AI384" s="196"/>
      <c r="AJ384" s="196"/>
      <c r="AP384" s="130"/>
      <c r="AQ384" s="130"/>
      <c r="AR384" s="130"/>
      <c r="AS384" s="130"/>
      <c r="AT384" s="130"/>
    </row>
    <row r="385" spans="20:46" x14ac:dyDescent="0.25">
      <c r="T385" s="135"/>
      <c r="U385" s="6"/>
      <c r="V385" s="6"/>
      <c r="W385" s="10"/>
      <c r="X385" s="10"/>
      <c r="Y385" s="10"/>
      <c r="Z385" s="10"/>
      <c r="AA385" s="10"/>
      <c r="AE385" s="134">
        <f t="shared" si="20"/>
        <v>0</v>
      </c>
      <c r="AF385" s="196"/>
      <c r="AG385" s="196"/>
      <c r="AH385" s="196"/>
      <c r="AI385" s="196"/>
      <c r="AJ385" s="196"/>
      <c r="AP385" s="130"/>
      <c r="AQ385" s="130"/>
      <c r="AR385" s="130"/>
      <c r="AS385" s="130"/>
      <c r="AT385" s="130"/>
    </row>
    <row r="386" spans="20:46" x14ac:dyDescent="0.25">
      <c r="T386" s="135"/>
      <c r="U386" s="6"/>
      <c r="V386" s="6"/>
      <c r="W386" s="10"/>
      <c r="X386" s="10"/>
      <c r="Y386" s="10"/>
      <c r="Z386" s="10"/>
      <c r="AA386" s="10"/>
      <c r="AE386" s="134">
        <f t="shared" si="20"/>
        <v>0</v>
      </c>
      <c r="AF386" s="196"/>
      <c r="AG386" s="196"/>
      <c r="AH386" s="196"/>
      <c r="AI386" s="196"/>
      <c r="AJ386" s="196"/>
      <c r="AP386" s="130"/>
      <c r="AQ386" s="130"/>
      <c r="AR386" s="130"/>
      <c r="AS386" s="130"/>
      <c r="AT386" s="130"/>
    </row>
    <row r="387" spans="20:46" x14ac:dyDescent="0.25">
      <c r="T387" s="135"/>
      <c r="U387" s="6"/>
      <c r="V387" s="6"/>
      <c r="W387" s="10"/>
      <c r="X387" s="10"/>
      <c r="Y387" s="10"/>
      <c r="Z387" s="10"/>
      <c r="AA387" s="10"/>
      <c r="AE387" s="134">
        <f t="shared" si="20"/>
        <v>0</v>
      </c>
      <c r="AF387" s="196"/>
      <c r="AG387" s="196"/>
      <c r="AH387" s="196"/>
      <c r="AI387" s="196"/>
      <c r="AJ387" s="196"/>
      <c r="AP387" s="130"/>
      <c r="AQ387" s="130"/>
      <c r="AR387" s="130"/>
      <c r="AS387" s="130"/>
      <c r="AT387" s="130"/>
    </row>
    <row r="388" spans="20:46" x14ac:dyDescent="0.25">
      <c r="T388" s="135"/>
      <c r="U388" s="6"/>
      <c r="V388" s="6"/>
      <c r="W388" s="10"/>
      <c r="X388" s="10"/>
      <c r="Y388" s="10"/>
      <c r="Z388" s="10"/>
      <c r="AA388" s="10"/>
      <c r="AE388" s="134">
        <f t="shared" si="20"/>
        <v>0</v>
      </c>
      <c r="AF388" s="196"/>
      <c r="AG388" s="196"/>
      <c r="AH388" s="196"/>
      <c r="AI388" s="196"/>
      <c r="AJ388" s="196"/>
      <c r="AP388" s="130"/>
      <c r="AQ388" s="130"/>
      <c r="AR388" s="130"/>
      <c r="AS388" s="130"/>
      <c r="AT388" s="130"/>
    </row>
    <row r="389" spans="20:46" x14ac:dyDescent="0.25">
      <c r="T389" s="135"/>
      <c r="U389" s="6"/>
      <c r="V389" s="6"/>
      <c r="W389" s="10"/>
      <c r="X389" s="10"/>
      <c r="Y389" s="10"/>
      <c r="Z389" s="10"/>
      <c r="AA389" s="10"/>
      <c r="AE389" s="134">
        <f t="shared" si="20"/>
        <v>0</v>
      </c>
      <c r="AF389" s="196"/>
      <c r="AG389" s="196"/>
      <c r="AH389" s="196"/>
      <c r="AI389" s="196"/>
      <c r="AJ389" s="196"/>
      <c r="AP389" s="130"/>
      <c r="AQ389" s="130"/>
      <c r="AR389" s="130"/>
      <c r="AS389" s="130"/>
      <c r="AT389" s="130"/>
    </row>
    <row r="390" spans="20:46" x14ac:dyDescent="0.25">
      <c r="T390" s="135"/>
      <c r="U390" s="6"/>
      <c r="V390" s="6"/>
      <c r="W390" s="10"/>
      <c r="X390" s="10"/>
      <c r="Y390" s="10"/>
      <c r="Z390" s="10"/>
      <c r="AA390" s="10"/>
      <c r="AE390" s="134">
        <f t="shared" ref="AE390:AE453" si="21">T390</f>
        <v>0</v>
      </c>
      <c r="AF390" s="196"/>
      <c r="AG390" s="196"/>
      <c r="AH390" s="196"/>
      <c r="AI390" s="196"/>
      <c r="AJ390" s="196"/>
      <c r="AP390" s="130"/>
      <c r="AQ390" s="130"/>
      <c r="AR390" s="130"/>
      <c r="AS390" s="130"/>
      <c r="AT390" s="130"/>
    </row>
    <row r="391" spans="20:46" x14ac:dyDescent="0.25">
      <c r="T391" s="135"/>
      <c r="U391" s="6"/>
      <c r="V391" s="6"/>
      <c r="W391" s="10"/>
      <c r="X391" s="10"/>
      <c r="Y391" s="10"/>
      <c r="Z391" s="10"/>
      <c r="AA391" s="10"/>
      <c r="AE391" s="134">
        <f t="shared" si="21"/>
        <v>0</v>
      </c>
      <c r="AF391" s="196"/>
      <c r="AG391" s="196"/>
      <c r="AH391" s="196"/>
      <c r="AI391" s="196"/>
      <c r="AJ391" s="196"/>
      <c r="AP391" s="130"/>
      <c r="AQ391" s="130"/>
      <c r="AR391" s="130"/>
      <c r="AS391" s="130"/>
      <c r="AT391" s="130"/>
    </row>
    <row r="392" spans="20:46" x14ac:dyDescent="0.25">
      <c r="T392" s="135"/>
      <c r="U392" s="6"/>
      <c r="V392" s="6"/>
      <c r="W392" s="10"/>
      <c r="X392" s="10"/>
      <c r="Y392" s="10"/>
      <c r="Z392" s="10"/>
      <c r="AA392" s="10"/>
      <c r="AE392" s="134">
        <f t="shared" si="21"/>
        <v>0</v>
      </c>
      <c r="AF392" s="196"/>
      <c r="AG392" s="196"/>
      <c r="AH392" s="196"/>
      <c r="AI392" s="196"/>
      <c r="AJ392" s="196"/>
      <c r="AP392" s="130"/>
      <c r="AQ392" s="130"/>
      <c r="AR392" s="130"/>
      <c r="AS392" s="130"/>
      <c r="AT392" s="130"/>
    </row>
    <row r="393" spans="20:46" x14ac:dyDescent="0.25">
      <c r="T393" s="135"/>
      <c r="U393" s="6"/>
      <c r="V393" s="6"/>
      <c r="W393" s="10"/>
      <c r="X393" s="10"/>
      <c r="Y393" s="10"/>
      <c r="Z393" s="10"/>
      <c r="AA393" s="10"/>
      <c r="AE393" s="134">
        <f t="shared" si="21"/>
        <v>0</v>
      </c>
      <c r="AF393" s="196"/>
      <c r="AG393" s="196"/>
      <c r="AH393" s="196"/>
      <c r="AI393" s="196"/>
      <c r="AJ393" s="196"/>
      <c r="AP393" s="130"/>
      <c r="AQ393" s="130"/>
      <c r="AR393" s="130"/>
      <c r="AS393" s="130"/>
      <c r="AT393" s="130"/>
    </row>
    <row r="394" spans="20:46" x14ac:dyDescent="0.25">
      <c r="T394" s="135"/>
      <c r="U394" s="6"/>
      <c r="V394" s="6"/>
      <c r="W394" s="10"/>
      <c r="X394" s="10"/>
      <c r="Y394" s="10"/>
      <c r="Z394" s="10"/>
      <c r="AA394" s="10"/>
      <c r="AE394" s="134">
        <f t="shared" si="21"/>
        <v>0</v>
      </c>
      <c r="AF394" s="196"/>
      <c r="AG394" s="196"/>
      <c r="AH394" s="196"/>
      <c r="AI394" s="196"/>
      <c r="AJ394" s="196"/>
      <c r="AP394" s="130"/>
      <c r="AQ394" s="130"/>
      <c r="AR394" s="130"/>
      <c r="AS394" s="130"/>
      <c r="AT394" s="130"/>
    </row>
    <row r="395" spans="20:46" x14ac:dyDescent="0.25">
      <c r="T395" s="135"/>
      <c r="U395" s="6"/>
      <c r="V395" s="6"/>
      <c r="W395" s="10"/>
      <c r="X395" s="10"/>
      <c r="Y395" s="10"/>
      <c r="Z395" s="10"/>
      <c r="AA395" s="10"/>
      <c r="AE395" s="134">
        <f t="shared" si="21"/>
        <v>0</v>
      </c>
      <c r="AF395" s="196"/>
      <c r="AG395" s="196"/>
      <c r="AH395" s="196"/>
      <c r="AI395" s="196"/>
      <c r="AJ395" s="196"/>
      <c r="AP395" s="130"/>
      <c r="AQ395" s="130"/>
      <c r="AR395" s="130"/>
      <c r="AS395" s="130"/>
      <c r="AT395" s="130"/>
    </row>
    <row r="396" spans="20:46" x14ac:dyDescent="0.25">
      <c r="T396" s="135"/>
      <c r="U396" s="6"/>
      <c r="V396" s="6"/>
      <c r="W396" s="10"/>
      <c r="X396" s="10"/>
      <c r="Y396" s="10"/>
      <c r="Z396" s="10"/>
      <c r="AA396" s="10"/>
      <c r="AE396" s="134">
        <f t="shared" si="21"/>
        <v>0</v>
      </c>
      <c r="AF396" s="196"/>
      <c r="AG396" s="196"/>
      <c r="AH396" s="196"/>
      <c r="AI396" s="196"/>
      <c r="AJ396" s="196"/>
      <c r="AP396" s="130"/>
      <c r="AQ396" s="130"/>
      <c r="AR396" s="130"/>
      <c r="AS396" s="130"/>
      <c r="AT396" s="130"/>
    </row>
    <row r="397" spans="20:46" x14ac:dyDescent="0.25">
      <c r="T397" s="135"/>
      <c r="U397" s="6"/>
      <c r="V397" s="6"/>
      <c r="W397" s="10"/>
      <c r="X397" s="10"/>
      <c r="Y397" s="10"/>
      <c r="Z397" s="10"/>
      <c r="AA397" s="10"/>
      <c r="AE397" s="134">
        <f t="shared" si="21"/>
        <v>0</v>
      </c>
      <c r="AF397" s="196"/>
      <c r="AG397" s="196"/>
      <c r="AH397" s="196"/>
      <c r="AI397" s="196"/>
      <c r="AJ397" s="196"/>
      <c r="AP397" s="130"/>
      <c r="AQ397" s="130"/>
      <c r="AR397" s="130"/>
      <c r="AS397" s="130"/>
      <c r="AT397" s="130"/>
    </row>
    <row r="398" spans="20:46" x14ac:dyDescent="0.25">
      <c r="T398" s="135"/>
      <c r="U398" s="6"/>
      <c r="V398" s="6"/>
      <c r="W398" s="10"/>
      <c r="X398" s="10"/>
      <c r="Y398" s="10"/>
      <c r="Z398" s="10"/>
      <c r="AA398" s="10"/>
      <c r="AE398" s="134">
        <f t="shared" si="21"/>
        <v>0</v>
      </c>
      <c r="AF398" s="196"/>
      <c r="AG398" s="196"/>
      <c r="AH398" s="196"/>
      <c r="AI398" s="196"/>
      <c r="AJ398" s="196"/>
      <c r="AP398" s="130"/>
      <c r="AQ398" s="130"/>
      <c r="AR398" s="130"/>
      <c r="AS398" s="130"/>
      <c r="AT398" s="130"/>
    </row>
    <row r="399" spans="20:46" x14ac:dyDescent="0.25">
      <c r="T399" s="135"/>
      <c r="U399" s="6"/>
      <c r="V399" s="6"/>
      <c r="W399" s="10"/>
      <c r="X399" s="10"/>
      <c r="Y399" s="10"/>
      <c r="Z399" s="10"/>
      <c r="AA399" s="10"/>
      <c r="AE399" s="134">
        <f t="shared" si="21"/>
        <v>0</v>
      </c>
      <c r="AF399" s="196"/>
      <c r="AG399" s="196"/>
      <c r="AH399" s="196"/>
      <c r="AI399" s="196"/>
      <c r="AJ399" s="196"/>
      <c r="AP399" s="130"/>
      <c r="AQ399" s="130"/>
      <c r="AR399" s="130"/>
      <c r="AS399" s="130"/>
      <c r="AT399" s="130"/>
    </row>
    <row r="400" spans="20:46" x14ac:dyDescent="0.25">
      <c r="T400" s="135"/>
      <c r="U400" s="6"/>
      <c r="V400" s="6"/>
      <c r="W400" s="10"/>
      <c r="X400" s="10"/>
      <c r="Y400" s="10"/>
      <c r="Z400" s="10"/>
      <c r="AA400" s="10"/>
      <c r="AE400" s="134">
        <f t="shared" si="21"/>
        <v>0</v>
      </c>
      <c r="AF400" s="196"/>
      <c r="AG400" s="196"/>
      <c r="AH400" s="196"/>
      <c r="AI400" s="196"/>
      <c r="AJ400" s="196"/>
      <c r="AP400" s="130"/>
      <c r="AQ400" s="130"/>
      <c r="AR400" s="130"/>
      <c r="AS400" s="130"/>
      <c r="AT400" s="130"/>
    </row>
    <row r="401" spans="20:46" x14ac:dyDescent="0.25">
      <c r="T401" s="135"/>
      <c r="U401" s="6"/>
      <c r="V401" s="6"/>
      <c r="W401" s="10"/>
      <c r="X401" s="10"/>
      <c r="Y401" s="10"/>
      <c r="Z401" s="10"/>
      <c r="AA401" s="10"/>
      <c r="AE401" s="134">
        <f t="shared" si="21"/>
        <v>0</v>
      </c>
      <c r="AF401" s="196"/>
      <c r="AG401" s="196"/>
      <c r="AH401" s="196"/>
      <c r="AI401" s="196"/>
      <c r="AJ401" s="196"/>
      <c r="AP401" s="130"/>
      <c r="AQ401" s="130"/>
      <c r="AR401" s="130"/>
      <c r="AS401" s="130"/>
      <c r="AT401" s="130"/>
    </row>
    <row r="402" spans="20:46" x14ac:dyDescent="0.25">
      <c r="T402" s="135"/>
      <c r="U402" s="6"/>
      <c r="V402" s="6"/>
      <c r="W402" s="10"/>
      <c r="X402" s="10"/>
      <c r="Y402" s="10"/>
      <c r="Z402" s="10"/>
      <c r="AA402" s="10"/>
      <c r="AE402" s="134">
        <f t="shared" si="21"/>
        <v>0</v>
      </c>
      <c r="AF402" s="196"/>
      <c r="AG402" s="196"/>
      <c r="AH402" s="196"/>
      <c r="AI402" s="196"/>
      <c r="AJ402" s="196"/>
      <c r="AP402" s="130"/>
      <c r="AQ402" s="130"/>
      <c r="AR402" s="130"/>
      <c r="AS402" s="130"/>
      <c r="AT402" s="130"/>
    </row>
    <row r="403" spans="20:46" x14ac:dyDescent="0.25">
      <c r="T403" s="135"/>
      <c r="U403" s="6"/>
      <c r="V403" s="6"/>
      <c r="W403" s="10"/>
      <c r="X403" s="10"/>
      <c r="Y403" s="10"/>
      <c r="Z403" s="10"/>
      <c r="AA403" s="10"/>
      <c r="AE403" s="134">
        <f t="shared" si="21"/>
        <v>0</v>
      </c>
      <c r="AF403" s="196"/>
      <c r="AG403" s="196"/>
      <c r="AH403" s="196"/>
      <c r="AI403" s="196"/>
      <c r="AJ403" s="196"/>
      <c r="AP403" s="130"/>
      <c r="AQ403" s="130"/>
      <c r="AR403" s="130"/>
      <c r="AS403" s="130"/>
      <c r="AT403" s="130"/>
    </row>
    <row r="404" spans="20:46" x14ac:dyDescent="0.25">
      <c r="T404" s="135"/>
      <c r="U404" s="6"/>
      <c r="V404" s="6"/>
      <c r="W404" s="10"/>
      <c r="X404" s="10"/>
      <c r="Y404" s="10"/>
      <c r="Z404" s="10"/>
      <c r="AA404" s="10"/>
      <c r="AE404" s="134">
        <f t="shared" si="21"/>
        <v>0</v>
      </c>
      <c r="AF404" s="196"/>
      <c r="AG404" s="196"/>
      <c r="AH404" s="196"/>
      <c r="AI404" s="196"/>
      <c r="AJ404" s="196"/>
      <c r="AP404" s="130"/>
      <c r="AQ404" s="130"/>
      <c r="AR404" s="130"/>
      <c r="AS404" s="130"/>
      <c r="AT404" s="130"/>
    </row>
    <row r="405" spans="20:46" x14ac:dyDescent="0.25">
      <c r="T405" s="135"/>
      <c r="U405" s="6"/>
      <c r="V405" s="6"/>
      <c r="W405" s="10"/>
      <c r="X405" s="10"/>
      <c r="Y405" s="10"/>
      <c r="Z405" s="10"/>
      <c r="AA405" s="10"/>
      <c r="AE405" s="134">
        <f t="shared" si="21"/>
        <v>0</v>
      </c>
      <c r="AF405" s="196"/>
      <c r="AG405" s="196"/>
      <c r="AH405" s="196"/>
      <c r="AI405" s="196"/>
      <c r="AJ405" s="196"/>
      <c r="AP405" s="130"/>
      <c r="AQ405" s="130"/>
      <c r="AR405" s="130"/>
      <c r="AS405" s="130"/>
      <c r="AT405" s="130"/>
    </row>
    <row r="406" spans="20:46" x14ac:dyDescent="0.25">
      <c r="T406" s="135"/>
      <c r="U406" s="6"/>
      <c r="V406" s="6"/>
      <c r="W406" s="10"/>
      <c r="X406" s="10"/>
      <c r="Y406" s="10"/>
      <c r="Z406" s="10"/>
      <c r="AA406" s="10"/>
      <c r="AE406" s="134">
        <f t="shared" si="21"/>
        <v>0</v>
      </c>
      <c r="AF406" s="196"/>
      <c r="AG406" s="196"/>
      <c r="AH406" s="196"/>
      <c r="AI406" s="196"/>
      <c r="AJ406" s="196"/>
      <c r="AP406" s="130"/>
      <c r="AQ406" s="130"/>
      <c r="AR406" s="130"/>
      <c r="AS406" s="130"/>
      <c r="AT406" s="130"/>
    </row>
    <row r="407" spans="20:46" x14ac:dyDescent="0.25">
      <c r="T407" s="135"/>
      <c r="U407" s="6"/>
      <c r="V407" s="6"/>
      <c r="W407" s="10"/>
      <c r="X407" s="10"/>
      <c r="Y407" s="10"/>
      <c r="Z407" s="10"/>
      <c r="AA407" s="10"/>
      <c r="AE407" s="134">
        <f t="shared" si="21"/>
        <v>0</v>
      </c>
      <c r="AF407" s="196"/>
      <c r="AG407" s="196"/>
      <c r="AH407" s="196"/>
      <c r="AI407" s="196"/>
      <c r="AJ407" s="196"/>
      <c r="AP407" s="130"/>
      <c r="AQ407" s="130"/>
      <c r="AR407" s="130"/>
      <c r="AS407" s="130"/>
      <c r="AT407" s="130"/>
    </row>
    <row r="408" spans="20:46" x14ac:dyDescent="0.25">
      <c r="T408" s="135"/>
      <c r="U408" s="6"/>
      <c r="V408" s="6"/>
      <c r="W408" s="10"/>
      <c r="X408" s="10"/>
      <c r="Y408" s="10"/>
      <c r="Z408" s="10"/>
      <c r="AA408" s="10"/>
      <c r="AE408" s="134">
        <f t="shared" si="21"/>
        <v>0</v>
      </c>
      <c r="AF408" s="196"/>
      <c r="AG408" s="196"/>
      <c r="AH408" s="196"/>
      <c r="AI408" s="196"/>
      <c r="AJ408" s="196"/>
      <c r="AP408" s="130"/>
      <c r="AQ408" s="130"/>
      <c r="AR408" s="130"/>
      <c r="AS408" s="130"/>
      <c r="AT408" s="130"/>
    </row>
    <row r="409" spans="20:46" x14ac:dyDescent="0.25">
      <c r="T409" s="135"/>
      <c r="U409" s="6"/>
      <c r="V409" s="6"/>
      <c r="W409" s="10"/>
      <c r="X409" s="10"/>
      <c r="Y409" s="10"/>
      <c r="Z409" s="10"/>
      <c r="AA409" s="10"/>
      <c r="AE409" s="134">
        <f t="shared" si="21"/>
        <v>0</v>
      </c>
      <c r="AF409" s="196"/>
      <c r="AG409" s="196"/>
      <c r="AH409" s="196"/>
      <c r="AI409" s="196"/>
      <c r="AJ409" s="196"/>
      <c r="AP409" s="130"/>
      <c r="AQ409" s="130"/>
      <c r="AR409" s="130"/>
      <c r="AS409" s="130"/>
      <c r="AT409" s="130"/>
    </row>
    <row r="410" spans="20:46" x14ac:dyDescent="0.25">
      <c r="T410" s="135"/>
      <c r="U410" s="6"/>
      <c r="V410" s="6"/>
      <c r="W410" s="10"/>
      <c r="X410" s="10"/>
      <c r="Y410" s="10"/>
      <c r="Z410" s="10"/>
      <c r="AA410" s="10"/>
      <c r="AE410" s="134">
        <f t="shared" si="21"/>
        <v>0</v>
      </c>
      <c r="AF410" s="196"/>
      <c r="AG410" s="196"/>
      <c r="AH410" s="196"/>
      <c r="AI410" s="196"/>
      <c r="AJ410" s="196"/>
      <c r="AP410" s="130"/>
      <c r="AQ410" s="130"/>
      <c r="AR410" s="130"/>
      <c r="AS410" s="130"/>
      <c r="AT410" s="130"/>
    </row>
    <row r="411" spans="20:46" x14ac:dyDescent="0.25">
      <c r="T411" s="135"/>
      <c r="U411" s="6"/>
      <c r="V411" s="6"/>
      <c r="W411" s="10"/>
      <c r="X411" s="10"/>
      <c r="Y411" s="10"/>
      <c r="Z411" s="10"/>
      <c r="AA411" s="10"/>
      <c r="AE411" s="134">
        <f t="shared" si="21"/>
        <v>0</v>
      </c>
      <c r="AF411" s="196"/>
      <c r="AG411" s="196"/>
      <c r="AH411" s="196"/>
      <c r="AI411" s="196"/>
      <c r="AJ411" s="196"/>
      <c r="AP411" s="130"/>
      <c r="AQ411" s="130"/>
      <c r="AR411" s="130"/>
      <c r="AS411" s="130"/>
      <c r="AT411" s="130"/>
    </row>
    <row r="412" spans="20:46" x14ac:dyDescent="0.25">
      <c r="T412" s="135"/>
      <c r="U412" s="6"/>
      <c r="V412" s="6"/>
      <c r="W412" s="10"/>
      <c r="X412" s="10"/>
      <c r="Y412" s="10"/>
      <c r="Z412" s="10"/>
      <c r="AA412" s="10"/>
      <c r="AE412" s="134">
        <f t="shared" si="21"/>
        <v>0</v>
      </c>
      <c r="AF412" s="196"/>
      <c r="AG412" s="196"/>
      <c r="AH412" s="196"/>
      <c r="AI412" s="196"/>
      <c r="AJ412" s="196"/>
      <c r="AP412" s="130"/>
      <c r="AQ412" s="130"/>
      <c r="AR412" s="130"/>
      <c r="AS412" s="130"/>
      <c r="AT412" s="130"/>
    </row>
    <row r="413" spans="20:46" x14ac:dyDescent="0.25">
      <c r="T413" s="135"/>
      <c r="U413" s="6"/>
      <c r="V413" s="6"/>
      <c r="W413" s="10"/>
      <c r="X413" s="10"/>
      <c r="Y413" s="10"/>
      <c r="Z413" s="10"/>
      <c r="AA413" s="10"/>
      <c r="AE413" s="134">
        <f t="shared" si="21"/>
        <v>0</v>
      </c>
      <c r="AF413" s="196"/>
      <c r="AG413" s="196"/>
      <c r="AH413" s="196"/>
      <c r="AI413" s="196"/>
      <c r="AJ413" s="196"/>
      <c r="AP413" s="130"/>
      <c r="AQ413" s="130"/>
      <c r="AR413" s="130"/>
      <c r="AS413" s="130"/>
      <c r="AT413" s="130"/>
    </row>
    <row r="414" spans="20:46" x14ac:dyDescent="0.25">
      <c r="T414" s="135"/>
      <c r="U414" s="6"/>
      <c r="V414" s="6"/>
      <c r="W414" s="10"/>
      <c r="X414" s="10"/>
      <c r="Y414" s="10"/>
      <c r="Z414" s="10"/>
      <c r="AA414" s="10"/>
      <c r="AE414" s="134">
        <f t="shared" si="21"/>
        <v>0</v>
      </c>
      <c r="AF414" s="196"/>
      <c r="AG414" s="196"/>
      <c r="AH414" s="196"/>
      <c r="AI414" s="196"/>
      <c r="AJ414" s="196"/>
      <c r="AP414" s="130"/>
      <c r="AQ414" s="130"/>
      <c r="AR414" s="130"/>
      <c r="AS414" s="130"/>
      <c r="AT414" s="130"/>
    </row>
    <row r="415" spans="20:46" x14ac:dyDescent="0.25">
      <c r="T415" s="135"/>
      <c r="U415" s="6"/>
      <c r="V415" s="6"/>
      <c r="W415" s="10"/>
      <c r="X415" s="10"/>
      <c r="Y415" s="10"/>
      <c r="Z415" s="10"/>
      <c r="AA415" s="10"/>
      <c r="AE415" s="134">
        <f t="shared" si="21"/>
        <v>0</v>
      </c>
      <c r="AF415" s="196"/>
      <c r="AG415" s="196"/>
      <c r="AH415" s="196"/>
      <c r="AI415" s="196"/>
      <c r="AJ415" s="196"/>
      <c r="AP415" s="130"/>
      <c r="AQ415" s="130"/>
      <c r="AR415" s="130"/>
      <c r="AS415" s="130"/>
      <c r="AT415" s="130"/>
    </row>
    <row r="416" spans="20:46" x14ac:dyDescent="0.25">
      <c r="T416" s="135"/>
      <c r="U416" s="6"/>
      <c r="V416" s="6"/>
      <c r="W416" s="10"/>
      <c r="X416" s="10"/>
      <c r="Y416" s="10"/>
      <c r="Z416" s="10"/>
      <c r="AA416" s="10"/>
      <c r="AE416" s="134">
        <f t="shared" si="21"/>
        <v>0</v>
      </c>
      <c r="AF416" s="196"/>
      <c r="AG416" s="196"/>
      <c r="AH416" s="196"/>
      <c r="AI416" s="196"/>
      <c r="AJ416" s="196"/>
      <c r="AP416" s="130"/>
      <c r="AQ416" s="130"/>
      <c r="AR416" s="130"/>
      <c r="AS416" s="130"/>
      <c r="AT416" s="130"/>
    </row>
    <row r="417" spans="20:46" x14ac:dyDescent="0.25">
      <c r="T417" s="135"/>
      <c r="U417" s="6"/>
      <c r="V417" s="6"/>
      <c r="W417" s="10"/>
      <c r="X417" s="10"/>
      <c r="Y417" s="10"/>
      <c r="Z417" s="10"/>
      <c r="AA417" s="10"/>
      <c r="AE417" s="134">
        <f t="shared" si="21"/>
        <v>0</v>
      </c>
      <c r="AF417" s="196"/>
      <c r="AG417" s="196"/>
      <c r="AH417" s="196"/>
      <c r="AI417" s="196"/>
      <c r="AJ417" s="196"/>
      <c r="AP417" s="130"/>
      <c r="AQ417" s="130"/>
      <c r="AR417" s="130"/>
      <c r="AS417" s="130"/>
      <c r="AT417" s="130"/>
    </row>
    <row r="418" spans="20:46" x14ac:dyDescent="0.25">
      <c r="T418" s="135"/>
      <c r="U418" s="6"/>
      <c r="V418" s="6"/>
      <c r="W418" s="10"/>
      <c r="X418" s="10"/>
      <c r="Y418" s="10"/>
      <c r="Z418" s="10"/>
      <c r="AA418" s="10"/>
      <c r="AE418" s="134">
        <f t="shared" si="21"/>
        <v>0</v>
      </c>
      <c r="AF418" s="196"/>
      <c r="AG418" s="196"/>
      <c r="AH418" s="196"/>
      <c r="AI418" s="196"/>
      <c r="AJ418" s="196"/>
      <c r="AP418" s="130"/>
      <c r="AQ418" s="130"/>
      <c r="AR418" s="130"/>
      <c r="AS418" s="130"/>
      <c r="AT418" s="130"/>
    </row>
    <row r="419" spans="20:46" x14ac:dyDescent="0.25">
      <c r="T419" s="135"/>
      <c r="U419" s="6"/>
      <c r="V419" s="6"/>
      <c r="W419" s="10"/>
      <c r="X419" s="10"/>
      <c r="Y419" s="10"/>
      <c r="Z419" s="10"/>
      <c r="AA419" s="10"/>
      <c r="AE419" s="134">
        <f t="shared" si="21"/>
        <v>0</v>
      </c>
      <c r="AF419" s="196"/>
      <c r="AG419" s="196"/>
      <c r="AH419" s="196"/>
      <c r="AI419" s="196"/>
      <c r="AJ419" s="196"/>
      <c r="AP419" s="130"/>
      <c r="AQ419" s="130"/>
      <c r="AR419" s="130"/>
      <c r="AS419" s="130"/>
      <c r="AT419" s="130"/>
    </row>
    <row r="420" spans="20:46" x14ac:dyDescent="0.25">
      <c r="T420" s="135"/>
      <c r="U420" s="6"/>
      <c r="V420" s="6"/>
      <c r="W420" s="10"/>
      <c r="X420" s="10"/>
      <c r="Y420" s="10"/>
      <c r="Z420" s="10"/>
      <c r="AA420" s="10"/>
      <c r="AE420" s="134">
        <f t="shared" si="21"/>
        <v>0</v>
      </c>
      <c r="AF420" s="196"/>
      <c r="AG420" s="196"/>
      <c r="AH420" s="196"/>
      <c r="AI420" s="196"/>
      <c r="AJ420" s="196"/>
      <c r="AP420" s="130"/>
      <c r="AQ420" s="130"/>
      <c r="AR420" s="130"/>
      <c r="AS420" s="130"/>
      <c r="AT420" s="130"/>
    </row>
    <row r="421" spans="20:46" x14ac:dyDescent="0.25">
      <c r="T421" s="135"/>
      <c r="U421" s="6"/>
      <c r="V421" s="6"/>
      <c r="W421" s="10"/>
      <c r="X421" s="10"/>
      <c r="Y421" s="10"/>
      <c r="Z421" s="10"/>
      <c r="AA421" s="10"/>
      <c r="AE421" s="134">
        <f t="shared" si="21"/>
        <v>0</v>
      </c>
      <c r="AF421" s="196"/>
      <c r="AG421" s="196"/>
      <c r="AH421" s="196"/>
      <c r="AI421" s="196"/>
      <c r="AJ421" s="196"/>
      <c r="AP421" s="130"/>
      <c r="AQ421" s="130"/>
      <c r="AR421" s="130"/>
      <c r="AS421" s="130"/>
      <c r="AT421" s="130"/>
    </row>
    <row r="422" spans="20:46" x14ac:dyDescent="0.25">
      <c r="T422" s="135"/>
      <c r="U422" s="6"/>
      <c r="V422" s="6"/>
      <c r="W422" s="10"/>
      <c r="X422" s="10"/>
      <c r="Y422" s="10"/>
      <c r="Z422" s="10"/>
      <c r="AA422" s="10"/>
      <c r="AE422" s="134">
        <f t="shared" si="21"/>
        <v>0</v>
      </c>
      <c r="AF422" s="196"/>
      <c r="AG422" s="196"/>
      <c r="AH422" s="196"/>
      <c r="AI422" s="196"/>
      <c r="AJ422" s="196"/>
      <c r="AP422" s="130"/>
      <c r="AQ422" s="130"/>
      <c r="AR422" s="130"/>
      <c r="AS422" s="130"/>
      <c r="AT422" s="130"/>
    </row>
    <row r="423" spans="20:46" x14ac:dyDescent="0.25">
      <c r="T423" s="135"/>
      <c r="U423" s="6"/>
      <c r="V423" s="6"/>
      <c r="W423" s="10"/>
      <c r="X423" s="10"/>
      <c r="Y423" s="10"/>
      <c r="Z423" s="10"/>
      <c r="AA423" s="10"/>
      <c r="AE423" s="134">
        <f t="shared" si="21"/>
        <v>0</v>
      </c>
      <c r="AF423" s="196"/>
      <c r="AG423" s="196"/>
      <c r="AH423" s="196"/>
      <c r="AI423" s="196"/>
      <c r="AJ423" s="196"/>
      <c r="AP423" s="130"/>
      <c r="AQ423" s="130"/>
      <c r="AR423" s="130"/>
      <c r="AS423" s="130"/>
      <c r="AT423" s="130"/>
    </row>
    <row r="424" spans="20:46" x14ac:dyDescent="0.25">
      <c r="T424" s="135"/>
      <c r="U424" s="6"/>
      <c r="V424" s="6"/>
      <c r="W424" s="10"/>
      <c r="X424" s="10"/>
      <c r="Y424" s="10"/>
      <c r="Z424" s="10"/>
      <c r="AA424" s="10"/>
      <c r="AE424" s="134">
        <f t="shared" si="21"/>
        <v>0</v>
      </c>
      <c r="AF424" s="196"/>
      <c r="AG424" s="196"/>
      <c r="AH424" s="196"/>
      <c r="AI424" s="196"/>
      <c r="AJ424" s="196"/>
      <c r="AP424" s="130"/>
      <c r="AQ424" s="130"/>
      <c r="AR424" s="130"/>
      <c r="AS424" s="130"/>
      <c r="AT424" s="130"/>
    </row>
    <row r="425" spans="20:46" x14ac:dyDescent="0.25">
      <c r="T425" s="135"/>
      <c r="U425" s="6"/>
      <c r="V425" s="6"/>
      <c r="W425" s="10"/>
      <c r="X425" s="10"/>
      <c r="Y425" s="10"/>
      <c r="Z425" s="10"/>
      <c r="AA425" s="10"/>
      <c r="AE425" s="134">
        <f t="shared" si="21"/>
        <v>0</v>
      </c>
      <c r="AF425" s="196"/>
      <c r="AG425" s="196"/>
      <c r="AH425" s="196"/>
      <c r="AI425" s="196"/>
      <c r="AJ425" s="196"/>
      <c r="AP425" s="130"/>
      <c r="AQ425" s="130"/>
      <c r="AR425" s="130"/>
      <c r="AS425" s="130"/>
      <c r="AT425" s="130"/>
    </row>
    <row r="426" spans="20:46" x14ac:dyDescent="0.25">
      <c r="T426" s="135"/>
      <c r="U426" s="6"/>
      <c r="V426" s="6"/>
      <c r="W426" s="10"/>
      <c r="X426" s="10"/>
      <c r="Y426" s="10"/>
      <c r="Z426" s="10"/>
      <c r="AA426" s="10"/>
      <c r="AE426" s="134">
        <f t="shared" si="21"/>
        <v>0</v>
      </c>
      <c r="AF426" s="196"/>
      <c r="AG426" s="196"/>
      <c r="AH426" s="196"/>
      <c r="AI426" s="196"/>
      <c r="AJ426" s="196"/>
      <c r="AP426" s="130"/>
      <c r="AQ426" s="130"/>
      <c r="AR426" s="130"/>
      <c r="AS426" s="130"/>
      <c r="AT426" s="130"/>
    </row>
    <row r="427" spans="20:46" x14ac:dyDescent="0.25">
      <c r="T427" s="135"/>
      <c r="U427" s="6"/>
      <c r="V427" s="6"/>
      <c r="W427" s="10"/>
      <c r="X427" s="10"/>
      <c r="Y427" s="10"/>
      <c r="Z427" s="10"/>
      <c r="AA427" s="10"/>
      <c r="AE427" s="134">
        <f t="shared" si="21"/>
        <v>0</v>
      </c>
      <c r="AF427" s="196"/>
      <c r="AG427" s="196"/>
      <c r="AH427" s="196"/>
      <c r="AI427" s="196"/>
      <c r="AJ427" s="196"/>
      <c r="AP427" s="130"/>
      <c r="AQ427" s="130"/>
      <c r="AR427" s="130"/>
      <c r="AS427" s="130"/>
      <c r="AT427" s="130"/>
    </row>
    <row r="428" spans="20:46" x14ac:dyDescent="0.25">
      <c r="T428" s="135"/>
      <c r="U428" s="6"/>
      <c r="V428" s="6"/>
      <c r="W428" s="10"/>
      <c r="X428" s="10"/>
      <c r="Y428" s="10"/>
      <c r="Z428" s="10"/>
      <c r="AA428" s="10"/>
      <c r="AE428" s="134">
        <f t="shared" si="21"/>
        <v>0</v>
      </c>
      <c r="AF428" s="196"/>
      <c r="AG428" s="196"/>
      <c r="AH428" s="196"/>
      <c r="AI428" s="196"/>
      <c r="AJ428" s="196"/>
      <c r="AP428" s="130"/>
      <c r="AQ428" s="130"/>
      <c r="AR428" s="130"/>
      <c r="AS428" s="130"/>
      <c r="AT428" s="130"/>
    </row>
    <row r="429" spans="20:46" x14ac:dyDescent="0.25">
      <c r="T429" s="135"/>
      <c r="U429" s="6"/>
      <c r="V429" s="6"/>
      <c r="W429" s="10"/>
      <c r="X429" s="10"/>
      <c r="Y429" s="10"/>
      <c r="Z429" s="10"/>
      <c r="AA429" s="10"/>
      <c r="AE429" s="134">
        <f t="shared" si="21"/>
        <v>0</v>
      </c>
      <c r="AF429" s="196"/>
      <c r="AG429" s="196"/>
      <c r="AH429" s="196"/>
      <c r="AI429" s="196"/>
      <c r="AJ429" s="196"/>
      <c r="AP429" s="130"/>
      <c r="AQ429" s="130"/>
      <c r="AR429" s="130"/>
      <c r="AS429" s="130"/>
      <c r="AT429" s="130"/>
    </row>
    <row r="430" spans="20:46" x14ac:dyDescent="0.25">
      <c r="T430" s="136"/>
      <c r="AE430" s="134">
        <f t="shared" si="21"/>
        <v>0</v>
      </c>
      <c r="AF430" s="196"/>
      <c r="AG430" s="196"/>
      <c r="AH430" s="196"/>
      <c r="AI430" s="196"/>
      <c r="AJ430" s="196"/>
      <c r="AP430" s="130"/>
      <c r="AQ430" s="130"/>
      <c r="AR430" s="130"/>
      <c r="AS430" s="130"/>
      <c r="AT430" s="130"/>
    </row>
    <row r="431" spans="20:46" x14ac:dyDescent="0.25">
      <c r="T431" s="136"/>
      <c r="AE431" s="134">
        <f t="shared" si="21"/>
        <v>0</v>
      </c>
      <c r="AF431" s="196"/>
      <c r="AG431" s="196"/>
      <c r="AH431" s="196"/>
      <c r="AI431" s="196"/>
      <c r="AJ431" s="196"/>
      <c r="AP431" s="130"/>
      <c r="AQ431" s="130"/>
      <c r="AR431" s="130"/>
      <c r="AS431" s="130"/>
      <c r="AT431" s="130"/>
    </row>
    <row r="432" spans="20:46" x14ac:dyDescent="0.25">
      <c r="T432" s="136"/>
      <c r="AE432" s="134">
        <f t="shared" si="21"/>
        <v>0</v>
      </c>
      <c r="AF432" s="196"/>
      <c r="AG432" s="196"/>
      <c r="AH432" s="196"/>
      <c r="AI432" s="196"/>
      <c r="AJ432" s="196"/>
      <c r="AP432" s="130"/>
      <c r="AQ432" s="130"/>
      <c r="AR432" s="130"/>
      <c r="AS432" s="130"/>
      <c r="AT432" s="130"/>
    </row>
    <row r="433" spans="20:46" x14ac:dyDescent="0.25">
      <c r="T433" s="136"/>
      <c r="AE433" s="134">
        <f t="shared" si="21"/>
        <v>0</v>
      </c>
      <c r="AF433" s="196"/>
      <c r="AG433" s="196"/>
      <c r="AH433" s="196"/>
      <c r="AI433" s="196"/>
      <c r="AJ433" s="196"/>
      <c r="AP433" s="130"/>
      <c r="AQ433" s="130"/>
      <c r="AR433" s="130"/>
      <c r="AS433" s="130"/>
      <c r="AT433" s="130"/>
    </row>
    <row r="434" spans="20:46" x14ac:dyDescent="0.25">
      <c r="T434" s="136"/>
      <c r="AE434" s="134">
        <f t="shared" si="21"/>
        <v>0</v>
      </c>
      <c r="AF434" s="196"/>
      <c r="AG434" s="196"/>
      <c r="AH434" s="196"/>
      <c r="AI434" s="196"/>
      <c r="AJ434" s="196"/>
      <c r="AP434" s="130"/>
      <c r="AQ434" s="130"/>
      <c r="AR434" s="130"/>
      <c r="AS434" s="130"/>
      <c r="AT434" s="130"/>
    </row>
    <row r="435" spans="20:46" x14ac:dyDescent="0.25">
      <c r="T435" s="136"/>
      <c r="AE435" s="134">
        <f t="shared" si="21"/>
        <v>0</v>
      </c>
      <c r="AF435" s="196"/>
      <c r="AG435" s="196"/>
      <c r="AH435" s="196"/>
      <c r="AI435" s="196"/>
      <c r="AJ435" s="196"/>
      <c r="AP435" s="130"/>
      <c r="AQ435" s="130"/>
      <c r="AR435" s="130"/>
      <c r="AS435" s="130"/>
      <c r="AT435" s="130"/>
    </row>
    <row r="436" spans="20:46" x14ac:dyDescent="0.25">
      <c r="T436" s="136"/>
      <c r="AE436" s="134">
        <f t="shared" si="21"/>
        <v>0</v>
      </c>
      <c r="AF436" s="196"/>
      <c r="AG436" s="196"/>
      <c r="AH436" s="196"/>
      <c r="AI436" s="196"/>
      <c r="AJ436" s="196"/>
      <c r="AP436" s="130"/>
      <c r="AQ436" s="130"/>
      <c r="AR436" s="130"/>
      <c r="AS436" s="130"/>
      <c r="AT436" s="130"/>
    </row>
    <row r="437" spans="20:46" x14ac:dyDescent="0.25">
      <c r="T437" s="136"/>
      <c r="AE437" s="134">
        <f t="shared" si="21"/>
        <v>0</v>
      </c>
      <c r="AF437" s="196"/>
      <c r="AG437" s="196"/>
      <c r="AH437" s="196"/>
      <c r="AI437" s="196"/>
      <c r="AJ437" s="196"/>
      <c r="AP437" s="130"/>
      <c r="AQ437" s="130"/>
      <c r="AR437" s="130"/>
      <c r="AS437" s="130"/>
      <c r="AT437" s="130"/>
    </row>
    <row r="438" spans="20:46" x14ac:dyDescent="0.25">
      <c r="T438" s="136"/>
      <c r="AE438" s="134">
        <f t="shared" si="21"/>
        <v>0</v>
      </c>
      <c r="AF438" s="196"/>
      <c r="AG438" s="196"/>
      <c r="AH438" s="196"/>
      <c r="AI438" s="196"/>
      <c r="AJ438" s="196"/>
      <c r="AP438" s="130"/>
      <c r="AQ438" s="130"/>
      <c r="AR438" s="130"/>
      <c r="AS438" s="130"/>
      <c r="AT438" s="130"/>
    </row>
    <row r="439" spans="20:46" x14ac:dyDescent="0.25">
      <c r="T439" s="136"/>
      <c r="AE439" s="134">
        <f t="shared" si="21"/>
        <v>0</v>
      </c>
      <c r="AF439" s="196"/>
      <c r="AG439" s="196"/>
      <c r="AH439" s="196"/>
      <c r="AI439" s="196"/>
      <c r="AJ439" s="196"/>
      <c r="AP439" s="130"/>
      <c r="AQ439" s="130"/>
      <c r="AR439" s="130"/>
      <c r="AS439" s="130"/>
      <c r="AT439" s="130"/>
    </row>
    <row r="440" spans="20:46" x14ac:dyDescent="0.25">
      <c r="T440" s="136"/>
      <c r="AE440" s="134">
        <f t="shared" si="21"/>
        <v>0</v>
      </c>
      <c r="AF440" s="196"/>
      <c r="AG440" s="196"/>
      <c r="AH440" s="196"/>
      <c r="AI440" s="196"/>
      <c r="AJ440" s="196"/>
      <c r="AP440" s="130"/>
      <c r="AQ440" s="130"/>
      <c r="AR440" s="130"/>
      <c r="AS440" s="130"/>
      <c r="AT440" s="130"/>
    </row>
    <row r="441" spans="20:46" x14ac:dyDescent="0.25">
      <c r="T441" s="136"/>
      <c r="AE441" s="134">
        <f t="shared" si="21"/>
        <v>0</v>
      </c>
      <c r="AF441" s="196"/>
      <c r="AG441" s="196"/>
      <c r="AH441" s="196"/>
      <c r="AI441" s="196"/>
      <c r="AJ441" s="196"/>
      <c r="AP441" s="130"/>
      <c r="AQ441" s="130"/>
      <c r="AR441" s="130"/>
      <c r="AS441" s="130"/>
      <c r="AT441" s="130"/>
    </row>
    <row r="442" spans="20:46" x14ac:dyDescent="0.25">
      <c r="T442" s="136"/>
      <c r="AE442" s="134">
        <f t="shared" si="21"/>
        <v>0</v>
      </c>
      <c r="AF442" s="196"/>
      <c r="AG442" s="196"/>
      <c r="AH442" s="196"/>
      <c r="AI442" s="196"/>
      <c r="AJ442" s="196"/>
      <c r="AP442" s="130"/>
      <c r="AQ442" s="130"/>
      <c r="AR442" s="130"/>
      <c r="AS442" s="130"/>
      <c r="AT442" s="130"/>
    </row>
    <row r="443" spans="20:46" x14ac:dyDescent="0.25">
      <c r="T443" s="136"/>
      <c r="AE443" s="134">
        <f t="shared" si="21"/>
        <v>0</v>
      </c>
      <c r="AF443" s="196"/>
      <c r="AG443" s="196"/>
      <c r="AH443" s="196"/>
      <c r="AI443" s="196"/>
      <c r="AJ443" s="196"/>
      <c r="AP443" s="130"/>
      <c r="AQ443" s="130"/>
      <c r="AR443" s="130"/>
      <c r="AS443" s="130"/>
      <c r="AT443" s="130"/>
    </row>
    <row r="444" spans="20:46" x14ac:dyDescent="0.25">
      <c r="T444" s="136"/>
      <c r="AE444" s="134">
        <f t="shared" si="21"/>
        <v>0</v>
      </c>
      <c r="AF444" s="196"/>
      <c r="AG444" s="196"/>
      <c r="AH444" s="196"/>
      <c r="AI444" s="196"/>
      <c r="AJ444" s="196"/>
      <c r="AP444" s="130"/>
      <c r="AQ444" s="130"/>
      <c r="AR444" s="130"/>
      <c r="AS444" s="130"/>
      <c r="AT444" s="130"/>
    </row>
    <row r="445" spans="20:46" x14ac:dyDescent="0.25">
      <c r="T445" s="136"/>
      <c r="AE445" s="134">
        <f t="shared" si="21"/>
        <v>0</v>
      </c>
      <c r="AF445" s="196"/>
      <c r="AG445" s="196"/>
      <c r="AH445" s="196"/>
      <c r="AI445" s="196"/>
      <c r="AJ445" s="196"/>
      <c r="AP445" s="130"/>
      <c r="AQ445" s="130"/>
      <c r="AR445" s="130"/>
      <c r="AS445" s="130"/>
      <c r="AT445" s="130"/>
    </row>
    <row r="446" spans="20:46" x14ac:dyDescent="0.25">
      <c r="T446" s="136"/>
      <c r="AE446" s="134">
        <f t="shared" si="21"/>
        <v>0</v>
      </c>
      <c r="AF446" s="196"/>
      <c r="AG446" s="196"/>
      <c r="AH446" s="196"/>
      <c r="AI446" s="196"/>
      <c r="AJ446" s="196"/>
      <c r="AP446" s="130"/>
      <c r="AQ446" s="130"/>
      <c r="AR446" s="130"/>
      <c r="AS446" s="130"/>
      <c r="AT446" s="130"/>
    </row>
    <row r="447" spans="20:46" x14ac:dyDescent="0.25">
      <c r="T447" s="136"/>
      <c r="AE447" s="134">
        <f t="shared" si="21"/>
        <v>0</v>
      </c>
      <c r="AF447" s="196"/>
      <c r="AG447" s="196"/>
      <c r="AH447" s="196"/>
      <c r="AI447" s="196"/>
      <c r="AJ447" s="196"/>
      <c r="AP447" s="130"/>
      <c r="AQ447" s="130"/>
      <c r="AR447" s="130"/>
      <c r="AS447" s="130"/>
      <c r="AT447" s="130"/>
    </row>
    <row r="448" spans="20:46" x14ac:dyDescent="0.25">
      <c r="T448" s="136"/>
      <c r="AE448" s="134">
        <f t="shared" si="21"/>
        <v>0</v>
      </c>
      <c r="AF448" s="196"/>
      <c r="AG448" s="196"/>
      <c r="AH448" s="196"/>
      <c r="AI448" s="196"/>
      <c r="AJ448" s="196"/>
      <c r="AP448" s="130"/>
      <c r="AQ448" s="130"/>
      <c r="AR448" s="130"/>
      <c r="AS448" s="130"/>
      <c r="AT448" s="130"/>
    </row>
    <row r="449" spans="20:46" x14ac:dyDescent="0.25">
      <c r="T449" s="136"/>
      <c r="AE449" s="134">
        <f t="shared" si="21"/>
        <v>0</v>
      </c>
      <c r="AF449" s="196"/>
      <c r="AG449" s="196"/>
      <c r="AH449" s="196"/>
      <c r="AI449" s="196"/>
      <c r="AJ449" s="196"/>
      <c r="AP449" s="130"/>
      <c r="AQ449" s="130"/>
      <c r="AR449" s="130"/>
      <c r="AS449" s="130"/>
      <c r="AT449" s="130"/>
    </row>
    <row r="450" spans="20:46" x14ac:dyDescent="0.25">
      <c r="T450" s="136"/>
      <c r="AE450" s="134">
        <f t="shared" si="21"/>
        <v>0</v>
      </c>
      <c r="AF450" s="196"/>
      <c r="AG450" s="196"/>
      <c r="AH450" s="196"/>
      <c r="AI450" s="196"/>
      <c r="AJ450" s="196"/>
      <c r="AP450" s="130"/>
      <c r="AQ450" s="130"/>
      <c r="AR450" s="130"/>
      <c r="AS450" s="130"/>
      <c r="AT450" s="130"/>
    </row>
    <row r="451" spans="20:46" x14ac:dyDescent="0.25">
      <c r="T451" s="136"/>
      <c r="AE451" s="134">
        <f t="shared" si="21"/>
        <v>0</v>
      </c>
      <c r="AF451" s="196"/>
      <c r="AG451" s="196"/>
      <c r="AH451" s="196"/>
      <c r="AI451" s="196"/>
      <c r="AJ451" s="196"/>
      <c r="AP451" s="130"/>
      <c r="AQ451" s="130"/>
      <c r="AR451" s="130"/>
      <c r="AS451" s="130"/>
      <c r="AT451" s="130"/>
    </row>
    <row r="452" spans="20:46" x14ac:dyDescent="0.25">
      <c r="T452" s="136"/>
      <c r="AE452" s="134">
        <f t="shared" si="21"/>
        <v>0</v>
      </c>
      <c r="AF452" s="196"/>
      <c r="AG452" s="196"/>
      <c r="AH452" s="196"/>
      <c r="AI452" s="196"/>
      <c r="AJ452" s="196"/>
      <c r="AP452" s="130"/>
      <c r="AQ452" s="130"/>
      <c r="AR452" s="130"/>
      <c r="AS452" s="130"/>
      <c r="AT452" s="130"/>
    </row>
    <row r="453" spans="20:46" x14ac:dyDescent="0.25">
      <c r="T453" s="136"/>
      <c r="AE453" s="134">
        <f t="shared" si="21"/>
        <v>0</v>
      </c>
      <c r="AF453" s="196"/>
      <c r="AG453" s="196"/>
      <c r="AH453" s="196"/>
      <c r="AI453" s="196"/>
      <c r="AJ453" s="196"/>
      <c r="AP453" s="130"/>
      <c r="AQ453" s="130"/>
      <c r="AR453" s="130"/>
      <c r="AS453" s="130"/>
      <c r="AT453" s="130"/>
    </row>
    <row r="454" spans="20:46" x14ac:dyDescent="0.25">
      <c r="T454" s="136"/>
      <c r="AE454" s="134">
        <f t="shared" ref="AE454:AE517" si="22">T454</f>
        <v>0</v>
      </c>
      <c r="AF454" s="196"/>
      <c r="AG454" s="196"/>
      <c r="AH454" s="196"/>
      <c r="AI454" s="196"/>
      <c r="AJ454" s="196"/>
      <c r="AP454" s="130"/>
      <c r="AQ454" s="130"/>
      <c r="AR454" s="130"/>
      <c r="AS454" s="130"/>
      <c r="AT454" s="130"/>
    </row>
    <row r="455" spans="20:46" x14ac:dyDescent="0.25">
      <c r="T455" s="136"/>
      <c r="AE455" s="134">
        <f t="shared" si="22"/>
        <v>0</v>
      </c>
      <c r="AF455" s="196"/>
      <c r="AG455" s="196"/>
      <c r="AH455" s="196"/>
      <c r="AI455" s="196"/>
      <c r="AJ455" s="196"/>
      <c r="AP455" s="130"/>
      <c r="AQ455" s="130"/>
      <c r="AR455" s="130"/>
      <c r="AS455" s="130"/>
      <c r="AT455" s="130"/>
    </row>
    <row r="456" spans="20:46" x14ac:dyDescent="0.25">
      <c r="T456" s="136"/>
      <c r="AE456" s="134">
        <f t="shared" si="22"/>
        <v>0</v>
      </c>
      <c r="AF456" s="196"/>
      <c r="AG456" s="196"/>
      <c r="AH456" s="196"/>
      <c r="AI456" s="196"/>
      <c r="AJ456" s="196"/>
      <c r="AP456" s="130"/>
      <c r="AQ456" s="130"/>
      <c r="AR456" s="130"/>
      <c r="AS456" s="130"/>
      <c r="AT456" s="130"/>
    </row>
    <row r="457" spans="20:46" x14ac:dyDescent="0.25">
      <c r="T457" s="136"/>
      <c r="AE457" s="134">
        <f t="shared" si="22"/>
        <v>0</v>
      </c>
      <c r="AF457" s="196"/>
      <c r="AG457" s="196"/>
      <c r="AH457" s="196"/>
      <c r="AI457" s="196"/>
      <c r="AJ457" s="196"/>
      <c r="AP457" s="130"/>
      <c r="AQ457" s="130"/>
      <c r="AR457" s="130"/>
      <c r="AS457" s="130"/>
      <c r="AT457" s="130"/>
    </row>
    <row r="458" spans="20:46" x14ac:dyDescent="0.25">
      <c r="T458" s="136"/>
      <c r="AE458" s="134">
        <f t="shared" si="22"/>
        <v>0</v>
      </c>
      <c r="AF458" s="196"/>
      <c r="AG458" s="196"/>
      <c r="AH458" s="196"/>
      <c r="AI458" s="196"/>
      <c r="AJ458" s="196"/>
      <c r="AP458" s="130"/>
      <c r="AQ458" s="130"/>
      <c r="AR458" s="130"/>
      <c r="AS458" s="130"/>
      <c r="AT458" s="130"/>
    </row>
    <row r="459" spans="20:46" x14ac:dyDescent="0.25">
      <c r="T459" s="136"/>
      <c r="AE459" s="134">
        <f t="shared" si="22"/>
        <v>0</v>
      </c>
      <c r="AF459" s="196"/>
      <c r="AG459" s="196"/>
      <c r="AH459" s="196"/>
      <c r="AI459" s="196"/>
      <c r="AJ459" s="196"/>
      <c r="AP459" s="130"/>
      <c r="AQ459" s="130"/>
      <c r="AR459" s="130"/>
      <c r="AS459" s="130"/>
      <c r="AT459" s="130"/>
    </row>
    <row r="460" spans="20:46" x14ac:dyDescent="0.25">
      <c r="T460" s="136"/>
      <c r="AE460" s="134">
        <f t="shared" si="22"/>
        <v>0</v>
      </c>
      <c r="AF460" s="196"/>
      <c r="AG460" s="196"/>
      <c r="AH460" s="196"/>
      <c r="AI460" s="196"/>
      <c r="AJ460" s="196"/>
      <c r="AP460" s="130"/>
      <c r="AQ460" s="130"/>
      <c r="AR460" s="130"/>
      <c r="AS460" s="130"/>
      <c r="AT460" s="130"/>
    </row>
    <row r="461" spans="20:46" x14ac:dyDescent="0.25">
      <c r="T461" s="136"/>
      <c r="AE461" s="134">
        <f t="shared" si="22"/>
        <v>0</v>
      </c>
      <c r="AF461" s="196"/>
      <c r="AG461" s="196"/>
      <c r="AH461" s="196"/>
      <c r="AI461" s="196"/>
      <c r="AJ461" s="196"/>
      <c r="AP461" s="130"/>
      <c r="AQ461" s="130"/>
      <c r="AR461" s="130"/>
      <c r="AS461" s="130"/>
      <c r="AT461" s="130"/>
    </row>
    <row r="462" spans="20:46" x14ac:dyDescent="0.25">
      <c r="T462" s="136"/>
      <c r="AE462" s="134">
        <f t="shared" si="22"/>
        <v>0</v>
      </c>
      <c r="AF462" s="196"/>
      <c r="AG462" s="196"/>
      <c r="AH462" s="196"/>
      <c r="AI462" s="196"/>
      <c r="AJ462" s="196"/>
      <c r="AP462" s="130"/>
      <c r="AQ462" s="130"/>
      <c r="AR462" s="130"/>
      <c r="AS462" s="130"/>
      <c r="AT462" s="130"/>
    </row>
    <row r="463" spans="20:46" x14ac:dyDescent="0.25">
      <c r="T463" s="136"/>
      <c r="AE463" s="134">
        <f t="shared" si="22"/>
        <v>0</v>
      </c>
      <c r="AF463" s="196"/>
      <c r="AG463" s="196"/>
      <c r="AH463" s="196"/>
      <c r="AI463" s="196"/>
      <c r="AJ463" s="196"/>
      <c r="AP463" s="130"/>
      <c r="AQ463" s="130"/>
      <c r="AR463" s="130"/>
      <c r="AS463" s="130"/>
      <c r="AT463" s="130"/>
    </row>
    <row r="464" spans="20:46" x14ac:dyDescent="0.25">
      <c r="T464" s="136"/>
      <c r="AE464" s="134">
        <f t="shared" si="22"/>
        <v>0</v>
      </c>
      <c r="AF464" s="196"/>
      <c r="AG464" s="196"/>
      <c r="AH464" s="196"/>
      <c r="AI464" s="196"/>
      <c r="AJ464" s="196"/>
      <c r="AP464" s="130"/>
      <c r="AQ464" s="130"/>
      <c r="AR464" s="130"/>
      <c r="AS464" s="130"/>
      <c r="AT464" s="130"/>
    </row>
    <row r="465" spans="20:46" x14ac:dyDescent="0.25">
      <c r="T465" s="136"/>
      <c r="AE465" s="134">
        <f t="shared" si="22"/>
        <v>0</v>
      </c>
      <c r="AF465" s="196"/>
      <c r="AG465" s="196"/>
      <c r="AH465" s="196"/>
      <c r="AI465" s="196"/>
      <c r="AJ465" s="196"/>
      <c r="AP465" s="130"/>
      <c r="AQ465" s="130"/>
      <c r="AR465" s="130"/>
      <c r="AS465" s="130"/>
      <c r="AT465" s="130"/>
    </row>
    <row r="466" spans="20:46" x14ac:dyDescent="0.25">
      <c r="T466" s="136"/>
      <c r="AE466" s="134">
        <f t="shared" si="22"/>
        <v>0</v>
      </c>
      <c r="AF466" s="196"/>
      <c r="AG466" s="196"/>
      <c r="AH466" s="196"/>
      <c r="AI466" s="196"/>
      <c r="AJ466" s="196"/>
      <c r="AP466" s="130"/>
      <c r="AQ466" s="130"/>
      <c r="AR466" s="130"/>
      <c r="AS466" s="130"/>
      <c r="AT466" s="130"/>
    </row>
    <row r="467" spans="20:46" x14ac:dyDescent="0.25">
      <c r="T467" s="136"/>
      <c r="AE467" s="134">
        <f t="shared" si="22"/>
        <v>0</v>
      </c>
      <c r="AF467" s="196"/>
      <c r="AG467" s="196"/>
      <c r="AH467" s="196"/>
      <c r="AI467" s="196"/>
      <c r="AJ467" s="196"/>
      <c r="AP467" s="130"/>
      <c r="AQ467" s="130"/>
      <c r="AR467" s="130"/>
      <c r="AS467" s="130"/>
      <c r="AT467" s="130"/>
    </row>
    <row r="468" spans="20:46" x14ac:dyDescent="0.25">
      <c r="T468" s="136"/>
      <c r="AE468" s="134">
        <f t="shared" si="22"/>
        <v>0</v>
      </c>
      <c r="AF468" s="196"/>
      <c r="AG468" s="196"/>
      <c r="AH468" s="196"/>
      <c r="AI468" s="196"/>
      <c r="AJ468" s="196"/>
      <c r="AP468" s="130"/>
      <c r="AQ468" s="130"/>
      <c r="AR468" s="130"/>
      <c r="AS468" s="130"/>
      <c r="AT468" s="130"/>
    </row>
    <row r="469" spans="20:46" x14ac:dyDescent="0.25">
      <c r="T469" s="136"/>
      <c r="AE469" s="134">
        <f t="shared" si="22"/>
        <v>0</v>
      </c>
      <c r="AF469" s="196"/>
      <c r="AG469" s="196"/>
      <c r="AH469" s="196"/>
      <c r="AI469" s="196"/>
      <c r="AJ469" s="196"/>
      <c r="AP469" s="130"/>
      <c r="AQ469" s="130"/>
      <c r="AR469" s="130"/>
      <c r="AS469" s="130"/>
      <c r="AT469" s="130"/>
    </row>
    <row r="470" spans="20:46" x14ac:dyDescent="0.25">
      <c r="T470" s="136"/>
      <c r="AE470" s="134">
        <f t="shared" si="22"/>
        <v>0</v>
      </c>
      <c r="AF470" s="196"/>
      <c r="AG470" s="196"/>
      <c r="AH470" s="196"/>
      <c r="AI470" s="196"/>
      <c r="AJ470" s="196"/>
      <c r="AP470" s="130"/>
      <c r="AQ470" s="130"/>
      <c r="AR470" s="130"/>
      <c r="AS470" s="130"/>
      <c r="AT470" s="130"/>
    </row>
    <row r="471" spans="20:46" x14ac:dyDescent="0.25">
      <c r="T471" s="136"/>
      <c r="AE471" s="134">
        <f t="shared" si="22"/>
        <v>0</v>
      </c>
      <c r="AF471" s="196"/>
      <c r="AG471" s="196"/>
      <c r="AH471" s="196"/>
      <c r="AI471" s="196"/>
      <c r="AJ471" s="196"/>
      <c r="AP471" s="130"/>
      <c r="AQ471" s="130"/>
      <c r="AR471" s="130"/>
      <c r="AS471" s="130"/>
      <c r="AT471" s="130"/>
    </row>
    <row r="472" spans="20:46" x14ac:dyDescent="0.25">
      <c r="T472" s="136"/>
      <c r="AE472" s="134">
        <f t="shared" si="22"/>
        <v>0</v>
      </c>
      <c r="AF472" s="196"/>
      <c r="AG472" s="196"/>
      <c r="AH472" s="196"/>
      <c r="AI472" s="196"/>
      <c r="AJ472" s="196"/>
      <c r="AP472" s="130"/>
      <c r="AQ472" s="130"/>
      <c r="AR472" s="130"/>
      <c r="AS472" s="130"/>
      <c r="AT472" s="130"/>
    </row>
    <row r="473" spans="20:46" x14ac:dyDescent="0.25">
      <c r="T473" s="136"/>
      <c r="AE473" s="134">
        <f t="shared" si="22"/>
        <v>0</v>
      </c>
      <c r="AF473" s="196"/>
      <c r="AG473" s="196"/>
      <c r="AH473" s="196"/>
      <c r="AI473" s="196"/>
      <c r="AJ473" s="196"/>
      <c r="AP473" s="130"/>
      <c r="AQ473" s="130"/>
      <c r="AR473" s="130"/>
      <c r="AS473" s="130"/>
      <c r="AT473" s="130"/>
    </row>
    <row r="474" spans="20:46" x14ac:dyDescent="0.25">
      <c r="T474" s="136"/>
      <c r="AE474" s="134">
        <f t="shared" si="22"/>
        <v>0</v>
      </c>
      <c r="AF474" s="196"/>
      <c r="AG474" s="196"/>
      <c r="AH474" s="196"/>
      <c r="AI474" s="196"/>
      <c r="AJ474" s="196"/>
      <c r="AP474" s="130"/>
      <c r="AQ474" s="130"/>
      <c r="AR474" s="130"/>
      <c r="AS474" s="130"/>
      <c r="AT474" s="130"/>
    </row>
    <row r="475" spans="20:46" x14ac:dyDescent="0.25">
      <c r="T475" s="136"/>
      <c r="AE475" s="134">
        <f t="shared" si="22"/>
        <v>0</v>
      </c>
      <c r="AF475" s="196"/>
      <c r="AG475" s="196"/>
      <c r="AH475" s="196"/>
      <c r="AI475" s="196"/>
      <c r="AJ475" s="196"/>
      <c r="AP475" s="130"/>
      <c r="AQ475" s="130"/>
      <c r="AR475" s="130"/>
      <c r="AS475" s="130"/>
      <c r="AT475" s="130"/>
    </row>
    <row r="476" spans="20:46" x14ac:dyDescent="0.25">
      <c r="T476" s="136"/>
      <c r="AE476" s="134">
        <f t="shared" si="22"/>
        <v>0</v>
      </c>
      <c r="AF476" s="196"/>
      <c r="AG476" s="196"/>
      <c r="AH476" s="196"/>
      <c r="AI476" s="196"/>
      <c r="AJ476" s="196"/>
      <c r="AP476" s="130"/>
      <c r="AQ476" s="130"/>
      <c r="AR476" s="130"/>
      <c r="AS476" s="130"/>
      <c r="AT476" s="130"/>
    </row>
    <row r="477" spans="20:46" x14ac:dyDescent="0.25">
      <c r="T477" s="136"/>
      <c r="AE477" s="134">
        <f t="shared" si="22"/>
        <v>0</v>
      </c>
      <c r="AF477" s="196"/>
      <c r="AG477" s="196"/>
      <c r="AH477" s="196"/>
      <c r="AI477" s="196"/>
      <c r="AJ477" s="196"/>
      <c r="AP477" s="130"/>
      <c r="AQ477" s="130"/>
      <c r="AR477" s="130"/>
      <c r="AS477" s="130"/>
      <c r="AT477" s="130"/>
    </row>
    <row r="478" spans="20:46" x14ac:dyDescent="0.25">
      <c r="T478" s="136"/>
      <c r="AE478" s="134">
        <f t="shared" si="22"/>
        <v>0</v>
      </c>
      <c r="AF478" s="196"/>
      <c r="AG478" s="196"/>
      <c r="AH478" s="196"/>
      <c r="AI478" s="196"/>
      <c r="AJ478" s="196"/>
      <c r="AP478" s="130"/>
      <c r="AQ478" s="130"/>
      <c r="AR478" s="130"/>
      <c r="AS478" s="130"/>
      <c r="AT478" s="130"/>
    </row>
    <row r="479" spans="20:46" x14ac:dyDescent="0.25">
      <c r="T479" s="136"/>
      <c r="AE479" s="134">
        <f t="shared" si="22"/>
        <v>0</v>
      </c>
      <c r="AF479" s="196"/>
      <c r="AG479" s="196"/>
      <c r="AH479" s="196"/>
      <c r="AI479" s="196"/>
      <c r="AJ479" s="196"/>
      <c r="AP479" s="130"/>
      <c r="AQ479" s="130"/>
      <c r="AR479" s="130"/>
      <c r="AS479" s="130"/>
      <c r="AT479" s="130"/>
    </row>
    <row r="480" spans="20:46" x14ac:dyDescent="0.25">
      <c r="T480" s="136"/>
      <c r="AE480" s="134">
        <f t="shared" si="22"/>
        <v>0</v>
      </c>
      <c r="AF480" s="196"/>
      <c r="AG480" s="196"/>
      <c r="AH480" s="196"/>
      <c r="AI480" s="196"/>
      <c r="AJ480" s="196"/>
      <c r="AP480" s="130"/>
      <c r="AQ480" s="130"/>
      <c r="AR480" s="130"/>
      <c r="AS480" s="130"/>
      <c r="AT480" s="130"/>
    </row>
    <row r="481" spans="20:46" x14ac:dyDescent="0.25">
      <c r="T481" s="136"/>
      <c r="AE481" s="134">
        <f t="shared" si="22"/>
        <v>0</v>
      </c>
      <c r="AF481" s="196"/>
      <c r="AG481" s="196"/>
      <c r="AH481" s="196"/>
      <c r="AI481" s="196"/>
      <c r="AJ481" s="196"/>
      <c r="AP481" s="130"/>
      <c r="AQ481" s="130"/>
      <c r="AR481" s="130"/>
      <c r="AS481" s="130"/>
      <c r="AT481" s="130"/>
    </row>
    <row r="482" spans="20:46" x14ac:dyDescent="0.25">
      <c r="T482" s="136"/>
      <c r="AE482" s="134">
        <f t="shared" si="22"/>
        <v>0</v>
      </c>
      <c r="AF482" s="196"/>
      <c r="AG482" s="196"/>
      <c r="AH482" s="196"/>
      <c r="AI482" s="196"/>
      <c r="AJ482" s="196"/>
      <c r="AP482" s="130"/>
      <c r="AQ482" s="130"/>
      <c r="AR482" s="130"/>
      <c r="AS482" s="130"/>
      <c r="AT482" s="130"/>
    </row>
    <row r="483" spans="20:46" x14ac:dyDescent="0.25">
      <c r="T483" s="136"/>
      <c r="AE483" s="134">
        <f t="shared" si="22"/>
        <v>0</v>
      </c>
      <c r="AF483" s="196"/>
      <c r="AG483" s="196"/>
      <c r="AH483" s="196"/>
      <c r="AI483" s="196"/>
      <c r="AJ483" s="196"/>
      <c r="AP483" s="130"/>
      <c r="AQ483" s="130"/>
      <c r="AR483" s="130"/>
      <c r="AS483" s="130"/>
      <c r="AT483" s="130"/>
    </row>
    <row r="484" spans="20:46" x14ac:dyDescent="0.25">
      <c r="T484" s="136"/>
      <c r="AE484" s="134">
        <f t="shared" si="22"/>
        <v>0</v>
      </c>
      <c r="AF484" s="196"/>
      <c r="AG484" s="196"/>
      <c r="AH484" s="196"/>
      <c r="AI484" s="196"/>
      <c r="AJ484" s="196"/>
      <c r="AP484" s="130"/>
      <c r="AQ484" s="130"/>
      <c r="AR484" s="130"/>
      <c r="AS484" s="130"/>
      <c r="AT484" s="130"/>
    </row>
    <row r="485" spans="20:46" x14ac:dyDescent="0.25">
      <c r="T485" s="136"/>
      <c r="AE485" s="134">
        <f t="shared" si="22"/>
        <v>0</v>
      </c>
      <c r="AF485" s="196"/>
      <c r="AG485" s="196"/>
      <c r="AH485" s="196"/>
      <c r="AI485" s="196"/>
      <c r="AJ485" s="196"/>
      <c r="AP485" s="130"/>
      <c r="AQ485" s="130"/>
      <c r="AR485" s="130"/>
      <c r="AS485" s="130"/>
      <c r="AT485" s="130"/>
    </row>
    <row r="486" spans="20:46" x14ac:dyDescent="0.25">
      <c r="T486" s="136"/>
      <c r="AE486" s="134">
        <f t="shared" si="22"/>
        <v>0</v>
      </c>
      <c r="AF486" s="196"/>
      <c r="AG486" s="196"/>
      <c r="AH486" s="196"/>
      <c r="AI486" s="196"/>
      <c r="AJ486" s="196"/>
      <c r="AP486" s="130"/>
      <c r="AQ486" s="130"/>
      <c r="AR486" s="130"/>
      <c r="AS486" s="130"/>
      <c r="AT486" s="130"/>
    </row>
    <row r="487" spans="20:46" x14ac:dyDescent="0.25">
      <c r="T487" s="136"/>
      <c r="AE487" s="134">
        <f t="shared" si="22"/>
        <v>0</v>
      </c>
      <c r="AF487" s="196"/>
      <c r="AG487" s="196"/>
      <c r="AH487" s="196"/>
      <c r="AI487" s="196"/>
      <c r="AJ487" s="196"/>
      <c r="AP487" s="130"/>
      <c r="AQ487" s="130"/>
      <c r="AR487" s="130"/>
      <c r="AS487" s="130"/>
      <c r="AT487" s="130"/>
    </row>
    <row r="488" spans="20:46" x14ac:dyDescent="0.25">
      <c r="T488" s="136"/>
      <c r="AE488" s="134">
        <f t="shared" si="22"/>
        <v>0</v>
      </c>
      <c r="AF488" s="196"/>
      <c r="AG488" s="196"/>
      <c r="AH488" s="196"/>
      <c r="AI488" s="196"/>
      <c r="AJ488" s="196"/>
      <c r="AP488" s="130"/>
      <c r="AQ488" s="130"/>
      <c r="AR488" s="130"/>
      <c r="AS488" s="130"/>
      <c r="AT488" s="130"/>
    </row>
    <row r="489" spans="20:46" x14ac:dyDescent="0.25">
      <c r="T489" s="136"/>
      <c r="AE489" s="134">
        <f t="shared" si="22"/>
        <v>0</v>
      </c>
      <c r="AF489" s="196"/>
      <c r="AG489" s="196"/>
      <c r="AH489" s="196"/>
      <c r="AI489" s="196"/>
      <c r="AJ489" s="196"/>
      <c r="AP489" s="130"/>
      <c r="AQ489" s="130"/>
      <c r="AR489" s="130"/>
      <c r="AS489" s="130"/>
      <c r="AT489" s="130"/>
    </row>
    <row r="490" spans="20:46" x14ac:dyDescent="0.25">
      <c r="T490" s="136"/>
      <c r="AE490" s="134">
        <f t="shared" si="22"/>
        <v>0</v>
      </c>
      <c r="AF490" s="196"/>
      <c r="AG490" s="196"/>
      <c r="AH490" s="196"/>
      <c r="AI490" s="196"/>
      <c r="AJ490" s="196"/>
      <c r="AP490" s="130"/>
      <c r="AQ490" s="130"/>
      <c r="AR490" s="130"/>
      <c r="AS490" s="130"/>
      <c r="AT490" s="130"/>
    </row>
    <row r="491" spans="20:46" x14ac:dyDescent="0.25">
      <c r="T491" s="136"/>
      <c r="AE491" s="134">
        <f t="shared" si="22"/>
        <v>0</v>
      </c>
      <c r="AF491" s="196"/>
      <c r="AG491" s="196"/>
      <c r="AH491" s="196"/>
      <c r="AI491" s="196"/>
      <c r="AJ491" s="196"/>
      <c r="AP491" s="130"/>
      <c r="AQ491" s="130"/>
      <c r="AR491" s="130"/>
      <c r="AS491" s="130"/>
      <c r="AT491" s="130"/>
    </row>
    <row r="492" spans="20:46" x14ac:dyDescent="0.25">
      <c r="T492" s="136"/>
      <c r="AE492" s="134">
        <f t="shared" si="22"/>
        <v>0</v>
      </c>
      <c r="AF492" s="196"/>
      <c r="AG492" s="196"/>
      <c r="AH492" s="196"/>
      <c r="AI492" s="196"/>
      <c r="AJ492" s="196"/>
      <c r="AP492" s="130"/>
      <c r="AQ492" s="130"/>
      <c r="AR492" s="130"/>
      <c r="AS492" s="130"/>
      <c r="AT492" s="130"/>
    </row>
    <row r="493" spans="20:46" x14ac:dyDescent="0.25">
      <c r="T493" s="136"/>
      <c r="AE493" s="134">
        <f t="shared" si="22"/>
        <v>0</v>
      </c>
      <c r="AF493" s="196"/>
      <c r="AG493" s="196"/>
      <c r="AH493" s="196"/>
      <c r="AI493" s="196"/>
      <c r="AJ493" s="196"/>
      <c r="AP493" s="130"/>
      <c r="AQ493" s="130"/>
      <c r="AR493" s="130"/>
      <c r="AS493" s="130"/>
      <c r="AT493" s="130"/>
    </row>
    <row r="494" spans="20:46" x14ac:dyDescent="0.25">
      <c r="T494" s="136"/>
      <c r="AE494" s="134">
        <f t="shared" si="22"/>
        <v>0</v>
      </c>
      <c r="AF494" s="196"/>
      <c r="AG494" s="196"/>
      <c r="AH494" s="196"/>
      <c r="AI494" s="196"/>
      <c r="AJ494" s="196"/>
      <c r="AP494" s="130"/>
      <c r="AQ494" s="130"/>
      <c r="AR494" s="130"/>
      <c r="AS494" s="130"/>
      <c r="AT494" s="130"/>
    </row>
    <row r="495" spans="20:46" x14ac:dyDescent="0.25">
      <c r="T495" s="136"/>
      <c r="AE495" s="134">
        <f t="shared" si="22"/>
        <v>0</v>
      </c>
      <c r="AF495" s="196"/>
      <c r="AG495" s="196"/>
      <c r="AH495" s="196"/>
      <c r="AI495" s="196"/>
      <c r="AJ495" s="196"/>
      <c r="AP495" s="130"/>
      <c r="AQ495" s="130"/>
      <c r="AR495" s="130"/>
      <c r="AS495" s="130"/>
      <c r="AT495" s="130"/>
    </row>
    <row r="496" spans="20:46" x14ac:dyDescent="0.25">
      <c r="T496" s="136"/>
      <c r="AE496" s="134">
        <f t="shared" si="22"/>
        <v>0</v>
      </c>
      <c r="AF496" s="196"/>
      <c r="AG496" s="196"/>
      <c r="AH496" s="196"/>
      <c r="AI496" s="196"/>
      <c r="AJ496" s="196"/>
      <c r="AP496" s="130"/>
      <c r="AQ496" s="130"/>
      <c r="AR496" s="130"/>
      <c r="AS496" s="130"/>
      <c r="AT496" s="130"/>
    </row>
    <row r="497" spans="20:46" x14ac:dyDescent="0.25">
      <c r="T497" s="136"/>
      <c r="AE497" s="134">
        <f t="shared" si="22"/>
        <v>0</v>
      </c>
      <c r="AF497" s="196"/>
      <c r="AG497" s="196"/>
      <c r="AH497" s="196"/>
      <c r="AI497" s="196"/>
      <c r="AJ497" s="196"/>
      <c r="AP497" s="130"/>
      <c r="AQ497" s="130"/>
      <c r="AR497" s="130"/>
      <c r="AS497" s="130"/>
      <c r="AT497" s="130"/>
    </row>
    <row r="498" spans="20:46" x14ac:dyDescent="0.25">
      <c r="T498" s="136"/>
      <c r="AE498" s="134">
        <f t="shared" si="22"/>
        <v>0</v>
      </c>
      <c r="AF498" s="196"/>
      <c r="AG498" s="196"/>
      <c r="AH498" s="196"/>
      <c r="AI498" s="196"/>
      <c r="AJ498" s="196"/>
      <c r="AP498" s="130"/>
      <c r="AQ498" s="130"/>
      <c r="AR498" s="130"/>
      <c r="AS498" s="130"/>
      <c r="AT498" s="130"/>
    </row>
    <row r="499" spans="20:46" x14ac:dyDescent="0.25">
      <c r="T499" s="136"/>
      <c r="AE499" s="134">
        <f t="shared" si="22"/>
        <v>0</v>
      </c>
      <c r="AF499" s="196"/>
      <c r="AG499" s="196"/>
      <c r="AH499" s="196"/>
      <c r="AI499" s="196"/>
      <c r="AJ499" s="196"/>
      <c r="AP499" s="130"/>
      <c r="AQ499" s="130"/>
      <c r="AR499" s="130"/>
      <c r="AS499" s="130"/>
      <c r="AT499" s="130"/>
    </row>
    <row r="500" spans="20:46" x14ac:dyDescent="0.25">
      <c r="T500" s="136"/>
      <c r="AE500" s="134">
        <f t="shared" si="22"/>
        <v>0</v>
      </c>
      <c r="AF500" s="196"/>
      <c r="AG500" s="196"/>
      <c r="AH500" s="196"/>
      <c r="AI500" s="196"/>
      <c r="AJ500" s="196"/>
      <c r="AP500" s="130"/>
      <c r="AQ500" s="130"/>
      <c r="AR500" s="130"/>
      <c r="AS500" s="130"/>
      <c r="AT500" s="130"/>
    </row>
    <row r="501" spans="20:46" x14ac:dyDescent="0.25">
      <c r="T501" s="136"/>
      <c r="AE501" s="134">
        <f t="shared" si="22"/>
        <v>0</v>
      </c>
      <c r="AF501" s="196"/>
      <c r="AG501" s="196"/>
      <c r="AH501" s="196"/>
      <c r="AI501" s="196"/>
      <c r="AJ501" s="196"/>
      <c r="AP501" s="130"/>
      <c r="AQ501" s="130"/>
      <c r="AR501" s="130"/>
      <c r="AS501" s="130"/>
      <c r="AT501" s="130"/>
    </row>
    <row r="502" spans="20:46" x14ac:dyDescent="0.25">
      <c r="T502" s="136"/>
      <c r="AE502" s="134">
        <f t="shared" si="22"/>
        <v>0</v>
      </c>
      <c r="AF502" s="196"/>
      <c r="AG502" s="196"/>
      <c r="AH502" s="196"/>
      <c r="AI502" s="196"/>
      <c r="AJ502" s="196"/>
      <c r="AP502" s="130"/>
      <c r="AQ502" s="130"/>
      <c r="AR502" s="130"/>
      <c r="AS502" s="130"/>
      <c r="AT502" s="130"/>
    </row>
    <row r="503" spans="20:46" x14ac:dyDescent="0.25">
      <c r="T503" s="136"/>
      <c r="AE503" s="134">
        <f t="shared" si="22"/>
        <v>0</v>
      </c>
      <c r="AF503" s="196"/>
      <c r="AG503" s="196"/>
      <c r="AH503" s="196"/>
      <c r="AI503" s="196"/>
      <c r="AJ503" s="196"/>
      <c r="AP503" s="130"/>
      <c r="AQ503" s="130"/>
      <c r="AR503" s="130"/>
      <c r="AS503" s="130"/>
      <c r="AT503" s="130"/>
    </row>
    <row r="504" spans="20:46" x14ac:dyDescent="0.25">
      <c r="T504" s="136"/>
      <c r="AE504" s="134">
        <f t="shared" si="22"/>
        <v>0</v>
      </c>
      <c r="AF504" s="196"/>
      <c r="AG504" s="196"/>
      <c r="AH504" s="196"/>
      <c r="AI504" s="196"/>
      <c r="AJ504" s="196"/>
      <c r="AP504" s="130"/>
      <c r="AQ504" s="130"/>
      <c r="AR504" s="130"/>
      <c r="AS504" s="130"/>
      <c r="AT504" s="130"/>
    </row>
    <row r="505" spans="20:46" x14ac:dyDescent="0.25">
      <c r="T505" s="136"/>
      <c r="AE505" s="134">
        <f t="shared" si="22"/>
        <v>0</v>
      </c>
      <c r="AF505" s="196"/>
      <c r="AG505" s="196"/>
      <c r="AH505" s="196"/>
      <c r="AI505" s="196"/>
      <c r="AJ505" s="196"/>
      <c r="AP505" s="130"/>
      <c r="AQ505" s="130"/>
      <c r="AR505" s="130"/>
      <c r="AS505" s="130"/>
      <c r="AT505" s="130"/>
    </row>
    <row r="506" spans="20:46" x14ac:dyDescent="0.25">
      <c r="T506" s="136"/>
      <c r="AE506" s="134">
        <f t="shared" si="22"/>
        <v>0</v>
      </c>
      <c r="AF506" s="196"/>
      <c r="AG506" s="196"/>
      <c r="AH506" s="196"/>
      <c r="AI506" s="196"/>
      <c r="AJ506" s="196"/>
      <c r="AP506" s="130"/>
      <c r="AQ506" s="130"/>
      <c r="AR506" s="130"/>
      <c r="AS506" s="130"/>
      <c r="AT506" s="130"/>
    </row>
    <row r="507" spans="20:46" x14ac:dyDescent="0.25">
      <c r="T507" s="136"/>
      <c r="AE507" s="134">
        <f t="shared" si="22"/>
        <v>0</v>
      </c>
      <c r="AF507" s="196"/>
      <c r="AG507" s="196"/>
      <c r="AH507" s="196"/>
      <c r="AI507" s="196"/>
      <c r="AJ507" s="196"/>
      <c r="AP507" s="130"/>
      <c r="AQ507" s="130"/>
      <c r="AR507" s="130"/>
      <c r="AS507" s="130"/>
      <c r="AT507" s="130"/>
    </row>
    <row r="508" spans="20:46" x14ac:dyDescent="0.25">
      <c r="T508" s="136"/>
      <c r="AE508" s="134">
        <f t="shared" si="22"/>
        <v>0</v>
      </c>
      <c r="AF508" s="196"/>
      <c r="AG508" s="196"/>
      <c r="AH508" s="196"/>
      <c r="AI508" s="196"/>
      <c r="AJ508" s="196"/>
      <c r="AP508" s="130"/>
      <c r="AQ508" s="130"/>
      <c r="AR508" s="130"/>
      <c r="AS508" s="130"/>
      <c r="AT508" s="130"/>
    </row>
    <row r="509" spans="20:46" x14ac:dyDescent="0.25">
      <c r="T509" s="136"/>
      <c r="AE509" s="134">
        <f t="shared" si="22"/>
        <v>0</v>
      </c>
      <c r="AF509" s="196"/>
      <c r="AG509" s="196"/>
      <c r="AH509" s="196"/>
      <c r="AI509" s="196"/>
      <c r="AJ509" s="196"/>
      <c r="AP509" s="130"/>
      <c r="AQ509" s="130"/>
      <c r="AR509" s="130"/>
      <c r="AS509" s="130"/>
      <c r="AT509" s="130"/>
    </row>
    <row r="510" spans="20:46" x14ac:dyDescent="0.25">
      <c r="T510" s="136"/>
      <c r="AE510" s="134">
        <f t="shared" si="22"/>
        <v>0</v>
      </c>
      <c r="AF510" s="196"/>
      <c r="AG510" s="196"/>
      <c r="AH510" s="196"/>
      <c r="AI510" s="196"/>
      <c r="AJ510" s="196"/>
      <c r="AP510" s="130"/>
      <c r="AQ510" s="130"/>
      <c r="AR510" s="130"/>
      <c r="AS510" s="130"/>
      <c r="AT510" s="130"/>
    </row>
    <row r="511" spans="20:46" x14ac:dyDescent="0.25">
      <c r="T511" s="136"/>
      <c r="AE511" s="134">
        <f t="shared" si="22"/>
        <v>0</v>
      </c>
      <c r="AF511" s="196"/>
      <c r="AG511" s="196"/>
      <c r="AH511" s="196"/>
      <c r="AI511" s="196"/>
      <c r="AJ511" s="196"/>
      <c r="AP511" s="130"/>
      <c r="AQ511" s="130"/>
      <c r="AR511" s="130"/>
      <c r="AS511" s="130"/>
      <c r="AT511" s="130"/>
    </row>
    <row r="512" spans="20:46" x14ac:dyDescent="0.25">
      <c r="T512" s="136"/>
      <c r="AE512" s="134">
        <f t="shared" si="22"/>
        <v>0</v>
      </c>
      <c r="AF512" s="196"/>
      <c r="AG512" s="196"/>
      <c r="AH512" s="196"/>
      <c r="AI512" s="196"/>
      <c r="AJ512" s="196"/>
      <c r="AP512" s="130"/>
      <c r="AQ512" s="130"/>
      <c r="AR512" s="130"/>
      <c r="AS512" s="130"/>
      <c r="AT512" s="130"/>
    </row>
    <row r="513" spans="20:46" x14ac:dyDescent="0.25">
      <c r="T513" s="136"/>
      <c r="AE513" s="134">
        <f t="shared" si="22"/>
        <v>0</v>
      </c>
      <c r="AF513" s="196"/>
      <c r="AG513" s="196"/>
      <c r="AH513" s="196"/>
      <c r="AI513" s="196"/>
      <c r="AJ513" s="196"/>
      <c r="AP513" s="130"/>
      <c r="AQ513" s="130"/>
      <c r="AR513" s="130"/>
      <c r="AS513" s="130"/>
      <c r="AT513" s="130"/>
    </row>
    <row r="514" spans="20:46" x14ac:dyDescent="0.25">
      <c r="T514" s="136"/>
      <c r="AE514" s="134">
        <f t="shared" si="22"/>
        <v>0</v>
      </c>
      <c r="AF514" s="196"/>
      <c r="AG514" s="196"/>
      <c r="AH514" s="196"/>
      <c r="AI514" s="196"/>
      <c r="AJ514" s="196"/>
      <c r="AP514" s="130"/>
      <c r="AQ514" s="130"/>
      <c r="AR514" s="130"/>
      <c r="AS514" s="130"/>
      <c r="AT514" s="130"/>
    </row>
    <row r="515" spans="20:46" x14ac:dyDescent="0.25">
      <c r="T515" s="136"/>
      <c r="AE515" s="134">
        <f t="shared" si="22"/>
        <v>0</v>
      </c>
      <c r="AF515" s="196"/>
      <c r="AG515" s="196"/>
      <c r="AH515" s="196"/>
      <c r="AI515" s="196"/>
      <c r="AJ515" s="196"/>
      <c r="AP515" s="130"/>
      <c r="AQ515" s="130"/>
      <c r="AR515" s="130"/>
      <c r="AS515" s="130"/>
      <c r="AT515" s="130"/>
    </row>
    <row r="516" spans="20:46" x14ac:dyDescent="0.25">
      <c r="T516" s="136"/>
      <c r="AE516" s="134">
        <f t="shared" si="22"/>
        <v>0</v>
      </c>
      <c r="AF516" s="196"/>
      <c r="AG516" s="196"/>
      <c r="AH516" s="196"/>
      <c r="AI516" s="196"/>
      <c r="AJ516" s="196"/>
      <c r="AP516" s="130"/>
      <c r="AQ516" s="130"/>
      <c r="AR516" s="130"/>
      <c r="AS516" s="130"/>
      <c r="AT516" s="130"/>
    </row>
    <row r="517" spans="20:46" x14ac:dyDescent="0.25">
      <c r="T517" s="136"/>
      <c r="AE517" s="134">
        <f t="shared" si="22"/>
        <v>0</v>
      </c>
      <c r="AF517" s="196"/>
      <c r="AG517" s="196"/>
      <c r="AH517" s="196"/>
      <c r="AI517" s="196"/>
      <c r="AJ517" s="196"/>
      <c r="AP517" s="130"/>
      <c r="AQ517" s="130"/>
      <c r="AR517" s="130"/>
      <c r="AS517" s="130"/>
      <c r="AT517" s="130"/>
    </row>
    <row r="518" spans="20:46" x14ac:dyDescent="0.25">
      <c r="T518" s="136"/>
      <c r="AE518" s="134">
        <f t="shared" ref="AE518:AE581" si="23">T518</f>
        <v>0</v>
      </c>
      <c r="AF518" s="196"/>
      <c r="AG518" s="196"/>
      <c r="AH518" s="196"/>
      <c r="AI518" s="196"/>
      <c r="AJ518" s="196"/>
      <c r="AP518" s="130"/>
      <c r="AQ518" s="130"/>
      <c r="AR518" s="130"/>
      <c r="AS518" s="130"/>
      <c r="AT518" s="130"/>
    </row>
    <row r="519" spans="20:46" x14ac:dyDescent="0.25">
      <c r="T519" s="136"/>
      <c r="AE519" s="134">
        <f t="shared" si="23"/>
        <v>0</v>
      </c>
      <c r="AF519" s="196"/>
      <c r="AG519" s="196"/>
      <c r="AH519" s="196"/>
      <c r="AI519" s="196"/>
      <c r="AJ519" s="196"/>
      <c r="AP519" s="130"/>
      <c r="AQ519" s="130"/>
      <c r="AR519" s="130"/>
      <c r="AS519" s="130"/>
      <c r="AT519" s="130"/>
    </row>
    <row r="520" spans="20:46" x14ac:dyDescent="0.25">
      <c r="T520" s="136"/>
      <c r="AE520" s="134">
        <f t="shared" si="23"/>
        <v>0</v>
      </c>
      <c r="AF520" s="196"/>
      <c r="AG520" s="196"/>
      <c r="AH520" s="196"/>
      <c r="AI520" s="196"/>
      <c r="AJ520" s="196"/>
      <c r="AP520" s="130"/>
      <c r="AQ520" s="130"/>
      <c r="AR520" s="130"/>
      <c r="AS520" s="130"/>
      <c r="AT520" s="130"/>
    </row>
    <row r="521" spans="20:46" x14ac:dyDescent="0.25">
      <c r="T521" s="136"/>
      <c r="AE521" s="134">
        <f t="shared" si="23"/>
        <v>0</v>
      </c>
      <c r="AF521" s="196"/>
      <c r="AG521" s="196"/>
      <c r="AH521" s="196"/>
      <c r="AI521" s="196"/>
      <c r="AJ521" s="196"/>
      <c r="AP521" s="130"/>
      <c r="AQ521" s="130"/>
      <c r="AR521" s="130"/>
      <c r="AS521" s="130"/>
      <c r="AT521" s="130"/>
    </row>
    <row r="522" spans="20:46" x14ac:dyDescent="0.25">
      <c r="T522" s="136"/>
      <c r="AE522" s="134">
        <f t="shared" si="23"/>
        <v>0</v>
      </c>
      <c r="AF522" s="196"/>
      <c r="AG522" s="196"/>
      <c r="AH522" s="196"/>
      <c r="AI522" s="196"/>
      <c r="AJ522" s="196"/>
      <c r="AP522" s="130"/>
      <c r="AQ522" s="130"/>
      <c r="AR522" s="130"/>
      <c r="AS522" s="130"/>
      <c r="AT522" s="130"/>
    </row>
    <row r="523" spans="20:46" x14ac:dyDescent="0.25">
      <c r="T523" s="136"/>
      <c r="AE523" s="134">
        <f t="shared" si="23"/>
        <v>0</v>
      </c>
      <c r="AF523" s="196"/>
      <c r="AG523" s="196"/>
      <c r="AH523" s="196"/>
      <c r="AI523" s="196"/>
      <c r="AJ523" s="196"/>
      <c r="AP523" s="130"/>
      <c r="AQ523" s="130"/>
      <c r="AR523" s="130"/>
      <c r="AS523" s="130"/>
      <c r="AT523" s="130"/>
    </row>
    <row r="524" spans="20:46" x14ac:dyDescent="0.25">
      <c r="T524" s="136"/>
      <c r="AE524" s="134">
        <f t="shared" si="23"/>
        <v>0</v>
      </c>
      <c r="AF524" s="196"/>
      <c r="AG524" s="196"/>
      <c r="AH524" s="196"/>
      <c r="AI524" s="196"/>
      <c r="AJ524" s="196"/>
      <c r="AP524" s="130"/>
      <c r="AQ524" s="130"/>
      <c r="AR524" s="130"/>
      <c r="AS524" s="130"/>
      <c r="AT524" s="130"/>
    </row>
    <row r="525" spans="20:46" x14ac:dyDescent="0.25">
      <c r="T525" s="136"/>
      <c r="AE525" s="134">
        <f t="shared" si="23"/>
        <v>0</v>
      </c>
      <c r="AF525" s="196"/>
      <c r="AG525" s="196"/>
      <c r="AH525" s="196"/>
      <c r="AI525" s="196"/>
      <c r="AJ525" s="196"/>
      <c r="AP525" s="130"/>
      <c r="AQ525" s="130"/>
      <c r="AR525" s="130"/>
      <c r="AS525" s="130"/>
      <c r="AT525" s="130"/>
    </row>
    <row r="526" spans="20:46" x14ac:dyDescent="0.25">
      <c r="T526" s="136"/>
      <c r="AE526" s="134">
        <f t="shared" si="23"/>
        <v>0</v>
      </c>
      <c r="AF526" s="196"/>
      <c r="AG526" s="196"/>
      <c r="AH526" s="196"/>
      <c r="AI526" s="196"/>
      <c r="AJ526" s="196"/>
      <c r="AP526" s="130"/>
      <c r="AQ526" s="130"/>
      <c r="AR526" s="130"/>
      <c r="AS526" s="130"/>
      <c r="AT526" s="130"/>
    </row>
    <row r="527" spans="20:46" x14ac:dyDescent="0.25">
      <c r="T527" s="136"/>
      <c r="AE527" s="134">
        <f t="shared" si="23"/>
        <v>0</v>
      </c>
      <c r="AF527" s="196"/>
      <c r="AG527" s="196"/>
      <c r="AH527" s="196"/>
      <c r="AI527" s="196"/>
      <c r="AJ527" s="196"/>
      <c r="AP527" s="130"/>
      <c r="AQ527" s="130"/>
      <c r="AR527" s="130"/>
      <c r="AS527" s="130"/>
      <c r="AT527" s="130"/>
    </row>
    <row r="528" spans="20:46" x14ac:dyDescent="0.25">
      <c r="T528" s="136"/>
      <c r="AE528" s="134">
        <f t="shared" si="23"/>
        <v>0</v>
      </c>
      <c r="AF528" s="196"/>
      <c r="AG528" s="196"/>
      <c r="AH528" s="196"/>
      <c r="AI528" s="196"/>
      <c r="AJ528" s="196"/>
      <c r="AP528" s="130"/>
      <c r="AQ528" s="130"/>
      <c r="AR528" s="130"/>
      <c r="AS528" s="130"/>
      <c r="AT528" s="130"/>
    </row>
    <row r="529" spans="20:46" x14ac:dyDescent="0.25">
      <c r="T529" s="136"/>
      <c r="AE529" s="134">
        <f t="shared" si="23"/>
        <v>0</v>
      </c>
      <c r="AF529" s="196"/>
      <c r="AG529" s="196"/>
      <c r="AH529" s="196"/>
      <c r="AI529" s="196"/>
      <c r="AJ529" s="196"/>
      <c r="AP529" s="130"/>
      <c r="AQ529" s="130"/>
      <c r="AR529" s="130"/>
      <c r="AS529" s="130"/>
      <c r="AT529" s="130"/>
    </row>
    <row r="530" spans="20:46" x14ac:dyDescent="0.25">
      <c r="T530" s="136"/>
      <c r="AE530" s="134">
        <f t="shared" si="23"/>
        <v>0</v>
      </c>
      <c r="AF530" s="196"/>
      <c r="AG530" s="196"/>
      <c r="AH530" s="196"/>
      <c r="AI530" s="196"/>
      <c r="AJ530" s="196"/>
      <c r="AP530" s="130"/>
      <c r="AQ530" s="130"/>
      <c r="AR530" s="130"/>
      <c r="AS530" s="130"/>
      <c r="AT530" s="130"/>
    </row>
    <row r="531" spans="20:46" x14ac:dyDescent="0.25">
      <c r="T531" s="136"/>
      <c r="AE531" s="134">
        <f t="shared" si="23"/>
        <v>0</v>
      </c>
      <c r="AF531" s="196"/>
      <c r="AG531" s="196"/>
      <c r="AH531" s="196"/>
      <c r="AI531" s="196"/>
      <c r="AJ531" s="196"/>
      <c r="AP531" s="130"/>
      <c r="AQ531" s="130"/>
      <c r="AR531" s="130"/>
      <c r="AS531" s="130"/>
      <c r="AT531" s="130"/>
    </row>
    <row r="532" spans="20:46" x14ac:dyDescent="0.25">
      <c r="T532" s="136"/>
      <c r="AE532" s="134">
        <f t="shared" si="23"/>
        <v>0</v>
      </c>
      <c r="AF532" s="196"/>
      <c r="AG532" s="196"/>
      <c r="AH532" s="196"/>
      <c r="AI532" s="196"/>
      <c r="AJ532" s="196"/>
      <c r="AP532" s="130"/>
      <c r="AQ532" s="130"/>
      <c r="AR532" s="130"/>
      <c r="AS532" s="130"/>
      <c r="AT532" s="130"/>
    </row>
    <row r="533" spans="20:46" x14ac:dyDescent="0.25">
      <c r="T533" s="136"/>
      <c r="AE533" s="134">
        <f t="shared" si="23"/>
        <v>0</v>
      </c>
      <c r="AF533" s="196"/>
      <c r="AG533" s="196"/>
      <c r="AH533" s="196"/>
      <c r="AI533" s="196"/>
      <c r="AJ533" s="196"/>
      <c r="AP533" s="130"/>
      <c r="AQ533" s="130"/>
      <c r="AR533" s="130"/>
      <c r="AS533" s="130"/>
      <c r="AT533" s="130"/>
    </row>
    <row r="534" spans="20:46" x14ac:dyDescent="0.25">
      <c r="T534" s="136"/>
      <c r="AE534" s="134">
        <f t="shared" si="23"/>
        <v>0</v>
      </c>
      <c r="AF534" s="196"/>
      <c r="AG534" s="196"/>
      <c r="AH534" s="196"/>
      <c r="AI534" s="196"/>
      <c r="AJ534" s="196"/>
      <c r="AP534" s="130"/>
      <c r="AQ534" s="130"/>
      <c r="AR534" s="130"/>
      <c r="AS534" s="130"/>
      <c r="AT534" s="130"/>
    </row>
    <row r="535" spans="20:46" x14ac:dyDescent="0.25">
      <c r="T535" s="136"/>
      <c r="AE535" s="134">
        <f t="shared" si="23"/>
        <v>0</v>
      </c>
      <c r="AF535" s="196"/>
      <c r="AG535" s="196"/>
      <c r="AH535" s="196"/>
      <c r="AI535" s="196"/>
      <c r="AJ535" s="196"/>
      <c r="AP535" s="130"/>
      <c r="AQ535" s="130"/>
      <c r="AR535" s="130"/>
      <c r="AS535" s="130"/>
      <c r="AT535" s="130"/>
    </row>
    <row r="536" spans="20:46" x14ac:dyDescent="0.25">
      <c r="T536" s="136"/>
      <c r="AE536" s="134">
        <f t="shared" si="23"/>
        <v>0</v>
      </c>
      <c r="AF536" s="196"/>
      <c r="AG536" s="196"/>
      <c r="AH536" s="196"/>
      <c r="AI536" s="196"/>
      <c r="AJ536" s="196"/>
      <c r="AP536" s="130"/>
      <c r="AQ536" s="130"/>
      <c r="AR536" s="130"/>
      <c r="AS536" s="130"/>
      <c r="AT536" s="130"/>
    </row>
    <row r="537" spans="20:46" x14ac:dyDescent="0.25">
      <c r="T537" s="136"/>
      <c r="AE537" s="134">
        <f t="shared" si="23"/>
        <v>0</v>
      </c>
      <c r="AF537" s="196"/>
      <c r="AG537" s="196"/>
      <c r="AH537" s="196"/>
      <c r="AI537" s="196"/>
      <c r="AJ537" s="196"/>
      <c r="AP537" s="130"/>
      <c r="AQ537" s="130"/>
      <c r="AR537" s="130"/>
      <c r="AS537" s="130"/>
      <c r="AT537" s="130"/>
    </row>
    <row r="538" spans="20:46" x14ac:dyDescent="0.25">
      <c r="T538" s="136"/>
      <c r="AE538" s="134">
        <f t="shared" si="23"/>
        <v>0</v>
      </c>
      <c r="AF538" s="196"/>
      <c r="AG538" s="196"/>
      <c r="AH538" s="196"/>
      <c r="AI538" s="196"/>
      <c r="AJ538" s="196"/>
      <c r="AP538" s="130"/>
      <c r="AQ538" s="130"/>
      <c r="AR538" s="130"/>
      <c r="AS538" s="130"/>
      <c r="AT538" s="130"/>
    </row>
    <row r="539" spans="20:46" x14ac:dyDescent="0.25">
      <c r="T539" s="136"/>
      <c r="AE539" s="134">
        <f t="shared" si="23"/>
        <v>0</v>
      </c>
      <c r="AF539" s="196"/>
      <c r="AG539" s="196"/>
      <c r="AH539" s="196"/>
      <c r="AI539" s="196"/>
      <c r="AJ539" s="196"/>
      <c r="AP539" s="130"/>
      <c r="AQ539" s="130"/>
      <c r="AR539" s="130"/>
      <c r="AS539" s="130"/>
      <c r="AT539" s="130"/>
    </row>
    <row r="540" spans="20:46" x14ac:dyDescent="0.25">
      <c r="T540" s="136"/>
      <c r="AE540" s="134">
        <f t="shared" si="23"/>
        <v>0</v>
      </c>
      <c r="AF540" s="196"/>
      <c r="AG540" s="196"/>
      <c r="AH540" s="196"/>
      <c r="AI540" s="196"/>
      <c r="AJ540" s="196"/>
      <c r="AP540" s="130"/>
      <c r="AQ540" s="130"/>
      <c r="AR540" s="130"/>
      <c r="AS540" s="130"/>
      <c r="AT540" s="130"/>
    </row>
    <row r="541" spans="20:46" x14ac:dyDescent="0.25">
      <c r="T541" s="136"/>
      <c r="AE541" s="134">
        <f t="shared" si="23"/>
        <v>0</v>
      </c>
      <c r="AF541" s="196"/>
      <c r="AG541" s="196"/>
      <c r="AH541" s="196"/>
      <c r="AI541" s="196"/>
      <c r="AJ541" s="196"/>
      <c r="AP541" s="130"/>
      <c r="AQ541" s="130"/>
      <c r="AR541" s="130"/>
      <c r="AS541" s="130"/>
      <c r="AT541" s="130"/>
    </row>
    <row r="542" spans="20:46" x14ac:dyDescent="0.25">
      <c r="T542" s="136"/>
      <c r="AE542" s="134">
        <f t="shared" si="23"/>
        <v>0</v>
      </c>
      <c r="AF542" s="196"/>
      <c r="AG542" s="196"/>
      <c r="AH542" s="196"/>
      <c r="AI542" s="196"/>
      <c r="AJ542" s="196"/>
      <c r="AP542" s="130"/>
      <c r="AQ542" s="130"/>
      <c r="AR542" s="130"/>
      <c r="AS542" s="130"/>
      <c r="AT542" s="130"/>
    </row>
    <row r="543" spans="20:46" x14ac:dyDescent="0.25">
      <c r="T543" s="136"/>
      <c r="AE543" s="134">
        <f t="shared" si="23"/>
        <v>0</v>
      </c>
      <c r="AF543" s="196"/>
      <c r="AG543" s="196"/>
      <c r="AH543" s="196"/>
      <c r="AI543" s="196"/>
      <c r="AJ543" s="196"/>
      <c r="AP543" s="130"/>
      <c r="AQ543" s="130"/>
      <c r="AR543" s="130"/>
      <c r="AS543" s="130"/>
      <c r="AT543" s="130"/>
    </row>
    <row r="544" spans="20:46" x14ac:dyDescent="0.25">
      <c r="T544" s="136"/>
      <c r="AE544" s="134">
        <f t="shared" si="23"/>
        <v>0</v>
      </c>
      <c r="AF544" s="196"/>
      <c r="AG544" s="196"/>
      <c r="AH544" s="196"/>
      <c r="AI544" s="196"/>
      <c r="AJ544" s="196"/>
      <c r="AP544" s="130"/>
      <c r="AQ544" s="130"/>
      <c r="AR544" s="130"/>
      <c r="AS544" s="130"/>
      <c r="AT544" s="130"/>
    </row>
    <row r="545" spans="20:46" x14ac:dyDescent="0.25">
      <c r="T545" s="136"/>
      <c r="AE545" s="134">
        <f t="shared" si="23"/>
        <v>0</v>
      </c>
      <c r="AF545" s="196"/>
      <c r="AG545" s="196"/>
      <c r="AH545" s="196"/>
      <c r="AI545" s="196"/>
      <c r="AJ545" s="196"/>
      <c r="AP545" s="130"/>
      <c r="AQ545" s="130"/>
      <c r="AR545" s="130"/>
      <c r="AS545" s="130"/>
      <c r="AT545" s="130"/>
    </row>
    <row r="546" spans="20:46" x14ac:dyDescent="0.25">
      <c r="T546" s="136"/>
      <c r="AE546" s="134">
        <f t="shared" si="23"/>
        <v>0</v>
      </c>
      <c r="AF546" s="196"/>
      <c r="AG546" s="196"/>
      <c r="AH546" s="196"/>
      <c r="AI546" s="196"/>
      <c r="AJ546" s="196"/>
      <c r="AP546" s="130"/>
      <c r="AQ546" s="130"/>
      <c r="AR546" s="130"/>
      <c r="AS546" s="130"/>
      <c r="AT546" s="130"/>
    </row>
    <row r="547" spans="20:46" x14ac:dyDescent="0.25">
      <c r="T547" s="136"/>
      <c r="AE547" s="134">
        <f t="shared" si="23"/>
        <v>0</v>
      </c>
      <c r="AF547" s="196"/>
      <c r="AG547" s="196"/>
      <c r="AH547" s="196"/>
      <c r="AI547" s="196"/>
      <c r="AJ547" s="196"/>
      <c r="AP547" s="130"/>
      <c r="AQ547" s="130"/>
      <c r="AR547" s="130"/>
      <c r="AS547" s="130"/>
      <c r="AT547" s="130"/>
    </row>
    <row r="548" spans="20:46" x14ac:dyDescent="0.25">
      <c r="T548" s="136"/>
      <c r="AE548" s="134">
        <f t="shared" si="23"/>
        <v>0</v>
      </c>
      <c r="AF548" s="196"/>
      <c r="AG548" s="196"/>
      <c r="AH548" s="196"/>
      <c r="AI548" s="196"/>
      <c r="AJ548" s="196"/>
      <c r="AP548" s="130"/>
      <c r="AQ548" s="130"/>
      <c r="AR548" s="130"/>
      <c r="AS548" s="130"/>
      <c r="AT548" s="130"/>
    </row>
    <row r="549" spans="20:46" x14ac:dyDescent="0.25">
      <c r="T549" s="136"/>
      <c r="AE549" s="134">
        <f t="shared" si="23"/>
        <v>0</v>
      </c>
      <c r="AF549" s="196"/>
      <c r="AG549" s="196"/>
      <c r="AH549" s="196"/>
      <c r="AI549" s="196"/>
      <c r="AJ549" s="196"/>
      <c r="AP549" s="130"/>
      <c r="AQ549" s="130"/>
      <c r="AR549" s="130"/>
      <c r="AS549" s="130"/>
      <c r="AT549" s="130"/>
    </row>
    <row r="550" spans="20:46" x14ac:dyDescent="0.25">
      <c r="T550" s="136"/>
      <c r="AE550" s="134">
        <f t="shared" si="23"/>
        <v>0</v>
      </c>
      <c r="AF550" s="196"/>
      <c r="AG550" s="196"/>
      <c r="AH550" s="196"/>
      <c r="AI550" s="196"/>
      <c r="AJ550" s="196"/>
      <c r="AP550" s="130"/>
      <c r="AQ550" s="130"/>
      <c r="AR550" s="130"/>
      <c r="AS550" s="130"/>
      <c r="AT550" s="130"/>
    </row>
    <row r="551" spans="20:46" x14ac:dyDescent="0.25">
      <c r="T551" s="136"/>
      <c r="AE551" s="134">
        <f t="shared" si="23"/>
        <v>0</v>
      </c>
      <c r="AF551" s="196"/>
      <c r="AG551" s="196"/>
      <c r="AH551" s="196"/>
      <c r="AI551" s="196"/>
      <c r="AJ551" s="196"/>
      <c r="AP551" s="130"/>
      <c r="AQ551" s="130"/>
      <c r="AR551" s="130"/>
      <c r="AS551" s="130"/>
      <c r="AT551" s="130"/>
    </row>
    <row r="552" spans="20:46" x14ac:dyDescent="0.25">
      <c r="T552" s="136"/>
      <c r="AE552" s="134">
        <f t="shared" si="23"/>
        <v>0</v>
      </c>
      <c r="AF552" s="196"/>
      <c r="AG552" s="196"/>
      <c r="AH552" s="196"/>
      <c r="AI552" s="196"/>
      <c r="AJ552" s="196"/>
      <c r="AP552" s="130"/>
      <c r="AQ552" s="130"/>
      <c r="AR552" s="130"/>
      <c r="AS552" s="130"/>
      <c r="AT552" s="130"/>
    </row>
    <row r="553" spans="20:46" x14ac:dyDescent="0.25">
      <c r="T553" s="136"/>
      <c r="AE553" s="134">
        <f t="shared" si="23"/>
        <v>0</v>
      </c>
      <c r="AF553" s="196"/>
      <c r="AG553" s="196"/>
      <c r="AH553" s="196"/>
      <c r="AI553" s="196"/>
      <c r="AJ553" s="196"/>
      <c r="AP553" s="130"/>
      <c r="AQ553" s="130"/>
      <c r="AR553" s="130"/>
      <c r="AS553" s="130"/>
      <c r="AT553" s="130"/>
    </row>
    <row r="554" spans="20:46" x14ac:dyDescent="0.25">
      <c r="T554" s="136"/>
      <c r="AE554" s="134">
        <f t="shared" si="23"/>
        <v>0</v>
      </c>
      <c r="AF554" s="196"/>
      <c r="AG554" s="196"/>
      <c r="AH554" s="196"/>
      <c r="AI554" s="196"/>
      <c r="AJ554" s="196"/>
      <c r="AP554" s="130"/>
      <c r="AQ554" s="130"/>
      <c r="AR554" s="130"/>
      <c r="AS554" s="130"/>
      <c r="AT554" s="130"/>
    </row>
    <row r="555" spans="20:46" x14ac:dyDescent="0.25">
      <c r="T555" s="136"/>
      <c r="AE555" s="134">
        <f t="shared" si="23"/>
        <v>0</v>
      </c>
      <c r="AF555" s="196"/>
      <c r="AG555" s="196"/>
      <c r="AH555" s="196"/>
      <c r="AI555" s="196"/>
      <c r="AJ555" s="196"/>
      <c r="AP555" s="130"/>
      <c r="AQ555" s="130"/>
      <c r="AR555" s="130"/>
      <c r="AS555" s="130"/>
      <c r="AT555" s="130"/>
    </row>
    <row r="556" spans="20:46" x14ac:dyDescent="0.25">
      <c r="T556" s="136"/>
      <c r="AE556" s="134">
        <f t="shared" si="23"/>
        <v>0</v>
      </c>
      <c r="AF556" s="196"/>
      <c r="AG556" s="196"/>
      <c r="AH556" s="196"/>
      <c r="AI556" s="196"/>
      <c r="AJ556" s="196"/>
      <c r="AP556" s="130"/>
      <c r="AQ556" s="130"/>
      <c r="AR556" s="130"/>
      <c r="AS556" s="130"/>
      <c r="AT556" s="130"/>
    </row>
    <row r="557" spans="20:46" x14ac:dyDescent="0.25">
      <c r="T557" s="136"/>
      <c r="AE557" s="134">
        <f t="shared" si="23"/>
        <v>0</v>
      </c>
      <c r="AF557" s="196"/>
      <c r="AG557" s="196"/>
      <c r="AH557" s="196"/>
      <c r="AI557" s="196"/>
      <c r="AJ557" s="196"/>
      <c r="AP557" s="130"/>
      <c r="AQ557" s="130"/>
      <c r="AR557" s="130"/>
      <c r="AS557" s="130"/>
      <c r="AT557" s="130"/>
    </row>
    <row r="558" spans="20:46" x14ac:dyDescent="0.25">
      <c r="T558" s="136"/>
      <c r="AE558" s="134">
        <f t="shared" si="23"/>
        <v>0</v>
      </c>
      <c r="AF558" s="196"/>
      <c r="AG558" s="196"/>
      <c r="AH558" s="196"/>
      <c r="AI558" s="196"/>
      <c r="AJ558" s="196"/>
      <c r="AP558" s="130"/>
      <c r="AQ558" s="130"/>
      <c r="AR558" s="130"/>
      <c r="AS558" s="130"/>
      <c r="AT558" s="130"/>
    </row>
    <row r="559" spans="20:46" x14ac:dyDescent="0.25">
      <c r="T559" s="136"/>
      <c r="AE559" s="134">
        <f t="shared" si="23"/>
        <v>0</v>
      </c>
      <c r="AF559" s="196"/>
      <c r="AG559" s="196"/>
      <c r="AH559" s="196"/>
      <c r="AI559" s="196"/>
      <c r="AJ559" s="196"/>
      <c r="AP559" s="130"/>
      <c r="AQ559" s="130"/>
      <c r="AR559" s="130"/>
      <c r="AS559" s="130"/>
      <c r="AT559" s="130"/>
    </row>
    <row r="560" spans="20:46" x14ac:dyDescent="0.25">
      <c r="T560" s="136"/>
      <c r="AE560" s="134">
        <f t="shared" si="23"/>
        <v>0</v>
      </c>
      <c r="AF560" s="196"/>
      <c r="AG560" s="196"/>
      <c r="AH560" s="196"/>
      <c r="AI560" s="196"/>
      <c r="AJ560" s="196"/>
      <c r="AP560" s="130"/>
      <c r="AQ560" s="130"/>
      <c r="AR560" s="130"/>
      <c r="AS560" s="130"/>
      <c r="AT560" s="130"/>
    </row>
    <row r="561" spans="20:46" x14ac:dyDescent="0.25">
      <c r="T561" s="136"/>
      <c r="AE561" s="134">
        <f t="shared" si="23"/>
        <v>0</v>
      </c>
      <c r="AF561" s="196"/>
      <c r="AG561" s="196"/>
      <c r="AH561" s="196"/>
      <c r="AI561" s="196"/>
      <c r="AJ561" s="196"/>
      <c r="AP561" s="130"/>
      <c r="AQ561" s="130"/>
      <c r="AR561" s="130"/>
      <c r="AS561" s="130"/>
      <c r="AT561" s="130"/>
    </row>
    <row r="562" spans="20:46" x14ac:dyDescent="0.25">
      <c r="T562" s="136"/>
      <c r="AE562" s="134">
        <f t="shared" si="23"/>
        <v>0</v>
      </c>
      <c r="AF562" s="196"/>
      <c r="AG562" s="196"/>
      <c r="AH562" s="196"/>
      <c r="AI562" s="196"/>
      <c r="AJ562" s="196"/>
      <c r="AP562" s="130"/>
      <c r="AQ562" s="130"/>
      <c r="AR562" s="130"/>
      <c r="AS562" s="130"/>
      <c r="AT562" s="130"/>
    </row>
    <row r="563" spans="20:46" x14ac:dyDescent="0.25">
      <c r="T563" s="136"/>
      <c r="AE563" s="134">
        <f t="shared" si="23"/>
        <v>0</v>
      </c>
      <c r="AF563" s="196"/>
      <c r="AG563" s="196"/>
      <c r="AH563" s="196"/>
      <c r="AI563" s="196"/>
      <c r="AJ563" s="196"/>
      <c r="AP563" s="130"/>
      <c r="AQ563" s="130"/>
      <c r="AR563" s="130"/>
      <c r="AS563" s="130"/>
      <c r="AT563" s="130"/>
    </row>
    <row r="564" spans="20:46" x14ac:dyDescent="0.25">
      <c r="T564" s="136"/>
      <c r="AE564" s="134">
        <f t="shared" si="23"/>
        <v>0</v>
      </c>
      <c r="AF564" s="196"/>
      <c r="AG564" s="196"/>
      <c r="AH564" s="196"/>
      <c r="AI564" s="196"/>
      <c r="AJ564" s="196"/>
      <c r="AP564" s="130"/>
      <c r="AQ564" s="130"/>
      <c r="AR564" s="130"/>
      <c r="AS564" s="130"/>
      <c r="AT564" s="130"/>
    </row>
    <row r="565" spans="20:46" x14ac:dyDescent="0.25">
      <c r="T565" s="136"/>
      <c r="AE565" s="134">
        <f t="shared" si="23"/>
        <v>0</v>
      </c>
      <c r="AF565" s="196"/>
      <c r="AG565" s="196"/>
      <c r="AH565" s="196"/>
      <c r="AI565" s="196"/>
      <c r="AJ565" s="196"/>
      <c r="AP565" s="130"/>
      <c r="AQ565" s="130"/>
      <c r="AR565" s="130"/>
      <c r="AS565" s="130"/>
      <c r="AT565" s="130"/>
    </row>
    <row r="566" spans="20:46" x14ac:dyDescent="0.25">
      <c r="T566" s="136"/>
      <c r="AE566" s="134">
        <f t="shared" si="23"/>
        <v>0</v>
      </c>
      <c r="AF566" s="196"/>
      <c r="AG566" s="196"/>
      <c r="AH566" s="196"/>
      <c r="AI566" s="196"/>
      <c r="AJ566" s="196"/>
      <c r="AP566" s="130"/>
      <c r="AQ566" s="130"/>
      <c r="AR566" s="130"/>
      <c r="AS566" s="130"/>
      <c r="AT566" s="130"/>
    </row>
    <row r="567" spans="20:46" x14ac:dyDescent="0.25">
      <c r="T567" s="136"/>
      <c r="AE567" s="134">
        <f t="shared" si="23"/>
        <v>0</v>
      </c>
      <c r="AF567" s="196"/>
      <c r="AG567" s="196"/>
      <c r="AH567" s="196"/>
      <c r="AI567" s="196"/>
      <c r="AJ567" s="196"/>
      <c r="AP567" s="130"/>
      <c r="AQ567" s="130"/>
      <c r="AR567" s="130"/>
      <c r="AS567" s="130"/>
      <c r="AT567" s="130"/>
    </row>
    <row r="568" spans="20:46" x14ac:dyDescent="0.25">
      <c r="T568" s="136"/>
      <c r="AE568" s="134">
        <f t="shared" si="23"/>
        <v>0</v>
      </c>
      <c r="AF568" s="196"/>
      <c r="AG568" s="196"/>
      <c r="AH568" s="196"/>
      <c r="AI568" s="196"/>
      <c r="AJ568" s="196"/>
      <c r="AP568" s="130"/>
      <c r="AQ568" s="130"/>
      <c r="AR568" s="130"/>
      <c r="AS568" s="130"/>
      <c r="AT568" s="130"/>
    </row>
    <row r="569" spans="20:46" x14ac:dyDescent="0.25">
      <c r="T569" s="136"/>
      <c r="AE569" s="134">
        <f t="shared" si="23"/>
        <v>0</v>
      </c>
      <c r="AF569" s="196"/>
      <c r="AG569" s="196"/>
      <c r="AH569" s="196"/>
      <c r="AI569" s="196"/>
      <c r="AJ569" s="196"/>
      <c r="AP569" s="130"/>
      <c r="AQ569" s="130"/>
      <c r="AR569" s="130"/>
      <c r="AS569" s="130"/>
      <c r="AT569" s="130"/>
    </row>
    <row r="570" spans="20:46" x14ac:dyDescent="0.25">
      <c r="T570" s="136"/>
      <c r="AE570" s="134">
        <f t="shared" si="23"/>
        <v>0</v>
      </c>
      <c r="AF570" s="196"/>
      <c r="AG570" s="196"/>
      <c r="AH570" s="196"/>
      <c r="AI570" s="196"/>
      <c r="AJ570" s="196"/>
      <c r="AP570" s="130"/>
      <c r="AQ570" s="130"/>
      <c r="AR570" s="130"/>
      <c r="AS570" s="130"/>
      <c r="AT570" s="130"/>
    </row>
    <row r="571" spans="20:46" x14ac:dyDescent="0.25">
      <c r="T571" s="136"/>
      <c r="AE571" s="134">
        <f t="shared" si="23"/>
        <v>0</v>
      </c>
      <c r="AF571" s="196"/>
      <c r="AG571" s="196"/>
      <c r="AH571" s="196"/>
      <c r="AI571" s="196"/>
      <c r="AJ571" s="196"/>
      <c r="AP571" s="130"/>
      <c r="AQ571" s="130"/>
      <c r="AR571" s="130"/>
      <c r="AS571" s="130"/>
      <c r="AT571" s="130"/>
    </row>
    <row r="572" spans="20:46" x14ac:dyDescent="0.25">
      <c r="T572" s="136"/>
      <c r="AE572" s="134">
        <f t="shared" si="23"/>
        <v>0</v>
      </c>
      <c r="AF572" s="196"/>
      <c r="AG572" s="196"/>
      <c r="AH572" s="196"/>
      <c r="AI572" s="196"/>
      <c r="AJ572" s="196"/>
      <c r="AP572" s="130"/>
      <c r="AQ572" s="130"/>
      <c r="AR572" s="130"/>
      <c r="AS572" s="130"/>
      <c r="AT572" s="130"/>
    </row>
    <row r="573" spans="20:46" x14ac:dyDescent="0.25">
      <c r="T573" s="136"/>
      <c r="AE573" s="134">
        <f t="shared" si="23"/>
        <v>0</v>
      </c>
      <c r="AF573" s="196"/>
      <c r="AG573" s="196"/>
      <c r="AH573" s="196"/>
      <c r="AI573" s="196"/>
      <c r="AJ573" s="196"/>
      <c r="AP573" s="130"/>
      <c r="AQ573" s="130"/>
      <c r="AR573" s="130"/>
      <c r="AS573" s="130"/>
      <c r="AT573" s="130"/>
    </row>
    <row r="574" spans="20:46" x14ac:dyDescent="0.25">
      <c r="T574" s="136"/>
      <c r="AE574" s="134">
        <f t="shared" si="23"/>
        <v>0</v>
      </c>
      <c r="AF574" s="196"/>
      <c r="AG574" s="196"/>
      <c r="AH574" s="196"/>
      <c r="AI574" s="196"/>
      <c r="AJ574" s="196"/>
      <c r="AP574" s="130"/>
      <c r="AQ574" s="130"/>
      <c r="AR574" s="130"/>
      <c r="AS574" s="130"/>
      <c r="AT574" s="130"/>
    </row>
    <row r="575" spans="20:46" x14ac:dyDescent="0.25">
      <c r="T575" s="136"/>
      <c r="AE575" s="134">
        <f t="shared" si="23"/>
        <v>0</v>
      </c>
      <c r="AF575" s="196"/>
      <c r="AG575" s="196"/>
      <c r="AH575" s="196"/>
      <c r="AI575" s="196"/>
      <c r="AJ575" s="196"/>
      <c r="AP575" s="130"/>
      <c r="AQ575" s="130"/>
      <c r="AR575" s="130"/>
      <c r="AS575" s="130"/>
      <c r="AT575" s="130"/>
    </row>
    <row r="576" spans="20:46" x14ac:dyDescent="0.25">
      <c r="T576" s="136"/>
      <c r="AE576" s="134">
        <f t="shared" si="23"/>
        <v>0</v>
      </c>
      <c r="AF576" s="196"/>
      <c r="AG576" s="196"/>
      <c r="AH576" s="196"/>
      <c r="AI576" s="196"/>
      <c r="AJ576" s="196"/>
      <c r="AP576" s="130"/>
      <c r="AQ576" s="130"/>
      <c r="AR576" s="130"/>
      <c r="AS576" s="130"/>
      <c r="AT576" s="130"/>
    </row>
    <row r="577" spans="20:46" x14ac:dyDescent="0.25">
      <c r="T577" s="136"/>
      <c r="AE577" s="134">
        <f t="shared" si="23"/>
        <v>0</v>
      </c>
      <c r="AF577" s="196"/>
      <c r="AG577" s="196"/>
      <c r="AH577" s="196"/>
      <c r="AI577" s="196"/>
      <c r="AJ577" s="196"/>
      <c r="AP577" s="130"/>
      <c r="AQ577" s="130"/>
      <c r="AR577" s="130"/>
      <c r="AS577" s="130"/>
      <c r="AT577" s="130"/>
    </row>
    <row r="578" spans="20:46" x14ac:dyDescent="0.25">
      <c r="T578" s="136"/>
      <c r="AE578" s="134">
        <f t="shared" si="23"/>
        <v>0</v>
      </c>
      <c r="AF578" s="196"/>
      <c r="AG578" s="196"/>
      <c r="AH578" s="196"/>
      <c r="AI578" s="196"/>
      <c r="AJ578" s="196"/>
      <c r="AP578" s="130"/>
      <c r="AQ578" s="130"/>
      <c r="AR578" s="130"/>
      <c r="AS578" s="130"/>
      <c r="AT578" s="130"/>
    </row>
    <row r="579" spans="20:46" x14ac:dyDescent="0.25">
      <c r="T579" s="136"/>
      <c r="AE579" s="134">
        <f t="shared" si="23"/>
        <v>0</v>
      </c>
      <c r="AF579" s="196"/>
      <c r="AG579" s="196"/>
      <c r="AH579" s="196"/>
      <c r="AI579" s="196"/>
      <c r="AJ579" s="196"/>
      <c r="AP579" s="130"/>
      <c r="AQ579" s="130"/>
      <c r="AR579" s="130"/>
      <c r="AS579" s="130"/>
      <c r="AT579" s="130"/>
    </row>
    <row r="580" spans="20:46" x14ac:dyDescent="0.25">
      <c r="T580" s="136"/>
      <c r="AE580" s="134">
        <f t="shared" si="23"/>
        <v>0</v>
      </c>
      <c r="AF580" s="196"/>
      <c r="AG580" s="196"/>
      <c r="AH580" s="196"/>
      <c r="AI580" s="196"/>
      <c r="AJ580" s="196"/>
      <c r="AP580" s="130"/>
      <c r="AQ580" s="130"/>
      <c r="AR580" s="130"/>
      <c r="AS580" s="130"/>
      <c r="AT580" s="130"/>
    </row>
    <row r="581" spans="20:46" x14ac:dyDescent="0.25">
      <c r="T581" s="136"/>
      <c r="AE581" s="134">
        <f t="shared" si="23"/>
        <v>0</v>
      </c>
      <c r="AF581" s="196"/>
      <c r="AG581" s="196"/>
      <c r="AH581" s="196"/>
      <c r="AI581" s="196"/>
      <c r="AJ581" s="196"/>
      <c r="AP581" s="130"/>
      <c r="AQ581" s="130"/>
      <c r="AR581" s="130"/>
      <c r="AS581" s="130"/>
      <c r="AT581" s="130"/>
    </row>
    <row r="582" spans="20:46" x14ac:dyDescent="0.25">
      <c r="T582" s="136"/>
      <c r="AE582" s="134">
        <f t="shared" ref="AE582:AE588" si="24">T582</f>
        <v>0</v>
      </c>
      <c r="AF582" s="196"/>
      <c r="AG582" s="196"/>
      <c r="AH582" s="196"/>
      <c r="AI582" s="196"/>
      <c r="AJ582" s="196"/>
      <c r="AP582" s="130"/>
      <c r="AQ582" s="130"/>
      <c r="AR582" s="130"/>
      <c r="AS582" s="130"/>
      <c r="AT582" s="130"/>
    </row>
    <row r="583" spans="20:46" x14ac:dyDescent="0.25">
      <c r="T583" s="136"/>
      <c r="AE583" s="134">
        <f t="shared" si="24"/>
        <v>0</v>
      </c>
      <c r="AF583" s="196"/>
      <c r="AG583" s="196"/>
      <c r="AH583" s="196"/>
      <c r="AI583" s="196"/>
      <c r="AJ583" s="196"/>
      <c r="AP583" s="130"/>
      <c r="AQ583" s="130"/>
      <c r="AR583" s="130"/>
      <c r="AS583" s="130"/>
      <c r="AT583" s="130"/>
    </row>
    <row r="584" spans="20:46" x14ac:dyDescent="0.25">
      <c r="T584" s="136"/>
      <c r="AE584" s="134">
        <f t="shared" si="24"/>
        <v>0</v>
      </c>
      <c r="AF584" s="196"/>
      <c r="AG584" s="196"/>
      <c r="AH584" s="196"/>
      <c r="AI584" s="196"/>
      <c r="AJ584" s="196"/>
      <c r="AP584" s="130"/>
      <c r="AQ584" s="130"/>
      <c r="AR584" s="130"/>
      <c r="AS584" s="130"/>
      <c r="AT584" s="130"/>
    </row>
    <row r="585" spans="20:46" x14ac:dyDescent="0.25">
      <c r="T585" s="136"/>
      <c r="AE585" s="134">
        <f t="shared" si="24"/>
        <v>0</v>
      </c>
      <c r="AF585" s="196"/>
      <c r="AG585" s="196"/>
      <c r="AH585" s="196"/>
      <c r="AI585" s="196"/>
      <c r="AJ585" s="196"/>
      <c r="AP585" s="130"/>
      <c r="AQ585" s="130"/>
      <c r="AR585" s="130"/>
      <c r="AS585" s="130"/>
      <c r="AT585" s="130"/>
    </row>
    <row r="586" spans="20:46" x14ac:dyDescent="0.25">
      <c r="T586" s="136"/>
      <c r="AE586" s="134">
        <f t="shared" si="24"/>
        <v>0</v>
      </c>
      <c r="AF586" s="196"/>
      <c r="AG586" s="196"/>
      <c r="AH586" s="196"/>
      <c r="AI586" s="196"/>
      <c r="AJ586" s="196"/>
      <c r="AP586" s="130"/>
      <c r="AQ586" s="130"/>
      <c r="AR586" s="130"/>
      <c r="AS586" s="130"/>
      <c r="AT586" s="130"/>
    </row>
    <row r="587" spans="20:46" x14ac:dyDescent="0.25">
      <c r="T587" s="136"/>
      <c r="AE587" s="134">
        <f t="shared" si="24"/>
        <v>0</v>
      </c>
      <c r="AF587" s="196"/>
      <c r="AG587" s="196"/>
      <c r="AH587" s="196"/>
      <c r="AI587" s="196"/>
      <c r="AJ587" s="196"/>
      <c r="AP587" s="130"/>
      <c r="AQ587" s="130"/>
      <c r="AR587" s="130"/>
      <c r="AS587" s="130"/>
      <c r="AT587" s="130"/>
    </row>
    <row r="588" spans="20:46" x14ac:dyDescent="0.25">
      <c r="T588" s="136"/>
      <c r="AE588" s="134">
        <f t="shared" si="24"/>
        <v>0</v>
      </c>
      <c r="AF588" s="196"/>
      <c r="AG588" s="196"/>
      <c r="AH588" s="196"/>
      <c r="AI588" s="196"/>
      <c r="AJ588" s="196"/>
      <c r="AP588" s="130"/>
      <c r="AQ588" s="130"/>
      <c r="AR588" s="130"/>
      <c r="AS588" s="130"/>
      <c r="AT588" s="130"/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C130"/>
  <sheetViews>
    <sheetView workbookViewId="0">
      <selection activeCell="P12" sqref="P12"/>
    </sheetView>
  </sheetViews>
  <sheetFormatPr baseColWidth="10" defaultRowHeight="15" x14ac:dyDescent="0.25"/>
  <sheetData>
    <row r="2" spans="1:3" x14ac:dyDescent="0.25">
      <c r="A2" s="7">
        <v>1</v>
      </c>
      <c r="B2" s="7" t="s">
        <v>416</v>
      </c>
      <c r="C2" s="7"/>
    </row>
    <row r="3" spans="1:3" x14ac:dyDescent="0.25">
      <c r="B3" s="7" t="s">
        <v>417</v>
      </c>
      <c r="C3" s="7"/>
    </row>
    <row r="4" spans="1:3" x14ac:dyDescent="0.25">
      <c r="A4" s="212" t="s">
        <v>418</v>
      </c>
      <c r="B4" s="174" t="s">
        <v>419</v>
      </c>
    </row>
    <row r="6" spans="1:3" x14ac:dyDescent="0.25">
      <c r="B6" t="s">
        <v>420</v>
      </c>
    </row>
    <row r="8" spans="1:3" x14ac:dyDescent="0.25">
      <c r="A8" s="7">
        <v>2</v>
      </c>
      <c r="B8" s="7" t="s">
        <v>421</v>
      </c>
      <c r="C8" s="7"/>
    </row>
    <row r="9" spans="1:3" x14ac:dyDescent="0.25">
      <c r="B9" s="7" t="s">
        <v>422</v>
      </c>
      <c r="C9" s="7"/>
    </row>
    <row r="11" spans="1:3" x14ac:dyDescent="0.25">
      <c r="B11" t="s">
        <v>423</v>
      </c>
    </row>
    <row r="12" spans="1:3" x14ac:dyDescent="0.25">
      <c r="B12" t="s">
        <v>424</v>
      </c>
    </row>
    <row r="13" spans="1:3" x14ac:dyDescent="0.25">
      <c r="B13" t="s">
        <v>425</v>
      </c>
    </row>
    <row r="14" spans="1:3" x14ac:dyDescent="0.25">
      <c r="B14" t="s">
        <v>426</v>
      </c>
    </row>
    <row r="15" spans="1:3" x14ac:dyDescent="0.25">
      <c r="B15" t="s">
        <v>427</v>
      </c>
    </row>
    <row r="17" spans="1:2" x14ac:dyDescent="0.25">
      <c r="B17" t="s">
        <v>529</v>
      </c>
    </row>
    <row r="19" spans="1:2" x14ac:dyDescent="0.25">
      <c r="A19" s="7">
        <v>3</v>
      </c>
      <c r="B19" s="7" t="s">
        <v>357</v>
      </c>
    </row>
    <row r="20" spans="1:2" x14ac:dyDescent="0.25">
      <c r="B20" s="7" t="s">
        <v>358</v>
      </c>
    </row>
    <row r="21" spans="1:2" x14ac:dyDescent="0.25">
      <c r="A21" s="213" t="s">
        <v>418</v>
      </c>
      <c r="B21" s="174" t="s">
        <v>355</v>
      </c>
    </row>
    <row r="23" spans="1:2" x14ac:dyDescent="0.25">
      <c r="B23" t="s">
        <v>428</v>
      </c>
    </row>
    <row r="24" spans="1:2" x14ac:dyDescent="0.25">
      <c r="B24" t="s">
        <v>429</v>
      </c>
    </row>
    <row r="26" spans="1:2" x14ac:dyDescent="0.25">
      <c r="A26" s="7">
        <v>4</v>
      </c>
      <c r="B26" s="7" t="s">
        <v>430</v>
      </c>
    </row>
    <row r="28" spans="1:2" x14ac:dyDescent="0.25">
      <c r="B28" t="s">
        <v>431</v>
      </c>
    </row>
    <row r="29" spans="1:2" x14ac:dyDescent="0.25">
      <c r="B29" t="s">
        <v>432</v>
      </c>
    </row>
    <row r="31" spans="1:2" x14ac:dyDescent="0.25">
      <c r="A31" s="7">
        <v>5</v>
      </c>
      <c r="B31" s="7" t="s">
        <v>433</v>
      </c>
    </row>
    <row r="32" spans="1:2" x14ac:dyDescent="0.25">
      <c r="B32" s="7" t="s">
        <v>434</v>
      </c>
    </row>
    <row r="34" spans="1:2" x14ac:dyDescent="0.25">
      <c r="B34" t="s">
        <v>435</v>
      </c>
    </row>
    <row r="35" spans="1:2" x14ac:dyDescent="0.25">
      <c r="B35" t="s">
        <v>436</v>
      </c>
    </row>
    <row r="37" spans="1:2" x14ac:dyDescent="0.25">
      <c r="A37" s="214">
        <v>6</v>
      </c>
      <c r="B37" s="174" t="s">
        <v>437</v>
      </c>
    </row>
    <row r="39" spans="1:2" x14ac:dyDescent="0.25">
      <c r="A39" t="s">
        <v>438</v>
      </c>
      <c r="B39" t="s">
        <v>439</v>
      </c>
    </row>
    <row r="40" spans="1:2" x14ac:dyDescent="0.25">
      <c r="B40" t="s">
        <v>440</v>
      </c>
    </row>
    <row r="41" spans="1:2" x14ac:dyDescent="0.25">
      <c r="A41" t="s">
        <v>441</v>
      </c>
      <c r="B41" t="s">
        <v>442</v>
      </c>
    </row>
    <row r="45" spans="1:2" x14ac:dyDescent="0.25">
      <c r="A45" s="7">
        <v>7</v>
      </c>
      <c r="B45" s="7" t="s">
        <v>204</v>
      </c>
    </row>
    <row r="47" spans="1:2" x14ac:dyDescent="0.25">
      <c r="B47" t="s">
        <v>443</v>
      </c>
    </row>
    <row r="48" spans="1:2" x14ac:dyDescent="0.25">
      <c r="B48" t="s">
        <v>444</v>
      </c>
    </row>
    <row r="50" spans="1:2" x14ac:dyDescent="0.25">
      <c r="A50" s="7">
        <v>8</v>
      </c>
      <c r="B50" s="7" t="s">
        <v>445</v>
      </c>
    </row>
    <row r="51" spans="1:2" x14ac:dyDescent="0.25">
      <c r="B51" s="7" t="s">
        <v>446</v>
      </c>
    </row>
    <row r="52" spans="1:2" x14ac:dyDescent="0.25">
      <c r="B52" s="7" t="s">
        <v>447</v>
      </c>
    </row>
    <row r="54" spans="1:2" x14ac:dyDescent="0.25">
      <c r="B54" s="176" t="s">
        <v>448</v>
      </c>
    </row>
    <row r="55" spans="1:2" x14ac:dyDescent="0.25">
      <c r="B55" s="176" t="s">
        <v>449</v>
      </c>
    </row>
    <row r="57" spans="1:2" x14ac:dyDescent="0.25">
      <c r="A57" s="7">
        <v>9</v>
      </c>
      <c r="B57" s="7" t="s">
        <v>206</v>
      </c>
    </row>
    <row r="58" spans="1:2" x14ac:dyDescent="0.25">
      <c r="A58" s="7" t="s">
        <v>450</v>
      </c>
      <c r="B58" s="7" t="s">
        <v>208</v>
      </c>
    </row>
    <row r="59" spans="1:2" x14ac:dyDescent="0.25">
      <c r="A59" s="7" t="s">
        <v>451</v>
      </c>
      <c r="B59" s="7" t="s">
        <v>210</v>
      </c>
    </row>
    <row r="60" spans="1:2" x14ac:dyDescent="0.25">
      <c r="A60" s="7" t="s">
        <v>452</v>
      </c>
      <c r="B60" s="7" t="s">
        <v>212</v>
      </c>
    </row>
    <row r="62" spans="1:2" x14ac:dyDescent="0.25">
      <c r="A62" s="7"/>
      <c r="B62" s="176" t="s">
        <v>453</v>
      </c>
    </row>
    <row r="63" spans="1:2" x14ac:dyDescent="0.25">
      <c r="A63" s="7" t="s">
        <v>450</v>
      </c>
      <c r="B63" s="176" t="s">
        <v>454</v>
      </c>
    </row>
    <row r="64" spans="1:2" x14ac:dyDescent="0.25">
      <c r="A64" s="7" t="s">
        <v>451</v>
      </c>
      <c r="B64" s="176" t="s">
        <v>455</v>
      </c>
    </row>
    <row r="65" spans="1:2" x14ac:dyDescent="0.25">
      <c r="A65" s="7" t="s">
        <v>452</v>
      </c>
      <c r="B65" s="176" t="s">
        <v>456</v>
      </c>
    </row>
    <row r="67" spans="1:2" x14ac:dyDescent="0.25">
      <c r="A67" s="7">
        <v>10</v>
      </c>
      <c r="B67" s="7" t="s">
        <v>396</v>
      </c>
    </row>
    <row r="68" spans="1:2" x14ac:dyDescent="0.25">
      <c r="A68" s="7"/>
      <c r="B68" s="7" t="s">
        <v>397</v>
      </c>
    </row>
    <row r="70" spans="1:2" x14ac:dyDescent="0.25">
      <c r="B70" t="s">
        <v>457</v>
      </c>
    </row>
    <row r="71" spans="1:2" x14ac:dyDescent="0.25">
      <c r="B71" t="s">
        <v>458</v>
      </c>
    </row>
    <row r="73" spans="1:2" x14ac:dyDescent="0.25">
      <c r="A73" s="213">
        <v>11</v>
      </c>
    </row>
    <row r="74" spans="1:2" x14ac:dyDescent="0.25">
      <c r="A74" s="7" t="s">
        <v>450</v>
      </c>
      <c r="B74" s="7" t="s">
        <v>243</v>
      </c>
    </row>
    <row r="75" spans="1:2" x14ac:dyDescent="0.25">
      <c r="A75" s="7" t="s">
        <v>451</v>
      </c>
      <c r="B75" s="7" t="s">
        <v>244</v>
      </c>
    </row>
    <row r="77" spans="1:2" x14ac:dyDescent="0.25">
      <c r="A77" t="s">
        <v>450</v>
      </c>
      <c r="B77" t="s">
        <v>459</v>
      </c>
    </row>
    <row r="78" spans="1:2" x14ac:dyDescent="0.25">
      <c r="B78" t="s">
        <v>460</v>
      </c>
    </row>
    <row r="79" spans="1:2" x14ac:dyDescent="0.25">
      <c r="B79" t="s">
        <v>461</v>
      </c>
    </row>
    <row r="80" spans="1:2" x14ac:dyDescent="0.25">
      <c r="A80" t="s">
        <v>451</v>
      </c>
      <c r="B80" t="s">
        <v>462</v>
      </c>
    </row>
    <row r="81" spans="1:2" x14ac:dyDescent="0.25">
      <c r="B81" t="s">
        <v>463</v>
      </c>
    </row>
    <row r="83" spans="1:2" x14ac:dyDescent="0.25">
      <c r="A83" s="7">
        <v>12</v>
      </c>
      <c r="B83" s="7"/>
    </row>
    <row r="84" spans="1:2" x14ac:dyDescent="0.25">
      <c r="A84" s="213" t="s">
        <v>207</v>
      </c>
      <c r="B84" s="7" t="s">
        <v>464</v>
      </c>
    </row>
    <row r="85" spans="1:2" x14ac:dyDescent="0.25">
      <c r="A85" s="7"/>
      <c r="B85" s="7" t="s">
        <v>248</v>
      </c>
    </row>
    <row r="86" spans="1:2" x14ac:dyDescent="0.25">
      <c r="A86" s="7"/>
      <c r="B86" s="7" t="s">
        <v>249</v>
      </c>
    </row>
    <row r="87" spans="1:2" x14ac:dyDescent="0.25">
      <c r="A87" s="213" t="s">
        <v>209</v>
      </c>
      <c r="B87" s="7" t="s">
        <v>250</v>
      </c>
    </row>
    <row r="88" spans="1:2" x14ac:dyDescent="0.25">
      <c r="A88" s="213" t="s">
        <v>211</v>
      </c>
      <c r="B88" s="7" t="s">
        <v>251</v>
      </c>
    </row>
    <row r="90" spans="1:2" x14ac:dyDescent="0.25">
      <c r="A90" t="s">
        <v>450</v>
      </c>
      <c r="B90" s="176" t="s">
        <v>465</v>
      </c>
    </row>
    <row r="91" spans="1:2" x14ac:dyDescent="0.25">
      <c r="B91" s="176" t="s">
        <v>466</v>
      </c>
    </row>
    <row r="92" spans="1:2" x14ac:dyDescent="0.25">
      <c r="A92" t="s">
        <v>451</v>
      </c>
      <c r="B92" s="176" t="s">
        <v>467</v>
      </c>
    </row>
    <row r="93" spans="1:2" x14ac:dyDescent="0.25">
      <c r="A93" t="s">
        <v>452</v>
      </c>
      <c r="B93" s="176" t="s">
        <v>468</v>
      </c>
    </row>
    <row r="95" spans="1:2" x14ac:dyDescent="0.25">
      <c r="A95" s="7">
        <v>13</v>
      </c>
    </row>
    <row r="96" spans="1:2" x14ac:dyDescent="0.25">
      <c r="A96" s="7" t="s">
        <v>450</v>
      </c>
      <c r="B96" s="20" t="s">
        <v>469</v>
      </c>
    </row>
    <row r="97" spans="1:2" x14ac:dyDescent="0.25">
      <c r="A97" s="7" t="s">
        <v>451</v>
      </c>
      <c r="B97" s="20" t="s">
        <v>470</v>
      </c>
    </row>
    <row r="98" spans="1:2" x14ac:dyDescent="0.25">
      <c r="A98" s="7"/>
    </row>
    <row r="99" spans="1:2" x14ac:dyDescent="0.25">
      <c r="A99" s="176" t="s">
        <v>450</v>
      </c>
      <c r="B99" t="s">
        <v>471</v>
      </c>
    </row>
    <row r="100" spans="1:2" x14ac:dyDescent="0.25">
      <c r="A100" s="176"/>
      <c r="B100" t="s">
        <v>472</v>
      </c>
    </row>
    <row r="101" spans="1:2" x14ac:dyDescent="0.25">
      <c r="A101" s="176" t="s">
        <v>451</v>
      </c>
      <c r="B101" t="s">
        <v>473</v>
      </c>
    </row>
    <row r="103" spans="1:2" x14ac:dyDescent="0.25">
      <c r="A103" s="213">
        <v>14</v>
      </c>
      <c r="B103" s="174" t="s">
        <v>474</v>
      </c>
    </row>
    <row r="105" spans="1:2" x14ac:dyDescent="0.25">
      <c r="B105" t="s">
        <v>475</v>
      </c>
    </row>
    <row r="106" spans="1:2" x14ac:dyDescent="0.25">
      <c r="B106" t="s">
        <v>476</v>
      </c>
    </row>
    <row r="108" spans="1:2" x14ac:dyDescent="0.25">
      <c r="A108" s="213">
        <v>15</v>
      </c>
      <c r="B108" s="174" t="s">
        <v>477</v>
      </c>
    </row>
    <row r="110" spans="1:2" x14ac:dyDescent="0.25">
      <c r="B110" t="s">
        <v>478</v>
      </c>
    </row>
    <row r="113" spans="1:2" x14ac:dyDescent="0.25">
      <c r="A113" s="7">
        <v>16</v>
      </c>
      <c r="B113" s="174" t="s">
        <v>371</v>
      </c>
    </row>
    <row r="115" spans="1:2" x14ac:dyDescent="0.25">
      <c r="B115" t="s">
        <v>479</v>
      </c>
    </row>
    <row r="116" spans="1:2" x14ac:dyDescent="0.25">
      <c r="B116" t="s">
        <v>480</v>
      </c>
    </row>
    <row r="117" spans="1:2" x14ac:dyDescent="0.25">
      <c r="B117" t="s">
        <v>481</v>
      </c>
    </row>
    <row r="118" spans="1:2" x14ac:dyDescent="0.25">
      <c r="B118" t="s">
        <v>482</v>
      </c>
    </row>
    <row r="120" spans="1:2" x14ac:dyDescent="0.25">
      <c r="A120" s="213">
        <v>17</v>
      </c>
      <c r="B120" s="174" t="s">
        <v>483</v>
      </c>
    </row>
    <row r="122" spans="1:2" x14ac:dyDescent="0.25">
      <c r="B122" t="s">
        <v>484</v>
      </c>
    </row>
    <row r="123" spans="1:2" x14ac:dyDescent="0.25">
      <c r="B123" t="s">
        <v>485</v>
      </c>
    </row>
    <row r="124" spans="1:2" x14ac:dyDescent="0.25">
      <c r="B124" t="s">
        <v>486</v>
      </c>
    </row>
    <row r="125" spans="1:2" x14ac:dyDescent="0.25">
      <c r="B125" t="s">
        <v>487</v>
      </c>
    </row>
    <row r="127" spans="1:2" x14ac:dyDescent="0.25">
      <c r="A127" s="213">
        <v>18</v>
      </c>
      <c r="B127" s="79" t="s">
        <v>488</v>
      </c>
    </row>
    <row r="129" spans="2:2" x14ac:dyDescent="0.25">
      <c r="B129" t="s">
        <v>489</v>
      </c>
    </row>
    <row r="130" spans="2:2" x14ac:dyDescent="0.25">
      <c r="B130" t="s">
        <v>490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43"/>
  <sheetViews>
    <sheetView workbookViewId="0">
      <selection activeCell="C30" sqref="C30"/>
    </sheetView>
  </sheetViews>
  <sheetFormatPr baseColWidth="10" defaultRowHeight="15" x14ac:dyDescent="0.25"/>
  <sheetData>
    <row r="1" spans="1:9" x14ac:dyDescent="0.25">
      <c r="A1" s="1" t="s">
        <v>583</v>
      </c>
      <c r="B1" s="1"/>
    </row>
    <row r="7" spans="1:9" x14ac:dyDescent="0.25">
      <c r="A7" s="253" t="s">
        <v>556</v>
      </c>
      <c r="B7" s="71"/>
      <c r="C7" s="71"/>
      <c r="D7" s="71"/>
      <c r="E7" s="71"/>
      <c r="F7" s="71"/>
      <c r="G7" s="71"/>
      <c r="H7" s="71"/>
    </row>
    <row r="8" spans="1:9" x14ac:dyDescent="0.25">
      <c r="B8" s="71"/>
      <c r="C8" s="71"/>
      <c r="D8" s="71"/>
      <c r="E8" s="71"/>
      <c r="F8" s="71"/>
      <c r="G8" s="71"/>
      <c r="H8" s="71"/>
    </row>
    <row r="9" spans="1:9" x14ac:dyDescent="0.25">
      <c r="A9" s="253" t="s">
        <v>557</v>
      </c>
      <c r="B9" s="71"/>
      <c r="C9" s="71"/>
      <c r="D9" s="71"/>
      <c r="E9" s="71"/>
      <c r="F9" s="71"/>
      <c r="G9" s="71"/>
      <c r="H9" s="71"/>
    </row>
    <row r="10" spans="1:9" x14ac:dyDescent="0.25">
      <c r="A10" s="253"/>
      <c r="B10" s="71"/>
      <c r="C10" s="71"/>
      <c r="D10" s="71"/>
      <c r="E10" s="71"/>
      <c r="F10" s="71"/>
      <c r="G10" s="71"/>
      <c r="H10" s="71"/>
    </row>
    <row r="11" spans="1:9" x14ac:dyDescent="0.25">
      <c r="A11" s="253" t="s">
        <v>558</v>
      </c>
      <c r="B11" s="71"/>
      <c r="C11" s="71"/>
      <c r="D11" s="71"/>
      <c r="E11" s="71"/>
      <c r="F11" s="71"/>
      <c r="G11" s="71"/>
      <c r="H11" s="71"/>
    </row>
    <row r="12" spans="1:9" x14ac:dyDescent="0.25">
      <c r="A12" s="254" t="s">
        <v>559</v>
      </c>
      <c r="B12" s="71"/>
      <c r="C12" s="71"/>
      <c r="D12" s="71"/>
      <c r="E12" s="71"/>
      <c r="F12" s="71"/>
      <c r="G12" s="71"/>
      <c r="H12" s="71"/>
    </row>
    <row r="13" spans="1:9" x14ac:dyDescent="0.25">
      <c r="A13" s="254"/>
      <c r="B13" s="71"/>
      <c r="C13" s="71"/>
      <c r="D13" s="71"/>
      <c r="E13" s="71"/>
      <c r="F13" s="71"/>
      <c r="G13" s="71"/>
      <c r="H13" s="71"/>
    </row>
    <row r="14" spans="1:9" x14ac:dyDescent="0.25">
      <c r="A14" t="s">
        <v>560</v>
      </c>
      <c r="B14" t="s">
        <v>561</v>
      </c>
    </row>
    <row r="15" spans="1:9" x14ac:dyDescent="0.25">
      <c r="B15" t="s">
        <v>562</v>
      </c>
      <c r="C15" t="s">
        <v>563</v>
      </c>
      <c r="D15" t="s">
        <v>564</v>
      </c>
      <c r="E15" t="s">
        <v>565</v>
      </c>
      <c r="F15" t="s">
        <v>566</v>
      </c>
      <c r="G15" t="s">
        <v>567</v>
      </c>
      <c r="H15" t="s">
        <v>568</v>
      </c>
      <c r="I15" t="s">
        <v>569</v>
      </c>
    </row>
    <row r="16" spans="1:9" x14ac:dyDescent="0.25">
      <c r="A16" t="s">
        <v>562</v>
      </c>
      <c r="B16" s="50">
        <v>1</v>
      </c>
      <c r="C16" s="51">
        <v>0.63</v>
      </c>
      <c r="D16" s="51">
        <v>0.75</v>
      </c>
      <c r="E16" s="51">
        <v>0.68</v>
      </c>
      <c r="F16" s="51">
        <v>0.13</v>
      </c>
      <c r="G16" s="51">
        <v>7.0000000000000007E-2</v>
      </c>
      <c r="H16" s="51">
        <v>0.03</v>
      </c>
      <c r="I16" s="52">
        <v>-0.02</v>
      </c>
    </row>
    <row r="17" spans="1:9" x14ac:dyDescent="0.25">
      <c r="A17" t="s">
        <v>563</v>
      </c>
      <c r="B17" s="53">
        <v>0.63</v>
      </c>
      <c r="C17" s="6">
        <v>1</v>
      </c>
      <c r="D17" s="6">
        <v>0.59</v>
      </c>
      <c r="E17" s="6">
        <v>0.87</v>
      </c>
      <c r="F17" s="6">
        <v>0.12</v>
      </c>
      <c r="G17" s="6">
        <v>-0.06</v>
      </c>
      <c r="H17" s="6">
        <v>0.02</v>
      </c>
      <c r="I17" s="11">
        <v>-0.09</v>
      </c>
    </row>
    <row r="18" spans="1:9" x14ac:dyDescent="0.25">
      <c r="A18" t="s">
        <v>564</v>
      </c>
      <c r="B18" s="53">
        <v>0.75</v>
      </c>
      <c r="C18" s="6">
        <v>0.59</v>
      </c>
      <c r="D18" s="6">
        <v>1</v>
      </c>
      <c r="E18" s="6">
        <v>0.88</v>
      </c>
      <c r="F18" s="6">
        <v>0.09</v>
      </c>
      <c r="G18" s="6">
        <v>0.05</v>
      </c>
      <c r="H18" s="6">
        <v>0.19</v>
      </c>
      <c r="I18" s="11">
        <v>0.12</v>
      </c>
    </row>
    <row r="19" spans="1:9" x14ac:dyDescent="0.25">
      <c r="A19" t="s">
        <v>565</v>
      </c>
      <c r="B19" s="53">
        <v>0.68</v>
      </c>
      <c r="C19" s="6">
        <v>0.87</v>
      </c>
      <c r="D19" s="6">
        <v>0.88</v>
      </c>
      <c r="E19" s="6">
        <v>1</v>
      </c>
      <c r="F19" s="6">
        <v>0.12</v>
      </c>
      <c r="G19" s="6">
        <v>-0.02</v>
      </c>
      <c r="H19" s="6">
        <v>0.12</v>
      </c>
      <c r="I19" s="11">
        <v>0.01</v>
      </c>
    </row>
    <row r="20" spans="1:9" x14ac:dyDescent="0.25">
      <c r="A20" t="s">
        <v>566</v>
      </c>
      <c r="B20" s="53">
        <v>0.13</v>
      </c>
      <c r="C20" s="6">
        <v>0.12</v>
      </c>
      <c r="D20" s="6">
        <v>0.09</v>
      </c>
      <c r="E20" s="6">
        <v>0.12</v>
      </c>
      <c r="F20" s="6">
        <v>1</v>
      </c>
      <c r="G20" s="6">
        <v>0.79</v>
      </c>
      <c r="H20" s="6">
        <v>0.75</v>
      </c>
      <c r="I20" s="11">
        <v>0.74</v>
      </c>
    </row>
    <row r="21" spans="1:9" x14ac:dyDescent="0.25">
      <c r="A21" t="s">
        <v>567</v>
      </c>
      <c r="B21" s="53">
        <v>7.0000000000000007E-2</v>
      </c>
      <c r="C21" s="6">
        <v>-0.06</v>
      </c>
      <c r="D21" s="6">
        <v>0.05</v>
      </c>
      <c r="E21" s="6">
        <v>-0.02</v>
      </c>
      <c r="F21" s="6">
        <v>0.79</v>
      </c>
      <c r="G21" s="6">
        <v>1</v>
      </c>
      <c r="H21" s="6">
        <v>0.63</v>
      </c>
      <c r="I21" s="11">
        <v>0.83</v>
      </c>
    </row>
    <row r="22" spans="1:9" x14ac:dyDescent="0.25">
      <c r="A22" t="s">
        <v>568</v>
      </c>
      <c r="B22" s="53">
        <v>0.03</v>
      </c>
      <c r="C22" s="6">
        <v>0.02</v>
      </c>
      <c r="D22" s="6">
        <v>0.19</v>
      </c>
      <c r="E22" s="6">
        <v>0.12</v>
      </c>
      <c r="F22" s="6">
        <v>0.75</v>
      </c>
      <c r="G22" s="6">
        <v>0.63</v>
      </c>
      <c r="H22" s="6">
        <v>1</v>
      </c>
      <c r="I22" s="11">
        <v>0.92</v>
      </c>
    </row>
    <row r="23" spans="1:9" x14ac:dyDescent="0.25">
      <c r="A23" t="s">
        <v>569</v>
      </c>
      <c r="B23" s="54">
        <v>-0.02</v>
      </c>
      <c r="C23" s="12">
        <v>-0.09</v>
      </c>
      <c r="D23" s="12">
        <v>0.12</v>
      </c>
      <c r="E23" s="12">
        <v>0.01</v>
      </c>
      <c r="F23" s="12">
        <v>0.74</v>
      </c>
      <c r="G23" s="12">
        <v>0.83</v>
      </c>
      <c r="H23" s="12">
        <v>0.92</v>
      </c>
      <c r="I23" s="13">
        <v>1</v>
      </c>
    </row>
    <row r="24" spans="1:9" x14ac:dyDescent="0.25"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27" t="s">
        <v>570</v>
      </c>
      <c r="B25" s="6"/>
      <c r="C25" s="6"/>
      <c r="D25" s="255">
        <f t="array" ref="D25">MDETERM(B16:I23)</f>
        <v>1.0878743050099938E-5</v>
      </c>
      <c r="E25" s="6"/>
      <c r="F25" s="6"/>
      <c r="G25" s="6"/>
      <c r="H25" s="6"/>
      <c r="I25" s="6"/>
    </row>
    <row r="26" spans="1:9" x14ac:dyDescent="0.25">
      <c r="A26" s="27" t="s">
        <v>571</v>
      </c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253" t="s">
        <v>572</v>
      </c>
      <c r="B27" s="71"/>
      <c r="C27" s="71"/>
      <c r="D27" s="71"/>
      <c r="E27" s="71"/>
      <c r="F27" s="71"/>
      <c r="G27" s="71"/>
      <c r="H27" s="71"/>
    </row>
    <row r="28" spans="1:9" x14ac:dyDescent="0.25">
      <c r="A28" s="254" t="s">
        <v>573</v>
      </c>
    </row>
    <row r="29" spans="1:9" x14ac:dyDescent="0.25">
      <c r="A29" s="254" t="s">
        <v>574</v>
      </c>
    </row>
    <row r="30" spans="1:9" x14ac:dyDescent="0.25">
      <c r="A30" s="254" t="s">
        <v>575</v>
      </c>
    </row>
    <row r="31" spans="1:9" x14ac:dyDescent="0.25">
      <c r="A31" s="254" t="s">
        <v>576</v>
      </c>
    </row>
    <row r="33" spans="1:5" x14ac:dyDescent="0.25">
      <c r="A33" s="254" t="s">
        <v>577</v>
      </c>
    </row>
    <row r="35" spans="1:5" x14ac:dyDescent="0.25">
      <c r="A35" t="s">
        <v>578</v>
      </c>
    </row>
    <row r="37" spans="1:5" x14ac:dyDescent="0.25">
      <c r="A37" s="167" t="s">
        <v>492</v>
      </c>
      <c r="B37" s="167" t="s">
        <v>493</v>
      </c>
      <c r="C37" s="167" t="s">
        <v>494</v>
      </c>
      <c r="D37" s="52" t="s">
        <v>495</v>
      </c>
    </row>
    <row r="38" spans="1:5" x14ac:dyDescent="0.25">
      <c r="A38" s="167"/>
      <c r="B38" s="167"/>
      <c r="C38" s="167"/>
      <c r="D38" s="167"/>
      <c r="E38" t="s">
        <v>579</v>
      </c>
    </row>
    <row r="40" spans="1:5" x14ac:dyDescent="0.25">
      <c r="A40" t="s">
        <v>580</v>
      </c>
    </row>
    <row r="41" spans="1:5" x14ac:dyDescent="0.25">
      <c r="A41" t="s">
        <v>581</v>
      </c>
    </row>
    <row r="42" spans="1:5" x14ac:dyDescent="0.25">
      <c r="A42" t="s">
        <v>574</v>
      </c>
    </row>
    <row r="43" spans="1:5" x14ac:dyDescent="0.25">
      <c r="A43" t="s">
        <v>582</v>
      </c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3:AH506"/>
  <sheetViews>
    <sheetView zoomScale="85" zoomScaleNormal="85" workbookViewId="0">
      <selection activeCell="A8" sqref="A8"/>
    </sheetView>
  </sheetViews>
  <sheetFormatPr baseColWidth="10" defaultRowHeight="15" x14ac:dyDescent="0.25"/>
  <sheetData>
    <row r="3" spans="1:34" x14ac:dyDescent="0.25">
      <c r="A3" s="352" t="s">
        <v>938</v>
      </c>
      <c r="B3" s="487" t="s">
        <v>1239</v>
      </c>
      <c r="C3" s="352" t="s">
        <v>937</v>
      </c>
      <c r="D3" s="352" t="s">
        <v>1187</v>
      </c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352" t="s">
        <v>936</v>
      </c>
      <c r="U3" s="352" t="s">
        <v>935</v>
      </c>
      <c r="V3" s="352" t="s">
        <v>934</v>
      </c>
      <c r="W3" s="352" t="s">
        <v>933</v>
      </c>
      <c r="X3" s="352" t="s">
        <v>932</v>
      </c>
      <c r="Y3" s="352" t="s">
        <v>931</v>
      </c>
      <c r="Z3" s="352" t="s">
        <v>930</v>
      </c>
      <c r="AA3" s="352" t="s">
        <v>929</v>
      </c>
      <c r="AB3" s="352" t="s">
        <v>928</v>
      </c>
      <c r="AC3" s="352" t="s">
        <v>927</v>
      </c>
      <c r="AD3" s="352" t="s">
        <v>926</v>
      </c>
      <c r="AE3" s="352" t="s">
        <v>925</v>
      </c>
      <c r="AF3" s="352" t="s">
        <v>924</v>
      </c>
      <c r="AG3" s="352" t="s">
        <v>923</v>
      </c>
      <c r="AH3" s="352" t="s">
        <v>922</v>
      </c>
    </row>
    <row r="4" spans="1:34" x14ac:dyDescent="0.25">
      <c r="A4" s="383" t="s">
        <v>921</v>
      </c>
      <c r="D4" t="s">
        <v>920</v>
      </c>
      <c r="E4" t="e">
        <f t="shared" ref="E4:S4" si="0">AVERAGE(E7:E506)</f>
        <v>#DIV/0!</v>
      </c>
      <c r="F4" t="e">
        <f t="shared" si="0"/>
        <v>#DIV/0!</v>
      </c>
      <c r="G4" t="e">
        <f t="shared" si="0"/>
        <v>#DIV/0!</v>
      </c>
      <c r="H4" t="e">
        <f t="shared" si="0"/>
        <v>#DIV/0!</v>
      </c>
      <c r="I4" t="e">
        <f t="shared" si="0"/>
        <v>#DIV/0!</v>
      </c>
      <c r="J4" t="e">
        <f t="shared" si="0"/>
        <v>#DIV/0!</v>
      </c>
      <c r="K4" t="e">
        <f t="shared" si="0"/>
        <v>#DIV/0!</v>
      </c>
      <c r="L4" t="e">
        <f t="shared" si="0"/>
        <v>#DIV/0!</v>
      </c>
      <c r="M4" t="e">
        <f t="shared" si="0"/>
        <v>#DIV/0!</v>
      </c>
      <c r="N4" t="e">
        <f t="shared" si="0"/>
        <v>#DIV/0!</v>
      </c>
      <c r="O4" t="e">
        <f t="shared" si="0"/>
        <v>#DIV/0!</v>
      </c>
      <c r="P4" t="e">
        <f t="shared" si="0"/>
        <v>#DIV/0!</v>
      </c>
      <c r="Q4" t="e">
        <f t="shared" si="0"/>
        <v>#DIV/0!</v>
      </c>
      <c r="R4" t="e">
        <f t="shared" si="0"/>
        <v>#DIV/0!</v>
      </c>
      <c r="S4" t="e">
        <f t="shared" si="0"/>
        <v>#DIV/0!</v>
      </c>
      <c r="T4" s="384" t="e">
        <f t="shared" ref="T4:AH4" si="1">AVERAGE(T7:T506)</f>
        <v>#DIV/0!</v>
      </c>
      <c r="U4" s="384" t="e">
        <f t="shared" si="1"/>
        <v>#DIV/0!</v>
      </c>
      <c r="V4" s="384" t="e">
        <f t="shared" si="1"/>
        <v>#DIV/0!</v>
      </c>
      <c r="W4" s="384" t="e">
        <f t="shared" si="1"/>
        <v>#DIV/0!</v>
      </c>
      <c r="X4" s="384" t="e">
        <f t="shared" si="1"/>
        <v>#DIV/0!</v>
      </c>
      <c r="Y4" s="384" t="e">
        <f t="shared" si="1"/>
        <v>#DIV/0!</v>
      </c>
      <c r="Z4" s="384" t="e">
        <f t="shared" si="1"/>
        <v>#DIV/0!</v>
      </c>
      <c r="AA4" s="384" t="e">
        <f t="shared" si="1"/>
        <v>#DIV/0!</v>
      </c>
      <c r="AB4" s="384" t="e">
        <f t="shared" si="1"/>
        <v>#DIV/0!</v>
      </c>
      <c r="AC4" s="384" t="e">
        <f t="shared" si="1"/>
        <v>#DIV/0!</v>
      </c>
      <c r="AD4" s="384" t="e">
        <f t="shared" si="1"/>
        <v>#DIV/0!</v>
      </c>
      <c r="AE4" s="384" t="e">
        <f t="shared" si="1"/>
        <v>#DIV/0!</v>
      </c>
      <c r="AF4" s="384" t="e">
        <f t="shared" si="1"/>
        <v>#DIV/0!</v>
      </c>
      <c r="AG4" s="384" t="e">
        <f t="shared" si="1"/>
        <v>#DIV/0!</v>
      </c>
      <c r="AH4" s="384" t="e">
        <f t="shared" si="1"/>
        <v>#DIV/0!</v>
      </c>
    </row>
    <row r="5" spans="1:34" x14ac:dyDescent="0.25">
      <c r="A5" s="450">
        <f>COUNTA(B7:B506)</f>
        <v>0</v>
      </c>
      <c r="D5" t="s">
        <v>830</v>
      </c>
      <c r="E5" t="e">
        <f t="shared" ref="E5:S5" si="2">_xlfn.STDEV.P(E7:E506)</f>
        <v>#DIV/0!</v>
      </c>
      <c r="F5" t="e">
        <f t="shared" si="2"/>
        <v>#DIV/0!</v>
      </c>
      <c r="G5" t="e">
        <f t="shared" si="2"/>
        <v>#DIV/0!</v>
      </c>
      <c r="H5" t="e">
        <f t="shared" si="2"/>
        <v>#DIV/0!</v>
      </c>
      <c r="I5" t="e">
        <f t="shared" si="2"/>
        <v>#DIV/0!</v>
      </c>
      <c r="J5" t="e">
        <f t="shared" si="2"/>
        <v>#DIV/0!</v>
      </c>
      <c r="K5" t="e">
        <f t="shared" si="2"/>
        <v>#DIV/0!</v>
      </c>
      <c r="L5" t="e">
        <f t="shared" si="2"/>
        <v>#DIV/0!</v>
      </c>
      <c r="M5" t="e">
        <f t="shared" si="2"/>
        <v>#DIV/0!</v>
      </c>
      <c r="N5" t="e">
        <f t="shared" si="2"/>
        <v>#DIV/0!</v>
      </c>
      <c r="O5" t="e">
        <f t="shared" si="2"/>
        <v>#DIV/0!</v>
      </c>
      <c r="P5" t="e">
        <f t="shared" si="2"/>
        <v>#DIV/0!</v>
      </c>
      <c r="Q5" t="e">
        <f t="shared" si="2"/>
        <v>#DIV/0!</v>
      </c>
      <c r="R5" t="e">
        <f t="shared" si="2"/>
        <v>#DIV/0!</v>
      </c>
      <c r="S5" t="e">
        <f t="shared" si="2"/>
        <v>#DIV/0!</v>
      </c>
      <c r="T5" t="e">
        <f t="shared" ref="T5:AH5" si="3">_xlfn.STDEV.P(T7:T506)</f>
        <v>#DIV/0!</v>
      </c>
      <c r="U5" t="e">
        <f t="shared" si="3"/>
        <v>#DIV/0!</v>
      </c>
      <c r="V5" t="e">
        <f t="shared" si="3"/>
        <v>#DIV/0!</v>
      </c>
      <c r="W5" t="e">
        <f t="shared" si="3"/>
        <v>#DIV/0!</v>
      </c>
      <c r="X5" t="e">
        <f t="shared" si="3"/>
        <v>#DIV/0!</v>
      </c>
      <c r="Y5" t="e">
        <f t="shared" si="3"/>
        <v>#DIV/0!</v>
      </c>
      <c r="Z5" t="e">
        <f t="shared" si="3"/>
        <v>#DIV/0!</v>
      </c>
      <c r="AA5" t="e">
        <f t="shared" si="3"/>
        <v>#DIV/0!</v>
      </c>
      <c r="AB5" t="e">
        <f t="shared" si="3"/>
        <v>#DIV/0!</v>
      </c>
      <c r="AC5" t="e">
        <f t="shared" si="3"/>
        <v>#DIV/0!</v>
      </c>
      <c r="AD5" t="e">
        <f t="shared" si="3"/>
        <v>#DIV/0!</v>
      </c>
      <c r="AE5" t="e">
        <f t="shared" si="3"/>
        <v>#DIV/0!</v>
      </c>
      <c r="AF5" t="e">
        <f t="shared" si="3"/>
        <v>#DIV/0!</v>
      </c>
      <c r="AG5" t="e">
        <f t="shared" si="3"/>
        <v>#DIV/0!</v>
      </c>
      <c r="AH5" t="e">
        <f t="shared" si="3"/>
        <v>#DIV/0!</v>
      </c>
    </row>
    <row r="6" spans="1:34" x14ac:dyDescent="0.25">
      <c r="A6" s="508" t="s">
        <v>9</v>
      </c>
      <c r="B6" s="508" t="s">
        <v>10</v>
      </c>
      <c r="C6" s="508" t="s">
        <v>1186</v>
      </c>
      <c r="D6" s="508" t="s">
        <v>1188</v>
      </c>
      <c r="E6" s="508" t="s">
        <v>11</v>
      </c>
      <c r="F6" s="508" t="s">
        <v>12</v>
      </c>
      <c r="G6" s="508" t="s">
        <v>13</v>
      </c>
      <c r="H6" s="508" t="s">
        <v>14</v>
      </c>
      <c r="I6" s="508" t="s">
        <v>15</v>
      </c>
      <c r="J6" s="508" t="s">
        <v>16</v>
      </c>
      <c r="K6" s="508" t="s">
        <v>17</v>
      </c>
      <c r="L6" s="508" t="s">
        <v>18</v>
      </c>
      <c r="M6" s="508" t="s">
        <v>618</v>
      </c>
      <c r="N6" s="508" t="s">
        <v>619</v>
      </c>
      <c r="O6" s="508" t="s">
        <v>510</v>
      </c>
      <c r="P6" s="508" t="s">
        <v>511</v>
      </c>
      <c r="Q6" s="508" t="s">
        <v>919</v>
      </c>
      <c r="R6" s="508" t="s">
        <v>918</v>
      </c>
      <c r="S6" s="508" t="s">
        <v>917</v>
      </c>
      <c r="T6" s="508" t="s">
        <v>916</v>
      </c>
      <c r="U6" s="508" t="s">
        <v>915</v>
      </c>
      <c r="V6" s="508" t="s">
        <v>914</v>
      </c>
      <c r="W6" s="508" t="s">
        <v>913</v>
      </c>
      <c r="X6" s="508" t="s">
        <v>912</v>
      </c>
      <c r="Y6" s="508" t="s">
        <v>911</v>
      </c>
      <c r="Z6" s="508" t="s">
        <v>910</v>
      </c>
      <c r="AA6" s="508" t="s">
        <v>909</v>
      </c>
      <c r="AB6" s="508" t="s">
        <v>908</v>
      </c>
      <c r="AC6" s="508" t="s">
        <v>907</v>
      </c>
      <c r="AD6" s="508" t="s">
        <v>906</v>
      </c>
      <c r="AE6" s="508" t="s">
        <v>905</v>
      </c>
      <c r="AF6" s="508" t="s">
        <v>904</v>
      </c>
      <c r="AG6" s="508" t="s">
        <v>903</v>
      </c>
      <c r="AH6" s="508" t="s">
        <v>902</v>
      </c>
    </row>
    <row r="7" spans="1:34" x14ac:dyDescent="0.25">
      <c r="A7" s="465">
        <v>1</v>
      </c>
      <c r="T7" t="e">
        <f t="shared" ref="T7:T70" si="4">(E7-E$4)/E$5</f>
        <v>#DIV/0!</v>
      </c>
      <c r="U7" t="e">
        <f t="shared" ref="U7:U70" si="5">(F7-F$4)/F$5</f>
        <v>#DIV/0!</v>
      </c>
      <c r="V7" t="e">
        <f t="shared" ref="V7:V70" si="6">(G7-G$4)/G$5</f>
        <v>#DIV/0!</v>
      </c>
      <c r="W7" t="e">
        <f t="shared" ref="W7:W70" si="7">(H7-H$4)/H$5</f>
        <v>#DIV/0!</v>
      </c>
      <c r="X7" t="e">
        <f t="shared" ref="X7:X70" si="8">(I7-I$4)/I$5</f>
        <v>#DIV/0!</v>
      </c>
      <c r="Y7" t="e">
        <f t="shared" ref="Y7:Y70" si="9">(J7-J$4)/J$5</f>
        <v>#DIV/0!</v>
      </c>
      <c r="Z7" t="e">
        <f t="shared" ref="Z7:Z70" si="10">(K7-K$4)/K$5</f>
        <v>#DIV/0!</v>
      </c>
      <c r="AA7" t="e">
        <f t="shared" ref="AA7:AA70" si="11">(L7-L$4)/L$5</f>
        <v>#DIV/0!</v>
      </c>
      <c r="AB7" t="e">
        <f t="shared" ref="AB7:AB70" si="12">(M7-M$4)/M$5</f>
        <v>#DIV/0!</v>
      </c>
      <c r="AC7" t="e">
        <f t="shared" ref="AC7:AC70" si="13">(N7-N$4)/N$5</f>
        <v>#DIV/0!</v>
      </c>
      <c r="AD7" t="e">
        <f t="shared" ref="AD7:AD70" si="14">(O7-O$4)/O$5</f>
        <v>#DIV/0!</v>
      </c>
      <c r="AE7" t="e">
        <f t="shared" ref="AE7:AE70" si="15">(P7-P$4)/P$5</f>
        <v>#DIV/0!</v>
      </c>
      <c r="AF7" t="e">
        <f t="shared" ref="AF7:AF70" si="16">(Q7-Q$4)/Q$5</f>
        <v>#DIV/0!</v>
      </c>
      <c r="AG7" t="e">
        <f t="shared" ref="AG7:AG70" si="17">(R7-R$4)/R$5</f>
        <v>#DIV/0!</v>
      </c>
      <c r="AH7" t="e">
        <f t="shared" ref="AH7:AH70" si="18">(S7-S$4)/S$5</f>
        <v>#DIV/0!</v>
      </c>
    </row>
    <row r="8" spans="1:34" x14ac:dyDescent="0.25">
      <c r="A8" s="465">
        <v>2</v>
      </c>
      <c r="T8" t="e">
        <f t="shared" si="4"/>
        <v>#DIV/0!</v>
      </c>
      <c r="U8" t="e">
        <f t="shared" si="5"/>
        <v>#DIV/0!</v>
      </c>
      <c r="V8" t="e">
        <f t="shared" si="6"/>
        <v>#DIV/0!</v>
      </c>
      <c r="W8" t="e">
        <f t="shared" si="7"/>
        <v>#DIV/0!</v>
      </c>
      <c r="X8" t="e">
        <f t="shared" si="8"/>
        <v>#DIV/0!</v>
      </c>
      <c r="Y8" t="e">
        <f t="shared" si="9"/>
        <v>#DIV/0!</v>
      </c>
      <c r="Z8" t="e">
        <f t="shared" si="10"/>
        <v>#DIV/0!</v>
      </c>
      <c r="AA8" t="e">
        <f t="shared" si="11"/>
        <v>#DIV/0!</v>
      </c>
      <c r="AB8" t="e">
        <f t="shared" si="12"/>
        <v>#DIV/0!</v>
      </c>
      <c r="AC8" t="e">
        <f t="shared" si="13"/>
        <v>#DIV/0!</v>
      </c>
      <c r="AD8" t="e">
        <f t="shared" si="14"/>
        <v>#DIV/0!</v>
      </c>
      <c r="AE8" t="e">
        <f t="shared" si="15"/>
        <v>#DIV/0!</v>
      </c>
      <c r="AF8" t="e">
        <f t="shared" si="16"/>
        <v>#DIV/0!</v>
      </c>
      <c r="AG8" t="e">
        <f t="shared" si="17"/>
        <v>#DIV/0!</v>
      </c>
      <c r="AH8" t="e">
        <f t="shared" si="18"/>
        <v>#DIV/0!</v>
      </c>
    </row>
    <row r="9" spans="1:34" x14ac:dyDescent="0.25">
      <c r="A9" s="465">
        <v>3</v>
      </c>
      <c r="T9" t="e">
        <f t="shared" si="4"/>
        <v>#DIV/0!</v>
      </c>
      <c r="U9" t="e">
        <f t="shared" si="5"/>
        <v>#DIV/0!</v>
      </c>
      <c r="V9" t="e">
        <f t="shared" si="6"/>
        <v>#DIV/0!</v>
      </c>
      <c r="W9" t="e">
        <f t="shared" si="7"/>
        <v>#DIV/0!</v>
      </c>
      <c r="X9" t="e">
        <f t="shared" si="8"/>
        <v>#DIV/0!</v>
      </c>
      <c r="Y9" t="e">
        <f t="shared" si="9"/>
        <v>#DIV/0!</v>
      </c>
      <c r="Z9" t="e">
        <f t="shared" si="10"/>
        <v>#DIV/0!</v>
      </c>
      <c r="AA9" t="e">
        <f t="shared" si="11"/>
        <v>#DIV/0!</v>
      </c>
      <c r="AB9" t="e">
        <f t="shared" si="12"/>
        <v>#DIV/0!</v>
      </c>
      <c r="AC9" t="e">
        <f t="shared" si="13"/>
        <v>#DIV/0!</v>
      </c>
      <c r="AD9" t="e">
        <f t="shared" si="14"/>
        <v>#DIV/0!</v>
      </c>
      <c r="AE9" t="e">
        <f t="shared" si="15"/>
        <v>#DIV/0!</v>
      </c>
      <c r="AF9" t="e">
        <f t="shared" si="16"/>
        <v>#DIV/0!</v>
      </c>
      <c r="AG9" t="e">
        <f t="shared" si="17"/>
        <v>#DIV/0!</v>
      </c>
      <c r="AH9" t="e">
        <f t="shared" si="18"/>
        <v>#DIV/0!</v>
      </c>
    </row>
    <row r="10" spans="1:34" x14ac:dyDescent="0.25">
      <c r="A10" s="465">
        <v>4</v>
      </c>
      <c r="T10" t="e">
        <f t="shared" si="4"/>
        <v>#DIV/0!</v>
      </c>
      <c r="U10" t="e">
        <f t="shared" si="5"/>
        <v>#DIV/0!</v>
      </c>
      <c r="V10" t="e">
        <f t="shared" si="6"/>
        <v>#DIV/0!</v>
      </c>
      <c r="W10" t="e">
        <f t="shared" si="7"/>
        <v>#DIV/0!</v>
      </c>
      <c r="X10" t="e">
        <f t="shared" si="8"/>
        <v>#DIV/0!</v>
      </c>
      <c r="Y10" t="e">
        <f t="shared" si="9"/>
        <v>#DIV/0!</v>
      </c>
      <c r="Z10" t="e">
        <f t="shared" si="10"/>
        <v>#DIV/0!</v>
      </c>
      <c r="AA10" t="e">
        <f t="shared" si="11"/>
        <v>#DIV/0!</v>
      </c>
      <c r="AB10" t="e">
        <f t="shared" si="12"/>
        <v>#DIV/0!</v>
      </c>
      <c r="AC10" t="e">
        <f t="shared" si="13"/>
        <v>#DIV/0!</v>
      </c>
      <c r="AD10" t="e">
        <f t="shared" si="14"/>
        <v>#DIV/0!</v>
      </c>
      <c r="AE10" t="e">
        <f t="shared" si="15"/>
        <v>#DIV/0!</v>
      </c>
      <c r="AF10" t="e">
        <f t="shared" si="16"/>
        <v>#DIV/0!</v>
      </c>
      <c r="AG10" t="e">
        <f t="shared" si="17"/>
        <v>#DIV/0!</v>
      </c>
      <c r="AH10" t="e">
        <f t="shared" si="18"/>
        <v>#DIV/0!</v>
      </c>
    </row>
    <row r="11" spans="1:34" x14ac:dyDescent="0.25">
      <c r="A11" s="465">
        <v>5</v>
      </c>
      <c r="T11" t="e">
        <f t="shared" si="4"/>
        <v>#DIV/0!</v>
      </c>
      <c r="U11" t="e">
        <f t="shared" si="5"/>
        <v>#DIV/0!</v>
      </c>
      <c r="V11" t="e">
        <f t="shared" si="6"/>
        <v>#DIV/0!</v>
      </c>
      <c r="W11" t="e">
        <f t="shared" si="7"/>
        <v>#DIV/0!</v>
      </c>
      <c r="X11" t="e">
        <f t="shared" si="8"/>
        <v>#DIV/0!</v>
      </c>
      <c r="Y11" t="e">
        <f t="shared" si="9"/>
        <v>#DIV/0!</v>
      </c>
      <c r="Z11" t="e">
        <f t="shared" si="10"/>
        <v>#DIV/0!</v>
      </c>
      <c r="AA11" t="e">
        <f t="shared" si="11"/>
        <v>#DIV/0!</v>
      </c>
      <c r="AB11" t="e">
        <f t="shared" si="12"/>
        <v>#DIV/0!</v>
      </c>
      <c r="AC11" t="e">
        <f t="shared" si="13"/>
        <v>#DIV/0!</v>
      </c>
      <c r="AD11" t="e">
        <f t="shared" si="14"/>
        <v>#DIV/0!</v>
      </c>
      <c r="AE11" t="e">
        <f t="shared" si="15"/>
        <v>#DIV/0!</v>
      </c>
      <c r="AF11" t="e">
        <f t="shared" si="16"/>
        <v>#DIV/0!</v>
      </c>
      <c r="AG11" t="e">
        <f t="shared" si="17"/>
        <v>#DIV/0!</v>
      </c>
      <c r="AH11" t="e">
        <f t="shared" si="18"/>
        <v>#DIV/0!</v>
      </c>
    </row>
    <row r="12" spans="1:34" x14ac:dyDescent="0.25">
      <c r="A12" s="465">
        <v>6</v>
      </c>
      <c r="T12" t="e">
        <f t="shared" si="4"/>
        <v>#DIV/0!</v>
      </c>
      <c r="U12" t="e">
        <f t="shared" si="5"/>
        <v>#DIV/0!</v>
      </c>
      <c r="V12" t="e">
        <f t="shared" si="6"/>
        <v>#DIV/0!</v>
      </c>
      <c r="W12" t="e">
        <f t="shared" si="7"/>
        <v>#DIV/0!</v>
      </c>
      <c r="X12" t="e">
        <f t="shared" si="8"/>
        <v>#DIV/0!</v>
      </c>
      <c r="Y12" t="e">
        <f t="shared" si="9"/>
        <v>#DIV/0!</v>
      </c>
      <c r="Z12" t="e">
        <f t="shared" si="10"/>
        <v>#DIV/0!</v>
      </c>
      <c r="AA12" t="e">
        <f t="shared" si="11"/>
        <v>#DIV/0!</v>
      </c>
      <c r="AB12" t="e">
        <f t="shared" si="12"/>
        <v>#DIV/0!</v>
      </c>
      <c r="AC12" t="e">
        <f t="shared" si="13"/>
        <v>#DIV/0!</v>
      </c>
      <c r="AD12" t="e">
        <f t="shared" si="14"/>
        <v>#DIV/0!</v>
      </c>
      <c r="AE12" t="e">
        <f t="shared" si="15"/>
        <v>#DIV/0!</v>
      </c>
      <c r="AF12" t="e">
        <f t="shared" si="16"/>
        <v>#DIV/0!</v>
      </c>
      <c r="AG12" t="e">
        <f t="shared" si="17"/>
        <v>#DIV/0!</v>
      </c>
      <c r="AH12" t="e">
        <f t="shared" si="18"/>
        <v>#DIV/0!</v>
      </c>
    </row>
    <row r="13" spans="1:34" x14ac:dyDescent="0.25">
      <c r="A13" s="465">
        <v>7</v>
      </c>
      <c r="T13" t="e">
        <f t="shared" si="4"/>
        <v>#DIV/0!</v>
      </c>
      <c r="U13" t="e">
        <f t="shared" si="5"/>
        <v>#DIV/0!</v>
      </c>
      <c r="V13" t="e">
        <f t="shared" si="6"/>
        <v>#DIV/0!</v>
      </c>
      <c r="W13" t="e">
        <f t="shared" si="7"/>
        <v>#DIV/0!</v>
      </c>
      <c r="X13" t="e">
        <f t="shared" si="8"/>
        <v>#DIV/0!</v>
      </c>
      <c r="Y13" t="e">
        <f t="shared" si="9"/>
        <v>#DIV/0!</v>
      </c>
      <c r="Z13" t="e">
        <f t="shared" si="10"/>
        <v>#DIV/0!</v>
      </c>
      <c r="AA13" t="e">
        <f t="shared" si="11"/>
        <v>#DIV/0!</v>
      </c>
      <c r="AB13" t="e">
        <f t="shared" si="12"/>
        <v>#DIV/0!</v>
      </c>
      <c r="AC13" t="e">
        <f t="shared" si="13"/>
        <v>#DIV/0!</v>
      </c>
      <c r="AD13" t="e">
        <f t="shared" si="14"/>
        <v>#DIV/0!</v>
      </c>
      <c r="AE13" t="e">
        <f t="shared" si="15"/>
        <v>#DIV/0!</v>
      </c>
      <c r="AF13" t="e">
        <f t="shared" si="16"/>
        <v>#DIV/0!</v>
      </c>
      <c r="AG13" t="e">
        <f t="shared" si="17"/>
        <v>#DIV/0!</v>
      </c>
      <c r="AH13" t="e">
        <f t="shared" si="18"/>
        <v>#DIV/0!</v>
      </c>
    </row>
    <row r="14" spans="1:34" x14ac:dyDescent="0.25">
      <c r="A14" s="465">
        <v>8</v>
      </c>
      <c r="T14" t="e">
        <f t="shared" si="4"/>
        <v>#DIV/0!</v>
      </c>
      <c r="U14" t="e">
        <f t="shared" si="5"/>
        <v>#DIV/0!</v>
      </c>
      <c r="V14" t="e">
        <f t="shared" si="6"/>
        <v>#DIV/0!</v>
      </c>
      <c r="W14" t="e">
        <f t="shared" si="7"/>
        <v>#DIV/0!</v>
      </c>
      <c r="X14" t="e">
        <f t="shared" si="8"/>
        <v>#DIV/0!</v>
      </c>
      <c r="Y14" t="e">
        <f t="shared" si="9"/>
        <v>#DIV/0!</v>
      </c>
      <c r="Z14" t="e">
        <f t="shared" si="10"/>
        <v>#DIV/0!</v>
      </c>
      <c r="AA14" t="e">
        <f t="shared" si="11"/>
        <v>#DIV/0!</v>
      </c>
      <c r="AB14" t="e">
        <f t="shared" si="12"/>
        <v>#DIV/0!</v>
      </c>
      <c r="AC14" t="e">
        <f t="shared" si="13"/>
        <v>#DIV/0!</v>
      </c>
      <c r="AD14" t="e">
        <f t="shared" si="14"/>
        <v>#DIV/0!</v>
      </c>
      <c r="AE14" t="e">
        <f t="shared" si="15"/>
        <v>#DIV/0!</v>
      </c>
      <c r="AF14" t="e">
        <f t="shared" si="16"/>
        <v>#DIV/0!</v>
      </c>
      <c r="AG14" t="e">
        <f t="shared" si="17"/>
        <v>#DIV/0!</v>
      </c>
      <c r="AH14" t="e">
        <f t="shared" si="18"/>
        <v>#DIV/0!</v>
      </c>
    </row>
    <row r="15" spans="1:34" x14ac:dyDescent="0.25">
      <c r="A15" s="465">
        <v>9</v>
      </c>
      <c r="T15" t="e">
        <f t="shared" si="4"/>
        <v>#DIV/0!</v>
      </c>
      <c r="U15" t="e">
        <f t="shared" si="5"/>
        <v>#DIV/0!</v>
      </c>
      <c r="V15" t="e">
        <f t="shared" si="6"/>
        <v>#DIV/0!</v>
      </c>
      <c r="W15" t="e">
        <f t="shared" si="7"/>
        <v>#DIV/0!</v>
      </c>
      <c r="X15" t="e">
        <f t="shared" si="8"/>
        <v>#DIV/0!</v>
      </c>
      <c r="Y15" t="e">
        <f t="shared" si="9"/>
        <v>#DIV/0!</v>
      </c>
      <c r="Z15" t="e">
        <f t="shared" si="10"/>
        <v>#DIV/0!</v>
      </c>
      <c r="AA15" t="e">
        <f t="shared" si="11"/>
        <v>#DIV/0!</v>
      </c>
      <c r="AB15" t="e">
        <f t="shared" si="12"/>
        <v>#DIV/0!</v>
      </c>
      <c r="AC15" t="e">
        <f t="shared" si="13"/>
        <v>#DIV/0!</v>
      </c>
      <c r="AD15" t="e">
        <f t="shared" si="14"/>
        <v>#DIV/0!</v>
      </c>
      <c r="AE15" t="e">
        <f t="shared" si="15"/>
        <v>#DIV/0!</v>
      </c>
      <c r="AF15" t="e">
        <f t="shared" si="16"/>
        <v>#DIV/0!</v>
      </c>
      <c r="AG15" t="e">
        <f t="shared" si="17"/>
        <v>#DIV/0!</v>
      </c>
      <c r="AH15" t="e">
        <f t="shared" si="18"/>
        <v>#DIV/0!</v>
      </c>
    </row>
    <row r="16" spans="1:34" x14ac:dyDescent="0.25">
      <c r="A16" s="465">
        <v>10</v>
      </c>
      <c r="T16" t="e">
        <f t="shared" si="4"/>
        <v>#DIV/0!</v>
      </c>
      <c r="U16" t="e">
        <f t="shared" si="5"/>
        <v>#DIV/0!</v>
      </c>
      <c r="V16" t="e">
        <f t="shared" si="6"/>
        <v>#DIV/0!</v>
      </c>
      <c r="W16" t="e">
        <f t="shared" si="7"/>
        <v>#DIV/0!</v>
      </c>
      <c r="X16" t="e">
        <f t="shared" si="8"/>
        <v>#DIV/0!</v>
      </c>
      <c r="Y16" t="e">
        <f t="shared" si="9"/>
        <v>#DIV/0!</v>
      </c>
      <c r="Z16" t="e">
        <f t="shared" si="10"/>
        <v>#DIV/0!</v>
      </c>
      <c r="AA16" t="e">
        <f t="shared" si="11"/>
        <v>#DIV/0!</v>
      </c>
      <c r="AB16" t="e">
        <f t="shared" si="12"/>
        <v>#DIV/0!</v>
      </c>
      <c r="AC16" t="e">
        <f t="shared" si="13"/>
        <v>#DIV/0!</v>
      </c>
      <c r="AD16" t="e">
        <f t="shared" si="14"/>
        <v>#DIV/0!</v>
      </c>
      <c r="AE16" t="e">
        <f t="shared" si="15"/>
        <v>#DIV/0!</v>
      </c>
      <c r="AF16" t="e">
        <f t="shared" si="16"/>
        <v>#DIV/0!</v>
      </c>
      <c r="AG16" t="e">
        <f t="shared" si="17"/>
        <v>#DIV/0!</v>
      </c>
      <c r="AH16" t="e">
        <f t="shared" si="18"/>
        <v>#DIV/0!</v>
      </c>
    </row>
    <row r="17" spans="1:34" x14ac:dyDescent="0.25">
      <c r="A17" s="465">
        <v>11</v>
      </c>
      <c r="T17" t="e">
        <f t="shared" si="4"/>
        <v>#DIV/0!</v>
      </c>
      <c r="U17" t="e">
        <f t="shared" si="5"/>
        <v>#DIV/0!</v>
      </c>
      <c r="V17" t="e">
        <f t="shared" si="6"/>
        <v>#DIV/0!</v>
      </c>
      <c r="W17" t="e">
        <f t="shared" si="7"/>
        <v>#DIV/0!</v>
      </c>
      <c r="X17" t="e">
        <f t="shared" si="8"/>
        <v>#DIV/0!</v>
      </c>
      <c r="Y17" t="e">
        <f t="shared" si="9"/>
        <v>#DIV/0!</v>
      </c>
      <c r="Z17" t="e">
        <f t="shared" si="10"/>
        <v>#DIV/0!</v>
      </c>
      <c r="AA17" t="e">
        <f t="shared" si="11"/>
        <v>#DIV/0!</v>
      </c>
      <c r="AB17" t="e">
        <f t="shared" si="12"/>
        <v>#DIV/0!</v>
      </c>
      <c r="AC17" t="e">
        <f t="shared" si="13"/>
        <v>#DIV/0!</v>
      </c>
      <c r="AD17" t="e">
        <f t="shared" si="14"/>
        <v>#DIV/0!</v>
      </c>
      <c r="AE17" t="e">
        <f t="shared" si="15"/>
        <v>#DIV/0!</v>
      </c>
      <c r="AF17" t="e">
        <f t="shared" si="16"/>
        <v>#DIV/0!</v>
      </c>
      <c r="AG17" t="e">
        <f t="shared" si="17"/>
        <v>#DIV/0!</v>
      </c>
      <c r="AH17" t="e">
        <f t="shared" si="18"/>
        <v>#DIV/0!</v>
      </c>
    </row>
    <row r="18" spans="1:34" x14ac:dyDescent="0.25">
      <c r="A18" s="465">
        <v>12</v>
      </c>
      <c r="T18" t="e">
        <f t="shared" si="4"/>
        <v>#DIV/0!</v>
      </c>
      <c r="U18" t="e">
        <f t="shared" si="5"/>
        <v>#DIV/0!</v>
      </c>
      <c r="V18" t="e">
        <f t="shared" si="6"/>
        <v>#DIV/0!</v>
      </c>
      <c r="W18" t="e">
        <f t="shared" si="7"/>
        <v>#DIV/0!</v>
      </c>
      <c r="X18" t="e">
        <f t="shared" si="8"/>
        <v>#DIV/0!</v>
      </c>
      <c r="Y18" t="e">
        <f t="shared" si="9"/>
        <v>#DIV/0!</v>
      </c>
      <c r="Z18" t="e">
        <f t="shared" si="10"/>
        <v>#DIV/0!</v>
      </c>
      <c r="AA18" t="e">
        <f t="shared" si="11"/>
        <v>#DIV/0!</v>
      </c>
      <c r="AB18" t="e">
        <f t="shared" si="12"/>
        <v>#DIV/0!</v>
      </c>
      <c r="AC18" t="e">
        <f t="shared" si="13"/>
        <v>#DIV/0!</v>
      </c>
      <c r="AD18" t="e">
        <f t="shared" si="14"/>
        <v>#DIV/0!</v>
      </c>
      <c r="AE18" t="e">
        <f t="shared" si="15"/>
        <v>#DIV/0!</v>
      </c>
      <c r="AF18" t="e">
        <f t="shared" si="16"/>
        <v>#DIV/0!</v>
      </c>
      <c r="AG18" t="e">
        <f t="shared" si="17"/>
        <v>#DIV/0!</v>
      </c>
      <c r="AH18" t="e">
        <f t="shared" si="18"/>
        <v>#DIV/0!</v>
      </c>
    </row>
    <row r="19" spans="1:34" x14ac:dyDescent="0.25">
      <c r="A19" s="465">
        <v>13</v>
      </c>
      <c r="T19" t="e">
        <f t="shared" si="4"/>
        <v>#DIV/0!</v>
      </c>
      <c r="U19" t="e">
        <f t="shared" si="5"/>
        <v>#DIV/0!</v>
      </c>
      <c r="V19" t="e">
        <f t="shared" si="6"/>
        <v>#DIV/0!</v>
      </c>
      <c r="W19" t="e">
        <f t="shared" si="7"/>
        <v>#DIV/0!</v>
      </c>
      <c r="X19" t="e">
        <f t="shared" si="8"/>
        <v>#DIV/0!</v>
      </c>
      <c r="Y19" t="e">
        <f t="shared" si="9"/>
        <v>#DIV/0!</v>
      </c>
      <c r="Z19" t="e">
        <f t="shared" si="10"/>
        <v>#DIV/0!</v>
      </c>
      <c r="AA19" t="e">
        <f t="shared" si="11"/>
        <v>#DIV/0!</v>
      </c>
      <c r="AB19" t="e">
        <f t="shared" si="12"/>
        <v>#DIV/0!</v>
      </c>
      <c r="AC19" t="e">
        <f t="shared" si="13"/>
        <v>#DIV/0!</v>
      </c>
      <c r="AD19" t="e">
        <f t="shared" si="14"/>
        <v>#DIV/0!</v>
      </c>
      <c r="AE19" t="e">
        <f t="shared" si="15"/>
        <v>#DIV/0!</v>
      </c>
      <c r="AF19" t="e">
        <f t="shared" si="16"/>
        <v>#DIV/0!</v>
      </c>
      <c r="AG19" t="e">
        <f t="shared" si="17"/>
        <v>#DIV/0!</v>
      </c>
      <c r="AH19" t="e">
        <f t="shared" si="18"/>
        <v>#DIV/0!</v>
      </c>
    </row>
    <row r="20" spans="1:34" x14ac:dyDescent="0.25">
      <c r="A20" s="465">
        <v>14</v>
      </c>
      <c r="T20" t="e">
        <f t="shared" si="4"/>
        <v>#DIV/0!</v>
      </c>
      <c r="U20" t="e">
        <f t="shared" si="5"/>
        <v>#DIV/0!</v>
      </c>
      <c r="V20" t="e">
        <f t="shared" si="6"/>
        <v>#DIV/0!</v>
      </c>
      <c r="W20" t="e">
        <f t="shared" si="7"/>
        <v>#DIV/0!</v>
      </c>
      <c r="X20" t="e">
        <f t="shared" si="8"/>
        <v>#DIV/0!</v>
      </c>
      <c r="Y20" t="e">
        <f t="shared" si="9"/>
        <v>#DIV/0!</v>
      </c>
      <c r="Z20" t="e">
        <f t="shared" si="10"/>
        <v>#DIV/0!</v>
      </c>
      <c r="AA20" t="e">
        <f t="shared" si="11"/>
        <v>#DIV/0!</v>
      </c>
      <c r="AB20" t="e">
        <f t="shared" si="12"/>
        <v>#DIV/0!</v>
      </c>
      <c r="AC20" t="e">
        <f t="shared" si="13"/>
        <v>#DIV/0!</v>
      </c>
      <c r="AD20" t="e">
        <f t="shared" si="14"/>
        <v>#DIV/0!</v>
      </c>
      <c r="AE20" t="e">
        <f t="shared" si="15"/>
        <v>#DIV/0!</v>
      </c>
      <c r="AF20" t="e">
        <f t="shared" si="16"/>
        <v>#DIV/0!</v>
      </c>
      <c r="AG20" t="e">
        <f t="shared" si="17"/>
        <v>#DIV/0!</v>
      </c>
      <c r="AH20" t="e">
        <f t="shared" si="18"/>
        <v>#DIV/0!</v>
      </c>
    </row>
    <row r="21" spans="1:34" x14ac:dyDescent="0.25">
      <c r="A21" s="465">
        <v>15</v>
      </c>
      <c r="T21" t="e">
        <f t="shared" si="4"/>
        <v>#DIV/0!</v>
      </c>
      <c r="U21" t="e">
        <f t="shared" si="5"/>
        <v>#DIV/0!</v>
      </c>
      <c r="V21" t="e">
        <f t="shared" si="6"/>
        <v>#DIV/0!</v>
      </c>
      <c r="W21" t="e">
        <f t="shared" si="7"/>
        <v>#DIV/0!</v>
      </c>
      <c r="X21" t="e">
        <f t="shared" si="8"/>
        <v>#DIV/0!</v>
      </c>
      <c r="Y21" t="e">
        <f t="shared" si="9"/>
        <v>#DIV/0!</v>
      </c>
      <c r="Z21" t="e">
        <f t="shared" si="10"/>
        <v>#DIV/0!</v>
      </c>
      <c r="AA21" t="e">
        <f t="shared" si="11"/>
        <v>#DIV/0!</v>
      </c>
      <c r="AB21" t="e">
        <f t="shared" si="12"/>
        <v>#DIV/0!</v>
      </c>
      <c r="AC21" t="e">
        <f t="shared" si="13"/>
        <v>#DIV/0!</v>
      </c>
      <c r="AD21" t="e">
        <f t="shared" si="14"/>
        <v>#DIV/0!</v>
      </c>
      <c r="AE21" t="e">
        <f t="shared" si="15"/>
        <v>#DIV/0!</v>
      </c>
      <c r="AF21" t="e">
        <f t="shared" si="16"/>
        <v>#DIV/0!</v>
      </c>
      <c r="AG21" t="e">
        <f t="shared" si="17"/>
        <v>#DIV/0!</v>
      </c>
      <c r="AH21" t="e">
        <f t="shared" si="18"/>
        <v>#DIV/0!</v>
      </c>
    </row>
    <row r="22" spans="1:34" x14ac:dyDescent="0.25">
      <c r="A22" s="465">
        <v>16</v>
      </c>
      <c r="T22" t="e">
        <f t="shared" si="4"/>
        <v>#DIV/0!</v>
      </c>
      <c r="U22" t="e">
        <f t="shared" si="5"/>
        <v>#DIV/0!</v>
      </c>
      <c r="V22" t="e">
        <f t="shared" si="6"/>
        <v>#DIV/0!</v>
      </c>
      <c r="W22" t="e">
        <f t="shared" si="7"/>
        <v>#DIV/0!</v>
      </c>
      <c r="X22" t="e">
        <f t="shared" si="8"/>
        <v>#DIV/0!</v>
      </c>
      <c r="Y22" t="e">
        <f t="shared" si="9"/>
        <v>#DIV/0!</v>
      </c>
      <c r="Z22" t="e">
        <f t="shared" si="10"/>
        <v>#DIV/0!</v>
      </c>
      <c r="AA22" t="e">
        <f t="shared" si="11"/>
        <v>#DIV/0!</v>
      </c>
      <c r="AB22" t="e">
        <f t="shared" si="12"/>
        <v>#DIV/0!</v>
      </c>
      <c r="AC22" t="e">
        <f t="shared" si="13"/>
        <v>#DIV/0!</v>
      </c>
      <c r="AD22" t="e">
        <f t="shared" si="14"/>
        <v>#DIV/0!</v>
      </c>
      <c r="AE22" t="e">
        <f t="shared" si="15"/>
        <v>#DIV/0!</v>
      </c>
      <c r="AF22" t="e">
        <f t="shared" si="16"/>
        <v>#DIV/0!</v>
      </c>
      <c r="AG22" t="e">
        <f t="shared" si="17"/>
        <v>#DIV/0!</v>
      </c>
      <c r="AH22" t="e">
        <f t="shared" si="18"/>
        <v>#DIV/0!</v>
      </c>
    </row>
    <row r="23" spans="1:34" x14ac:dyDescent="0.25">
      <c r="A23" s="465">
        <v>17</v>
      </c>
      <c r="T23" t="e">
        <f t="shared" si="4"/>
        <v>#DIV/0!</v>
      </c>
      <c r="U23" t="e">
        <f t="shared" si="5"/>
        <v>#DIV/0!</v>
      </c>
      <c r="V23" t="e">
        <f t="shared" si="6"/>
        <v>#DIV/0!</v>
      </c>
      <c r="W23" t="e">
        <f t="shared" si="7"/>
        <v>#DIV/0!</v>
      </c>
      <c r="X23" t="e">
        <f t="shared" si="8"/>
        <v>#DIV/0!</v>
      </c>
      <c r="Y23" t="e">
        <f t="shared" si="9"/>
        <v>#DIV/0!</v>
      </c>
      <c r="Z23" t="e">
        <f t="shared" si="10"/>
        <v>#DIV/0!</v>
      </c>
      <c r="AA23" t="e">
        <f t="shared" si="11"/>
        <v>#DIV/0!</v>
      </c>
      <c r="AB23" t="e">
        <f t="shared" si="12"/>
        <v>#DIV/0!</v>
      </c>
      <c r="AC23" t="e">
        <f t="shared" si="13"/>
        <v>#DIV/0!</v>
      </c>
      <c r="AD23" t="e">
        <f t="shared" si="14"/>
        <v>#DIV/0!</v>
      </c>
      <c r="AE23" t="e">
        <f t="shared" si="15"/>
        <v>#DIV/0!</v>
      </c>
      <c r="AF23" t="e">
        <f t="shared" si="16"/>
        <v>#DIV/0!</v>
      </c>
      <c r="AG23" t="e">
        <f t="shared" si="17"/>
        <v>#DIV/0!</v>
      </c>
      <c r="AH23" t="e">
        <f t="shared" si="18"/>
        <v>#DIV/0!</v>
      </c>
    </row>
    <row r="24" spans="1:34" x14ac:dyDescent="0.25">
      <c r="A24" s="465">
        <v>18</v>
      </c>
      <c r="T24" t="e">
        <f t="shared" si="4"/>
        <v>#DIV/0!</v>
      </c>
      <c r="U24" t="e">
        <f t="shared" si="5"/>
        <v>#DIV/0!</v>
      </c>
      <c r="V24" t="e">
        <f t="shared" si="6"/>
        <v>#DIV/0!</v>
      </c>
      <c r="W24" t="e">
        <f t="shared" si="7"/>
        <v>#DIV/0!</v>
      </c>
      <c r="X24" t="e">
        <f t="shared" si="8"/>
        <v>#DIV/0!</v>
      </c>
      <c r="Y24" t="e">
        <f t="shared" si="9"/>
        <v>#DIV/0!</v>
      </c>
      <c r="Z24" t="e">
        <f t="shared" si="10"/>
        <v>#DIV/0!</v>
      </c>
      <c r="AA24" t="e">
        <f t="shared" si="11"/>
        <v>#DIV/0!</v>
      </c>
      <c r="AB24" t="e">
        <f t="shared" si="12"/>
        <v>#DIV/0!</v>
      </c>
      <c r="AC24" t="e">
        <f t="shared" si="13"/>
        <v>#DIV/0!</v>
      </c>
      <c r="AD24" t="e">
        <f t="shared" si="14"/>
        <v>#DIV/0!</v>
      </c>
      <c r="AE24" t="e">
        <f t="shared" si="15"/>
        <v>#DIV/0!</v>
      </c>
      <c r="AF24" t="e">
        <f t="shared" si="16"/>
        <v>#DIV/0!</v>
      </c>
      <c r="AG24" t="e">
        <f t="shared" si="17"/>
        <v>#DIV/0!</v>
      </c>
      <c r="AH24" t="e">
        <f t="shared" si="18"/>
        <v>#DIV/0!</v>
      </c>
    </row>
    <row r="25" spans="1:34" x14ac:dyDescent="0.25">
      <c r="A25" s="465">
        <v>19</v>
      </c>
      <c r="T25" t="e">
        <f t="shared" si="4"/>
        <v>#DIV/0!</v>
      </c>
      <c r="U25" t="e">
        <f t="shared" si="5"/>
        <v>#DIV/0!</v>
      </c>
      <c r="V25" t="e">
        <f t="shared" si="6"/>
        <v>#DIV/0!</v>
      </c>
      <c r="W25" t="e">
        <f t="shared" si="7"/>
        <v>#DIV/0!</v>
      </c>
      <c r="X25" t="e">
        <f t="shared" si="8"/>
        <v>#DIV/0!</v>
      </c>
      <c r="Y25" t="e">
        <f t="shared" si="9"/>
        <v>#DIV/0!</v>
      </c>
      <c r="Z25" t="e">
        <f t="shared" si="10"/>
        <v>#DIV/0!</v>
      </c>
      <c r="AA25" t="e">
        <f t="shared" si="11"/>
        <v>#DIV/0!</v>
      </c>
      <c r="AB25" t="e">
        <f t="shared" si="12"/>
        <v>#DIV/0!</v>
      </c>
      <c r="AC25" t="e">
        <f t="shared" si="13"/>
        <v>#DIV/0!</v>
      </c>
      <c r="AD25" t="e">
        <f t="shared" si="14"/>
        <v>#DIV/0!</v>
      </c>
      <c r="AE25" t="e">
        <f t="shared" si="15"/>
        <v>#DIV/0!</v>
      </c>
      <c r="AF25" t="e">
        <f t="shared" si="16"/>
        <v>#DIV/0!</v>
      </c>
      <c r="AG25" t="e">
        <f t="shared" si="17"/>
        <v>#DIV/0!</v>
      </c>
      <c r="AH25" t="e">
        <f t="shared" si="18"/>
        <v>#DIV/0!</v>
      </c>
    </row>
    <row r="26" spans="1:34" x14ac:dyDescent="0.25">
      <c r="A26" s="465">
        <v>20</v>
      </c>
      <c r="T26" t="e">
        <f t="shared" si="4"/>
        <v>#DIV/0!</v>
      </c>
      <c r="U26" t="e">
        <f t="shared" si="5"/>
        <v>#DIV/0!</v>
      </c>
      <c r="V26" t="e">
        <f t="shared" si="6"/>
        <v>#DIV/0!</v>
      </c>
      <c r="W26" t="e">
        <f t="shared" si="7"/>
        <v>#DIV/0!</v>
      </c>
      <c r="X26" t="e">
        <f t="shared" si="8"/>
        <v>#DIV/0!</v>
      </c>
      <c r="Y26" t="e">
        <f t="shared" si="9"/>
        <v>#DIV/0!</v>
      </c>
      <c r="Z26" t="e">
        <f t="shared" si="10"/>
        <v>#DIV/0!</v>
      </c>
      <c r="AA26" t="e">
        <f t="shared" si="11"/>
        <v>#DIV/0!</v>
      </c>
      <c r="AB26" t="e">
        <f t="shared" si="12"/>
        <v>#DIV/0!</v>
      </c>
      <c r="AC26" t="e">
        <f t="shared" si="13"/>
        <v>#DIV/0!</v>
      </c>
      <c r="AD26" t="e">
        <f t="shared" si="14"/>
        <v>#DIV/0!</v>
      </c>
      <c r="AE26" t="e">
        <f t="shared" si="15"/>
        <v>#DIV/0!</v>
      </c>
      <c r="AF26" t="e">
        <f t="shared" si="16"/>
        <v>#DIV/0!</v>
      </c>
      <c r="AG26" t="e">
        <f t="shared" si="17"/>
        <v>#DIV/0!</v>
      </c>
      <c r="AH26" t="e">
        <f t="shared" si="18"/>
        <v>#DIV/0!</v>
      </c>
    </row>
    <row r="27" spans="1:34" x14ac:dyDescent="0.25">
      <c r="A27" s="465">
        <v>21</v>
      </c>
      <c r="T27" t="e">
        <f t="shared" si="4"/>
        <v>#DIV/0!</v>
      </c>
      <c r="U27" t="e">
        <f t="shared" si="5"/>
        <v>#DIV/0!</v>
      </c>
      <c r="V27" t="e">
        <f t="shared" si="6"/>
        <v>#DIV/0!</v>
      </c>
      <c r="W27" t="e">
        <f t="shared" si="7"/>
        <v>#DIV/0!</v>
      </c>
      <c r="X27" t="e">
        <f t="shared" si="8"/>
        <v>#DIV/0!</v>
      </c>
      <c r="Y27" t="e">
        <f t="shared" si="9"/>
        <v>#DIV/0!</v>
      </c>
      <c r="Z27" t="e">
        <f t="shared" si="10"/>
        <v>#DIV/0!</v>
      </c>
      <c r="AA27" t="e">
        <f t="shared" si="11"/>
        <v>#DIV/0!</v>
      </c>
      <c r="AB27" t="e">
        <f t="shared" si="12"/>
        <v>#DIV/0!</v>
      </c>
      <c r="AC27" t="e">
        <f t="shared" si="13"/>
        <v>#DIV/0!</v>
      </c>
      <c r="AD27" t="e">
        <f t="shared" si="14"/>
        <v>#DIV/0!</v>
      </c>
      <c r="AE27" t="e">
        <f t="shared" si="15"/>
        <v>#DIV/0!</v>
      </c>
      <c r="AF27" t="e">
        <f t="shared" si="16"/>
        <v>#DIV/0!</v>
      </c>
      <c r="AG27" t="e">
        <f t="shared" si="17"/>
        <v>#DIV/0!</v>
      </c>
      <c r="AH27" t="e">
        <f t="shared" si="18"/>
        <v>#DIV/0!</v>
      </c>
    </row>
    <row r="28" spans="1:34" x14ac:dyDescent="0.25">
      <c r="A28" s="465">
        <v>22</v>
      </c>
      <c r="T28" t="e">
        <f t="shared" si="4"/>
        <v>#DIV/0!</v>
      </c>
      <c r="U28" t="e">
        <f t="shared" si="5"/>
        <v>#DIV/0!</v>
      </c>
      <c r="V28" t="e">
        <f t="shared" si="6"/>
        <v>#DIV/0!</v>
      </c>
      <c r="W28" t="e">
        <f t="shared" si="7"/>
        <v>#DIV/0!</v>
      </c>
      <c r="X28" t="e">
        <f t="shared" si="8"/>
        <v>#DIV/0!</v>
      </c>
      <c r="Y28" t="e">
        <f t="shared" si="9"/>
        <v>#DIV/0!</v>
      </c>
      <c r="Z28" t="e">
        <f t="shared" si="10"/>
        <v>#DIV/0!</v>
      </c>
      <c r="AA28" t="e">
        <f t="shared" si="11"/>
        <v>#DIV/0!</v>
      </c>
      <c r="AB28" t="e">
        <f t="shared" si="12"/>
        <v>#DIV/0!</v>
      </c>
      <c r="AC28" t="e">
        <f t="shared" si="13"/>
        <v>#DIV/0!</v>
      </c>
      <c r="AD28" t="e">
        <f t="shared" si="14"/>
        <v>#DIV/0!</v>
      </c>
      <c r="AE28" t="e">
        <f t="shared" si="15"/>
        <v>#DIV/0!</v>
      </c>
      <c r="AF28" t="e">
        <f t="shared" si="16"/>
        <v>#DIV/0!</v>
      </c>
      <c r="AG28" t="e">
        <f t="shared" si="17"/>
        <v>#DIV/0!</v>
      </c>
      <c r="AH28" t="e">
        <f t="shared" si="18"/>
        <v>#DIV/0!</v>
      </c>
    </row>
    <row r="29" spans="1:34" x14ac:dyDescent="0.25">
      <c r="A29" s="465">
        <v>23</v>
      </c>
      <c r="T29" t="e">
        <f t="shared" si="4"/>
        <v>#DIV/0!</v>
      </c>
      <c r="U29" t="e">
        <f t="shared" si="5"/>
        <v>#DIV/0!</v>
      </c>
      <c r="V29" t="e">
        <f t="shared" si="6"/>
        <v>#DIV/0!</v>
      </c>
      <c r="W29" t="e">
        <f t="shared" si="7"/>
        <v>#DIV/0!</v>
      </c>
      <c r="X29" t="e">
        <f t="shared" si="8"/>
        <v>#DIV/0!</v>
      </c>
      <c r="Y29" t="e">
        <f t="shared" si="9"/>
        <v>#DIV/0!</v>
      </c>
      <c r="Z29" t="e">
        <f t="shared" si="10"/>
        <v>#DIV/0!</v>
      </c>
      <c r="AA29" t="e">
        <f t="shared" si="11"/>
        <v>#DIV/0!</v>
      </c>
      <c r="AB29" t="e">
        <f t="shared" si="12"/>
        <v>#DIV/0!</v>
      </c>
      <c r="AC29" t="e">
        <f t="shared" si="13"/>
        <v>#DIV/0!</v>
      </c>
      <c r="AD29" t="e">
        <f t="shared" si="14"/>
        <v>#DIV/0!</v>
      </c>
      <c r="AE29" t="e">
        <f t="shared" si="15"/>
        <v>#DIV/0!</v>
      </c>
      <c r="AF29" t="e">
        <f t="shared" si="16"/>
        <v>#DIV/0!</v>
      </c>
      <c r="AG29" t="e">
        <f t="shared" si="17"/>
        <v>#DIV/0!</v>
      </c>
      <c r="AH29" t="e">
        <f t="shared" si="18"/>
        <v>#DIV/0!</v>
      </c>
    </row>
    <row r="30" spans="1:34" x14ac:dyDescent="0.25">
      <c r="A30" s="465">
        <v>24</v>
      </c>
      <c r="T30" t="e">
        <f t="shared" si="4"/>
        <v>#DIV/0!</v>
      </c>
      <c r="U30" t="e">
        <f t="shared" si="5"/>
        <v>#DIV/0!</v>
      </c>
      <c r="V30" t="e">
        <f t="shared" si="6"/>
        <v>#DIV/0!</v>
      </c>
      <c r="W30" t="e">
        <f t="shared" si="7"/>
        <v>#DIV/0!</v>
      </c>
      <c r="X30" t="e">
        <f t="shared" si="8"/>
        <v>#DIV/0!</v>
      </c>
      <c r="Y30" t="e">
        <f t="shared" si="9"/>
        <v>#DIV/0!</v>
      </c>
      <c r="Z30" t="e">
        <f t="shared" si="10"/>
        <v>#DIV/0!</v>
      </c>
      <c r="AA30" t="e">
        <f t="shared" si="11"/>
        <v>#DIV/0!</v>
      </c>
      <c r="AB30" t="e">
        <f t="shared" si="12"/>
        <v>#DIV/0!</v>
      </c>
      <c r="AC30" t="e">
        <f t="shared" si="13"/>
        <v>#DIV/0!</v>
      </c>
      <c r="AD30" t="e">
        <f t="shared" si="14"/>
        <v>#DIV/0!</v>
      </c>
      <c r="AE30" t="e">
        <f t="shared" si="15"/>
        <v>#DIV/0!</v>
      </c>
      <c r="AF30" t="e">
        <f t="shared" si="16"/>
        <v>#DIV/0!</v>
      </c>
      <c r="AG30" t="e">
        <f t="shared" si="17"/>
        <v>#DIV/0!</v>
      </c>
      <c r="AH30" t="e">
        <f t="shared" si="18"/>
        <v>#DIV/0!</v>
      </c>
    </row>
    <row r="31" spans="1:34" x14ac:dyDescent="0.25">
      <c r="A31" s="465">
        <v>25</v>
      </c>
      <c r="T31" t="e">
        <f t="shared" si="4"/>
        <v>#DIV/0!</v>
      </c>
      <c r="U31" t="e">
        <f t="shared" si="5"/>
        <v>#DIV/0!</v>
      </c>
      <c r="V31" t="e">
        <f t="shared" si="6"/>
        <v>#DIV/0!</v>
      </c>
      <c r="W31" t="e">
        <f t="shared" si="7"/>
        <v>#DIV/0!</v>
      </c>
      <c r="X31" t="e">
        <f t="shared" si="8"/>
        <v>#DIV/0!</v>
      </c>
      <c r="Y31" t="e">
        <f t="shared" si="9"/>
        <v>#DIV/0!</v>
      </c>
      <c r="Z31" t="e">
        <f t="shared" si="10"/>
        <v>#DIV/0!</v>
      </c>
      <c r="AA31" t="e">
        <f t="shared" si="11"/>
        <v>#DIV/0!</v>
      </c>
      <c r="AB31" t="e">
        <f t="shared" si="12"/>
        <v>#DIV/0!</v>
      </c>
      <c r="AC31" t="e">
        <f t="shared" si="13"/>
        <v>#DIV/0!</v>
      </c>
      <c r="AD31" t="e">
        <f t="shared" si="14"/>
        <v>#DIV/0!</v>
      </c>
      <c r="AE31" t="e">
        <f t="shared" si="15"/>
        <v>#DIV/0!</v>
      </c>
      <c r="AF31" t="e">
        <f t="shared" si="16"/>
        <v>#DIV/0!</v>
      </c>
      <c r="AG31" t="e">
        <f t="shared" si="17"/>
        <v>#DIV/0!</v>
      </c>
      <c r="AH31" t="e">
        <f t="shared" si="18"/>
        <v>#DIV/0!</v>
      </c>
    </row>
    <row r="32" spans="1:34" x14ac:dyDescent="0.25">
      <c r="A32" s="465">
        <v>26</v>
      </c>
      <c r="T32" t="e">
        <f t="shared" si="4"/>
        <v>#DIV/0!</v>
      </c>
      <c r="U32" t="e">
        <f t="shared" si="5"/>
        <v>#DIV/0!</v>
      </c>
      <c r="V32" t="e">
        <f t="shared" si="6"/>
        <v>#DIV/0!</v>
      </c>
      <c r="W32" t="e">
        <f t="shared" si="7"/>
        <v>#DIV/0!</v>
      </c>
      <c r="X32" t="e">
        <f t="shared" si="8"/>
        <v>#DIV/0!</v>
      </c>
      <c r="Y32" t="e">
        <f t="shared" si="9"/>
        <v>#DIV/0!</v>
      </c>
      <c r="Z32" t="e">
        <f t="shared" si="10"/>
        <v>#DIV/0!</v>
      </c>
      <c r="AA32" t="e">
        <f t="shared" si="11"/>
        <v>#DIV/0!</v>
      </c>
      <c r="AB32" t="e">
        <f t="shared" si="12"/>
        <v>#DIV/0!</v>
      </c>
      <c r="AC32" t="e">
        <f t="shared" si="13"/>
        <v>#DIV/0!</v>
      </c>
      <c r="AD32" t="e">
        <f t="shared" si="14"/>
        <v>#DIV/0!</v>
      </c>
      <c r="AE32" t="e">
        <f t="shared" si="15"/>
        <v>#DIV/0!</v>
      </c>
      <c r="AF32" t="e">
        <f t="shared" si="16"/>
        <v>#DIV/0!</v>
      </c>
      <c r="AG32" t="e">
        <f t="shared" si="17"/>
        <v>#DIV/0!</v>
      </c>
      <c r="AH32" t="e">
        <f t="shared" si="18"/>
        <v>#DIV/0!</v>
      </c>
    </row>
    <row r="33" spans="1:34" x14ac:dyDescent="0.25">
      <c r="A33" s="465">
        <v>27</v>
      </c>
      <c r="T33" t="e">
        <f t="shared" si="4"/>
        <v>#DIV/0!</v>
      </c>
      <c r="U33" t="e">
        <f t="shared" si="5"/>
        <v>#DIV/0!</v>
      </c>
      <c r="V33" t="e">
        <f t="shared" si="6"/>
        <v>#DIV/0!</v>
      </c>
      <c r="W33" t="e">
        <f t="shared" si="7"/>
        <v>#DIV/0!</v>
      </c>
      <c r="X33" t="e">
        <f t="shared" si="8"/>
        <v>#DIV/0!</v>
      </c>
      <c r="Y33" t="e">
        <f t="shared" si="9"/>
        <v>#DIV/0!</v>
      </c>
      <c r="Z33" t="e">
        <f t="shared" si="10"/>
        <v>#DIV/0!</v>
      </c>
      <c r="AA33" t="e">
        <f t="shared" si="11"/>
        <v>#DIV/0!</v>
      </c>
      <c r="AB33" t="e">
        <f t="shared" si="12"/>
        <v>#DIV/0!</v>
      </c>
      <c r="AC33" t="e">
        <f t="shared" si="13"/>
        <v>#DIV/0!</v>
      </c>
      <c r="AD33" t="e">
        <f t="shared" si="14"/>
        <v>#DIV/0!</v>
      </c>
      <c r="AE33" t="e">
        <f t="shared" si="15"/>
        <v>#DIV/0!</v>
      </c>
      <c r="AF33" t="e">
        <f t="shared" si="16"/>
        <v>#DIV/0!</v>
      </c>
      <c r="AG33" t="e">
        <f t="shared" si="17"/>
        <v>#DIV/0!</v>
      </c>
      <c r="AH33" t="e">
        <f t="shared" si="18"/>
        <v>#DIV/0!</v>
      </c>
    </row>
    <row r="34" spans="1:34" x14ac:dyDescent="0.25">
      <c r="A34" s="465">
        <v>28</v>
      </c>
      <c r="T34" t="e">
        <f t="shared" si="4"/>
        <v>#DIV/0!</v>
      </c>
      <c r="U34" t="e">
        <f t="shared" si="5"/>
        <v>#DIV/0!</v>
      </c>
      <c r="V34" t="e">
        <f t="shared" si="6"/>
        <v>#DIV/0!</v>
      </c>
      <c r="W34" t="e">
        <f t="shared" si="7"/>
        <v>#DIV/0!</v>
      </c>
      <c r="X34" t="e">
        <f t="shared" si="8"/>
        <v>#DIV/0!</v>
      </c>
      <c r="Y34" t="e">
        <f t="shared" si="9"/>
        <v>#DIV/0!</v>
      </c>
      <c r="Z34" t="e">
        <f t="shared" si="10"/>
        <v>#DIV/0!</v>
      </c>
      <c r="AA34" t="e">
        <f t="shared" si="11"/>
        <v>#DIV/0!</v>
      </c>
      <c r="AB34" t="e">
        <f t="shared" si="12"/>
        <v>#DIV/0!</v>
      </c>
      <c r="AC34" t="e">
        <f t="shared" si="13"/>
        <v>#DIV/0!</v>
      </c>
      <c r="AD34" t="e">
        <f t="shared" si="14"/>
        <v>#DIV/0!</v>
      </c>
      <c r="AE34" t="e">
        <f t="shared" si="15"/>
        <v>#DIV/0!</v>
      </c>
      <c r="AF34" t="e">
        <f t="shared" si="16"/>
        <v>#DIV/0!</v>
      </c>
      <c r="AG34" t="e">
        <f t="shared" si="17"/>
        <v>#DIV/0!</v>
      </c>
      <c r="AH34" t="e">
        <f t="shared" si="18"/>
        <v>#DIV/0!</v>
      </c>
    </row>
    <row r="35" spans="1:34" x14ac:dyDescent="0.25">
      <c r="A35" s="465">
        <v>29</v>
      </c>
      <c r="T35" t="e">
        <f t="shared" si="4"/>
        <v>#DIV/0!</v>
      </c>
      <c r="U35" t="e">
        <f t="shared" si="5"/>
        <v>#DIV/0!</v>
      </c>
      <c r="V35" t="e">
        <f t="shared" si="6"/>
        <v>#DIV/0!</v>
      </c>
      <c r="W35" t="e">
        <f t="shared" si="7"/>
        <v>#DIV/0!</v>
      </c>
      <c r="X35" t="e">
        <f t="shared" si="8"/>
        <v>#DIV/0!</v>
      </c>
      <c r="Y35" t="e">
        <f t="shared" si="9"/>
        <v>#DIV/0!</v>
      </c>
      <c r="Z35" t="e">
        <f t="shared" si="10"/>
        <v>#DIV/0!</v>
      </c>
      <c r="AA35" t="e">
        <f t="shared" si="11"/>
        <v>#DIV/0!</v>
      </c>
      <c r="AB35" t="e">
        <f t="shared" si="12"/>
        <v>#DIV/0!</v>
      </c>
      <c r="AC35" t="e">
        <f t="shared" si="13"/>
        <v>#DIV/0!</v>
      </c>
      <c r="AD35" t="e">
        <f t="shared" si="14"/>
        <v>#DIV/0!</v>
      </c>
      <c r="AE35" t="e">
        <f t="shared" si="15"/>
        <v>#DIV/0!</v>
      </c>
      <c r="AF35" t="e">
        <f t="shared" si="16"/>
        <v>#DIV/0!</v>
      </c>
      <c r="AG35" t="e">
        <f t="shared" si="17"/>
        <v>#DIV/0!</v>
      </c>
      <c r="AH35" t="e">
        <f t="shared" si="18"/>
        <v>#DIV/0!</v>
      </c>
    </row>
    <row r="36" spans="1:34" x14ac:dyDescent="0.25">
      <c r="A36" s="465">
        <v>30</v>
      </c>
      <c r="T36" t="e">
        <f t="shared" si="4"/>
        <v>#DIV/0!</v>
      </c>
      <c r="U36" t="e">
        <f t="shared" si="5"/>
        <v>#DIV/0!</v>
      </c>
      <c r="V36" t="e">
        <f t="shared" si="6"/>
        <v>#DIV/0!</v>
      </c>
      <c r="W36" t="e">
        <f t="shared" si="7"/>
        <v>#DIV/0!</v>
      </c>
      <c r="X36" t="e">
        <f t="shared" si="8"/>
        <v>#DIV/0!</v>
      </c>
      <c r="Y36" t="e">
        <f t="shared" si="9"/>
        <v>#DIV/0!</v>
      </c>
      <c r="Z36" t="e">
        <f t="shared" si="10"/>
        <v>#DIV/0!</v>
      </c>
      <c r="AA36" t="e">
        <f t="shared" si="11"/>
        <v>#DIV/0!</v>
      </c>
      <c r="AB36" t="e">
        <f t="shared" si="12"/>
        <v>#DIV/0!</v>
      </c>
      <c r="AC36" t="e">
        <f t="shared" si="13"/>
        <v>#DIV/0!</v>
      </c>
      <c r="AD36" t="e">
        <f t="shared" si="14"/>
        <v>#DIV/0!</v>
      </c>
      <c r="AE36" t="e">
        <f t="shared" si="15"/>
        <v>#DIV/0!</v>
      </c>
      <c r="AF36" t="e">
        <f t="shared" si="16"/>
        <v>#DIV/0!</v>
      </c>
      <c r="AG36" t="e">
        <f t="shared" si="17"/>
        <v>#DIV/0!</v>
      </c>
      <c r="AH36" t="e">
        <f t="shared" si="18"/>
        <v>#DIV/0!</v>
      </c>
    </row>
    <row r="37" spans="1:34" x14ac:dyDescent="0.25">
      <c r="A37" s="465">
        <v>31</v>
      </c>
      <c r="T37" t="e">
        <f t="shared" si="4"/>
        <v>#DIV/0!</v>
      </c>
      <c r="U37" t="e">
        <f t="shared" si="5"/>
        <v>#DIV/0!</v>
      </c>
      <c r="V37" t="e">
        <f t="shared" si="6"/>
        <v>#DIV/0!</v>
      </c>
      <c r="W37" t="e">
        <f t="shared" si="7"/>
        <v>#DIV/0!</v>
      </c>
      <c r="X37" t="e">
        <f t="shared" si="8"/>
        <v>#DIV/0!</v>
      </c>
      <c r="Y37" t="e">
        <f t="shared" si="9"/>
        <v>#DIV/0!</v>
      </c>
      <c r="Z37" t="e">
        <f t="shared" si="10"/>
        <v>#DIV/0!</v>
      </c>
      <c r="AA37" t="e">
        <f t="shared" si="11"/>
        <v>#DIV/0!</v>
      </c>
      <c r="AB37" t="e">
        <f t="shared" si="12"/>
        <v>#DIV/0!</v>
      </c>
      <c r="AC37" t="e">
        <f t="shared" si="13"/>
        <v>#DIV/0!</v>
      </c>
      <c r="AD37" t="e">
        <f t="shared" si="14"/>
        <v>#DIV/0!</v>
      </c>
      <c r="AE37" t="e">
        <f t="shared" si="15"/>
        <v>#DIV/0!</v>
      </c>
      <c r="AF37" t="e">
        <f t="shared" si="16"/>
        <v>#DIV/0!</v>
      </c>
      <c r="AG37" t="e">
        <f t="shared" si="17"/>
        <v>#DIV/0!</v>
      </c>
      <c r="AH37" t="e">
        <f t="shared" si="18"/>
        <v>#DIV/0!</v>
      </c>
    </row>
    <row r="38" spans="1:34" x14ac:dyDescent="0.25">
      <c r="A38" s="465">
        <v>32</v>
      </c>
      <c r="T38" t="e">
        <f t="shared" si="4"/>
        <v>#DIV/0!</v>
      </c>
      <c r="U38" t="e">
        <f t="shared" si="5"/>
        <v>#DIV/0!</v>
      </c>
      <c r="V38" t="e">
        <f t="shared" si="6"/>
        <v>#DIV/0!</v>
      </c>
      <c r="W38" t="e">
        <f t="shared" si="7"/>
        <v>#DIV/0!</v>
      </c>
      <c r="X38" t="e">
        <f t="shared" si="8"/>
        <v>#DIV/0!</v>
      </c>
      <c r="Y38" t="e">
        <f t="shared" si="9"/>
        <v>#DIV/0!</v>
      </c>
      <c r="Z38" t="e">
        <f t="shared" si="10"/>
        <v>#DIV/0!</v>
      </c>
      <c r="AA38" t="e">
        <f t="shared" si="11"/>
        <v>#DIV/0!</v>
      </c>
      <c r="AB38" t="e">
        <f t="shared" si="12"/>
        <v>#DIV/0!</v>
      </c>
      <c r="AC38" t="e">
        <f t="shared" si="13"/>
        <v>#DIV/0!</v>
      </c>
      <c r="AD38" t="e">
        <f t="shared" si="14"/>
        <v>#DIV/0!</v>
      </c>
      <c r="AE38" t="e">
        <f t="shared" si="15"/>
        <v>#DIV/0!</v>
      </c>
      <c r="AF38" t="e">
        <f t="shared" si="16"/>
        <v>#DIV/0!</v>
      </c>
      <c r="AG38" t="e">
        <f t="shared" si="17"/>
        <v>#DIV/0!</v>
      </c>
      <c r="AH38" t="e">
        <f t="shared" si="18"/>
        <v>#DIV/0!</v>
      </c>
    </row>
    <row r="39" spans="1:34" x14ac:dyDescent="0.25">
      <c r="A39" s="465">
        <v>33</v>
      </c>
      <c r="T39" t="e">
        <f t="shared" si="4"/>
        <v>#DIV/0!</v>
      </c>
      <c r="U39" t="e">
        <f t="shared" si="5"/>
        <v>#DIV/0!</v>
      </c>
      <c r="V39" t="e">
        <f t="shared" si="6"/>
        <v>#DIV/0!</v>
      </c>
      <c r="W39" t="e">
        <f t="shared" si="7"/>
        <v>#DIV/0!</v>
      </c>
      <c r="X39" t="e">
        <f t="shared" si="8"/>
        <v>#DIV/0!</v>
      </c>
      <c r="Y39" t="e">
        <f t="shared" si="9"/>
        <v>#DIV/0!</v>
      </c>
      <c r="Z39" t="e">
        <f t="shared" si="10"/>
        <v>#DIV/0!</v>
      </c>
      <c r="AA39" t="e">
        <f t="shared" si="11"/>
        <v>#DIV/0!</v>
      </c>
      <c r="AB39" t="e">
        <f t="shared" si="12"/>
        <v>#DIV/0!</v>
      </c>
      <c r="AC39" t="e">
        <f t="shared" si="13"/>
        <v>#DIV/0!</v>
      </c>
      <c r="AD39" t="e">
        <f t="shared" si="14"/>
        <v>#DIV/0!</v>
      </c>
      <c r="AE39" t="e">
        <f t="shared" si="15"/>
        <v>#DIV/0!</v>
      </c>
      <c r="AF39" t="e">
        <f t="shared" si="16"/>
        <v>#DIV/0!</v>
      </c>
      <c r="AG39" t="e">
        <f t="shared" si="17"/>
        <v>#DIV/0!</v>
      </c>
      <c r="AH39" t="e">
        <f t="shared" si="18"/>
        <v>#DIV/0!</v>
      </c>
    </row>
    <row r="40" spans="1:34" x14ac:dyDescent="0.25">
      <c r="A40" s="465">
        <v>34</v>
      </c>
      <c r="T40" t="e">
        <f t="shared" si="4"/>
        <v>#DIV/0!</v>
      </c>
      <c r="U40" t="e">
        <f t="shared" si="5"/>
        <v>#DIV/0!</v>
      </c>
      <c r="V40" t="e">
        <f t="shared" si="6"/>
        <v>#DIV/0!</v>
      </c>
      <c r="W40" t="e">
        <f t="shared" si="7"/>
        <v>#DIV/0!</v>
      </c>
      <c r="X40" t="e">
        <f t="shared" si="8"/>
        <v>#DIV/0!</v>
      </c>
      <c r="Y40" t="e">
        <f t="shared" si="9"/>
        <v>#DIV/0!</v>
      </c>
      <c r="Z40" t="e">
        <f t="shared" si="10"/>
        <v>#DIV/0!</v>
      </c>
      <c r="AA40" t="e">
        <f t="shared" si="11"/>
        <v>#DIV/0!</v>
      </c>
      <c r="AB40" t="e">
        <f t="shared" si="12"/>
        <v>#DIV/0!</v>
      </c>
      <c r="AC40" t="e">
        <f t="shared" si="13"/>
        <v>#DIV/0!</v>
      </c>
      <c r="AD40" t="e">
        <f t="shared" si="14"/>
        <v>#DIV/0!</v>
      </c>
      <c r="AE40" t="e">
        <f t="shared" si="15"/>
        <v>#DIV/0!</v>
      </c>
      <c r="AF40" t="e">
        <f t="shared" si="16"/>
        <v>#DIV/0!</v>
      </c>
      <c r="AG40" t="e">
        <f t="shared" si="17"/>
        <v>#DIV/0!</v>
      </c>
      <c r="AH40" t="e">
        <f t="shared" si="18"/>
        <v>#DIV/0!</v>
      </c>
    </row>
    <row r="41" spans="1:34" x14ac:dyDescent="0.25">
      <c r="A41" s="465">
        <v>35</v>
      </c>
      <c r="T41" t="e">
        <f t="shared" si="4"/>
        <v>#DIV/0!</v>
      </c>
      <c r="U41" t="e">
        <f t="shared" si="5"/>
        <v>#DIV/0!</v>
      </c>
      <c r="V41" t="e">
        <f t="shared" si="6"/>
        <v>#DIV/0!</v>
      </c>
      <c r="W41" t="e">
        <f t="shared" si="7"/>
        <v>#DIV/0!</v>
      </c>
      <c r="X41" t="e">
        <f t="shared" si="8"/>
        <v>#DIV/0!</v>
      </c>
      <c r="Y41" t="e">
        <f t="shared" si="9"/>
        <v>#DIV/0!</v>
      </c>
      <c r="Z41" t="e">
        <f t="shared" si="10"/>
        <v>#DIV/0!</v>
      </c>
      <c r="AA41" t="e">
        <f t="shared" si="11"/>
        <v>#DIV/0!</v>
      </c>
      <c r="AB41" t="e">
        <f t="shared" si="12"/>
        <v>#DIV/0!</v>
      </c>
      <c r="AC41" t="e">
        <f t="shared" si="13"/>
        <v>#DIV/0!</v>
      </c>
      <c r="AD41" t="e">
        <f t="shared" si="14"/>
        <v>#DIV/0!</v>
      </c>
      <c r="AE41" t="e">
        <f t="shared" si="15"/>
        <v>#DIV/0!</v>
      </c>
      <c r="AF41" t="e">
        <f t="shared" si="16"/>
        <v>#DIV/0!</v>
      </c>
      <c r="AG41" t="e">
        <f t="shared" si="17"/>
        <v>#DIV/0!</v>
      </c>
      <c r="AH41" t="e">
        <f t="shared" si="18"/>
        <v>#DIV/0!</v>
      </c>
    </row>
    <row r="42" spans="1:34" x14ac:dyDescent="0.25">
      <c r="A42" s="465">
        <v>36</v>
      </c>
      <c r="T42" t="e">
        <f t="shared" si="4"/>
        <v>#DIV/0!</v>
      </c>
      <c r="U42" t="e">
        <f t="shared" si="5"/>
        <v>#DIV/0!</v>
      </c>
      <c r="V42" t="e">
        <f t="shared" si="6"/>
        <v>#DIV/0!</v>
      </c>
      <c r="W42" t="e">
        <f t="shared" si="7"/>
        <v>#DIV/0!</v>
      </c>
      <c r="X42" t="e">
        <f t="shared" si="8"/>
        <v>#DIV/0!</v>
      </c>
      <c r="Y42" t="e">
        <f t="shared" si="9"/>
        <v>#DIV/0!</v>
      </c>
      <c r="Z42" t="e">
        <f t="shared" si="10"/>
        <v>#DIV/0!</v>
      </c>
      <c r="AA42" t="e">
        <f t="shared" si="11"/>
        <v>#DIV/0!</v>
      </c>
      <c r="AB42" t="e">
        <f t="shared" si="12"/>
        <v>#DIV/0!</v>
      </c>
      <c r="AC42" t="e">
        <f t="shared" si="13"/>
        <v>#DIV/0!</v>
      </c>
      <c r="AD42" t="e">
        <f t="shared" si="14"/>
        <v>#DIV/0!</v>
      </c>
      <c r="AE42" t="e">
        <f t="shared" si="15"/>
        <v>#DIV/0!</v>
      </c>
      <c r="AF42" t="e">
        <f t="shared" si="16"/>
        <v>#DIV/0!</v>
      </c>
      <c r="AG42" t="e">
        <f t="shared" si="17"/>
        <v>#DIV/0!</v>
      </c>
      <c r="AH42" t="e">
        <f t="shared" si="18"/>
        <v>#DIV/0!</v>
      </c>
    </row>
    <row r="43" spans="1:34" x14ac:dyDescent="0.25">
      <c r="A43" s="465">
        <v>37</v>
      </c>
      <c r="T43" t="e">
        <f t="shared" si="4"/>
        <v>#DIV/0!</v>
      </c>
      <c r="U43" t="e">
        <f t="shared" si="5"/>
        <v>#DIV/0!</v>
      </c>
      <c r="V43" t="e">
        <f t="shared" si="6"/>
        <v>#DIV/0!</v>
      </c>
      <c r="W43" t="e">
        <f t="shared" si="7"/>
        <v>#DIV/0!</v>
      </c>
      <c r="X43" t="e">
        <f t="shared" si="8"/>
        <v>#DIV/0!</v>
      </c>
      <c r="Y43" t="e">
        <f t="shared" si="9"/>
        <v>#DIV/0!</v>
      </c>
      <c r="Z43" t="e">
        <f t="shared" si="10"/>
        <v>#DIV/0!</v>
      </c>
      <c r="AA43" t="e">
        <f t="shared" si="11"/>
        <v>#DIV/0!</v>
      </c>
      <c r="AB43" t="e">
        <f t="shared" si="12"/>
        <v>#DIV/0!</v>
      </c>
      <c r="AC43" t="e">
        <f t="shared" si="13"/>
        <v>#DIV/0!</v>
      </c>
      <c r="AD43" t="e">
        <f t="shared" si="14"/>
        <v>#DIV/0!</v>
      </c>
      <c r="AE43" t="e">
        <f t="shared" si="15"/>
        <v>#DIV/0!</v>
      </c>
      <c r="AF43" t="e">
        <f t="shared" si="16"/>
        <v>#DIV/0!</v>
      </c>
      <c r="AG43" t="e">
        <f t="shared" si="17"/>
        <v>#DIV/0!</v>
      </c>
      <c r="AH43" t="e">
        <f t="shared" si="18"/>
        <v>#DIV/0!</v>
      </c>
    </row>
    <row r="44" spans="1:34" x14ac:dyDescent="0.25">
      <c r="A44" s="465">
        <v>38</v>
      </c>
      <c r="T44" t="e">
        <f t="shared" si="4"/>
        <v>#DIV/0!</v>
      </c>
      <c r="U44" t="e">
        <f t="shared" si="5"/>
        <v>#DIV/0!</v>
      </c>
      <c r="V44" t="e">
        <f t="shared" si="6"/>
        <v>#DIV/0!</v>
      </c>
      <c r="W44" t="e">
        <f t="shared" si="7"/>
        <v>#DIV/0!</v>
      </c>
      <c r="X44" t="e">
        <f t="shared" si="8"/>
        <v>#DIV/0!</v>
      </c>
      <c r="Y44" t="e">
        <f t="shared" si="9"/>
        <v>#DIV/0!</v>
      </c>
      <c r="Z44" t="e">
        <f t="shared" si="10"/>
        <v>#DIV/0!</v>
      </c>
      <c r="AA44" t="e">
        <f t="shared" si="11"/>
        <v>#DIV/0!</v>
      </c>
      <c r="AB44" t="e">
        <f t="shared" si="12"/>
        <v>#DIV/0!</v>
      </c>
      <c r="AC44" t="e">
        <f t="shared" si="13"/>
        <v>#DIV/0!</v>
      </c>
      <c r="AD44" t="e">
        <f t="shared" si="14"/>
        <v>#DIV/0!</v>
      </c>
      <c r="AE44" t="e">
        <f t="shared" si="15"/>
        <v>#DIV/0!</v>
      </c>
      <c r="AF44" t="e">
        <f t="shared" si="16"/>
        <v>#DIV/0!</v>
      </c>
      <c r="AG44" t="e">
        <f t="shared" si="17"/>
        <v>#DIV/0!</v>
      </c>
      <c r="AH44" t="e">
        <f t="shared" si="18"/>
        <v>#DIV/0!</v>
      </c>
    </row>
    <row r="45" spans="1:34" x14ac:dyDescent="0.25">
      <c r="A45" s="465">
        <v>39</v>
      </c>
      <c r="T45" t="e">
        <f t="shared" si="4"/>
        <v>#DIV/0!</v>
      </c>
      <c r="U45" t="e">
        <f t="shared" si="5"/>
        <v>#DIV/0!</v>
      </c>
      <c r="V45" t="e">
        <f t="shared" si="6"/>
        <v>#DIV/0!</v>
      </c>
      <c r="W45" t="e">
        <f t="shared" si="7"/>
        <v>#DIV/0!</v>
      </c>
      <c r="X45" t="e">
        <f t="shared" si="8"/>
        <v>#DIV/0!</v>
      </c>
      <c r="Y45" t="e">
        <f t="shared" si="9"/>
        <v>#DIV/0!</v>
      </c>
      <c r="Z45" t="e">
        <f t="shared" si="10"/>
        <v>#DIV/0!</v>
      </c>
      <c r="AA45" t="e">
        <f t="shared" si="11"/>
        <v>#DIV/0!</v>
      </c>
      <c r="AB45" t="e">
        <f t="shared" si="12"/>
        <v>#DIV/0!</v>
      </c>
      <c r="AC45" t="e">
        <f t="shared" si="13"/>
        <v>#DIV/0!</v>
      </c>
      <c r="AD45" t="e">
        <f t="shared" si="14"/>
        <v>#DIV/0!</v>
      </c>
      <c r="AE45" t="e">
        <f t="shared" si="15"/>
        <v>#DIV/0!</v>
      </c>
      <c r="AF45" t="e">
        <f t="shared" si="16"/>
        <v>#DIV/0!</v>
      </c>
      <c r="AG45" t="e">
        <f t="shared" si="17"/>
        <v>#DIV/0!</v>
      </c>
      <c r="AH45" t="e">
        <f t="shared" si="18"/>
        <v>#DIV/0!</v>
      </c>
    </row>
    <row r="46" spans="1:34" x14ac:dyDescent="0.25">
      <c r="A46" s="465">
        <v>40</v>
      </c>
      <c r="T46" t="e">
        <f t="shared" si="4"/>
        <v>#DIV/0!</v>
      </c>
      <c r="U46" t="e">
        <f t="shared" si="5"/>
        <v>#DIV/0!</v>
      </c>
      <c r="V46" t="e">
        <f t="shared" si="6"/>
        <v>#DIV/0!</v>
      </c>
      <c r="W46" t="e">
        <f t="shared" si="7"/>
        <v>#DIV/0!</v>
      </c>
      <c r="X46" t="e">
        <f t="shared" si="8"/>
        <v>#DIV/0!</v>
      </c>
      <c r="Y46" t="e">
        <f t="shared" si="9"/>
        <v>#DIV/0!</v>
      </c>
      <c r="Z46" t="e">
        <f t="shared" si="10"/>
        <v>#DIV/0!</v>
      </c>
      <c r="AA46" t="e">
        <f t="shared" si="11"/>
        <v>#DIV/0!</v>
      </c>
      <c r="AB46" t="e">
        <f t="shared" si="12"/>
        <v>#DIV/0!</v>
      </c>
      <c r="AC46" t="e">
        <f t="shared" si="13"/>
        <v>#DIV/0!</v>
      </c>
      <c r="AD46" t="e">
        <f t="shared" si="14"/>
        <v>#DIV/0!</v>
      </c>
      <c r="AE46" t="e">
        <f t="shared" si="15"/>
        <v>#DIV/0!</v>
      </c>
      <c r="AF46" t="e">
        <f t="shared" si="16"/>
        <v>#DIV/0!</v>
      </c>
      <c r="AG46" t="e">
        <f t="shared" si="17"/>
        <v>#DIV/0!</v>
      </c>
      <c r="AH46" t="e">
        <f t="shared" si="18"/>
        <v>#DIV/0!</v>
      </c>
    </row>
    <row r="47" spans="1:34" x14ac:dyDescent="0.25">
      <c r="A47" s="465">
        <v>41</v>
      </c>
      <c r="T47" t="e">
        <f t="shared" si="4"/>
        <v>#DIV/0!</v>
      </c>
      <c r="U47" t="e">
        <f t="shared" si="5"/>
        <v>#DIV/0!</v>
      </c>
      <c r="V47" t="e">
        <f t="shared" si="6"/>
        <v>#DIV/0!</v>
      </c>
      <c r="W47" t="e">
        <f t="shared" si="7"/>
        <v>#DIV/0!</v>
      </c>
      <c r="X47" t="e">
        <f t="shared" si="8"/>
        <v>#DIV/0!</v>
      </c>
      <c r="Y47" t="e">
        <f t="shared" si="9"/>
        <v>#DIV/0!</v>
      </c>
      <c r="Z47" t="e">
        <f t="shared" si="10"/>
        <v>#DIV/0!</v>
      </c>
      <c r="AA47" t="e">
        <f t="shared" si="11"/>
        <v>#DIV/0!</v>
      </c>
      <c r="AB47" t="e">
        <f t="shared" si="12"/>
        <v>#DIV/0!</v>
      </c>
      <c r="AC47" t="e">
        <f t="shared" si="13"/>
        <v>#DIV/0!</v>
      </c>
      <c r="AD47" t="e">
        <f t="shared" si="14"/>
        <v>#DIV/0!</v>
      </c>
      <c r="AE47" t="e">
        <f t="shared" si="15"/>
        <v>#DIV/0!</v>
      </c>
      <c r="AF47" t="e">
        <f t="shared" si="16"/>
        <v>#DIV/0!</v>
      </c>
      <c r="AG47" t="e">
        <f t="shared" si="17"/>
        <v>#DIV/0!</v>
      </c>
      <c r="AH47" t="e">
        <f t="shared" si="18"/>
        <v>#DIV/0!</v>
      </c>
    </row>
    <row r="48" spans="1:34" x14ac:dyDescent="0.25">
      <c r="A48" s="465">
        <v>42</v>
      </c>
      <c r="T48" t="e">
        <f t="shared" si="4"/>
        <v>#DIV/0!</v>
      </c>
      <c r="U48" t="e">
        <f t="shared" si="5"/>
        <v>#DIV/0!</v>
      </c>
      <c r="V48" t="e">
        <f t="shared" si="6"/>
        <v>#DIV/0!</v>
      </c>
      <c r="W48" t="e">
        <f t="shared" si="7"/>
        <v>#DIV/0!</v>
      </c>
      <c r="X48" t="e">
        <f t="shared" si="8"/>
        <v>#DIV/0!</v>
      </c>
      <c r="Y48" t="e">
        <f t="shared" si="9"/>
        <v>#DIV/0!</v>
      </c>
      <c r="Z48" t="e">
        <f t="shared" si="10"/>
        <v>#DIV/0!</v>
      </c>
      <c r="AA48" t="e">
        <f t="shared" si="11"/>
        <v>#DIV/0!</v>
      </c>
      <c r="AB48" t="e">
        <f t="shared" si="12"/>
        <v>#DIV/0!</v>
      </c>
      <c r="AC48" t="e">
        <f t="shared" si="13"/>
        <v>#DIV/0!</v>
      </c>
      <c r="AD48" t="e">
        <f t="shared" si="14"/>
        <v>#DIV/0!</v>
      </c>
      <c r="AE48" t="e">
        <f t="shared" si="15"/>
        <v>#DIV/0!</v>
      </c>
      <c r="AF48" t="e">
        <f t="shared" si="16"/>
        <v>#DIV/0!</v>
      </c>
      <c r="AG48" t="e">
        <f t="shared" si="17"/>
        <v>#DIV/0!</v>
      </c>
      <c r="AH48" t="e">
        <f t="shared" si="18"/>
        <v>#DIV/0!</v>
      </c>
    </row>
    <row r="49" spans="1:34" x14ac:dyDescent="0.25">
      <c r="A49" s="465">
        <v>43</v>
      </c>
      <c r="T49" t="e">
        <f t="shared" si="4"/>
        <v>#DIV/0!</v>
      </c>
      <c r="U49" t="e">
        <f t="shared" si="5"/>
        <v>#DIV/0!</v>
      </c>
      <c r="V49" t="e">
        <f t="shared" si="6"/>
        <v>#DIV/0!</v>
      </c>
      <c r="W49" t="e">
        <f t="shared" si="7"/>
        <v>#DIV/0!</v>
      </c>
      <c r="X49" t="e">
        <f t="shared" si="8"/>
        <v>#DIV/0!</v>
      </c>
      <c r="Y49" t="e">
        <f t="shared" si="9"/>
        <v>#DIV/0!</v>
      </c>
      <c r="Z49" t="e">
        <f t="shared" si="10"/>
        <v>#DIV/0!</v>
      </c>
      <c r="AA49" t="e">
        <f t="shared" si="11"/>
        <v>#DIV/0!</v>
      </c>
      <c r="AB49" t="e">
        <f t="shared" si="12"/>
        <v>#DIV/0!</v>
      </c>
      <c r="AC49" t="e">
        <f t="shared" si="13"/>
        <v>#DIV/0!</v>
      </c>
      <c r="AD49" t="e">
        <f t="shared" si="14"/>
        <v>#DIV/0!</v>
      </c>
      <c r="AE49" t="e">
        <f t="shared" si="15"/>
        <v>#DIV/0!</v>
      </c>
      <c r="AF49" t="e">
        <f t="shared" si="16"/>
        <v>#DIV/0!</v>
      </c>
      <c r="AG49" t="e">
        <f t="shared" si="17"/>
        <v>#DIV/0!</v>
      </c>
      <c r="AH49" t="e">
        <f t="shared" si="18"/>
        <v>#DIV/0!</v>
      </c>
    </row>
    <row r="50" spans="1:34" x14ac:dyDescent="0.25">
      <c r="A50" s="465">
        <v>44</v>
      </c>
      <c r="T50" t="e">
        <f t="shared" si="4"/>
        <v>#DIV/0!</v>
      </c>
      <c r="U50" t="e">
        <f t="shared" si="5"/>
        <v>#DIV/0!</v>
      </c>
      <c r="V50" t="e">
        <f t="shared" si="6"/>
        <v>#DIV/0!</v>
      </c>
      <c r="W50" t="e">
        <f t="shared" si="7"/>
        <v>#DIV/0!</v>
      </c>
      <c r="X50" t="e">
        <f t="shared" si="8"/>
        <v>#DIV/0!</v>
      </c>
      <c r="Y50" t="e">
        <f t="shared" si="9"/>
        <v>#DIV/0!</v>
      </c>
      <c r="Z50" t="e">
        <f t="shared" si="10"/>
        <v>#DIV/0!</v>
      </c>
      <c r="AA50" t="e">
        <f t="shared" si="11"/>
        <v>#DIV/0!</v>
      </c>
      <c r="AB50" t="e">
        <f t="shared" si="12"/>
        <v>#DIV/0!</v>
      </c>
      <c r="AC50" t="e">
        <f t="shared" si="13"/>
        <v>#DIV/0!</v>
      </c>
      <c r="AD50" t="e">
        <f t="shared" si="14"/>
        <v>#DIV/0!</v>
      </c>
      <c r="AE50" t="e">
        <f t="shared" si="15"/>
        <v>#DIV/0!</v>
      </c>
      <c r="AF50" t="e">
        <f t="shared" si="16"/>
        <v>#DIV/0!</v>
      </c>
      <c r="AG50" t="e">
        <f t="shared" si="17"/>
        <v>#DIV/0!</v>
      </c>
      <c r="AH50" t="e">
        <f t="shared" si="18"/>
        <v>#DIV/0!</v>
      </c>
    </row>
    <row r="51" spans="1:34" x14ac:dyDescent="0.25">
      <c r="A51" s="465">
        <v>45</v>
      </c>
      <c r="T51" t="e">
        <f t="shared" si="4"/>
        <v>#DIV/0!</v>
      </c>
      <c r="U51" t="e">
        <f t="shared" si="5"/>
        <v>#DIV/0!</v>
      </c>
      <c r="V51" t="e">
        <f t="shared" si="6"/>
        <v>#DIV/0!</v>
      </c>
      <c r="W51" t="e">
        <f t="shared" si="7"/>
        <v>#DIV/0!</v>
      </c>
      <c r="X51" t="e">
        <f t="shared" si="8"/>
        <v>#DIV/0!</v>
      </c>
      <c r="Y51" t="e">
        <f t="shared" si="9"/>
        <v>#DIV/0!</v>
      </c>
      <c r="Z51" t="e">
        <f t="shared" si="10"/>
        <v>#DIV/0!</v>
      </c>
      <c r="AA51" t="e">
        <f t="shared" si="11"/>
        <v>#DIV/0!</v>
      </c>
      <c r="AB51" t="e">
        <f t="shared" si="12"/>
        <v>#DIV/0!</v>
      </c>
      <c r="AC51" t="e">
        <f t="shared" si="13"/>
        <v>#DIV/0!</v>
      </c>
      <c r="AD51" t="e">
        <f t="shared" si="14"/>
        <v>#DIV/0!</v>
      </c>
      <c r="AE51" t="e">
        <f t="shared" si="15"/>
        <v>#DIV/0!</v>
      </c>
      <c r="AF51" t="e">
        <f t="shared" si="16"/>
        <v>#DIV/0!</v>
      </c>
      <c r="AG51" t="e">
        <f t="shared" si="17"/>
        <v>#DIV/0!</v>
      </c>
      <c r="AH51" t="e">
        <f t="shared" si="18"/>
        <v>#DIV/0!</v>
      </c>
    </row>
    <row r="52" spans="1:34" x14ac:dyDescent="0.25">
      <c r="A52" s="465">
        <v>46</v>
      </c>
      <c r="T52" t="e">
        <f t="shared" si="4"/>
        <v>#DIV/0!</v>
      </c>
      <c r="U52" t="e">
        <f t="shared" si="5"/>
        <v>#DIV/0!</v>
      </c>
      <c r="V52" t="e">
        <f t="shared" si="6"/>
        <v>#DIV/0!</v>
      </c>
      <c r="W52" t="e">
        <f t="shared" si="7"/>
        <v>#DIV/0!</v>
      </c>
      <c r="X52" t="e">
        <f t="shared" si="8"/>
        <v>#DIV/0!</v>
      </c>
      <c r="Y52" t="e">
        <f t="shared" si="9"/>
        <v>#DIV/0!</v>
      </c>
      <c r="Z52" t="e">
        <f t="shared" si="10"/>
        <v>#DIV/0!</v>
      </c>
      <c r="AA52" t="e">
        <f t="shared" si="11"/>
        <v>#DIV/0!</v>
      </c>
      <c r="AB52" t="e">
        <f t="shared" si="12"/>
        <v>#DIV/0!</v>
      </c>
      <c r="AC52" t="e">
        <f t="shared" si="13"/>
        <v>#DIV/0!</v>
      </c>
      <c r="AD52" t="e">
        <f t="shared" si="14"/>
        <v>#DIV/0!</v>
      </c>
      <c r="AE52" t="e">
        <f t="shared" si="15"/>
        <v>#DIV/0!</v>
      </c>
      <c r="AF52" t="e">
        <f t="shared" si="16"/>
        <v>#DIV/0!</v>
      </c>
      <c r="AG52" t="e">
        <f t="shared" si="17"/>
        <v>#DIV/0!</v>
      </c>
      <c r="AH52" t="e">
        <f t="shared" si="18"/>
        <v>#DIV/0!</v>
      </c>
    </row>
    <row r="53" spans="1:34" x14ac:dyDescent="0.25">
      <c r="A53" s="465">
        <v>47</v>
      </c>
      <c r="T53" t="e">
        <f t="shared" si="4"/>
        <v>#DIV/0!</v>
      </c>
      <c r="U53" t="e">
        <f t="shared" si="5"/>
        <v>#DIV/0!</v>
      </c>
      <c r="V53" t="e">
        <f t="shared" si="6"/>
        <v>#DIV/0!</v>
      </c>
      <c r="W53" t="e">
        <f t="shared" si="7"/>
        <v>#DIV/0!</v>
      </c>
      <c r="X53" t="e">
        <f t="shared" si="8"/>
        <v>#DIV/0!</v>
      </c>
      <c r="Y53" t="e">
        <f t="shared" si="9"/>
        <v>#DIV/0!</v>
      </c>
      <c r="Z53" t="e">
        <f t="shared" si="10"/>
        <v>#DIV/0!</v>
      </c>
      <c r="AA53" t="e">
        <f t="shared" si="11"/>
        <v>#DIV/0!</v>
      </c>
      <c r="AB53" t="e">
        <f t="shared" si="12"/>
        <v>#DIV/0!</v>
      </c>
      <c r="AC53" t="e">
        <f t="shared" si="13"/>
        <v>#DIV/0!</v>
      </c>
      <c r="AD53" t="e">
        <f t="shared" si="14"/>
        <v>#DIV/0!</v>
      </c>
      <c r="AE53" t="e">
        <f t="shared" si="15"/>
        <v>#DIV/0!</v>
      </c>
      <c r="AF53" t="e">
        <f t="shared" si="16"/>
        <v>#DIV/0!</v>
      </c>
      <c r="AG53" t="e">
        <f t="shared" si="17"/>
        <v>#DIV/0!</v>
      </c>
      <c r="AH53" t="e">
        <f t="shared" si="18"/>
        <v>#DIV/0!</v>
      </c>
    </row>
    <row r="54" spans="1:34" x14ac:dyDescent="0.25">
      <c r="A54" s="465">
        <v>48</v>
      </c>
      <c r="T54" t="e">
        <f t="shared" si="4"/>
        <v>#DIV/0!</v>
      </c>
      <c r="U54" t="e">
        <f t="shared" si="5"/>
        <v>#DIV/0!</v>
      </c>
      <c r="V54" t="e">
        <f t="shared" si="6"/>
        <v>#DIV/0!</v>
      </c>
      <c r="W54" t="e">
        <f t="shared" si="7"/>
        <v>#DIV/0!</v>
      </c>
      <c r="X54" t="e">
        <f t="shared" si="8"/>
        <v>#DIV/0!</v>
      </c>
      <c r="Y54" t="e">
        <f t="shared" si="9"/>
        <v>#DIV/0!</v>
      </c>
      <c r="Z54" t="e">
        <f t="shared" si="10"/>
        <v>#DIV/0!</v>
      </c>
      <c r="AA54" t="e">
        <f t="shared" si="11"/>
        <v>#DIV/0!</v>
      </c>
      <c r="AB54" t="e">
        <f t="shared" si="12"/>
        <v>#DIV/0!</v>
      </c>
      <c r="AC54" t="e">
        <f t="shared" si="13"/>
        <v>#DIV/0!</v>
      </c>
      <c r="AD54" t="e">
        <f t="shared" si="14"/>
        <v>#DIV/0!</v>
      </c>
      <c r="AE54" t="e">
        <f t="shared" si="15"/>
        <v>#DIV/0!</v>
      </c>
      <c r="AF54" t="e">
        <f t="shared" si="16"/>
        <v>#DIV/0!</v>
      </c>
      <c r="AG54" t="e">
        <f t="shared" si="17"/>
        <v>#DIV/0!</v>
      </c>
      <c r="AH54" t="e">
        <f t="shared" si="18"/>
        <v>#DIV/0!</v>
      </c>
    </row>
    <row r="55" spans="1:34" x14ac:dyDescent="0.25">
      <c r="A55" s="465">
        <v>49</v>
      </c>
      <c r="T55" t="e">
        <f t="shared" si="4"/>
        <v>#DIV/0!</v>
      </c>
      <c r="U55" t="e">
        <f t="shared" si="5"/>
        <v>#DIV/0!</v>
      </c>
      <c r="V55" t="e">
        <f t="shared" si="6"/>
        <v>#DIV/0!</v>
      </c>
      <c r="W55" t="e">
        <f t="shared" si="7"/>
        <v>#DIV/0!</v>
      </c>
      <c r="X55" t="e">
        <f t="shared" si="8"/>
        <v>#DIV/0!</v>
      </c>
      <c r="Y55" t="e">
        <f t="shared" si="9"/>
        <v>#DIV/0!</v>
      </c>
      <c r="Z55" t="e">
        <f t="shared" si="10"/>
        <v>#DIV/0!</v>
      </c>
      <c r="AA55" t="e">
        <f t="shared" si="11"/>
        <v>#DIV/0!</v>
      </c>
      <c r="AB55" t="e">
        <f t="shared" si="12"/>
        <v>#DIV/0!</v>
      </c>
      <c r="AC55" t="e">
        <f t="shared" si="13"/>
        <v>#DIV/0!</v>
      </c>
      <c r="AD55" t="e">
        <f t="shared" si="14"/>
        <v>#DIV/0!</v>
      </c>
      <c r="AE55" t="e">
        <f t="shared" si="15"/>
        <v>#DIV/0!</v>
      </c>
      <c r="AF55" t="e">
        <f t="shared" si="16"/>
        <v>#DIV/0!</v>
      </c>
      <c r="AG55" t="e">
        <f t="shared" si="17"/>
        <v>#DIV/0!</v>
      </c>
      <c r="AH55" t="e">
        <f t="shared" si="18"/>
        <v>#DIV/0!</v>
      </c>
    </row>
    <row r="56" spans="1:34" x14ac:dyDescent="0.25">
      <c r="A56" s="465">
        <v>50</v>
      </c>
      <c r="T56" t="e">
        <f t="shared" si="4"/>
        <v>#DIV/0!</v>
      </c>
      <c r="U56" t="e">
        <f t="shared" si="5"/>
        <v>#DIV/0!</v>
      </c>
      <c r="V56" t="e">
        <f t="shared" si="6"/>
        <v>#DIV/0!</v>
      </c>
      <c r="W56" t="e">
        <f t="shared" si="7"/>
        <v>#DIV/0!</v>
      </c>
      <c r="X56" t="e">
        <f t="shared" si="8"/>
        <v>#DIV/0!</v>
      </c>
      <c r="Y56" t="e">
        <f t="shared" si="9"/>
        <v>#DIV/0!</v>
      </c>
      <c r="Z56" t="e">
        <f t="shared" si="10"/>
        <v>#DIV/0!</v>
      </c>
      <c r="AA56" t="e">
        <f t="shared" si="11"/>
        <v>#DIV/0!</v>
      </c>
      <c r="AB56" t="e">
        <f t="shared" si="12"/>
        <v>#DIV/0!</v>
      </c>
      <c r="AC56" t="e">
        <f t="shared" si="13"/>
        <v>#DIV/0!</v>
      </c>
      <c r="AD56" t="e">
        <f t="shared" si="14"/>
        <v>#DIV/0!</v>
      </c>
      <c r="AE56" t="e">
        <f t="shared" si="15"/>
        <v>#DIV/0!</v>
      </c>
      <c r="AF56" t="e">
        <f t="shared" si="16"/>
        <v>#DIV/0!</v>
      </c>
      <c r="AG56" t="e">
        <f t="shared" si="17"/>
        <v>#DIV/0!</v>
      </c>
      <c r="AH56" t="e">
        <f t="shared" si="18"/>
        <v>#DIV/0!</v>
      </c>
    </row>
    <row r="57" spans="1:34" x14ac:dyDescent="0.25">
      <c r="A57" s="465">
        <v>51</v>
      </c>
      <c r="T57" t="e">
        <f t="shared" si="4"/>
        <v>#DIV/0!</v>
      </c>
      <c r="U57" t="e">
        <f t="shared" si="5"/>
        <v>#DIV/0!</v>
      </c>
      <c r="V57" t="e">
        <f t="shared" si="6"/>
        <v>#DIV/0!</v>
      </c>
      <c r="W57" t="e">
        <f t="shared" si="7"/>
        <v>#DIV/0!</v>
      </c>
      <c r="X57" t="e">
        <f t="shared" si="8"/>
        <v>#DIV/0!</v>
      </c>
      <c r="Y57" t="e">
        <f t="shared" si="9"/>
        <v>#DIV/0!</v>
      </c>
      <c r="Z57" t="e">
        <f t="shared" si="10"/>
        <v>#DIV/0!</v>
      </c>
      <c r="AA57" t="e">
        <f t="shared" si="11"/>
        <v>#DIV/0!</v>
      </c>
      <c r="AB57" t="e">
        <f t="shared" si="12"/>
        <v>#DIV/0!</v>
      </c>
      <c r="AC57" t="e">
        <f t="shared" si="13"/>
        <v>#DIV/0!</v>
      </c>
      <c r="AD57" t="e">
        <f t="shared" si="14"/>
        <v>#DIV/0!</v>
      </c>
      <c r="AE57" t="e">
        <f t="shared" si="15"/>
        <v>#DIV/0!</v>
      </c>
      <c r="AF57" t="e">
        <f t="shared" si="16"/>
        <v>#DIV/0!</v>
      </c>
      <c r="AG57" t="e">
        <f t="shared" si="17"/>
        <v>#DIV/0!</v>
      </c>
      <c r="AH57" t="e">
        <f t="shared" si="18"/>
        <v>#DIV/0!</v>
      </c>
    </row>
    <row r="58" spans="1:34" x14ac:dyDescent="0.25">
      <c r="A58" s="465">
        <v>52</v>
      </c>
      <c r="T58" t="e">
        <f t="shared" si="4"/>
        <v>#DIV/0!</v>
      </c>
      <c r="U58" t="e">
        <f t="shared" si="5"/>
        <v>#DIV/0!</v>
      </c>
      <c r="V58" t="e">
        <f t="shared" si="6"/>
        <v>#DIV/0!</v>
      </c>
      <c r="W58" t="e">
        <f t="shared" si="7"/>
        <v>#DIV/0!</v>
      </c>
      <c r="X58" t="e">
        <f t="shared" si="8"/>
        <v>#DIV/0!</v>
      </c>
      <c r="Y58" t="e">
        <f t="shared" si="9"/>
        <v>#DIV/0!</v>
      </c>
      <c r="Z58" t="e">
        <f t="shared" si="10"/>
        <v>#DIV/0!</v>
      </c>
      <c r="AA58" t="e">
        <f t="shared" si="11"/>
        <v>#DIV/0!</v>
      </c>
      <c r="AB58" t="e">
        <f t="shared" si="12"/>
        <v>#DIV/0!</v>
      </c>
      <c r="AC58" t="e">
        <f t="shared" si="13"/>
        <v>#DIV/0!</v>
      </c>
      <c r="AD58" t="e">
        <f t="shared" si="14"/>
        <v>#DIV/0!</v>
      </c>
      <c r="AE58" t="e">
        <f t="shared" si="15"/>
        <v>#DIV/0!</v>
      </c>
      <c r="AF58" t="e">
        <f t="shared" si="16"/>
        <v>#DIV/0!</v>
      </c>
      <c r="AG58" t="e">
        <f t="shared" si="17"/>
        <v>#DIV/0!</v>
      </c>
      <c r="AH58" t="e">
        <f t="shared" si="18"/>
        <v>#DIV/0!</v>
      </c>
    </row>
    <row r="59" spans="1:34" x14ac:dyDescent="0.25">
      <c r="A59" s="465">
        <v>53</v>
      </c>
      <c r="T59" t="e">
        <f t="shared" si="4"/>
        <v>#DIV/0!</v>
      </c>
      <c r="U59" t="e">
        <f t="shared" si="5"/>
        <v>#DIV/0!</v>
      </c>
      <c r="V59" t="e">
        <f t="shared" si="6"/>
        <v>#DIV/0!</v>
      </c>
      <c r="W59" t="e">
        <f t="shared" si="7"/>
        <v>#DIV/0!</v>
      </c>
      <c r="X59" t="e">
        <f t="shared" si="8"/>
        <v>#DIV/0!</v>
      </c>
      <c r="Y59" t="e">
        <f t="shared" si="9"/>
        <v>#DIV/0!</v>
      </c>
      <c r="Z59" t="e">
        <f t="shared" si="10"/>
        <v>#DIV/0!</v>
      </c>
      <c r="AA59" t="e">
        <f t="shared" si="11"/>
        <v>#DIV/0!</v>
      </c>
      <c r="AB59" t="e">
        <f t="shared" si="12"/>
        <v>#DIV/0!</v>
      </c>
      <c r="AC59" t="e">
        <f t="shared" si="13"/>
        <v>#DIV/0!</v>
      </c>
      <c r="AD59" t="e">
        <f t="shared" si="14"/>
        <v>#DIV/0!</v>
      </c>
      <c r="AE59" t="e">
        <f t="shared" si="15"/>
        <v>#DIV/0!</v>
      </c>
      <c r="AF59" t="e">
        <f t="shared" si="16"/>
        <v>#DIV/0!</v>
      </c>
      <c r="AG59" t="e">
        <f t="shared" si="17"/>
        <v>#DIV/0!</v>
      </c>
      <c r="AH59" t="e">
        <f t="shared" si="18"/>
        <v>#DIV/0!</v>
      </c>
    </row>
    <row r="60" spans="1:34" x14ac:dyDescent="0.25">
      <c r="A60" s="465">
        <v>54</v>
      </c>
      <c r="T60" t="e">
        <f t="shared" si="4"/>
        <v>#DIV/0!</v>
      </c>
      <c r="U60" t="e">
        <f t="shared" si="5"/>
        <v>#DIV/0!</v>
      </c>
      <c r="V60" t="e">
        <f t="shared" si="6"/>
        <v>#DIV/0!</v>
      </c>
      <c r="W60" t="e">
        <f t="shared" si="7"/>
        <v>#DIV/0!</v>
      </c>
      <c r="X60" t="e">
        <f t="shared" si="8"/>
        <v>#DIV/0!</v>
      </c>
      <c r="Y60" t="e">
        <f t="shared" si="9"/>
        <v>#DIV/0!</v>
      </c>
      <c r="Z60" t="e">
        <f t="shared" si="10"/>
        <v>#DIV/0!</v>
      </c>
      <c r="AA60" t="e">
        <f t="shared" si="11"/>
        <v>#DIV/0!</v>
      </c>
      <c r="AB60" t="e">
        <f t="shared" si="12"/>
        <v>#DIV/0!</v>
      </c>
      <c r="AC60" t="e">
        <f t="shared" si="13"/>
        <v>#DIV/0!</v>
      </c>
      <c r="AD60" t="e">
        <f t="shared" si="14"/>
        <v>#DIV/0!</v>
      </c>
      <c r="AE60" t="e">
        <f t="shared" si="15"/>
        <v>#DIV/0!</v>
      </c>
      <c r="AF60" t="e">
        <f t="shared" si="16"/>
        <v>#DIV/0!</v>
      </c>
      <c r="AG60" t="e">
        <f t="shared" si="17"/>
        <v>#DIV/0!</v>
      </c>
      <c r="AH60" t="e">
        <f t="shared" si="18"/>
        <v>#DIV/0!</v>
      </c>
    </row>
    <row r="61" spans="1:34" x14ac:dyDescent="0.25">
      <c r="A61" s="465">
        <v>55</v>
      </c>
      <c r="T61" t="e">
        <f t="shared" si="4"/>
        <v>#DIV/0!</v>
      </c>
      <c r="U61" t="e">
        <f t="shared" si="5"/>
        <v>#DIV/0!</v>
      </c>
      <c r="V61" t="e">
        <f t="shared" si="6"/>
        <v>#DIV/0!</v>
      </c>
      <c r="W61" t="e">
        <f t="shared" si="7"/>
        <v>#DIV/0!</v>
      </c>
      <c r="X61" t="e">
        <f t="shared" si="8"/>
        <v>#DIV/0!</v>
      </c>
      <c r="Y61" t="e">
        <f t="shared" si="9"/>
        <v>#DIV/0!</v>
      </c>
      <c r="Z61" t="e">
        <f t="shared" si="10"/>
        <v>#DIV/0!</v>
      </c>
      <c r="AA61" t="e">
        <f t="shared" si="11"/>
        <v>#DIV/0!</v>
      </c>
      <c r="AB61" t="e">
        <f t="shared" si="12"/>
        <v>#DIV/0!</v>
      </c>
      <c r="AC61" t="e">
        <f t="shared" si="13"/>
        <v>#DIV/0!</v>
      </c>
      <c r="AD61" t="e">
        <f t="shared" si="14"/>
        <v>#DIV/0!</v>
      </c>
      <c r="AE61" t="e">
        <f t="shared" si="15"/>
        <v>#DIV/0!</v>
      </c>
      <c r="AF61" t="e">
        <f t="shared" si="16"/>
        <v>#DIV/0!</v>
      </c>
      <c r="AG61" t="e">
        <f t="shared" si="17"/>
        <v>#DIV/0!</v>
      </c>
      <c r="AH61" t="e">
        <f t="shared" si="18"/>
        <v>#DIV/0!</v>
      </c>
    </row>
    <row r="62" spans="1:34" x14ac:dyDescent="0.25">
      <c r="A62" s="465">
        <v>56</v>
      </c>
      <c r="T62" t="e">
        <f t="shared" si="4"/>
        <v>#DIV/0!</v>
      </c>
      <c r="U62" t="e">
        <f t="shared" si="5"/>
        <v>#DIV/0!</v>
      </c>
      <c r="V62" t="e">
        <f t="shared" si="6"/>
        <v>#DIV/0!</v>
      </c>
      <c r="W62" t="e">
        <f t="shared" si="7"/>
        <v>#DIV/0!</v>
      </c>
      <c r="X62" t="e">
        <f t="shared" si="8"/>
        <v>#DIV/0!</v>
      </c>
      <c r="Y62" t="e">
        <f t="shared" si="9"/>
        <v>#DIV/0!</v>
      </c>
      <c r="Z62" t="e">
        <f t="shared" si="10"/>
        <v>#DIV/0!</v>
      </c>
      <c r="AA62" t="e">
        <f t="shared" si="11"/>
        <v>#DIV/0!</v>
      </c>
      <c r="AB62" t="e">
        <f t="shared" si="12"/>
        <v>#DIV/0!</v>
      </c>
      <c r="AC62" t="e">
        <f t="shared" si="13"/>
        <v>#DIV/0!</v>
      </c>
      <c r="AD62" t="e">
        <f t="shared" si="14"/>
        <v>#DIV/0!</v>
      </c>
      <c r="AE62" t="e">
        <f t="shared" si="15"/>
        <v>#DIV/0!</v>
      </c>
      <c r="AF62" t="e">
        <f t="shared" si="16"/>
        <v>#DIV/0!</v>
      </c>
      <c r="AG62" t="e">
        <f t="shared" si="17"/>
        <v>#DIV/0!</v>
      </c>
      <c r="AH62" t="e">
        <f t="shared" si="18"/>
        <v>#DIV/0!</v>
      </c>
    </row>
    <row r="63" spans="1:34" x14ac:dyDescent="0.25">
      <c r="A63" s="465">
        <v>57</v>
      </c>
      <c r="T63" t="e">
        <f t="shared" si="4"/>
        <v>#DIV/0!</v>
      </c>
      <c r="U63" t="e">
        <f t="shared" si="5"/>
        <v>#DIV/0!</v>
      </c>
      <c r="V63" t="e">
        <f t="shared" si="6"/>
        <v>#DIV/0!</v>
      </c>
      <c r="W63" t="e">
        <f t="shared" si="7"/>
        <v>#DIV/0!</v>
      </c>
      <c r="X63" t="e">
        <f t="shared" si="8"/>
        <v>#DIV/0!</v>
      </c>
      <c r="Y63" t="e">
        <f t="shared" si="9"/>
        <v>#DIV/0!</v>
      </c>
      <c r="Z63" t="e">
        <f t="shared" si="10"/>
        <v>#DIV/0!</v>
      </c>
      <c r="AA63" t="e">
        <f t="shared" si="11"/>
        <v>#DIV/0!</v>
      </c>
      <c r="AB63" t="e">
        <f t="shared" si="12"/>
        <v>#DIV/0!</v>
      </c>
      <c r="AC63" t="e">
        <f t="shared" si="13"/>
        <v>#DIV/0!</v>
      </c>
      <c r="AD63" t="e">
        <f t="shared" si="14"/>
        <v>#DIV/0!</v>
      </c>
      <c r="AE63" t="e">
        <f t="shared" si="15"/>
        <v>#DIV/0!</v>
      </c>
      <c r="AF63" t="e">
        <f t="shared" si="16"/>
        <v>#DIV/0!</v>
      </c>
      <c r="AG63" t="e">
        <f t="shared" si="17"/>
        <v>#DIV/0!</v>
      </c>
      <c r="AH63" t="e">
        <f t="shared" si="18"/>
        <v>#DIV/0!</v>
      </c>
    </row>
    <row r="64" spans="1:34" x14ac:dyDescent="0.25">
      <c r="A64" s="465">
        <v>58</v>
      </c>
      <c r="T64" t="e">
        <f t="shared" si="4"/>
        <v>#DIV/0!</v>
      </c>
      <c r="U64" t="e">
        <f t="shared" si="5"/>
        <v>#DIV/0!</v>
      </c>
      <c r="V64" t="e">
        <f t="shared" si="6"/>
        <v>#DIV/0!</v>
      </c>
      <c r="W64" t="e">
        <f t="shared" si="7"/>
        <v>#DIV/0!</v>
      </c>
      <c r="X64" t="e">
        <f t="shared" si="8"/>
        <v>#DIV/0!</v>
      </c>
      <c r="Y64" t="e">
        <f t="shared" si="9"/>
        <v>#DIV/0!</v>
      </c>
      <c r="Z64" t="e">
        <f t="shared" si="10"/>
        <v>#DIV/0!</v>
      </c>
      <c r="AA64" t="e">
        <f t="shared" si="11"/>
        <v>#DIV/0!</v>
      </c>
      <c r="AB64" t="e">
        <f t="shared" si="12"/>
        <v>#DIV/0!</v>
      </c>
      <c r="AC64" t="e">
        <f t="shared" si="13"/>
        <v>#DIV/0!</v>
      </c>
      <c r="AD64" t="e">
        <f t="shared" si="14"/>
        <v>#DIV/0!</v>
      </c>
      <c r="AE64" t="e">
        <f t="shared" si="15"/>
        <v>#DIV/0!</v>
      </c>
      <c r="AF64" t="e">
        <f t="shared" si="16"/>
        <v>#DIV/0!</v>
      </c>
      <c r="AG64" t="e">
        <f t="shared" si="17"/>
        <v>#DIV/0!</v>
      </c>
      <c r="AH64" t="e">
        <f t="shared" si="18"/>
        <v>#DIV/0!</v>
      </c>
    </row>
    <row r="65" spans="1:34" x14ac:dyDescent="0.25">
      <c r="A65" s="465">
        <v>59</v>
      </c>
      <c r="T65" t="e">
        <f t="shared" si="4"/>
        <v>#DIV/0!</v>
      </c>
      <c r="U65" t="e">
        <f t="shared" si="5"/>
        <v>#DIV/0!</v>
      </c>
      <c r="V65" t="e">
        <f t="shared" si="6"/>
        <v>#DIV/0!</v>
      </c>
      <c r="W65" t="e">
        <f t="shared" si="7"/>
        <v>#DIV/0!</v>
      </c>
      <c r="X65" t="e">
        <f t="shared" si="8"/>
        <v>#DIV/0!</v>
      </c>
      <c r="Y65" t="e">
        <f t="shared" si="9"/>
        <v>#DIV/0!</v>
      </c>
      <c r="Z65" t="e">
        <f t="shared" si="10"/>
        <v>#DIV/0!</v>
      </c>
      <c r="AA65" t="e">
        <f t="shared" si="11"/>
        <v>#DIV/0!</v>
      </c>
      <c r="AB65" t="e">
        <f t="shared" si="12"/>
        <v>#DIV/0!</v>
      </c>
      <c r="AC65" t="e">
        <f t="shared" si="13"/>
        <v>#DIV/0!</v>
      </c>
      <c r="AD65" t="e">
        <f t="shared" si="14"/>
        <v>#DIV/0!</v>
      </c>
      <c r="AE65" t="e">
        <f t="shared" si="15"/>
        <v>#DIV/0!</v>
      </c>
      <c r="AF65" t="e">
        <f t="shared" si="16"/>
        <v>#DIV/0!</v>
      </c>
      <c r="AG65" t="e">
        <f t="shared" si="17"/>
        <v>#DIV/0!</v>
      </c>
      <c r="AH65" t="e">
        <f t="shared" si="18"/>
        <v>#DIV/0!</v>
      </c>
    </row>
    <row r="66" spans="1:34" x14ac:dyDescent="0.25">
      <c r="A66" s="465">
        <v>60</v>
      </c>
      <c r="T66" t="e">
        <f t="shared" si="4"/>
        <v>#DIV/0!</v>
      </c>
      <c r="U66" t="e">
        <f t="shared" si="5"/>
        <v>#DIV/0!</v>
      </c>
      <c r="V66" t="e">
        <f t="shared" si="6"/>
        <v>#DIV/0!</v>
      </c>
      <c r="W66" t="e">
        <f t="shared" si="7"/>
        <v>#DIV/0!</v>
      </c>
      <c r="X66" t="e">
        <f t="shared" si="8"/>
        <v>#DIV/0!</v>
      </c>
      <c r="Y66" t="e">
        <f t="shared" si="9"/>
        <v>#DIV/0!</v>
      </c>
      <c r="Z66" t="e">
        <f t="shared" si="10"/>
        <v>#DIV/0!</v>
      </c>
      <c r="AA66" t="e">
        <f t="shared" si="11"/>
        <v>#DIV/0!</v>
      </c>
      <c r="AB66" t="e">
        <f t="shared" si="12"/>
        <v>#DIV/0!</v>
      </c>
      <c r="AC66" t="e">
        <f t="shared" si="13"/>
        <v>#DIV/0!</v>
      </c>
      <c r="AD66" t="e">
        <f t="shared" si="14"/>
        <v>#DIV/0!</v>
      </c>
      <c r="AE66" t="e">
        <f t="shared" si="15"/>
        <v>#DIV/0!</v>
      </c>
      <c r="AF66" t="e">
        <f t="shared" si="16"/>
        <v>#DIV/0!</v>
      </c>
      <c r="AG66" t="e">
        <f t="shared" si="17"/>
        <v>#DIV/0!</v>
      </c>
      <c r="AH66" t="e">
        <f t="shared" si="18"/>
        <v>#DIV/0!</v>
      </c>
    </row>
    <row r="67" spans="1:34" x14ac:dyDescent="0.25">
      <c r="A67" s="465">
        <v>61</v>
      </c>
      <c r="T67" t="e">
        <f t="shared" si="4"/>
        <v>#DIV/0!</v>
      </c>
      <c r="U67" t="e">
        <f t="shared" si="5"/>
        <v>#DIV/0!</v>
      </c>
      <c r="V67" t="e">
        <f t="shared" si="6"/>
        <v>#DIV/0!</v>
      </c>
      <c r="W67" t="e">
        <f t="shared" si="7"/>
        <v>#DIV/0!</v>
      </c>
      <c r="X67" t="e">
        <f t="shared" si="8"/>
        <v>#DIV/0!</v>
      </c>
      <c r="Y67" t="e">
        <f t="shared" si="9"/>
        <v>#DIV/0!</v>
      </c>
      <c r="Z67" t="e">
        <f t="shared" si="10"/>
        <v>#DIV/0!</v>
      </c>
      <c r="AA67" t="e">
        <f t="shared" si="11"/>
        <v>#DIV/0!</v>
      </c>
      <c r="AB67" t="e">
        <f t="shared" si="12"/>
        <v>#DIV/0!</v>
      </c>
      <c r="AC67" t="e">
        <f t="shared" si="13"/>
        <v>#DIV/0!</v>
      </c>
      <c r="AD67" t="e">
        <f t="shared" si="14"/>
        <v>#DIV/0!</v>
      </c>
      <c r="AE67" t="e">
        <f t="shared" si="15"/>
        <v>#DIV/0!</v>
      </c>
      <c r="AF67" t="e">
        <f t="shared" si="16"/>
        <v>#DIV/0!</v>
      </c>
      <c r="AG67" t="e">
        <f t="shared" si="17"/>
        <v>#DIV/0!</v>
      </c>
      <c r="AH67" t="e">
        <f t="shared" si="18"/>
        <v>#DIV/0!</v>
      </c>
    </row>
    <row r="68" spans="1:34" x14ac:dyDescent="0.25">
      <c r="A68" s="465">
        <v>62</v>
      </c>
      <c r="T68" t="e">
        <f t="shared" si="4"/>
        <v>#DIV/0!</v>
      </c>
      <c r="U68" t="e">
        <f t="shared" si="5"/>
        <v>#DIV/0!</v>
      </c>
      <c r="V68" t="e">
        <f t="shared" si="6"/>
        <v>#DIV/0!</v>
      </c>
      <c r="W68" t="e">
        <f t="shared" si="7"/>
        <v>#DIV/0!</v>
      </c>
      <c r="X68" t="e">
        <f t="shared" si="8"/>
        <v>#DIV/0!</v>
      </c>
      <c r="Y68" t="e">
        <f t="shared" si="9"/>
        <v>#DIV/0!</v>
      </c>
      <c r="Z68" t="e">
        <f t="shared" si="10"/>
        <v>#DIV/0!</v>
      </c>
      <c r="AA68" t="e">
        <f t="shared" si="11"/>
        <v>#DIV/0!</v>
      </c>
      <c r="AB68" t="e">
        <f t="shared" si="12"/>
        <v>#DIV/0!</v>
      </c>
      <c r="AC68" t="e">
        <f t="shared" si="13"/>
        <v>#DIV/0!</v>
      </c>
      <c r="AD68" t="e">
        <f t="shared" si="14"/>
        <v>#DIV/0!</v>
      </c>
      <c r="AE68" t="e">
        <f t="shared" si="15"/>
        <v>#DIV/0!</v>
      </c>
      <c r="AF68" t="e">
        <f t="shared" si="16"/>
        <v>#DIV/0!</v>
      </c>
      <c r="AG68" t="e">
        <f t="shared" si="17"/>
        <v>#DIV/0!</v>
      </c>
      <c r="AH68" t="e">
        <f t="shared" si="18"/>
        <v>#DIV/0!</v>
      </c>
    </row>
    <row r="69" spans="1:34" x14ac:dyDescent="0.25">
      <c r="A69" s="465">
        <v>63</v>
      </c>
      <c r="T69" t="e">
        <f t="shared" si="4"/>
        <v>#DIV/0!</v>
      </c>
      <c r="U69" t="e">
        <f t="shared" si="5"/>
        <v>#DIV/0!</v>
      </c>
      <c r="V69" t="e">
        <f t="shared" si="6"/>
        <v>#DIV/0!</v>
      </c>
      <c r="W69" t="e">
        <f t="shared" si="7"/>
        <v>#DIV/0!</v>
      </c>
      <c r="X69" t="e">
        <f t="shared" si="8"/>
        <v>#DIV/0!</v>
      </c>
      <c r="Y69" t="e">
        <f t="shared" si="9"/>
        <v>#DIV/0!</v>
      </c>
      <c r="Z69" t="e">
        <f t="shared" si="10"/>
        <v>#DIV/0!</v>
      </c>
      <c r="AA69" t="e">
        <f t="shared" si="11"/>
        <v>#DIV/0!</v>
      </c>
      <c r="AB69" t="e">
        <f t="shared" si="12"/>
        <v>#DIV/0!</v>
      </c>
      <c r="AC69" t="e">
        <f t="shared" si="13"/>
        <v>#DIV/0!</v>
      </c>
      <c r="AD69" t="e">
        <f t="shared" si="14"/>
        <v>#DIV/0!</v>
      </c>
      <c r="AE69" t="e">
        <f t="shared" si="15"/>
        <v>#DIV/0!</v>
      </c>
      <c r="AF69" t="e">
        <f t="shared" si="16"/>
        <v>#DIV/0!</v>
      </c>
      <c r="AG69" t="e">
        <f t="shared" si="17"/>
        <v>#DIV/0!</v>
      </c>
      <c r="AH69" t="e">
        <f t="shared" si="18"/>
        <v>#DIV/0!</v>
      </c>
    </row>
    <row r="70" spans="1:34" x14ac:dyDescent="0.25">
      <c r="A70" s="465">
        <v>64</v>
      </c>
      <c r="T70" t="e">
        <f t="shared" si="4"/>
        <v>#DIV/0!</v>
      </c>
      <c r="U70" t="e">
        <f t="shared" si="5"/>
        <v>#DIV/0!</v>
      </c>
      <c r="V70" t="e">
        <f t="shared" si="6"/>
        <v>#DIV/0!</v>
      </c>
      <c r="W70" t="e">
        <f t="shared" si="7"/>
        <v>#DIV/0!</v>
      </c>
      <c r="X70" t="e">
        <f t="shared" si="8"/>
        <v>#DIV/0!</v>
      </c>
      <c r="Y70" t="e">
        <f t="shared" si="9"/>
        <v>#DIV/0!</v>
      </c>
      <c r="Z70" t="e">
        <f t="shared" si="10"/>
        <v>#DIV/0!</v>
      </c>
      <c r="AA70" t="e">
        <f t="shared" si="11"/>
        <v>#DIV/0!</v>
      </c>
      <c r="AB70" t="e">
        <f t="shared" si="12"/>
        <v>#DIV/0!</v>
      </c>
      <c r="AC70" t="e">
        <f t="shared" si="13"/>
        <v>#DIV/0!</v>
      </c>
      <c r="AD70" t="e">
        <f t="shared" si="14"/>
        <v>#DIV/0!</v>
      </c>
      <c r="AE70" t="e">
        <f t="shared" si="15"/>
        <v>#DIV/0!</v>
      </c>
      <c r="AF70" t="e">
        <f t="shared" si="16"/>
        <v>#DIV/0!</v>
      </c>
      <c r="AG70" t="e">
        <f t="shared" si="17"/>
        <v>#DIV/0!</v>
      </c>
      <c r="AH70" t="e">
        <f t="shared" si="18"/>
        <v>#DIV/0!</v>
      </c>
    </row>
    <row r="71" spans="1:34" x14ac:dyDescent="0.25">
      <c r="A71" s="465">
        <v>65</v>
      </c>
      <c r="T71" t="e">
        <f t="shared" ref="T71:T134" si="19">(E71-E$4)/E$5</f>
        <v>#DIV/0!</v>
      </c>
      <c r="U71" t="e">
        <f t="shared" ref="U71:U134" si="20">(F71-F$4)/F$5</f>
        <v>#DIV/0!</v>
      </c>
      <c r="V71" t="e">
        <f t="shared" ref="V71:V134" si="21">(G71-G$4)/G$5</f>
        <v>#DIV/0!</v>
      </c>
      <c r="W71" t="e">
        <f t="shared" ref="W71:W134" si="22">(H71-H$4)/H$5</f>
        <v>#DIV/0!</v>
      </c>
      <c r="X71" t="e">
        <f t="shared" ref="X71:X134" si="23">(I71-I$4)/I$5</f>
        <v>#DIV/0!</v>
      </c>
      <c r="Y71" t="e">
        <f t="shared" ref="Y71:Y134" si="24">(J71-J$4)/J$5</f>
        <v>#DIV/0!</v>
      </c>
      <c r="Z71" t="e">
        <f t="shared" ref="Z71:Z134" si="25">(K71-K$4)/K$5</f>
        <v>#DIV/0!</v>
      </c>
      <c r="AA71" t="e">
        <f t="shared" ref="AA71:AA134" si="26">(L71-L$4)/L$5</f>
        <v>#DIV/0!</v>
      </c>
      <c r="AB71" t="e">
        <f t="shared" ref="AB71:AB134" si="27">(M71-M$4)/M$5</f>
        <v>#DIV/0!</v>
      </c>
      <c r="AC71" t="e">
        <f t="shared" ref="AC71:AC134" si="28">(N71-N$4)/N$5</f>
        <v>#DIV/0!</v>
      </c>
      <c r="AD71" t="e">
        <f t="shared" ref="AD71:AD134" si="29">(O71-O$4)/O$5</f>
        <v>#DIV/0!</v>
      </c>
      <c r="AE71" t="e">
        <f t="shared" ref="AE71:AE134" si="30">(P71-P$4)/P$5</f>
        <v>#DIV/0!</v>
      </c>
      <c r="AF71" t="e">
        <f t="shared" ref="AF71:AF134" si="31">(Q71-Q$4)/Q$5</f>
        <v>#DIV/0!</v>
      </c>
      <c r="AG71" t="e">
        <f t="shared" ref="AG71:AG134" si="32">(R71-R$4)/R$5</f>
        <v>#DIV/0!</v>
      </c>
      <c r="AH71" t="e">
        <f t="shared" ref="AH71:AH134" si="33">(S71-S$4)/S$5</f>
        <v>#DIV/0!</v>
      </c>
    </row>
    <row r="72" spans="1:34" x14ac:dyDescent="0.25">
      <c r="A72" s="465">
        <v>66</v>
      </c>
      <c r="T72" t="e">
        <f t="shared" si="19"/>
        <v>#DIV/0!</v>
      </c>
      <c r="U72" t="e">
        <f t="shared" si="20"/>
        <v>#DIV/0!</v>
      </c>
      <c r="V72" t="e">
        <f t="shared" si="21"/>
        <v>#DIV/0!</v>
      </c>
      <c r="W72" t="e">
        <f t="shared" si="22"/>
        <v>#DIV/0!</v>
      </c>
      <c r="X72" t="e">
        <f t="shared" si="23"/>
        <v>#DIV/0!</v>
      </c>
      <c r="Y72" t="e">
        <f t="shared" si="24"/>
        <v>#DIV/0!</v>
      </c>
      <c r="Z72" t="e">
        <f t="shared" si="25"/>
        <v>#DIV/0!</v>
      </c>
      <c r="AA72" t="e">
        <f t="shared" si="26"/>
        <v>#DIV/0!</v>
      </c>
      <c r="AB72" t="e">
        <f t="shared" si="27"/>
        <v>#DIV/0!</v>
      </c>
      <c r="AC72" t="e">
        <f t="shared" si="28"/>
        <v>#DIV/0!</v>
      </c>
      <c r="AD72" t="e">
        <f t="shared" si="29"/>
        <v>#DIV/0!</v>
      </c>
      <c r="AE72" t="e">
        <f t="shared" si="30"/>
        <v>#DIV/0!</v>
      </c>
      <c r="AF72" t="e">
        <f t="shared" si="31"/>
        <v>#DIV/0!</v>
      </c>
      <c r="AG72" t="e">
        <f t="shared" si="32"/>
        <v>#DIV/0!</v>
      </c>
      <c r="AH72" t="e">
        <f t="shared" si="33"/>
        <v>#DIV/0!</v>
      </c>
    </row>
    <row r="73" spans="1:34" x14ac:dyDescent="0.25">
      <c r="A73" s="465">
        <v>67</v>
      </c>
      <c r="T73" t="e">
        <f t="shared" si="19"/>
        <v>#DIV/0!</v>
      </c>
      <c r="U73" t="e">
        <f t="shared" si="20"/>
        <v>#DIV/0!</v>
      </c>
      <c r="V73" t="e">
        <f t="shared" si="21"/>
        <v>#DIV/0!</v>
      </c>
      <c r="W73" t="e">
        <f t="shared" si="22"/>
        <v>#DIV/0!</v>
      </c>
      <c r="X73" t="e">
        <f t="shared" si="23"/>
        <v>#DIV/0!</v>
      </c>
      <c r="Y73" t="e">
        <f t="shared" si="24"/>
        <v>#DIV/0!</v>
      </c>
      <c r="Z73" t="e">
        <f t="shared" si="25"/>
        <v>#DIV/0!</v>
      </c>
      <c r="AA73" t="e">
        <f t="shared" si="26"/>
        <v>#DIV/0!</v>
      </c>
      <c r="AB73" t="e">
        <f t="shared" si="27"/>
        <v>#DIV/0!</v>
      </c>
      <c r="AC73" t="e">
        <f t="shared" si="28"/>
        <v>#DIV/0!</v>
      </c>
      <c r="AD73" t="e">
        <f t="shared" si="29"/>
        <v>#DIV/0!</v>
      </c>
      <c r="AE73" t="e">
        <f t="shared" si="30"/>
        <v>#DIV/0!</v>
      </c>
      <c r="AF73" t="e">
        <f t="shared" si="31"/>
        <v>#DIV/0!</v>
      </c>
      <c r="AG73" t="e">
        <f t="shared" si="32"/>
        <v>#DIV/0!</v>
      </c>
      <c r="AH73" t="e">
        <f t="shared" si="33"/>
        <v>#DIV/0!</v>
      </c>
    </row>
    <row r="74" spans="1:34" x14ac:dyDescent="0.25">
      <c r="A74" s="465">
        <v>68</v>
      </c>
      <c r="T74" t="e">
        <f t="shared" si="19"/>
        <v>#DIV/0!</v>
      </c>
      <c r="U74" t="e">
        <f t="shared" si="20"/>
        <v>#DIV/0!</v>
      </c>
      <c r="V74" t="e">
        <f t="shared" si="21"/>
        <v>#DIV/0!</v>
      </c>
      <c r="W74" t="e">
        <f t="shared" si="22"/>
        <v>#DIV/0!</v>
      </c>
      <c r="X74" t="e">
        <f t="shared" si="23"/>
        <v>#DIV/0!</v>
      </c>
      <c r="Y74" t="e">
        <f t="shared" si="24"/>
        <v>#DIV/0!</v>
      </c>
      <c r="Z74" t="e">
        <f t="shared" si="25"/>
        <v>#DIV/0!</v>
      </c>
      <c r="AA74" t="e">
        <f t="shared" si="26"/>
        <v>#DIV/0!</v>
      </c>
      <c r="AB74" t="e">
        <f t="shared" si="27"/>
        <v>#DIV/0!</v>
      </c>
      <c r="AC74" t="e">
        <f t="shared" si="28"/>
        <v>#DIV/0!</v>
      </c>
      <c r="AD74" t="e">
        <f t="shared" si="29"/>
        <v>#DIV/0!</v>
      </c>
      <c r="AE74" t="e">
        <f t="shared" si="30"/>
        <v>#DIV/0!</v>
      </c>
      <c r="AF74" t="e">
        <f t="shared" si="31"/>
        <v>#DIV/0!</v>
      </c>
      <c r="AG74" t="e">
        <f t="shared" si="32"/>
        <v>#DIV/0!</v>
      </c>
      <c r="AH74" t="e">
        <f t="shared" si="33"/>
        <v>#DIV/0!</v>
      </c>
    </row>
    <row r="75" spans="1:34" x14ac:dyDescent="0.25">
      <c r="A75" s="465">
        <v>69</v>
      </c>
      <c r="T75" t="e">
        <f t="shared" si="19"/>
        <v>#DIV/0!</v>
      </c>
      <c r="U75" t="e">
        <f t="shared" si="20"/>
        <v>#DIV/0!</v>
      </c>
      <c r="V75" t="e">
        <f t="shared" si="21"/>
        <v>#DIV/0!</v>
      </c>
      <c r="W75" t="e">
        <f t="shared" si="22"/>
        <v>#DIV/0!</v>
      </c>
      <c r="X75" t="e">
        <f t="shared" si="23"/>
        <v>#DIV/0!</v>
      </c>
      <c r="Y75" t="e">
        <f t="shared" si="24"/>
        <v>#DIV/0!</v>
      </c>
      <c r="Z75" t="e">
        <f t="shared" si="25"/>
        <v>#DIV/0!</v>
      </c>
      <c r="AA75" t="e">
        <f t="shared" si="26"/>
        <v>#DIV/0!</v>
      </c>
      <c r="AB75" t="e">
        <f t="shared" si="27"/>
        <v>#DIV/0!</v>
      </c>
      <c r="AC75" t="e">
        <f t="shared" si="28"/>
        <v>#DIV/0!</v>
      </c>
      <c r="AD75" t="e">
        <f t="shared" si="29"/>
        <v>#DIV/0!</v>
      </c>
      <c r="AE75" t="e">
        <f t="shared" si="30"/>
        <v>#DIV/0!</v>
      </c>
      <c r="AF75" t="e">
        <f t="shared" si="31"/>
        <v>#DIV/0!</v>
      </c>
      <c r="AG75" t="e">
        <f t="shared" si="32"/>
        <v>#DIV/0!</v>
      </c>
      <c r="AH75" t="e">
        <f t="shared" si="33"/>
        <v>#DIV/0!</v>
      </c>
    </row>
    <row r="76" spans="1:34" x14ac:dyDescent="0.25">
      <c r="A76" s="465">
        <v>70</v>
      </c>
      <c r="T76" t="e">
        <f t="shared" si="19"/>
        <v>#DIV/0!</v>
      </c>
      <c r="U76" t="e">
        <f t="shared" si="20"/>
        <v>#DIV/0!</v>
      </c>
      <c r="V76" t="e">
        <f t="shared" si="21"/>
        <v>#DIV/0!</v>
      </c>
      <c r="W76" t="e">
        <f t="shared" si="22"/>
        <v>#DIV/0!</v>
      </c>
      <c r="X76" t="e">
        <f t="shared" si="23"/>
        <v>#DIV/0!</v>
      </c>
      <c r="Y76" t="e">
        <f t="shared" si="24"/>
        <v>#DIV/0!</v>
      </c>
      <c r="Z76" t="e">
        <f t="shared" si="25"/>
        <v>#DIV/0!</v>
      </c>
      <c r="AA76" t="e">
        <f t="shared" si="26"/>
        <v>#DIV/0!</v>
      </c>
      <c r="AB76" t="e">
        <f t="shared" si="27"/>
        <v>#DIV/0!</v>
      </c>
      <c r="AC76" t="e">
        <f t="shared" si="28"/>
        <v>#DIV/0!</v>
      </c>
      <c r="AD76" t="e">
        <f t="shared" si="29"/>
        <v>#DIV/0!</v>
      </c>
      <c r="AE76" t="e">
        <f t="shared" si="30"/>
        <v>#DIV/0!</v>
      </c>
      <c r="AF76" t="e">
        <f t="shared" si="31"/>
        <v>#DIV/0!</v>
      </c>
      <c r="AG76" t="e">
        <f t="shared" si="32"/>
        <v>#DIV/0!</v>
      </c>
      <c r="AH76" t="e">
        <f t="shared" si="33"/>
        <v>#DIV/0!</v>
      </c>
    </row>
    <row r="77" spans="1:34" x14ac:dyDescent="0.25">
      <c r="A77" s="465">
        <v>71</v>
      </c>
      <c r="T77" t="e">
        <f t="shared" si="19"/>
        <v>#DIV/0!</v>
      </c>
      <c r="U77" t="e">
        <f t="shared" si="20"/>
        <v>#DIV/0!</v>
      </c>
      <c r="V77" t="e">
        <f t="shared" si="21"/>
        <v>#DIV/0!</v>
      </c>
      <c r="W77" t="e">
        <f t="shared" si="22"/>
        <v>#DIV/0!</v>
      </c>
      <c r="X77" t="e">
        <f t="shared" si="23"/>
        <v>#DIV/0!</v>
      </c>
      <c r="Y77" t="e">
        <f t="shared" si="24"/>
        <v>#DIV/0!</v>
      </c>
      <c r="Z77" t="e">
        <f t="shared" si="25"/>
        <v>#DIV/0!</v>
      </c>
      <c r="AA77" t="e">
        <f t="shared" si="26"/>
        <v>#DIV/0!</v>
      </c>
      <c r="AB77" t="e">
        <f t="shared" si="27"/>
        <v>#DIV/0!</v>
      </c>
      <c r="AC77" t="e">
        <f t="shared" si="28"/>
        <v>#DIV/0!</v>
      </c>
      <c r="AD77" t="e">
        <f t="shared" si="29"/>
        <v>#DIV/0!</v>
      </c>
      <c r="AE77" t="e">
        <f t="shared" si="30"/>
        <v>#DIV/0!</v>
      </c>
      <c r="AF77" t="e">
        <f t="shared" si="31"/>
        <v>#DIV/0!</v>
      </c>
      <c r="AG77" t="e">
        <f t="shared" si="32"/>
        <v>#DIV/0!</v>
      </c>
      <c r="AH77" t="e">
        <f t="shared" si="33"/>
        <v>#DIV/0!</v>
      </c>
    </row>
    <row r="78" spans="1:34" x14ac:dyDescent="0.25">
      <c r="A78" s="465">
        <v>72</v>
      </c>
      <c r="T78" t="e">
        <f t="shared" si="19"/>
        <v>#DIV/0!</v>
      </c>
      <c r="U78" t="e">
        <f t="shared" si="20"/>
        <v>#DIV/0!</v>
      </c>
      <c r="V78" t="e">
        <f t="shared" si="21"/>
        <v>#DIV/0!</v>
      </c>
      <c r="W78" t="e">
        <f t="shared" si="22"/>
        <v>#DIV/0!</v>
      </c>
      <c r="X78" t="e">
        <f t="shared" si="23"/>
        <v>#DIV/0!</v>
      </c>
      <c r="Y78" t="e">
        <f t="shared" si="24"/>
        <v>#DIV/0!</v>
      </c>
      <c r="Z78" t="e">
        <f t="shared" si="25"/>
        <v>#DIV/0!</v>
      </c>
      <c r="AA78" t="e">
        <f t="shared" si="26"/>
        <v>#DIV/0!</v>
      </c>
      <c r="AB78" t="e">
        <f t="shared" si="27"/>
        <v>#DIV/0!</v>
      </c>
      <c r="AC78" t="e">
        <f t="shared" si="28"/>
        <v>#DIV/0!</v>
      </c>
      <c r="AD78" t="e">
        <f t="shared" si="29"/>
        <v>#DIV/0!</v>
      </c>
      <c r="AE78" t="e">
        <f t="shared" si="30"/>
        <v>#DIV/0!</v>
      </c>
      <c r="AF78" t="e">
        <f t="shared" si="31"/>
        <v>#DIV/0!</v>
      </c>
      <c r="AG78" t="e">
        <f t="shared" si="32"/>
        <v>#DIV/0!</v>
      </c>
      <c r="AH78" t="e">
        <f t="shared" si="33"/>
        <v>#DIV/0!</v>
      </c>
    </row>
    <row r="79" spans="1:34" x14ac:dyDescent="0.25">
      <c r="A79" s="465">
        <v>73</v>
      </c>
      <c r="T79" t="e">
        <f t="shared" si="19"/>
        <v>#DIV/0!</v>
      </c>
      <c r="U79" t="e">
        <f t="shared" si="20"/>
        <v>#DIV/0!</v>
      </c>
      <c r="V79" t="e">
        <f t="shared" si="21"/>
        <v>#DIV/0!</v>
      </c>
      <c r="W79" t="e">
        <f t="shared" si="22"/>
        <v>#DIV/0!</v>
      </c>
      <c r="X79" t="e">
        <f t="shared" si="23"/>
        <v>#DIV/0!</v>
      </c>
      <c r="Y79" t="e">
        <f t="shared" si="24"/>
        <v>#DIV/0!</v>
      </c>
      <c r="Z79" t="e">
        <f t="shared" si="25"/>
        <v>#DIV/0!</v>
      </c>
      <c r="AA79" t="e">
        <f t="shared" si="26"/>
        <v>#DIV/0!</v>
      </c>
      <c r="AB79" t="e">
        <f t="shared" si="27"/>
        <v>#DIV/0!</v>
      </c>
      <c r="AC79" t="e">
        <f t="shared" si="28"/>
        <v>#DIV/0!</v>
      </c>
      <c r="AD79" t="e">
        <f t="shared" si="29"/>
        <v>#DIV/0!</v>
      </c>
      <c r="AE79" t="e">
        <f t="shared" si="30"/>
        <v>#DIV/0!</v>
      </c>
      <c r="AF79" t="e">
        <f t="shared" si="31"/>
        <v>#DIV/0!</v>
      </c>
      <c r="AG79" t="e">
        <f t="shared" si="32"/>
        <v>#DIV/0!</v>
      </c>
      <c r="AH79" t="e">
        <f t="shared" si="33"/>
        <v>#DIV/0!</v>
      </c>
    </row>
    <row r="80" spans="1:34" x14ac:dyDescent="0.25">
      <c r="A80" s="465">
        <v>74</v>
      </c>
      <c r="T80" t="e">
        <f t="shared" si="19"/>
        <v>#DIV/0!</v>
      </c>
      <c r="U80" t="e">
        <f t="shared" si="20"/>
        <v>#DIV/0!</v>
      </c>
      <c r="V80" t="e">
        <f t="shared" si="21"/>
        <v>#DIV/0!</v>
      </c>
      <c r="W80" t="e">
        <f t="shared" si="22"/>
        <v>#DIV/0!</v>
      </c>
      <c r="X80" t="e">
        <f t="shared" si="23"/>
        <v>#DIV/0!</v>
      </c>
      <c r="Y80" t="e">
        <f t="shared" si="24"/>
        <v>#DIV/0!</v>
      </c>
      <c r="Z80" t="e">
        <f t="shared" si="25"/>
        <v>#DIV/0!</v>
      </c>
      <c r="AA80" t="e">
        <f t="shared" si="26"/>
        <v>#DIV/0!</v>
      </c>
      <c r="AB80" t="e">
        <f t="shared" si="27"/>
        <v>#DIV/0!</v>
      </c>
      <c r="AC80" t="e">
        <f t="shared" si="28"/>
        <v>#DIV/0!</v>
      </c>
      <c r="AD80" t="e">
        <f t="shared" si="29"/>
        <v>#DIV/0!</v>
      </c>
      <c r="AE80" t="e">
        <f t="shared" si="30"/>
        <v>#DIV/0!</v>
      </c>
      <c r="AF80" t="e">
        <f t="shared" si="31"/>
        <v>#DIV/0!</v>
      </c>
      <c r="AG80" t="e">
        <f t="shared" si="32"/>
        <v>#DIV/0!</v>
      </c>
      <c r="AH80" t="e">
        <f t="shared" si="33"/>
        <v>#DIV/0!</v>
      </c>
    </row>
    <row r="81" spans="1:34" x14ac:dyDescent="0.25">
      <c r="A81" s="465">
        <v>75</v>
      </c>
      <c r="T81" t="e">
        <f t="shared" si="19"/>
        <v>#DIV/0!</v>
      </c>
      <c r="U81" t="e">
        <f t="shared" si="20"/>
        <v>#DIV/0!</v>
      </c>
      <c r="V81" t="e">
        <f t="shared" si="21"/>
        <v>#DIV/0!</v>
      </c>
      <c r="W81" t="e">
        <f t="shared" si="22"/>
        <v>#DIV/0!</v>
      </c>
      <c r="X81" t="e">
        <f t="shared" si="23"/>
        <v>#DIV/0!</v>
      </c>
      <c r="Y81" t="e">
        <f t="shared" si="24"/>
        <v>#DIV/0!</v>
      </c>
      <c r="Z81" t="e">
        <f t="shared" si="25"/>
        <v>#DIV/0!</v>
      </c>
      <c r="AA81" t="e">
        <f t="shared" si="26"/>
        <v>#DIV/0!</v>
      </c>
      <c r="AB81" t="e">
        <f t="shared" si="27"/>
        <v>#DIV/0!</v>
      </c>
      <c r="AC81" t="e">
        <f t="shared" si="28"/>
        <v>#DIV/0!</v>
      </c>
      <c r="AD81" t="e">
        <f t="shared" si="29"/>
        <v>#DIV/0!</v>
      </c>
      <c r="AE81" t="e">
        <f t="shared" si="30"/>
        <v>#DIV/0!</v>
      </c>
      <c r="AF81" t="e">
        <f t="shared" si="31"/>
        <v>#DIV/0!</v>
      </c>
      <c r="AG81" t="e">
        <f t="shared" si="32"/>
        <v>#DIV/0!</v>
      </c>
      <c r="AH81" t="e">
        <f t="shared" si="33"/>
        <v>#DIV/0!</v>
      </c>
    </row>
    <row r="82" spans="1:34" x14ac:dyDescent="0.25">
      <c r="A82" s="465">
        <v>76</v>
      </c>
      <c r="T82" t="e">
        <f t="shared" si="19"/>
        <v>#DIV/0!</v>
      </c>
      <c r="U82" t="e">
        <f t="shared" si="20"/>
        <v>#DIV/0!</v>
      </c>
      <c r="V82" t="e">
        <f t="shared" si="21"/>
        <v>#DIV/0!</v>
      </c>
      <c r="W82" t="e">
        <f t="shared" si="22"/>
        <v>#DIV/0!</v>
      </c>
      <c r="X82" t="e">
        <f t="shared" si="23"/>
        <v>#DIV/0!</v>
      </c>
      <c r="Y82" t="e">
        <f t="shared" si="24"/>
        <v>#DIV/0!</v>
      </c>
      <c r="Z82" t="e">
        <f t="shared" si="25"/>
        <v>#DIV/0!</v>
      </c>
      <c r="AA82" t="e">
        <f t="shared" si="26"/>
        <v>#DIV/0!</v>
      </c>
      <c r="AB82" t="e">
        <f t="shared" si="27"/>
        <v>#DIV/0!</v>
      </c>
      <c r="AC82" t="e">
        <f t="shared" si="28"/>
        <v>#DIV/0!</v>
      </c>
      <c r="AD82" t="e">
        <f t="shared" si="29"/>
        <v>#DIV/0!</v>
      </c>
      <c r="AE82" t="e">
        <f t="shared" si="30"/>
        <v>#DIV/0!</v>
      </c>
      <c r="AF82" t="e">
        <f t="shared" si="31"/>
        <v>#DIV/0!</v>
      </c>
      <c r="AG82" t="e">
        <f t="shared" si="32"/>
        <v>#DIV/0!</v>
      </c>
      <c r="AH82" t="e">
        <f t="shared" si="33"/>
        <v>#DIV/0!</v>
      </c>
    </row>
    <row r="83" spans="1:34" x14ac:dyDescent="0.25">
      <c r="A83" s="465">
        <v>77</v>
      </c>
      <c r="T83" t="e">
        <f t="shared" si="19"/>
        <v>#DIV/0!</v>
      </c>
      <c r="U83" t="e">
        <f t="shared" si="20"/>
        <v>#DIV/0!</v>
      </c>
      <c r="V83" t="e">
        <f t="shared" si="21"/>
        <v>#DIV/0!</v>
      </c>
      <c r="W83" t="e">
        <f t="shared" si="22"/>
        <v>#DIV/0!</v>
      </c>
      <c r="X83" t="e">
        <f t="shared" si="23"/>
        <v>#DIV/0!</v>
      </c>
      <c r="Y83" t="e">
        <f t="shared" si="24"/>
        <v>#DIV/0!</v>
      </c>
      <c r="Z83" t="e">
        <f t="shared" si="25"/>
        <v>#DIV/0!</v>
      </c>
      <c r="AA83" t="e">
        <f t="shared" si="26"/>
        <v>#DIV/0!</v>
      </c>
      <c r="AB83" t="e">
        <f t="shared" si="27"/>
        <v>#DIV/0!</v>
      </c>
      <c r="AC83" t="e">
        <f t="shared" si="28"/>
        <v>#DIV/0!</v>
      </c>
      <c r="AD83" t="e">
        <f t="shared" si="29"/>
        <v>#DIV/0!</v>
      </c>
      <c r="AE83" t="e">
        <f t="shared" si="30"/>
        <v>#DIV/0!</v>
      </c>
      <c r="AF83" t="e">
        <f t="shared" si="31"/>
        <v>#DIV/0!</v>
      </c>
      <c r="AG83" t="e">
        <f t="shared" si="32"/>
        <v>#DIV/0!</v>
      </c>
      <c r="AH83" t="e">
        <f t="shared" si="33"/>
        <v>#DIV/0!</v>
      </c>
    </row>
    <row r="84" spans="1:34" x14ac:dyDescent="0.25">
      <c r="A84" s="465">
        <v>78</v>
      </c>
      <c r="T84" t="e">
        <f t="shared" si="19"/>
        <v>#DIV/0!</v>
      </c>
      <c r="U84" t="e">
        <f t="shared" si="20"/>
        <v>#DIV/0!</v>
      </c>
      <c r="V84" t="e">
        <f t="shared" si="21"/>
        <v>#DIV/0!</v>
      </c>
      <c r="W84" t="e">
        <f t="shared" si="22"/>
        <v>#DIV/0!</v>
      </c>
      <c r="X84" t="e">
        <f t="shared" si="23"/>
        <v>#DIV/0!</v>
      </c>
      <c r="Y84" t="e">
        <f t="shared" si="24"/>
        <v>#DIV/0!</v>
      </c>
      <c r="Z84" t="e">
        <f t="shared" si="25"/>
        <v>#DIV/0!</v>
      </c>
      <c r="AA84" t="e">
        <f t="shared" si="26"/>
        <v>#DIV/0!</v>
      </c>
      <c r="AB84" t="e">
        <f t="shared" si="27"/>
        <v>#DIV/0!</v>
      </c>
      <c r="AC84" t="e">
        <f t="shared" si="28"/>
        <v>#DIV/0!</v>
      </c>
      <c r="AD84" t="e">
        <f t="shared" si="29"/>
        <v>#DIV/0!</v>
      </c>
      <c r="AE84" t="e">
        <f t="shared" si="30"/>
        <v>#DIV/0!</v>
      </c>
      <c r="AF84" t="e">
        <f t="shared" si="31"/>
        <v>#DIV/0!</v>
      </c>
      <c r="AG84" t="e">
        <f t="shared" si="32"/>
        <v>#DIV/0!</v>
      </c>
      <c r="AH84" t="e">
        <f t="shared" si="33"/>
        <v>#DIV/0!</v>
      </c>
    </row>
    <row r="85" spans="1:34" x14ac:dyDescent="0.25">
      <c r="A85" s="465">
        <v>79</v>
      </c>
      <c r="T85" t="e">
        <f t="shared" si="19"/>
        <v>#DIV/0!</v>
      </c>
      <c r="U85" t="e">
        <f t="shared" si="20"/>
        <v>#DIV/0!</v>
      </c>
      <c r="V85" t="e">
        <f t="shared" si="21"/>
        <v>#DIV/0!</v>
      </c>
      <c r="W85" t="e">
        <f t="shared" si="22"/>
        <v>#DIV/0!</v>
      </c>
      <c r="X85" t="e">
        <f t="shared" si="23"/>
        <v>#DIV/0!</v>
      </c>
      <c r="Y85" t="e">
        <f t="shared" si="24"/>
        <v>#DIV/0!</v>
      </c>
      <c r="Z85" t="e">
        <f t="shared" si="25"/>
        <v>#DIV/0!</v>
      </c>
      <c r="AA85" t="e">
        <f t="shared" si="26"/>
        <v>#DIV/0!</v>
      </c>
      <c r="AB85" t="e">
        <f t="shared" si="27"/>
        <v>#DIV/0!</v>
      </c>
      <c r="AC85" t="e">
        <f t="shared" si="28"/>
        <v>#DIV/0!</v>
      </c>
      <c r="AD85" t="e">
        <f t="shared" si="29"/>
        <v>#DIV/0!</v>
      </c>
      <c r="AE85" t="e">
        <f t="shared" si="30"/>
        <v>#DIV/0!</v>
      </c>
      <c r="AF85" t="e">
        <f t="shared" si="31"/>
        <v>#DIV/0!</v>
      </c>
      <c r="AG85" t="e">
        <f t="shared" si="32"/>
        <v>#DIV/0!</v>
      </c>
      <c r="AH85" t="e">
        <f t="shared" si="33"/>
        <v>#DIV/0!</v>
      </c>
    </row>
    <row r="86" spans="1:34" x14ac:dyDescent="0.25">
      <c r="A86" s="465">
        <v>80</v>
      </c>
      <c r="T86" t="e">
        <f t="shared" si="19"/>
        <v>#DIV/0!</v>
      </c>
      <c r="U86" t="e">
        <f t="shared" si="20"/>
        <v>#DIV/0!</v>
      </c>
      <c r="V86" t="e">
        <f t="shared" si="21"/>
        <v>#DIV/0!</v>
      </c>
      <c r="W86" t="e">
        <f t="shared" si="22"/>
        <v>#DIV/0!</v>
      </c>
      <c r="X86" t="e">
        <f t="shared" si="23"/>
        <v>#DIV/0!</v>
      </c>
      <c r="Y86" t="e">
        <f t="shared" si="24"/>
        <v>#DIV/0!</v>
      </c>
      <c r="Z86" t="e">
        <f t="shared" si="25"/>
        <v>#DIV/0!</v>
      </c>
      <c r="AA86" t="e">
        <f t="shared" si="26"/>
        <v>#DIV/0!</v>
      </c>
      <c r="AB86" t="e">
        <f t="shared" si="27"/>
        <v>#DIV/0!</v>
      </c>
      <c r="AC86" t="e">
        <f t="shared" si="28"/>
        <v>#DIV/0!</v>
      </c>
      <c r="AD86" t="e">
        <f t="shared" si="29"/>
        <v>#DIV/0!</v>
      </c>
      <c r="AE86" t="e">
        <f t="shared" si="30"/>
        <v>#DIV/0!</v>
      </c>
      <c r="AF86" t="e">
        <f t="shared" si="31"/>
        <v>#DIV/0!</v>
      </c>
      <c r="AG86" t="e">
        <f t="shared" si="32"/>
        <v>#DIV/0!</v>
      </c>
      <c r="AH86" t="e">
        <f t="shared" si="33"/>
        <v>#DIV/0!</v>
      </c>
    </row>
    <row r="87" spans="1:34" x14ac:dyDescent="0.25">
      <c r="A87" s="465">
        <v>81</v>
      </c>
      <c r="T87" t="e">
        <f t="shared" si="19"/>
        <v>#DIV/0!</v>
      </c>
      <c r="U87" t="e">
        <f t="shared" si="20"/>
        <v>#DIV/0!</v>
      </c>
      <c r="V87" t="e">
        <f t="shared" si="21"/>
        <v>#DIV/0!</v>
      </c>
      <c r="W87" t="e">
        <f t="shared" si="22"/>
        <v>#DIV/0!</v>
      </c>
      <c r="X87" t="e">
        <f t="shared" si="23"/>
        <v>#DIV/0!</v>
      </c>
      <c r="Y87" t="e">
        <f t="shared" si="24"/>
        <v>#DIV/0!</v>
      </c>
      <c r="Z87" t="e">
        <f t="shared" si="25"/>
        <v>#DIV/0!</v>
      </c>
      <c r="AA87" t="e">
        <f t="shared" si="26"/>
        <v>#DIV/0!</v>
      </c>
      <c r="AB87" t="e">
        <f t="shared" si="27"/>
        <v>#DIV/0!</v>
      </c>
      <c r="AC87" t="e">
        <f t="shared" si="28"/>
        <v>#DIV/0!</v>
      </c>
      <c r="AD87" t="e">
        <f t="shared" si="29"/>
        <v>#DIV/0!</v>
      </c>
      <c r="AE87" t="e">
        <f t="shared" si="30"/>
        <v>#DIV/0!</v>
      </c>
      <c r="AF87" t="e">
        <f t="shared" si="31"/>
        <v>#DIV/0!</v>
      </c>
      <c r="AG87" t="e">
        <f t="shared" si="32"/>
        <v>#DIV/0!</v>
      </c>
      <c r="AH87" t="e">
        <f t="shared" si="33"/>
        <v>#DIV/0!</v>
      </c>
    </row>
    <row r="88" spans="1:34" x14ac:dyDescent="0.25">
      <c r="A88" s="465">
        <v>82</v>
      </c>
      <c r="T88" t="e">
        <f t="shared" si="19"/>
        <v>#DIV/0!</v>
      </c>
      <c r="U88" t="e">
        <f t="shared" si="20"/>
        <v>#DIV/0!</v>
      </c>
      <c r="V88" t="e">
        <f t="shared" si="21"/>
        <v>#DIV/0!</v>
      </c>
      <c r="W88" t="e">
        <f t="shared" si="22"/>
        <v>#DIV/0!</v>
      </c>
      <c r="X88" t="e">
        <f t="shared" si="23"/>
        <v>#DIV/0!</v>
      </c>
      <c r="Y88" t="e">
        <f t="shared" si="24"/>
        <v>#DIV/0!</v>
      </c>
      <c r="Z88" t="e">
        <f t="shared" si="25"/>
        <v>#DIV/0!</v>
      </c>
      <c r="AA88" t="e">
        <f t="shared" si="26"/>
        <v>#DIV/0!</v>
      </c>
      <c r="AB88" t="e">
        <f t="shared" si="27"/>
        <v>#DIV/0!</v>
      </c>
      <c r="AC88" t="e">
        <f t="shared" si="28"/>
        <v>#DIV/0!</v>
      </c>
      <c r="AD88" t="e">
        <f t="shared" si="29"/>
        <v>#DIV/0!</v>
      </c>
      <c r="AE88" t="e">
        <f t="shared" si="30"/>
        <v>#DIV/0!</v>
      </c>
      <c r="AF88" t="e">
        <f t="shared" si="31"/>
        <v>#DIV/0!</v>
      </c>
      <c r="AG88" t="e">
        <f t="shared" si="32"/>
        <v>#DIV/0!</v>
      </c>
      <c r="AH88" t="e">
        <f t="shared" si="33"/>
        <v>#DIV/0!</v>
      </c>
    </row>
    <row r="89" spans="1:34" x14ac:dyDescent="0.25">
      <c r="A89" s="465">
        <v>83</v>
      </c>
      <c r="T89" t="e">
        <f t="shared" si="19"/>
        <v>#DIV/0!</v>
      </c>
      <c r="U89" t="e">
        <f t="shared" si="20"/>
        <v>#DIV/0!</v>
      </c>
      <c r="V89" t="e">
        <f t="shared" si="21"/>
        <v>#DIV/0!</v>
      </c>
      <c r="W89" t="e">
        <f t="shared" si="22"/>
        <v>#DIV/0!</v>
      </c>
      <c r="X89" t="e">
        <f t="shared" si="23"/>
        <v>#DIV/0!</v>
      </c>
      <c r="Y89" t="e">
        <f t="shared" si="24"/>
        <v>#DIV/0!</v>
      </c>
      <c r="Z89" t="e">
        <f t="shared" si="25"/>
        <v>#DIV/0!</v>
      </c>
      <c r="AA89" t="e">
        <f t="shared" si="26"/>
        <v>#DIV/0!</v>
      </c>
      <c r="AB89" t="e">
        <f t="shared" si="27"/>
        <v>#DIV/0!</v>
      </c>
      <c r="AC89" t="e">
        <f t="shared" si="28"/>
        <v>#DIV/0!</v>
      </c>
      <c r="AD89" t="e">
        <f t="shared" si="29"/>
        <v>#DIV/0!</v>
      </c>
      <c r="AE89" t="e">
        <f t="shared" si="30"/>
        <v>#DIV/0!</v>
      </c>
      <c r="AF89" t="e">
        <f t="shared" si="31"/>
        <v>#DIV/0!</v>
      </c>
      <c r="AG89" t="e">
        <f t="shared" si="32"/>
        <v>#DIV/0!</v>
      </c>
      <c r="AH89" t="e">
        <f t="shared" si="33"/>
        <v>#DIV/0!</v>
      </c>
    </row>
    <row r="90" spans="1:34" x14ac:dyDescent="0.25">
      <c r="A90" s="465">
        <v>84</v>
      </c>
      <c r="T90" t="e">
        <f t="shared" si="19"/>
        <v>#DIV/0!</v>
      </c>
      <c r="U90" t="e">
        <f t="shared" si="20"/>
        <v>#DIV/0!</v>
      </c>
      <c r="V90" t="e">
        <f t="shared" si="21"/>
        <v>#DIV/0!</v>
      </c>
      <c r="W90" t="e">
        <f t="shared" si="22"/>
        <v>#DIV/0!</v>
      </c>
      <c r="X90" t="e">
        <f t="shared" si="23"/>
        <v>#DIV/0!</v>
      </c>
      <c r="Y90" t="e">
        <f t="shared" si="24"/>
        <v>#DIV/0!</v>
      </c>
      <c r="Z90" t="e">
        <f t="shared" si="25"/>
        <v>#DIV/0!</v>
      </c>
      <c r="AA90" t="e">
        <f t="shared" si="26"/>
        <v>#DIV/0!</v>
      </c>
      <c r="AB90" t="e">
        <f t="shared" si="27"/>
        <v>#DIV/0!</v>
      </c>
      <c r="AC90" t="e">
        <f t="shared" si="28"/>
        <v>#DIV/0!</v>
      </c>
      <c r="AD90" t="e">
        <f t="shared" si="29"/>
        <v>#DIV/0!</v>
      </c>
      <c r="AE90" t="e">
        <f t="shared" si="30"/>
        <v>#DIV/0!</v>
      </c>
      <c r="AF90" t="e">
        <f t="shared" si="31"/>
        <v>#DIV/0!</v>
      </c>
      <c r="AG90" t="e">
        <f t="shared" si="32"/>
        <v>#DIV/0!</v>
      </c>
      <c r="AH90" t="e">
        <f t="shared" si="33"/>
        <v>#DIV/0!</v>
      </c>
    </row>
    <row r="91" spans="1:34" x14ac:dyDescent="0.25">
      <c r="A91" s="465">
        <v>85</v>
      </c>
      <c r="T91" t="e">
        <f t="shared" si="19"/>
        <v>#DIV/0!</v>
      </c>
      <c r="U91" t="e">
        <f t="shared" si="20"/>
        <v>#DIV/0!</v>
      </c>
      <c r="V91" t="e">
        <f t="shared" si="21"/>
        <v>#DIV/0!</v>
      </c>
      <c r="W91" t="e">
        <f t="shared" si="22"/>
        <v>#DIV/0!</v>
      </c>
      <c r="X91" t="e">
        <f t="shared" si="23"/>
        <v>#DIV/0!</v>
      </c>
      <c r="Y91" t="e">
        <f t="shared" si="24"/>
        <v>#DIV/0!</v>
      </c>
      <c r="Z91" t="e">
        <f t="shared" si="25"/>
        <v>#DIV/0!</v>
      </c>
      <c r="AA91" t="e">
        <f t="shared" si="26"/>
        <v>#DIV/0!</v>
      </c>
      <c r="AB91" t="e">
        <f t="shared" si="27"/>
        <v>#DIV/0!</v>
      </c>
      <c r="AC91" t="e">
        <f t="shared" si="28"/>
        <v>#DIV/0!</v>
      </c>
      <c r="AD91" t="e">
        <f t="shared" si="29"/>
        <v>#DIV/0!</v>
      </c>
      <c r="AE91" t="e">
        <f t="shared" si="30"/>
        <v>#DIV/0!</v>
      </c>
      <c r="AF91" t="e">
        <f t="shared" si="31"/>
        <v>#DIV/0!</v>
      </c>
      <c r="AG91" t="e">
        <f t="shared" si="32"/>
        <v>#DIV/0!</v>
      </c>
      <c r="AH91" t="e">
        <f t="shared" si="33"/>
        <v>#DIV/0!</v>
      </c>
    </row>
    <row r="92" spans="1:34" x14ac:dyDescent="0.25">
      <c r="A92" s="465">
        <v>86</v>
      </c>
      <c r="T92" t="e">
        <f t="shared" si="19"/>
        <v>#DIV/0!</v>
      </c>
      <c r="U92" t="e">
        <f t="shared" si="20"/>
        <v>#DIV/0!</v>
      </c>
      <c r="V92" t="e">
        <f t="shared" si="21"/>
        <v>#DIV/0!</v>
      </c>
      <c r="W92" t="e">
        <f t="shared" si="22"/>
        <v>#DIV/0!</v>
      </c>
      <c r="X92" t="e">
        <f t="shared" si="23"/>
        <v>#DIV/0!</v>
      </c>
      <c r="Y92" t="e">
        <f t="shared" si="24"/>
        <v>#DIV/0!</v>
      </c>
      <c r="Z92" t="e">
        <f t="shared" si="25"/>
        <v>#DIV/0!</v>
      </c>
      <c r="AA92" t="e">
        <f t="shared" si="26"/>
        <v>#DIV/0!</v>
      </c>
      <c r="AB92" t="e">
        <f t="shared" si="27"/>
        <v>#DIV/0!</v>
      </c>
      <c r="AC92" t="e">
        <f t="shared" si="28"/>
        <v>#DIV/0!</v>
      </c>
      <c r="AD92" t="e">
        <f t="shared" si="29"/>
        <v>#DIV/0!</v>
      </c>
      <c r="AE92" t="e">
        <f t="shared" si="30"/>
        <v>#DIV/0!</v>
      </c>
      <c r="AF92" t="e">
        <f t="shared" si="31"/>
        <v>#DIV/0!</v>
      </c>
      <c r="AG92" t="e">
        <f t="shared" si="32"/>
        <v>#DIV/0!</v>
      </c>
      <c r="AH92" t="e">
        <f t="shared" si="33"/>
        <v>#DIV/0!</v>
      </c>
    </row>
    <row r="93" spans="1:34" x14ac:dyDescent="0.25">
      <c r="A93" s="465">
        <v>87</v>
      </c>
      <c r="T93" t="e">
        <f t="shared" si="19"/>
        <v>#DIV/0!</v>
      </c>
      <c r="U93" t="e">
        <f t="shared" si="20"/>
        <v>#DIV/0!</v>
      </c>
      <c r="V93" t="e">
        <f t="shared" si="21"/>
        <v>#DIV/0!</v>
      </c>
      <c r="W93" t="e">
        <f t="shared" si="22"/>
        <v>#DIV/0!</v>
      </c>
      <c r="X93" t="e">
        <f t="shared" si="23"/>
        <v>#DIV/0!</v>
      </c>
      <c r="Y93" t="e">
        <f t="shared" si="24"/>
        <v>#DIV/0!</v>
      </c>
      <c r="Z93" t="e">
        <f t="shared" si="25"/>
        <v>#DIV/0!</v>
      </c>
      <c r="AA93" t="e">
        <f t="shared" si="26"/>
        <v>#DIV/0!</v>
      </c>
      <c r="AB93" t="e">
        <f t="shared" si="27"/>
        <v>#DIV/0!</v>
      </c>
      <c r="AC93" t="e">
        <f t="shared" si="28"/>
        <v>#DIV/0!</v>
      </c>
      <c r="AD93" t="e">
        <f t="shared" si="29"/>
        <v>#DIV/0!</v>
      </c>
      <c r="AE93" t="e">
        <f t="shared" si="30"/>
        <v>#DIV/0!</v>
      </c>
      <c r="AF93" t="e">
        <f t="shared" si="31"/>
        <v>#DIV/0!</v>
      </c>
      <c r="AG93" t="e">
        <f t="shared" si="32"/>
        <v>#DIV/0!</v>
      </c>
      <c r="AH93" t="e">
        <f t="shared" si="33"/>
        <v>#DIV/0!</v>
      </c>
    </row>
    <row r="94" spans="1:34" x14ac:dyDescent="0.25">
      <c r="A94" s="465">
        <v>88</v>
      </c>
      <c r="T94" t="e">
        <f t="shared" si="19"/>
        <v>#DIV/0!</v>
      </c>
      <c r="U94" t="e">
        <f t="shared" si="20"/>
        <v>#DIV/0!</v>
      </c>
      <c r="V94" t="e">
        <f t="shared" si="21"/>
        <v>#DIV/0!</v>
      </c>
      <c r="W94" t="e">
        <f t="shared" si="22"/>
        <v>#DIV/0!</v>
      </c>
      <c r="X94" t="e">
        <f t="shared" si="23"/>
        <v>#DIV/0!</v>
      </c>
      <c r="Y94" t="e">
        <f t="shared" si="24"/>
        <v>#DIV/0!</v>
      </c>
      <c r="Z94" t="e">
        <f t="shared" si="25"/>
        <v>#DIV/0!</v>
      </c>
      <c r="AA94" t="e">
        <f t="shared" si="26"/>
        <v>#DIV/0!</v>
      </c>
      <c r="AB94" t="e">
        <f t="shared" si="27"/>
        <v>#DIV/0!</v>
      </c>
      <c r="AC94" t="e">
        <f t="shared" si="28"/>
        <v>#DIV/0!</v>
      </c>
      <c r="AD94" t="e">
        <f t="shared" si="29"/>
        <v>#DIV/0!</v>
      </c>
      <c r="AE94" t="e">
        <f t="shared" si="30"/>
        <v>#DIV/0!</v>
      </c>
      <c r="AF94" t="e">
        <f t="shared" si="31"/>
        <v>#DIV/0!</v>
      </c>
      <c r="AG94" t="e">
        <f t="shared" si="32"/>
        <v>#DIV/0!</v>
      </c>
      <c r="AH94" t="e">
        <f t="shared" si="33"/>
        <v>#DIV/0!</v>
      </c>
    </row>
    <row r="95" spans="1:34" x14ac:dyDescent="0.25">
      <c r="A95" s="465">
        <v>89</v>
      </c>
      <c r="T95" t="e">
        <f t="shared" si="19"/>
        <v>#DIV/0!</v>
      </c>
      <c r="U95" t="e">
        <f t="shared" si="20"/>
        <v>#DIV/0!</v>
      </c>
      <c r="V95" t="e">
        <f t="shared" si="21"/>
        <v>#DIV/0!</v>
      </c>
      <c r="W95" t="e">
        <f t="shared" si="22"/>
        <v>#DIV/0!</v>
      </c>
      <c r="X95" t="e">
        <f t="shared" si="23"/>
        <v>#DIV/0!</v>
      </c>
      <c r="Y95" t="e">
        <f t="shared" si="24"/>
        <v>#DIV/0!</v>
      </c>
      <c r="Z95" t="e">
        <f t="shared" si="25"/>
        <v>#DIV/0!</v>
      </c>
      <c r="AA95" t="e">
        <f t="shared" si="26"/>
        <v>#DIV/0!</v>
      </c>
      <c r="AB95" t="e">
        <f t="shared" si="27"/>
        <v>#DIV/0!</v>
      </c>
      <c r="AC95" t="e">
        <f t="shared" si="28"/>
        <v>#DIV/0!</v>
      </c>
      <c r="AD95" t="e">
        <f t="shared" si="29"/>
        <v>#DIV/0!</v>
      </c>
      <c r="AE95" t="e">
        <f t="shared" si="30"/>
        <v>#DIV/0!</v>
      </c>
      <c r="AF95" t="e">
        <f t="shared" si="31"/>
        <v>#DIV/0!</v>
      </c>
      <c r="AG95" t="e">
        <f t="shared" si="32"/>
        <v>#DIV/0!</v>
      </c>
      <c r="AH95" t="e">
        <f t="shared" si="33"/>
        <v>#DIV/0!</v>
      </c>
    </row>
    <row r="96" spans="1:34" x14ac:dyDescent="0.25">
      <c r="A96" s="465">
        <v>90</v>
      </c>
      <c r="T96" t="e">
        <f t="shared" si="19"/>
        <v>#DIV/0!</v>
      </c>
      <c r="U96" t="e">
        <f t="shared" si="20"/>
        <v>#DIV/0!</v>
      </c>
      <c r="V96" t="e">
        <f t="shared" si="21"/>
        <v>#DIV/0!</v>
      </c>
      <c r="W96" t="e">
        <f t="shared" si="22"/>
        <v>#DIV/0!</v>
      </c>
      <c r="X96" t="e">
        <f t="shared" si="23"/>
        <v>#DIV/0!</v>
      </c>
      <c r="Y96" t="e">
        <f t="shared" si="24"/>
        <v>#DIV/0!</v>
      </c>
      <c r="Z96" t="e">
        <f t="shared" si="25"/>
        <v>#DIV/0!</v>
      </c>
      <c r="AA96" t="e">
        <f t="shared" si="26"/>
        <v>#DIV/0!</v>
      </c>
      <c r="AB96" t="e">
        <f t="shared" si="27"/>
        <v>#DIV/0!</v>
      </c>
      <c r="AC96" t="e">
        <f t="shared" si="28"/>
        <v>#DIV/0!</v>
      </c>
      <c r="AD96" t="e">
        <f t="shared" si="29"/>
        <v>#DIV/0!</v>
      </c>
      <c r="AE96" t="e">
        <f t="shared" si="30"/>
        <v>#DIV/0!</v>
      </c>
      <c r="AF96" t="e">
        <f t="shared" si="31"/>
        <v>#DIV/0!</v>
      </c>
      <c r="AG96" t="e">
        <f t="shared" si="32"/>
        <v>#DIV/0!</v>
      </c>
      <c r="AH96" t="e">
        <f t="shared" si="33"/>
        <v>#DIV/0!</v>
      </c>
    </row>
    <row r="97" spans="1:34" x14ac:dyDescent="0.25">
      <c r="A97" s="465">
        <v>91</v>
      </c>
      <c r="T97" t="e">
        <f t="shared" si="19"/>
        <v>#DIV/0!</v>
      </c>
      <c r="U97" t="e">
        <f t="shared" si="20"/>
        <v>#DIV/0!</v>
      </c>
      <c r="V97" t="e">
        <f t="shared" si="21"/>
        <v>#DIV/0!</v>
      </c>
      <c r="W97" t="e">
        <f t="shared" si="22"/>
        <v>#DIV/0!</v>
      </c>
      <c r="X97" t="e">
        <f t="shared" si="23"/>
        <v>#DIV/0!</v>
      </c>
      <c r="Y97" t="e">
        <f t="shared" si="24"/>
        <v>#DIV/0!</v>
      </c>
      <c r="Z97" t="e">
        <f t="shared" si="25"/>
        <v>#DIV/0!</v>
      </c>
      <c r="AA97" t="e">
        <f t="shared" si="26"/>
        <v>#DIV/0!</v>
      </c>
      <c r="AB97" t="e">
        <f t="shared" si="27"/>
        <v>#DIV/0!</v>
      </c>
      <c r="AC97" t="e">
        <f t="shared" si="28"/>
        <v>#DIV/0!</v>
      </c>
      <c r="AD97" t="e">
        <f t="shared" si="29"/>
        <v>#DIV/0!</v>
      </c>
      <c r="AE97" t="e">
        <f t="shared" si="30"/>
        <v>#DIV/0!</v>
      </c>
      <c r="AF97" t="e">
        <f t="shared" si="31"/>
        <v>#DIV/0!</v>
      </c>
      <c r="AG97" t="e">
        <f t="shared" si="32"/>
        <v>#DIV/0!</v>
      </c>
      <c r="AH97" t="e">
        <f t="shared" si="33"/>
        <v>#DIV/0!</v>
      </c>
    </row>
    <row r="98" spans="1:34" x14ac:dyDescent="0.25">
      <c r="A98" s="465">
        <v>92</v>
      </c>
      <c r="T98" t="e">
        <f t="shared" si="19"/>
        <v>#DIV/0!</v>
      </c>
      <c r="U98" t="e">
        <f t="shared" si="20"/>
        <v>#DIV/0!</v>
      </c>
      <c r="V98" t="e">
        <f t="shared" si="21"/>
        <v>#DIV/0!</v>
      </c>
      <c r="W98" t="e">
        <f t="shared" si="22"/>
        <v>#DIV/0!</v>
      </c>
      <c r="X98" t="e">
        <f t="shared" si="23"/>
        <v>#DIV/0!</v>
      </c>
      <c r="Y98" t="e">
        <f t="shared" si="24"/>
        <v>#DIV/0!</v>
      </c>
      <c r="Z98" t="e">
        <f t="shared" si="25"/>
        <v>#DIV/0!</v>
      </c>
      <c r="AA98" t="e">
        <f t="shared" si="26"/>
        <v>#DIV/0!</v>
      </c>
      <c r="AB98" t="e">
        <f t="shared" si="27"/>
        <v>#DIV/0!</v>
      </c>
      <c r="AC98" t="e">
        <f t="shared" si="28"/>
        <v>#DIV/0!</v>
      </c>
      <c r="AD98" t="e">
        <f t="shared" si="29"/>
        <v>#DIV/0!</v>
      </c>
      <c r="AE98" t="e">
        <f t="shared" si="30"/>
        <v>#DIV/0!</v>
      </c>
      <c r="AF98" t="e">
        <f t="shared" si="31"/>
        <v>#DIV/0!</v>
      </c>
      <c r="AG98" t="e">
        <f t="shared" si="32"/>
        <v>#DIV/0!</v>
      </c>
      <c r="AH98" t="e">
        <f t="shared" si="33"/>
        <v>#DIV/0!</v>
      </c>
    </row>
    <row r="99" spans="1:34" x14ac:dyDescent="0.25">
      <c r="A99" s="465">
        <v>93</v>
      </c>
      <c r="T99" t="e">
        <f t="shared" si="19"/>
        <v>#DIV/0!</v>
      </c>
      <c r="U99" t="e">
        <f t="shared" si="20"/>
        <v>#DIV/0!</v>
      </c>
      <c r="V99" t="e">
        <f t="shared" si="21"/>
        <v>#DIV/0!</v>
      </c>
      <c r="W99" t="e">
        <f t="shared" si="22"/>
        <v>#DIV/0!</v>
      </c>
      <c r="X99" t="e">
        <f t="shared" si="23"/>
        <v>#DIV/0!</v>
      </c>
      <c r="Y99" t="e">
        <f t="shared" si="24"/>
        <v>#DIV/0!</v>
      </c>
      <c r="Z99" t="e">
        <f t="shared" si="25"/>
        <v>#DIV/0!</v>
      </c>
      <c r="AA99" t="e">
        <f t="shared" si="26"/>
        <v>#DIV/0!</v>
      </c>
      <c r="AB99" t="e">
        <f t="shared" si="27"/>
        <v>#DIV/0!</v>
      </c>
      <c r="AC99" t="e">
        <f t="shared" si="28"/>
        <v>#DIV/0!</v>
      </c>
      <c r="AD99" t="e">
        <f t="shared" si="29"/>
        <v>#DIV/0!</v>
      </c>
      <c r="AE99" t="e">
        <f t="shared" si="30"/>
        <v>#DIV/0!</v>
      </c>
      <c r="AF99" t="e">
        <f t="shared" si="31"/>
        <v>#DIV/0!</v>
      </c>
      <c r="AG99" t="e">
        <f t="shared" si="32"/>
        <v>#DIV/0!</v>
      </c>
      <c r="AH99" t="e">
        <f t="shared" si="33"/>
        <v>#DIV/0!</v>
      </c>
    </row>
    <row r="100" spans="1:34" x14ac:dyDescent="0.25">
      <c r="A100" s="465">
        <v>94</v>
      </c>
      <c r="T100" t="e">
        <f t="shared" si="19"/>
        <v>#DIV/0!</v>
      </c>
      <c r="U100" t="e">
        <f t="shared" si="20"/>
        <v>#DIV/0!</v>
      </c>
      <c r="V100" t="e">
        <f t="shared" si="21"/>
        <v>#DIV/0!</v>
      </c>
      <c r="W100" t="e">
        <f t="shared" si="22"/>
        <v>#DIV/0!</v>
      </c>
      <c r="X100" t="e">
        <f t="shared" si="23"/>
        <v>#DIV/0!</v>
      </c>
      <c r="Y100" t="e">
        <f t="shared" si="24"/>
        <v>#DIV/0!</v>
      </c>
      <c r="Z100" t="e">
        <f t="shared" si="25"/>
        <v>#DIV/0!</v>
      </c>
      <c r="AA100" t="e">
        <f t="shared" si="26"/>
        <v>#DIV/0!</v>
      </c>
      <c r="AB100" t="e">
        <f t="shared" si="27"/>
        <v>#DIV/0!</v>
      </c>
      <c r="AC100" t="e">
        <f t="shared" si="28"/>
        <v>#DIV/0!</v>
      </c>
      <c r="AD100" t="e">
        <f t="shared" si="29"/>
        <v>#DIV/0!</v>
      </c>
      <c r="AE100" t="e">
        <f t="shared" si="30"/>
        <v>#DIV/0!</v>
      </c>
      <c r="AF100" t="e">
        <f t="shared" si="31"/>
        <v>#DIV/0!</v>
      </c>
      <c r="AG100" t="e">
        <f t="shared" si="32"/>
        <v>#DIV/0!</v>
      </c>
      <c r="AH100" t="e">
        <f t="shared" si="33"/>
        <v>#DIV/0!</v>
      </c>
    </row>
    <row r="101" spans="1:34" x14ac:dyDescent="0.25">
      <c r="A101" s="465">
        <v>95</v>
      </c>
      <c r="T101" t="e">
        <f t="shared" si="19"/>
        <v>#DIV/0!</v>
      </c>
      <c r="U101" t="e">
        <f t="shared" si="20"/>
        <v>#DIV/0!</v>
      </c>
      <c r="V101" t="e">
        <f t="shared" si="21"/>
        <v>#DIV/0!</v>
      </c>
      <c r="W101" t="e">
        <f t="shared" si="22"/>
        <v>#DIV/0!</v>
      </c>
      <c r="X101" t="e">
        <f t="shared" si="23"/>
        <v>#DIV/0!</v>
      </c>
      <c r="Y101" t="e">
        <f t="shared" si="24"/>
        <v>#DIV/0!</v>
      </c>
      <c r="Z101" t="e">
        <f t="shared" si="25"/>
        <v>#DIV/0!</v>
      </c>
      <c r="AA101" t="e">
        <f t="shared" si="26"/>
        <v>#DIV/0!</v>
      </c>
      <c r="AB101" t="e">
        <f t="shared" si="27"/>
        <v>#DIV/0!</v>
      </c>
      <c r="AC101" t="e">
        <f t="shared" si="28"/>
        <v>#DIV/0!</v>
      </c>
      <c r="AD101" t="e">
        <f t="shared" si="29"/>
        <v>#DIV/0!</v>
      </c>
      <c r="AE101" t="e">
        <f t="shared" si="30"/>
        <v>#DIV/0!</v>
      </c>
      <c r="AF101" t="e">
        <f t="shared" si="31"/>
        <v>#DIV/0!</v>
      </c>
      <c r="AG101" t="e">
        <f t="shared" si="32"/>
        <v>#DIV/0!</v>
      </c>
      <c r="AH101" t="e">
        <f t="shared" si="33"/>
        <v>#DIV/0!</v>
      </c>
    </row>
    <row r="102" spans="1:34" x14ac:dyDescent="0.25">
      <c r="A102" s="465">
        <v>96</v>
      </c>
      <c r="T102" t="e">
        <f t="shared" si="19"/>
        <v>#DIV/0!</v>
      </c>
      <c r="U102" t="e">
        <f t="shared" si="20"/>
        <v>#DIV/0!</v>
      </c>
      <c r="V102" t="e">
        <f t="shared" si="21"/>
        <v>#DIV/0!</v>
      </c>
      <c r="W102" t="e">
        <f t="shared" si="22"/>
        <v>#DIV/0!</v>
      </c>
      <c r="X102" t="e">
        <f t="shared" si="23"/>
        <v>#DIV/0!</v>
      </c>
      <c r="Y102" t="e">
        <f t="shared" si="24"/>
        <v>#DIV/0!</v>
      </c>
      <c r="Z102" t="e">
        <f t="shared" si="25"/>
        <v>#DIV/0!</v>
      </c>
      <c r="AA102" t="e">
        <f t="shared" si="26"/>
        <v>#DIV/0!</v>
      </c>
      <c r="AB102" t="e">
        <f t="shared" si="27"/>
        <v>#DIV/0!</v>
      </c>
      <c r="AC102" t="e">
        <f t="shared" si="28"/>
        <v>#DIV/0!</v>
      </c>
      <c r="AD102" t="e">
        <f t="shared" si="29"/>
        <v>#DIV/0!</v>
      </c>
      <c r="AE102" t="e">
        <f t="shared" si="30"/>
        <v>#DIV/0!</v>
      </c>
      <c r="AF102" t="e">
        <f t="shared" si="31"/>
        <v>#DIV/0!</v>
      </c>
      <c r="AG102" t="e">
        <f t="shared" si="32"/>
        <v>#DIV/0!</v>
      </c>
      <c r="AH102" t="e">
        <f t="shared" si="33"/>
        <v>#DIV/0!</v>
      </c>
    </row>
    <row r="103" spans="1:34" x14ac:dyDescent="0.25">
      <c r="A103" s="465">
        <v>97</v>
      </c>
      <c r="T103" t="e">
        <f t="shared" si="19"/>
        <v>#DIV/0!</v>
      </c>
      <c r="U103" t="e">
        <f t="shared" si="20"/>
        <v>#DIV/0!</v>
      </c>
      <c r="V103" t="e">
        <f t="shared" si="21"/>
        <v>#DIV/0!</v>
      </c>
      <c r="W103" t="e">
        <f t="shared" si="22"/>
        <v>#DIV/0!</v>
      </c>
      <c r="X103" t="e">
        <f t="shared" si="23"/>
        <v>#DIV/0!</v>
      </c>
      <c r="Y103" t="e">
        <f t="shared" si="24"/>
        <v>#DIV/0!</v>
      </c>
      <c r="Z103" t="e">
        <f t="shared" si="25"/>
        <v>#DIV/0!</v>
      </c>
      <c r="AA103" t="e">
        <f t="shared" si="26"/>
        <v>#DIV/0!</v>
      </c>
      <c r="AB103" t="e">
        <f t="shared" si="27"/>
        <v>#DIV/0!</v>
      </c>
      <c r="AC103" t="e">
        <f t="shared" si="28"/>
        <v>#DIV/0!</v>
      </c>
      <c r="AD103" t="e">
        <f t="shared" si="29"/>
        <v>#DIV/0!</v>
      </c>
      <c r="AE103" t="e">
        <f t="shared" si="30"/>
        <v>#DIV/0!</v>
      </c>
      <c r="AF103" t="e">
        <f t="shared" si="31"/>
        <v>#DIV/0!</v>
      </c>
      <c r="AG103" t="e">
        <f t="shared" si="32"/>
        <v>#DIV/0!</v>
      </c>
      <c r="AH103" t="e">
        <f t="shared" si="33"/>
        <v>#DIV/0!</v>
      </c>
    </row>
    <row r="104" spans="1:34" x14ac:dyDescent="0.25">
      <c r="A104" s="465">
        <v>98</v>
      </c>
      <c r="T104" t="e">
        <f t="shared" si="19"/>
        <v>#DIV/0!</v>
      </c>
      <c r="U104" t="e">
        <f t="shared" si="20"/>
        <v>#DIV/0!</v>
      </c>
      <c r="V104" t="e">
        <f t="shared" si="21"/>
        <v>#DIV/0!</v>
      </c>
      <c r="W104" t="e">
        <f t="shared" si="22"/>
        <v>#DIV/0!</v>
      </c>
      <c r="X104" t="e">
        <f t="shared" si="23"/>
        <v>#DIV/0!</v>
      </c>
      <c r="Y104" t="e">
        <f t="shared" si="24"/>
        <v>#DIV/0!</v>
      </c>
      <c r="Z104" t="e">
        <f t="shared" si="25"/>
        <v>#DIV/0!</v>
      </c>
      <c r="AA104" t="e">
        <f t="shared" si="26"/>
        <v>#DIV/0!</v>
      </c>
      <c r="AB104" t="e">
        <f t="shared" si="27"/>
        <v>#DIV/0!</v>
      </c>
      <c r="AC104" t="e">
        <f t="shared" si="28"/>
        <v>#DIV/0!</v>
      </c>
      <c r="AD104" t="e">
        <f t="shared" si="29"/>
        <v>#DIV/0!</v>
      </c>
      <c r="AE104" t="e">
        <f t="shared" si="30"/>
        <v>#DIV/0!</v>
      </c>
      <c r="AF104" t="e">
        <f t="shared" si="31"/>
        <v>#DIV/0!</v>
      </c>
      <c r="AG104" t="e">
        <f t="shared" si="32"/>
        <v>#DIV/0!</v>
      </c>
      <c r="AH104" t="e">
        <f t="shared" si="33"/>
        <v>#DIV/0!</v>
      </c>
    </row>
    <row r="105" spans="1:34" x14ac:dyDescent="0.25">
      <c r="A105" s="465">
        <v>99</v>
      </c>
      <c r="T105" t="e">
        <f t="shared" si="19"/>
        <v>#DIV/0!</v>
      </c>
      <c r="U105" t="e">
        <f t="shared" si="20"/>
        <v>#DIV/0!</v>
      </c>
      <c r="V105" t="e">
        <f t="shared" si="21"/>
        <v>#DIV/0!</v>
      </c>
      <c r="W105" t="e">
        <f t="shared" si="22"/>
        <v>#DIV/0!</v>
      </c>
      <c r="X105" t="e">
        <f t="shared" si="23"/>
        <v>#DIV/0!</v>
      </c>
      <c r="Y105" t="e">
        <f t="shared" si="24"/>
        <v>#DIV/0!</v>
      </c>
      <c r="Z105" t="e">
        <f t="shared" si="25"/>
        <v>#DIV/0!</v>
      </c>
      <c r="AA105" t="e">
        <f t="shared" si="26"/>
        <v>#DIV/0!</v>
      </c>
      <c r="AB105" t="e">
        <f t="shared" si="27"/>
        <v>#DIV/0!</v>
      </c>
      <c r="AC105" t="e">
        <f t="shared" si="28"/>
        <v>#DIV/0!</v>
      </c>
      <c r="AD105" t="e">
        <f t="shared" si="29"/>
        <v>#DIV/0!</v>
      </c>
      <c r="AE105" t="e">
        <f t="shared" si="30"/>
        <v>#DIV/0!</v>
      </c>
      <c r="AF105" t="e">
        <f t="shared" si="31"/>
        <v>#DIV/0!</v>
      </c>
      <c r="AG105" t="e">
        <f t="shared" si="32"/>
        <v>#DIV/0!</v>
      </c>
      <c r="AH105" t="e">
        <f t="shared" si="33"/>
        <v>#DIV/0!</v>
      </c>
    </row>
    <row r="106" spans="1:34" x14ac:dyDescent="0.25">
      <c r="A106" s="465">
        <v>100</v>
      </c>
      <c r="T106" t="e">
        <f t="shared" si="19"/>
        <v>#DIV/0!</v>
      </c>
      <c r="U106" t="e">
        <f t="shared" si="20"/>
        <v>#DIV/0!</v>
      </c>
      <c r="V106" t="e">
        <f t="shared" si="21"/>
        <v>#DIV/0!</v>
      </c>
      <c r="W106" t="e">
        <f t="shared" si="22"/>
        <v>#DIV/0!</v>
      </c>
      <c r="X106" t="e">
        <f t="shared" si="23"/>
        <v>#DIV/0!</v>
      </c>
      <c r="Y106" t="e">
        <f t="shared" si="24"/>
        <v>#DIV/0!</v>
      </c>
      <c r="Z106" t="e">
        <f t="shared" si="25"/>
        <v>#DIV/0!</v>
      </c>
      <c r="AA106" t="e">
        <f t="shared" si="26"/>
        <v>#DIV/0!</v>
      </c>
      <c r="AB106" t="e">
        <f t="shared" si="27"/>
        <v>#DIV/0!</v>
      </c>
      <c r="AC106" t="e">
        <f t="shared" si="28"/>
        <v>#DIV/0!</v>
      </c>
      <c r="AD106" t="e">
        <f t="shared" si="29"/>
        <v>#DIV/0!</v>
      </c>
      <c r="AE106" t="e">
        <f t="shared" si="30"/>
        <v>#DIV/0!</v>
      </c>
      <c r="AF106" t="e">
        <f t="shared" si="31"/>
        <v>#DIV/0!</v>
      </c>
      <c r="AG106" t="e">
        <f t="shared" si="32"/>
        <v>#DIV/0!</v>
      </c>
      <c r="AH106" t="e">
        <f t="shared" si="33"/>
        <v>#DIV/0!</v>
      </c>
    </row>
    <row r="107" spans="1:34" x14ac:dyDescent="0.25">
      <c r="A107" s="465">
        <v>101</v>
      </c>
      <c r="T107" t="e">
        <f t="shared" si="19"/>
        <v>#DIV/0!</v>
      </c>
      <c r="U107" t="e">
        <f t="shared" si="20"/>
        <v>#DIV/0!</v>
      </c>
      <c r="V107" t="e">
        <f t="shared" si="21"/>
        <v>#DIV/0!</v>
      </c>
      <c r="W107" t="e">
        <f t="shared" si="22"/>
        <v>#DIV/0!</v>
      </c>
      <c r="X107" t="e">
        <f t="shared" si="23"/>
        <v>#DIV/0!</v>
      </c>
      <c r="Y107" t="e">
        <f t="shared" si="24"/>
        <v>#DIV/0!</v>
      </c>
      <c r="Z107" t="e">
        <f t="shared" si="25"/>
        <v>#DIV/0!</v>
      </c>
      <c r="AA107" t="e">
        <f t="shared" si="26"/>
        <v>#DIV/0!</v>
      </c>
      <c r="AB107" t="e">
        <f t="shared" si="27"/>
        <v>#DIV/0!</v>
      </c>
      <c r="AC107" t="e">
        <f t="shared" si="28"/>
        <v>#DIV/0!</v>
      </c>
      <c r="AD107" t="e">
        <f t="shared" si="29"/>
        <v>#DIV/0!</v>
      </c>
      <c r="AE107" t="e">
        <f t="shared" si="30"/>
        <v>#DIV/0!</v>
      </c>
      <c r="AF107" t="e">
        <f t="shared" si="31"/>
        <v>#DIV/0!</v>
      </c>
      <c r="AG107" t="e">
        <f t="shared" si="32"/>
        <v>#DIV/0!</v>
      </c>
      <c r="AH107" t="e">
        <f t="shared" si="33"/>
        <v>#DIV/0!</v>
      </c>
    </row>
    <row r="108" spans="1:34" x14ac:dyDescent="0.25">
      <c r="A108" s="465">
        <v>102</v>
      </c>
      <c r="T108" t="e">
        <f t="shared" si="19"/>
        <v>#DIV/0!</v>
      </c>
      <c r="U108" t="e">
        <f t="shared" si="20"/>
        <v>#DIV/0!</v>
      </c>
      <c r="V108" t="e">
        <f t="shared" si="21"/>
        <v>#DIV/0!</v>
      </c>
      <c r="W108" t="e">
        <f t="shared" si="22"/>
        <v>#DIV/0!</v>
      </c>
      <c r="X108" t="e">
        <f t="shared" si="23"/>
        <v>#DIV/0!</v>
      </c>
      <c r="Y108" t="e">
        <f t="shared" si="24"/>
        <v>#DIV/0!</v>
      </c>
      <c r="Z108" t="e">
        <f t="shared" si="25"/>
        <v>#DIV/0!</v>
      </c>
      <c r="AA108" t="e">
        <f t="shared" si="26"/>
        <v>#DIV/0!</v>
      </c>
      <c r="AB108" t="e">
        <f t="shared" si="27"/>
        <v>#DIV/0!</v>
      </c>
      <c r="AC108" t="e">
        <f t="shared" si="28"/>
        <v>#DIV/0!</v>
      </c>
      <c r="AD108" t="e">
        <f t="shared" si="29"/>
        <v>#DIV/0!</v>
      </c>
      <c r="AE108" t="e">
        <f t="shared" si="30"/>
        <v>#DIV/0!</v>
      </c>
      <c r="AF108" t="e">
        <f t="shared" si="31"/>
        <v>#DIV/0!</v>
      </c>
      <c r="AG108" t="e">
        <f t="shared" si="32"/>
        <v>#DIV/0!</v>
      </c>
      <c r="AH108" t="e">
        <f t="shared" si="33"/>
        <v>#DIV/0!</v>
      </c>
    </row>
    <row r="109" spans="1:34" x14ac:dyDescent="0.25">
      <c r="A109" s="465">
        <v>103</v>
      </c>
      <c r="T109" t="e">
        <f t="shared" si="19"/>
        <v>#DIV/0!</v>
      </c>
      <c r="U109" t="e">
        <f t="shared" si="20"/>
        <v>#DIV/0!</v>
      </c>
      <c r="V109" t="e">
        <f t="shared" si="21"/>
        <v>#DIV/0!</v>
      </c>
      <c r="W109" t="e">
        <f t="shared" si="22"/>
        <v>#DIV/0!</v>
      </c>
      <c r="X109" t="e">
        <f t="shared" si="23"/>
        <v>#DIV/0!</v>
      </c>
      <c r="Y109" t="e">
        <f t="shared" si="24"/>
        <v>#DIV/0!</v>
      </c>
      <c r="Z109" t="e">
        <f t="shared" si="25"/>
        <v>#DIV/0!</v>
      </c>
      <c r="AA109" t="e">
        <f t="shared" si="26"/>
        <v>#DIV/0!</v>
      </c>
      <c r="AB109" t="e">
        <f t="shared" si="27"/>
        <v>#DIV/0!</v>
      </c>
      <c r="AC109" t="e">
        <f t="shared" si="28"/>
        <v>#DIV/0!</v>
      </c>
      <c r="AD109" t="e">
        <f t="shared" si="29"/>
        <v>#DIV/0!</v>
      </c>
      <c r="AE109" t="e">
        <f t="shared" si="30"/>
        <v>#DIV/0!</v>
      </c>
      <c r="AF109" t="e">
        <f t="shared" si="31"/>
        <v>#DIV/0!</v>
      </c>
      <c r="AG109" t="e">
        <f t="shared" si="32"/>
        <v>#DIV/0!</v>
      </c>
      <c r="AH109" t="e">
        <f t="shared" si="33"/>
        <v>#DIV/0!</v>
      </c>
    </row>
    <row r="110" spans="1:34" x14ac:dyDescent="0.25">
      <c r="A110" s="465">
        <v>104</v>
      </c>
      <c r="T110" t="e">
        <f t="shared" si="19"/>
        <v>#DIV/0!</v>
      </c>
      <c r="U110" t="e">
        <f t="shared" si="20"/>
        <v>#DIV/0!</v>
      </c>
      <c r="V110" t="e">
        <f t="shared" si="21"/>
        <v>#DIV/0!</v>
      </c>
      <c r="W110" t="e">
        <f t="shared" si="22"/>
        <v>#DIV/0!</v>
      </c>
      <c r="X110" t="e">
        <f t="shared" si="23"/>
        <v>#DIV/0!</v>
      </c>
      <c r="Y110" t="e">
        <f t="shared" si="24"/>
        <v>#DIV/0!</v>
      </c>
      <c r="Z110" t="e">
        <f t="shared" si="25"/>
        <v>#DIV/0!</v>
      </c>
      <c r="AA110" t="e">
        <f t="shared" si="26"/>
        <v>#DIV/0!</v>
      </c>
      <c r="AB110" t="e">
        <f t="shared" si="27"/>
        <v>#DIV/0!</v>
      </c>
      <c r="AC110" t="e">
        <f t="shared" si="28"/>
        <v>#DIV/0!</v>
      </c>
      <c r="AD110" t="e">
        <f t="shared" si="29"/>
        <v>#DIV/0!</v>
      </c>
      <c r="AE110" t="e">
        <f t="shared" si="30"/>
        <v>#DIV/0!</v>
      </c>
      <c r="AF110" t="e">
        <f t="shared" si="31"/>
        <v>#DIV/0!</v>
      </c>
      <c r="AG110" t="e">
        <f t="shared" si="32"/>
        <v>#DIV/0!</v>
      </c>
      <c r="AH110" t="e">
        <f t="shared" si="33"/>
        <v>#DIV/0!</v>
      </c>
    </row>
    <row r="111" spans="1:34" x14ac:dyDescent="0.25">
      <c r="A111" s="465">
        <v>105</v>
      </c>
      <c r="T111" t="e">
        <f t="shared" si="19"/>
        <v>#DIV/0!</v>
      </c>
      <c r="U111" t="e">
        <f t="shared" si="20"/>
        <v>#DIV/0!</v>
      </c>
      <c r="V111" t="e">
        <f t="shared" si="21"/>
        <v>#DIV/0!</v>
      </c>
      <c r="W111" t="e">
        <f t="shared" si="22"/>
        <v>#DIV/0!</v>
      </c>
      <c r="X111" t="e">
        <f t="shared" si="23"/>
        <v>#DIV/0!</v>
      </c>
      <c r="Y111" t="e">
        <f t="shared" si="24"/>
        <v>#DIV/0!</v>
      </c>
      <c r="Z111" t="e">
        <f t="shared" si="25"/>
        <v>#DIV/0!</v>
      </c>
      <c r="AA111" t="e">
        <f t="shared" si="26"/>
        <v>#DIV/0!</v>
      </c>
      <c r="AB111" t="e">
        <f t="shared" si="27"/>
        <v>#DIV/0!</v>
      </c>
      <c r="AC111" t="e">
        <f t="shared" si="28"/>
        <v>#DIV/0!</v>
      </c>
      <c r="AD111" t="e">
        <f t="shared" si="29"/>
        <v>#DIV/0!</v>
      </c>
      <c r="AE111" t="e">
        <f t="shared" si="30"/>
        <v>#DIV/0!</v>
      </c>
      <c r="AF111" t="e">
        <f t="shared" si="31"/>
        <v>#DIV/0!</v>
      </c>
      <c r="AG111" t="e">
        <f t="shared" si="32"/>
        <v>#DIV/0!</v>
      </c>
      <c r="AH111" t="e">
        <f t="shared" si="33"/>
        <v>#DIV/0!</v>
      </c>
    </row>
    <row r="112" spans="1:34" x14ac:dyDescent="0.25">
      <c r="A112" s="465">
        <v>106</v>
      </c>
      <c r="T112" t="e">
        <f t="shared" si="19"/>
        <v>#DIV/0!</v>
      </c>
      <c r="U112" t="e">
        <f t="shared" si="20"/>
        <v>#DIV/0!</v>
      </c>
      <c r="V112" t="e">
        <f t="shared" si="21"/>
        <v>#DIV/0!</v>
      </c>
      <c r="W112" t="e">
        <f t="shared" si="22"/>
        <v>#DIV/0!</v>
      </c>
      <c r="X112" t="e">
        <f t="shared" si="23"/>
        <v>#DIV/0!</v>
      </c>
      <c r="Y112" t="e">
        <f t="shared" si="24"/>
        <v>#DIV/0!</v>
      </c>
      <c r="Z112" t="e">
        <f t="shared" si="25"/>
        <v>#DIV/0!</v>
      </c>
      <c r="AA112" t="e">
        <f t="shared" si="26"/>
        <v>#DIV/0!</v>
      </c>
      <c r="AB112" t="e">
        <f t="shared" si="27"/>
        <v>#DIV/0!</v>
      </c>
      <c r="AC112" t="e">
        <f t="shared" si="28"/>
        <v>#DIV/0!</v>
      </c>
      <c r="AD112" t="e">
        <f t="shared" si="29"/>
        <v>#DIV/0!</v>
      </c>
      <c r="AE112" t="e">
        <f t="shared" si="30"/>
        <v>#DIV/0!</v>
      </c>
      <c r="AF112" t="e">
        <f t="shared" si="31"/>
        <v>#DIV/0!</v>
      </c>
      <c r="AG112" t="e">
        <f t="shared" si="32"/>
        <v>#DIV/0!</v>
      </c>
      <c r="AH112" t="e">
        <f t="shared" si="33"/>
        <v>#DIV/0!</v>
      </c>
    </row>
    <row r="113" spans="1:34" x14ac:dyDescent="0.25">
      <c r="A113" s="465">
        <v>107</v>
      </c>
      <c r="T113" t="e">
        <f t="shared" si="19"/>
        <v>#DIV/0!</v>
      </c>
      <c r="U113" t="e">
        <f t="shared" si="20"/>
        <v>#DIV/0!</v>
      </c>
      <c r="V113" t="e">
        <f t="shared" si="21"/>
        <v>#DIV/0!</v>
      </c>
      <c r="W113" t="e">
        <f t="shared" si="22"/>
        <v>#DIV/0!</v>
      </c>
      <c r="X113" t="e">
        <f t="shared" si="23"/>
        <v>#DIV/0!</v>
      </c>
      <c r="Y113" t="e">
        <f t="shared" si="24"/>
        <v>#DIV/0!</v>
      </c>
      <c r="Z113" t="e">
        <f t="shared" si="25"/>
        <v>#DIV/0!</v>
      </c>
      <c r="AA113" t="e">
        <f t="shared" si="26"/>
        <v>#DIV/0!</v>
      </c>
      <c r="AB113" t="e">
        <f t="shared" si="27"/>
        <v>#DIV/0!</v>
      </c>
      <c r="AC113" t="e">
        <f t="shared" si="28"/>
        <v>#DIV/0!</v>
      </c>
      <c r="AD113" t="e">
        <f t="shared" si="29"/>
        <v>#DIV/0!</v>
      </c>
      <c r="AE113" t="e">
        <f t="shared" si="30"/>
        <v>#DIV/0!</v>
      </c>
      <c r="AF113" t="e">
        <f t="shared" si="31"/>
        <v>#DIV/0!</v>
      </c>
      <c r="AG113" t="e">
        <f t="shared" si="32"/>
        <v>#DIV/0!</v>
      </c>
      <c r="AH113" t="e">
        <f t="shared" si="33"/>
        <v>#DIV/0!</v>
      </c>
    </row>
    <row r="114" spans="1:34" x14ac:dyDescent="0.25">
      <c r="A114" s="465">
        <v>108</v>
      </c>
      <c r="T114" t="e">
        <f t="shared" si="19"/>
        <v>#DIV/0!</v>
      </c>
      <c r="U114" t="e">
        <f t="shared" si="20"/>
        <v>#DIV/0!</v>
      </c>
      <c r="V114" t="e">
        <f t="shared" si="21"/>
        <v>#DIV/0!</v>
      </c>
      <c r="W114" t="e">
        <f t="shared" si="22"/>
        <v>#DIV/0!</v>
      </c>
      <c r="X114" t="e">
        <f t="shared" si="23"/>
        <v>#DIV/0!</v>
      </c>
      <c r="Y114" t="e">
        <f t="shared" si="24"/>
        <v>#DIV/0!</v>
      </c>
      <c r="Z114" t="e">
        <f t="shared" si="25"/>
        <v>#DIV/0!</v>
      </c>
      <c r="AA114" t="e">
        <f t="shared" si="26"/>
        <v>#DIV/0!</v>
      </c>
      <c r="AB114" t="e">
        <f t="shared" si="27"/>
        <v>#DIV/0!</v>
      </c>
      <c r="AC114" t="e">
        <f t="shared" si="28"/>
        <v>#DIV/0!</v>
      </c>
      <c r="AD114" t="e">
        <f t="shared" si="29"/>
        <v>#DIV/0!</v>
      </c>
      <c r="AE114" t="e">
        <f t="shared" si="30"/>
        <v>#DIV/0!</v>
      </c>
      <c r="AF114" t="e">
        <f t="shared" si="31"/>
        <v>#DIV/0!</v>
      </c>
      <c r="AG114" t="e">
        <f t="shared" si="32"/>
        <v>#DIV/0!</v>
      </c>
      <c r="AH114" t="e">
        <f t="shared" si="33"/>
        <v>#DIV/0!</v>
      </c>
    </row>
    <row r="115" spans="1:34" x14ac:dyDescent="0.25">
      <c r="A115" s="465">
        <v>109</v>
      </c>
      <c r="T115" t="e">
        <f t="shared" si="19"/>
        <v>#DIV/0!</v>
      </c>
      <c r="U115" t="e">
        <f t="shared" si="20"/>
        <v>#DIV/0!</v>
      </c>
      <c r="V115" t="e">
        <f t="shared" si="21"/>
        <v>#DIV/0!</v>
      </c>
      <c r="W115" t="e">
        <f t="shared" si="22"/>
        <v>#DIV/0!</v>
      </c>
      <c r="X115" t="e">
        <f t="shared" si="23"/>
        <v>#DIV/0!</v>
      </c>
      <c r="Y115" t="e">
        <f t="shared" si="24"/>
        <v>#DIV/0!</v>
      </c>
      <c r="Z115" t="e">
        <f t="shared" si="25"/>
        <v>#DIV/0!</v>
      </c>
      <c r="AA115" t="e">
        <f t="shared" si="26"/>
        <v>#DIV/0!</v>
      </c>
      <c r="AB115" t="e">
        <f t="shared" si="27"/>
        <v>#DIV/0!</v>
      </c>
      <c r="AC115" t="e">
        <f t="shared" si="28"/>
        <v>#DIV/0!</v>
      </c>
      <c r="AD115" t="e">
        <f t="shared" si="29"/>
        <v>#DIV/0!</v>
      </c>
      <c r="AE115" t="e">
        <f t="shared" si="30"/>
        <v>#DIV/0!</v>
      </c>
      <c r="AF115" t="e">
        <f t="shared" si="31"/>
        <v>#DIV/0!</v>
      </c>
      <c r="AG115" t="e">
        <f t="shared" si="32"/>
        <v>#DIV/0!</v>
      </c>
      <c r="AH115" t="e">
        <f t="shared" si="33"/>
        <v>#DIV/0!</v>
      </c>
    </row>
    <row r="116" spans="1:34" x14ac:dyDescent="0.25">
      <c r="A116" s="465">
        <v>110</v>
      </c>
      <c r="T116" t="e">
        <f t="shared" si="19"/>
        <v>#DIV/0!</v>
      </c>
      <c r="U116" t="e">
        <f t="shared" si="20"/>
        <v>#DIV/0!</v>
      </c>
      <c r="V116" t="e">
        <f t="shared" si="21"/>
        <v>#DIV/0!</v>
      </c>
      <c r="W116" t="e">
        <f t="shared" si="22"/>
        <v>#DIV/0!</v>
      </c>
      <c r="X116" t="e">
        <f t="shared" si="23"/>
        <v>#DIV/0!</v>
      </c>
      <c r="Y116" t="e">
        <f t="shared" si="24"/>
        <v>#DIV/0!</v>
      </c>
      <c r="Z116" t="e">
        <f t="shared" si="25"/>
        <v>#DIV/0!</v>
      </c>
      <c r="AA116" t="e">
        <f t="shared" si="26"/>
        <v>#DIV/0!</v>
      </c>
      <c r="AB116" t="e">
        <f t="shared" si="27"/>
        <v>#DIV/0!</v>
      </c>
      <c r="AC116" t="e">
        <f t="shared" si="28"/>
        <v>#DIV/0!</v>
      </c>
      <c r="AD116" t="e">
        <f t="shared" si="29"/>
        <v>#DIV/0!</v>
      </c>
      <c r="AE116" t="e">
        <f t="shared" si="30"/>
        <v>#DIV/0!</v>
      </c>
      <c r="AF116" t="e">
        <f t="shared" si="31"/>
        <v>#DIV/0!</v>
      </c>
      <c r="AG116" t="e">
        <f t="shared" si="32"/>
        <v>#DIV/0!</v>
      </c>
      <c r="AH116" t="e">
        <f t="shared" si="33"/>
        <v>#DIV/0!</v>
      </c>
    </row>
    <row r="117" spans="1:34" x14ac:dyDescent="0.25">
      <c r="A117" s="465">
        <v>111</v>
      </c>
      <c r="T117" t="e">
        <f t="shared" si="19"/>
        <v>#DIV/0!</v>
      </c>
      <c r="U117" t="e">
        <f t="shared" si="20"/>
        <v>#DIV/0!</v>
      </c>
      <c r="V117" t="e">
        <f t="shared" si="21"/>
        <v>#DIV/0!</v>
      </c>
      <c r="W117" t="e">
        <f t="shared" si="22"/>
        <v>#DIV/0!</v>
      </c>
      <c r="X117" t="e">
        <f t="shared" si="23"/>
        <v>#DIV/0!</v>
      </c>
      <c r="Y117" t="e">
        <f t="shared" si="24"/>
        <v>#DIV/0!</v>
      </c>
      <c r="Z117" t="e">
        <f t="shared" si="25"/>
        <v>#DIV/0!</v>
      </c>
      <c r="AA117" t="e">
        <f t="shared" si="26"/>
        <v>#DIV/0!</v>
      </c>
      <c r="AB117" t="e">
        <f t="shared" si="27"/>
        <v>#DIV/0!</v>
      </c>
      <c r="AC117" t="e">
        <f t="shared" si="28"/>
        <v>#DIV/0!</v>
      </c>
      <c r="AD117" t="e">
        <f t="shared" si="29"/>
        <v>#DIV/0!</v>
      </c>
      <c r="AE117" t="e">
        <f t="shared" si="30"/>
        <v>#DIV/0!</v>
      </c>
      <c r="AF117" t="e">
        <f t="shared" si="31"/>
        <v>#DIV/0!</v>
      </c>
      <c r="AG117" t="e">
        <f t="shared" si="32"/>
        <v>#DIV/0!</v>
      </c>
      <c r="AH117" t="e">
        <f t="shared" si="33"/>
        <v>#DIV/0!</v>
      </c>
    </row>
    <row r="118" spans="1:34" x14ac:dyDescent="0.25">
      <c r="A118" s="465">
        <v>112</v>
      </c>
      <c r="T118" t="e">
        <f t="shared" si="19"/>
        <v>#DIV/0!</v>
      </c>
      <c r="U118" t="e">
        <f t="shared" si="20"/>
        <v>#DIV/0!</v>
      </c>
      <c r="V118" t="e">
        <f t="shared" si="21"/>
        <v>#DIV/0!</v>
      </c>
      <c r="W118" t="e">
        <f t="shared" si="22"/>
        <v>#DIV/0!</v>
      </c>
      <c r="X118" t="e">
        <f t="shared" si="23"/>
        <v>#DIV/0!</v>
      </c>
      <c r="Y118" t="e">
        <f t="shared" si="24"/>
        <v>#DIV/0!</v>
      </c>
      <c r="Z118" t="e">
        <f t="shared" si="25"/>
        <v>#DIV/0!</v>
      </c>
      <c r="AA118" t="e">
        <f t="shared" si="26"/>
        <v>#DIV/0!</v>
      </c>
      <c r="AB118" t="e">
        <f t="shared" si="27"/>
        <v>#DIV/0!</v>
      </c>
      <c r="AC118" t="e">
        <f t="shared" si="28"/>
        <v>#DIV/0!</v>
      </c>
      <c r="AD118" t="e">
        <f t="shared" si="29"/>
        <v>#DIV/0!</v>
      </c>
      <c r="AE118" t="e">
        <f t="shared" si="30"/>
        <v>#DIV/0!</v>
      </c>
      <c r="AF118" t="e">
        <f t="shared" si="31"/>
        <v>#DIV/0!</v>
      </c>
      <c r="AG118" t="e">
        <f t="shared" si="32"/>
        <v>#DIV/0!</v>
      </c>
      <c r="AH118" t="e">
        <f t="shared" si="33"/>
        <v>#DIV/0!</v>
      </c>
    </row>
    <row r="119" spans="1:34" x14ac:dyDescent="0.25">
      <c r="A119" s="465">
        <v>113</v>
      </c>
      <c r="T119" t="e">
        <f t="shared" si="19"/>
        <v>#DIV/0!</v>
      </c>
      <c r="U119" t="e">
        <f t="shared" si="20"/>
        <v>#DIV/0!</v>
      </c>
      <c r="V119" t="e">
        <f t="shared" si="21"/>
        <v>#DIV/0!</v>
      </c>
      <c r="W119" t="e">
        <f t="shared" si="22"/>
        <v>#DIV/0!</v>
      </c>
      <c r="X119" t="e">
        <f t="shared" si="23"/>
        <v>#DIV/0!</v>
      </c>
      <c r="Y119" t="e">
        <f t="shared" si="24"/>
        <v>#DIV/0!</v>
      </c>
      <c r="Z119" t="e">
        <f t="shared" si="25"/>
        <v>#DIV/0!</v>
      </c>
      <c r="AA119" t="e">
        <f t="shared" si="26"/>
        <v>#DIV/0!</v>
      </c>
      <c r="AB119" t="e">
        <f t="shared" si="27"/>
        <v>#DIV/0!</v>
      </c>
      <c r="AC119" t="e">
        <f t="shared" si="28"/>
        <v>#DIV/0!</v>
      </c>
      <c r="AD119" t="e">
        <f t="shared" si="29"/>
        <v>#DIV/0!</v>
      </c>
      <c r="AE119" t="e">
        <f t="shared" si="30"/>
        <v>#DIV/0!</v>
      </c>
      <c r="AF119" t="e">
        <f t="shared" si="31"/>
        <v>#DIV/0!</v>
      </c>
      <c r="AG119" t="e">
        <f t="shared" si="32"/>
        <v>#DIV/0!</v>
      </c>
      <c r="AH119" t="e">
        <f t="shared" si="33"/>
        <v>#DIV/0!</v>
      </c>
    </row>
    <row r="120" spans="1:34" x14ac:dyDescent="0.25">
      <c r="A120" s="465">
        <v>114</v>
      </c>
      <c r="T120" t="e">
        <f t="shared" si="19"/>
        <v>#DIV/0!</v>
      </c>
      <c r="U120" t="e">
        <f t="shared" si="20"/>
        <v>#DIV/0!</v>
      </c>
      <c r="V120" t="e">
        <f t="shared" si="21"/>
        <v>#DIV/0!</v>
      </c>
      <c r="W120" t="e">
        <f t="shared" si="22"/>
        <v>#DIV/0!</v>
      </c>
      <c r="X120" t="e">
        <f t="shared" si="23"/>
        <v>#DIV/0!</v>
      </c>
      <c r="Y120" t="e">
        <f t="shared" si="24"/>
        <v>#DIV/0!</v>
      </c>
      <c r="Z120" t="e">
        <f t="shared" si="25"/>
        <v>#DIV/0!</v>
      </c>
      <c r="AA120" t="e">
        <f t="shared" si="26"/>
        <v>#DIV/0!</v>
      </c>
      <c r="AB120" t="e">
        <f t="shared" si="27"/>
        <v>#DIV/0!</v>
      </c>
      <c r="AC120" t="e">
        <f t="shared" si="28"/>
        <v>#DIV/0!</v>
      </c>
      <c r="AD120" t="e">
        <f t="shared" si="29"/>
        <v>#DIV/0!</v>
      </c>
      <c r="AE120" t="e">
        <f t="shared" si="30"/>
        <v>#DIV/0!</v>
      </c>
      <c r="AF120" t="e">
        <f t="shared" si="31"/>
        <v>#DIV/0!</v>
      </c>
      <c r="AG120" t="e">
        <f t="shared" si="32"/>
        <v>#DIV/0!</v>
      </c>
      <c r="AH120" t="e">
        <f t="shared" si="33"/>
        <v>#DIV/0!</v>
      </c>
    </row>
    <row r="121" spans="1:34" x14ac:dyDescent="0.25">
      <c r="A121" s="465">
        <v>115</v>
      </c>
      <c r="T121" t="e">
        <f t="shared" si="19"/>
        <v>#DIV/0!</v>
      </c>
      <c r="U121" t="e">
        <f t="shared" si="20"/>
        <v>#DIV/0!</v>
      </c>
      <c r="V121" t="e">
        <f t="shared" si="21"/>
        <v>#DIV/0!</v>
      </c>
      <c r="W121" t="e">
        <f t="shared" si="22"/>
        <v>#DIV/0!</v>
      </c>
      <c r="X121" t="e">
        <f t="shared" si="23"/>
        <v>#DIV/0!</v>
      </c>
      <c r="Y121" t="e">
        <f t="shared" si="24"/>
        <v>#DIV/0!</v>
      </c>
      <c r="Z121" t="e">
        <f t="shared" si="25"/>
        <v>#DIV/0!</v>
      </c>
      <c r="AA121" t="e">
        <f t="shared" si="26"/>
        <v>#DIV/0!</v>
      </c>
      <c r="AB121" t="e">
        <f t="shared" si="27"/>
        <v>#DIV/0!</v>
      </c>
      <c r="AC121" t="e">
        <f t="shared" si="28"/>
        <v>#DIV/0!</v>
      </c>
      <c r="AD121" t="e">
        <f t="shared" si="29"/>
        <v>#DIV/0!</v>
      </c>
      <c r="AE121" t="e">
        <f t="shared" si="30"/>
        <v>#DIV/0!</v>
      </c>
      <c r="AF121" t="e">
        <f t="shared" si="31"/>
        <v>#DIV/0!</v>
      </c>
      <c r="AG121" t="e">
        <f t="shared" si="32"/>
        <v>#DIV/0!</v>
      </c>
      <c r="AH121" t="e">
        <f t="shared" si="33"/>
        <v>#DIV/0!</v>
      </c>
    </row>
    <row r="122" spans="1:34" x14ac:dyDescent="0.25">
      <c r="A122" s="465">
        <v>116</v>
      </c>
      <c r="T122" t="e">
        <f t="shared" si="19"/>
        <v>#DIV/0!</v>
      </c>
      <c r="U122" t="e">
        <f t="shared" si="20"/>
        <v>#DIV/0!</v>
      </c>
      <c r="V122" t="e">
        <f t="shared" si="21"/>
        <v>#DIV/0!</v>
      </c>
      <c r="W122" t="e">
        <f t="shared" si="22"/>
        <v>#DIV/0!</v>
      </c>
      <c r="X122" t="e">
        <f t="shared" si="23"/>
        <v>#DIV/0!</v>
      </c>
      <c r="Y122" t="e">
        <f t="shared" si="24"/>
        <v>#DIV/0!</v>
      </c>
      <c r="Z122" t="e">
        <f t="shared" si="25"/>
        <v>#DIV/0!</v>
      </c>
      <c r="AA122" t="e">
        <f t="shared" si="26"/>
        <v>#DIV/0!</v>
      </c>
      <c r="AB122" t="e">
        <f t="shared" si="27"/>
        <v>#DIV/0!</v>
      </c>
      <c r="AC122" t="e">
        <f t="shared" si="28"/>
        <v>#DIV/0!</v>
      </c>
      <c r="AD122" t="e">
        <f t="shared" si="29"/>
        <v>#DIV/0!</v>
      </c>
      <c r="AE122" t="e">
        <f t="shared" si="30"/>
        <v>#DIV/0!</v>
      </c>
      <c r="AF122" t="e">
        <f t="shared" si="31"/>
        <v>#DIV/0!</v>
      </c>
      <c r="AG122" t="e">
        <f t="shared" si="32"/>
        <v>#DIV/0!</v>
      </c>
      <c r="AH122" t="e">
        <f t="shared" si="33"/>
        <v>#DIV/0!</v>
      </c>
    </row>
    <row r="123" spans="1:34" x14ac:dyDescent="0.25">
      <c r="A123" s="465">
        <v>117</v>
      </c>
      <c r="T123" t="e">
        <f t="shared" si="19"/>
        <v>#DIV/0!</v>
      </c>
      <c r="U123" t="e">
        <f t="shared" si="20"/>
        <v>#DIV/0!</v>
      </c>
      <c r="V123" t="e">
        <f t="shared" si="21"/>
        <v>#DIV/0!</v>
      </c>
      <c r="W123" t="e">
        <f t="shared" si="22"/>
        <v>#DIV/0!</v>
      </c>
      <c r="X123" t="e">
        <f t="shared" si="23"/>
        <v>#DIV/0!</v>
      </c>
      <c r="Y123" t="e">
        <f t="shared" si="24"/>
        <v>#DIV/0!</v>
      </c>
      <c r="Z123" t="e">
        <f t="shared" si="25"/>
        <v>#DIV/0!</v>
      </c>
      <c r="AA123" t="e">
        <f t="shared" si="26"/>
        <v>#DIV/0!</v>
      </c>
      <c r="AB123" t="e">
        <f t="shared" si="27"/>
        <v>#DIV/0!</v>
      </c>
      <c r="AC123" t="e">
        <f t="shared" si="28"/>
        <v>#DIV/0!</v>
      </c>
      <c r="AD123" t="e">
        <f t="shared" si="29"/>
        <v>#DIV/0!</v>
      </c>
      <c r="AE123" t="e">
        <f t="shared" si="30"/>
        <v>#DIV/0!</v>
      </c>
      <c r="AF123" t="e">
        <f t="shared" si="31"/>
        <v>#DIV/0!</v>
      </c>
      <c r="AG123" t="e">
        <f t="shared" si="32"/>
        <v>#DIV/0!</v>
      </c>
      <c r="AH123" t="e">
        <f t="shared" si="33"/>
        <v>#DIV/0!</v>
      </c>
    </row>
    <row r="124" spans="1:34" x14ac:dyDescent="0.25">
      <c r="A124" s="465">
        <v>118</v>
      </c>
      <c r="T124" t="e">
        <f t="shared" si="19"/>
        <v>#DIV/0!</v>
      </c>
      <c r="U124" t="e">
        <f t="shared" si="20"/>
        <v>#DIV/0!</v>
      </c>
      <c r="V124" t="e">
        <f t="shared" si="21"/>
        <v>#DIV/0!</v>
      </c>
      <c r="W124" t="e">
        <f t="shared" si="22"/>
        <v>#DIV/0!</v>
      </c>
      <c r="X124" t="e">
        <f t="shared" si="23"/>
        <v>#DIV/0!</v>
      </c>
      <c r="Y124" t="e">
        <f t="shared" si="24"/>
        <v>#DIV/0!</v>
      </c>
      <c r="Z124" t="e">
        <f t="shared" si="25"/>
        <v>#DIV/0!</v>
      </c>
      <c r="AA124" t="e">
        <f t="shared" si="26"/>
        <v>#DIV/0!</v>
      </c>
      <c r="AB124" t="e">
        <f t="shared" si="27"/>
        <v>#DIV/0!</v>
      </c>
      <c r="AC124" t="e">
        <f t="shared" si="28"/>
        <v>#DIV/0!</v>
      </c>
      <c r="AD124" t="e">
        <f t="shared" si="29"/>
        <v>#DIV/0!</v>
      </c>
      <c r="AE124" t="e">
        <f t="shared" si="30"/>
        <v>#DIV/0!</v>
      </c>
      <c r="AF124" t="e">
        <f t="shared" si="31"/>
        <v>#DIV/0!</v>
      </c>
      <c r="AG124" t="e">
        <f t="shared" si="32"/>
        <v>#DIV/0!</v>
      </c>
      <c r="AH124" t="e">
        <f t="shared" si="33"/>
        <v>#DIV/0!</v>
      </c>
    </row>
    <row r="125" spans="1:34" x14ac:dyDescent="0.25">
      <c r="A125" s="465">
        <v>119</v>
      </c>
      <c r="T125" t="e">
        <f t="shared" si="19"/>
        <v>#DIV/0!</v>
      </c>
      <c r="U125" t="e">
        <f t="shared" si="20"/>
        <v>#DIV/0!</v>
      </c>
      <c r="V125" t="e">
        <f t="shared" si="21"/>
        <v>#DIV/0!</v>
      </c>
      <c r="W125" t="e">
        <f t="shared" si="22"/>
        <v>#DIV/0!</v>
      </c>
      <c r="X125" t="e">
        <f t="shared" si="23"/>
        <v>#DIV/0!</v>
      </c>
      <c r="Y125" t="e">
        <f t="shared" si="24"/>
        <v>#DIV/0!</v>
      </c>
      <c r="Z125" t="e">
        <f t="shared" si="25"/>
        <v>#DIV/0!</v>
      </c>
      <c r="AA125" t="e">
        <f t="shared" si="26"/>
        <v>#DIV/0!</v>
      </c>
      <c r="AB125" t="e">
        <f t="shared" si="27"/>
        <v>#DIV/0!</v>
      </c>
      <c r="AC125" t="e">
        <f t="shared" si="28"/>
        <v>#DIV/0!</v>
      </c>
      <c r="AD125" t="e">
        <f t="shared" si="29"/>
        <v>#DIV/0!</v>
      </c>
      <c r="AE125" t="e">
        <f t="shared" si="30"/>
        <v>#DIV/0!</v>
      </c>
      <c r="AF125" t="e">
        <f t="shared" si="31"/>
        <v>#DIV/0!</v>
      </c>
      <c r="AG125" t="e">
        <f t="shared" si="32"/>
        <v>#DIV/0!</v>
      </c>
      <c r="AH125" t="e">
        <f t="shared" si="33"/>
        <v>#DIV/0!</v>
      </c>
    </row>
    <row r="126" spans="1:34" x14ac:dyDescent="0.25">
      <c r="A126" s="465">
        <v>120</v>
      </c>
      <c r="T126" t="e">
        <f t="shared" si="19"/>
        <v>#DIV/0!</v>
      </c>
      <c r="U126" t="e">
        <f t="shared" si="20"/>
        <v>#DIV/0!</v>
      </c>
      <c r="V126" t="e">
        <f t="shared" si="21"/>
        <v>#DIV/0!</v>
      </c>
      <c r="W126" t="e">
        <f t="shared" si="22"/>
        <v>#DIV/0!</v>
      </c>
      <c r="X126" t="e">
        <f t="shared" si="23"/>
        <v>#DIV/0!</v>
      </c>
      <c r="Y126" t="e">
        <f t="shared" si="24"/>
        <v>#DIV/0!</v>
      </c>
      <c r="Z126" t="e">
        <f t="shared" si="25"/>
        <v>#DIV/0!</v>
      </c>
      <c r="AA126" t="e">
        <f t="shared" si="26"/>
        <v>#DIV/0!</v>
      </c>
      <c r="AB126" t="e">
        <f t="shared" si="27"/>
        <v>#DIV/0!</v>
      </c>
      <c r="AC126" t="e">
        <f t="shared" si="28"/>
        <v>#DIV/0!</v>
      </c>
      <c r="AD126" t="e">
        <f t="shared" si="29"/>
        <v>#DIV/0!</v>
      </c>
      <c r="AE126" t="e">
        <f t="shared" si="30"/>
        <v>#DIV/0!</v>
      </c>
      <c r="AF126" t="e">
        <f t="shared" si="31"/>
        <v>#DIV/0!</v>
      </c>
      <c r="AG126" t="e">
        <f t="shared" si="32"/>
        <v>#DIV/0!</v>
      </c>
      <c r="AH126" t="e">
        <f t="shared" si="33"/>
        <v>#DIV/0!</v>
      </c>
    </row>
    <row r="127" spans="1:34" x14ac:dyDescent="0.25">
      <c r="A127" s="465">
        <v>121</v>
      </c>
      <c r="T127" t="e">
        <f t="shared" si="19"/>
        <v>#DIV/0!</v>
      </c>
      <c r="U127" t="e">
        <f t="shared" si="20"/>
        <v>#DIV/0!</v>
      </c>
      <c r="V127" t="e">
        <f t="shared" si="21"/>
        <v>#DIV/0!</v>
      </c>
      <c r="W127" t="e">
        <f t="shared" si="22"/>
        <v>#DIV/0!</v>
      </c>
      <c r="X127" t="e">
        <f t="shared" si="23"/>
        <v>#DIV/0!</v>
      </c>
      <c r="Y127" t="e">
        <f t="shared" si="24"/>
        <v>#DIV/0!</v>
      </c>
      <c r="Z127" t="e">
        <f t="shared" si="25"/>
        <v>#DIV/0!</v>
      </c>
      <c r="AA127" t="e">
        <f t="shared" si="26"/>
        <v>#DIV/0!</v>
      </c>
      <c r="AB127" t="e">
        <f t="shared" si="27"/>
        <v>#DIV/0!</v>
      </c>
      <c r="AC127" t="e">
        <f t="shared" si="28"/>
        <v>#DIV/0!</v>
      </c>
      <c r="AD127" t="e">
        <f t="shared" si="29"/>
        <v>#DIV/0!</v>
      </c>
      <c r="AE127" t="e">
        <f t="shared" si="30"/>
        <v>#DIV/0!</v>
      </c>
      <c r="AF127" t="e">
        <f t="shared" si="31"/>
        <v>#DIV/0!</v>
      </c>
      <c r="AG127" t="e">
        <f t="shared" si="32"/>
        <v>#DIV/0!</v>
      </c>
      <c r="AH127" t="e">
        <f t="shared" si="33"/>
        <v>#DIV/0!</v>
      </c>
    </row>
    <row r="128" spans="1:34" x14ac:dyDescent="0.25">
      <c r="A128" s="465">
        <v>122</v>
      </c>
      <c r="T128" t="e">
        <f t="shared" si="19"/>
        <v>#DIV/0!</v>
      </c>
      <c r="U128" t="e">
        <f t="shared" si="20"/>
        <v>#DIV/0!</v>
      </c>
      <c r="V128" t="e">
        <f t="shared" si="21"/>
        <v>#DIV/0!</v>
      </c>
      <c r="W128" t="e">
        <f t="shared" si="22"/>
        <v>#DIV/0!</v>
      </c>
      <c r="X128" t="e">
        <f t="shared" si="23"/>
        <v>#DIV/0!</v>
      </c>
      <c r="Y128" t="e">
        <f t="shared" si="24"/>
        <v>#DIV/0!</v>
      </c>
      <c r="Z128" t="e">
        <f t="shared" si="25"/>
        <v>#DIV/0!</v>
      </c>
      <c r="AA128" t="e">
        <f t="shared" si="26"/>
        <v>#DIV/0!</v>
      </c>
      <c r="AB128" t="e">
        <f t="shared" si="27"/>
        <v>#DIV/0!</v>
      </c>
      <c r="AC128" t="e">
        <f t="shared" si="28"/>
        <v>#DIV/0!</v>
      </c>
      <c r="AD128" t="e">
        <f t="shared" si="29"/>
        <v>#DIV/0!</v>
      </c>
      <c r="AE128" t="e">
        <f t="shared" si="30"/>
        <v>#DIV/0!</v>
      </c>
      <c r="AF128" t="e">
        <f t="shared" si="31"/>
        <v>#DIV/0!</v>
      </c>
      <c r="AG128" t="e">
        <f t="shared" si="32"/>
        <v>#DIV/0!</v>
      </c>
      <c r="AH128" t="e">
        <f t="shared" si="33"/>
        <v>#DIV/0!</v>
      </c>
    </row>
    <row r="129" spans="1:34" x14ac:dyDescent="0.25">
      <c r="A129" s="465">
        <v>123</v>
      </c>
      <c r="T129" t="e">
        <f t="shared" si="19"/>
        <v>#DIV/0!</v>
      </c>
      <c r="U129" t="e">
        <f t="shared" si="20"/>
        <v>#DIV/0!</v>
      </c>
      <c r="V129" t="e">
        <f t="shared" si="21"/>
        <v>#DIV/0!</v>
      </c>
      <c r="W129" t="e">
        <f t="shared" si="22"/>
        <v>#DIV/0!</v>
      </c>
      <c r="X129" t="e">
        <f t="shared" si="23"/>
        <v>#DIV/0!</v>
      </c>
      <c r="Y129" t="e">
        <f t="shared" si="24"/>
        <v>#DIV/0!</v>
      </c>
      <c r="Z129" t="e">
        <f t="shared" si="25"/>
        <v>#DIV/0!</v>
      </c>
      <c r="AA129" t="e">
        <f t="shared" si="26"/>
        <v>#DIV/0!</v>
      </c>
      <c r="AB129" t="e">
        <f t="shared" si="27"/>
        <v>#DIV/0!</v>
      </c>
      <c r="AC129" t="e">
        <f t="shared" si="28"/>
        <v>#DIV/0!</v>
      </c>
      <c r="AD129" t="e">
        <f t="shared" si="29"/>
        <v>#DIV/0!</v>
      </c>
      <c r="AE129" t="e">
        <f t="shared" si="30"/>
        <v>#DIV/0!</v>
      </c>
      <c r="AF129" t="e">
        <f t="shared" si="31"/>
        <v>#DIV/0!</v>
      </c>
      <c r="AG129" t="e">
        <f t="shared" si="32"/>
        <v>#DIV/0!</v>
      </c>
      <c r="AH129" t="e">
        <f t="shared" si="33"/>
        <v>#DIV/0!</v>
      </c>
    </row>
    <row r="130" spans="1:34" x14ac:dyDescent="0.25">
      <c r="A130" s="465">
        <v>124</v>
      </c>
      <c r="T130" t="e">
        <f t="shared" si="19"/>
        <v>#DIV/0!</v>
      </c>
      <c r="U130" t="e">
        <f t="shared" si="20"/>
        <v>#DIV/0!</v>
      </c>
      <c r="V130" t="e">
        <f t="shared" si="21"/>
        <v>#DIV/0!</v>
      </c>
      <c r="W130" t="e">
        <f t="shared" si="22"/>
        <v>#DIV/0!</v>
      </c>
      <c r="X130" t="e">
        <f t="shared" si="23"/>
        <v>#DIV/0!</v>
      </c>
      <c r="Y130" t="e">
        <f t="shared" si="24"/>
        <v>#DIV/0!</v>
      </c>
      <c r="Z130" t="e">
        <f t="shared" si="25"/>
        <v>#DIV/0!</v>
      </c>
      <c r="AA130" t="e">
        <f t="shared" si="26"/>
        <v>#DIV/0!</v>
      </c>
      <c r="AB130" t="e">
        <f t="shared" si="27"/>
        <v>#DIV/0!</v>
      </c>
      <c r="AC130" t="e">
        <f t="shared" si="28"/>
        <v>#DIV/0!</v>
      </c>
      <c r="AD130" t="e">
        <f t="shared" si="29"/>
        <v>#DIV/0!</v>
      </c>
      <c r="AE130" t="e">
        <f t="shared" si="30"/>
        <v>#DIV/0!</v>
      </c>
      <c r="AF130" t="e">
        <f t="shared" si="31"/>
        <v>#DIV/0!</v>
      </c>
      <c r="AG130" t="e">
        <f t="shared" si="32"/>
        <v>#DIV/0!</v>
      </c>
      <c r="AH130" t="e">
        <f t="shared" si="33"/>
        <v>#DIV/0!</v>
      </c>
    </row>
    <row r="131" spans="1:34" x14ac:dyDescent="0.25">
      <c r="A131" s="465">
        <v>125</v>
      </c>
      <c r="T131" t="e">
        <f t="shared" si="19"/>
        <v>#DIV/0!</v>
      </c>
      <c r="U131" t="e">
        <f t="shared" si="20"/>
        <v>#DIV/0!</v>
      </c>
      <c r="V131" t="e">
        <f t="shared" si="21"/>
        <v>#DIV/0!</v>
      </c>
      <c r="W131" t="e">
        <f t="shared" si="22"/>
        <v>#DIV/0!</v>
      </c>
      <c r="X131" t="e">
        <f t="shared" si="23"/>
        <v>#DIV/0!</v>
      </c>
      <c r="Y131" t="e">
        <f t="shared" si="24"/>
        <v>#DIV/0!</v>
      </c>
      <c r="Z131" t="e">
        <f t="shared" si="25"/>
        <v>#DIV/0!</v>
      </c>
      <c r="AA131" t="e">
        <f t="shared" si="26"/>
        <v>#DIV/0!</v>
      </c>
      <c r="AB131" t="e">
        <f t="shared" si="27"/>
        <v>#DIV/0!</v>
      </c>
      <c r="AC131" t="e">
        <f t="shared" si="28"/>
        <v>#DIV/0!</v>
      </c>
      <c r="AD131" t="e">
        <f t="shared" si="29"/>
        <v>#DIV/0!</v>
      </c>
      <c r="AE131" t="e">
        <f t="shared" si="30"/>
        <v>#DIV/0!</v>
      </c>
      <c r="AF131" t="e">
        <f t="shared" si="31"/>
        <v>#DIV/0!</v>
      </c>
      <c r="AG131" t="e">
        <f t="shared" si="32"/>
        <v>#DIV/0!</v>
      </c>
      <c r="AH131" t="e">
        <f t="shared" si="33"/>
        <v>#DIV/0!</v>
      </c>
    </row>
    <row r="132" spans="1:34" x14ac:dyDescent="0.25">
      <c r="A132" s="465">
        <v>126</v>
      </c>
      <c r="T132" t="e">
        <f t="shared" si="19"/>
        <v>#DIV/0!</v>
      </c>
      <c r="U132" t="e">
        <f t="shared" si="20"/>
        <v>#DIV/0!</v>
      </c>
      <c r="V132" t="e">
        <f t="shared" si="21"/>
        <v>#DIV/0!</v>
      </c>
      <c r="W132" t="e">
        <f t="shared" si="22"/>
        <v>#DIV/0!</v>
      </c>
      <c r="X132" t="e">
        <f t="shared" si="23"/>
        <v>#DIV/0!</v>
      </c>
      <c r="Y132" t="e">
        <f t="shared" si="24"/>
        <v>#DIV/0!</v>
      </c>
      <c r="Z132" t="e">
        <f t="shared" si="25"/>
        <v>#DIV/0!</v>
      </c>
      <c r="AA132" t="e">
        <f t="shared" si="26"/>
        <v>#DIV/0!</v>
      </c>
      <c r="AB132" t="e">
        <f t="shared" si="27"/>
        <v>#DIV/0!</v>
      </c>
      <c r="AC132" t="e">
        <f t="shared" si="28"/>
        <v>#DIV/0!</v>
      </c>
      <c r="AD132" t="e">
        <f t="shared" si="29"/>
        <v>#DIV/0!</v>
      </c>
      <c r="AE132" t="e">
        <f t="shared" si="30"/>
        <v>#DIV/0!</v>
      </c>
      <c r="AF132" t="e">
        <f t="shared" si="31"/>
        <v>#DIV/0!</v>
      </c>
      <c r="AG132" t="e">
        <f t="shared" si="32"/>
        <v>#DIV/0!</v>
      </c>
      <c r="AH132" t="e">
        <f t="shared" si="33"/>
        <v>#DIV/0!</v>
      </c>
    </row>
    <row r="133" spans="1:34" x14ac:dyDescent="0.25">
      <c r="A133" s="465">
        <v>127</v>
      </c>
      <c r="T133" t="e">
        <f t="shared" si="19"/>
        <v>#DIV/0!</v>
      </c>
      <c r="U133" t="e">
        <f t="shared" si="20"/>
        <v>#DIV/0!</v>
      </c>
      <c r="V133" t="e">
        <f t="shared" si="21"/>
        <v>#DIV/0!</v>
      </c>
      <c r="W133" t="e">
        <f t="shared" si="22"/>
        <v>#DIV/0!</v>
      </c>
      <c r="X133" t="e">
        <f t="shared" si="23"/>
        <v>#DIV/0!</v>
      </c>
      <c r="Y133" t="e">
        <f t="shared" si="24"/>
        <v>#DIV/0!</v>
      </c>
      <c r="Z133" t="e">
        <f t="shared" si="25"/>
        <v>#DIV/0!</v>
      </c>
      <c r="AA133" t="e">
        <f t="shared" si="26"/>
        <v>#DIV/0!</v>
      </c>
      <c r="AB133" t="e">
        <f t="shared" si="27"/>
        <v>#DIV/0!</v>
      </c>
      <c r="AC133" t="e">
        <f t="shared" si="28"/>
        <v>#DIV/0!</v>
      </c>
      <c r="AD133" t="e">
        <f t="shared" si="29"/>
        <v>#DIV/0!</v>
      </c>
      <c r="AE133" t="e">
        <f t="shared" si="30"/>
        <v>#DIV/0!</v>
      </c>
      <c r="AF133" t="e">
        <f t="shared" si="31"/>
        <v>#DIV/0!</v>
      </c>
      <c r="AG133" t="e">
        <f t="shared" si="32"/>
        <v>#DIV/0!</v>
      </c>
      <c r="AH133" t="e">
        <f t="shared" si="33"/>
        <v>#DIV/0!</v>
      </c>
    </row>
    <row r="134" spans="1:34" x14ac:dyDescent="0.25">
      <c r="A134" s="465">
        <v>128</v>
      </c>
      <c r="T134" t="e">
        <f t="shared" si="19"/>
        <v>#DIV/0!</v>
      </c>
      <c r="U134" t="e">
        <f t="shared" si="20"/>
        <v>#DIV/0!</v>
      </c>
      <c r="V134" t="e">
        <f t="shared" si="21"/>
        <v>#DIV/0!</v>
      </c>
      <c r="W134" t="e">
        <f t="shared" si="22"/>
        <v>#DIV/0!</v>
      </c>
      <c r="X134" t="e">
        <f t="shared" si="23"/>
        <v>#DIV/0!</v>
      </c>
      <c r="Y134" t="e">
        <f t="shared" si="24"/>
        <v>#DIV/0!</v>
      </c>
      <c r="Z134" t="e">
        <f t="shared" si="25"/>
        <v>#DIV/0!</v>
      </c>
      <c r="AA134" t="e">
        <f t="shared" si="26"/>
        <v>#DIV/0!</v>
      </c>
      <c r="AB134" t="e">
        <f t="shared" si="27"/>
        <v>#DIV/0!</v>
      </c>
      <c r="AC134" t="e">
        <f t="shared" si="28"/>
        <v>#DIV/0!</v>
      </c>
      <c r="AD134" t="e">
        <f t="shared" si="29"/>
        <v>#DIV/0!</v>
      </c>
      <c r="AE134" t="e">
        <f t="shared" si="30"/>
        <v>#DIV/0!</v>
      </c>
      <c r="AF134" t="e">
        <f t="shared" si="31"/>
        <v>#DIV/0!</v>
      </c>
      <c r="AG134" t="e">
        <f t="shared" si="32"/>
        <v>#DIV/0!</v>
      </c>
      <c r="AH134" t="e">
        <f t="shared" si="33"/>
        <v>#DIV/0!</v>
      </c>
    </row>
    <row r="135" spans="1:34" x14ac:dyDescent="0.25">
      <c r="A135" s="465">
        <v>129</v>
      </c>
      <c r="T135" t="e">
        <f t="shared" ref="T135:T198" si="34">(E135-E$4)/E$5</f>
        <v>#DIV/0!</v>
      </c>
      <c r="U135" t="e">
        <f t="shared" ref="U135:U198" si="35">(F135-F$4)/F$5</f>
        <v>#DIV/0!</v>
      </c>
      <c r="V135" t="e">
        <f t="shared" ref="V135:V198" si="36">(G135-G$4)/G$5</f>
        <v>#DIV/0!</v>
      </c>
      <c r="W135" t="e">
        <f t="shared" ref="W135:W198" si="37">(H135-H$4)/H$5</f>
        <v>#DIV/0!</v>
      </c>
      <c r="X135" t="e">
        <f t="shared" ref="X135:X198" si="38">(I135-I$4)/I$5</f>
        <v>#DIV/0!</v>
      </c>
      <c r="Y135" t="e">
        <f t="shared" ref="Y135:Y198" si="39">(J135-J$4)/J$5</f>
        <v>#DIV/0!</v>
      </c>
      <c r="Z135" t="e">
        <f t="shared" ref="Z135:Z198" si="40">(K135-K$4)/K$5</f>
        <v>#DIV/0!</v>
      </c>
      <c r="AA135" t="e">
        <f t="shared" ref="AA135:AA198" si="41">(L135-L$4)/L$5</f>
        <v>#DIV/0!</v>
      </c>
      <c r="AB135" t="e">
        <f t="shared" ref="AB135:AB198" si="42">(M135-M$4)/M$5</f>
        <v>#DIV/0!</v>
      </c>
      <c r="AC135" t="e">
        <f t="shared" ref="AC135:AC198" si="43">(N135-N$4)/N$5</f>
        <v>#DIV/0!</v>
      </c>
      <c r="AD135" t="e">
        <f t="shared" ref="AD135:AD198" si="44">(O135-O$4)/O$5</f>
        <v>#DIV/0!</v>
      </c>
      <c r="AE135" t="e">
        <f t="shared" ref="AE135:AE198" si="45">(P135-P$4)/P$5</f>
        <v>#DIV/0!</v>
      </c>
      <c r="AF135" t="e">
        <f t="shared" ref="AF135:AF198" si="46">(Q135-Q$4)/Q$5</f>
        <v>#DIV/0!</v>
      </c>
      <c r="AG135" t="e">
        <f t="shared" ref="AG135:AG198" si="47">(R135-R$4)/R$5</f>
        <v>#DIV/0!</v>
      </c>
      <c r="AH135" t="e">
        <f t="shared" ref="AH135:AH198" si="48">(S135-S$4)/S$5</f>
        <v>#DIV/0!</v>
      </c>
    </row>
    <row r="136" spans="1:34" x14ac:dyDescent="0.25">
      <c r="A136" s="465">
        <v>130</v>
      </c>
      <c r="T136" t="e">
        <f t="shared" si="34"/>
        <v>#DIV/0!</v>
      </c>
      <c r="U136" t="e">
        <f t="shared" si="35"/>
        <v>#DIV/0!</v>
      </c>
      <c r="V136" t="e">
        <f t="shared" si="36"/>
        <v>#DIV/0!</v>
      </c>
      <c r="W136" t="e">
        <f t="shared" si="37"/>
        <v>#DIV/0!</v>
      </c>
      <c r="X136" t="e">
        <f t="shared" si="38"/>
        <v>#DIV/0!</v>
      </c>
      <c r="Y136" t="e">
        <f t="shared" si="39"/>
        <v>#DIV/0!</v>
      </c>
      <c r="Z136" t="e">
        <f t="shared" si="40"/>
        <v>#DIV/0!</v>
      </c>
      <c r="AA136" t="e">
        <f t="shared" si="41"/>
        <v>#DIV/0!</v>
      </c>
      <c r="AB136" t="e">
        <f t="shared" si="42"/>
        <v>#DIV/0!</v>
      </c>
      <c r="AC136" t="e">
        <f t="shared" si="43"/>
        <v>#DIV/0!</v>
      </c>
      <c r="AD136" t="e">
        <f t="shared" si="44"/>
        <v>#DIV/0!</v>
      </c>
      <c r="AE136" t="e">
        <f t="shared" si="45"/>
        <v>#DIV/0!</v>
      </c>
      <c r="AF136" t="e">
        <f t="shared" si="46"/>
        <v>#DIV/0!</v>
      </c>
      <c r="AG136" t="e">
        <f t="shared" si="47"/>
        <v>#DIV/0!</v>
      </c>
      <c r="AH136" t="e">
        <f t="shared" si="48"/>
        <v>#DIV/0!</v>
      </c>
    </row>
    <row r="137" spans="1:34" x14ac:dyDescent="0.25">
      <c r="A137" s="465">
        <v>131</v>
      </c>
      <c r="T137" t="e">
        <f t="shared" si="34"/>
        <v>#DIV/0!</v>
      </c>
      <c r="U137" t="e">
        <f t="shared" si="35"/>
        <v>#DIV/0!</v>
      </c>
      <c r="V137" t="e">
        <f t="shared" si="36"/>
        <v>#DIV/0!</v>
      </c>
      <c r="W137" t="e">
        <f t="shared" si="37"/>
        <v>#DIV/0!</v>
      </c>
      <c r="X137" t="e">
        <f t="shared" si="38"/>
        <v>#DIV/0!</v>
      </c>
      <c r="Y137" t="e">
        <f t="shared" si="39"/>
        <v>#DIV/0!</v>
      </c>
      <c r="Z137" t="e">
        <f t="shared" si="40"/>
        <v>#DIV/0!</v>
      </c>
      <c r="AA137" t="e">
        <f t="shared" si="41"/>
        <v>#DIV/0!</v>
      </c>
      <c r="AB137" t="e">
        <f t="shared" si="42"/>
        <v>#DIV/0!</v>
      </c>
      <c r="AC137" t="e">
        <f t="shared" si="43"/>
        <v>#DIV/0!</v>
      </c>
      <c r="AD137" t="e">
        <f t="shared" si="44"/>
        <v>#DIV/0!</v>
      </c>
      <c r="AE137" t="e">
        <f t="shared" si="45"/>
        <v>#DIV/0!</v>
      </c>
      <c r="AF137" t="e">
        <f t="shared" si="46"/>
        <v>#DIV/0!</v>
      </c>
      <c r="AG137" t="e">
        <f t="shared" si="47"/>
        <v>#DIV/0!</v>
      </c>
      <c r="AH137" t="e">
        <f t="shared" si="48"/>
        <v>#DIV/0!</v>
      </c>
    </row>
    <row r="138" spans="1:34" x14ac:dyDescent="0.25">
      <c r="A138" s="465">
        <v>132</v>
      </c>
      <c r="T138" t="e">
        <f t="shared" si="34"/>
        <v>#DIV/0!</v>
      </c>
      <c r="U138" t="e">
        <f t="shared" si="35"/>
        <v>#DIV/0!</v>
      </c>
      <c r="V138" t="e">
        <f t="shared" si="36"/>
        <v>#DIV/0!</v>
      </c>
      <c r="W138" t="e">
        <f t="shared" si="37"/>
        <v>#DIV/0!</v>
      </c>
      <c r="X138" t="e">
        <f t="shared" si="38"/>
        <v>#DIV/0!</v>
      </c>
      <c r="Y138" t="e">
        <f t="shared" si="39"/>
        <v>#DIV/0!</v>
      </c>
      <c r="Z138" t="e">
        <f t="shared" si="40"/>
        <v>#DIV/0!</v>
      </c>
      <c r="AA138" t="e">
        <f t="shared" si="41"/>
        <v>#DIV/0!</v>
      </c>
      <c r="AB138" t="e">
        <f t="shared" si="42"/>
        <v>#DIV/0!</v>
      </c>
      <c r="AC138" t="e">
        <f t="shared" si="43"/>
        <v>#DIV/0!</v>
      </c>
      <c r="AD138" t="e">
        <f t="shared" si="44"/>
        <v>#DIV/0!</v>
      </c>
      <c r="AE138" t="e">
        <f t="shared" si="45"/>
        <v>#DIV/0!</v>
      </c>
      <c r="AF138" t="e">
        <f t="shared" si="46"/>
        <v>#DIV/0!</v>
      </c>
      <c r="AG138" t="e">
        <f t="shared" si="47"/>
        <v>#DIV/0!</v>
      </c>
      <c r="AH138" t="e">
        <f t="shared" si="48"/>
        <v>#DIV/0!</v>
      </c>
    </row>
    <row r="139" spans="1:34" x14ac:dyDescent="0.25">
      <c r="A139" s="465">
        <v>133</v>
      </c>
      <c r="T139" t="e">
        <f t="shared" si="34"/>
        <v>#DIV/0!</v>
      </c>
      <c r="U139" t="e">
        <f t="shared" si="35"/>
        <v>#DIV/0!</v>
      </c>
      <c r="V139" t="e">
        <f t="shared" si="36"/>
        <v>#DIV/0!</v>
      </c>
      <c r="W139" t="e">
        <f t="shared" si="37"/>
        <v>#DIV/0!</v>
      </c>
      <c r="X139" t="e">
        <f t="shared" si="38"/>
        <v>#DIV/0!</v>
      </c>
      <c r="Y139" t="e">
        <f t="shared" si="39"/>
        <v>#DIV/0!</v>
      </c>
      <c r="Z139" t="e">
        <f t="shared" si="40"/>
        <v>#DIV/0!</v>
      </c>
      <c r="AA139" t="e">
        <f t="shared" si="41"/>
        <v>#DIV/0!</v>
      </c>
      <c r="AB139" t="e">
        <f t="shared" si="42"/>
        <v>#DIV/0!</v>
      </c>
      <c r="AC139" t="e">
        <f t="shared" si="43"/>
        <v>#DIV/0!</v>
      </c>
      <c r="AD139" t="e">
        <f t="shared" si="44"/>
        <v>#DIV/0!</v>
      </c>
      <c r="AE139" t="e">
        <f t="shared" si="45"/>
        <v>#DIV/0!</v>
      </c>
      <c r="AF139" t="e">
        <f t="shared" si="46"/>
        <v>#DIV/0!</v>
      </c>
      <c r="AG139" t="e">
        <f t="shared" si="47"/>
        <v>#DIV/0!</v>
      </c>
      <c r="AH139" t="e">
        <f t="shared" si="48"/>
        <v>#DIV/0!</v>
      </c>
    </row>
    <row r="140" spans="1:34" x14ac:dyDescent="0.25">
      <c r="A140" s="465">
        <v>134</v>
      </c>
      <c r="T140" t="e">
        <f t="shared" si="34"/>
        <v>#DIV/0!</v>
      </c>
      <c r="U140" t="e">
        <f t="shared" si="35"/>
        <v>#DIV/0!</v>
      </c>
      <c r="V140" t="e">
        <f t="shared" si="36"/>
        <v>#DIV/0!</v>
      </c>
      <c r="W140" t="e">
        <f t="shared" si="37"/>
        <v>#DIV/0!</v>
      </c>
      <c r="X140" t="e">
        <f t="shared" si="38"/>
        <v>#DIV/0!</v>
      </c>
      <c r="Y140" t="e">
        <f t="shared" si="39"/>
        <v>#DIV/0!</v>
      </c>
      <c r="Z140" t="e">
        <f t="shared" si="40"/>
        <v>#DIV/0!</v>
      </c>
      <c r="AA140" t="e">
        <f t="shared" si="41"/>
        <v>#DIV/0!</v>
      </c>
      <c r="AB140" t="e">
        <f t="shared" si="42"/>
        <v>#DIV/0!</v>
      </c>
      <c r="AC140" t="e">
        <f t="shared" si="43"/>
        <v>#DIV/0!</v>
      </c>
      <c r="AD140" t="e">
        <f t="shared" si="44"/>
        <v>#DIV/0!</v>
      </c>
      <c r="AE140" t="e">
        <f t="shared" si="45"/>
        <v>#DIV/0!</v>
      </c>
      <c r="AF140" t="e">
        <f t="shared" si="46"/>
        <v>#DIV/0!</v>
      </c>
      <c r="AG140" t="e">
        <f t="shared" si="47"/>
        <v>#DIV/0!</v>
      </c>
      <c r="AH140" t="e">
        <f t="shared" si="48"/>
        <v>#DIV/0!</v>
      </c>
    </row>
    <row r="141" spans="1:34" x14ac:dyDescent="0.25">
      <c r="A141" s="465">
        <v>135</v>
      </c>
      <c r="T141" t="e">
        <f t="shared" si="34"/>
        <v>#DIV/0!</v>
      </c>
      <c r="U141" t="e">
        <f t="shared" si="35"/>
        <v>#DIV/0!</v>
      </c>
      <c r="V141" t="e">
        <f t="shared" si="36"/>
        <v>#DIV/0!</v>
      </c>
      <c r="W141" t="e">
        <f t="shared" si="37"/>
        <v>#DIV/0!</v>
      </c>
      <c r="X141" t="e">
        <f t="shared" si="38"/>
        <v>#DIV/0!</v>
      </c>
      <c r="Y141" t="e">
        <f t="shared" si="39"/>
        <v>#DIV/0!</v>
      </c>
      <c r="Z141" t="e">
        <f t="shared" si="40"/>
        <v>#DIV/0!</v>
      </c>
      <c r="AA141" t="e">
        <f t="shared" si="41"/>
        <v>#DIV/0!</v>
      </c>
      <c r="AB141" t="e">
        <f t="shared" si="42"/>
        <v>#DIV/0!</v>
      </c>
      <c r="AC141" t="e">
        <f t="shared" si="43"/>
        <v>#DIV/0!</v>
      </c>
      <c r="AD141" t="e">
        <f t="shared" si="44"/>
        <v>#DIV/0!</v>
      </c>
      <c r="AE141" t="e">
        <f t="shared" si="45"/>
        <v>#DIV/0!</v>
      </c>
      <c r="AF141" t="e">
        <f t="shared" si="46"/>
        <v>#DIV/0!</v>
      </c>
      <c r="AG141" t="e">
        <f t="shared" si="47"/>
        <v>#DIV/0!</v>
      </c>
      <c r="AH141" t="e">
        <f t="shared" si="48"/>
        <v>#DIV/0!</v>
      </c>
    </row>
    <row r="142" spans="1:34" x14ac:dyDescent="0.25">
      <c r="A142" s="465">
        <v>136</v>
      </c>
      <c r="T142" t="e">
        <f t="shared" si="34"/>
        <v>#DIV/0!</v>
      </c>
      <c r="U142" t="e">
        <f t="shared" si="35"/>
        <v>#DIV/0!</v>
      </c>
      <c r="V142" t="e">
        <f t="shared" si="36"/>
        <v>#DIV/0!</v>
      </c>
      <c r="W142" t="e">
        <f t="shared" si="37"/>
        <v>#DIV/0!</v>
      </c>
      <c r="X142" t="e">
        <f t="shared" si="38"/>
        <v>#DIV/0!</v>
      </c>
      <c r="Y142" t="e">
        <f t="shared" si="39"/>
        <v>#DIV/0!</v>
      </c>
      <c r="Z142" t="e">
        <f t="shared" si="40"/>
        <v>#DIV/0!</v>
      </c>
      <c r="AA142" t="e">
        <f t="shared" si="41"/>
        <v>#DIV/0!</v>
      </c>
      <c r="AB142" t="e">
        <f t="shared" si="42"/>
        <v>#DIV/0!</v>
      </c>
      <c r="AC142" t="e">
        <f t="shared" si="43"/>
        <v>#DIV/0!</v>
      </c>
      <c r="AD142" t="e">
        <f t="shared" si="44"/>
        <v>#DIV/0!</v>
      </c>
      <c r="AE142" t="e">
        <f t="shared" si="45"/>
        <v>#DIV/0!</v>
      </c>
      <c r="AF142" t="e">
        <f t="shared" si="46"/>
        <v>#DIV/0!</v>
      </c>
      <c r="AG142" t="e">
        <f t="shared" si="47"/>
        <v>#DIV/0!</v>
      </c>
      <c r="AH142" t="e">
        <f t="shared" si="48"/>
        <v>#DIV/0!</v>
      </c>
    </row>
    <row r="143" spans="1:34" x14ac:dyDescent="0.25">
      <c r="A143" s="465">
        <v>137</v>
      </c>
      <c r="T143" t="e">
        <f t="shared" si="34"/>
        <v>#DIV/0!</v>
      </c>
      <c r="U143" t="e">
        <f t="shared" si="35"/>
        <v>#DIV/0!</v>
      </c>
      <c r="V143" t="e">
        <f t="shared" si="36"/>
        <v>#DIV/0!</v>
      </c>
      <c r="W143" t="e">
        <f t="shared" si="37"/>
        <v>#DIV/0!</v>
      </c>
      <c r="X143" t="e">
        <f t="shared" si="38"/>
        <v>#DIV/0!</v>
      </c>
      <c r="Y143" t="e">
        <f t="shared" si="39"/>
        <v>#DIV/0!</v>
      </c>
      <c r="Z143" t="e">
        <f t="shared" si="40"/>
        <v>#DIV/0!</v>
      </c>
      <c r="AA143" t="e">
        <f t="shared" si="41"/>
        <v>#DIV/0!</v>
      </c>
      <c r="AB143" t="e">
        <f t="shared" si="42"/>
        <v>#DIV/0!</v>
      </c>
      <c r="AC143" t="e">
        <f t="shared" si="43"/>
        <v>#DIV/0!</v>
      </c>
      <c r="AD143" t="e">
        <f t="shared" si="44"/>
        <v>#DIV/0!</v>
      </c>
      <c r="AE143" t="e">
        <f t="shared" si="45"/>
        <v>#DIV/0!</v>
      </c>
      <c r="AF143" t="e">
        <f t="shared" si="46"/>
        <v>#DIV/0!</v>
      </c>
      <c r="AG143" t="e">
        <f t="shared" si="47"/>
        <v>#DIV/0!</v>
      </c>
      <c r="AH143" t="e">
        <f t="shared" si="48"/>
        <v>#DIV/0!</v>
      </c>
    </row>
    <row r="144" spans="1:34" x14ac:dyDescent="0.25">
      <c r="A144" s="465">
        <v>138</v>
      </c>
      <c r="T144" t="e">
        <f t="shared" si="34"/>
        <v>#DIV/0!</v>
      </c>
      <c r="U144" t="e">
        <f t="shared" si="35"/>
        <v>#DIV/0!</v>
      </c>
      <c r="V144" t="e">
        <f t="shared" si="36"/>
        <v>#DIV/0!</v>
      </c>
      <c r="W144" t="e">
        <f t="shared" si="37"/>
        <v>#DIV/0!</v>
      </c>
      <c r="X144" t="e">
        <f t="shared" si="38"/>
        <v>#DIV/0!</v>
      </c>
      <c r="Y144" t="e">
        <f t="shared" si="39"/>
        <v>#DIV/0!</v>
      </c>
      <c r="Z144" t="e">
        <f t="shared" si="40"/>
        <v>#DIV/0!</v>
      </c>
      <c r="AA144" t="e">
        <f t="shared" si="41"/>
        <v>#DIV/0!</v>
      </c>
      <c r="AB144" t="e">
        <f t="shared" si="42"/>
        <v>#DIV/0!</v>
      </c>
      <c r="AC144" t="e">
        <f t="shared" si="43"/>
        <v>#DIV/0!</v>
      </c>
      <c r="AD144" t="e">
        <f t="shared" si="44"/>
        <v>#DIV/0!</v>
      </c>
      <c r="AE144" t="e">
        <f t="shared" si="45"/>
        <v>#DIV/0!</v>
      </c>
      <c r="AF144" t="e">
        <f t="shared" si="46"/>
        <v>#DIV/0!</v>
      </c>
      <c r="AG144" t="e">
        <f t="shared" si="47"/>
        <v>#DIV/0!</v>
      </c>
      <c r="AH144" t="e">
        <f t="shared" si="48"/>
        <v>#DIV/0!</v>
      </c>
    </row>
    <row r="145" spans="1:34" x14ac:dyDescent="0.25">
      <c r="A145" s="465">
        <v>139</v>
      </c>
      <c r="T145" t="e">
        <f t="shared" si="34"/>
        <v>#DIV/0!</v>
      </c>
      <c r="U145" t="e">
        <f t="shared" si="35"/>
        <v>#DIV/0!</v>
      </c>
      <c r="V145" t="e">
        <f t="shared" si="36"/>
        <v>#DIV/0!</v>
      </c>
      <c r="W145" t="e">
        <f t="shared" si="37"/>
        <v>#DIV/0!</v>
      </c>
      <c r="X145" t="e">
        <f t="shared" si="38"/>
        <v>#DIV/0!</v>
      </c>
      <c r="Y145" t="e">
        <f t="shared" si="39"/>
        <v>#DIV/0!</v>
      </c>
      <c r="Z145" t="e">
        <f t="shared" si="40"/>
        <v>#DIV/0!</v>
      </c>
      <c r="AA145" t="e">
        <f t="shared" si="41"/>
        <v>#DIV/0!</v>
      </c>
      <c r="AB145" t="e">
        <f t="shared" si="42"/>
        <v>#DIV/0!</v>
      </c>
      <c r="AC145" t="e">
        <f t="shared" si="43"/>
        <v>#DIV/0!</v>
      </c>
      <c r="AD145" t="e">
        <f t="shared" si="44"/>
        <v>#DIV/0!</v>
      </c>
      <c r="AE145" t="e">
        <f t="shared" si="45"/>
        <v>#DIV/0!</v>
      </c>
      <c r="AF145" t="e">
        <f t="shared" si="46"/>
        <v>#DIV/0!</v>
      </c>
      <c r="AG145" t="e">
        <f t="shared" si="47"/>
        <v>#DIV/0!</v>
      </c>
      <c r="AH145" t="e">
        <f t="shared" si="48"/>
        <v>#DIV/0!</v>
      </c>
    </row>
    <row r="146" spans="1:34" x14ac:dyDescent="0.25">
      <c r="A146" s="465">
        <v>140</v>
      </c>
      <c r="T146" t="e">
        <f t="shared" si="34"/>
        <v>#DIV/0!</v>
      </c>
      <c r="U146" t="e">
        <f t="shared" si="35"/>
        <v>#DIV/0!</v>
      </c>
      <c r="V146" t="e">
        <f t="shared" si="36"/>
        <v>#DIV/0!</v>
      </c>
      <c r="W146" t="e">
        <f t="shared" si="37"/>
        <v>#DIV/0!</v>
      </c>
      <c r="X146" t="e">
        <f t="shared" si="38"/>
        <v>#DIV/0!</v>
      </c>
      <c r="Y146" t="e">
        <f t="shared" si="39"/>
        <v>#DIV/0!</v>
      </c>
      <c r="Z146" t="e">
        <f t="shared" si="40"/>
        <v>#DIV/0!</v>
      </c>
      <c r="AA146" t="e">
        <f t="shared" si="41"/>
        <v>#DIV/0!</v>
      </c>
      <c r="AB146" t="e">
        <f t="shared" si="42"/>
        <v>#DIV/0!</v>
      </c>
      <c r="AC146" t="e">
        <f t="shared" si="43"/>
        <v>#DIV/0!</v>
      </c>
      <c r="AD146" t="e">
        <f t="shared" si="44"/>
        <v>#DIV/0!</v>
      </c>
      <c r="AE146" t="e">
        <f t="shared" si="45"/>
        <v>#DIV/0!</v>
      </c>
      <c r="AF146" t="e">
        <f t="shared" si="46"/>
        <v>#DIV/0!</v>
      </c>
      <c r="AG146" t="e">
        <f t="shared" si="47"/>
        <v>#DIV/0!</v>
      </c>
      <c r="AH146" t="e">
        <f t="shared" si="48"/>
        <v>#DIV/0!</v>
      </c>
    </row>
    <row r="147" spans="1:34" x14ac:dyDescent="0.25">
      <c r="A147" s="465">
        <v>141</v>
      </c>
      <c r="T147" t="e">
        <f t="shared" si="34"/>
        <v>#DIV/0!</v>
      </c>
      <c r="U147" t="e">
        <f t="shared" si="35"/>
        <v>#DIV/0!</v>
      </c>
      <c r="V147" t="e">
        <f t="shared" si="36"/>
        <v>#DIV/0!</v>
      </c>
      <c r="W147" t="e">
        <f t="shared" si="37"/>
        <v>#DIV/0!</v>
      </c>
      <c r="X147" t="e">
        <f t="shared" si="38"/>
        <v>#DIV/0!</v>
      </c>
      <c r="Y147" t="e">
        <f t="shared" si="39"/>
        <v>#DIV/0!</v>
      </c>
      <c r="Z147" t="e">
        <f t="shared" si="40"/>
        <v>#DIV/0!</v>
      </c>
      <c r="AA147" t="e">
        <f t="shared" si="41"/>
        <v>#DIV/0!</v>
      </c>
      <c r="AB147" t="e">
        <f t="shared" si="42"/>
        <v>#DIV/0!</v>
      </c>
      <c r="AC147" t="e">
        <f t="shared" si="43"/>
        <v>#DIV/0!</v>
      </c>
      <c r="AD147" t="e">
        <f t="shared" si="44"/>
        <v>#DIV/0!</v>
      </c>
      <c r="AE147" t="e">
        <f t="shared" si="45"/>
        <v>#DIV/0!</v>
      </c>
      <c r="AF147" t="e">
        <f t="shared" si="46"/>
        <v>#DIV/0!</v>
      </c>
      <c r="AG147" t="e">
        <f t="shared" si="47"/>
        <v>#DIV/0!</v>
      </c>
      <c r="AH147" t="e">
        <f t="shared" si="48"/>
        <v>#DIV/0!</v>
      </c>
    </row>
    <row r="148" spans="1:34" x14ac:dyDescent="0.25">
      <c r="A148" s="465">
        <v>142</v>
      </c>
      <c r="T148" t="e">
        <f t="shared" si="34"/>
        <v>#DIV/0!</v>
      </c>
      <c r="U148" t="e">
        <f t="shared" si="35"/>
        <v>#DIV/0!</v>
      </c>
      <c r="V148" t="e">
        <f t="shared" si="36"/>
        <v>#DIV/0!</v>
      </c>
      <c r="W148" t="e">
        <f t="shared" si="37"/>
        <v>#DIV/0!</v>
      </c>
      <c r="X148" t="e">
        <f t="shared" si="38"/>
        <v>#DIV/0!</v>
      </c>
      <c r="Y148" t="e">
        <f t="shared" si="39"/>
        <v>#DIV/0!</v>
      </c>
      <c r="Z148" t="e">
        <f t="shared" si="40"/>
        <v>#DIV/0!</v>
      </c>
      <c r="AA148" t="e">
        <f t="shared" si="41"/>
        <v>#DIV/0!</v>
      </c>
      <c r="AB148" t="e">
        <f t="shared" si="42"/>
        <v>#DIV/0!</v>
      </c>
      <c r="AC148" t="e">
        <f t="shared" si="43"/>
        <v>#DIV/0!</v>
      </c>
      <c r="AD148" t="e">
        <f t="shared" si="44"/>
        <v>#DIV/0!</v>
      </c>
      <c r="AE148" t="e">
        <f t="shared" si="45"/>
        <v>#DIV/0!</v>
      </c>
      <c r="AF148" t="e">
        <f t="shared" si="46"/>
        <v>#DIV/0!</v>
      </c>
      <c r="AG148" t="e">
        <f t="shared" si="47"/>
        <v>#DIV/0!</v>
      </c>
      <c r="AH148" t="e">
        <f t="shared" si="48"/>
        <v>#DIV/0!</v>
      </c>
    </row>
    <row r="149" spans="1:34" x14ac:dyDescent="0.25">
      <c r="A149" s="465">
        <v>143</v>
      </c>
      <c r="T149" t="e">
        <f t="shared" si="34"/>
        <v>#DIV/0!</v>
      </c>
      <c r="U149" t="e">
        <f t="shared" si="35"/>
        <v>#DIV/0!</v>
      </c>
      <c r="V149" t="e">
        <f t="shared" si="36"/>
        <v>#DIV/0!</v>
      </c>
      <c r="W149" t="e">
        <f t="shared" si="37"/>
        <v>#DIV/0!</v>
      </c>
      <c r="X149" t="e">
        <f t="shared" si="38"/>
        <v>#DIV/0!</v>
      </c>
      <c r="Y149" t="e">
        <f t="shared" si="39"/>
        <v>#DIV/0!</v>
      </c>
      <c r="Z149" t="e">
        <f t="shared" si="40"/>
        <v>#DIV/0!</v>
      </c>
      <c r="AA149" t="e">
        <f t="shared" si="41"/>
        <v>#DIV/0!</v>
      </c>
      <c r="AB149" t="e">
        <f t="shared" si="42"/>
        <v>#DIV/0!</v>
      </c>
      <c r="AC149" t="e">
        <f t="shared" si="43"/>
        <v>#DIV/0!</v>
      </c>
      <c r="AD149" t="e">
        <f t="shared" si="44"/>
        <v>#DIV/0!</v>
      </c>
      <c r="AE149" t="e">
        <f t="shared" si="45"/>
        <v>#DIV/0!</v>
      </c>
      <c r="AF149" t="e">
        <f t="shared" si="46"/>
        <v>#DIV/0!</v>
      </c>
      <c r="AG149" t="e">
        <f t="shared" si="47"/>
        <v>#DIV/0!</v>
      </c>
      <c r="AH149" t="e">
        <f t="shared" si="48"/>
        <v>#DIV/0!</v>
      </c>
    </row>
    <row r="150" spans="1:34" x14ac:dyDescent="0.25">
      <c r="A150" s="465">
        <v>144</v>
      </c>
      <c r="T150" t="e">
        <f t="shared" si="34"/>
        <v>#DIV/0!</v>
      </c>
      <c r="U150" t="e">
        <f t="shared" si="35"/>
        <v>#DIV/0!</v>
      </c>
      <c r="V150" t="e">
        <f t="shared" si="36"/>
        <v>#DIV/0!</v>
      </c>
      <c r="W150" t="e">
        <f t="shared" si="37"/>
        <v>#DIV/0!</v>
      </c>
      <c r="X150" t="e">
        <f t="shared" si="38"/>
        <v>#DIV/0!</v>
      </c>
      <c r="Y150" t="e">
        <f t="shared" si="39"/>
        <v>#DIV/0!</v>
      </c>
      <c r="Z150" t="e">
        <f t="shared" si="40"/>
        <v>#DIV/0!</v>
      </c>
      <c r="AA150" t="e">
        <f t="shared" si="41"/>
        <v>#DIV/0!</v>
      </c>
      <c r="AB150" t="e">
        <f t="shared" si="42"/>
        <v>#DIV/0!</v>
      </c>
      <c r="AC150" t="e">
        <f t="shared" si="43"/>
        <v>#DIV/0!</v>
      </c>
      <c r="AD150" t="e">
        <f t="shared" si="44"/>
        <v>#DIV/0!</v>
      </c>
      <c r="AE150" t="e">
        <f t="shared" si="45"/>
        <v>#DIV/0!</v>
      </c>
      <c r="AF150" t="e">
        <f t="shared" si="46"/>
        <v>#DIV/0!</v>
      </c>
      <c r="AG150" t="e">
        <f t="shared" si="47"/>
        <v>#DIV/0!</v>
      </c>
      <c r="AH150" t="e">
        <f t="shared" si="48"/>
        <v>#DIV/0!</v>
      </c>
    </row>
    <row r="151" spans="1:34" x14ac:dyDescent="0.25">
      <c r="A151" s="465">
        <v>145</v>
      </c>
      <c r="T151" t="e">
        <f t="shared" si="34"/>
        <v>#DIV/0!</v>
      </c>
      <c r="U151" t="e">
        <f t="shared" si="35"/>
        <v>#DIV/0!</v>
      </c>
      <c r="V151" t="e">
        <f t="shared" si="36"/>
        <v>#DIV/0!</v>
      </c>
      <c r="W151" t="e">
        <f t="shared" si="37"/>
        <v>#DIV/0!</v>
      </c>
      <c r="X151" t="e">
        <f t="shared" si="38"/>
        <v>#DIV/0!</v>
      </c>
      <c r="Y151" t="e">
        <f t="shared" si="39"/>
        <v>#DIV/0!</v>
      </c>
      <c r="Z151" t="e">
        <f t="shared" si="40"/>
        <v>#DIV/0!</v>
      </c>
      <c r="AA151" t="e">
        <f t="shared" si="41"/>
        <v>#DIV/0!</v>
      </c>
      <c r="AB151" t="e">
        <f t="shared" si="42"/>
        <v>#DIV/0!</v>
      </c>
      <c r="AC151" t="e">
        <f t="shared" si="43"/>
        <v>#DIV/0!</v>
      </c>
      <c r="AD151" t="e">
        <f t="shared" si="44"/>
        <v>#DIV/0!</v>
      </c>
      <c r="AE151" t="e">
        <f t="shared" si="45"/>
        <v>#DIV/0!</v>
      </c>
      <c r="AF151" t="e">
        <f t="shared" si="46"/>
        <v>#DIV/0!</v>
      </c>
      <c r="AG151" t="e">
        <f t="shared" si="47"/>
        <v>#DIV/0!</v>
      </c>
      <c r="AH151" t="e">
        <f t="shared" si="48"/>
        <v>#DIV/0!</v>
      </c>
    </row>
    <row r="152" spans="1:34" x14ac:dyDescent="0.25">
      <c r="A152" s="465">
        <v>146</v>
      </c>
      <c r="T152" t="e">
        <f t="shared" si="34"/>
        <v>#DIV/0!</v>
      </c>
      <c r="U152" t="e">
        <f t="shared" si="35"/>
        <v>#DIV/0!</v>
      </c>
      <c r="V152" t="e">
        <f t="shared" si="36"/>
        <v>#DIV/0!</v>
      </c>
      <c r="W152" t="e">
        <f t="shared" si="37"/>
        <v>#DIV/0!</v>
      </c>
      <c r="X152" t="e">
        <f t="shared" si="38"/>
        <v>#DIV/0!</v>
      </c>
      <c r="Y152" t="e">
        <f t="shared" si="39"/>
        <v>#DIV/0!</v>
      </c>
      <c r="Z152" t="e">
        <f t="shared" si="40"/>
        <v>#DIV/0!</v>
      </c>
      <c r="AA152" t="e">
        <f t="shared" si="41"/>
        <v>#DIV/0!</v>
      </c>
      <c r="AB152" t="e">
        <f t="shared" si="42"/>
        <v>#DIV/0!</v>
      </c>
      <c r="AC152" t="e">
        <f t="shared" si="43"/>
        <v>#DIV/0!</v>
      </c>
      <c r="AD152" t="e">
        <f t="shared" si="44"/>
        <v>#DIV/0!</v>
      </c>
      <c r="AE152" t="e">
        <f t="shared" si="45"/>
        <v>#DIV/0!</v>
      </c>
      <c r="AF152" t="e">
        <f t="shared" si="46"/>
        <v>#DIV/0!</v>
      </c>
      <c r="AG152" t="e">
        <f t="shared" si="47"/>
        <v>#DIV/0!</v>
      </c>
      <c r="AH152" t="e">
        <f t="shared" si="48"/>
        <v>#DIV/0!</v>
      </c>
    </row>
    <row r="153" spans="1:34" x14ac:dyDescent="0.25">
      <c r="A153" s="465">
        <v>147</v>
      </c>
      <c r="T153" t="e">
        <f t="shared" si="34"/>
        <v>#DIV/0!</v>
      </c>
      <c r="U153" t="e">
        <f t="shared" si="35"/>
        <v>#DIV/0!</v>
      </c>
      <c r="V153" t="e">
        <f t="shared" si="36"/>
        <v>#DIV/0!</v>
      </c>
      <c r="W153" t="e">
        <f t="shared" si="37"/>
        <v>#DIV/0!</v>
      </c>
      <c r="X153" t="e">
        <f t="shared" si="38"/>
        <v>#DIV/0!</v>
      </c>
      <c r="Y153" t="e">
        <f t="shared" si="39"/>
        <v>#DIV/0!</v>
      </c>
      <c r="Z153" t="e">
        <f t="shared" si="40"/>
        <v>#DIV/0!</v>
      </c>
      <c r="AA153" t="e">
        <f t="shared" si="41"/>
        <v>#DIV/0!</v>
      </c>
      <c r="AB153" t="e">
        <f t="shared" si="42"/>
        <v>#DIV/0!</v>
      </c>
      <c r="AC153" t="e">
        <f t="shared" si="43"/>
        <v>#DIV/0!</v>
      </c>
      <c r="AD153" t="e">
        <f t="shared" si="44"/>
        <v>#DIV/0!</v>
      </c>
      <c r="AE153" t="e">
        <f t="shared" si="45"/>
        <v>#DIV/0!</v>
      </c>
      <c r="AF153" t="e">
        <f t="shared" si="46"/>
        <v>#DIV/0!</v>
      </c>
      <c r="AG153" t="e">
        <f t="shared" si="47"/>
        <v>#DIV/0!</v>
      </c>
      <c r="AH153" t="e">
        <f t="shared" si="48"/>
        <v>#DIV/0!</v>
      </c>
    </row>
    <row r="154" spans="1:34" x14ac:dyDescent="0.25">
      <c r="A154" s="465">
        <v>148</v>
      </c>
      <c r="T154" t="e">
        <f t="shared" si="34"/>
        <v>#DIV/0!</v>
      </c>
      <c r="U154" t="e">
        <f t="shared" si="35"/>
        <v>#DIV/0!</v>
      </c>
      <c r="V154" t="e">
        <f t="shared" si="36"/>
        <v>#DIV/0!</v>
      </c>
      <c r="W154" t="e">
        <f t="shared" si="37"/>
        <v>#DIV/0!</v>
      </c>
      <c r="X154" t="e">
        <f t="shared" si="38"/>
        <v>#DIV/0!</v>
      </c>
      <c r="Y154" t="e">
        <f t="shared" si="39"/>
        <v>#DIV/0!</v>
      </c>
      <c r="Z154" t="e">
        <f t="shared" si="40"/>
        <v>#DIV/0!</v>
      </c>
      <c r="AA154" t="e">
        <f t="shared" si="41"/>
        <v>#DIV/0!</v>
      </c>
      <c r="AB154" t="e">
        <f t="shared" si="42"/>
        <v>#DIV/0!</v>
      </c>
      <c r="AC154" t="e">
        <f t="shared" si="43"/>
        <v>#DIV/0!</v>
      </c>
      <c r="AD154" t="e">
        <f t="shared" si="44"/>
        <v>#DIV/0!</v>
      </c>
      <c r="AE154" t="e">
        <f t="shared" si="45"/>
        <v>#DIV/0!</v>
      </c>
      <c r="AF154" t="e">
        <f t="shared" si="46"/>
        <v>#DIV/0!</v>
      </c>
      <c r="AG154" t="e">
        <f t="shared" si="47"/>
        <v>#DIV/0!</v>
      </c>
      <c r="AH154" t="e">
        <f t="shared" si="48"/>
        <v>#DIV/0!</v>
      </c>
    </row>
    <row r="155" spans="1:34" x14ac:dyDescent="0.25">
      <c r="A155" s="465">
        <v>149</v>
      </c>
      <c r="T155" t="e">
        <f t="shared" si="34"/>
        <v>#DIV/0!</v>
      </c>
      <c r="U155" t="e">
        <f t="shared" si="35"/>
        <v>#DIV/0!</v>
      </c>
      <c r="V155" t="e">
        <f t="shared" si="36"/>
        <v>#DIV/0!</v>
      </c>
      <c r="W155" t="e">
        <f t="shared" si="37"/>
        <v>#DIV/0!</v>
      </c>
      <c r="X155" t="e">
        <f t="shared" si="38"/>
        <v>#DIV/0!</v>
      </c>
      <c r="Y155" t="e">
        <f t="shared" si="39"/>
        <v>#DIV/0!</v>
      </c>
      <c r="Z155" t="e">
        <f t="shared" si="40"/>
        <v>#DIV/0!</v>
      </c>
      <c r="AA155" t="e">
        <f t="shared" si="41"/>
        <v>#DIV/0!</v>
      </c>
      <c r="AB155" t="e">
        <f t="shared" si="42"/>
        <v>#DIV/0!</v>
      </c>
      <c r="AC155" t="e">
        <f t="shared" si="43"/>
        <v>#DIV/0!</v>
      </c>
      <c r="AD155" t="e">
        <f t="shared" si="44"/>
        <v>#DIV/0!</v>
      </c>
      <c r="AE155" t="e">
        <f t="shared" si="45"/>
        <v>#DIV/0!</v>
      </c>
      <c r="AF155" t="e">
        <f t="shared" si="46"/>
        <v>#DIV/0!</v>
      </c>
      <c r="AG155" t="e">
        <f t="shared" si="47"/>
        <v>#DIV/0!</v>
      </c>
      <c r="AH155" t="e">
        <f t="shared" si="48"/>
        <v>#DIV/0!</v>
      </c>
    </row>
    <row r="156" spans="1:34" x14ac:dyDescent="0.25">
      <c r="A156" s="465">
        <v>150</v>
      </c>
      <c r="T156" t="e">
        <f t="shared" si="34"/>
        <v>#DIV/0!</v>
      </c>
      <c r="U156" t="e">
        <f t="shared" si="35"/>
        <v>#DIV/0!</v>
      </c>
      <c r="V156" t="e">
        <f t="shared" si="36"/>
        <v>#DIV/0!</v>
      </c>
      <c r="W156" t="e">
        <f t="shared" si="37"/>
        <v>#DIV/0!</v>
      </c>
      <c r="X156" t="e">
        <f t="shared" si="38"/>
        <v>#DIV/0!</v>
      </c>
      <c r="Y156" t="e">
        <f t="shared" si="39"/>
        <v>#DIV/0!</v>
      </c>
      <c r="Z156" t="e">
        <f t="shared" si="40"/>
        <v>#DIV/0!</v>
      </c>
      <c r="AA156" t="e">
        <f t="shared" si="41"/>
        <v>#DIV/0!</v>
      </c>
      <c r="AB156" t="e">
        <f t="shared" si="42"/>
        <v>#DIV/0!</v>
      </c>
      <c r="AC156" t="e">
        <f t="shared" si="43"/>
        <v>#DIV/0!</v>
      </c>
      <c r="AD156" t="e">
        <f t="shared" si="44"/>
        <v>#DIV/0!</v>
      </c>
      <c r="AE156" t="e">
        <f t="shared" si="45"/>
        <v>#DIV/0!</v>
      </c>
      <c r="AF156" t="e">
        <f t="shared" si="46"/>
        <v>#DIV/0!</v>
      </c>
      <c r="AG156" t="e">
        <f t="shared" si="47"/>
        <v>#DIV/0!</v>
      </c>
      <c r="AH156" t="e">
        <f t="shared" si="48"/>
        <v>#DIV/0!</v>
      </c>
    </row>
    <row r="157" spans="1:34" x14ac:dyDescent="0.25">
      <c r="A157" s="465">
        <v>151</v>
      </c>
      <c r="T157" t="e">
        <f t="shared" si="34"/>
        <v>#DIV/0!</v>
      </c>
      <c r="U157" t="e">
        <f t="shared" si="35"/>
        <v>#DIV/0!</v>
      </c>
      <c r="V157" t="e">
        <f t="shared" si="36"/>
        <v>#DIV/0!</v>
      </c>
      <c r="W157" t="e">
        <f t="shared" si="37"/>
        <v>#DIV/0!</v>
      </c>
      <c r="X157" t="e">
        <f t="shared" si="38"/>
        <v>#DIV/0!</v>
      </c>
      <c r="Y157" t="e">
        <f t="shared" si="39"/>
        <v>#DIV/0!</v>
      </c>
      <c r="Z157" t="e">
        <f t="shared" si="40"/>
        <v>#DIV/0!</v>
      </c>
      <c r="AA157" t="e">
        <f t="shared" si="41"/>
        <v>#DIV/0!</v>
      </c>
      <c r="AB157" t="e">
        <f t="shared" si="42"/>
        <v>#DIV/0!</v>
      </c>
      <c r="AC157" t="e">
        <f t="shared" si="43"/>
        <v>#DIV/0!</v>
      </c>
      <c r="AD157" t="e">
        <f t="shared" si="44"/>
        <v>#DIV/0!</v>
      </c>
      <c r="AE157" t="e">
        <f t="shared" si="45"/>
        <v>#DIV/0!</v>
      </c>
      <c r="AF157" t="e">
        <f t="shared" si="46"/>
        <v>#DIV/0!</v>
      </c>
      <c r="AG157" t="e">
        <f t="shared" si="47"/>
        <v>#DIV/0!</v>
      </c>
      <c r="AH157" t="e">
        <f t="shared" si="48"/>
        <v>#DIV/0!</v>
      </c>
    </row>
    <row r="158" spans="1:34" x14ac:dyDescent="0.25">
      <c r="A158" s="465">
        <v>152</v>
      </c>
      <c r="T158" t="e">
        <f t="shared" si="34"/>
        <v>#DIV/0!</v>
      </c>
      <c r="U158" t="e">
        <f t="shared" si="35"/>
        <v>#DIV/0!</v>
      </c>
      <c r="V158" t="e">
        <f t="shared" si="36"/>
        <v>#DIV/0!</v>
      </c>
      <c r="W158" t="e">
        <f t="shared" si="37"/>
        <v>#DIV/0!</v>
      </c>
      <c r="X158" t="e">
        <f t="shared" si="38"/>
        <v>#DIV/0!</v>
      </c>
      <c r="Y158" t="e">
        <f t="shared" si="39"/>
        <v>#DIV/0!</v>
      </c>
      <c r="Z158" t="e">
        <f t="shared" si="40"/>
        <v>#DIV/0!</v>
      </c>
      <c r="AA158" t="e">
        <f t="shared" si="41"/>
        <v>#DIV/0!</v>
      </c>
      <c r="AB158" t="e">
        <f t="shared" si="42"/>
        <v>#DIV/0!</v>
      </c>
      <c r="AC158" t="e">
        <f t="shared" si="43"/>
        <v>#DIV/0!</v>
      </c>
      <c r="AD158" t="e">
        <f t="shared" si="44"/>
        <v>#DIV/0!</v>
      </c>
      <c r="AE158" t="e">
        <f t="shared" si="45"/>
        <v>#DIV/0!</v>
      </c>
      <c r="AF158" t="e">
        <f t="shared" si="46"/>
        <v>#DIV/0!</v>
      </c>
      <c r="AG158" t="e">
        <f t="shared" si="47"/>
        <v>#DIV/0!</v>
      </c>
      <c r="AH158" t="e">
        <f t="shared" si="48"/>
        <v>#DIV/0!</v>
      </c>
    </row>
    <row r="159" spans="1:34" x14ac:dyDescent="0.25">
      <c r="A159" s="465">
        <v>153</v>
      </c>
      <c r="T159" t="e">
        <f t="shared" si="34"/>
        <v>#DIV/0!</v>
      </c>
      <c r="U159" t="e">
        <f t="shared" si="35"/>
        <v>#DIV/0!</v>
      </c>
      <c r="V159" t="e">
        <f t="shared" si="36"/>
        <v>#DIV/0!</v>
      </c>
      <c r="W159" t="e">
        <f t="shared" si="37"/>
        <v>#DIV/0!</v>
      </c>
      <c r="X159" t="e">
        <f t="shared" si="38"/>
        <v>#DIV/0!</v>
      </c>
      <c r="Y159" t="e">
        <f t="shared" si="39"/>
        <v>#DIV/0!</v>
      </c>
      <c r="Z159" t="e">
        <f t="shared" si="40"/>
        <v>#DIV/0!</v>
      </c>
      <c r="AA159" t="e">
        <f t="shared" si="41"/>
        <v>#DIV/0!</v>
      </c>
      <c r="AB159" t="e">
        <f t="shared" si="42"/>
        <v>#DIV/0!</v>
      </c>
      <c r="AC159" t="e">
        <f t="shared" si="43"/>
        <v>#DIV/0!</v>
      </c>
      <c r="AD159" t="e">
        <f t="shared" si="44"/>
        <v>#DIV/0!</v>
      </c>
      <c r="AE159" t="e">
        <f t="shared" si="45"/>
        <v>#DIV/0!</v>
      </c>
      <c r="AF159" t="e">
        <f t="shared" si="46"/>
        <v>#DIV/0!</v>
      </c>
      <c r="AG159" t="e">
        <f t="shared" si="47"/>
        <v>#DIV/0!</v>
      </c>
      <c r="AH159" t="e">
        <f t="shared" si="48"/>
        <v>#DIV/0!</v>
      </c>
    </row>
    <row r="160" spans="1:34" x14ac:dyDescent="0.25">
      <c r="A160" s="465">
        <v>154</v>
      </c>
      <c r="T160" t="e">
        <f t="shared" si="34"/>
        <v>#DIV/0!</v>
      </c>
      <c r="U160" t="e">
        <f t="shared" si="35"/>
        <v>#DIV/0!</v>
      </c>
      <c r="V160" t="e">
        <f t="shared" si="36"/>
        <v>#DIV/0!</v>
      </c>
      <c r="W160" t="e">
        <f t="shared" si="37"/>
        <v>#DIV/0!</v>
      </c>
      <c r="X160" t="e">
        <f t="shared" si="38"/>
        <v>#DIV/0!</v>
      </c>
      <c r="Y160" t="e">
        <f t="shared" si="39"/>
        <v>#DIV/0!</v>
      </c>
      <c r="Z160" t="e">
        <f t="shared" si="40"/>
        <v>#DIV/0!</v>
      </c>
      <c r="AA160" t="e">
        <f t="shared" si="41"/>
        <v>#DIV/0!</v>
      </c>
      <c r="AB160" t="e">
        <f t="shared" si="42"/>
        <v>#DIV/0!</v>
      </c>
      <c r="AC160" t="e">
        <f t="shared" si="43"/>
        <v>#DIV/0!</v>
      </c>
      <c r="AD160" t="e">
        <f t="shared" si="44"/>
        <v>#DIV/0!</v>
      </c>
      <c r="AE160" t="e">
        <f t="shared" si="45"/>
        <v>#DIV/0!</v>
      </c>
      <c r="AF160" t="e">
        <f t="shared" si="46"/>
        <v>#DIV/0!</v>
      </c>
      <c r="AG160" t="e">
        <f t="shared" si="47"/>
        <v>#DIV/0!</v>
      </c>
      <c r="AH160" t="e">
        <f t="shared" si="48"/>
        <v>#DIV/0!</v>
      </c>
    </row>
    <row r="161" spans="1:34" x14ac:dyDescent="0.25">
      <c r="A161" s="465">
        <v>155</v>
      </c>
      <c r="T161" t="e">
        <f t="shared" si="34"/>
        <v>#DIV/0!</v>
      </c>
      <c r="U161" t="e">
        <f t="shared" si="35"/>
        <v>#DIV/0!</v>
      </c>
      <c r="V161" t="e">
        <f t="shared" si="36"/>
        <v>#DIV/0!</v>
      </c>
      <c r="W161" t="e">
        <f t="shared" si="37"/>
        <v>#DIV/0!</v>
      </c>
      <c r="X161" t="e">
        <f t="shared" si="38"/>
        <v>#DIV/0!</v>
      </c>
      <c r="Y161" t="e">
        <f t="shared" si="39"/>
        <v>#DIV/0!</v>
      </c>
      <c r="Z161" t="e">
        <f t="shared" si="40"/>
        <v>#DIV/0!</v>
      </c>
      <c r="AA161" t="e">
        <f t="shared" si="41"/>
        <v>#DIV/0!</v>
      </c>
      <c r="AB161" t="e">
        <f t="shared" si="42"/>
        <v>#DIV/0!</v>
      </c>
      <c r="AC161" t="e">
        <f t="shared" si="43"/>
        <v>#DIV/0!</v>
      </c>
      <c r="AD161" t="e">
        <f t="shared" si="44"/>
        <v>#DIV/0!</v>
      </c>
      <c r="AE161" t="e">
        <f t="shared" si="45"/>
        <v>#DIV/0!</v>
      </c>
      <c r="AF161" t="e">
        <f t="shared" si="46"/>
        <v>#DIV/0!</v>
      </c>
      <c r="AG161" t="e">
        <f t="shared" si="47"/>
        <v>#DIV/0!</v>
      </c>
      <c r="AH161" t="e">
        <f t="shared" si="48"/>
        <v>#DIV/0!</v>
      </c>
    </row>
    <row r="162" spans="1:34" x14ac:dyDescent="0.25">
      <c r="A162" s="465">
        <v>156</v>
      </c>
      <c r="T162" t="e">
        <f t="shared" si="34"/>
        <v>#DIV/0!</v>
      </c>
      <c r="U162" t="e">
        <f t="shared" si="35"/>
        <v>#DIV/0!</v>
      </c>
      <c r="V162" t="e">
        <f t="shared" si="36"/>
        <v>#DIV/0!</v>
      </c>
      <c r="W162" t="e">
        <f t="shared" si="37"/>
        <v>#DIV/0!</v>
      </c>
      <c r="X162" t="e">
        <f t="shared" si="38"/>
        <v>#DIV/0!</v>
      </c>
      <c r="Y162" t="e">
        <f t="shared" si="39"/>
        <v>#DIV/0!</v>
      </c>
      <c r="Z162" t="e">
        <f t="shared" si="40"/>
        <v>#DIV/0!</v>
      </c>
      <c r="AA162" t="e">
        <f t="shared" si="41"/>
        <v>#DIV/0!</v>
      </c>
      <c r="AB162" t="e">
        <f t="shared" si="42"/>
        <v>#DIV/0!</v>
      </c>
      <c r="AC162" t="e">
        <f t="shared" si="43"/>
        <v>#DIV/0!</v>
      </c>
      <c r="AD162" t="e">
        <f t="shared" si="44"/>
        <v>#DIV/0!</v>
      </c>
      <c r="AE162" t="e">
        <f t="shared" si="45"/>
        <v>#DIV/0!</v>
      </c>
      <c r="AF162" t="e">
        <f t="shared" si="46"/>
        <v>#DIV/0!</v>
      </c>
      <c r="AG162" t="e">
        <f t="shared" si="47"/>
        <v>#DIV/0!</v>
      </c>
      <c r="AH162" t="e">
        <f t="shared" si="48"/>
        <v>#DIV/0!</v>
      </c>
    </row>
    <row r="163" spans="1:34" x14ac:dyDescent="0.25">
      <c r="A163" s="465">
        <v>157</v>
      </c>
      <c r="T163" t="e">
        <f t="shared" si="34"/>
        <v>#DIV/0!</v>
      </c>
      <c r="U163" t="e">
        <f t="shared" si="35"/>
        <v>#DIV/0!</v>
      </c>
      <c r="V163" t="e">
        <f t="shared" si="36"/>
        <v>#DIV/0!</v>
      </c>
      <c r="W163" t="e">
        <f t="shared" si="37"/>
        <v>#DIV/0!</v>
      </c>
      <c r="X163" t="e">
        <f t="shared" si="38"/>
        <v>#DIV/0!</v>
      </c>
      <c r="Y163" t="e">
        <f t="shared" si="39"/>
        <v>#DIV/0!</v>
      </c>
      <c r="Z163" t="e">
        <f t="shared" si="40"/>
        <v>#DIV/0!</v>
      </c>
      <c r="AA163" t="e">
        <f t="shared" si="41"/>
        <v>#DIV/0!</v>
      </c>
      <c r="AB163" t="e">
        <f t="shared" si="42"/>
        <v>#DIV/0!</v>
      </c>
      <c r="AC163" t="e">
        <f t="shared" si="43"/>
        <v>#DIV/0!</v>
      </c>
      <c r="AD163" t="e">
        <f t="shared" si="44"/>
        <v>#DIV/0!</v>
      </c>
      <c r="AE163" t="e">
        <f t="shared" si="45"/>
        <v>#DIV/0!</v>
      </c>
      <c r="AF163" t="e">
        <f t="shared" si="46"/>
        <v>#DIV/0!</v>
      </c>
      <c r="AG163" t="e">
        <f t="shared" si="47"/>
        <v>#DIV/0!</v>
      </c>
      <c r="AH163" t="e">
        <f t="shared" si="48"/>
        <v>#DIV/0!</v>
      </c>
    </row>
    <row r="164" spans="1:34" x14ac:dyDescent="0.25">
      <c r="A164" s="465">
        <v>158</v>
      </c>
      <c r="T164" t="e">
        <f t="shared" si="34"/>
        <v>#DIV/0!</v>
      </c>
      <c r="U164" t="e">
        <f t="shared" si="35"/>
        <v>#DIV/0!</v>
      </c>
      <c r="V164" t="e">
        <f t="shared" si="36"/>
        <v>#DIV/0!</v>
      </c>
      <c r="W164" t="e">
        <f t="shared" si="37"/>
        <v>#DIV/0!</v>
      </c>
      <c r="X164" t="e">
        <f t="shared" si="38"/>
        <v>#DIV/0!</v>
      </c>
      <c r="Y164" t="e">
        <f t="shared" si="39"/>
        <v>#DIV/0!</v>
      </c>
      <c r="Z164" t="e">
        <f t="shared" si="40"/>
        <v>#DIV/0!</v>
      </c>
      <c r="AA164" t="e">
        <f t="shared" si="41"/>
        <v>#DIV/0!</v>
      </c>
      <c r="AB164" t="e">
        <f t="shared" si="42"/>
        <v>#DIV/0!</v>
      </c>
      <c r="AC164" t="e">
        <f t="shared" si="43"/>
        <v>#DIV/0!</v>
      </c>
      <c r="AD164" t="e">
        <f t="shared" si="44"/>
        <v>#DIV/0!</v>
      </c>
      <c r="AE164" t="e">
        <f t="shared" si="45"/>
        <v>#DIV/0!</v>
      </c>
      <c r="AF164" t="e">
        <f t="shared" si="46"/>
        <v>#DIV/0!</v>
      </c>
      <c r="AG164" t="e">
        <f t="shared" si="47"/>
        <v>#DIV/0!</v>
      </c>
      <c r="AH164" t="e">
        <f t="shared" si="48"/>
        <v>#DIV/0!</v>
      </c>
    </row>
    <row r="165" spans="1:34" x14ac:dyDescent="0.25">
      <c r="A165" s="465">
        <v>159</v>
      </c>
      <c r="T165" t="e">
        <f t="shared" si="34"/>
        <v>#DIV/0!</v>
      </c>
      <c r="U165" t="e">
        <f t="shared" si="35"/>
        <v>#DIV/0!</v>
      </c>
      <c r="V165" t="e">
        <f t="shared" si="36"/>
        <v>#DIV/0!</v>
      </c>
      <c r="W165" t="e">
        <f t="shared" si="37"/>
        <v>#DIV/0!</v>
      </c>
      <c r="X165" t="e">
        <f t="shared" si="38"/>
        <v>#DIV/0!</v>
      </c>
      <c r="Y165" t="e">
        <f t="shared" si="39"/>
        <v>#DIV/0!</v>
      </c>
      <c r="Z165" t="e">
        <f t="shared" si="40"/>
        <v>#DIV/0!</v>
      </c>
      <c r="AA165" t="e">
        <f t="shared" si="41"/>
        <v>#DIV/0!</v>
      </c>
      <c r="AB165" t="e">
        <f t="shared" si="42"/>
        <v>#DIV/0!</v>
      </c>
      <c r="AC165" t="e">
        <f t="shared" si="43"/>
        <v>#DIV/0!</v>
      </c>
      <c r="AD165" t="e">
        <f t="shared" si="44"/>
        <v>#DIV/0!</v>
      </c>
      <c r="AE165" t="e">
        <f t="shared" si="45"/>
        <v>#DIV/0!</v>
      </c>
      <c r="AF165" t="e">
        <f t="shared" si="46"/>
        <v>#DIV/0!</v>
      </c>
      <c r="AG165" t="e">
        <f t="shared" si="47"/>
        <v>#DIV/0!</v>
      </c>
      <c r="AH165" t="e">
        <f t="shared" si="48"/>
        <v>#DIV/0!</v>
      </c>
    </row>
    <row r="166" spans="1:34" x14ac:dyDescent="0.25">
      <c r="A166" s="465">
        <v>160</v>
      </c>
      <c r="T166" t="e">
        <f t="shared" si="34"/>
        <v>#DIV/0!</v>
      </c>
      <c r="U166" t="e">
        <f t="shared" si="35"/>
        <v>#DIV/0!</v>
      </c>
      <c r="V166" t="e">
        <f t="shared" si="36"/>
        <v>#DIV/0!</v>
      </c>
      <c r="W166" t="e">
        <f t="shared" si="37"/>
        <v>#DIV/0!</v>
      </c>
      <c r="X166" t="e">
        <f t="shared" si="38"/>
        <v>#DIV/0!</v>
      </c>
      <c r="Y166" t="e">
        <f t="shared" si="39"/>
        <v>#DIV/0!</v>
      </c>
      <c r="Z166" t="e">
        <f t="shared" si="40"/>
        <v>#DIV/0!</v>
      </c>
      <c r="AA166" t="e">
        <f t="shared" si="41"/>
        <v>#DIV/0!</v>
      </c>
      <c r="AB166" t="e">
        <f t="shared" si="42"/>
        <v>#DIV/0!</v>
      </c>
      <c r="AC166" t="e">
        <f t="shared" si="43"/>
        <v>#DIV/0!</v>
      </c>
      <c r="AD166" t="e">
        <f t="shared" si="44"/>
        <v>#DIV/0!</v>
      </c>
      <c r="AE166" t="e">
        <f t="shared" si="45"/>
        <v>#DIV/0!</v>
      </c>
      <c r="AF166" t="e">
        <f t="shared" si="46"/>
        <v>#DIV/0!</v>
      </c>
      <c r="AG166" t="e">
        <f t="shared" si="47"/>
        <v>#DIV/0!</v>
      </c>
      <c r="AH166" t="e">
        <f t="shared" si="48"/>
        <v>#DIV/0!</v>
      </c>
    </row>
    <row r="167" spans="1:34" x14ac:dyDescent="0.25">
      <c r="A167" s="465">
        <v>161</v>
      </c>
      <c r="T167" t="e">
        <f t="shared" si="34"/>
        <v>#DIV/0!</v>
      </c>
      <c r="U167" t="e">
        <f t="shared" si="35"/>
        <v>#DIV/0!</v>
      </c>
      <c r="V167" t="e">
        <f t="shared" si="36"/>
        <v>#DIV/0!</v>
      </c>
      <c r="W167" t="e">
        <f t="shared" si="37"/>
        <v>#DIV/0!</v>
      </c>
      <c r="X167" t="e">
        <f t="shared" si="38"/>
        <v>#DIV/0!</v>
      </c>
      <c r="Y167" t="e">
        <f t="shared" si="39"/>
        <v>#DIV/0!</v>
      </c>
      <c r="Z167" t="e">
        <f t="shared" si="40"/>
        <v>#DIV/0!</v>
      </c>
      <c r="AA167" t="e">
        <f t="shared" si="41"/>
        <v>#DIV/0!</v>
      </c>
      <c r="AB167" t="e">
        <f t="shared" si="42"/>
        <v>#DIV/0!</v>
      </c>
      <c r="AC167" t="e">
        <f t="shared" si="43"/>
        <v>#DIV/0!</v>
      </c>
      <c r="AD167" t="e">
        <f t="shared" si="44"/>
        <v>#DIV/0!</v>
      </c>
      <c r="AE167" t="e">
        <f t="shared" si="45"/>
        <v>#DIV/0!</v>
      </c>
      <c r="AF167" t="e">
        <f t="shared" si="46"/>
        <v>#DIV/0!</v>
      </c>
      <c r="AG167" t="e">
        <f t="shared" si="47"/>
        <v>#DIV/0!</v>
      </c>
      <c r="AH167" t="e">
        <f t="shared" si="48"/>
        <v>#DIV/0!</v>
      </c>
    </row>
    <row r="168" spans="1:34" x14ac:dyDescent="0.25">
      <c r="A168" s="465">
        <v>162</v>
      </c>
      <c r="T168" t="e">
        <f t="shared" si="34"/>
        <v>#DIV/0!</v>
      </c>
      <c r="U168" t="e">
        <f t="shared" si="35"/>
        <v>#DIV/0!</v>
      </c>
      <c r="V168" t="e">
        <f t="shared" si="36"/>
        <v>#DIV/0!</v>
      </c>
      <c r="W168" t="e">
        <f t="shared" si="37"/>
        <v>#DIV/0!</v>
      </c>
      <c r="X168" t="e">
        <f t="shared" si="38"/>
        <v>#DIV/0!</v>
      </c>
      <c r="Y168" t="e">
        <f t="shared" si="39"/>
        <v>#DIV/0!</v>
      </c>
      <c r="Z168" t="e">
        <f t="shared" si="40"/>
        <v>#DIV/0!</v>
      </c>
      <c r="AA168" t="e">
        <f t="shared" si="41"/>
        <v>#DIV/0!</v>
      </c>
      <c r="AB168" t="e">
        <f t="shared" si="42"/>
        <v>#DIV/0!</v>
      </c>
      <c r="AC168" t="e">
        <f t="shared" si="43"/>
        <v>#DIV/0!</v>
      </c>
      <c r="AD168" t="e">
        <f t="shared" si="44"/>
        <v>#DIV/0!</v>
      </c>
      <c r="AE168" t="e">
        <f t="shared" si="45"/>
        <v>#DIV/0!</v>
      </c>
      <c r="AF168" t="e">
        <f t="shared" si="46"/>
        <v>#DIV/0!</v>
      </c>
      <c r="AG168" t="e">
        <f t="shared" si="47"/>
        <v>#DIV/0!</v>
      </c>
      <c r="AH168" t="e">
        <f t="shared" si="48"/>
        <v>#DIV/0!</v>
      </c>
    </row>
    <row r="169" spans="1:34" x14ac:dyDescent="0.25">
      <c r="A169" s="465">
        <v>163</v>
      </c>
      <c r="T169" t="e">
        <f t="shared" si="34"/>
        <v>#DIV/0!</v>
      </c>
      <c r="U169" t="e">
        <f t="shared" si="35"/>
        <v>#DIV/0!</v>
      </c>
      <c r="V169" t="e">
        <f t="shared" si="36"/>
        <v>#DIV/0!</v>
      </c>
      <c r="W169" t="e">
        <f t="shared" si="37"/>
        <v>#DIV/0!</v>
      </c>
      <c r="X169" t="e">
        <f t="shared" si="38"/>
        <v>#DIV/0!</v>
      </c>
      <c r="Y169" t="e">
        <f t="shared" si="39"/>
        <v>#DIV/0!</v>
      </c>
      <c r="Z169" t="e">
        <f t="shared" si="40"/>
        <v>#DIV/0!</v>
      </c>
      <c r="AA169" t="e">
        <f t="shared" si="41"/>
        <v>#DIV/0!</v>
      </c>
      <c r="AB169" t="e">
        <f t="shared" si="42"/>
        <v>#DIV/0!</v>
      </c>
      <c r="AC169" t="e">
        <f t="shared" si="43"/>
        <v>#DIV/0!</v>
      </c>
      <c r="AD169" t="e">
        <f t="shared" si="44"/>
        <v>#DIV/0!</v>
      </c>
      <c r="AE169" t="e">
        <f t="shared" si="45"/>
        <v>#DIV/0!</v>
      </c>
      <c r="AF169" t="e">
        <f t="shared" si="46"/>
        <v>#DIV/0!</v>
      </c>
      <c r="AG169" t="e">
        <f t="shared" si="47"/>
        <v>#DIV/0!</v>
      </c>
      <c r="AH169" t="e">
        <f t="shared" si="48"/>
        <v>#DIV/0!</v>
      </c>
    </row>
    <row r="170" spans="1:34" x14ac:dyDescent="0.25">
      <c r="A170" s="465">
        <v>164</v>
      </c>
      <c r="T170" t="e">
        <f t="shared" si="34"/>
        <v>#DIV/0!</v>
      </c>
      <c r="U170" t="e">
        <f t="shared" si="35"/>
        <v>#DIV/0!</v>
      </c>
      <c r="V170" t="e">
        <f t="shared" si="36"/>
        <v>#DIV/0!</v>
      </c>
      <c r="W170" t="e">
        <f t="shared" si="37"/>
        <v>#DIV/0!</v>
      </c>
      <c r="X170" t="e">
        <f t="shared" si="38"/>
        <v>#DIV/0!</v>
      </c>
      <c r="Y170" t="e">
        <f t="shared" si="39"/>
        <v>#DIV/0!</v>
      </c>
      <c r="Z170" t="e">
        <f t="shared" si="40"/>
        <v>#DIV/0!</v>
      </c>
      <c r="AA170" t="e">
        <f t="shared" si="41"/>
        <v>#DIV/0!</v>
      </c>
      <c r="AB170" t="e">
        <f t="shared" si="42"/>
        <v>#DIV/0!</v>
      </c>
      <c r="AC170" t="e">
        <f t="shared" si="43"/>
        <v>#DIV/0!</v>
      </c>
      <c r="AD170" t="e">
        <f t="shared" si="44"/>
        <v>#DIV/0!</v>
      </c>
      <c r="AE170" t="e">
        <f t="shared" si="45"/>
        <v>#DIV/0!</v>
      </c>
      <c r="AF170" t="e">
        <f t="shared" si="46"/>
        <v>#DIV/0!</v>
      </c>
      <c r="AG170" t="e">
        <f t="shared" si="47"/>
        <v>#DIV/0!</v>
      </c>
      <c r="AH170" t="e">
        <f t="shared" si="48"/>
        <v>#DIV/0!</v>
      </c>
    </row>
    <row r="171" spans="1:34" x14ac:dyDescent="0.25">
      <c r="A171" s="465">
        <v>165</v>
      </c>
      <c r="T171" t="e">
        <f t="shared" si="34"/>
        <v>#DIV/0!</v>
      </c>
      <c r="U171" t="e">
        <f t="shared" si="35"/>
        <v>#DIV/0!</v>
      </c>
      <c r="V171" t="e">
        <f t="shared" si="36"/>
        <v>#DIV/0!</v>
      </c>
      <c r="W171" t="e">
        <f t="shared" si="37"/>
        <v>#DIV/0!</v>
      </c>
      <c r="X171" t="e">
        <f t="shared" si="38"/>
        <v>#DIV/0!</v>
      </c>
      <c r="Y171" t="e">
        <f t="shared" si="39"/>
        <v>#DIV/0!</v>
      </c>
      <c r="Z171" t="e">
        <f t="shared" si="40"/>
        <v>#DIV/0!</v>
      </c>
      <c r="AA171" t="e">
        <f t="shared" si="41"/>
        <v>#DIV/0!</v>
      </c>
      <c r="AB171" t="e">
        <f t="shared" si="42"/>
        <v>#DIV/0!</v>
      </c>
      <c r="AC171" t="e">
        <f t="shared" si="43"/>
        <v>#DIV/0!</v>
      </c>
      <c r="AD171" t="e">
        <f t="shared" si="44"/>
        <v>#DIV/0!</v>
      </c>
      <c r="AE171" t="e">
        <f t="shared" si="45"/>
        <v>#DIV/0!</v>
      </c>
      <c r="AF171" t="e">
        <f t="shared" si="46"/>
        <v>#DIV/0!</v>
      </c>
      <c r="AG171" t="e">
        <f t="shared" si="47"/>
        <v>#DIV/0!</v>
      </c>
      <c r="AH171" t="e">
        <f t="shared" si="48"/>
        <v>#DIV/0!</v>
      </c>
    </row>
    <row r="172" spans="1:34" x14ac:dyDescent="0.25">
      <c r="A172" s="465">
        <v>166</v>
      </c>
      <c r="T172" t="e">
        <f t="shared" si="34"/>
        <v>#DIV/0!</v>
      </c>
      <c r="U172" t="e">
        <f t="shared" si="35"/>
        <v>#DIV/0!</v>
      </c>
      <c r="V172" t="e">
        <f t="shared" si="36"/>
        <v>#DIV/0!</v>
      </c>
      <c r="W172" t="e">
        <f t="shared" si="37"/>
        <v>#DIV/0!</v>
      </c>
      <c r="X172" t="e">
        <f t="shared" si="38"/>
        <v>#DIV/0!</v>
      </c>
      <c r="Y172" t="e">
        <f t="shared" si="39"/>
        <v>#DIV/0!</v>
      </c>
      <c r="Z172" t="e">
        <f t="shared" si="40"/>
        <v>#DIV/0!</v>
      </c>
      <c r="AA172" t="e">
        <f t="shared" si="41"/>
        <v>#DIV/0!</v>
      </c>
      <c r="AB172" t="e">
        <f t="shared" si="42"/>
        <v>#DIV/0!</v>
      </c>
      <c r="AC172" t="e">
        <f t="shared" si="43"/>
        <v>#DIV/0!</v>
      </c>
      <c r="AD172" t="e">
        <f t="shared" si="44"/>
        <v>#DIV/0!</v>
      </c>
      <c r="AE172" t="e">
        <f t="shared" si="45"/>
        <v>#DIV/0!</v>
      </c>
      <c r="AF172" t="e">
        <f t="shared" si="46"/>
        <v>#DIV/0!</v>
      </c>
      <c r="AG172" t="e">
        <f t="shared" si="47"/>
        <v>#DIV/0!</v>
      </c>
      <c r="AH172" t="e">
        <f t="shared" si="48"/>
        <v>#DIV/0!</v>
      </c>
    </row>
    <row r="173" spans="1:34" x14ac:dyDescent="0.25">
      <c r="A173" s="465">
        <v>167</v>
      </c>
      <c r="T173" t="e">
        <f t="shared" si="34"/>
        <v>#DIV/0!</v>
      </c>
      <c r="U173" t="e">
        <f t="shared" si="35"/>
        <v>#DIV/0!</v>
      </c>
      <c r="V173" t="e">
        <f t="shared" si="36"/>
        <v>#DIV/0!</v>
      </c>
      <c r="W173" t="e">
        <f t="shared" si="37"/>
        <v>#DIV/0!</v>
      </c>
      <c r="X173" t="e">
        <f t="shared" si="38"/>
        <v>#DIV/0!</v>
      </c>
      <c r="Y173" t="e">
        <f t="shared" si="39"/>
        <v>#DIV/0!</v>
      </c>
      <c r="Z173" t="e">
        <f t="shared" si="40"/>
        <v>#DIV/0!</v>
      </c>
      <c r="AA173" t="e">
        <f t="shared" si="41"/>
        <v>#DIV/0!</v>
      </c>
      <c r="AB173" t="e">
        <f t="shared" si="42"/>
        <v>#DIV/0!</v>
      </c>
      <c r="AC173" t="e">
        <f t="shared" si="43"/>
        <v>#DIV/0!</v>
      </c>
      <c r="AD173" t="e">
        <f t="shared" si="44"/>
        <v>#DIV/0!</v>
      </c>
      <c r="AE173" t="e">
        <f t="shared" si="45"/>
        <v>#DIV/0!</v>
      </c>
      <c r="AF173" t="e">
        <f t="shared" si="46"/>
        <v>#DIV/0!</v>
      </c>
      <c r="AG173" t="e">
        <f t="shared" si="47"/>
        <v>#DIV/0!</v>
      </c>
      <c r="AH173" t="e">
        <f t="shared" si="48"/>
        <v>#DIV/0!</v>
      </c>
    </row>
    <row r="174" spans="1:34" x14ac:dyDescent="0.25">
      <c r="A174" s="465">
        <v>168</v>
      </c>
      <c r="T174" t="e">
        <f t="shared" si="34"/>
        <v>#DIV/0!</v>
      </c>
      <c r="U174" t="e">
        <f t="shared" si="35"/>
        <v>#DIV/0!</v>
      </c>
      <c r="V174" t="e">
        <f t="shared" si="36"/>
        <v>#DIV/0!</v>
      </c>
      <c r="W174" t="e">
        <f t="shared" si="37"/>
        <v>#DIV/0!</v>
      </c>
      <c r="X174" t="e">
        <f t="shared" si="38"/>
        <v>#DIV/0!</v>
      </c>
      <c r="Y174" t="e">
        <f t="shared" si="39"/>
        <v>#DIV/0!</v>
      </c>
      <c r="Z174" t="e">
        <f t="shared" si="40"/>
        <v>#DIV/0!</v>
      </c>
      <c r="AA174" t="e">
        <f t="shared" si="41"/>
        <v>#DIV/0!</v>
      </c>
      <c r="AB174" t="e">
        <f t="shared" si="42"/>
        <v>#DIV/0!</v>
      </c>
      <c r="AC174" t="e">
        <f t="shared" si="43"/>
        <v>#DIV/0!</v>
      </c>
      <c r="AD174" t="e">
        <f t="shared" si="44"/>
        <v>#DIV/0!</v>
      </c>
      <c r="AE174" t="e">
        <f t="shared" si="45"/>
        <v>#DIV/0!</v>
      </c>
      <c r="AF174" t="e">
        <f t="shared" si="46"/>
        <v>#DIV/0!</v>
      </c>
      <c r="AG174" t="e">
        <f t="shared" si="47"/>
        <v>#DIV/0!</v>
      </c>
      <c r="AH174" t="e">
        <f t="shared" si="48"/>
        <v>#DIV/0!</v>
      </c>
    </row>
    <row r="175" spans="1:34" x14ac:dyDescent="0.25">
      <c r="A175" s="465">
        <v>169</v>
      </c>
      <c r="T175" t="e">
        <f t="shared" si="34"/>
        <v>#DIV/0!</v>
      </c>
      <c r="U175" t="e">
        <f t="shared" si="35"/>
        <v>#DIV/0!</v>
      </c>
      <c r="V175" t="e">
        <f t="shared" si="36"/>
        <v>#DIV/0!</v>
      </c>
      <c r="W175" t="e">
        <f t="shared" si="37"/>
        <v>#DIV/0!</v>
      </c>
      <c r="X175" t="e">
        <f t="shared" si="38"/>
        <v>#DIV/0!</v>
      </c>
      <c r="Y175" t="e">
        <f t="shared" si="39"/>
        <v>#DIV/0!</v>
      </c>
      <c r="Z175" t="e">
        <f t="shared" si="40"/>
        <v>#DIV/0!</v>
      </c>
      <c r="AA175" t="e">
        <f t="shared" si="41"/>
        <v>#DIV/0!</v>
      </c>
      <c r="AB175" t="e">
        <f t="shared" si="42"/>
        <v>#DIV/0!</v>
      </c>
      <c r="AC175" t="e">
        <f t="shared" si="43"/>
        <v>#DIV/0!</v>
      </c>
      <c r="AD175" t="e">
        <f t="shared" si="44"/>
        <v>#DIV/0!</v>
      </c>
      <c r="AE175" t="e">
        <f t="shared" si="45"/>
        <v>#DIV/0!</v>
      </c>
      <c r="AF175" t="e">
        <f t="shared" si="46"/>
        <v>#DIV/0!</v>
      </c>
      <c r="AG175" t="e">
        <f t="shared" si="47"/>
        <v>#DIV/0!</v>
      </c>
      <c r="AH175" t="e">
        <f t="shared" si="48"/>
        <v>#DIV/0!</v>
      </c>
    </row>
    <row r="176" spans="1:34" x14ac:dyDescent="0.25">
      <c r="A176" s="465">
        <v>170</v>
      </c>
      <c r="T176" t="e">
        <f t="shared" si="34"/>
        <v>#DIV/0!</v>
      </c>
      <c r="U176" t="e">
        <f t="shared" si="35"/>
        <v>#DIV/0!</v>
      </c>
      <c r="V176" t="e">
        <f t="shared" si="36"/>
        <v>#DIV/0!</v>
      </c>
      <c r="W176" t="e">
        <f t="shared" si="37"/>
        <v>#DIV/0!</v>
      </c>
      <c r="X176" t="e">
        <f t="shared" si="38"/>
        <v>#DIV/0!</v>
      </c>
      <c r="Y176" t="e">
        <f t="shared" si="39"/>
        <v>#DIV/0!</v>
      </c>
      <c r="Z176" t="e">
        <f t="shared" si="40"/>
        <v>#DIV/0!</v>
      </c>
      <c r="AA176" t="e">
        <f t="shared" si="41"/>
        <v>#DIV/0!</v>
      </c>
      <c r="AB176" t="e">
        <f t="shared" si="42"/>
        <v>#DIV/0!</v>
      </c>
      <c r="AC176" t="e">
        <f t="shared" si="43"/>
        <v>#DIV/0!</v>
      </c>
      <c r="AD176" t="e">
        <f t="shared" si="44"/>
        <v>#DIV/0!</v>
      </c>
      <c r="AE176" t="e">
        <f t="shared" si="45"/>
        <v>#DIV/0!</v>
      </c>
      <c r="AF176" t="e">
        <f t="shared" si="46"/>
        <v>#DIV/0!</v>
      </c>
      <c r="AG176" t="e">
        <f t="shared" si="47"/>
        <v>#DIV/0!</v>
      </c>
      <c r="AH176" t="e">
        <f t="shared" si="48"/>
        <v>#DIV/0!</v>
      </c>
    </row>
    <row r="177" spans="1:34" x14ac:dyDescent="0.25">
      <c r="A177" s="465">
        <v>171</v>
      </c>
      <c r="T177" t="e">
        <f t="shared" si="34"/>
        <v>#DIV/0!</v>
      </c>
      <c r="U177" t="e">
        <f t="shared" si="35"/>
        <v>#DIV/0!</v>
      </c>
      <c r="V177" t="e">
        <f t="shared" si="36"/>
        <v>#DIV/0!</v>
      </c>
      <c r="W177" t="e">
        <f t="shared" si="37"/>
        <v>#DIV/0!</v>
      </c>
      <c r="X177" t="e">
        <f t="shared" si="38"/>
        <v>#DIV/0!</v>
      </c>
      <c r="Y177" t="e">
        <f t="shared" si="39"/>
        <v>#DIV/0!</v>
      </c>
      <c r="Z177" t="e">
        <f t="shared" si="40"/>
        <v>#DIV/0!</v>
      </c>
      <c r="AA177" t="e">
        <f t="shared" si="41"/>
        <v>#DIV/0!</v>
      </c>
      <c r="AB177" t="e">
        <f t="shared" si="42"/>
        <v>#DIV/0!</v>
      </c>
      <c r="AC177" t="e">
        <f t="shared" si="43"/>
        <v>#DIV/0!</v>
      </c>
      <c r="AD177" t="e">
        <f t="shared" si="44"/>
        <v>#DIV/0!</v>
      </c>
      <c r="AE177" t="e">
        <f t="shared" si="45"/>
        <v>#DIV/0!</v>
      </c>
      <c r="AF177" t="e">
        <f t="shared" si="46"/>
        <v>#DIV/0!</v>
      </c>
      <c r="AG177" t="e">
        <f t="shared" si="47"/>
        <v>#DIV/0!</v>
      </c>
      <c r="AH177" t="e">
        <f t="shared" si="48"/>
        <v>#DIV/0!</v>
      </c>
    </row>
    <row r="178" spans="1:34" x14ac:dyDescent="0.25">
      <c r="A178" s="465">
        <v>172</v>
      </c>
      <c r="T178" t="e">
        <f t="shared" si="34"/>
        <v>#DIV/0!</v>
      </c>
      <c r="U178" t="e">
        <f t="shared" si="35"/>
        <v>#DIV/0!</v>
      </c>
      <c r="V178" t="e">
        <f t="shared" si="36"/>
        <v>#DIV/0!</v>
      </c>
      <c r="W178" t="e">
        <f t="shared" si="37"/>
        <v>#DIV/0!</v>
      </c>
      <c r="X178" t="e">
        <f t="shared" si="38"/>
        <v>#DIV/0!</v>
      </c>
      <c r="Y178" t="e">
        <f t="shared" si="39"/>
        <v>#DIV/0!</v>
      </c>
      <c r="Z178" t="e">
        <f t="shared" si="40"/>
        <v>#DIV/0!</v>
      </c>
      <c r="AA178" t="e">
        <f t="shared" si="41"/>
        <v>#DIV/0!</v>
      </c>
      <c r="AB178" t="e">
        <f t="shared" si="42"/>
        <v>#DIV/0!</v>
      </c>
      <c r="AC178" t="e">
        <f t="shared" si="43"/>
        <v>#DIV/0!</v>
      </c>
      <c r="AD178" t="e">
        <f t="shared" si="44"/>
        <v>#DIV/0!</v>
      </c>
      <c r="AE178" t="e">
        <f t="shared" si="45"/>
        <v>#DIV/0!</v>
      </c>
      <c r="AF178" t="e">
        <f t="shared" si="46"/>
        <v>#DIV/0!</v>
      </c>
      <c r="AG178" t="e">
        <f t="shared" si="47"/>
        <v>#DIV/0!</v>
      </c>
      <c r="AH178" t="e">
        <f t="shared" si="48"/>
        <v>#DIV/0!</v>
      </c>
    </row>
    <row r="179" spans="1:34" x14ac:dyDescent="0.25">
      <c r="A179" s="465">
        <v>173</v>
      </c>
      <c r="T179" t="e">
        <f t="shared" si="34"/>
        <v>#DIV/0!</v>
      </c>
      <c r="U179" t="e">
        <f t="shared" si="35"/>
        <v>#DIV/0!</v>
      </c>
      <c r="V179" t="e">
        <f t="shared" si="36"/>
        <v>#DIV/0!</v>
      </c>
      <c r="W179" t="e">
        <f t="shared" si="37"/>
        <v>#DIV/0!</v>
      </c>
      <c r="X179" t="e">
        <f t="shared" si="38"/>
        <v>#DIV/0!</v>
      </c>
      <c r="Y179" t="e">
        <f t="shared" si="39"/>
        <v>#DIV/0!</v>
      </c>
      <c r="Z179" t="e">
        <f t="shared" si="40"/>
        <v>#DIV/0!</v>
      </c>
      <c r="AA179" t="e">
        <f t="shared" si="41"/>
        <v>#DIV/0!</v>
      </c>
      <c r="AB179" t="e">
        <f t="shared" si="42"/>
        <v>#DIV/0!</v>
      </c>
      <c r="AC179" t="e">
        <f t="shared" si="43"/>
        <v>#DIV/0!</v>
      </c>
      <c r="AD179" t="e">
        <f t="shared" si="44"/>
        <v>#DIV/0!</v>
      </c>
      <c r="AE179" t="e">
        <f t="shared" si="45"/>
        <v>#DIV/0!</v>
      </c>
      <c r="AF179" t="e">
        <f t="shared" si="46"/>
        <v>#DIV/0!</v>
      </c>
      <c r="AG179" t="e">
        <f t="shared" si="47"/>
        <v>#DIV/0!</v>
      </c>
      <c r="AH179" t="e">
        <f t="shared" si="48"/>
        <v>#DIV/0!</v>
      </c>
    </row>
    <row r="180" spans="1:34" x14ac:dyDescent="0.25">
      <c r="A180" s="465">
        <v>174</v>
      </c>
      <c r="T180" t="e">
        <f t="shared" si="34"/>
        <v>#DIV/0!</v>
      </c>
      <c r="U180" t="e">
        <f t="shared" si="35"/>
        <v>#DIV/0!</v>
      </c>
      <c r="V180" t="e">
        <f t="shared" si="36"/>
        <v>#DIV/0!</v>
      </c>
      <c r="W180" t="e">
        <f t="shared" si="37"/>
        <v>#DIV/0!</v>
      </c>
      <c r="X180" t="e">
        <f t="shared" si="38"/>
        <v>#DIV/0!</v>
      </c>
      <c r="Y180" t="e">
        <f t="shared" si="39"/>
        <v>#DIV/0!</v>
      </c>
      <c r="Z180" t="e">
        <f t="shared" si="40"/>
        <v>#DIV/0!</v>
      </c>
      <c r="AA180" t="e">
        <f t="shared" si="41"/>
        <v>#DIV/0!</v>
      </c>
      <c r="AB180" t="e">
        <f t="shared" si="42"/>
        <v>#DIV/0!</v>
      </c>
      <c r="AC180" t="e">
        <f t="shared" si="43"/>
        <v>#DIV/0!</v>
      </c>
      <c r="AD180" t="e">
        <f t="shared" si="44"/>
        <v>#DIV/0!</v>
      </c>
      <c r="AE180" t="e">
        <f t="shared" si="45"/>
        <v>#DIV/0!</v>
      </c>
      <c r="AF180" t="e">
        <f t="shared" si="46"/>
        <v>#DIV/0!</v>
      </c>
      <c r="AG180" t="e">
        <f t="shared" si="47"/>
        <v>#DIV/0!</v>
      </c>
      <c r="AH180" t="e">
        <f t="shared" si="48"/>
        <v>#DIV/0!</v>
      </c>
    </row>
    <row r="181" spans="1:34" x14ac:dyDescent="0.25">
      <c r="A181" s="465">
        <v>175</v>
      </c>
      <c r="T181" t="e">
        <f t="shared" si="34"/>
        <v>#DIV/0!</v>
      </c>
      <c r="U181" t="e">
        <f t="shared" si="35"/>
        <v>#DIV/0!</v>
      </c>
      <c r="V181" t="e">
        <f t="shared" si="36"/>
        <v>#DIV/0!</v>
      </c>
      <c r="W181" t="e">
        <f t="shared" si="37"/>
        <v>#DIV/0!</v>
      </c>
      <c r="X181" t="e">
        <f t="shared" si="38"/>
        <v>#DIV/0!</v>
      </c>
      <c r="Y181" t="e">
        <f t="shared" si="39"/>
        <v>#DIV/0!</v>
      </c>
      <c r="Z181" t="e">
        <f t="shared" si="40"/>
        <v>#DIV/0!</v>
      </c>
      <c r="AA181" t="e">
        <f t="shared" si="41"/>
        <v>#DIV/0!</v>
      </c>
      <c r="AB181" t="e">
        <f t="shared" si="42"/>
        <v>#DIV/0!</v>
      </c>
      <c r="AC181" t="e">
        <f t="shared" si="43"/>
        <v>#DIV/0!</v>
      </c>
      <c r="AD181" t="e">
        <f t="shared" si="44"/>
        <v>#DIV/0!</v>
      </c>
      <c r="AE181" t="e">
        <f t="shared" si="45"/>
        <v>#DIV/0!</v>
      </c>
      <c r="AF181" t="e">
        <f t="shared" si="46"/>
        <v>#DIV/0!</v>
      </c>
      <c r="AG181" t="e">
        <f t="shared" si="47"/>
        <v>#DIV/0!</v>
      </c>
      <c r="AH181" t="e">
        <f t="shared" si="48"/>
        <v>#DIV/0!</v>
      </c>
    </row>
    <row r="182" spans="1:34" x14ac:dyDescent="0.25">
      <c r="A182" s="465">
        <v>176</v>
      </c>
      <c r="T182" t="e">
        <f t="shared" si="34"/>
        <v>#DIV/0!</v>
      </c>
      <c r="U182" t="e">
        <f t="shared" si="35"/>
        <v>#DIV/0!</v>
      </c>
      <c r="V182" t="e">
        <f t="shared" si="36"/>
        <v>#DIV/0!</v>
      </c>
      <c r="W182" t="e">
        <f t="shared" si="37"/>
        <v>#DIV/0!</v>
      </c>
      <c r="X182" t="e">
        <f t="shared" si="38"/>
        <v>#DIV/0!</v>
      </c>
      <c r="Y182" t="e">
        <f t="shared" si="39"/>
        <v>#DIV/0!</v>
      </c>
      <c r="Z182" t="e">
        <f t="shared" si="40"/>
        <v>#DIV/0!</v>
      </c>
      <c r="AA182" t="e">
        <f t="shared" si="41"/>
        <v>#DIV/0!</v>
      </c>
      <c r="AB182" t="e">
        <f t="shared" si="42"/>
        <v>#DIV/0!</v>
      </c>
      <c r="AC182" t="e">
        <f t="shared" si="43"/>
        <v>#DIV/0!</v>
      </c>
      <c r="AD182" t="e">
        <f t="shared" si="44"/>
        <v>#DIV/0!</v>
      </c>
      <c r="AE182" t="e">
        <f t="shared" si="45"/>
        <v>#DIV/0!</v>
      </c>
      <c r="AF182" t="e">
        <f t="shared" si="46"/>
        <v>#DIV/0!</v>
      </c>
      <c r="AG182" t="e">
        <f t="shared" si="47"/>
        <v>#DIV/0!</v>
      </c>
      <c r="AH182" t="e">
        <f t="shared" si="48"/>
        <v>#DIV/0!</v>
      </c>
    </row>
    <row r="183" spans="1:34" x14ac:dyDescent="0.25">
      <c r="A183" s="465">
        <v>177</v>
      </c>
      <c r="T183" t="e">
        <f t="shared" si="34"/>
        <v>#DIV/0!</v>
      </c>
      <c r="U183" t="e">
        <f t="shared" si="35"/>
        <v>#DIV/0!</v>
      </c>
      <c r="V183" t="e">
        <f t="shared" si="36"/>
        <v>#DIV/0!</v>
      </c>
      <c r="W183" t="e">
        <f t="shared" si="37"/>
        <v>#DIV/0!</v>
      </c>
      <c r="X183" t="e">
        <f t="shared" si="38"/>
        <v>#DIV/0!</v>
      </c>
      <c r="Y183" t="e">
        <f t="shared" si="39"/>
        <v>#DIV/0!</v>
      </c>
      <c r="Z183" t="e">
        <f t="shared" si="40"/>
        <v>#DIV/0!</v>
      </c>
      <c r="AA183" t="e">
        <f t="shared" si="41"/>
        <v>#DIV/0!</v>
      </c>
      <c r="AB183" t="e">
        <f t="shared" si="42"/>
        <v>#DIV/0!</v>
      </c>
      <c r="AC183" t="e">
        <f t="shared" si="43"/>
        <v>#DIV/0!</v>
      </c>
      <c r="AD183" t="e">
        <f t="shared" si="44"/>
        <v>#DIV/0!</v>
      </c>
      <c r="AE183" t="e">
        <f t="shared" si="45"/>
        <v>#DIV/0!</v>
      </c>
      <c r="AF183" t="e">
        <f t="shared" si="46"/>
        <v>#DIV/0!</v>
      </c>
      <c r="AG183" t="e">
        <f t="shared" si="47"/>
        <v>#DIV/0!</v>
      </c>
      <c r="AH183" t="e">
        <f t="shared" si="48"/>
        <v>#DIV/0!</v>
      </c>
    </row>
    <row r="184" spans="1:34" x14ac:dyDescent="0.25">
      <c r="A184" s="465">
        <v>178</v>
      </c>
      <c r="T184" t="e">
        <f t="shared" si="34"/>
        <v>#DIV/0!</v>
      </c>
      <c r="U184" t="e">
        <f t="shared" si="35"/>
        <v>#DIV/0!</v>
      </c>
      <c r="V184" t="e">
        <f t="shared" si="36"/>
        <v>#DIV/0!</v>
      </c>
      <c r="W184" t="e">
        <f t="shared" si="37"/>
        <v>#DIV/0!</v>
      </c>
      <c r="X184" t="e">
        <f t="shared" si="38"/>
        <v>#DIV/0!</v>
      </c>
      <c r="Y184" t="e">
        <f t="shared" si="39"/>
        <v>#DIV/0!</v>
      </c>
      <c r="Z184" t="e">
        <f t="shared" si="40"/>
        <v>#DIV/0!</v>
      </c>
      <c r="AA184" t="e">
        <f t="shared" si="41"/>
        <v>#DIV/0!</v>
      </c>
      <c r="AB184" t="e">
        <f t="shared" si="42"/>
        <v>#DIV/0!</v>
      </c>
      <c r="AC184" t="e">
        <f t="shared" si="43"/>
        <v>#DIV/0!</v>
      </c>
      <c r="AD184" t="e">
        <f t="shared" si="44"/>
        <v>#DIV/0!</v>
      </c>
      <c r="AE184" t="e">
        <f t="shared" si="45"/>
        <v>#DIV/0!</v>
      </c>
      <c r="AF184" t="e">
        <f t="shared" si="46"/>
        <v>#DIV/0!</v>
      </c>
      <c r="AG184" t="e">
        <f t="shared" si="47"/>
        <v>#DIV/0!</v>
      </c>
      <c r="AH184" t="e">
        <f t="shared" si="48"/>
        <v>#DIV/0!</v>
      </c>
    </row>
    <row r="185" spans="1:34" x14ac:dyDescent="0.25">
      <c r="A185" s="465">
        <v>179</v>
      </c>
      <c r="T185" t="e">
        <f t="shared" si="34"/>
        <v>#DIV/0!</v>
      </c>
      <c r="U185" t="e">
        <f t="shared" si="35"/>
        <v>#DIV/0!</v>
      </c>
      <c r="V185" t="e">
        <f t="shared" si="36"/>
        <v>#DIV/0!</v>
      </c>
      <c r="W185" t="e">
        <f t="shared" si="37"/>
        <v>#DIV/0!</v>
      </c>
      <c r="X185" t="e">
        <f t="shared" si="38"/>
        <v>#DIV/0!</v>
      </c>
      <c r="Y185" t="e">
        <f t="shared" si="39"/>
        <v>#DIV/0!</v>
      </c>
      <c r="Z185" t="e">
        <f t="shared" si="40"/>
        <v>#DIV/0!</v>
      </c>
      <c r="AA185" t="e">
        <f t="shared" si="41"/>
        <v>#DIV/0!</v>
      </c>
      <c r="AB185" t="e">
        <f t="shared" si="42"/>
        <v>#DIV/0!</v>
      </c>
      <c r="AC185" t="e">
        <f t="shared" si="43"/>
        <v>#DIV/0!</v>
      </c>
      <c r="AD185" t="e">
        <f t="shared" si="44"/>
        <v>#DIV/0!</v>
      </c>
      <c r="AE185" t="e">
        <f t="shared" si="45"/>
        <v>#DIV/0!</v>
      </c>
      <c r="AF185" t="e">
        <f t="shared" si="46"/>
        <v>#DIV/0!</v>
      </c>
      <c r="AG185" t="e">
        <f t="shared" si="47"/>
        <v>#DIV/0!</v>
      </c>
      <c r="AH185" t="e">
        <f t="shared" si="48"/>
        <v>#DIV/0!</v>
      </c>
    </row>
    <row r="186" spans="1:34" x14ac:dyDescent="0.25">
      <c r="A186" s="465">
        <v>180</v>
      </c>
      <c r="T186" t="e">
        <f t="shared" si="34"/>
        <v>#DIV/0!</v>
      </c>
      <c r="U186" t="e">
        <f t="shared" si="35"/>
        <v>#DIV/0!</v>
      </c>
      <c r="V186" t="e">
        <f t="shared" si="36"/>
        <v>#DIV/0!</v>
      </c>
      <c r="W186" t="e">
        <f t="shared" si="37"/>
        <v>#DIV/0!</v>
      </c>
      <c r="X186" t="e">
        <f t="shared" si="38"/>
        <v>#DIV/0!</v>
      </c>
      <c r="Y186" t="e">
        <f t="shared" si="39"/>
        <v>#DIV/0!</v>
      </c>
      <c r="Z186" t="e">
        <f t="shared" si="40"/>
        <v>#DIV/0!</v>
      </c>
      <c r="AA186" t="e">
        <f t="shared" si="41"/>
        <v>#DIV/0!</v>
      </c>
      <c r="AB186" t="e">
        <f t="shared" si="42"/>
        <v>#DIV/0!</v>
      </c>
      <c r="AC186" t="e">
        <f t="shared" si="43"/>
        <v>#DIV/0!</v>
      </c>
      <c r="AD186" t="e">
        <f t="shared" si="44"/>
        <v>#DIV/0!</v>
      </c>
      <c r="AE186" t="e">
        <f t="shared" si="45"/>
        <v>#DIV/0!</v>
      </c>
      <c r="AF186" t="e">
        <f t="shared" si="46"/>
        <v>#DIV/0!</v>
      </c>
      <c r="AG186" t="e">
        <f t="shared" si="47"/>
        <v>#DIV/0!</v>
      </c>
      <c r="AH186" t="e">
        <f t="shared" si="48"/>
        <v>#DIV/0!</v>
      </c>
    </row>
    <row r="187" spans="1:34" x14ac:dyDescent="0.25">
      <c r="A187" s="465">
        <v>181</v>
      </c>
      <c r="T187" t="e">
        <f t="shared" si="34"/>
        <v>#DIV/0!</v>
      </c>
      <c r="U187" t="e">
        <f t="shared" si="35"/>
        <v>#DIV/0!</v>
      </c>
      <c r="V187" t="e">
        <f t="shared" si="36"/>
        <v>#DIV/0!</v>
      </c>
      <c r="W187" t="e">
        <f t="shared" si="37"/>
        <v>#DIV/0!</v>
      </c>
      <c r="X187" t="e">
        <f t="shared" si="38"/>
        <v>#DIV/0!</v>
      </c>
      <c r="Y187" t="e">
        <f t="shared" si="39"/>
        <v>#DIV/0!</v>
      </c>
      <c r="Z187" t="e">
        <f t="shared" si="40"/>
        <v>#DIV/0!</v>
      </c>
      <c r="AA187" t="e">
        <f t="shared" si="41"/>
        <v>#DIV/0!</v>
      </c>
      <c r="AB187" t="e">
        <f t="shared" si="42"/>
        <v>#DIV/0!</v>
      </c>
      <c r="AC187" t="e">
        <f t="shared" si="43"/>
        <v>#DIV/0!</v>
      </c>
      <c r="AD187" t="e">
        <f t="shared" si="44"/>
        <v>#DIV/0!</v>
      </c>
      <c r="AE187" t="e">
        <f t="shared" si="45"/>
        <v>#DIV/0!</v>
      </c>
      <c r="AF187" t="e">
        <f t="shared" si="46"/>
        <v>#DIV/0!</v>
      </c>
      <c r="AG187" t="e">
        <f t="shared" si="47"/>
        <v>#DIV/0!</v>
      </c>
      <c r="AH187" t="e">
        <f t="shared" si="48"/>
        <v>#DIV/0!</v>
      </c>
    </row>
    <row r="188" spans="1:34" x14ac:dyDescent="0.25">
      <c r="A188" s="465">
        <v>182</v>
      </c>
      <c r="T188" t="e">
        <f t="shared" si="34"/>
        <v>#DIV/0!</v>
      </c>
      <c r="U188" t="e">
        <f t="shared" si="35"/>
        <v>#DIV/0!</v>
      </c>
      <c r="V188" t="e">
        <f t="shared" si="36"/>
        <v>#DIV/0!</v>
      </c>
      <c r="W188" t="e">
        <f t="shared" si="37"/>
        <v>#DIV/0!</v>
      </c>
      <c r="X188" t="e">
        <f t="shared" si="38"/>
        <v>#DIV/0!</v>
      </c>
      <c r="Y188" t="e">
        <f t="shared" si="39"/>
        <v>#DIV/0!</v>
      </c>
      <c r="Z188" t="e">
        <f t="shared" si="40"/>
        <v>#DIV/0!</v>
      </c>
      <c r="AA188" t="e">
        <f t="shared" si="41"/>
        <v>#DIV/0!</v>
      </c>
      <c r="AB188" t="e">
        <f t="shared" si="42"/>
        <v>#DIV/0!</v>
      </c>
      <c r="AC188" t="e">
        <f t="shared" si="43"/>
        <v>#DIV/0!</v>
      </c>
      <c r="AD188" t="e">
        <f t="shared" si="44"/>
        <v>#DIV/0!</v>
      </c>
      <c r="AE188" t="e">
        <f t="shared" si="45"/>
        <v>#DIV/0!</v>
      </c>
      <c r="AF188" t="e">
        <f t="shared" si="46"/>
        <v>#DIV/0!</v>
      </c>
      <c r="AG188" t="e">
        <f t="shared" si="47"/>
        <v>#DIV/0!</v>
      </c>
      <c r="AH188" t="e">
        <f t="shared" si="48"/>
        <v>#DIV/0!</v>
      </c>
    </row>
    <row r="189" spans="1:34" x14ac:dyDescent="0.25">
      <c r="A189" s="465">
        <v>183</v>
      </c>
      <c r="T189" t="e">
        <f t="shared" si="34"/>
        <v>#DIV/0!</v>
      </c>
      <c r="U189" t="e">
        <f t="shared" si="35"/>
        <v>#DIV/0!</v>
      </c>
      <c r="V189" t="e">
        <f t="shared" si="36"/>
        <v>#DIV/0!</v>
      </c>
      <c r="W189" t="e">
        <f t="shared" si="37"/>
        <v>#DIV/0!</v>
      </c>
      <c r="X189" t="e">
        <f t="shared" si="38"/>
        <v>#DIV/0!</v>
      </c>
      <c r="Y189" t="e">
        <f t="shared" si="39"/>
        <v>#DIV/0!</v>
      </c>
      <c r="Z189" t="e">
        <f t="shared" si="40"/>
        <v>#DIV/0!</v>
      </c>
      <c r="AA189" t="e">
        <f t="shared" si="41"/>
        <v>#DIV/0!</v>
      </c>
      <c r="AB189" t="e">
        <f t="shared" si="42"/>
        <v>#DIV/0!</v>
      </c>
      <c r="AC189" t="e">
        <f t="shared" si="43"/>
        <v>#DIV/0!</v>
      </c>
      <c r="AD189" t="e">
        <f t="shared" si="44"/>
        <v>#DIV/0!</v>
      </c>
      <c r="AE189" t="e">
        <f t="shared" si="45"/>
        <v>#DIV/0!</v>
      </c>
      <c r="AF189" t="e">
        <f t="shared" si="46"/>
        <v>#DIV/0!</v>
      </c>
      <c r="AG189" t="e">
        <f t="shared" si="47"/>
        <v>#DIV/0!</v>
      </c>
      <c r="AH189" t="e">
        <f t="shared" si="48"/>
        <v>#DIV/0!</v>
      </c>
    </row>
    <row r="190" spans="1:34" x14ac:dyDescent="0.25">
      <c r="A190" s="465">
        <v>184</v>
      </c>
      <c r="T190" t="e">
        <f t="shared" si="34"/>
        <v>#DIV/0!</v>
      </c>
      <c r="U190" t="e">
        <f t="shared" si="35"/>
        <v>#DIV/0!</v>
      </c>
      <c r="V190" t="e">
        <f t="shared" si="36"/>
        <v>#DIV/0!</v>
      </c>
      <c r="W190" t="e">
        <f t="shared" si="37"/>
        <v>#DIV/0!</v>
      </c>
      <c r="X190" t="e">
        <f t="shared" si="38"/>
        <v>#DIV/0!</v>
      </c>
      <c r="Y190" t="e">
        <f t="shared" si="39"/>
        <v>#DIV/0!</v>
      </c>
      <c r="Z190" t="e">
        <f t="shared" si="40"/>
        <v>#DIV/0!</v>
      </c>
      <c r="AA190" t="e">
        <f t="shared" si="41"/>
        <v>#DIV/0!</v>
      </c>
      <c r="AB190" t="e">
        <f t="shared" si="42"/>
        <v>#DIV/0!</v>
      </c>
      <c r="AC190" t="e">
        <f t="shared" si="43"/>
        <v>#DIV/0!</v>
      </c>
      <c r="AD190" t="e">
        <f t="shared" si="44"/>
        <v>#DIV/0!</v>
      </c>
      <c r="AE190" t="e">
        <f t="shared" si="45"/>
        <v>#DIV/0!</v>
      </c>
      <c r="AF190" t="e">
        <f t="shared" si="46"/>
        <v>#DIV/0!</v>
      </c>
      <c r="AG190" t="e">
        <f t="shared" si="47"/>
        <v>#DIV/0!</v>
      </c>
      <c r="AH190" t="e">
        <f t="shared" si="48"/>
        <v>#DIV/0!</v>
      </c>
    </row>
    <row r="191" spans="1:34" x14ac:dyDescent="0.25">
      <c r="A191" s="465">
        <v>185</v>
      </c>
      <c r="T191" t="e">
        <f t="shared" si="34"/>
        <v>#DIV/0!</v>
      </c>
      <c r="U191" t="e">
        <f t="shared" si="35"/>
        <v>#DIV/0!</v>
      </c>
      <c r="V191" t="e">
        <f t="shared" si="36"/>
        <v>#DIV/0!</v>
      </c>
      <c r="W191" t="e">
        <f t="shared" si="37"/>
        <v>#DIV/0!</v>
      </c>
      <c r="X191" t="e">
        <f t="shared" si="38"/>
        <v>#DIV/0!</v>
      </c>
      <c r="Y191" t="e">
        <f t="shared" si="39"/>
        <v>#DIV/0!</v>
      </c>
      <c r="Z191" t="e">
        <f t="shared" si="40"/>
        <v>#DIV/0!</v>
      </c>
      <c r="AA191" t="e">
        <f t="shared" si="41"/>
        <v>#DIV/0!</v>
      </c>
      <c r="AB191" t="e">
        <f t="shared" si="42"/>
        <v>#DIV/0!</v>
      </c>
      <c r="AC191" t="e">
        <f t="shared" si="43"/>
        <v>#DIV/0!</v>
      </c>
      <c r="AD191" t="e">
        <f t="shared" si="44"/>
        <v>#DIV/0!</v>
      </c>
      <c r="AE191" t="e">
        <f t="shared" si="45"/>
        <v>#DIV/0!</v>
      </c>
      <c r="AF191" t="e">
        <f t="shared" si="46"/>
        <v>#DIV/0!</v>
      </c>
      <c r="AG191" t="e">
        <f t="shared" si="47"/>
        <v>#DIV/0!</v>
      </c>
      <c r="AH191" t="e">
        <f t="shared" si="48"/>
        <v>#DIV/0!</v>
      </c>
    </row>
    <row r="192" spans="1:34" x14ac:dyDescent="0.25">
      <c r="A192" s="465">
        <v>186</v>
      </c>
      <c r="T192" t="e">
        <f t="shared" si="34"/>
        <v>#DIV/0!</v>
      </c>
      <c r="U192" t="e">
        <f t="shared" si="35"/>
        <v>#DIV/0!</v>
      </c>
      <c r="V192" t="e">
        <f t="shared" si="36"/>
        <v>#DIV/0!</v>
      </c>
      <c r="W192" t="e">
        <f t="shared" si="37"/>
        <v>#DIV/0!</v>
      </c>
      <c r="X192" t="e">
        <f t="shared" si="38"/>
        <v>#DIV/0!</v>
      </c>
      <c r="Y192" t="e">
        <f t="shared" si="39"/>
        <v>#DIV/0!</v>
      </c>
      <c r="Z192" t="e">
        <f t="shared" si="40"/>
        <v>#DIV/0!</v>
      </c>
      <c r="AA192" t="e">
        <f t="shared" si="41"/>
        <v>#DIV/0!</v>
      </c>
      <c r="AB192" t="e">
        <f t="shared" si="42"/>
        <v>#DIV/0!</v>
      </c>
      <c r="AC192" t="e">
        <f t="shared" si="43"/>
        <v>#DIV/0!</v>
      </c>
      <c r="AD192" t="e">
        <f t="shared" si="44"/>
        <v>#DIV/0!</v>
      </c>
      <c r="AE192" t="e">
        <f t="shared" si="45"/>
        <v>#DIV/0!</v>
      </c>
      <c r="AF192" t="e">
        <f t="shared" si="46"/>
        <v>#DIV/0!</v>
      </c>
      <c r="AG192" t="e">
        <f t="shared" si="47"/>
        <v>#DIV/0!</v>
      </c>
      <c r="AH192" t="e">
        <f t="shared" si="48"/>
        <v>#DIV/0!</v>
      </c>
    </row>
    <row r="193" spans="1:34" x14ac:dyDescent="0.25">
      <c r="A193" s="465">
        <v>187</v>
      </c>
      <c r="T193" t="e">
        <f t="shared" si="34"/>
        <v>#DIV/0!</v>
      </c>
      <c r="U193" t="e">
        <f t="shared" si="35"/>
        <v>#DIV/0!</v>
      </c>
      <c r="V193" t="e">
        <f t="shared" si="36"/>
        <v>#DIV/0!</v>
      </c>
      <c r="W193" t="e">
        <f t="shared" si="37"/>
        <v>#DIV/0!</v>
      </c>
      <c r="X193" t="e">
        <f t="shared" si="38"/>
        <v>#DIV/0!</v>
      </c>
      <c r="Y193" t="e">
        <f t="shared" si="39"/>
        <v>#DIV/0!</v>
      </c>
      <c r="Z193" t="e">
        <f t="shared" si="40"/>
        <v>#DIV/0!</v>
      </c>
      <c r="AA193" t="e">
        <f t="shared" si="41"/>
        <v>#DIV/0!</v>
      </c>
      <c r="AB193" t="e">
        <f t="shared" si="42"/>
        <v>#DIV/0!</v>
      </c>
      <c r="AC193" t="e">
        <f t="shared" si="43"/>
        <v>#DIV/0!</v>
      </c>
      <c r="AD193" t="e">
        <f t="shared" si="44"/>
        <v>#DIV/0!</v>
      </c>
      <c r="AE193" t="e">
        <f t="shared" si="45"/>
        <v>#DIV/0!</v>
      </c>
      <c r="AF193" t="e">
        <f t="shared" si="46"/>
        <v>#DIV/0!</v>
      </c>
      <c r="AG193" t="e">
        <f t="shared" si="47"/>
        <v>#DIV/0!</v>
      </c>
      <c r="AH193" t="e">
        <f t="shared" si="48"/>
        <v>#DIV/0!</v>
      </c>
    </row>
    <row r="194" spans="1:34" x14ac:dyDescent="0.25">
      <c r="A194" s="465">
        <v>188</v>
      </c>
      <c r="T194" t="e">
        <f t="shared" si="34"/>
        <v>#DIV/0!</v>
      </c>
      <c r="U194" t="e">
        <f t="shared" si="35"/>
        <v>#DIV/0!</v>
      </c>
      <c r="V194" t="e">
        <f t="shared" si="36"/>
        <v>#DIV/0!</v>
      </c>
      <c r="W194" t="e">
        <f t="shared" si="37"/>
        <v>#DIV/0!</v>
      </c>
      <c r="X194" t="e">
        <f t="shared" si="38"/>
        <v>#DIV/0!</v>
      </c>
      <c r="Y194" t="e">
        <f t="shared" si="39"/>
        <v>#DIV/0!</v>
      </c>
      <c r="Z194" t="e">
        <f t="shared" si="40"/>
        <v>#DIV/0!</v>
      </c>
      <c r="AA194" t="e">
        <f t="shared" si="41"/>
        <v>#DIV/0!</v>
      </c>
      <c r="AB194" t="e">
        <f t="shared" si="42"/>
        <v>#DIV/0!</v>
      </c>
      <c r="AC194" t="e">
        <f t="shared" si="43"/>
        <v>#DIV/0!</v>
      </c>
      <c r="AD194" t="e">
        <f t="shared" si="44"/>
        <v>#DIV/0!</v>
      </c>
      <c r="AE194" t="e">
        <f t="shared" si="45"/>
        <v>#DIV/0!</v>
      </c>
      <c r="AF194" t="e">
        <f t="shared" si="46"/>
        <v>#DIV/0!</v>
      </c>
      <c r="AG194" t="e">
        <f t="shared" si="47"/>
        <v>#DIV/0!</v>
      </c>
      <c r="AH194" t="e">
        <f t="shared" si="48"/>
        <v>#DIV/0!</v>
      </c>
    </row>
    <row r="195" spans="1:34" x14ac:dyDescent="0.25">
      <c r="A195" s="465">
        <v>189</v>
      </c>
      <c r="T195" t="e">
        <f t="shared" si="34"/>
        <v>#DIV/0!</v>
      </c>
      <c r="U195" t="e">
        <f t="shared" si="35"/>
        <v>#DIV/0!</v>
      </c>
      <c r="V195" t="e">
        <f t="shared" si="36"/>
        <v>#DIV/0!</v>
      </c>
      <c r="W195" t="e">
        <f t="shared" si="37"/>
        <v>#DIV/0!</v>
      </c>
      <c r="X195" t="e">
        <f t="shared" si="38"/>
        <v>#DIV/0!</v>
      </c>
      <c r="Y195" t="e">
        <f t="shared" si="39"/>
        <v>#DIV/0!</v>
      </c>
      <c r="Z195" t="e">
        <f t="shared" si="40"/>
        <v>#DIV/0!</v>
      </c>
      <c r="AA195" t="e">
        <f t="shared" si="41"/>
        <v>#DIV/0!</v>
      </c>
      <c r="AB195" t="e">
        <f t="shared" si="42"/>
        <v>#DIV/0!</v>
      </c>
      <c r="AC195" t="e">
        <f t="shared" si="43"/>
        <v>#DIV/0!</v>
      </c>
      <c r="AD195" t="e">
        <f t="shared" si="44"/>
        <v>#DIV/0!</v>
      </c>
      <c r="AE195" t="e">
        <f t="shared" si="45"/>
        <v>#DIV/0!</v>
      </c>
      <c r="AF195" t="e">
        <f t="shared" si="46"/>
        <v>#DIV/0!</v>
      </c>
      <c r="AG195" t="e">
        <f t="shared" si="47"/>
        <v>#DIV/0!</v>
      </c>
      <c r="AH195" t="e">
        <f t="shared" si="48"/>
        <v>#DIV/0!</v>
      </c>
    </row>
    <row r="196" spans="1:34" x14ac:dyDescent="0.25">
      <c r="A196" s="465">
        <v>190</v>
      </c>
      <c r="T196" t="e">
        <f t="shared" si="34"/>
        <v>#DIV/0!</v>
      </c>
      <c r="U196" t="e">
        <f t="shared" si="35"/>
        <v>#DIV/0!</v>
      </c>
      <c r="V196" t="e">
        <f t="shared" si="36"/>
        <v>#DIV/0!</v>
      </c>
      <c r="W196" t="e">
        <f t="shared" si="37"/>
        <v>#DIV/0!</v>
      </c>
      <c r="X196" t="e">
        <f t="shared" si="38"/>
        <v>#DIV/0!</v>
      </c>
      <c r="Y196" t="e">
        <f t="shared" si="39"/>
        <v>#DIV/0!</v>
      </c>
      <c r="Z196" t="e">
        <f t="shared" si="40"/>
        <v>#DIV/0!</v>
      </c>
      <c r="AA196" t="e">
        <f t="shared" si="41"/>
        <v>#DIV/0!</v>
      </c>
      <c r="AB196" t="e">
        <f t="shared" si="42"/>
        <v>#DIV/0!</v>
      </c>
      <c r="AC196" t="e">
        <f t="shared" si="43"/>
        <v>#DIV/0!</v>
      </c>
      <c r="AD196" t="e">
        <f t="shared" si="44"/>
        <v>#DIV/0!</v>
      </c>
      <c r="AE196" t="e">
        <f t="shared" si="45"/>
        <v>#DIV/0!</v>
      </c>
      <c r="AF196" t="e">
        <f t="shared" si="46"/>
        <v>#DIV/0!</v>
      </c>
      <c r="AG196" t="e">
        <f t="shared" si="47"/>
        <v>#DIV/0!</v>
      </c>
      <c r="AH196" t="e">
        <f t="shared" si="48"/>
        <v>#DIV/0!</v>
      </c>
    </row>
    <row r="197" spans="1:34" x14ac:dyDescent="0.25">
      <c r="A197" s="465">
        <v>191</v>
      </c>
      <c r="T197" t="e">
        <f t="shared" si="34"/>
        <v>#DIV/0!</v>
      </c>
      <c r="U197" t="e">
        <f t="shared" si="35"/>
        <v>#DIV/0!</v>
      </c>
      <c r="V197" t="e">
        <f t="shared" si="36"/>
        <v>#DIV/0!</v>
      </c>
      <c r="W197" t="e">
        <f t="shared" si="37"/>
        <v>#DIV/0!</v>
      </c>
      <c r="X197" t="e">
        <f t="shared" si="38"/>
        <v>#DIV/0!</v>
      </c>
      <c r="Y197" t="e">
        <f t="shared" si="39"/>
        <v>#DIV/0!</v>
      </c>
      <c r="Z197" t="e">
        <f t="shared" si="40"/>
        <v>#DIV/0!</v>
      </c>
      <c r="AA197" t="e">
        <f t="shared" si="41"/>
        <v>#DIV/0!</v>
      </c>
      <c r="AB197" t="e">
        <f t="shared" si="42"/>
        <v>#DIV/0!</v>
      </c>
      <c r="AC197" t="e">
        <f t="shared" si="43"/>
        <v>#DIV/0!</v>
      </c>
      <c r="AD197" t="e">
        <f t="shared" si="44"/>
        <v>#DIV/0!</v>
      </c>
      <c r="AE197" t="e">
        <f t="shared" si="45"/>
        <v>#DIV/0!</v>
      </c>
      <c r="AF197" t="e">
        <f t="shared" si="46"/>
        <v>#DIV/0!</v>
      </c>
      <c r="AG197" t="e">
        <f t="shared" si="47"/>
        <v>#DIV/0!</v>
      </c>
      <c r="AH197" t="e">
        <f t="shared" si="48"/>
        <v>#DIV/0!</v>
      </c>
    </row>
    <row r="198" spans="1:34" x14ac:dyDescent="0.25">
      <c r="A198" s="465">
        <v>192</v>
      </c>
      <c r="T198" t="e">
        <f t="shared" si="34"/>
        <v>#DIV/0!</v>
      </c>
      <c r="U198" t="e">
        <f t="shared" si="35"/>
        <v>#DIV/0!</v>
      </c>
      <c r="V198" t="e">
        <f t="shared" si="36"/>
        <v>#DIV/0!</v>
      </c>
      <c r="W198" t="e">
        <f t="shared" si="37"/>
        <v>#DIV/0!</v>
      </c>
      <c r="X198" t="e">
        <f t="shared" si="38"/>
        <v>#DIV/0!</v>
      </c>
      <c r="Y198" t="e">
        <f t="shared" si="39"/>
        <v>#DIV/0!</v>
      </c>
      <c r="Z198" t="e">
        <f t="shared" si="40"/>
        <v>#DIV/0!</v>
      </c>
      <c r="AA198" t="e">
        <f t="shared" si="41"/>
        <v>#DIV/0!</v>
      </c>
      <c r="AB198" t="e">
        <f t="shared" si="42"/>
        <v>#DIV/0!</v>
      </c>
      <c r="AC198" t="e">
        <f t="shared" si="43"/>
        <v>#DIV/0!</v>
      </c>
      <c r="AD198" t="e">
        <f t="shared" si="44"/>
        <v>#DIV/0!</v>
      </c>
      <c r="AE198" t="e">
        <f t="shared" si="45"/>
        <v>#DIV/0!</v>
      </c>
      <c r="AF198" t="e">
        <f t="shared" si="46"/>
        <v>#DIV/0!</v>
      </c>
      <c r="AG198" t="e">
        <f t="shared" si="47"/>
        <v>#DIV/0!</v>
      </c>
      <c r="AH198" t="e">
        <f t="shared" si="48"/>
        <v>#DIV/0!</v>
      </c>
    </row>
    <row r="199" spans="1:34" x14ac:dyDescent="0.25">
      <c r="A199" s="465">
        <v>193</v>
      </c>
      <c r="T199" t="e">
        <f t="shared" ref="T199:T262" si="49">(E199-E$4)/E$5</f>
        <v>#DIV/0!</v>
      </c>
      <c r="U199" t="e">
        <f t="shared" ref="U199:U262" si="50">(F199-F$4)/F$5</f>
        <v>#DIV/0!</v>
      </c>
      <c r="V199" t="e">
        <f t="shared" ref="V199:V262" si="51">(G199-G$4)/G$5</f>
        <v>#DIV/0!</v>
      </c>
      <c r="W199" t="e">
        <f t="shared" ref="W199:W262" si="52">(H199-H$4)/H$5</f>
        <v>#DIV/0!</v>
      </c>
      <c r="X199" t="e">
        <f t="shared" ref="X199:X262" si="53">(I199-I$4)/I$5</f>
        <v>#DIV/0!</v>
      </c>
      <c r="Y199" t="e">
        <f t="shared" ref="Y199:Y262" si="54">(J199-J$4)/J$5</f>
        <v>#DIV/0!</v>
      </c>
      <c r="Z199" t="e">
        <f t="shared" ref="Z199:Z262" si="55">(K199-K$4)/K$5</f>
        <v>#DIV/0!</v>
      </c>
      <c r="AA199" t="e">
        <f t="shared" ref="AA199:AA262" si="56">(L199-L$4)/L$5</f>
        <v>#DIV/0!</v>
      </c>
      <c r="AB199" t="e">
        <f t="shared" ref="AB199:AB262" si="57">(M199-M$4)/M$5</f>
        <v>#DIV/0!</v>
      </c>
      <c r="AC199" t="e">
        <f t="shared" ref="AC199:AC262" si="58">(N199-N$4)/N$5</f>
        <v>#DIV/0!</v>
      </c>
      <c r="AD199" t="e">
        <f t="shared" ref="AD199:AD262" si="59">(O199-O$4)/O$5</f>
        <v>#DIV/0!</v>
      </c>
      <c r="AE199" t="e">
        <f t="shared" ref="AE199:AE262" si="60">(P199-P$4)/P$5</f>
        <v>#DIV/0!</v>
      </c>
      <c r="AF199" t="e">
        <f t="shared" ref="AF199:AF262" si="61">(Q199-Q$4)/Q$5</f>
        <v>#DIV/0!</v>
      </c>
      <c r="AG199" t="e">
        <f t="shared" ref="AG199:AG262" si="62">(R199-R$4)/R$5</f>
        <v>#DIV/0!</v>
      </c>
      <c r="AH199" t="e">
        <f t="shared" ref="AH199:AH262" si="63">(S199-S$4)/S$5</f>
        <v>#DIV/0!</v>
      </c>
    </row>
    <row r="200" spans="1:34" x14ac:dyDescent="0.25">
      <c r="A200" s="465">
        <v>194</v>
      </c>
      <c r="T200" t="e">
        <f t="shared" si="49"/>
        <v>#DIV/0!</v>
      </c>
      <c r="U200" t="e">
        <f t="shared" si="50"/>
        <v>#DIV/0!</v>
      </c>
      <c r="V200" t="e">
        <f t="shared" si="51"/>
        <v>#DIV/0!</v>
      </c>
      <c r="W200" t="e">
        <f t="shared" si="52"/>
        <v>#DIV/0!</v>
      </c>
      <c r="X200" t="e">
        <f t="shared" si="53"/>
        <v>#DIV/0!</v>
      </c>
      <c r="Y200" t="e">
        <f t="shared" si="54"/>
        <v>#DIV/0!</v>
      </c>
      <c r="Z200" t="e">
        <f t="shared" si="55"/>
        <v>#DIV/0!</v>
      </c>
      <c r="AA200" t="e">
        <f t="shared" si="56"/>
        <v>#DIV/0!</v>
      </c>
      <c r="AB200" t="e">
        <f t="shared" si="57"/>
        <v>#DIV/0!</v>
      </c>
      <c r="AC200" t="e">
        <f t="shared" si="58"/>
        <v>#DIV/0!</v>
      </c>
      <c r="AD200" t="e">
        <f t="shared" si="59"/>
        <v>#DIV/0!</v>
      </c>
      <c r="AE200" t="e">
        <f t="shared" si="60"/>
        <v>#DIV/0!</v>
      </c>
      <c r="AF200" t="e">
        <f t="shared" si="61"/>
        <v>#DIV/0!</v>
      </c>
      <c r="AG200" t="e">
        <f t="shared" si="62"/>
        <v>#DIV/0!</v>
      </c>
      <c r="AH200" t="e">
        <f t="shared" si="63"/>
        <v>#DIV/0!</v>
      </c>
    </row>
    <row r="201" spans="1:34" x14ac:dyDescent="0.25">
      <c r="A201" s="465">
        <v>195</v>
      </c>
      <c r="T201" t="e">
        <f t="shared" si="49"/>
        <v>#DIV/0!</v>
      </c>
      <c r="U201" t="e">
        <f t="shared" si="50"/>
        <v>#DIV/0!</v>
      </c>
      <c r="V201" t="e">
        <f t="shared" si="51"/>
        <v>#DIV/0!</v>
      </c>
      <c r="W201" t="e">
        <f t="shared" si="52"/>
        <v>#DIV/0!</v>
      </c>
      <c r="X201" t="e">
        <f t="shared" si="53"/>
        <v>#DIV/0!</v>
      </c>
      <c r="Y201" t="e">
        <f t="shared" si="54"/>
        <v>#DIV/0!</v>
      </c>
      <c r="Z201" t="e">
        <f t="shared" si="55"/>
        <v>#DIV/0!</v>
      </c>
      <c r="AA201" t="e">
        <f t="shared" si="56"/>
        <v>#DIV/0!</v>
      </c>
      <c r="AB201" t="e">
        <f t="shared" si="57"/>
        <v>#DIV/0!</v>
      </c>
      <c r="AC201" t="e">
        <f t="shared" si="58"/>
        <v>#DIV/0!</v>
      </c>
      <c r="AD201" t="e">
        <f t="shared" si="59"/>
        <v>#DIV/0!</v>
      </c>
      <c r="AE201" t="e">
        <f t="shared" si="60"/>
        <v>#DIV/0!</v>
      </c>
      <c r="AF201" t="e">
        <f t="shared" si="61"/>
        <v>#DIV/0!</v>
      </c>
      <c r="AG201" t="e">
        <f t="shared" si="62"/>
        <v>#DIV/0!</v>
      </c>
      <c r="AH201" t="e">
        <f t="shared" si="63"/>
        <v>#DIV/0!</v>
      </c>
    </row>
    <row r="202" spans="1:34" x14ac:dyDescent="0.25">
      <c r="A202" s="465">
        <v>196</v>
      </c>
      <c r="T202" t="e">
        <f t="shared" si="49"/>
        <v>#DIV/0!</v>
      </c>
      <c r="U202" t="e">
        <f t="shared" si="50"/>
        <v>#DIV/0!</v>
      </c>
      <c r="V202" t="e">
        <f t="shared" si="51"/>
        <v>#DIV/0!</v>
      </c>
      <c r="W202" t="e">
        <f t="shared" si="52"/>
        <v>#DIV/0!</v>
      </c>
      <c r="X202" t="e">
        <f t="shared" si="53"/>
        <v>#DIV/0!</v>
      </c>
      <c r="Y202" t="e">
        <f t="shared" si="54"/>
        <v>#DIV/0!</v>
      </c>
      <c r="Z202" t="e">
        <f t="shared" si="55"/>
        <v>#DIV/0!</v>
      </c>
      <c r="AA202" t="e">
        <f t="shared" si="56"/>
        <v>#DIV/0!</v>
      </c>
      <c r="AB202" t="e">
        <f t="shared" si="57"/>
        <v>#DIV/0!</v>
      </c>
      <c r="AC202" t="e">
        <f t="shared" si="58"/>
        <v>#DIV/0!</v>
      </c>
      <c r="AD202" t="e">
        <f t="shared" si="59"/>
        <v>#DIV/0!</v>
      </c>
      <c r="AE202" t="e">
        <f t="shared" si="60"/>
        <v>#DIV/0!</v>
      </c>
      <c r="AF202" t="e">
        <f t="shared" si="61"/>
        <v>#DIV/0!</v>
      </c>
      <c r="AG202" t="e">
        <f t="shared" si="62"/>
        <v>#DIV/0!</v>
      </c>
      <c r="AH202" t="e">
        <f t="shared" si="63"/>
        <v>#DIV/0!</v>
      </c>
    </row>
    <row r="203" spans="1:34" x14ac:dyDescent="0.25">
      <c r="A203" s="465">
        <v>197</v>
      </c>
      <c r="T203" t="e">
        <f t="shared" si="49"/>
        <v>#DIV/0!</v>
      </c>
      <c r="U203" t="e">
        <f t="shared" si="50"/>
        <v>#DIV/0!</v>
      </c>
      <c r="V203" t="e">
        <f t="shared" si="51"/>
        <v>#DIV/0!</v>
      </c>
      <c r="W203" t="e">
        <f t="shared" si="52"/>
        <v>#DIV/0!</v>
      </c>
      <c r="X203" t="e">
        <f t="shared" si="53"/>
        <v>#DIV/0!</v>
      </c>
      <c r="Y203" t="e">
        <f t="shared" si="54"/>
        <v>#DIV/0!</v>
      </c>
      <c r="Z203" t="e">
        <f t="shared" si="55"/>
        <v>#DIV/0!</v>
      </c>
      <c r="AA203" t="e">
        <f t="shared" si="56"/>
        <v>#DIV/0!</v>
      </c>
      <c r="AB203" t="e">
        <f t="shared" si="57"/>
        <v>#DIV/0!</v>
      </c>
      <c r="AC203" t="e">
        <f t="shared" si="58"/>
        <v>#DIV/0!</v>
      </c>
      <c r="AD203" t="e">
        <f t="shared" si="59"/>
        <v>#DIV/0!</v>
      </c>
      <c r="AE203" t="e">
        <f t="shared" si="60"/>
        <v>#DIV/0!</v>
      </c>
      <c r="AF203" t="e">
        <f t="shared" si="61"/>
        <v>#DIV/0!</v>
      </c>
      <c r="AG203" t="e">
        <f t="shared" si="62"/>
        <v>#DIV/0!</v>
      </c>
      <c r="AH203" t="e">
        <f t="shared" si="63"/>
        <v>#DIV/0!</v>
      </c>
    </row>
    <row r="204" spans="1:34" x14ac:dyDescent="0.25">
      <c r="A204" s="465">
        <v>198</v>
      </c>
      <c r="T204" t="e">
        <f t="shared" si="49"/>
        <v>#DIV/0!</v>
      </c>
      <c r="U204" t="e">
        <f t="shared" si="50"/>
        <v>#DIV/0!</v>
      </c>
      <c r="V204" t="e">
        <f t="shared" si="51"/>
        <v>#DIV/0!</v>
      </c>
      <c r="W204" t="e">
        <f t="shared" si="52"/>
        <v>#DIV/0!</v>
      </c>
      <c r="X204" t="e">
        <f t="shared" si="53"/>
        <v>#DIV/0!</v>
      </c>
      <c r="Y204" t="e">
        <f t="shared" si="54"/>
        <v>#DIV/0!</v>
      </c>
      <c r="Z204" t="e">
        <f t="shared" si="55"/>
        <v>#DIV/0!</v>
      </c>
      <c r="AA204" t="e">
        <f t="shared" si="56"/>
        <v>#DIV/0!</v>
      </c>
      <c r="AB204" t="e">
        <f t="shared" si="57"/>
        <v>#DIV/0!</v>
      </c>
      <c r="AC204" t="e">
        <f t="shared" si="58"/>
        <v>#DIV/0!</v>
      </c>
      <c r="AD204" t="e">
        <f t="shared" si="59"/>
        <v>#DIV/0!</v>
      </c>
      <c r="AE204" t="e">
        <f t="shared" si="60"/>
        <v>#DIV/0!</v>
      </c>
      <c r="AF204" t="e">
        <f t="shared" si="61"/>
        <v>#DIV/0!</v>
      </c>
      <c r="AG204" t="e">
        <f t="shared" si="62"/>
        <v>#DIV/0!</v>
      </c>
      <c r="AH204" t="e">
        <f t="shared" si="63"/>
        <v>#DIV/0!</v>
      </c>
    </row>
    <row r="205" spans="1:34" x14ac:dyDescent="0.25">
      <c r="A205" s="465">
        <v>199</v>
      </c>
      <c r="T205" t="e">
        <f t="shared" si="49"/>
        <v>#DIV/0!</v>
      </c>
      <c r="U205" t="e">
        <f t="shared" si="50"/>
        <v>#DIV/0!</v>
      </c>
      <c r="V205" t="e">
        <f t="shared" si="51"/>
        <v>#DIV/0!</v>
      </c>
      <c r="W205" t="e">
        <f t="shared" si="52"/>
        <v>#DIV/0!</v>
      </c>
      <c r="X205" t="e">
        <f t="shared" si="53"/>
        <v>#DIV/0!</v>
      </c>
      <c r="Y205" t="e">
        <f t="shared" si="54"/>
        <v>#DIV/0!</v>
      </c>
      <c r="Z205" t="e">
        <f t="shared" si="55"/>
        <v>#DIV/0!</v>
      </c>
      <c r="AA205" t="e">
        <f t="shared" si="56"/>
        <v>#DIV/0!</v>
      </c>
      <c r="AB205" t="e">
        <f t="shared" si="57"/>
        <v>#DIV/0!</v>
      </c>
      <c r="AC205" t="e">
        <f t="shared" si="58"/>
        <v>#DIV/0!</v>
      </c>
      <c r="AD205" t="e">
        <f t="shared" si="59"/>
        <v>#DIV/0!</v>
      </c>
      <c r="AE205" t="e">
        <f t="shared" si="60"/>
        <v>#DIV/0!</v>
      </c>
      <c r="AF205" t="e">
        <f t="shared" si="61"/>
        <v>#DIV/0!</v>
      </c>
      <c r="AG205" t="e">
        <f t="shared" si="62"/>
        <v>#DIV/0!</v>
      </c>
      <c r="AH205" t="e">
        <f t="shared" si="63"/>
        <v>#DIV/0!</v>
      </c>
    </row>
    <row r="206" spans="1:34" x14ac:dyDescent="0.25">
      <c r="A206" s="465">
        <v>200</v>
      </c>
      <c r="T206" t="e">
        <f t="shared" si="49"/>
        <v>#DIV/0!</v>
      </c>
      <c r="U206" t="e">
        <f t="shared" si="50"/>
        <v>#DIV/0!</v>
      </c>
      <c r="V206" t="e">
        <f t="shared" si="51"/>
        <v>#DIV/0!</v>
      </c>
      <c r="W206" t="e">
        <f t="shared" si="52"/>
        <v>#DIV/0!</v>
      </c>
      <c r="X206" t="e">
        <f t="shared" si="53"/>
        <v>#DIV/0!</v>
      </c>
      <c r="Y206" t="e">
        <f t="shared" si="54"/>
        <v>#DIV/0!</v>
      </c>
      <c r="Z206" t="e">
        <f t="shared" si="55"/>
        <v>#DIV/0!</v>
      </c>
      <c r="AA206" t="e">
        <f t="shared" si="56"/>
        <v>#DIV/0!</v>
      </c>
      <c r="AB206" t="e">
        <f t="shared" si="57"/>
        <v>#DIV/0!</v>
      </c>
      <c r="AC206" t="e">
        <f t="shared" si="58"/>
        <v>#DIV/0!</v>
      </c>
      <c r="AD206" t="e">
        <f t="shared" si="59"/>
        <v>#DIV/0!</v>
      </c>
      <c r="AE206" t="e">
        <f t="shared" si="60"/>
        <v>#DIV/0!</v>
      </c>
      <c r="AF206" t="e">
        <f t="shared" si="61"/>
        <v>#DIV/0!</v>
      </c>
      <c r="AG206" t="e">
        <f t="shared" si="62"/>
        <v>#DIV/0!</v>
      </c>
      <c r="AH206" t="e">
        <f t="shared" si="63"/>
        <v>#DIV/0!</v>
      </c>
    </row>
    <row r="207" spans="1:34" x14ac:dyDescent="0.25">
      <c r="A207" s="465">
        <v>201</v>
      </c>
      <c r="T207" t="e">
        <f t="shared" si="49"/>
        <v>#DIV/0!</v>
      </c>
      <c r="U207" t="e">
        <f t="shared" si="50"/>
        <v>#DIV/0!</v>
      </c>
      <c r="V207" t="e">
        <f t="shared" si="51"/>
        <v>#DIV/0!</v>
      </c>
      <c r="W207" t="e">
        <f t="shared" si="52"/>
        <v>#DIV/0!</v>
      </c>
      <c r="X207" t="e">
        <f t="shared" si="53"/>
        <v>#DIV/0!</v>
      </c>
      <c r="Y207" t="e">
        <f t="shared" si="54"/>
        <v>#DIV/0!</v>
      </c>
      <c r="Z207" t="e">
        <f t="shared" si="55"/>
        <v>#DIV/0!</v>
      </c>
      <c r="AA207" t="e">
        <f t="shared" si="56"/>
        <v>#DIV/0!</v>
      </c>
      <c r="AB207" t="e">
        <f t="shared" si="57"/>
        <v>#DIV/0!</v>
      </c>
      <c r="AC207" t="e">
        <f t="shared" si="58"/>
        <v>#DIV/0!</v>
      </c>
      <c r="AD207" t="e">
        <f t="shared" si="59"/>
        <v>#DIV/0!</v>
      </c>
      <c r="AE207" t="e">
        <f t="shared" si="60"/>
        <v>#DIV/0!</v>
      </c>
      <c r="AF207" t="e">
        <f t="shared" si="61"/>
        <v>#DIV/0!</v>
      </c>
      <c r="AG207" t="e">
        <f t="shared" si="62"/>
        <v>#DIV/0!</v>
      </c>
      <c r="AH207" t="e">
        <f t="shared" si="63"/>
        <v>#DIV/0!</v>
      </c>
    </row>
    <row r="208" spans="1:34" x14ac:dyDescent="0.25">
      <c r="A208" s="465">
        <v>202</v>
      </c>
      <c r="T208" t="e">
        <f t="shared" si="49"/>
        <v>#DIV/0!</v>
      </c>
      <c r="U208" t="e">
        <f t="shared" si="50"/>
        <v>#DIV/0!</v>
      </c>
      <c r="V208" t="e">
        <f t="shared" si="51"/>
        <v>#DIV/0!</v>
      </c>
      <c r="W208" t="e">
        <f t="shared" si="52"/>
        <v>#DIV/0!</v>
      </c>
      <c r="X208" t="e">
        <f t="shared" si="53"/>
        <v>#DIV/0!</v>
      </c>
      <c r="Y208" t="e">
        <f t="shared" si="54"/>
        <v>#DIV/0!</v>
      </c>
      <c r="Z208" t="e">
        <f t="shared" si="55"/>
        <v>#DIV/0!</v>
      </c>
      <c r="AA208" t="e">
        <f t="shared" si="56"/>
        <v>#DIV/0!</v>
      </c>
      <c r="AB208" t="e">
        <f t="shared" si="57"/>
        <v>#DIV/0!</v>
      </c>
      <c r="AC208" t="e">
        <f t="shared" si="58"/>
        <v>#DIV/0!</v>
      </c>
      <c r="AD208" t="e">
        <f t="shared" si="59"/>
        <v>#DIV/0!</v>
      </c>
      <c r="AE208" t="e">
        <f t="shared" si="60"/>
        <v>#DIV/0!</v>
      </c>
      <c r="AF208" t="e">
        <f t="shared" si="61"/>
        <v>#DIV/0!</v>
      </c>
      <c r="AG208" t="e">
        <f t="shared" si="62"/>
        <v>#DIV/0!</v>
      </c>
      <c r="AH208" t="e">
        <f t="shared" si="63"/>
        <v>#DIV/0!</v>
      </c>
    </row>
    <row r="209" spans="1:34" x14ac:dyDescent="0.25">
      <c r="A209" s="465">
        <v>203</v>
      </c>
      <c r="T209" t="e">
        <f t="shared" si="49"/>
        <v>#DIV/0!</v>
      </c>
      <c r="U209" t="e">
        <f t="shared" si="50"/>
        <v>#DIV/0!</v>
      </c>
      <c r="V209" t="e">
        <f t="shared" si="51"/>
        <v>#DIV/0!</v>
      </c>
      <c r="W209" t="e">
        <f t="shared" si="52"/>
        <v>#DIV/0!</v>
      </c>
      <c r="X209" t="e">
        <f t="shared" si="53"/>
        <v>#DIV/0!</v>
      </c>
      <c r="Y209" t="e">
        <f t="shared" si="54"/>
        <v>#DIV/0!</v>
      </c>
      <c r="Z209" t="e">
        <f t="shared" si="55"/>
        <v>#DIV/0!</v>
      </c>
      <c r="AA209" t="e">
        <f t="shared" si="56"/>
        <v>#DIV/0!</v>
      </c>
      <c r="AB209" t="e">
        <f t="shared" si="57"/>
        <v>#DIV/0!</v>
      </c>
      <c r="AC209" t="e">
        <f t="shared" si="58"/>
        <v>#DIV/0!</v>
      </c>
      <c r="AD209" t="e">
        <f t="shared" si="59"/>
        <v>#DIV/0!</v>
      </c>
      <c r="AE209" t="e">
        <f t="shared" si="60"/>
        <v>#DIV/0!</v>
      </c>
      <c r="AF209" t="e">
        <f t="shared" si="61"/>
        <v>#DIV/0!</v>
      </c>
      <c r="AG209" t="e">
        <f t="shared" si="62"/>
        <v>#DIV/0!</v>
      </c>
      <c r="AH209" t="e">
        <f t="shared" si="63"/>
        <v>#DIV/0!</v>
      </c>
    </row>
    <row r="210" spans="1:34" x14ac:dyDescent="0.25">
      <c r="A210" s="465">
        <v>204</v>
      </c>
      <c r="T210" t="e">
        <f t="shared" si="49"/>
        <v>#DIV/0!</v>
      </c>
      <c r="U210" t="e">
        <f t="shared" si="50"/>
        <v>#DIV/0!</v>
      </c>
      <c r="V210" t="e">
        <f t="shared" si="51"/>
        <v>#DIV/0!</v>
      </c>
      <c r="W210" t="e">
        <f t="shared" si="52"/>
        <v>#DIV/0!</v>
      </c>
      <c r="X210" t="e">
        <f t="shared" si="53"/>
        <v>#DIV/0!</v>
      </c>
      <c r="Y210" t="e">
        <f t="shared" si="54"/>
        <v>#DIV/0!</v>
      </c>
      <c r="Z210" t="e">
        <f t="shared" si="55"/>
        <v>#DIV/0!</v>
      </c>
      <c r="AA210" t="e">
        <f t="shared" si="56"/>
        <v>#DIV/0!</v>
      </c>
      <c r="AB210" t="e">
        <f t="shared" si="57"/>
        <v>#DIV/0!</v>
      </c>
      <c r="AC210" t="e">
        <f t="shared" si="58"/>
        <v>#DIV/0!</v>
      </c>
      <c r="AD210" t="e">
        <f t="shared" si="59"/>
        <v>#DIV/0!</v>
      </c>
      <c r="AE210" t="e">
        <f t="shared" si="60"/>
        <v>#DIV/0!</v>
      </c>
      <c r="AF210" t="e">
        <f t="shared" si="61"/>
        <v>#DIV/0!</v>
      </c>
      <c r="AG210" t="e">
        <f t="shared" si="62"/>
        <v>#DIV/0!</v>
      </c>
      <c r="AH210" t="e">
        <f t="shared" si="63"/>
        <v>#DIV/0!</v>
      </c>
    </row>
    <row r="211" spans="1:34" x14ac:dyDescent="0.25">
      <c r="A211" s="465">
        <v>205</v>
      </c>
      <c r="T211" t="e">
        <f t="shared" si="49"/>
        <v>#DIV/0!</v>
      </c>
      <c r="U211" t="e">
        <f t="shared" si="50"/>
        <v>#DIV/0!</v>
      </c>
      <c r="V211" t="e">
        <f t="shared" si="51"/>
        <v>#DIV/0!</v>
      </c>
      <c r="W211" t="e">
        <f t="shared" si="52"/>
        <v>#DIV/0!</v>
      </c>
      <c r="X211" t="e">
        <f t="shared" si="53"/>
        <v>#DIV/0!</v>
      </c>
      <c r="Y211" t="e">
        <f t="shared" si="54"/>
        <v>#DIV/0!</v>
      </c>
      <c r="Z211" t="e">
        <f t="shared" si="55"/>
        <v>#DIV/0!</v>
      </c>
      <c r="AA211" t="e">
        <f t="shared" si="56"/>
        <v>#DIV/0!</v>
      </c>
      <c r="AB211" t="e">
        <f t="shared" si="57"/>
        <v>#DIV/0!</v>
      </c>
      <c r="AC211" t="e">
        <f t="shared" si="58"/>
        <v>#DIV/0!</v>
      </c>
      <c r="AD211" t="e">
        <f t="shared" si="59"/>
        <v>#DIV/0!</v>
      </c>
      <c r="AE211" t="e">
        <f t="shared" si="60"/>
        <v>#DIV/0!</v>
      </c>
      <c r="AF211" t="e">
        <f t="shared" si="61"/>
        <v>#DIV/0!</v>
      </c>
      <c r="AG211" t="e">
        <f t="shared" si="62"/>
        <v>#DIV/0!</v>
      </c>
      <c r="AH211" t="e">
        <f t="shared" si="63"/>
        <v>#DIV/0!</v>
      </c>
    </row>
    <row r="212" spans="1:34" x14ac:dyDescent="0.25">
      <c r="A212" s="465">
        <v>206</v>
      </c>
      <c r="T212" t="e">
        <f t="shared" si="49"/>
        <v>#DIV/0!</v>
      </c>
      <c r="U212" t="e">
        <f t="shared" si="50"/>
        <v>#DIV/0!</v>
      </c>
      <c r="V212" t="e">
        <f t="shared" si="51"/>
        <v>#DIV/0!</v>
      </c>
      <c r="W212" t="e">
        <f t="shared" si="52"/>
        <v>#DIV/0!</v>
      </c>
      <c r="X212" t="e">
        <f t="shared" si="53"/>
        <v>#DIV/0!</v>
      </c>
      <c r="Y212" t="e">
        <f t="shared" si="54"/>
        <v>#DIV/0!</v>
      </c>
      <c r="Z212" t="e">
        <f t="shared" si="55"/>
        <v>#DIV/0!</v>
      </c>
      <c r="AA212" t="e">
        <f t="shared" si="56"/>
        <v>#DIV/0!</v>
      </c>
      <c r="AB212" t="e">
        <f t="shared" si="57"/>
        <v>#DIV/0!</v>
      </c>
      <c r="AC212" t="e">
        <f t="shared" si="58"/>
        <v>#DIV/0!</v>
      </c>
      <c r="AD212" t="e">
        <f t="shared" si="59"/>
        <v>#DIV/0!</v>
      </c>
      <c r="AE212" t="e">
        <f t="shared" si="60"/>
        <v>#DIV/0!</v>
      </c>
      <c r="AF212" t="e">
        <f t="shared" si="61"/>
        <v>#DIV/0!</v>
      </c>
      <c r="AG212" t="e">
        <f t="shared" si="62"/>
        <v>#DIV/0!</v>
      </c>
      <c r="AH212" t="e">
        <f t="shared" si="63"/>
        <v>#DIV/0!</v>
      </c>
    </row>
    <row r="213" spans="1:34" x14ac:dyDescent="0.25">
      <c r="A213" s="465">
        <v>207</v>
      </c>
      <c r="T213" t="e">
        <f t="shared" si="49"/>
        <v>#DIV/0!</v>
      </c>
      <c r="U213" t="e">
        <f t="shared" si="50"/>
        <v>#DIV/0!</v>
      </c>
      <c r="V213" t="e">
        <f t="shared" si="51"/>
        <v>#DIV/0!</v>
      </c>
      <c r="W213" t="e">
        <f t="shared" si="52"/>
        <v>#DIV/0!</v>
      </c>
      <c r="X213" t="e">
        <f t="shared" si="53"/>
        <v>#DIV/0!</v>
      </c>
      <c r="Y213" t="e">
        <f t="shared" si="54"/>
        <v>#DIV/0!</v>
      </c>
      <c r="Z213" t="e">
        <f t="shared" si="55"/>
        <v>#DIV/0!</v>
      </c>
      <c r="AA213" t="e">
        <f t="shared" si="56"/>
        <v>#DIV/0!</v>
      </c>
      <c r="AB213" t="e">
        <f t="shared" si="57"/>
        <v>#DIV/0!</v>
      </c>
      <c r="AC213" t="e">
        <f t="shared" si="58"/>
        <v>#DIV/0!</v>
      </c>
      <c r="AD213" t="e">
        <f t="shared" si="59"/>
        <v>#DIV/0!</v>
      </c>
      <c r="AE213" t="e">
        <f t="shared" si="60"/>
        <v>#DIV/0!</v>
      </c>
      <c r="AF213" t="e">
        <f t="shared" si="61"/>
        <v>#DIV/0!</v>
      </c>
      <c r="AG213" t="e">
        <f t="shared" si="62"/>
        <v>#DIV/0!</v>
      </c>
      <c r="AH213" t="e">
        <f t="shared" si="63"/>
        <v>#DIV/0!</v>
      </c>
    </row>
    <row r="214" spans="1:34" x14ac:dyDescent="0.25">
      <c r="A214" s="465">
        <v>208</v>
      </c>
      <c r="T214" t="e">
        <f t="shared" si="49"/>
        <v>#DIV/0!</v>
      </c>
      <c r="U214" t="e">
        <f t="shared" si="50"/>
        <v>#DIV/0!</v>
      </c>
      <c r="V214" t="e">
        <f t="shared" si="51"/>
        <v>#DIV/0!</v>
      </c>
      <c r="W214" t="e">
        <f t="shared" si="52"/>
        <v>#DIV/0!</v>
      </c>
      <c r="X214" t="e">
        <f t="shared" si="53"/>
        <v>#DIV/0!</v>
      </c>
      <c r="Y214" t="e">
        <f t="shared" si="54"/>
        <v>#DIV/0!</v>
      </c>
      <c r="Z214" t="e">
        <f t="shared" si="55"/>
        <v>#DIV/0!</v>
      </c>
      <c r="AA214" t="e">
        <f t="shared" si="56"/>
        <v>#DIV/0!</v>
      </c>
      <c r="AB214" t="e">
        <f t="shared" si="57"/>
        <v>#DIV/0!</v>
      </c>
      <c r="AC214" t="e">
        <f t="shared" si="58"/>
        <v>#DIV/0!</v>
      </c>
      <c r="AD214" t="e">
        <f t="shared" si="59"/>
        <v>#DIV/0!</v>
      </c>
      <c r="AE214" t="e">
        <f t="shared" si="60"/>
        <v>#DIV/0!</v>
      </c>
      <c r="AF214" t="e">
        <f t="shared" si="61"/>
        <v>#DIV/0!</v>
      </c>
      <c r="AG214" t="e">
        <f t="shared" si="62"/>
        <v>#DIV/0!</v>
      </c>
      <c r="AH214" t="e">
        <f t="shared" si="63"/>
        <v>#DIV/0!</v>
      </c>
    </row>
    <row r="215" spans="1:34" x14ac:dyDescent="0.25">
      <c r="A215" s="465">
        <v>209</v>
      </c>
      <c r="T215" t="e">
        <f t="shared" si="49"/>
        <v>#DIV/0!</v>
      </c>
      <c r="U215" t="e">
        <f t="shared" si="50"/>
        <v>#DIV/0!</v>
      </c>
      <c r="V215" t="e">
        <f t="shared" si="51"/>
        <v>#DIV/0!</v>
      </c>
      <c r="W215" t="e">
        <f t="shared" si="52"/>
        <v>#DIV/0!</v>
      </c>
      <c r="X215" t="e">
        <f t="shared" si="53"/>
        <v>#DIV/0!</v>
      </c>
      <c r="Y215" t="e">
        <f t="shared" si="54"/>
        <v>#DIV/0!</v>
      </c>
      <c r="Z215" t="e">
        <f t="shared" si="55"/>
        <v>#DIV/0!</v>
      </c>
      <c r="AA215" t="e">
        <f t="shared" si="56"/>
        <v>#DIV/0!</v>
      </c>
      <c r="AB215" t="e">
        <f t="shared" si="57"/>
        <v>#DIV/0!</v>
      </c>
      <c r="AC215" t="e">
        <f t="shared" si="58"/>
        <v>#DIV/0!</v>
      </c>
      <c r="AD215" t="e">
        <f t="shared" si="59"/>
        <v>#DIV/0!</v>
      </c>
      <c r="AE215" t="e">
        <f t="shared" si="60"/>
        <v>#DIV/0!</v>
      </c>
      <c r="AF215" t="e">
        <f t="shared" si="61"/>
        <v>#DIV/0!</v>
      </c>
      <c r="AG215" t="e">
        <f t="shared" si="62"/>
        <v>#DIV/0!</v>
      </c>
      <c r="AH215" t="e">
        <f t="shared" si="63"/>
        <v>#DIV/0!</v>
      </c>
    </row>
    <row r="216" spans="1:34" x14ac:dyDescent="0.25">
      <c r="A216" s="465">
        <v>210</v>
      </c>
      <c r="T216" t="e">
        <f t="shared" si="49"/>
        <v>#DIV/0!</v>
      </c>
      <c r="U216" t="e">
        <f t="shared" si="50"/>
        <v>#DIV/0!</v>
      </c>
      <c r="V216" t="e">
        <f t="shared" si="51"/>
        <v>#DIV/0!</v>
      </c>
      <c r="W216" t="e">
        <f t="shared" si="52"/>
        <v>#DIV/0!</v>
      </c>
      <c r="X216" t="e">
        <f t="shared" si="53"/>
        <v>#DIV/0!</v>
      </c>
      <c r="Y216" t="e">
        <f t="shared" si="54"/>
        <v>#DIV/0!</v>
      </c>
      <c r="Z216" t="e">
        <f t="shared" si="55"/>
        <v>#DIV/0!</v>
      </c>
      <c r="AA216" t="e">
        <f t="shared" si="56"/>
        <v>#DIV/0!</v>
      </c>
      <c r="AB216" t="e">
        <f t="shared" si="57"/>
        <v>#DIV/0!</v>
      </c>
      <c r="AC216" t="e">
        <f t="shared" si="58"/>
        <v>#DIV/0!</v>
      </c>
      <c r="AD216" t="e">
        <f t="shared" si="59"/>
        <v>#DIV/0!</v>
      </c>
      <c r="AE216" t="e">
        <f t="shared" si="60"/>
        <v>#DIV/0!</v>
      </c>
      <c r="AF216" t="e">
        <f t="shared" si="61"/>
        <v>#DIV/0!</v>
      </c>
      <c r="AG216" t="e">
        <f t="shared" si="62"/>
        <v>#DIV/0!</v>
      </c>
      <c r="AH216" t="e">
        <f t="shared" si="63"/>
        <v>#DIV/0!</v>
      </c>
    </row>
    <row r="217" spans="1:34" x14ac:dyDescent="0.25">
      <c r="A217" s="465">
        <v>211</v>
      </c>
      <c r="T217" t="e">
        <f t="shared" si="49"/>
        <v>#DIV/0!</v>
      </c>
      <c r="U217" t="e">
        <f t="shared" si="50"/>
        <v>#DIV/0!</v>
      </c>
      <c r="V217" t="e">
        <f t="shared" si="51"/>
        <v>#DIV/0!</v>
      </c>
      <c r="W217" t="e">
        <f t="shared" si="52"/>
        <v>#DIV/0!</v>
      </c>
      <c r="X217" t="e">
        <f t="shared" si="53"/>
        <v>#DIV/0!</v>
      </c>
      <c r="Y217" t="e">
        <f t="shared" si="54"/>
        <v>#DIV/0!</v>
      </c>
      <c r="Z217" t="e">
        <f t="shared" si="55"/>
        <v>#DIV/0!</v>
      </c>
      <c r="AA217" t="e">
        <f t="shared" si="56"/>
        <v>#DIV/0!</v>
      </c>
      <c r="AB217" t="e">
        <f t="shared" si="57"/>
        <v>#DIV/0!</v>
      </c>
      <c r="AC217" t="e">
        <f t="shared" si="58"/>
        <v>#DIV/0!</v>
      </c>
      <c r="AD217" t="e">
        <f t="shared" si="59"/>
        <v>#DIV/0!</v>
      </c>
      <c r="AE217" t="e">
        <f t="shared" si="60"/>
        <v>#DIV/0!</v>
      </c>
      <c r="AF217" t="e">
        <f t="shared" si="61"/>
        <v>#DIV/0!</v>
      </c>
      <c r="AG217" t="e">
        <f t="shared" si="62"/>
        <v>#DIV/0!</v>
      </c>
      <c r="AH217" t="e">
        <f t="shared" si="63"/>
        <v>#DIV/0!</v>
      </c>
    </row>
    <row r="218" spans="1:34" x14ac:dyDescent="0.25">
      <c r="A218" s="465">
        <v>212</v>
      </c>
      <c r="T218" t="e">
        <f t="shared" si="49"/>
        <v>#DIV/0!</v>
      </c>
      <c r="U218" t="e">
        <f t="shared" si="50"/>
        <v>#DIV/0!</v>
      </c>
      <c r="V218" t="e">
        <f t="shared" si="51"/>
        <v>#DIV/0!</v>
      </c>
      <c r="W218" t="e">
        <f t="shared" si="52"/>
        <v>#DIV/0!</v>
      </c>
      <c r="X218" t="e">
        <f t="shared" si="53"/>
        <v>#DIV/0!</v>
      </c>
      <c r="Y218" t="e">
        <f t="shared" si="54"/>
        <v>#DIV/0!</v>
      </c>
      <c r="Z218" t="e">
        <f t="shared" si="55"/>
        <v>#DIV/0!</v>
      </c>
      <c r="AA218" t="e">
        <f t="shared" si="56"/>
        <v>#DIV/0!</v>
      </c>
      <c r="AB218" t="e">
        <f t="shared" si="57"/>
        <v>#DIV/0!</v>
      </c>
      <c r="AC218" t="e">
        <f t="shared" si="58"/>
        <v>#DIV/0!</v>
      </c>
      <c r="AD218" t="e">
        <f t="shared" si="59"/>
        <v>#DIV/0!</v>
      </c>
      <c r="AE218" t="e">
        <f t="shared" si="60"/>
        <v>#DIV/0!</v>
      </c>
      <c r="AF218" t="e">
        <f t="shared" si="61"/>
        <v>#DIV/0!</v>
      </c>
      <c r="AG218" t="e">
        <f t="shared" si="62"/>
        <v>#DIV/0!</v>
      </c>
      <c r="AH218" t="e">
        <f t="shared" si="63"/>
        <v>#DIV/0!</v>
      </c>
    </row>
    <row r="219" spans="1:34" x14ac:dyDescent="0.25">
      <c r="A219" s="465">
        <v>213</v>
      </c>
      <c r="T219" t="e">
        <f t="shared" si="49"/>
        <v>#DIV/0!</v>
      </c>
      <c r="U219" t="e">
        <f t="shared" si="50"/>
        <v>#DIV/0!</v>
      </c>
      <c r="V219" t="e">
        <f t="shared" si="51"/>
        <v>#DIV/0!</v>
      </c>
      <c r="W219" t="e">
        <f t="shared" si="52"/>
        <v>#DIV/0!</v>
      </c>
      <c r="X219" t="e">
        <f t="shared" si="53"/>
        <v>#DIV/0!</v>
      </c>
      <c r="Y219" t="e">
        <f t="shared" si="54"/>
        <v>#DIV/0!</v>
      </c>
      <c r="Z219" t="e">
        <f t="shared" si="55"/>
        <v>#DIV/0!</v>
      </c>
      <c r="AA219" t="e">
        <f t="shared" si="56"/>
        <v>#DIV/0!</v>
      </c>
      <c r="AB219" t="e">
        <f t="shared" si="57"/>
        <v>#DIV/0!</v>
      </c>
      <c r="AC219" t="e">
        <f t="shared" si="58"/>
        <v>#DIV/0!</v>
      </c>
      <c r="AD219" t="e">
        <f t="shared" si="59"/>
        <v>#DIV/0!</v>
      </c>
      <c r="AE219" t="e">
        <f t="shared" si="60"/>
        <v>#DIV/0!</v>
      </c>
      <c r="AF219" t="e">
        <f t="shared" si="61"/>
        <v>#DIV/0!</v>
      </c>
      <c r="AG219" t="e">
        <f t="shared" si="62"/>
        <v>#DIV/0!</v>
      </c>
      <c r="AH219" t="e">
        <f t="shared" si="63"/>
        <v>#DIV/0!</v>
      </c>
    </row>
    <row r="220" spans="1:34" x14ac:dyDescent="0.25">
      <c r="A220" s="465">
        <v>214</v>
      </c>
      <c r="T220" t="e">
        <f t="shared" si="49"/>
        <v>#DIV/0!</v>
      </c>
      <c r="U220" t="e">
        <f t="shared" si="50"/>
        <v>#DIV/0!</v>
      </c>
      <c r="V220" t="e">
        <f t="shared" si="51"/>
        <v>#DIV/0!</v>
      </c>
      <c r="W220" t="e">
        <f t="shared" si="52"/>
        <v>#DIV/0!</v>
      </c>
      <c r="X220" t="e">
        <f t="shared" si="53"/>
        <v>#DIV/0!</v>
      </c>
      <c r="Y220" t="e">
        <f t="shared" si="54"/>
        <v>#DIV/0!</v>
      </c>
      <c r="Z220" t="e">
        <f t="shared" si="55"/>
        <v>#DIV/0!</v>
      </c>
      <c r="AA220" t="e">
        <f t="shared" si="56"/>
        <v>#DIV/0!</v>
      </c>
      <c r="AB220" t="e">
        <f t="shared" si="57"/>
        <v>#DIV/0!</v>
      </c>
      <c r="AC220" t="e">
        <f t="shared" si="58"/>
        <v>#DIV/0!</v>
      </c>
      <c r="AD220" t="e">
        <f t="shared" si="59"/>
        <v>#DIV/0!</v>
      </c>
      <c r="AE220" t="e">
        <f t="shared" si="60"/>
        <v>#DIV/0!</v>
      </c>
      <c r="AF220" t="e">
        <f t="shared" si="61"/>
        <v>#DIV/0!</v>
      </c>
      <c r="AG220" t="e">
        <f t="shared" si="62"/>
        <v>#DIV/0!</v>
      </c>
      <c r="AH220" t="e">
        <f t="shared" si="63"/>
        <v>#DIV/0!</v>
      </c>
    </row>
    <row r="221" spans="1:34" x14ac:dyDescent="0.25">
      <c r="A221" s="465">
        <v>215</v>
      </c>
      <c r="T221" t="e">
        <f t="shared" si="49"/>
        <v>#DIV/0!</v>
      </c>
      <c r="U221" t="e">
        <f t="shared" si="50"/>
        <v>#DIV/0!</v>
      </c>
      <c r="V221" t="e">
        <f t="shared" si="51"/>
        <v>#DIV/0!</v>
      </c>
      <c r="W221" t="e">
        <f t="shared" si="52"/>
        <v>#DIV/0!</v>
      </c>
      <c r="X221" t="e">
        <f t="shared" si="53"/>
        <v>#DIV/0!</v>
      </c>
      <c r="Y221" t="e">
        <f t="shared" si="54"/>
        <v>#DIV/0!</v>
      </c>
      <c r="Z221" t="e">
        <f t="shared" si="55"/>
        <v>#DIV/0!</v>
      </c>
      <c r="AA221" t="e">
        <f t="shared" si="56"/>
        <v>#DIV/0!</v>
      </c>
      <c r="AB221" t="e">
        <f t="shared" si="57"/>
        <v>#DIV/0!</v>
      </c>
      <c r="AC221" t="e">
        <f t="shared" si="58"/>
        <v>#DIV/0!</v>
      </c>
      <c r="AD221" t="e">
        <f t="shared" si="59"/>
        <v>#DIV/0!</v>
      </c>
      <c r="AE221" t="e">
        <f t="shared" si="60"/>
        <v>#DIV/0!</v>
      </c>
      <c r="AF221" t="e">
        <f t="shared" si="61"/>
        <v>#DIV/0!</v>
      </c>
      <c r="AG221" t="e">
        <f t="shared" si="62"/>
        <v>#DIV/0!</v>
      </c>
      <c r="AH221" t="e">
        <f t="shared" si="63"/>
        <v>#DIV/0!</v>
      </c>
    </row>
    <row r="222" spans="1:34" x14ac:dyDescent="0.25">
      <c r="A222" s="465">
        <v>216</v>
      </c>
      <c r="T222" t="e">
        <f t="shared" si="49"/>
        <v>#DIV/0!</v>
      </c>
      <c r="U222" t="e">
        <f t="shared" si="50"/>
        <v>#DIV/0!</v>
      </c>
      <c r="V222" t="e">
        <f t="shared" si="51"/>
        <v>#DIV/0!</v>
      </c>
      <c r="W222" t="e">
        <f t="shared" si="52"/>
        <v>#DIV/0!</v>
      </c>
      <c r="X222" t="e">
        <f t="shared" si="53"/>
        <v>#DIV/0!</v>
      </c>
      <c r="Y222" t="e">
        <f t="shared" si="54"/>
        <v>#DIV/0!</v>
      </c>
      <c r="Z222" t="e">
        <f t="shared" si="55"/>
        <v>#DIV/0!</v>
      </c>
      <c r="AA222" t="e">
        <f t="shared" si="56"/>
        <v>#DIV/0!</v>
      </c>
      <c r="AB222" t="e">
        <f t="shared" si="57"/>
        <v>#DIV/0!</v>
      </c>
      <c r="AC222" t="e">
        <f t="shared" si="58"/>
        <v>#DIV/0!</v>
      </c>
      <c r="AD222" t="e">
        <f t="shared" si="59"/>
        <v>#DIV/0!</v>
      </c>
      <c r="AE222" t="e">
        <f t="shared" si="60"/>
        <v>#DIV/0!</v>
      </c>
      <c r="AF222" t="e">
        <f t="shared" si="61"/>
        <v>#DIV/0!</v>
      </c>
      <c r="AG222" t="e">
        <f t="shared" si="62"/>
        <v>#DIV/0!</v>
      </c>
      <c r="AH222" t="e">
        <f t="shared" si="63"/>
        <v>#DIV/0!</v>
      </c>
    </row>
    <row r="223" spans="1:34" x14ac:dyDescent="0.25">
      <c r="A223" s="465">
        <v>217</v>
      </c>
      <c r="T223" t="e">
        <f t="shared" si="49"/>
        <v>#DIV/0!</v>
      </c>
      <c r="U223" t="e">
        <f t="shared" si="50"/>
        <v>#DIV/0!</v>
      </c>
      <c r="V223" t="e">
        <f t="shared" si="51"/>
        <v>#DIV/0!</v>
      </c>
      <c r="W223" t="e">
        <f t="shared" si="52"/>
        <v>#DIV/0!</v>
      </c>
      <c r="X223" t="e">
        <f t="shared" si="53"/>
        <v>#DIV/0!</v>
      </c>
      <c r="Y223" t="e">
        <f t="shared" si="54"/>
        <v>#DIV/0!</v>
      </c>
      <c r="Z223" t="e">
        <f t="shared" si="55"/>
        <v>#DIV/0!</v>
      </c>
      <c r="AA223" t="e">
        <f t="shared" si="56"/>
        <v>#DIV/0!</v>
      </c>
      <c r="AB223" t="e">
        <f t="shared" si="57"/>
        <v>#DIV/0!</v>
      </c>
      <c r="AC223" t="e">
        <f t="shared" si="58"/>
        <v>#DIV/0!</v>
      </c>
      <c r="AD223" t="e">
        <f t="shared" si="59"/>
        <v>#DIV/0!</v>
      </c>
      <c r="AE223" t="e">
        <f t="shared" si="60"/>
        <v>#DIV/0!</v>
      </c>
      <c r="AF223" t="e">
        <f t="shared" si="61"/>
        <v>#DIV/0!</v>
      </c>
      <c r="AG223" t="e">
        <f t="shared" si="62"/>
        <v>#DIV/0!</v>
      </c>
      <c r="AH223" t="e">
        <f t="shared" si="63"/>
        <v>#DIV/0!</v>
      </c>
    </row>
    <row r="224" spans="1:34" x14ac:dyDescent="0.25">
      <c r="A224" s="465">
        <v>218</v>
      </c>
      <c r="T224" t="e">
        <f t="shared" si="49"/>
        <v>#DIV/0!</v>
      </c>
      <c r="U224" t="e">
        <f t="shared" si="50"/>
        <v>#DIV/0!</v>
      </c>
      <c r="V224" t="e">
        <f t="shared" si="51"/>
        <v>#DIV/0!</v>
      </c>
      <c r="W224" t="e">
        <f t="shared" si="52"/>
        <v>#DIV/0!</v>
      </c>
      <c r="X224" t="e">
        <f t="shared" si="53"/>
        <v>#DIV/0!</v>
      </c>
      <c r="Y224" t="e">
        <f t="shared" si="54"/>
        <v>#DIV/0!</v>
      </c>
      <c r="Z224" t="e">
        <f t="shared" si="55"/>
        <v>#DIV/0!</v>
      </c>
      <c r="AA224" t="e">
        <f t="shared" si="56"/>
        <v>#DIV/0!</v>
      </c>
      <c r="AB224" t="e">
        <f t="shared" si="57"/>
        <v>#DIV/0!</v>
      </c>
      <c r="AC224" t="e">
        <f t="shared" si="58"/>
        <v>#DIV/0!</v>
      </c>
      <c r="AD224" t="e">
        <f t="shared" si="59"/>
        <v>#DIV/0!</v>
      </c>
      <c r="AE224" t="e">
        <f t="shared" si="60"/>
        <v>#DIV/0!</v>
      </c>
      <c r="AF224" t="e">
        <f t="shared" si="61"/>
        <v>#DIV/0!</v>
      </c>
      <c r="AG224" t="e">
        <f t="shared" si="62"/>
        <v>#DIV/0!</v>
      </c>
      <c r="AH224" t="e">
        <f t="shared" si="63"/>
        <v>#DIV/0!</v>
      </c>
    </row>
    <row r="225" spans="1:34" x14ac:dyDescent="0.25">
      <c r="A225" s="465">
        <v>219</v>
      </c>
      <c r="T225" t="e">
        <f t="shared" si="49"/>
        <v>#DIV/0!</v>
      </c>
      <c r="U225" t="e">
        <f t="shared" si="50"/>
        <v>#DIV/0!</v>
      </c>
      <c r="V225" t="e">
        <f t="shared" si="51"/>
        <v>#DIV/0!</v>
      </c>
      <c r="W225" t="e">
        <f t="shared" si="52"/>
        <v>#DIV/0!</v>
      </c>
      <c r="X225" t="e">
        <f t="shared" si="53"/>
        <v>#DIV/0!</v>
      </c>
      <c r="Y225" t="e">
        <f t="shared" si="54"/>
        <v>#DIV/0!</v>
      </c>
      <c r="Z225" t="e">
        <f t="shared" si="55"/>
        <v>#DIV/0!</v>
      </c>
      <c r="AA225" t="e">
        <f t="shared" si="56"/>
        <v>#DIV/0!</v>
      </c>
      <c r="AB225" t="e">
        <f t="shared" si="57"/>
        <v>#DIV/0!</v>
      </c>
      <c r="AC225" t="e">
        <f t="shared" si="58"/>
        <v>#DIV/0!</v>
      </c>
      <c r="AD225" t="e">
        <f t="shared" si="59"/>
        <v>#DIV/0!</v>
      </c>
      <c r="AE225" t="e">
        <f t="shared" si="60"/>
        <v>#DIV/0!</v>
      </c>
      <c r="AF225" t="e">
        <f t="shared" si="61"/>
        <v>#DIV/0!</v>
      </c>
      <c r="AG225" t="e">
        <f t="shared" si="62"/>
        <v>#DIV/0!</v>
      </c>
      <c r="AH225" t="e">
        <f t="shared" si="63"/>
        <v>#DIV/0!</v>
      </c>
    </row>
    <row r="226" spans="1:34" x14ac:dyDescent="0.25">
      <c r="A226" s="465">
        <v>220</v>
      </c>
      <c r="T226" t="e">
        <f t="shared" si="49"/>
        <v>#DIV/0!</v>
      </c>
      <c r="U226" t="e">
        <f t="shared" si="50"/>
        <v>#DIV/0!</v>
      </c>
      <c r="V226" t="e">
        <f t="shared" si="51"/>
        <v>#DIV/0!</v>
      </c>
      <c r="W226" t="e">
        <f t="shared" si="52"/>
        <v>#DIV/0!</v>
      </c>
      <c r="X226" t="e">
        <f t="shared" si="53"/>
        <v>#DIV/0!</v>
      </c>
      <c r="Y226" t="e">
        <f t="shared" si="54"/>
        <v>#DIV/0!</v>
      </c>
      <c r="Z226" t="e">
        <f t="shared" si="55"/>
        <v>#DIV/0!</v>
      </c>
      <c r="AA226" t="e">
        <f t="shared" si="56"/>
        <v>#DIV/0!</v>
      </c>
      <c r="AB226" t="e">
        <f t="shared" si="57"/>
        <v>#DIV/0!</v>
      </c>
      <c r="AC226" t="e">
        <f t="shared" si="58"/>
        <v>#DIV/0!</v>
      </c>
      <c r="AD226" t="e">
        <f t="shared" si="59"/>
        <v>#DIV/0!</v>
      </c>
      <c r="AE226" t="e">
        <f t="shared" si="60"/>
        <v>#DIV/0!</v>
      </c>
      <c r="AF226" t="e">
        <f t="shared" si="61"/>
        <v>#DIV/0!</v>
      </c>
      <c r="AG226" t="e">
        <f t="shared" si="62"/>
        <v>#DIV/0!</v>
      </c>
      <c r="AH226" t="e">
        <f t="shared" si="63"/>
        <v>#DIV/0!</v>
      </c>
    </row>
    <row r="227" spans="1:34" x14ac:dyDescent="0.25">
      <c r="A227" s="465">
        <v>221</v>
      </c>
      <c r="T227" t="e">
        <f t="shared" si="49"/>
        <v>#DIV/0!</v>
      </c>
      <c r="U227" t="e">
        <f t="shared" si="50"/>
        <v>#DIV/0!</v>
      </c>
      <c r="V227" t="e">
        <f t="shared" si="51"/>
        <v>#DIV/0!</v>
      </c>
      <c r="W227" t="e">
        <f t="shared" si="52"/>
        <v>#DIV/0!</v>
      </c>
      <c r="X227" t="e">
        <f t="shared" si="53"/>
        <v>#DIV/0!</v>
      </c>
      <c r="Y227" t="e">
        <f t="shared" si="54"/>
        <v>#DIV/0!</v>
      </c>
      <c r="Z227" t="e">
        <f t="shared" si="55"/>
        <v>#DIV/0!</v>
      </c>
      <c r="AA227" t="e">
        <f t="shared" si="56"/>
        <v>#DIV/0!</v>
      </c>
      <c r="AB227" t="e">
        <f t="shared" si="57"/>
        <v>#DIV/0!</v>
      </c>
      <c r="AC227" t="e">
        <f t="shared" si="58"/>
        <v>#DIV/0!</v>
      </c>
      <c r="AD227" t="e">
        <f t="shared" si="59"/>
        <v>#DIV/0!</v>
      </c>
      <c r="AE227" t="e">
        <f t="shared" si="60"/>
        <v>#DIV/0!</v>
      </c>
      <c r="AF227" t="e">
        <f t="shared" si="61"/>
        <v>#DIV/0!</v>
      </c>
      <c r="AG227" t="e">
        <f t="shared" si="62"/>
        <v>#DIV/0!</v>
      </c>
      <c r="AH227" t="e">
        <f t="shared" si="63"/>
        <v>#DIV/0!</v>
      </c>
    </row>
    <row r="228" spans="1:34" x14ac:dyDescent="0.25">
      <c r="A228" s="465">
        <v>222</v>
      </c>
      <c r="T228" t="e">
        <f t="shared" si="49"/>
        <v>#DIV/0!</v>
      </c>
      <c r="U228" t="e">
        <f t="shared" si="50"/>
        <v>#DIV/0!</v>
      </c>
      <c r="V228" t="e">
        <f t="shared" si="51"/>
        <v>#DIV/0!</v>
      </c>
      <c r="W228" t="e">
        <f t="shared" si="52"/>
        <v>#DIV/0!</v>
      </c>
      <c r="X228" t="e">
        <f t="shared" si="53"/>
        <v>#DIV/0!</v>
      </c>
      <c r="Y228" t="e">
        <f t="shared" si="54"/>
        <v>#DIV/0!</v>
      </c>
      <c r="Z228" t="e">
        <f t="shared" si="55"/>
        <v>#DIV/0!</v>
      </c>
      <c r="AA228" t="e">
        <f t="shared" si="56"/>
        <v>#DIV/0!</v>
      </c>
      <c r="AB228" t="e">
        <f t="shared" si="57"/>
        <v>#DIV/0!</v>
      </c>
      <c r="AC228" t="e">
        <f t="shared" si="58"/>
        <v>#DIV/0!</v>
      </c>
      <c r="AD228" t="e">
        <f t="shared" si="59"/>
        <v>#DIV/0!</v>
      </c>
      <c r="AE228" t="e">
        <f t="shared" si="60"/>
        <v>#DIV/0!</v>
      </c>
      <c r="AF228" t="e">
        <f t="shared" si="61"/>
        <v>#DIV/0!</v>
      </c>
      <c r="AG228" t="e">
        <f t="shared" si="62"/>
        <v>#DIV/0!</v>
      </c>
      <c r="AH228" t="e">
        <f t="shared" si="63"/>
        <v>#DIV/0!</v>
      </c>
    </row>
    <row r="229" spans="1:34" x14ac:dyDescent="0.25">
      <c r="A229" s="465">
        <v>223</v>
      </c>
      <c r="T229" t="e">
        <f t="shared" si="49"/>
        <v>#DIV/0!</v>
      </c>
      <c r="U229" t="e">
        <f t="shared" si="50"/>
        <v>#DIV/0!</v>
      </c>
      <c r="V229" t="e">
        <f t="shared" si="51"/>
        <v>#DIV/0!</v>
      </c>
      <c r="W229" t="e">
        <f t="shared" si="52"/>
        <v>#DIV/0!</v>
      </c>
      <c r="X229" t="e">
        <f t="shared" si="53"/>
        <v>#DIV/0!</v>
      </c>
      <c r="Y229" t="e">
        <f t="shared" si="54"/>
        <v>#DIV/0!</v>
      </c>
      <c r="Z229" t="e">
        <f t="shared" si="55"/>
        <v>#DIV/0!</v>
      </c>
      <c r="AA229" t="e">
        <f t="shared" si="56"/>
        <v>#DIV/0!</v>
      </c>
      <c r="AB229" t="e">
        <f t="shared" si="57"/>
        <v>#DIV/0!</v>
      </c>
      <c r="AC229" t="e">
        <f t="shared" si="58"/>
        <v>#DIV/0!</v>
      </c>
      <c r="AD229" t="e">
        <f t="shared" si="59"/>
        <v>#DIV/0!</v>
      </c>
      <c r="AE229" t="e">
        <f t="shared" si="60"/>
        <v>#DIV/0!</v>
      </c>
      <c r="AF229" t="e">
        <f t="shared" si="61"/>
        <v>#DIV/0!</v>
      </c>
      <c r="AG229" t="e">
        <f t="shared" si="62"/>
        <v>#DIV/0!</v>
      </c>
      <c r="AH229" t="e">
        <f t="shared" si="63"/>
        <v>#DIV/0!</v>
      </c>
    </row>
    <row r="230" spans="1:34" x14ac:dyDescent="0.25">
      <c r="A230" s="465">
        <v>224</v>
      </c>
      <c r="T230" t="e">
        <f t="shared" si="49"/>
        <v>#DIV/0!</v>
      </c>
      <c r="U230" t="e">
        <f t="shared" si="50"/>
        <v>#DIV/0!</v>
      </c>
      <c r="V230" t="e">
        <f t="shared" si="51"/>
        <v>#DIV/0!</v>
      </c>
      <c r="W230" t="e">
        <f t="shared" si="52"/>
        <v>#DIV/0!</v>
      </c>
      <c r="X230" t="e">
        <f t="shared" si="53"/>
        <v>#DIV/0!</v>
      </c>
      <c r="Y230" t="e">
        <f t="shared" si="54"/>
        <v>#DIV/0!</v>
      </c>
      <c r="Z230" t="e">
        <f t="shared" si="55"/>
        <v>#DIV/0!</v>
      </c>
      <c r="AA230" t="e">
        <f t="shared" si="56"/>
        <v>#DIV/0!</v>
      </c>
      <c r="AB230" t="e">
        <f t="shared" si="57"/>
        <v>#DIV/0!</v>
      </c>
      <c r="AC230" t="e">
        <f t="shared" si="58"/>
        <v>#DIV/0!</v>
      </c>
      <c r="AD230" t="e">
        <f t="shared" si="59"/>
        <v>#DIV/0!</v>
      </c>
      <c r="AE230" t="e">
        <f t="shared" si="60"/>
        <v>#DIV/0!</v>
      </c>
      <c r="AF230" t="e">
        <f t="shared" si="61"/>
        <v>#DIV/0!</v>
      </c>
      <c r="AG230" t="e">
        <f t="shared" si="62"/>
        <v>#DIV/0!</v>
      </c>
      <c r="AH230" t="e">
        <f t="shared" si="63"/>
        <v>#DIV/0!</v>
      </c>
    </row>
    <row r="231" spans="1:34" x14ac:dyDescent="0.25">
      <c r="A231" s="465">
        <v>225</v>
      </c>
      <c r="T231" t="e">
        <f t="shared" si="49"/>
        <v>#DIV/0!</v>
      </c>
      <c r="U231" t="e">
        <f t="shared" si="50"/>
        <v>#DIV/0!</v>
      </c>
      <c r="V231" t="e">
        <f t="shared" si="51"/>
        <v>#DIV/0!</v>
      </c>
      <c r="W231" t="e">
        <f t="shared" si="52"/>
        <v>#DIV/0!</v>
      </c>
      <c r="X231" t="e">
        <f t="shared" si="53"/>
        <v>#DIV/0!</v>
      </c>
      <c r="Y231" t="e">
        <f t="shared" si="54"/>
        <v>#DIV/0!</v>
      </c>
      <c r="Z231" t="e">
        <f t="shared" si="55"/>
        <v>#DIV/0!</v>
      </c>
      <c r="AA231" t="e">
        <f t="shared" si="56"/>
        <v>#DIV/0!</v>
      </c>
      <c r="AB231" t="e">
        <f t="shared" si="57"/>
        <v>#DIV/0!</v>
      </c>
      <c r="AC231" t="e">
        <f t="shared" si="58"/>
        <v>#DIV/0!</v>
      </c>
      <c r="AD231" t="e">
        <f t="shared" si="59"/>
        <v>#DIV/0!</v>
      </c>
      <c r="AE231" t="e">
        <f t="shared" si="60"/>
        <v>#DIV/0!</v>
      </c>
      <c r="AF231" t="e">
        <f t="shared" si="61"/>
        <v>#DIV/0!</v>
      </c>
      <c r="AG231" t="e">
        <f t="shared" si="62"/>
        <v>#DIV/0!</v>
      </c>
      <c r="AH231" t="e">
        <f t="shared" si="63"/>
        <v>#DIV/0!</v>
      </c>
    </row>
    <row r="232" spans="1:34" x14ac:dyDescent="0.25">
      <c r="A232" s="465">
        <v>226</v>
      </c>
      <c r="T232" t="e">
        <f t="shared" si="49"/>
        <v>#DIV/0!</v>
      </c>
      <c r="U232" t="e">
        <f t="shared" si="50"/>
        <v>#DIV/0!</v>
      </c>
      <c r="V232" t="e">
        <f t="shared" si="51"/>
        <v>#DIV/0!</v>
      </c>
      <c r="W232" t="e">
        <f t="shared" si="52"/>
        <v>#DIV/0!</v>
      </c>
      <c r="X232" t="e">
        <f t="shared" si="53"/>
        <v>#DIV/0!</v>
      </c>
      <c r="Y232" t="e">
        <f t="shared" si="54"/>
        <v>#DIV/0!</v>
      </c>
      <c r="Z232" t="e">
        <f t="shared" si="55"/>
        <v>#DIV/0!</v>
      </c>
      <c r="AA232" t="e">
        <f t="shared" si="56"/>
        <v>#DIV/0!</v>
      </c>
      <c r="AB232" t="e">
        <f t="shared" si="57"/>
        <v>#DIV/0!</v>
      </c>
      <c r="AC232" t="e">
        <f t="shared" si="58"/>
        <v>#DIV/0!</v>
      </c>
      <c r="AD232" t="e">
        <f t="shared" si="59"/>
        <v>#DIV/0!</v>
      </c>
      <c r="AE232" t="e">
        <f t="shared" si="60"/>
        <v>#DIV/0!</v>
      </c>
      <c r="AF232" t="e">
        <f t="shared" si="61"/>
        <v>#DIV/0!</v>
      </c>
      <c r="AG232" t="e">
        <f t="shared" si="62"/>
        <v>#DIV/0!</v>
      </c>
      <c r="AH232" t="e">
        <f t="shared" si="63"/>
        <v>#DIV/0!</v>
      </c>
    </row>
    <row r="233" spans="1:34" x14ac:dyDescent="0.25">
      <c r="A233" s="465">
        <v>227</v>
      </c>
      <c r="T233" t="e">
        <f t="shared" si="49"/>
        <v>#DIV/0!</v>
      </c>
      <c r="U233" t="e">
        <f t="shared" si="50"/>
        <v>#DIV/0!</v>
      </c>
      <c r="V233" t="e">
        <f t="shared" si="51"/>
        <v>#DIV/0!</v>
      </c>
      <c r="W233" t="e">
        <f t="shared" si="52"/>
        <v>#DIV/0!</v>
      </c>
      <c r="X233" t="e">
        <f t="shared" si="53"/>
        <v>#DIV/0!</v>
      </c>
      <c r="Y233" t="e">
        <f t="shared" si="54"/>
        <v>#DIV/0!</v>
      </c>
      <c r="Z233" t="e">
        <f t="shared" si="55"/>
        <v>#DIV/0!</v>
      </c>
      <c r="AA233" t="e">
        <f t="shared" si="56"/>
        <v>#DIV/0!</v>
      </c>
      <c r="AB233" t="e">
        <f t="shared" si="57"/>
        <v>#DIV/0!</v>
      </c>
      <c r="AC233" t="e">
        <f t="shared" si="58"/>
        <v>#DIV/0!</v>
      </c>
      <c r="AD233" t="e">
        <f t="shared" si="59"/>
        <v>#DIV/0!</v>
      </c>
      <c r="AE233" t="e">
        <f t="shared" si="60"/>
        <v>#DIV/0!</v>
      </c>
      <c r="AF233" t="e">
        <f t="shared" si="61"/>
        <v>#DIV/0!</v>
      </c>
      <c r="AG233" t="e">
        <f t="shared" si="62"/>
        <v>#DIV/0!</v>
      </c>
      <c r="AH233" t="e">
        <f t="shared" si="63"/>
        <v>#DIV/0!</v>
      </c>
    </row>
    <row r="234" spans="1:34" x14ac:dyDescent="0.25">
      <c r="A234" s="465">
        <v>228</v>
      </c>
      <c r="T234" t="e">
        <f t="shared" si="49"/>
        <v>#DIV/0!</v>
      </c>
      <c r="U234" t="e">
        <f t="shared" si="50"/>
        <v>#DIV/0!</v>
      </c>
      <c r="V234" t="e">
        <f t="shared" si="51"/>
        <v>#DIV/0!</v>
      </c>
      <c r="W234" t="e">
        <f t="shared" si="52"/>
        <v>#DIV/0!</v>
      </c>
      <c r="X234" t="e">
        <f t="shared" si="53"/>
        <v>#DIV/0!</v>
      </c>
      <c r="Y234" t="e">
        <f t="shared" si="54"/>
        <v>#DIV/0!</v>
      </c>
      <c r="Z234" t="e">
        <f t="shared" si="55"/>
        <v>#DIV/0!</v>
      </c>
      <c r="AA234" t="e">
        <f t="shared" si="56"/>
        <v>#DIV/0!</v>
      </c>
      <c r="AB234" t="e">
        <f t="shared" si="57"/>
        <v>#DIV/0!</v>
      </c>
      <c r="AC234" t="e">
        <f t="shared" si="58"/>
        <v>#DIV/0!</v>
      </c>
      <c r="AD234" t="e">
        <f t="shared" si="59"/>
        <v>#DIV/0!</v>
      </c>
      <c r="AE234" t="e">
        <f t="shared" si="60"/>
        <v>#DIV/0!</v>
      </c>
      <c r="AF234" t="e">
        <f t="shared" si="61"/>
        <v>#DIV/0!</v>
      </c>
      <c r="AG234" t="e">
        <f t="shared" si="62"/>
        <v>#DIV/0!</v>
      </c>
      <c r="AH234" t="e">
        <f t="shared" si="63"/>
        <v>#DIV/0!</v>
      </c>
    </row>
    <row r="235" spans="1:34" x14ac:dyDescent="0.25">
      <c r="A235" s="465">
        <v>229</v>
      </c>
      <c r="T235" t="e">
        <f t="shared" si="49"/>
        <v>#DIV/0!</v>
      </c>
      <c r="U235" t="e">
        <f t="shared" si="50"/>
        <v>#DIV/0!</v>
      </c>
      <c r="V235" t="e">
        <f t="shared" si="51"/>
        <v>#DIV/0!</v>
      </c>
      <c r="W235" t="e">
        <f t="shared" si="52"/>
        <v>#DIV/0!</v>
      </c>
      <c r="X235" t="e">
        <f t="shared" si="53"/>
        <v>#DIV/0!</v>
      </c>
      <c r="Y235" t="e">
        <f t="shared" si="54"/>
        <v>#DIV/0!</v>
      </c>
      <c r="Z235" t="e">
        <f t="shared" si="55"/>
        <v>#DIV/0!</v>
      </c>
      <c r="AA235" t="e">
        <f t="shared" si="56"/>
        <v>#DIV/0!</v>
      </c>
      <c r="AB235" t="e">
        <f t="shared" si="57"/>
        <v>#DIV/0!</v>
      </c>
      <c r="AC235" t="e">
        <f t="shared" si="58"/>
        <v>#DIV/0!</v>
      </c>
      <c r="AD235" t="e">
        <f t="shared" si="59"/>
        <v>#DIV/0!</v>
      </c>
      <c r="AE235" t="e">
        <f t="shared" si="60"/>
        <v>#DIV/0!</v>
      </c>
      <c r="AF235" t="e">
        <f t="shared" si="61"/>
        <v>#DIV/0!</v>
      </c>
      <c r="AG235" t="e">
        <f t="shared" si="62"/>
        <v>#DIV/0!</v>
      </c>
      <c r="AH235" t="e">
        <f t="shared" si="63"/>
        <v>#DIV/0!</v>
      </c>
    </row>
    <row r="236" spans="1:34" x14ac:dyDescent="0.25">
      <c r="A236" s="465">
        <v>230</v>
      </c>
      <c r="T236" t="e">
        <f t="shared" si="49"/>
        <v>#DIV/0!</v>
      </c>
      <c r="U236" t="e">
        <f t="shared" si="50"/>
        <v>#DIV/0!</v>
      </c>
      <c r="V236" t="e">
        <f t="shared" si="51"/>
        <v>#DIV/0!</v>
      </c>
      <c r="W236" t="e">
        <f t="shared" si="52"/>
        <v>#DIV/0!</v>
      </c>
      <c r="X236" t="e">
        <f t="shared" si="53"/>
        <v>#DIV/0!</v>
      </c>
      <c r="Y236" t="e">
        <f t="shared" si="54"/>
        <v>#DIV/0!</v>
      </c>
      <c r="Z236" t="e">
        <f t="shared" si="55"/>
        <v>#DIV/0!</v>
      </c>
      <c r="AA236" t="e">
        <f t="shared" si="56"/>
        <v>#DIV/0!</v>
      </c>
      <c r="AB236" t="e">
        <f t="shared" si="57"/>
        <v>#DIV/0!</v>
      </c>
      <c r="AC236" t="e">
        <f t="shared" si="58"/>
        <v>#DIV/0!</v>
      </c>
      <c r="AD236" t="e">
        <f t="shared" si="59"/>
        <v>#DIV/0!</v>
      </c>
      <c r="AE236" t="e">
        <f t="shared" si="60"/>
        <v>#DIV/0!</v>
      </c>
      <c r="AF236" t="e">
        <f t="shared" si="61"/>
        <v>#DIV/0!</v>
      </c>
      <c r="AG236" t="e">
        <f t="shared" si="62"/>
        <v>#DIV/0!</v>
      </c>
      <c r="AH236" t="e">
        <f t="shared" si="63"/>
        <v>#DIV/0!</v>
      </c>
    </row>
    <row r="237" spans="1:34" x14ac:dyDescent="0.25">
      <c r="A237" s="465">
        <v>231</v>
      </c>
      <c r="T237" t="e">
        <f t="shared" si="49"/>
        <v>#DIV/0!</v>
      </c>
      <c r="U237" t="e">
        <f t="shared" si="50"/>
        <v>#DIV/0!</v>
      </c>
      <c r="V237" t="e">
        <f t="shared" si="51"/>
        <v>#DIV/0!</v>
      </c>
      <c r="W237" t="e">
        <f t="shared" si="52"/>
        <v>#DIV/0!</v>
      </c>
      <c r="X237" t="e">
        <f t="shared" si="53"/>
        <v>#DIV/0!</v>
      </c>
      <c r="Y237" t="e">
        <f t="shared" si="54"/>
        <v>#DIV/0!</v>
      </c>
      <c r="Z237" t="e">
        <f t="shared" si="55"/>
        <v>#DIV/0!</v>
      </c>
      <c r="AA237" t="e">
        <f t="shared" si="56"/>
        <v>#DIV/0!</v>
      </c>
      <c r="AB237" t="e">
        <f t="shared" si="57"/>
        <v>#DIV/0!</v>
      </c>
      <c r="AC237" t="e">
        <f t="shared" si="58"/>
        <v>#DIV/0!</v>
      </c>
      <c r="AD237" t="e">
        <f t="shared" si="59"/>
        <v>#DIV/0!</v>
      </c>
      <c r="AE237" t="e">
        <f t="shared" si="60"/>
        <v>#DIV/0!</v>
      </c>
      <c r="AF237" t="e">
        <f t="shared" si="61"/>
        <v>#DIV/0!</v>
      </c>
      <c r="AG237" t="e">
        <f t="shared" si="62"/>
        <v>#DIV/0!</v>
      </c>
      <c r="AH237" t="e">
        <f t="shared" si="63"/>
        <v>#DIV/0!</v>
      </c>
    </row>
    <row r="238" spans="1:34" x14ac:dyDescent="0.25">
      <c r="A238" s="465">
        <v>232</v>
      </c>
      <c r="T238" t="e">
        <f t="shared" si="49"/>
        <v>#DIV/0!</v>
      </c>
      <c r="U238" t="e">
        <f t="shared" si="50"/>
        <v>#DIV/0!</v>
      </c>
      <c r="V238" t="e">
        <f t="shared" si="51"/>
        <v>#DIV/0!</v>
      </c>
      <c r="W238" t="e">
        <f t="shared" si="52"/>
        <v>#DIV/0!</v>
      </c>
      <c r="X238" t="e">
        <f t="shared" si="53"/>
        <v>#DIV/0!</v>
      </c>
      <c r="Y238" t="e">
        <f t="shared" si="54"/>
        <v>#DIV/0!</v>
      </c>
      <c r="Z238" t="e">
        <f t="shared" si="55"/>
        <v>#DIV/0!</v>
      </c>
      <c r="AA238" t="e">
        <f t="shared" si="56"/>
        <v>#DIV/0!</v>
      </c>
      <c r="AB238" t="e">
        <f t="shared" si="57"/>
        <v>#DIV/0!</v>
      </c>
      <c r="AC238" t="e">
        <f t="shared" si="58"/>
        <v>#DIV/0!</v>
      </c>
      <c r="AD238" t="e">
        <f t="shared" si="59"/>
        <v>#DIV/0!</v>
      </c>
      <c r="AE238" t="e">
        <f t="shared" si="60"/>
        <v>#DIV/0!</v>
      </c>
      <c r="AF238" t="e">
        <f t="shared" si="61"/>
        <v>#DIV/0!</v>
      </c>
      <c r="AG238" t="e">
        <f t="shared" si="62"/>
        <v>#DIV/0!</v>
      </c>
      <c r="AH238" t="e">
        <f t="shared" si="63"/>
        <v>#DIV/0!</v>
      </c>
    </row>
    <row r="239" spans="1:34" x14ac:dyDescent="0.25">
      <c r="A239" s="465">
        <v>233</v>
      </c>
      <c r="T239" t="e">
        <f t="shared" si="49"/>
        <v>#DIV/0!</v>
      </c>
      <c r="U239" t="e">
        <f t="shared" si="50"/>
        <v>#DIV/0!</v>
      </c>
      <c r="V239" t="e">
        <f t="shared" si="51"/>
        <v>#DIV/0!</v>
      </c>
      <c r="W239" t="e">
        <f t="shared" si="52"/>
        <v>#DIV/0!</v>
      </c>
      <c r="X239" t="e">
        <f t="shared" si="53"/>
        <v>#DIV/0!</v>
      </c>
      <c r="Y239" t="e">
        <f t="shared" si="54"/>
        <v>#DIV/0!</v>
      </c>
      <c r="Z239" t="e">
        <f t="shared" si="55"/>
        <v>#DIV/0!</v>
      </c>
      <c r="AA239" t="e">
        <f t="shared" si="56"/>
        <v>#DIV/0!</v>
      </c>
      <c r="AB239" t="e">
        <f t="shared" si="57"/>
        <v>#DIV/0!</v>
      </c>
      <c r="AC239" t="e">
        <f t="shared" si="58"/>
        <v>#DIV/0!</v>
      </c>
      <c r="AD239" t="e">
        <f t="shared" si="59"/>
        <v>#DIV/0!</v>
      </c>
      <c r="AE239" t="e">
        <f t="shared" si="60"/>
        <v>#DIV/0!</v>
      </c>
      <c r="AF239" t="e">
        <f t="shared" si="61"/>
        <v>#DIV/0!</v>
      </c>
      <c r="AG239" t="e">
        <f t="shared" si="62"/>
        <v>#DIV/0!</v>
      </c>
      <c r="AH239" t="e">
        <f t="shared" si="63"/>
        <v>#DIV/0!</v>
      </c>
    </row>
    <row r="240" spans="1:34" x14ac:dyDescent="0.25">
      <c r="A240" s="465">
        <v>234</v>
      </c>
      <c r="T240" t="e">
        <f t="shared" si="49"/>
        <v>#DIV/0!</v>
      </c>
      <c r="U240" t="e">
        <f t="shared" si="50"/>
        <v>#DIV/0!</v>
      </c>
      <c r="V240" t="e">
        <f t="shared" si="51"/>
        <v>#DIV/0!</v>
      </c>
      <c r="W240" t="e">
        <f t="shared" si="52"/>
        <v>#DIV/0!</v>
      </c>
      <c r="X240" t="e">
        <f t="shared" si="53"/>
        <v>#DIV/0!</v>
      </c>
      <c r="Y240" t="e">
        <f t="shared" si="54"/>
        <v>#DIV/0!</v>
      </c>
      <c r="Z240" t="e">
        <f t="shared" si="55"/>
        <v>#DIV/0!</v>
      </c>
      <c r="AA240" t="e">
        <f t="shared" si="56"/>
        <v>#DIV/0!</v>
      </c>
      <c r="AB240" t="e">
        <f t="shared" si="57"/>
        <v>#DIV/0!</v>
      </c>
      <c r="AC240" t="e">
        <f t="shared" si="58"/>
        <v>#DIV/0!</v>
      </c>
      <c r="AD240" t="e">
        <f t="shared" si="59"/>
        <v>#DIV/0!</v>
      </c>
      <c r="AE240" t="e">
        <f t="shared" si="60"/>
        <v>#DIV/0!</v>
      </c>
      <c r="AF240" t="e">
        <f t="shared" si="61"/>
        <v>#DIV/0!</v>
      </c>
      <c r="AG240" t="e">
        <f t="shared" si="62"/>
        <v>#DIV/0!</v>
      </c>
      <c r="AH240" t="e">
        <f t="shared" si="63"/>
        <v>#DIV/0!</v>
      </c>
    </row>
    <row r="241" spans="1:34" x14ac:dyDescent="0.25">
      <c r="A241" s="465">
        <v>235</v>
      </c>
      <c r="T241" t="e">
        <f t="shared" si="49"/>
        <v>#DIV/0!</v>
      </c>
      <c r="U241" t="e">
        <f t="shared" si="50"/>
        <v>#DIV/0!</v>
      </c>
      <c r="V241" t="e">
        <f t="shared" si="51"/>
        <v>#DIV/0!</v>
      </c>
      <c r="W241" t="e">
        <f t="shared" si="52"/>
        <v>#DIV/0!</v>
      </c>
      <c r="X241" t="e">
        <f t="shared" si="53"/>
        <v>#DIV/0!</v>
      </c>
      <c r="Y241" t="e">
        <f t="shared" si="54"/>
        <v>#DIV/0!</v>
      </c>
      <c r="Z241" t="e">
        <f t="shared" si="55"/>
        <v>#DIV/0!</v>
      </c>
      <c r="AA241" t="e">
        <f t="shared" si="56"/>
        <v>#DIV/0!</v>
      </c>
      <c r="AB241" t="e">
        <f t="shared" si="57"/>
        <v>#DIV/0!</v>
      </c>
      <c r="AC241" t="e">
        <f t="shared" si="58"/>
        <v>#DIV/0!</v>
      </c>
      <c r="AD241" t="e">
        <f t="shared" si="59"/>
        <v>#DIV/0!</v>
      </c>
      <c r="AE241" t="e">
        <f t="shared" si="60"/>
        <v>#DIV/0!</v>
      </c>
      <c r="AF241" t="e">
        <f t="shared" si="61"/>
        <v>#DIV/0!</v>
      </c>
      <c r="AG241" t="e">
        <f t="shared" si="62"/>
        <v>#DIV/0!</v>
      </c>
      <c r="AH241" t="e">
        <f t="shared" si="63"/>
        <v>#DIV/0!</v>
      </c>
    </row>
    <row r="242" spans="1:34" x14ac:dyDescent="0.25">
      <c r="A242" s="465">
        <v>236</v>
      </c>
      <c r="T242" t="e">
        <f t="shared" si="49"/>
        <v>#DIV/0!</v>
      </c>
      <c r="U242" t="e">
        <f t="shared" si="50"/>
        <v>#DIV/0!</v>
      </c>
      <c r="V242" t="e">
        <f t="shared" si="51"/>
        <v>#DIV/0!</v>
      </c>
      <c r="W242" t="e">
        <f t="shared" si="52"/>
        <v>#DIV/0!</v>
      </c>
      <c r="X242" t="e">
        <f t="shared" si="53"/>
        <v>#DIV/0!</v>
      </c>
      <c r="Y242" t="e">
        <f t="shared" si="54"/>
        <v>#DIV/0!</v>
      </c>
      <c r="Z242" t="e">
        <f t="shared" si="55"/>
        <v>#DIV/0!</v>
      </c>
      <c r="AA242" t="e">
        <f t="shared" si="56"/>
        <v>#DIV/0!</v>
      </c>
      <c r="AB242" t="e">
        <f t="shared" si="57"/>
        <v>#DIV/0!</v>
      </c>
      <c r="AC242" t="e">
        <f t="shared" si="58"/>
        <v>#DIV/0!</v>
      </c>
      <c r="AD242" t="e">
        <f t="shared" si="59"/>
        <v>#DIV/0!</v>
      </c>
      <c r="AE242" t="e">
        <f t="shared" si="60"/>
        <v>#DIV/0!</v>
      </c>
      <c r="AF242" t="e">
        <f t="shared" si="61"/>
        <v>#DIV/0!</v>
      </c>
      <c r="AG242" t="e">
        <f t="shared" si="62"/>
        <v>#DIV/0!</v>
      </c>
      <c r="AH242" t="e">
        <f t="shared" si="63"/>
        <v>#DIV/0!</v>
      </c>
    </row>
    <row r="243" spans="1:34" x14ac:dyDescent="0.25">
      <c r="A243" s="465">
        <v>237</v>
      </c>
      <c r="T243" t="e">
        <f t="shared" si="49"/>
        <v>#DIV/0!</v>
      </c>
      <c r="U243" t="e">
        <f t="shared" si="50"/>
        <v>#DIV/0!</v>
      </c>
      <c r="V243" t="e">
        <f t="shared" si="51"/>
        <v>#DIV/0!</v>
      </c>
      <c r="W243" t="e">
        <f t="shared" si="52"/>
        <v>#DIV/0!</v>
      </c>
      <c r="X243" t="e">
        <f t="shared" si="53"/>
        <v>#DIV/0!</v>
      </c>
      <c r="Y243" t="e">
        <f t="shared" si="54"/>
        <v>#DIV/0!</v>
      </c>
      <c r="Z243" t="e">
        <f t="shared" si="55"/>
        <v>#DIV/0!</v>
      </c>
      <c r="AA243" t="e">
        <f t="shared" si="56"/>
        <v>#DIV/0!</v>
      </c>
      <c r="AB243" t="e">
        <f t="shared" si="57"/>
        <v>#DIV/0!</v>
      </c>
      <c r="AC243" t="e">
        <f t="shared" si="58"/>
        <v>#DIV/0!</v>
      </c>
      <c r="AD243" t="e">
        <f t="shared" si="59"/>
        <v>#DIV/0!</v>
      </c>
      <c r="AE243" t="e">
        <f t="shared" si="60"/>
        <v>#DIV/0!</v>
      </c>
      <c r="AF243" t="e">
        <f t="shared" si="61"/>
        <v>#DIV/0!</v>
      </c>
      <c r="AG243" t="e">
        <f t="shared" si="62"/>
        <v>#DIV/0!</v>
      </c>
      <c r="AH243" t="e">
        <f t="shared" si="63"/>
        <v>#DIV/0!</v>
      </c>
    </row>
    <row r="244" spans="1:34" x14ac:dyDescent="0.25">
      <c r="A244" s="465">
        <v>238</v>
      </c>
      <c r="T244" t="e">
        <f t="shared" si="49"/>
        <v>#DIV/0!</v>
      </c>
      <c r="U244" t="e">
        <f t="shared" si="50"/>
        <v>#DIV/0!</v>
      </c>
      <c r="V244" t="e">
        <f t="shared" si="51"/>
        <v>#DIV/0!</v>
      </c>
      <c r="W244" t="e">
        <f t="shared" si="52"/>
        <v>#DIV/0!</v>
      </c>
      <c r="X244" t="e">
        <f t="shared" si="53"/>
        <v>#DIV/0!</v>
      </c>
      <c r="Y244" t="e">
        <f t="shared" si="54"/>
        <v>#DIV/0!</v>
      </c>
      <c r="Z244" t="e">
        <f t="shared" si="55"/>
        <v>#DIV/0!</v>
      </c>
      <c r="AA244" t="e">
        <f t="shared" si="56"/>
        <v>#DIV/0!</v>
      </c>
      <c r="AB244" t="e">
        <f t="shared" si="57"/>
        <v>#DIV/0!</v>
      </c>
      <c r="AC244" t="e">
        <f t="shared" si="58"/>
        <v>#DIV/0!</v>
      </c>
      <c r="AD244" t="e">
        <f t="shared" si="59"/>
        <v>#DIV/0!</v>
      </c>
      <c r="AE244" t="e">
        <f t="shared" si="60"/>
        <v>#DIV/0!</v>
      </c>
      <c r="AF244" t="e">
        <f t="shared" si="61"/>
        <v>#DIV/0!</v>
      </c>
      <c r="AG244" t="e">
        <f t="shared" si="62"/>
        <v>#DIV/0!</v>
      </c>
      <c r="AH244" t="e">
        <f t="shared" si="63"/>
        <v>#DIV/0!</v>
      </c>
    </row>
    <row r="245" spans="1:34" x14ac:dyDescent="0.25">
      <c r="A245" s="465">
        <v>239</v>
      </c>
      <c r="T245" t="e">
        <f t="shared" si="49"/>
        <v>#DIV/0!</v>
      </c>
      <c r="U245" t="e">
        <f t="shared" si="50"/>
        <v>#DIV/0!</v>
      </c>
      <c r="V245" t="e">
        <f t="shared" si="51"/>
        <v>#DIV/0!</v>
      </c>
      <c r="W245" t="e">
        <f t="shared" si="52"/>
        <v>#DIV/0!</v>
      </c>
      <c r="X245" t="e">
        <f t="shared" si="53"/>
        <v>#DIV/0!</v>
      </c>
      <c r="Y245" t="e">
        <f t="shared" si="54"/>
        <v>#DIV/0!</v>
      </c>
      <c r="Z245" t="e">
        <f t="shared" si="55"/>
        <v>#DIV/0!</v>
      </c>
      <c r="AA245" t="e">
        <f t="shared" si="56"/>
        <v>#DIV/0!</v>
      </c>
      <c r="AB245" t="e">
        <f t="shared" si="57"/>
        <v>#DIV/0!</v>
      </c>
      <c r="AC245" t="e">
        <f t="shared" si="58"/>
        <v>#DIV/0!</v>
      </c>
      <c r="AD245" t="e">
        <f t="shared" si="59"/>
        <v>#DIV/0!</v>
      </c>
      <c r="AE245" t="e">
        <f t="shared" si="60"/>
        <v>#DIV/0!</v>
      </c>
      <c r="AF245" t="e">
        <f t="shared" si="61"/>
        <v>#DIV/0!</v>
      </c>
      <c r="AG245" t="e">
        <f t="shared" si="62"/>
        <v>#DIV/0!</v>
      </c>
      <c r="AH245" t="e">
        <f t="shared" si="63"/>
        <v>#DIV/0!</v>
      </c>
    </row>
    <row r="246" spans="1:34" x14ac:dyDescent="0.25">
      <c r="A246" s="465">
        <v>240</v>
      </c>
      <c r="T246" t="e">
        <f t="shared" si="49"/>
        <v>#DIV/0!</v>
      </c>
      <c r="U246" t="e">
        <f t="shared" si="50"/>
        <v>#DIV/0!</v>
      </c>
      <c r="V246" t="e">
        <f t="shared" si="51"/>
        <v>#DIV/0!</v>
      </c>
      <c r="W246" t="e">
        <f t="shared" si="52"/>
        <v>#DIV/0!</v>
      </c>
      <c r="X246" t="e">
        <f t="shared" si="53"/>
        <v>#DIV/0!</v>
      </c>
      <c r="Y246" t="e">
        <f t="shared" si="54"/>
        <v>#DIV/0!</v>
      </c>
      <c r="Z246" t="e">
        <f t="shared" si="55"/>
        <v>#DIV/0!</v>
      </c>
      <c r="AA246" t="e">
        <f t="shared" si="56"/>
        <v>#DIV/0!</v>
      </c>
      <c r="AB246" t="e">
        <f t="shared" si="57"/>
        <v>#DIV/0!</v>
      </c>
      <c r="AC246" t="e">
        <f t="shared" si="58"/>
        <v>#DIV/0!</v>
      </c>
      <c r="AD246" t="e">
        <f t="shared" si="59"/>
        <v>#DIV/0!</v>
      </c>
      <c r="AE246" t="e">
        <f t="shared" si="60"/>
        <v>#DIV/0!</v>
      </c>
      <c r="AF246" t="e">
        <f t="shared" si="61"/>
        <v>#DIV/0!</v>
      </c>
      <c r="AG246" t="e">
        <f t="shared" si="62"/>
        <v>#DIV/0!</v>
      </c>
      <c r="AH246" t="e">
        <f t="shared" si="63"/>
        <v>#DIV/0!</v>
      </c>
    </row>
    <row r="247" spans="1:34" x14ac:dyDescent="0.25">
      <c r="A247" s="465">
        <v>241</v>
      </c>
      <c r="T247" t="e">
        <f t="shared" si="49"/>
        <v>#DIV/0!</v>
      </c>
      <c r="U247" t="e">
        <f t="shared" si="50"/>
        <v>#DIV/0!</v>
      </c>
      <c r="V247" t="e">
        <f t="shared" si="51"/>
        <v>#DIV/0!</v>
      </c>
      <c r="W247" t="e">
        <f t="shared" si="52"/>
        <v>#DIV/0!</v>
      </c>
      <c r="X247" t="e">
        <f t="shared" si="53"/>
        <v>#DIV/0!</v>
      </c>
      <c r="Y247" t="e">
        <f t="shared" si="54"/>
        <v>#DIV/0!</v>
      </c>
      <c r="Z247" t="e">
        <f t="shared" si="55"/>
        <v>#DIV/0!</v>
      </c>
      <c r="AA247" t="e">
        <f t="shared" si="56"/>
        <v>#DIV/0!</v>
      </c>
      <c r="AB247" t="e">
        <f t="shared" si="57"/>
        <v>#DIV/0!</v>
      </c>
      <c r="AC247" t="e">
        <f t="shared" si="58"/>
        <v>#DIV/0!</v>
      </c>
      <c r="AD247" t="e">
        <f t="shared" si="59"/>
        <v>#DIV/0!</v>
      </c>
      <c r="AE247" t="e">
        <f t="shared" si="60"/>
        <v>#DIV/0!</v>
      </c>
      <c r="AF247" t="e">
        <f t="shared" si="61"/>
        <v>#DIV/0!</v>
      </c>
      <c r="AG247" t="e">
        <f t="shared" si="62"/>
        <v>#DIV/0!</v>
      </c>
      <c r="AH247" t="e">
        <f t="shared" si="63"/>
        <v>#DIV/0!</v>
      </c>
    </row>
    <row r="248" spans="1:34" x14ac:dyDescent="0.25">
      <c r="A248" s="465">
        <v>242</v>
      </c>
      <c r="T248" t="e">
        <f t="shared" si="49"/>
        <v>#DIV/0!</v>
      </c>
      <c r="U248" t="e">
        <f t="shared" si="50"/>
        <v>#DIV/0!</v>
      </c>
      <c r="V248" t="e">
        <f t="shared" si="51"/>
        <v>#DIV/0!</v>
      </c>
      <c r="W248" t="e">
        <f t="shared" si="52"/>
        <v>#DIV/0!</v>
      </c>
      <c r="X248" t="e">
        <f t="shared" si="53"/>
        <v>#DIV/0!</v>
      </c>
      <c r="Y248" t="e">
        <f t="shared" si="54"/>
        <v>#DIV/0!</v>
      </c>
      <c r="Z248" t="e">
        <f t="shared" si="55"/>
        <v>#DIV/0!</v>
      </c>
      <c r="AA248" t="e">
        <f t="shared" si="56"/>
        <v>#DIV/0!</v>
      </c>
      <c r="AB248" t="e">
        <f t="shared" si="57"/>
        <v>#DIV/0!</v>
      </c>
      <c r="AC248" t="e">
        <f t="shared" si="58"/>
        <v>#DIV/0!</v>
      </c>
      <c r="AD248" t="e">
        <f t="shared" si="59"/>
        <v>#DIV/0!</v>
      </c>
      <c r="AE248" t="e">
        <f t="shared" si="60"/>
        <v>#DIV/0!</v>
      </c>
      <c r="AF248" t="e">
        <f t="shared" si="61"/>
        <v>#DIV/0!</v>
      </c>
      <c r="AG248" t="e">
        <f t="shared" si="62"/>
        <v>#DIV/0!</v>
      </c>
      <c r="AH248" t="e">
        <f t="shared" si="63"/>
        <v>#DIV/0!</v>
      </c>
    </row>
    <row r="249" spans="1:34" x14ac:dyDescent="0.25">
      <c r="A249" s="465">
        <v>243</v>
      </c>
      <c r="T249" t="e">
        <f t="shared" si="49"/>
        <v>#DIV/0!</v>
      </c>
      <c r="U249" t="e">
        <f t="shared" si="50"/>
        <v>#DIV/0!</v>
      </c>
      <c r="V249" t="e">
        <f t="shared" si="51"/>
        <v>#DIV/0!</v>
      </c>
      <c r="W249" t="e">
        <f t="shared" si="52"/>
        <v>#DIV/0!</v>
      </c>
      <c r="X249" t="e">
        <f t="shared" si="53"/>
        <v>#DIV/0!</v>
      </c>
      <c r="Y249" t="e">
        <f t="shared" si="54"/>
        <v>#DIV/0!</v>
      </c>
      <c r="Z249" t="e">
        <f t="shared" si="55"/>
        <v>#DIV/0!</v>
      </c>
      <c r="AA249" t="e">
        <f t="shared" si="56"/>
        <v>#DIV/0!</v>
      </c>
      <c r="AB249" t="e">
        <f t="shared" si="57"/>
        <v>#DIV/0!</v>
      </c>
      <c r="AC249" t="e">
        <f t="shared" si="58"/>
        <v>#DIV/0!</v>
      </c>
      <c r="AD249" t="e">
        <f t="shared" si="59"/>
        <v>#DIV/0!</v>
      </c>
      <c r="AE249" t="e">
        <f t="shared" si="60"/>
        <v>#DIV/0!</v>
      </c>
      <c r="AF249" t="e">
        <f t="shared" si="61"/>
        <v>#DIV/0!</v>
      </c>
      <c r="AG249" t="e">
        <f t="shared" si="62"/>
        <v>#DIV/0!</v>
      </c>
      <c r="AH249" t="e">
        <f t="shared" si="63"/>
        <v>#DIV/0!</v>
      </c>
    </row>
    <row r="250" spans="1:34" x14ac:dyDescent="0.25">
      <c r="A250" s="465">
        <v>244</v>
      </c>
      <c r="T250" t="e">
        <f t="shared" si="49"/>
        <v>#DIV/0!</v>
      </c>
      <c r="U250" t="e">
        <f t="shared" si="50"/>
        <v>#DIV/0!</v>
      </c>
      <c r="V250" t="e">
        <f t="shared" si="51"/>
        <v>#DIV/0!</v>
      </c>
      <c r="W250" t="e">
        <f t="shared" si="52"/>
        <v>#DIV/0!</v>
      </c>
      <c r="X250" t="e">
        <f t="shared" si="53"/>
        <v>#DIV/0!</v>
      </c>
      <c r="Y250" t="e">
        <f t="shared" si="54"/>
        <v>#DIV/0!</v>
      </c>
      <c r="Z250" t="e">
        <f t="shared" si="55"/>
        <v>#DIV/0!</v>
      </c>
      <c r="AA250" t="e">
        <f t="shared" si="56"/>
        <v>#DIV/0!</v>
      </c>
      <c r="AB250" t="e">
        <f t="shared" si="57"/>
        <v>#DIV/0!</v>
      </c>
      <c r="AC250" t="e">
        <f t="shared" si="58"/>
        <v>#DIV/0!</v>
      </c>
      <c r="AD250" t="e">
        <f t="shared" si="59"/>
        <v>#DIV/0!</v>
      </c>
      <c r="AE250" t="e">
        <f t="shared" si="60"/>
        <v>#DIV/0!</v>
      </c>
      <c r="AF250" t="e">
        <f t="shared" si="61"/>
        <v>#DIV/0!</v>
      </c>
      <c r="AG250" t="e">
        <f t="shared" si="62"/>
        <v>#DIV/0!</v>
      </c>
      <c r="AH250" t="e">
        <f t="shared" si="63"/>
        <v>#DIV/0!</v>
      </c>
    </row>
    <row r="251" spans="1:34" x14ac:dyDescent="0.25">
      <c r="A251" s="465">
        <v>245</v>
      </c>
      <c r="T251" t="e">
        <f t="shared" si="49"/>
        <v>#DIV/0!</v>
      </c>
      <c r="U251" t="e">
        <f t="shared" si="50"/>
        <v>#DIV/0!</v>
      </c>
      <c r="V251" t="e">
        <f t="shared" si="51"/>
        <v>#DIV/0!</v>
      </c>
      <c r="W251" t="e">
        <f t="shared" si="52"/>
        <v>#DIV/0!</v>
      </c>
      <c r="X251" t="e">
        <f t="shared" si="53"/>
        <v>#DIV/0!</v>
      </c>
      <c r="Y251" t="e">
        <f t="shared" si="54"/>
        <v>#DIV/0!</v>
      </c>
      <c r="Z251" t="e">
        <f t="shared" si="55"/>
        <v>#DIV/0!</v>
      </c>
      <c r="AA251" t="e">
        <f t="shared" si="56"/>
        <v>#DIV/0!</v>
      </c>
      <c r="AB251" t="e">
        <f t="shared" si="57"/>
        <v>#DIV/0!</v>
      </c>
      <c r="AC251" t="e">
        <f t="shared" si="58"/>
        <v>#DIV/0!</v>
      </c>
      <c r="AD251" t="e">
        <f t="shared" si="59"/>
        <v>#DIV/0!</v>
      </c>
      <c r="AE251" t="e">
        <f t="shared" si="60"/>
        <v>#DIV/0!</v>
      </c>
      <c r="AF251" t="e">
        <f t="shared" si="61"/>
        <v>#DIV/0!</v>
      </c>
      <c r="AG251" t="e">
        <f t="shared" si="62"/>
        <v>#DIV/0!</v>
      </c>
      <c r="AH251" t="e">
        <f t="shared" si="63"/>
        <v>#DIV/0!</v>
      </c>
    </row>
    <row r="252" spans="1:34" x14ac:dyDescent="0.25">
      <c r="A252" s="465">
        <v>246</v>
      </c>
      <c r="T252" t="e">
        <f t="shared" si="49"/>
        <v>#DIV/0!</v>
      </c>
      <c r="U252" t="e">
        <f t="shared" si="50"/>
        <v>#DIV/0!</v>
      </c>
      <c r="V252" t="e">
        <f t="shared" si="51"/>
        <v>#DIV/0!</v>
      </c>
      <c r="W252" t="e">
        <f t="shared" si="52"/>
        <v>#DIV/0!</v>
      </c>
      <c r="X252" t="e">
        <f t="shared" si="53"/>
        <v>#DIV/0!</v>
      </c>
      <c r="Y252" t="e">
        <f t="shared" si="54"/>
        <v>#DIV/0!</v>
      </c>
      <c r="Z252" t="e">
        <f t="shared" si="55"/>
        <v>#DIV/0!</v>
      </c>
      <c r="AA252" t="e">
        <f t="shared" si="56"/>
        <v>#DIV/0!</v>
      </c>
      <c r="AB252" t="e">
        <f t="shared" si="57"/>
        <v>#DIV/0!</v>
      </c>
      <c r="AC252" t="e">
        <f t="shared" si="58"/>
        <v>#DIV/0!</v>
      </c>
      <c r="AD252" t="e">
        <f t="shared" si="59"/>
        <v>#DIV/0!</v>
      </c>
      <c r="AE252" t="e">
        <f t="shared" si="60"/>
        <v>#DIV/0!</v>
      </c>
      <c r="AF252" t="e">
        <f t="shared" si="61"/>
        <v>#DIV/0!</v>
      </c>
      <c r="AG252" t="e">
        <f t="shared" si="62"/>
        <v>#DIV/0!</v>
      </c>
      <c r="AH252" t="e">
        <f t="shared" si="63"/>
        <v>#DIV/0!</v>
      </c>
    </row>
    <row r="253" spans="1:34" x14ac:dyDescent="0.25">
      <c r="A253" s="465">
        <v>247</v>
      </c>
      <c r="T253" t="e">
        <f t="shared" si="49"/>
        <v>#DIV/0!</v>
      </c>
      <c r="U253" t="e">
        <f t="shared" si="50"/>
        <v>#DIV/0!</v>
      </c>
      <c r="V253" t="e">
        <f t="shared" si="51"/>
        <v>#DIV/0!</v>
      </c>
      <c r="W253" t="e">
        <f t="shared" si="52"/>
        <v>#DIV/0!</v>
      </c>
      <c r="X253" t="e">
        <f t="shared" si="53"/>
        <v>#DIV/0!</v>
      </c>
      <c r="Y253" t="e">
        <f t="shared" si="54"/>
        <v>#DIV/0!</v>
      </c>
      <c r="Z253" t="e">
        <f t="shared" si="55"/>
        <v>#DIV/0!</v>
      </c>
      <c r="AA253" t="e">
        <f t="shared" si="56"/>
        <v>#DIV/0!</v>
      </c>
      <c r="AB253" t="e">
        <f t="shared" si="57"/>
        <v>#DIV/0!</v>
      </c>
      <c r="AC253" t="e">
        <f t="shared" si="58"/>
        <v>#DIV/0!</v>
      </c>
      <c r="AD253" t="e">
        <f t="shared" si="59"/>
        <v>#DIV/0!</v>
      </c>
      <c r="AE253" t="e">
        <f t="shared" si="60"/>
        <v>#DIV/0!</v>
      </c>
      <c r="AF253" t="e">
        <f t="shared" si="61"/>
        <v>#DIV/0!</v>
      </c>
      <c r="AG253" t="e">
        <f t="shared" si="62"/>
        <v>#DIV/0!</v>
      </c>
      <c r="AH253" t="e">
        <f t="shared" si="63"/>
        <v>#DIV/0!</v>
      </c>
    </row>
    <row r="254" spans="1:34" x14ac:dyDescent="0.25">
      <c r="A254" s="465">
        <v>248</v>
      </c>
      <c r="T254" t="e">
        <f t="shared" si="49"/>
        <v>#DIV/0!</v>
      </c>
      <c r="U254" t="e">
        <f t="shared" si="50"/>
        <v>#DIV/0!</v>
      </c>
      <c r="V254" t="e">
        <f t="shared" si="51"/>
        <v>#DIV/0!</v>
      </c>
      <c r="W254" t="e">
        <f t="shared" si="52"/>
        <v>#DIV/0!</v>
      </c>
      <c r="X254" t="e">
        <f t="shared" si="53"/>
        <v>#DIV/0!</v>
      </c>
      <c r="Y254" t="e">
        <f t="shared" si="54"/>
        <v>#DIV/0!</v>
      </c>
      <c r="Z254" t="e">
        <f t="shared" si="55"/>
        <v>#DIV/0!</v>
      </c>
      <c r="AA254" t="e">
        <f t="shared" si="56"/>
        <v>#DIV/0!</v>
      </c>
      <c r="AB254" t="e">
        <f t="shared" si="57"/>
        <v>#DIV/0!</v>
      </c>
      <c r="AC254" t="e">
        <f t="shared" si="58"/>
        <v>#DIV/0!</v>
      </c>
      <c r="AD254" t="e">
        <f t="shared" si="59"/>
        <v>#DIV/0!</v>
      </c>
      <c r="AE254" t="e">
        <f t="shared" si="60"/>
        <v>#DIV/0!</v>
      </c>
      <c r="AF254" t="e">
        <f t="shared" si="61"/>
        <v>#DIV/0!</v>
      </c>
      <c r="AG254" t="e">
        <f t="shared" si="62"/>
        <v>#DIV/0!</v>
      </c>
      <c r="AH254" t="e">
        <f t="shared" si="63"/>
        <v>#DIV/0!</v>
      </c>
    </row>
    <row r="255" spans="1:34" x14ac:dyDescent="0.25">
      <c r="A255" s="465">
        <v>249</v>
      </c>
      <c r="T255" t="e">
        <f t="shared" si="49"/>
        <v>#DIV/0!</v>
      </c>
      <c r="U255" t="e">
        <f t="shared" si="50"/>
        <v>#DIV/0!</v>
      </c>
      <c r="V255" t="e">
        <f t="shared" si="51"/>
        <v>#DIV/0!</v>
      </c>
      <c r="W255" t="e">
        <f t="shared" si="52"/>
        <v>#DIV/0!</v>
      </c>
      <c r="X255" t="e">
        <f t="shared" si="53"/>
        <v>#DIV/0!</v>
      </c>
      <c r="Y255" t="e">
        <f t="shared" si="54"/>
        <v>#DIV/0!</v>
      </c>
      <c r="Z255" t="e">
        <f t="shared" si="55"/>
        <v>#DIV/0!</v>
      </c>
      <c r="AA255" t="e">
        <f t="shared" si="56"/>
        <v>#DIV/0!</v>
      </c>
      <c r="AB255" t="e">
        <f t="shared" si="57"/>
        <v>#DIV/0!</v>
      </c>
      <c r="AC255" t="e">
        <f t="shared" si="58"/>
        <v>#DIV/0!</v>
      </c>
      <c r="AD255" t="e">
        <f t="shared" si="59"/>
        <v>#DIV/0!</v>
      </c>
      <c r="AE255" t="e">
        <f t="shared" si="60"/>
        <v>#DIV/0!</v>
      </c>
      <c r="AF255" t="e">
        <f t="shared" si="61"/>
        <v>#DIV/0!</v>
      </c>
      <c r="AG255" t="e">
        <f t="shared" si="62"/>
        <v>#DIV/0!</v>
      </c>
      <c r="AH255" t="e">
        <f t="shared" si="63"/>
        <v>#DIV/0!</v>
      </c>
    </row>
    <row r="256" spans="1:34" x14ac:dyDescent="0.25">
      <c r="A256" s="465">
        <v>250</v>
      </c>
      <c r="T256" t="e">
        <f t="shared" si="49"/>
        <v>#DIV/0!</v>
      </c>
      <c r="U256" t="e">
        <f t="shared" si="50"/>
        <v>#DIV/0!</v>
      </c>
      <c r="V256" t="e">
        <f t="shared" si="51"/>
        <v>#DIV/0!</v>
      </c>
      <c r="W256" t="e">
        <f t="shared" si="52"/>
        <v>#DIV/0!</v>
      </c>
      <c r="X256" t="e">
        <f t="shared" si="53"/>
        <v>#DIV/0!</v>
      </c>
      <c r="Y256" t="e">
        <f t="shared" si="54"/>
        <v>#DIV/0!</v>
      </c>
      <c r="Z256" t="e">
        <f t="shared" si="55"/>
        <v>#DIV/0!</v>
      </c>
      <c r="AA256" t="e">
        <f t="shared" si="56"/>
        <v>#DIV/0!</v>
      </c>
      <c r="AB256" t="e">
        <f t="shared" si="57"/>
        <v>#DIV/0!</v>
      </c>
      <c r="AC256" t="e">
        <f t="shared" si="58"/>
        <v>#DIV/0!</v>
      </c>
      <c r="AD256" t="e">
        <f t="shared" si="59"/>
        <v>#DIV/0!</v>
      </c>
      <c r="AE256" t="e">
        <f t="shared" si="60"/>
        <v>#DIV/0!</v>
      </c>
      <c r="AF256" t="e">
        <f t="shared" si="61"/>
        <v>#DIV/0!</v>
      </c>
      <c r="AG256" t="e">
        <f t="shared" si="62"/>
        <v>#DIV/0!</v>
      </c>
      <c r="AH256" t="e">
        <f t="shared" si="63"/>
        <v>#DIV/0!</v>
      </c>
    </row>
    <row r="257" spans="1:34" x14ac:dyDescent="0.25">
      <c r="A257" s="465">
        <v>251</v>
      </c>
      <c r="T257" t="e">
        <f t="shared" si="49"/>
        <v>#DIV/0!</v>
      </c>
      <c r="U257" t="e">
        <f t="shared" si="50"/>
        <v>#DIV/0!</v>
      </c>
      <c r="V257" t="e">
        <f t="shared" si="51"/>
        <v>#DIV/0!</v>
      </c>
      <c r="W257" t="e">
        <f t="shared" si="52"/>
        <v>#DIV/0!</v>
      </c>
      <c r="X257" t="e">
        <f t="shared" si="53"/>
        <v>#DIV/0!</v>
      </c>
      <c r="Y257" t="e">
        <f t="shared" si="54"/>
        <v>#DIV/0!</v>
      </c>
      <c r="Z257" t="e">
        <f t="shared" si="55"/>
        <v>#DIV/0!</v>
      </c>
      <c r="AA257" t="e">
        <f t="shared" si="56"/>
        <v>#DIV/0!</v>
      </c>
      <c r="AB257" t="e">
        <f t="shared" si="57"/>
        <v>#DIV/0!</v>
      </c>
      <c r="AC257" t="e">
        <f t="shared" si="58"/>
        <v>#DIV/0!</v>
      </c>
      <c r="AD257" t="e">
        <f t="shared" si="59"/>
        <v>#DIV/0!</v>
      </c>
      <c r="AE257" t="e">
        <f t="shared" si="60"/>
        <v>#DIV/0!</v>
      </c>
      <c r="AF257" t="e">
        <f t="shared" si="61"/>
        <v>#DIV/0!</v>
      </c>
      <c r="AG257" t="e">
        <f t="shared" si="62"/>
        <v>#DIV/0!</v>
      </c>
      <c r="AH257" t="e">
        <f t="shared" si="63"/>
        <v>#DIV/0!</v>
      </c>
    </row>
    <row r="258" spans="1:34" x14ac:dyDescent="0.25">
      <c r="A258" s="465">
        <v>252</v>
      </c>
      <c r="T258" t="e">
        <f t="shared" si="49"/>
        <v>#DIV/0!</v>
      </c>
      <c r="U258" t="e">
        <f t="shared" si="50"/>
        <v>#DIV/0!</v>
      </c>
      <c r="V258" t="e">
        <f t="shared" si="51"/>
        <v>#DIV/0!</v>
      </c>
      <c r="W258" t="e">
        <f t="shared" si="52"/>
        <v>#DIV/0!</v>
      </c>
      <c r="X258" t="e">
        <f t="shared" si="53"/>
        <v>#DIV/0!</v>
      </c>
      <c r="Y258" t="e">
        <f t="shared" si="54"/>
        <v>#DIV/0!</v>
      </c>
      <c r="Z258" t="e">
        <f t="shared" si="55"/>
        <v>#DIV/0!</v>
      </c>
      <c r="AA258" t="e">
        <f t="shared" si="56"/>
        <v>#DIV/0!</v>
      </c>
      <c r="AB258" t="e">
        <f t="shared" si="57"/>
        <v>#DIV/0!</v>
      </c>
      <c r="AC258" t="e">
        <f t="shared" si="58"/>
        <v>#DIV/0!</v>
      </c>
      <c r="AD258" t="e">
        <f t="shared" si="59"/>
        <v>#DIV/0!</v>
      </c>
      <c r="AE258" t="e">
        <f t="shared" si="60"/>
        <v>#DIV/0!</v>
      </c>
      <c r="AF258" t="e">
        <f t="shared" si="61"/>
        <v>#DIV/0!</v>
      </c>
      <c r="AG258" t="e">
        <f t="shared" si="62"/>
        <v>#DIV/0!</v>
      </c>
      <c r="AH258" t="e">
        <f t="shared" si="63"/>
        <v>#DIV/0!</v>
      </c>
    </row>
    <row r="259" spans="1:34" x14ac:dyDescent="0.25">
      <c r="A259" s="465">
        <v>253</v>
      </c>
      <c r="T259" t="e">
        <f t="shared" si="49"/>
        <v>#DIV/0!</v>
      </c>
      <c r="U259" t="e">
        <f t="shared" si="50"/>
        <v>#DIV/0!</v>
      </c>
      <c r="V259" t="e">
        <f t="shared" si="51"/>
        <v>#DIV/0!</v>
      </c>
      <c r="W259" t="e">
        <f t="shared" si="52"/>
        <v>#DIV/0!</v>
      </c>
      <c r="X259" t="e">
        <f t="shared" si="53"/>
        <v>#DIV/0!</v>
      </c>
      <c r="Y259" t="e">
        <f t="shared" si="54"/>
        <v>#DIV/0!</v>
      </c>
      <c r="Z259" t="e">
        <f t="shared" si="55"/>
        <v>#DIV/0!</v>
      </c>
      <c r="AA259" t="e">
        <f t="shared" si="56"/>
        <v>#DIV/0!</v>
      </c>
      <c r="AB259" t="e">
        <f t="shared" si="57"/>
        <v>#DIV/0!</v>
      </c>
      <c r="AC259" t="e">
        <f t="shared" si="58"/>
        <v>#DIV/0!</v>
      </c>
      <c r="AD259" t="e">
        <f t="shared" si="59"/>
        <v>#DIV/0!</v>
      </c>
      <c r="AE259" t="e">
        <f t="shared" si="60"/>
        <v>#DIV/0!</v>
      </c>
      <c r="AF259" t="e">
        <f t="shared" si="61"/>
        <v>#DIV/0!</v>
      </c>
      <c r="AG259" t="e">
        <f t="shared" si="62"/>
        <v>#DIV/0!</v>
      </c>
      <c r="AH259" t="e">
        <f t="shared" si="63"/>
        <v>#DIV/0!</v>
      </c>
    </row>
    <row r="260" spans="1:34" x14ac:dyDescent="0.25">
      <c r="A260" s="465">
        <v>254</v>
      </c>
      <c r="T260" t="e">
        <f t="shared" si="49"/>
        <v>#DIV/0!</v>
      </c>
      <c r="U260" t="e">
        <f t="shared" si="50"/>
        <v>#DIV/0!</v>
      </c>
      <c r="V260" t="e">
        <f t="shared" si="51"/>
        <v>#DIV/0!</v>
      </c>
      <c r="W260" t="e">
        <f t="shared" si="52"/>
        <v>#DIV/0!</v>
      </c>
      <c r="X260" t="e">
        <f t="shared" si="53"/>
        <v>#DIV/0!</v>
      </c>
      <c r="Y260" t="e">
        <f t="shared" si="54"/>
        <v>#DIV/0!</v>
      </c>
      <c r="Z260" t="e">
        <f t="shared" si="55"/>
        <v>#DIV/0!</v>
      </c>
      <c r="AA260" t="e">
        <f t="shared" si="56"/>
        <v>#DIV/0!</v>
      </c>
      <c r="AB260" t="e">
        <f t="shared" si="57"/>
        <v>#DIV/0!</v>
      </c>
      <c r="AC260" t="e">
        <f t="shared" si="58"/>
        <v>#DIV/0!</v>
      </c>
      <c r="AD260" t="e">
        <f t="shared" si="59"/>
        <v>#DIV/0!</v>
      </c>
      <c r="AE260" t="e">
        <f t="shared" si="60"/>
        <v>#DIV/0!</v>
      </c>
      <c r="AF260" t="e">
        <f t="shared" si="61"/>
        <v>#DIV/0!</v>
      </c>
      <c r="AG260" t="e">
        <f t="shared" si="62"/>
        <v>#DIV/0!</v>
      </c>
      <c r="AH260" t="e">
        <f t="shared" si="63"/>
        <v>#DIV/0!</v>
      </c>
    </row>
    <row r="261" spans="1:34" x14ac:dyDescent="0.25">
      <c r="A261" s="465">
        <v>255</v>
      </c>
      <c r="T261" t="e">
        <f t="shared" si="49"/>
        <v>#DIV/0!</v>
      </c>
      <c r="U261" t="e">
        <f t="shared" si="50"/>
        <v>#DIV/0!</v>
      </c>
      <c r="V261" t="e">
        <f t="shared" si="51"/>
        <v>#DIV/0!</v>
      </c>
      <c r="W261" t="e">
        <f t="shared" si="52"/>
        <v>#DIV/0!</v>
      </c>
      <c r="X261" t="e">
        <f t="shared" si="53"/>
        <v>#DIV/0!</v>
      </c>
      <c r="Y261" t="e">
        <f t="shared" si="54"/>
        <v>#DIV/0!</v>
      </c>
      <c r="Z261" t="e">
        <f t="shared" si="55"/>
        <v>#DIV/0!</v>
      </c>
      <c r="AA261" t="e">
        <f t="shared" si="56"/>
        <v>#DIV/0!</v>
      </c>
      <c r="AB261" t="e">
        <f t="shared" si="57"/>
        <v>#DIV/0!</v>
      </c>
      <c r="AC261" t="e">
        <f t="shared" si="58"/>
        <v>#DIV/0!</v>
      </c>
      <c r="AD261" t="e">
        <f t="shared" si="59"/>
        <v>#DIV/0!</v>
      </c>
      <c r="AE261" t="e">
        <f t="shared" si="60"/>
        <v>#DIV/0!</v>
      </c>
      <c r="AF261" t="e">
        <f t="shared" si="61"/>
        <v>#DIV/0!</v>
      </c>
      <c r="AG261" t="e">
        <f t="shared" si="62"/>
        <v>#DIV/0!</v>
      </c>
      <c r="AH261" t="e">
        <f t="shared" si="63"/>
        <v>#DIV/0!</v>
      </c>
    </row>
    <row r="262" spans="1:34" x14ac:dyDescent="0.25">
      <c r="A262" s="465">
        <v>256</v>
      </c>
      <c r="T262" t="e">
        <f t="shared" si="49"/>
        <v>#DIV/0!</v>
      </c>
      <c r="U262" t="e">
        <f t="shared" si="50"/>
        <v>#DIV/0!</v>
      </c>
      <c r="V262" t="e">
        <f t="shared" si="51"/>
        <v>#DIV/0!</v>
      </c>
      <c r="W262" t="e">
        <f t="shared" si="52"/>
        <v>#DIV/0!</v>
      </c>
      <c r="X262" t="e">
        <f t="shared" si="53"/>
        <v>#DIV/0!</v>
      </c>
      <c r="Y262" t="e">
        <f t="shared" si="54"/>
        <v>#DIV/0!</v>
      </c>
      <c r="Z262" t="e">
        <f t="shared" si="55"/>
        <v>#DIV/0!</v>
      </c>
      <c r="AA262" t="e">
        <f t="shared" si="56"/>
        <v>#DIV/0!</v>
      </c>
      <c r="AB262" t="e">
        <f t="shared" si="57"/>
        <v>#DIV/0!</v>
      </c>
      <c r="AC262" t="e">
        <f t="shared" si="58"/>
        <v>#DIV/0!</v>
      </c>
      <c r="AD262" t="e">
        <f t="shared" si="59"/>
        <v>#DIV/0!</v>
      </c>
      <c r="AE262" t="e">
        <f t="shared" si="60"/>
        <v>#DIV/0!</v>
      </c>
      <c r="AF262" t="e">
        <f t="shared" si="61"/>
        <v>#DIV/0!</v>
      </c>
      <c r="AG262" t="e">
        <f t="shared" si="62"/>
        <v>#DIV/0!</v>
      </c>
      <c r="AH262" t="e">
        <f t="shared" si="63"/>
        <v>#DIV/0!</v>
      </c>
    </row>
    <row r="263" spans="1:34" x14ac:dyDescent="0.25">
      <c r="A263" s="465">
        <v>257</v>
      </c>
      <c r="T263" t="e">
        <f t="shared" ref="T263:T326" si="64">(E263-E$4)/E$5</f>
        <v>#DIV/0!</v>
      </c>
      <c r="U263" t="e">
        <f t="shared" ref="U263:U326" si="65">(F263-F$4)/F$5</f>
        <v>#DIV/0!</v>
      </c>
      <c r="V263" t="e">
        <f t="shared" ref="V263:V326" si="66">(G263-G$4)/G$5</f>
        <v>#DIV/0!</v>
      </c>
      <c r="W263" t="e">
        <f t="shared" ref="W263:W326" si="67">(H263-H$4)/H$5</f>
        <v>#DIV/0!</v>
      </c>
      <c r="X263" t="e">
        <f t="shared" ref="X263:X326" si="68">(I263-I$4)/I$5</f>
        <v>#DIV/0!</v>
      </c>
      <c r="Y263" t="e">
        <f t="shared" ref="Y263:Y326" si="69">(J263-J$4)/J$5</f>
        <v>#DIV/0!</v>
      </c>
      <c r="Z263" t="e">
        <f t="shared" ref="Z263:Z326" si="70">(K263-K$4)/K$5</f>
        <v>#DIV/0!</v>
      </c>
      <c r="AA263" t="e">
        <f t="shared" ref="AA263:AA326" si="71">(L263-L$4)/L$5</f>
        <v>#DIV/0!</v>
      </c>
      <c r="AB263" t="e">
        <f t="shared" ref="AB263:AB326" si="72">(M263-M$4)/M$5</f>
        <v>#DIV/0!</v>
      </c>
      <c r="AC263" t="e">
        <f t="shared" ref="AC263:AC326" si="73">(N263-N$4)/N$5</f>
        <v>#DIV/0!</v>
      </c>
      <c r="AD263" t="e">
        <f t="shared" ref="AD263:AD326" si="74">(O263-O$4)/O$5</f>
        <v>#DIV/0!</v>
      </c>
      <c r="AE263" t="e">
        <f t="shared" ref="AE263:AE326" si="75">(P263-P$4)/P$5</f>
        <v>#DIV/0!</v>
      </c>
      <c r="AF263" t="e">
        <f t="shared" ref="AF263:AF326" si="76">(Q263-Q$4)/Q$5</f>
        <v>#DIV/0!</v>
      </c>
      <c r="AG263" t="e">
        <f t="shared" ref="AG263:AG326" si="77">(R263-R$4)/R$5</f>
        <v>#DIV/0!</v>
      </c>
      <c r="AH263" t="e">
        <f t="shared" ref="AH263:AH326" si="78">(S263-S$4)/S$5</f>
        <v>#DIV/0!</v>
      </c>
    </row>
    <row r="264" spans="1:34" x14ac:dyDescent="0.25">
      <c r="A264" s="465">
        <v>258</v>
      </c>
      <c r="T264" t="e">
        <f t="shared" si="64"/>
        <v>#DIV/0!</v>
      </c>
      <c r="U264" t="e">
        <f t="shared" si="65"/>
        <v>#DIV/0!</v>
      </c>
      <c r="V264" t="e">
        <f t="shared" si="66"/>
        <v>#DIV/0!</v>
      </c>
      <c r="W264" t="e">
        <f t="shared" si="67"/>
        <v>#DIV/0!</v>
      </c>
      <c r="X264" t="e">
        <f t="shared" si="68"/>
        <v>#DIV/0!</v>
      </c>
      <c r="Y264" t="e">
        <f t="shared" si="69"/>
        <v>#DIV/0!</v>
      </c>
      <c r="Z264" t="e">
        <f t="shared" si="70"/>
        <v>#DIV/0!</v>
      </c>
      <c r="AA264" t="e">
        <f t="shared" si="71"/>
        <v>#DIV/0!</v>
      </c>
      <c r="AB264" t="e">
        <f t="shared" si="72"/>
        <v>#DIV/0!</v>
      </c>
      <c r="AC264" t="e">
        <f t="shared" si="73"/>
        <v>#DIV/0!</v>
      </c>
      <c r="AD264" t="e">
        <f t="shared" si="74"/>
        <v>#DIV/0!</v>
      </c>
      <c r="AE264" t="e">
        <f t="shared" si="75"/>
        <v>#DIV/0!</v>
      </c>
      <c r="AF264" t="e">
        <f t="shared" si="76"/>
        <v>#DIV/0!</v>
      </c>
      <c r="AG264" t="e">
        <f t="shared" si="77"/>
        <v>#DIV/0!</v>
      </c>
      <c r="AH264" t="e">
        <f t="shared" si="78"/>
        <v>#DIV/0!</v>
      </c>
    </row>
    <row r="265" spans="1:34" x14ac:dyDescent="0.25">
      <c r="A265" s="465">
        <v>259</v>
      </c>
      <c r="T265" t="e">
        <f t="shared" si="64"/>
        <v>#DIV/0!</v>
      </c>
      <c r="U265" t="e">
        <f t="shared" si="65"/>
        <v>#DIV/0!</v>
      </c>
      <c r="V265" t="e">
        <f t="shared" si="66"/>
        <v>#DIV/0!</v>
      </c>
      <c r="W265" t="e">
        <f t="shared" si="67"/>
        <v>#DIV/0!</v>
      </c>
      <c r="X265" t="e">
        <f t="shared" si="68"/>
        <v>#DIV/0!</v>
      </c>
      <c r="Y265" t="e">
        <f t="shared" si="69"/>
        <v>#DIV/0!</v>
      </c>
      <c r="Z265" t="e">
        <f t="shared" si="70"/>
        <v>#DIV/0!</v>
      </c>
      <c r="AA265" t="e">
        <f t="shared" si="71"/>
        <v>#DIV/0!</v>
      </c>
      <c r="AB265" t="e">
        <f t="shared" si="72"/>
        <v>#DIV/0!</v>
      </c>
      <c r="AC265" t="e">
        <f t="shared" si="73"/>
        <v>#DIV/0!</v>
      </c>
      <c r="AD265" t="e">
        <f t="shared" si="74"/>
        <v>#DIV/0!</v>
      </c>
      <c r="AE265" t="e">
        <f t="shared" si="75"/>
        <v>#DIV/0!</v>
      </c>
      <c r="AF265" t="e">
        <f t="shared" si="76"/>
        <v>#DIV/0!</v>
      </c>
      <c r="AG265" t="e">
        <f t="shared" si="77"/>
        <v>#DIV/0!</v>
      </c>
      <c r="AH265" t="e">
        <f t="shared" si="78"/>
        <v>#DIV/0!</v>
      </c>
    </row>
    <row r="266" spans="1:34" x14ac:dyDescent="0.25">
      <c r="A266" s="465">
        <v>260</v>
      </c>
      <c r="T266" t="e">
        <f t="shared" si="64"/>
        <v>#DIV/0!</v>
      </c>
      <c r="U266" t="e">
        <f t="shared" si="65"/>
        <v>#DIV/0!</v>
      </c>
      <c r="V266" t="e">
        <f t="shared" si="66"/>
        <v>#DIV/0!</v>
      </c>
      <c r="W266" t="e">
        <f t="shared" si="67"/>
        <v>#DIV/0!</v>
      </c>
      <c r="X266" t="e">
        <f t="shared" si="68"/>
        <v>#DIV/0!</v>
      </c>
      <c r="Y266" t="e">
        <f t="shared" si="69"/>
        <v>#DIV/0!</v>
      </c>
      <c r="Z266" t="e">
        <f t="shared" si="70"/>
        <v>#DIV/0!</v>
      </c>
      <c r="AA266" t="e">
        <f t="shared" si="71"/>
        <v>#DIV/0!</v>
      </c>
      <c r="AB266" t="e">
        <f t="shared" si="72"/>
        <v>#DIV/0!</v>
      </c>
      <c r="AC266" t="e">
        <f t="shared" si="73"/>
        <v>#DIV/0!</v>
      </c>
      <c r="AD266" t="e">
        <f t="shared" si="74"/>
        <v>#DIV/0!</v>
      </c>
      <c r="AE266" t="e">
        <f t="shared" si="75"/>
        <v>#DIV/0!</v>
      </c>
      <c r="AF266" t="e">
        <f t="shared" si="76"/>
        <v>#DIV/0!</v>
      </c>
      <c r="AG266" t="e">
        <f t="shared" si="77"/>
        <v>#DIV/0!</v>
      </c>
      <c r="AH266" t="e">
        <f t="shared" si="78"/>
        <v>#DIV/0!</v>
      </c>
    </row>
    <row r="267" spans="1:34" x14ac:dyDescent="0.25">
      <c r="A267" s="465">
        <v>261</v>
      </c>
      <c r="T267" t="e">
        <f t="shared" si="64"/>
        <v>#DIV/0!</v>
      </c>
      <c r="U267" t="e">
        <f t="shared" si="65"/>
        <v>#DIV/0!</v>
      </c>
      <c r="V267" t="e">
        <f t="shared" si="66"/>
        <v>#DIV/0!</v>
      </c>
      <c r="W267" t="e">
        <f t="shared" si="67"/>
        <v>#DIV/0!</v>
      </c>
      <c r="X267" t="e">
        <f t="shared" si="68"/>
        <v>#DIV/0!</v>
      </c>
      <c r="Y267" t="e">
        <f t="shared" si="69"/>
        <v>#DIV/0!</v>
      </c>
      <c r="Z267" t="e">
        <f t="shared" si="70"/>
        <v>#DIV/0!</v>
      </c>
      <c r="AA267" t="e">
        <f t="shared" si="71"/>
        <v>#DIV/0!</v>
      </c>
      <c r="AB267" t="e">
        <f t="shared" si="72"/>
        <v>#DIV/0!</v>
      </c>
      <c r="AC267" t="e">
        <f t="shared" si="73"/>
        <v>#DIV/0!</v>
      </c>
      <c r="AD267" t="e">
        <f t="shared" si="74"/>
        <v>#DIV/0!</v>
      </c>
      <c r="AE267" t="e">
        <f t="shared" si="75"/>
        <v>#DIV/0!</v>
      </c>
      <c r="AF267" t="e">
        <f t="shared" si="76"/>
        <v>#DIV/0!</v>
      </c>
      <c r="AG267" t="e">
        <f t="shared" si="77"/>
        <v>#DIV/0!</v>
      </c>
      <c r="AH267" t="e">
        <f t="shared" si="78"/>
        <v>#DIV/0!</v>
      </c>
    </row>
    <row r="268" spans="1:34" x14ac:dyDescent="0.25">
      <c r="A268" s="465">
        <v>262</v>
      </c>
      <c r="T268" t="e">
        <f t="shared" si="64"/>
        <v>#DIV/0!</v>
      </c>
      <c r="U268" t="e">
        <f t="shared" si="65"/>
        <v>#DIV/0!</v>
      </c>
      <c r="V268" t="e">
        <f t="shared" si="66"/>
        <v>#DIV/0!</v>
      </c>
      <c r="W268" t="e">
        <f t="shared" si="67"/>
        <v>#DIV/0!</v>
      </c>
      <c r="X268" t="e">
        <f t="shared" si="68"/>
        <v>#DIV/0!</v>
      </c>
      <c r="Y268" t="e">
        <f t="shared" si="69"/>
        <v>#DIV/0!</v>
      </c>
      <c r="Z268" t="e">
        <f t="shared" si="70"/>
        <v>#DIV/0!</v>
      </c>
      <c r="AA268" t="e">
        <f t="shared" si="71"/>
        <v>#DIV/0!</v>
      </c>
      <c r="AB268" t="e">
        <f t="shared" si="72"/>
        <v>#DIV/0!</v>
      </c>
      <c r="AC268" t="e">
        <f t="shared" si="73"/>
        <v>#DIV/0!</v>
      </c>
      <c r="AD268" t="e">
        <f t="shared" si="74"/>
        <v>#DIV/0!</v>
      </c>
      <c r="AE268" t="e">
        <f t="shared" si="75"/>
        <v>#DIV/0!</v>
      </c>
      <c r="AF268" t="e">
        <f t="shared" si="76"/>
        <v>#DIV/0!</v>
      </c>
      <c r="AG268" t="e">
        <f t="shared" si="77"/>
        <v>#DIV/0!</v>
      </c>
      <c r="AH268" t="e">
        <f t="shared" si="78"/>
        <v>#DIV/0!</v>
      </c>
    </row>
    <row r="269" spans="1:34" x14ac:dyDescent="0.25">
      <c r="A269" s="465">
        <v>263</v>
      </c>
      <c r="T269" t="e">
        <f t="shared" si="64"/>
        <v>#DIV/0!</v>
      </c>
      <c r="U269" t="e">
        <f t="shared" si="65"/>
        <v>#DIV/0!</v>
      </c>
      <c r="V269" t="e">
        <f t="shared" si="66"/>
        <v>#DIV/0!</v>
      </c>
      <c r="W269" t="e">
        <f t="shared" si="67"/>
        <v>#DIV/0!</v>
      </c>
      <c r="X269" t="e">
        <f t="shared" si="68"/>
        <v>#DIV/0!</v>
      </c>
      <c r="Y269" t="e">
        <f t="shared" si="69"/>
        <v>#DIV/0!</v>
      </c>
      <c r="Z269" t="e">
        <f t="shared" si="70"/>
        <v>#DIV/0!</v>
      </c>
      <c r="AA269" t="e">
        <f t="shared" si="71"/>
        <v>#DIV/0!</v>
      </c>
      <c r="AB269" t="e">
        <f t="shared" si="72"/>
        <v>#DIV/0!</v>
      </c>
      <c r="AC269" t="e">
        <f t="shared" si="73"/>
        <v>#DIV/0!</v>
      </c>
      <c r="AD269" t="e">
        <f t="shared" si="74"/>
        <v>#DIV/0!</v>
      </c>
      <c r="AE269" t="e">
        <f t="shared" si="75"/>
        <v>#DIV/0!</v>
      </c>
      <c r="AF269" t="e">
        <f t="shared" si="76"/>
        <v>#DIV/0!</v>
      </c>
      <c r="AG269" t="e">
        <f t="shared" si="77"/>
        <v>#DIV/0!</v>
      </c>
      <c r="AH269" t="e">
        <f t="shared" si="78"/>
        <v>#DIV/0!</v>
      </c>
    </row>
    <row r="270" spans="1:34" x14ac:dyDescent="0.25">
      <c r="A270" s="465">
        <v>264</v>
      </c>
      <c r="T270" t="e">
        <f t="shared" si="64"/>
        <v>#DIV/0!</v>
      </c>
      <c r="U270" t="e">
        <f t="shared" si="65"/>
        <v>#DIV/0!</v>
      </c>
      <c r="V270" t="e">
        <f t="shared" si="66"/>
        <v>#DIV/0!</v>
      </c>
      <c r="W270" t="e">
        <f t="shared" si="67"/>
        <v>#DIV/0!</v>
      </c>
      <c r="X270" t="e">
        <f t="shared" si="68"/>
        <v>#DIV/0!</v>
      </c>
      <c r="Y270" t="e">
        <f t="shared" si="69"/>
        <v>#DIV/0!</v>
      </c>
      <c r="Z270" t="e">
        <f t="shared" si="70"/>
        <v>#DIV/0!</v>
      </c>
      <c r="AA270" t="e">
        <f t="shared" si="71"/>
        <v>#DIV/0!</v>
      </c>
      <c r="AB270" t="e">
        <f t="shared" si="72"/>
        <v>#DIV/0!</v>
      </c>
      <c r="AC270" t="e">
        <f t="shared" si="73"/>
        <v>#DIV/0!</v>
      </c>
      <c r="AD270" t="e">
        <f t="shared" si="74"/>
        <v>#DIV/0!</v>
      </c>
      <c r="AE270" t="e">
        <f t="shared" si="75"/>
        <v>#DIV/0!</v>
      </c>
      <c r="AF270" t="e">
        <f t="shared" si="76"/>
        <v>#DIV/0!</v>
      </c>
      <c r="AG270" t="e">
        <f t="shared" si="77"/>
        <v>#DIV/0!</v>
      </c>
      <c r="AH270" t="e">
        <f t="shared" si="78"/>
        <v>#DIV/0!</v>
      </c>
    </row>
    <row r="271" spans="1:34" x14ac:dyDescent="0.25">
      <c r="A271" s="465">
        <v>265</v>
      </c>
      <c r="T271" t="e">
        <f t="shared" si="64"/>
        <v>#DIV/0!</v>
      </c>
      <c r="U271" t="e">
        <f t="shared" si="65"/>
        <v>#DIV/0!</v>
      </c>
      <c r="V271" t="e">
        <f t="shared" si="66"/>
        <v>#DIV/0!</v>
      </c>
      <c r="W271" t="e">
        <f t="shared" si="67"/>
        <v>#DIV/0!</v>
      </c>
      <c r="X271" t="e">
        <f t="shared" si="68"/>
        <v>#DIV/0!</v>
      </c>
      <c r="Y271" t="e">
        <f t="shared" si="69"/>
        <v>#DIV/0!</v>
      </c>
      <c r="Z271" t="e">
        <f t="shared" si="70"/>
        <v>#DIV/0!</v>
      </c>
      <c r="AA271" t="e">
        <f t="shared" si="71"/>
        <v>#DIV/0!</v>
      </c>
      <c r="AB271" t="e">
        <f t="shared" si="72"/>
        <v>#DIV/0!</v>
      </c>
      <c r="AC271" t="e">
        <f t="shared" si="73"/>
        <v>#DIV/0!</v>
      </c>
      <c r="AD271" t="e">
        <f t="shared" si="74"/>
        <v>#DIV/0!</v>
      </c>
      <c r="AE271" t="e">
        <f t="shared" si="75"/>
        <v>#DIV/0!</v>
      </c>
      <c r="AF271" t="e">
        <f t="shared" si="76"/>
        <v>#DIV/0!</v>
      </c>
      <c r="AG271" t="e">
        <f t="shared" si="77"/>
        <v>#DIV/0!</v>
      </c>
      <c r="AH271" t="e">
        <f t="shared" si="78"/>
        <v>#DIV/0!</v>
      </c>
    </row>
    <row r="272" spans="1:34" x14ac:dyDescent="0.25">
      <c r="A272" s="465">
        <v>266</v>
      </c>
      <c r="T272" t="e">
        <f t="shared" si="64"/>
        <v>#DIV/0!</v>
      </c>
      <c r="U272" t="e">
        <f t="shared" si="65"/>
        <v>#DIV/0!</v>
      </c>
      <c r="V272" t="e">
        <f t="shared" si="66"/>
        <v>#DIV/0!</v>
      </c>
      <c r="W272" t="e">
        <f t="shared" si="67"/>
        <v>#DIV/0!</v>
      </c>
      <c r="X272" t="e">
        <f t="shared" si="68"/>
        <v>#DIV/0!</v>
      </c>
      <c r="Y272" t="e">
        <f t="shared" si="69"/>
        <v>#DIV/0!</v>
      </c>
      <c r="Z272" t="e">
        <f t="shared" si="70"/>
        <v>#DIV/0!</v>
      </c>
      <c r="AA272" t="e">
        <f t="shared" si="71"/>
        <v>#DIV/0!</v>
      </c>
      <c r="AB272" t="e">
        <f t="shared" si="72"/>
        <v>#DIV/0!</v>
      </c>
      <c r="AC272" t="e">
        <f t="shared" si="73"/>
        <v>#DIV/0!</v>
      </c>
      <c r="AD272" t="e">
        <f t="shared" si="74"/>
        <v>#DIV/0!</v>
      </c>
      <c r="AE272" t="e">
        <f t="shared" si="75"/>
        <v>#DIV/0!</v>
      </c>
      <c r="AF272" t="e">
        <f t="shared" si="76"/>
        <v>#DIV/0!</v>
      </c>
      <c r="AG272" t="e">
        <f t="shared" si="77"/>
        <v>#DIV/0!</v>
      </c>
      <c r="AH272" t="e">
        <f t="shared" si="78"/>
        <v>#DIV/0!</v>
      </c>
    </row>
    <row r="273" spans="1:34" x14ac:dyDescent="0.25">
      <c r="A273" s="465">
        <v>267</v>
      </c>
      <c r="T273" t="e">
        <f t="shared" si="64"/>
        <v>#DIV/0!</v>
      </c>
      <c r="U273" t="e">
        <f t="shared" si="65"/>
        <v>#DIV/0!</v>
      </c>
      <c r="V273" t="e">
        <f t="shared" si="66"/>
        <v>#DIV/0!</v>
      </c>
      <c r="W273" t="e">
        <f t="shared" si="67"/>
        <v>#DIV/0!</v>
      </c>
      <c r="X273" t="e">
        <f t="shared" si="68"/>
        <v>#DIV/0!</v>
      </c>
      <c r="Y273" t="e">
        <f t="shared" si="69"/>
        <v>#DIV/0!</v>
      </c>
      <c r="Z273" t="e">
        <f t="shared" si="70"/>
        <v>#DIV/0!</v>
      </c>
      <c r="AA273" t="e">
        <f t="shared" si="71"/>
        <v>#DIV/0!</v>
      </c>
      <c r="AB273" t="e">
        <f t="shared" si="72"/>
        <v>#DIV/0!</v>
      </c>
      <c r="AC273" t="e">
        <f t="shared" si="73"/>
        <v>#DIV/0!</v>
      </c>
      <c r="AD273" t="e">
        <f t="shared" si="74"/>
        <v>#DIV/0!</v>
      </c>
      <c r="AE273" t="e">
        <f t="shared" si="75"/>
        <v>#DIV/0!</v>
      </c>
      <c r="AF273" t="e">
        <f t="shared" si="76"/>
        <v>#DIV/0!</v>
      </c>
      <c r="AG273" t="e">
        <f t="shared" si="77"/>
        <v>#DIV/0!</v>
      </c>
      <c r="AH273" t="e">
        <f t="shared" si="78"/>
        <v>#DIV/0!</v>
      </c>
    </row>
    <row r="274" spans="1:34" x14ac:dyDescent="0.25">
      <c r="A274" s="465">
        <v>268</v>
      </c>
      <c r="T274" t="e">
        <f t="shared" si="64"/>
        <v>#DIV/0!</v>
      </c>
      <c r="U274" t="e">
        <f t="shared" si="65"/>
        <v>#DIV/0!</v>
      </c>
      <c r="V274" t="e">
        <f t="shared" si="66"/>
        <v>#DIV/0!</v>
      </c>
      <c r="W274" t="e">
        <f t="shared" si="67"/>
        <v>#DIV/0!</v>
      </c>
      <c r="X274" t="e">
        <f t="shared" si="68"/>
        <v>#DIV/0!</v>
      </c>
      <c r="Y274" t="e">
        <f t="shared" si="69"/>
        <v>#DIV/0!</v>
      </c>
      <c r="Z274" t="e">
        <f t="shared" si="70"/>
        <v>#DIV/0!</v>
      </c>
      <c r="AA274" t="e">
        <f t="shared" si="71"/>
        <v>#DIV/0!</v>
      </c>
      <c r="AB274" t="e">
        <f t="shared" si="72"/>
        <v>#DIV/0!</v>
      </c>
      <c r="AC274" t="e">
        <f t="shared" si="73"/>
        <v>#DIV/0!</v>
      </c>
      <c r="AD274" t="e">
        <f t="shared" si="74"/>
        <v>#DIV/0!</v>
      </c>
      <c r="AE274" t="e">
        <f t="shared" si="75"/>
        <v>#DIV/0!</v>
      </c>
      <c r="AF274" t="e">
        <f t="shared" si="76"/>
        <v>#DIV/0!</v>
      </c>
      <c r="AG274" t="e">
        <f t="shared" si="77"/>
        <v>#DIV/0!</v>
      </c>
      <c r="AH274" t="e">
        <f t="shared" si="78"/>
        <v>#DIV/0!</v>
      </c>
    </row>
    <row r="275" spans="1:34" x14ac:dyDescent="0.25">
      <c r="A275" s="465">
        <v>269</v>
      </c>
      <c r="T275" t="e">
        <f t="shared" si="64"/>
        <v>#DIV/0!</v>
      </c>
      <c r="U275" t="e">
        <f t="shared" si="65"/>
        <v>#DIV/0!</v>
      </c>
      <c r="V275" t="e">
        <f t="shared" si="66"/>
        <v>#DIV/0!</v>
      </c>
      <c r="W275" t="e">
        <f t="shared" si="67"/>
        <v>#DIV/0!</v>
      </c>
      <c r="X275" t="e">
        <f t="shared" si="68"/>
        <v>#DIV/0!</v>
      </c>
      <c r="Y275" t="e">
        <f t="shared" si="69"/>
        <v>#DIV/0!</v>
      </c>
      <c r="Z275" t="e">
        <f t="shared" si="70"/>
        <v>#DIV/0!</v>
      </c>
      <c r="AA275" t="e">
        <f t="shared" si="71"/>
        <v>#DIV/0!</v>
      </c>
      <c r="AB275" t="e">
        <f t="shared" si="72"/>
        <v>#DIV/0!</v>
      </c>
      <c r="AC275" t="e">
        <f t="shared" si="73"/>
        <v>#DIV/0!</v>
      </c>
      <c r="AD275" t="e">
        <f t="shared" si="74"/>
        <v>#DIV/0!</v>
      </c>
      <c r="AE275" t="e">
        <f t="shared" si="75"/>
        <v>#DIV/0!</v>
      </c>
      <c r="AF275" t="e">
        <f t="shared" si="76"/>
        <v>#DIV/0!</v>
      </c>
      <c r="AG275" t="e">
        <f t="shared" si="77"/>
        <v>#DIV/0!</v>
      </c>
      <c r="AH275" t="e">
        <f t="shared" si="78"/>
        <v>#DIV/0!</v>
      </c>
    </row>
    <row r="276" spans="1:34" x14ac:dyDescent="0.25">
      <c r="A276" s="465">
        <v>270</v>
      </c>
      <c r="T276" t="e">
        <f t="shared" si="64"/>
        <v>#DIV/0!</v>
      </c>
      <c r="U276" t="e">
        <f t="shared" si="65"/>
        <v>#DIV/0!</v>
      </c>
      <c r="V276" t="e">
        <f t="shared" si="66"/>
        <v>#DIV/0!</v>
      </c>
      <c r="W276" t="e">
        <f t="shared" si="67"/>
        <v>#DIV/0!</v>
      </c>
      <c r="X276" t="e">
        <f t="shared" si="68"/>
        <v>#DIV/0!</v>
      </c>
      <c r="Y276" t="e">
        <f t="shared" si="69"/>
        <v>#DIV/0!</v>
      </c>
      <c r="Z276" t="e">
        <f t="shared" si="70"/>
        <v>#DIV/0!</v>
      </c>
      <c r="AA276" t="e">
        <f t="shared" si="71"/>
        <v>#DIV/0!</v>
      </c>
      <c r="AB276" t="e">
        <f t="shared" si="72"/>
        <v>#DIV/0!</v>
      </c>
      <c r="AC276" t="e">
        <f t="shared" si="73"/>
        <v>#DIV/0!</v>
      </c>
      <c r="AD276" t="e">
        <f t="shared" si="74"/>
        <v>#DIV/0!</v>
      </c>
      <c r="AE276" t="e">
        <f t="shared" si="75"/>
        <v>#DIV/0!</v>
      </c>
      <c r="AF276" t="e">
        <f t="shared" si="76"/>
        <v>#DIV/0!</v>
      </c>
      <c r="AG276" t="e">
        <f t="shared" si="77"/>
        <v>#DIV/0!</v>
      </c>
      <c r="AH276" t="e">
        <f t="shared" si="78"/>
        <v>#DIV/0!</v>
      </c>
    </row>
    <row r="277" spans="1:34" x14ac:dyDescent="0.25">
      <c r="A277" s="465">
        <v>271</v>
      </c>
      <c r="T277" t="e">
        <f t="shared" si="64"/>
        <v>#DIV/0!</v>
      </c>
      <c r="U277" t="e">
        <f t="shared" si="65"/>
        <v>#DIV/0!</v>
      </c>
      <c r="V277" t="e">
        <f t="shared" si="66"/>
        <v>#DIV/0!</v>
      </c>
      <c r="W277" t="e">
        <f t="shared" si="67"/>
        <v>#DIV/0!</v>
      </c>
      <c r="X277" t="e">
        <f t="shared" si="68"/>
        <v>#DIV/0!</v>
      </c>
      <c r="Y277" t="e">
        <f t="shared" si="69"/>
        <v>#DIV/0!</v>
      </c>
      <c r="Z277" t="e">
        <f t="shared" si="70"/>
        <v>#DIV/0!</v>
      </c>
      <c r="AA277" t="e">
        <f t="shared" si="71"/>
        <v>#DIV/0!</v>
      </c>
      <c r="AB277" t="e">
        <f t="shared" si="72"/>
        <v>#DIV/0!</v>
      </c>
      <c r="AC277" t="e">
        <f t="shared" si="73"/>
        <v>#DIV/0!</v>
      </c>
      <c r="AD277" t="e">
        <f t="shared" si="74"/>
        <v>#DIV/0!</v>
      </c>
      <c r="AE277" t="e">
        <f t="shared" si="75"/>
        <v>#DIV/0!</v>
      </c>
      <c r="AF277" t="e">
        <f t="shared" si="76"/>
        <v>#DIV/0!</v>
      </c>
      <c r="AG277" t="e">
        <f t="shared" si="77"/>
        <v>#DIV/0!</v>
      </c>
      <c r="AH277" t="e">
        <f t="shared" si="78"/>
        <v>#DIV/0!</v>
      </c>
    </row>
    <row r="278" spans="1:34" x14ac:dyDescent="0.25">
      <c r="A278" s="465">
        <v>272</v>
      </c>
      <c r="T278" t="e">
        <f t="shared" si="64"/>
        <v>#DIV/0!</v>
      </c>
      <c r="U278" t="e">
        <f t="shared" si="65"/>
        <v>#DIV/0!</v>
      </c>
      <c r="V278" t="e">
        <f t="shared" si="66"/>
        <v>#DIV/0!</v>
      </c>
      <c r="W278" t="e">
        <f t="shared" si="67"/>
        <v>#DIV/0!</v>
      </c>
      <c r="X278" t="e">
        <f t="shared" si="68"/>
        <v>#DIV/0!</v>
      </c>
      <c r="Y278" t="e">
        <f t="shared" si="69"/>
        <v>#DIV/0!</v>
      </c>
      <c r="Z278" t="e">
        <f t="shared" si="70"/>
        <v>#DIV/0!</v>
      </c>
      <c r="AA278" t="e">
        <f t="shared" si="71"/>
        <v>#DIV/0!</v>
      </c>
      <c r="AB278" t="e">
        <f t="shared" si="72"/>
        <v>#DIV/0!</v>
      </c>
      <c r="AC278" t="e">
        <f t="shared" si="73"/>
        <v>#DIV/0!</v>
      </c>
      <c r="AD278" t="e">
        <f t="shared" si="74"/>
        <v>#DIV/0!</v>
      </c>
      <c r="AE278" t="e">
        <f t="shared" si="75"/>
        <v>#DIV/0!</v>
      </c>
      <c r="AF278" t="e">
        <f t="shared" si="76"/>
        <v>#DIV/0!</v>
      </c>
      <c r="AG278" t="e">
        <f t="shared" si="77"/>
        <v>#DIV/0!</v>
      </c>
      <c r="AH278" t="e">
        <f t="shared" si="78"/>
        <v>#DIV/0!</v>
      </c>
    </row>
    <row r="279" spans="1:34" x14ac:dyDescent="0.25">
      <c r="A279" s="465">
        <v>273</v>
      </c>
      <c r="T279" t="e">
        <f t="shared" si="64"/>
        <v>#DIV/0!</v>
      </c>
      <c r="U279" t="e">
        <f t="shared" si="65"/>
        <v>#DIV/0!</v>
      </c>
      <c r="V279" t="e">
        <f t="shared" si="66"/>
        <v>#DIV/0!</v>
      </c>
      <c r="W279" t="e">
        <f t="shared" si="67"/>
        <v>#DIV/0!</v>
      </c>
      <c r="X279" t="e">
        <f t="shared" si="68"/>
        <v>#DIV/0!</v>
      </c>
      <c r="Y279" t="e">
        <f t="shared" si="69"/>
        <v>#DIV/0!</v>
      </c>
      <c r="Z279" t="e">
        <f t="shared" si="70"/>
        <v>#DIV/0!</v>
      </c>
      <c r="AA279" t="e">
        <f t="shared" si="71"/>
        <v>#DIV/0!</v>
      </c>
      <c r="AB279" t="e">
        <f t="shared" si="72"/>
        <v>#DIV/0!</v>
      </c>
      <c r="AC279" t="e">
        <f t="shared" si="73"/>
        <v>#DIV/0!</v>
      </c>
      <c r="AD279" t="e">
        <f t="shared" si="74"/>
        <v>#DIV/0!</v>
      </c>
      <c r="AE279" t="e">
        <f t="shared" si="75"/>
        <v>#DIV/0!</v>
      </c>
      <c r="AF279" t="e">
        <f t="shared" si="76"/>
        <v>#DIV/0!</v>
      </c>
      <c r="AG279" t="e">
        <f t="shared" si="77"/>
        <v>#DIV/0!</v>
      </c>
      <c r="AH279" t="e">
        <f t="shared" si="78"/>
        <v>#DIV/0!</v>
      </c>
    </row>
    <row r="280" spans="1:34" x14ac:dyDescent="0.25">
      <c r="A280" s="465">
        <v>274</v>
      </c>
      <c r="T280" t="e">
        <f t="shared" si="64"/>
        <v>#DIV/0!</v>
      </c>
      <c r="U280" t="e">
        <f t="shared" si="65"/>
        <v>#DIV/0!</v>
      </c>
      <c r="V280" t="e">
        <f t="shared" si="66"/>
        <v>#DIV/0!</v>
      </c>
      <c r="W280" t="e">
        <f t="shared" si="67"/>
        <v>#DIV/0!</v>
      </c>
      <c r="X280" t="e">
        <f t="shared" si="68"/>
        <v>#DIV/0!</v>
      </c>
      <c r="Y280" t="e">
        <f t="shared" si="69"/>
        <v>#DIV/0!</v>
      </c>
      <c r="Z280" t="e">
        <f t="shared" si="70"/>
        <v>#DIV/0!</v>
      </c>
      <c r="AA280" t="e">
        <f t="shared" si="71"/>
        <v>#DIV/0!</v>
      </c>
      <c r="AB280" t="e">
        <f t="shared" si="72"/>
        <v>#DIV/0!</v>
      </c>
      <c r="AC280" t="e">
        <f t="shared" si="73"/>
        <v>#DIV/0!</v>
      </c>
      <c r="AD280" t="e">
        <f t="shared" si="74"/>
        <v>#DIV/0!</v>
      </c>
      <c r="AE280" t="e">
        <f t="shared" si="75"/>
        <v>#DIV/0!</v>
      </c>
      <c r="AF280" t="e">
        <f t="shared" si="76"/>
        <v>#DIV/0!</v>
      </c>
      <c r="AG280" t="e">
        <f t="shared" si="77"/>
        <v>#DIV/0!</v>
      </c>
      <c r="AH280" t="e">
        <f t="shared" si="78"/>
        <v>#DIV/0!</v>
      </c>
    </row>
    <row r="281" spans="1:34" x14ac:dyDescent="0.25">
      <c r="A281" s="465">
        <v>275</v>
      </c>
      <c r="T281" t="e">
        <f t="shared" si="64"/>
        <v>#DIV/0!</v>
      </c>
      <c r="U281" t="e">
        <f t="shared" si="65"/>
        <v>#DIV/0!</v>
      </c>
      <c r="V281" t="e">
        <f t="shared" si="66"/>
        <v>#DIV/0!</v>
      </c>
      <c r="W281" t="e">
        <f t="shared" si="67"/>
        <v>#DIV/0!</v>
      </c>
      <c r="X281" t="e">
        <f t="shared" si="68"/>
        <v>#DIV/0!</v>
      </c>
      <c r="Y281" t="e">
        <f t="shared" si="69"/>
        <v>#DIV/0!</v>
      </c>
      <c r="Z281" t="e">
        <f t="shared" si="70"/>
        <v>#DIV/0!</v>
      </c>
      <c r="AA281" t="e">
        <f t="shared" si="71"/>
        <v>#DIV/0!</v>
      </c>
      <c r="AB281" t="e">
        <f t="shared" si="72"/>
        <v>#DIV/0!</v>
      </c>
      <c r="AC281" t="e">
        <f t="shared" si="73"/>
        <v>#DIV/0!</v>
      </c>
      <c r="AD281" t="e">
        <f t="shared" si="74"/>
        <v>#DIV/0!</v>
      </c>
      <c r="AE281" t="e">
        <f t="shared" si="75"/>
        <v>#DIV/0!</v>
      </c>
      <c r="AF281" t="e">
        <f t="shared" si="76"/>
        <v>#DIV/0!</v>
      </c>
      <c r="AG281" t="e">
        <f t="shared" si="77"/>
        <v>#DIV/0!</v>
      </c>
      <c r="AH281" t="e">
        <f t="shared" si="78"/>
        <v>#DIV/0!</v>
      </c>
    </row>
    <row r="282" spans="1:34" x14ac:dyDescent="0.25">
      <c r="A282" s="465">
        <v>276</v>
      </c>
      <c r="T282" t="e">
        <f t="shared" si="64"/>
        <v>#DIV/0!</v>
      </c>
      <c r="U282" t="e">
        <f t="shared" si="65"/>
        <v>#DIV/0!</v>
      </c>
      <c r="V282" t="e">
        <f t="shared" si="66"/>
        <v>#DIV/0!</v>
      </c>
      <c r="W282" t="e">
        <f t="shared" si="67"/>
        <v>#DIV/0!</v>
      </c>
      <c r="X282" t="e">
        <f t="shared" si="68"/>
        <v>#DIV/0!</v>
      </c>
      <c r="Y282" t="e">
        <f t="shared" si="69"/>
        <v>#DIV/0!</v>
      </c>
      <c r="Z282" t="e">
        <f t="shared" si="70"/>
        <v>#DIV/0!</v>
      </c>
      <c r="AA282" t="e">
        <f t="shared" si="71"/>
        <v>#DIV/0!</v>
      </c>
      <c r="AB282" t="e">
        <f t="shared" si="72"/>
        <v>#DIV/0!</v>
      </c>
      <c r="AC282" t="e">
        <f t="shared" si="73"/>
        <v>#DIV/0!</v>
      </c>
      <c r="AD282" t="e">
        <f t="shared" si="74"/>
        <v>#DIV/0!</v>
      </c>
      <c r="AE282" t="e">
        <f t="shared" si="75"/>
        <v>#DIV/0!</v>
      </c>
      <c r="AF282" t="e">
        <f t="shared" si="76"/>
        <v>#DIV/0!</v>
      </c>
      <c r="AG282" t="e">
        <f t="shared" si="77"/>
        <v>#DIV/0!</v>
      </c>
      <c r="AH282" t="e">
        <f t="shared" si="78"/>
        <v>#DIV/0!</v>
      </c>
    </row>
    <row r="283" spans="1:34" x14ac:dyDescent="0.25">
      <c r="A283" s="465">
        <v>277</v>
      </c>
      <c r="T283" t="e">
        <f t="shared" si="64"/>
        <v>#DIV/0!</v>
      </c>
      <c r="U283" t="e">
        <f t="shared" si="65"/>
        <v>#DIV/0!</v>
      </c>
      <c r="V283" t="e">
        <f t="shared" si="66"/>
        <v>#DIV/0!</v>
      </c>
      <c r="W283" t="e">
        <f t="shared" si="67"/>
        <v>#DIV/0!</v>
      </c>
      <c r="X283" t="e">
        <f t="shared" si="68"/>
        <v>#DIV/0!</v>
      </c>
      <c r="Y283" t="e">
        <f t="shared" si="69"/>
        <v>#DIV/0!</v>
      </c>
      <c r="Z283" t="e">
        <f t="shared" si="70"/>
        <v>#DIV/0!</v>
      </c>
      <c r="AA283" t="e">
        <f t="shared" si="71"/>
        <v>#DIV/0!</v>
      </c>
      <c r="AB283" t="e">
        <f t="shared" si="72"/>
        <v>#DIV/0!</v>
      </c>
      <c r="AC283" t="e">
        <f t="shared" si="73"/>
        <v>#DIV/0!</v>
      </c>
      <c r="AD283" t="e">
        <f t="shared" si="74"/>
        <v>#DIV/0!</v>
      </c>
      <c r="AE283" t="e">
        <f t="shared" si="75"/>
        <v>#DIV/0!</v>
      </c>
      <c r="AF283" t="e">
        <f t="shared" si="76"/>
        <v>#DIV/0!</v>
      </c>
      <c r="AG283" t="e">
        <f t="shared" si="77"/>
        <v>#DIV/0!</v>
      </c>
      <c r="AH283" t="e">
        <f t="shared" si="78"/>
        <v>#DIV/0!</v>
      </c>
    </row>
    <row r="284" spans="1:34" x14ac:dyDescent="0.25">
      <c r="A284" s="465">
        <v>278</v>
      </c>
      <c r="T284" t="e">
        <f t="shared" si="64"/>
        <v>#DIV/0!</v>
      </c>
      <c r="U284" t="e">
        <f t="shared" si="65"/>
        <v>#DIV/0!</v>
      </c>
      <c r="V284" t="e">
        <f t="shared" si="66"/>
        <v>#DIV/0!</v>
      </c>
      <c r="W284" t="e">
        <f t="shared" si="67"/>
        <v>#DIV/0!</v>
      </c>
      <c r="X284" t="e">
        <f t="shared" si="68"/>
        <v>#DIV/0!</v>
      </c>
      <c r="Y284" t="e">
        <f t="shared" si="69"/>
        <v>#DIV/0!</v>
      </c>
      <c r="Z284" t="e">
        <f t="shared" si="70"/>
        <v>#DIV/0!</v>
      </c>
      <c r="AA284" t="e">
        <f t="shared" si="71"/>
        <v>#DIV/0!</v>
      </c>
      <c r="AB284" t="e">
        <f t="shared" si="72"/>
        <v>#DIV/0!</v>
      </c>
      <c r="AC284" t="e">
        <f t="shared" si="73"/>
        <v>#DIV/0!</v>
      </c>
      <c r="AD284" t="e">
        <f t="shared" si="74"/>
        <v>#DIV/0!</v>
      </c>
      <c r="AE284" t="e">
        <f t="shared" si="75"/>
        <v>#DIV/0!</v>
      </c>
      <c r="AF284" t="e">
        <f t="shared" si="76"/>
        <v>#DIV/0!</v>
      </c>
      <c r="AG284" t="e">
        <f t="shared" si="77"/>
        <v>#DIV/0!</v>
      </c>
      <c r="AH284" t="e">
        <f t="shared" si="78"/>
        <v>#DIV/0!</v>
      </c>
    </row>
    <row r="285" spans="1:34" x14ac:dyDescent="0.25">
      <c r="A285" s="465">
        <v>279</v>
      </c>
      <c r="T285" t="e">
        <f t="shared" si="64"/>
        <v>#DIV/0!</v>
      </c>
      <c r="U285" t="e">
        <f t="shared" si="65"/>
        <v>#DIV/0!</v>
      </c>
      <c r="V285" t="e">
        <f t="shared" si="66"/>
        <v>#DIV/0!</v>
      </c>
      <c r="W285" t="e">
        <f t="shared" si="67"/>
        <v>#DIV/0!</v>
      </c>
      <c r="X285" t="e">
        <f t="shared" si="68"/>
        <v>#DIV/0!</v>
      </c>
      <c r="Y285" t="e">
        <f t="shared" si="69"/>
        <v>#DIV/0!</v>
      </c>
      <c r="Z285" t="e">
        <f t="shared" si="70"/>
        <v>#DIV/0!</v>
      </c>
      <c r="AA285" t="e">
        <f t="shared" si="71"/>
        <v>#DIV/0!</v>
      </c>
      <c r="AB285" t="e">
        <f t="shared" si="72"/>
        <v>#DIV/0!</v>
      </c>
      <c r="AC285" t="e">
        <f t="shared" si="73"/>
        <v>#DIV/0!</v>
      </c>
      <c r="AD285" t="e">
        <f t="shared" si="74"/>
        <v>#DIV/0!</v>
      </c>
      <c r="AE285" t="e">
        <f t="shared" si="75"/>
        <v>#DIV/0!</v>
      </c>
      <c r="AF285" t="e">
        <f t="shared" si="76"/>
        <v>#DIV/0!</v>
      </c>
      <c r="AG285" t="e">
        <f t="shared" si="77"/>
        <v>#DIV/0!</v>
      </c>
      <c r="AH285" t="e">
        <f t="shared" si="78"/>
        <v>#DIV/0!</v>
      </c>
    </row>
    <row r="286" spans="1:34" x14ac:dyDescent="0.25">
      <c r="A286" s="465">
        <v>280</v>
      </c>
      <c r="T286" t="e">
        <f t="shared" si="64"/>
        <v>#DIV/0!</v>
      </c>
      <c r="U286" t="e">
        <f t="shared" si="65"/>
        <v>#DIV/0!</v>
      </c>
      <c r="V286" t="e">
        <f t="shared" si="66"/>
        <v>#DIV/0!</v>
      </c>
      <c r="W286" t="e">
        <f t="shared" si="67"/>
        <v>#DIV/0!</v>
      </c>
      <c r="X286" t="e">
        <f t="shared" si="68"/>
        <v>#DIV/0!</v>
      </c>
      <c r="Y286" t="e">
        <f t="shared" si="69"/>
        <v>#DIV/0!</v>
      </c>
      <c r="Z286" t="e">
        <f t="shared" si="70"/>
        <v>#DIV/0!</v>
      </c>
      <c r="AA286" t="e">
        <f t="shared" si="71"/>
        <v>#DIV/0!</v>
      </c>
      <c r="AB286" t="e">
        <f t="shared" si="72"/>
        <v>#DIV/0!</v>
      </c>
      <c r="AC286" t="e">
        <f t="shared" si="73"/>
        <v>#DIV/0!</v>
      </c>
      <c r="AD286" t="e">
        <f t="shared" si="74"/>
        <v>#DIV/0!</v>
      </c>
      <c r="AE286" t="e">
        <f t="shared" si="75"/>
        <v>#DIV/0!</v>
      </c>
      <c r="AF286" t="e">
        <f t="shared" si="76"/>
        <v>#DIV/0!</v>
      </c>
      <c r="AG286" t="e">
        <f t="shared" si="77"/>
        <v>#DIV/0!</v>
      </c>
      <c r="AH286" t="e">
        <f t="shared" si="78"/>
        <v>#DIV/0!</v>
      </c>
    </row>
    <row r="287" spans="1:34" x14ac:dyDescent="0.25">
      <c r="A287" s="465">
        <v>281</v>
      </c>
      <c r="T287" t="e">
        <f t="shared" si="64"/>
        <v>#DIV/0!</v>
      </c>
      <c r="U287" t="e">
        <f t="shared" si="65"/>
        <v>#DIV/0!</v>
      </c>
      <c r="V287" t="e">
        <f t="shared" si="66"/>
        <v>#DIV/0!</v>
      </c>
      <c r="W287" t="e">
        <f t="shared" si="67"/>
        <v>#DIV/0!</v>
      </c>
      <c r="X287" t="e">
        <f t="shared" si="68"/>
        <v>#DIV/0!</v>
      </c>
      <c r="Y287" t="e">
        <f t="shared" si="69"/>
        <v>#DIV/0!</v>
      </c>
      <c r="Z287" t="e">
        <f t="shared" si="70"/>
        <v>#DIV/0!</v>
      </c>
      <c r="AA287" t="e">
        <f t="shared" si="71"/>
        <v>#DIV/0!</v>
      </c>
      <c r="AB287" t="e">
        <f t="shared" si="72"/>
        <v>#DIV/0!</v>
      </c>
      <c r="AC287" t="e">
        <f t="shared" si="73"/>
        <v>#DIV/0!</v>
      </c>
      <c r="AD287" t="e">
        <f t="shared" si="74"/>
        <v>#DIV/0!</v>
      </c>
      <c r="AE287" t="e">
        <f t="shared" si="75"/>
        <v>#DIV/0!</v>
      </c>
      <c r="AF287" t="e">
        <f t="shared" si="76"/>
        <v>#DIV/0!</v>
      </c>
      <c r="AG287" t="e">
        <f t="shared" si="77"/>
        <v>#DIV/0!</v>
      </c>
      <c r="AH287" t="e">
        <f t="shared" si="78"/>
        <v>#DIV/0!</v>
      </c>
    </row>
    <row r="288" spans="1:34" x14ac:dyDescent="0.25">
      <c r="A288" s="465">
        <v>282</v>
      </c>
      <c r="T288" t="e">
        <f t="shared" si="64"/>
        <v>#DIV/0!</v>
      </c>
      <c r="U288" t="e">
        <f t="shared" si="65"/>
        <v>#DIV/0!</v>
      </c>
      <c r="V288" t="e">
        <f t="shared" si="66"/>
        <v>#DIV/0!</v>
      </c>
      <c r="W288" t="e">
        <f t="shared" si="67"/>
        <v>#DIV/0!</v>
      </c>
      <c r="X288" t="e">
        <f t="shared" si="68"/>
        <v>#DIV/0!</v>
      </c>
      <c r="Y288" t="e">
        <f t="shared" si="69"/>
        <v>#DIV/0!</v>
      </c>
      <c r="Z288" t="e">
        <f t="shared" si="70"/>
        <v>#DIV/0!</v>
      </c>
      <c r="AA288" t="e">
        <f t="shared" si="71"/>
        <v>#DIV/0!</v>
      </c>
      <c r="AB288" t="e">
        <f t="shared" si="72"/>
        <v>#DIV/0!</v>
      </c>
      <c r="AC288" t="e">
        <f t="shared" si="73"/>
        <v>#DIV/0!</v>
      </c>
      <c r="AD288" t="e">
        <f t="shared" si="74"/>
        <v>#DIV/0!</v>
      </c>
      <c r="AE288" t="e">
        <f t="shared" si="75"/>
        <v>#DIV/0!</v>
      </c>
      <c r="AF288" t="e">
        <f t="shared" si="76"/>
        <v>#DIV/0!</v>
      </c>
      <c r="AG288" t="e">
        <f t="shared" si="77"/>
        <v>#DIV/0!</v>
      </c>
      <c r="AH288" t="e">
        <f t="shared" si="78"/>
        <v>#DIV/0!</v>
      </c>
    </row>
    <row r="289" spans="1:34" x14ac:dyDescent="0.25">
      <c r="A289" s="465">
        <v>283</v>
      </c>
      <c r="T289" t="e">
        <f t="shared" si="64"/>
        <v>#DIV/0!</v>
      </c>
      <c r="U289" t="e">
        <f t="shared" si="65"/>
        <v>#DIV/0!</v>
      </c>
      <c r="V289" t="e">
        <f t="shared" si="66"/>
        <v>#DIV/0!</v>
      </c>
      <c r="W289" t="e">
        <f t="shared" si="67"/>
        <v>#DIV/0!</v>
      </c>
      <c r="X289" t="e">
        <f t="shared" si="68"/>
        <v>#DIV/0!</v>
      </c>
      <c r="Y289" t="e">
        <f t="shared" si="69"/>
        <v>#DIV/0!</v>
      </c>
      <c r="Z289" t="e">
        <f t="shared" si="70"/>
        <v>#DIV/0!</v>
      </c>
      <c r="AA289" t="e">
        <f t="shared" si="71"/>
        <v>#DIV/0!</v>
      </c>
      <c r="AB289" t="e">
        <f t="shared" si="72"/>
        <v>#DIV/0!</v>
      </c>
      <c r="AC289" t="e">
        <f t="shared" si="73"/>
        <v>#DIV/0!</v>
      </c>
      <c r="AD289" t="e">
        <f t="shared" si="74"/>
        <v>#DIV/0!</v>
      </c>
      <c r="AE289" t="e">
        <f t="shared" si="75"/>
        <v>#DIV/0!</v>
      </c>
      <c r="AF289" t="e">
        <f t="shared" si="76"/>
        <v>#DIV/0!</v>
      </c>
      <c r="AG289" t="e">
        <f t="shared" si="77"/>
        <v>#DIV/0!</v>
      </c>
      <c r="AH289" t="e">
        <f t="shared" si="78"/>
        <v>#DIV/0!</v>
      </c>
    </row>
    <row r="290" spans="1:34" x14ac:dyDescent="0.25">
      <c r="A290" s="465">
        <v>284</v>
      </c>
      <c r="T290" t="e">
        <f t="shared" si="64"/>
        <v>#DIV/0!</v>
      </c>
      <c r="U290" t="e">
        <f t="shared" si="65"/>
        <v>#DIV/0!</v>
      </c>
      <c r="V290" t="e">
        <f t="shared" si="66"/>
        <v>#DIV/0!</v>
      </c>
      <c r="W290" t="e">
        <f t="shared" si="67"/>
        <v>#DIV/0!</v>
      </c>
      <c r="X290" t="e">
        <f t="shared" si="68"/>
        <v>#DIV/0!</v>
      </c>
      <c r="Y290" t="e">
        <f t="shared" si="69"/>
        <v>#DIV/0!</v>
      </c>
      <c r="Z290" t="e">
        <f t="shared" si="70"/>
        <v>#DIV/0!</v>
      </c>
      <c r="AA290" t="e">
        <f t="shared" si="71"/>
        <v>#DIV/0!</v>
      </c>
      <c r="AB290" t="e">
        <f t="shared" si="72"/>
        <v>#DIV/0!</v>
      </c>
      <c r="AC290" t="e">
        <f t="shared" si="73"/>
        <v>#DIV/0!</v>
      </c>
      <c r="AD290" t="e">
        <f t="shared" si="74"/>
        <v>#DIV/0!</v>
      </c>
      <c r="AE290" t="e">
        <f t="shared" si="75"/>
        <v>#DIV/0!</v>
      </c>
      <c r="AF290" t="e">
        <f t="shared" si="76"/>
        <v>#DIV/0!</v>
      </c>
      <c r="AG290" t="e">
        <f t="shared" si="77"/>
        <v>#DIV/0!</v>
      </c>
      <c r="AH290" t="e">
        <f t="shared" si="78"/>
        <v>#DIV/0!</v>
      </c>
    </row>
    <row r="291" spans="1:34" x14ac:dyDescent="0.25">
      <c r="A291" s="465">
        <v>285</v>
      </c>
      <c r="T291" t="e">
        <f t="shared" si="64"/>
        <v>#DIV/0!</v>
      </c>
      <c r="U291" t="e">
        <f t="shared" si="65"/>
        <v>#DIV/0!</v>
      </c>
      <c r="V291" t="e">
        <f t="shared" si="66"/>
        <v>#DIV/0!</v>
      </c>
      <c r="W291" t="e">
        <f t="shared" si="67"/>
        <v>#DIV/0!</v>
      </c>
      <c r="X291" t="e">
        <f t="shared" si="68"/>
        <v>#DIV/0!</v>
      </c>
      <c r="Y291" t="e">
        <f t="shared" si="69"/>
        <v>#DIV/0!</v>
      </c>
      <c r="Z291" t="e">
        <f t="shared" si="70"/>
        <v>#DIV/0!</v>
      </c>
      <c r="AA291" t="e">
        <f t="shared" si="71"/>
        <v>#DIV/0!</v>
      </c>
      <c r="AB291" t="e">
        <f t="shared" si="72"/>
        <v>#DIV/0!</v>
      </c>
      <c r="AC291" t="e">
        <f t="shared" si="73"/>
        <v>#DIV/0!</v>
      </c>
      <c r="AD291" t="e">
        <f t="shared" si="74"/>
        <v>#DIV/0!</v>
      </c>
      <c r="AE291" t="e">
        <f t="shared" si="75"/>
        <v>#DIV/0!</v>
      </c>
      <c r="AF291" t="e">
        <f t="shared" si="76"/>
        <v>#DIV/0!</v>
      </c>
      <c r="AG291" t="e">
        <f t="shared" si="77"/>
        <v>#DIV/0!</v>
      </c>
      <c r="AH291" t="e">
        <f t="shared" si="78"/>
        <v>#DIV/0!</v>
      </c>
    </row>
    <row r="292" spans="1:34" x14ac:dyDescent="0.25">
      <c r="A292" s="465">
        <v>286</v>
      </c>
      <c r="T292" t="e">
        <f t="shared" si="64"/>
        <v>#DIV/0!</v>
      </c>
      <c r="U292" t="e">
        <f t="shared" si="65"/>
        <v>#DIV/0!</v>
      </c>
      <c r="V292" t="e">
        <f t="shared" si="66"/>
        <v>#DIV/0!</v>
      </c>
      <c r="W292" t="e">
        <f t="shared" si="67"/>
        <v>#DIV/0!</v>
      </c>
      <c r="X292" t="e">
        <f t="shared" si="68"/>
        <v>#DIV/0!</v>
      </c>
      <c r="Y292" t="e">
        <f t="shared" si="69"/>
        <v>#DIV/0!</v>
      </c>
      <c r="Z292" t="e">
        <f t="shared" si="70"/>
        <v>#DIV/0!</v>
      </c>
      <c r="AA292" t="e">
        <f t="shared" si="71"/>
        <v>#DIV/0!</v>
      </c>
      <c r="AB292" t="e">
        <f t="shared" si="72"/>
        <v>#DIV/0!</v>
      </c>
      <c r="AC292" t="e">
        <f t="shared" si="73"/>
        <v>#DIV/0!</v>
      </c>
      <c r="AD292" t="e">
        <f t="shared" si="74"/>
        <v>#DIV/0!</v>
      </c>
      <c r="AE292" t="e">
        <f t="shared" si="75"/>
        <v>#DIV/0!</v>
      </c>
      <c r="AF292" t="e">
        <f t="shared" si="76"/>
        <v>#DIV/0!</v>
      </c>
      <c r="AG292" t="e">
        <f t="shared" si="77"/>
        <v>#DIV/0!</v>
      </c>
      <c r="AH292" t="e">
        <f t="shared" si="78"/>
        <v>#DIV/0!</v>
      </c>
    </row>
    <row r="293" spans="1:34" x14ac:dyDescent="0.25">
      <c r="A293" s="465">
        <v>287</v>
      </c>
      <c r="T293" t="e">
        <f t="shared" si="64"/>
        <v>#DIV/0!</v>
      </c>
      <c r="U293" t="e">
        <f t="shared" si="65"/>
        <v>#DIV/0!</v>
      </c>
      <c r="V293" t="e">
        <f t="shared" si="66"/>
        <v>#DIV/0!</v>
      </c>
      <c r="W293" t="e">
        <f t="shared" si="67"/>
        <v>#DIV/0!</v>
      </c>
      <c r="X293" t="e">
        <f t="shared" si="68"/>
        <v>#DIV/0!</v>
      </c>
      <c r="Y293" t="e">
        <f t="shared" si="69"/>
        <v>#DIV/0!</v>
      </c>
      <c r="Z293" t="e">
        <f t="shared" si="70"/>
        <v>#DIV/0!</v>
      </c>
      <c r="AA293" t="e">
        <f t="shared" si="71"/>
        <v>#DIV/0!</v>
      </c>
      <c r="AB293" t="e">
        <f t="shared" si="72"/>
        <v>#DIV/0!</v>
      </c>
      <c r="AC293" t="e">
        <f t="shared" si="73"/>
        <v>#DIV/0!</v>
      </c>
      <c r="AD293" t="e">
        <f t="shared" si="74"/>
        <v>#DIV/0!</v>
      </c>
      <c r="AE293" t="e">
        <f t="shared" si="75"/>
        <v>#DIV/0!</v>
      </c>
      <c r="AF293" t="e">
        <f t="shared" si="76"/>
        <v>#DIV/0!</v>
      </c>
      <c r="AG293" t="e">
        <f t="shared" si="77"/>
        <v>#DIV/0!</v>
      </c>
      <c r="AH293" t="e">
        <f t="shared" si="78"/>
        <v>#DIV/0!</v>
      </c>
    </row>
    <row r="294" spans="1:34" x14ac:dyDescent="0.25">
      <c r="A294" s="465">
        <v>288</v>
      </c>
      <c r="T294" t="e">
        <f t="shared" si="64"/>
        <v>#DIV/0!</v>
      </c>
      <c r="U294" t="e">
        <f t="shared" si="65"/>
        <v>#DIV/0!</v>
      </c>
      <c r="V294" t="e">
        <f t="shared" si="66"/>
        <v>#DIV/0!</v>
      </c>
      <c r="W294" t="e">
        <f t="shared" si="67"/>
        <v>#DIV/0!</v>
      </c>
      <c r="X294" t="e">
        <f t="shared" si="68"/>
        <v>#DIV/0!</v>
      </c>
      <c r="Y294" t="e">
        <f t="shared" si="69"/>
        <v>#DIV/0!</v>
      </c>
      <c r="Z294" t="e">
        <f t="shared" si="70"/>
        <v>#DIV/0!</v>
      </c>
      <c r="AA294" t="e">
        <f t="shared" si="71"/>
        <v>#DIV/0!</v>
      </c>
      <c r="AB294" t="e">
        <f t="shared" si="72"/>
        <v>#DIV/0!</v>
      </c>
      <c r="AC294" t="e">
        <f t="shared" si="73"/>
        <v>#DIV/0!</v>
      </c>
      <c r="AD294" t="e">
        <f t="shared" si="74"/>
        <v>#DIV/0!</v>
      </c>
      <c r="AE294" t="e">
        <f t="shared" si="75"/>
        <v>#DIV/0!</v>
      </c>
      <c r="AF294" t="e">
        <f t="shared" si="76"/>
        <v>#DIV/0!</v>
      </c>
      <c r="AG294" t="e">
        <f t="shared" si="77"/>
        <v>#DIV/0!</v>
      </c>
      <c r="AH294" t="e">
        <f t="shared" si="78"/>
        <v>#DIV/0!</v>
      </c>
    </row>
    <row r="295" spans="1:34" x14ac:dyDescent="0.25">
      <c r="A295" s="465">
        <v>289</v>
      </c>
      <c r="T295" t="e">
        <f t="shared" si="64"/>
        <v>#DIV/0!</v>
      </c>
      <c r="U295" t="e">
        <f t="shared" si="65"/>
        <v>#DIV/0!</v>
      </c>
      <c r="V295" t="e">
        <f t="shared" si="66"/>
        <v>#DIV/0!</v>
      </c>
      <c r="W295" t="e">
        <f t="shared" si="67"/>
        <v>#DIV/0!</v>
      </c>
      <c r="X295" t="e">
        <f t="shared" si="68"/>
        <v>#DIV/0!</v>
      </c>
      <c r="Y295" t="e">
        <f t="shared" si="69"/>
        <v>#DIV/0!</v>
      </c>
      <c r="Z295" t="e">
        <f t="shared" si="70"/>
        <v>#DIV/0!</v>
      </c>
      <c r="AA295" t="e">
        <f t="shared" si="71"/>
        <v>#DIV/0!</v>
      </c>
      <c r="AB295" t="e">
        <f t="shared" si="72"/>
        <v>#DIV/0!</v>
      </c>
      <c r="AC295" t="e">
        <f t="shared" si="73"/>
        <v>#DIV/0!</v>
      </c>
      <c r="AD295" t="e">
        <f t="shared" si="74"/>
        <v>#DIV/0!</v>
      </c>
      <c r="AE295" t="e">
        <f t="shared" si="75"/>
        <v>#DIV/0!</v>
      </c>
      <c r="AF295" t="e">
        <f t="shared" si="76"/>
        <v>#DIV/0!</v>
      </c>
      <c r="AG295" t="e">
        <f t="shared" si="77"/>
        <v>#DIV/0!</v>
      </c>
      <c r="AH295" t="e">
        <f t="shared" si="78"/>
        <v>#DIV/0!</v>
      </c>
    </row>
    <row r="296" spans="1:34" x14ac:dyDescent="0.25">
      <c r="A296" s="465">
        <v>290</v>
      </c>
      <c r="T296" t="e">
        <f t="shared" si="64"/>
        <v>#DIV/0!</v>
      </c>
      <c r="U296" t="e">
        <f t="shared" si="65"/>
        <v>#DIV/0!</v>
      </c>
      <c r="V296" t="e">
        <f t="shared" si="66"/>
        <v>#DIV/0!</v>
      </c>
      <c r="W296" t="e">
        <f t="shared" si="67"/>
        <v>#DIV/0!</v>
      </c>
      <c r="X296" t="e">
        <f t="shared" si="68"/>
        <v>#DIV/0!</v>
      </c>
      <c r="Y296" t="e">
        <f t="shared" si="69"/>
        <v>#DIV/0!</v>
      </c>
      <c r="Z296" t="e">
        <f t="shared" si="70"/>
        <v>#DIV/0!</v>
      </c>
      <c r="AA296" t="e">
        <f t="shared" si="71"/>
        <v>#DIV/0!</v>
      </c>
      <c r="AB296" t="e">
        <f t="shared" si="72"/>
        <v>#DIV/0!</v>
      </c>
      <c r="AC296" t="e">
        <f t="shared" si="73"/>
        <v>#DIV/0!</v>
      </c>
      <c r="AD296" t="e">
        <f t="shared" si="74"/>
        <v>#DIV/0!</v>
      </c>
      <c r="AE296" t="e">
        <f t="shared" si="75"/>
        <v>#DIV/0!</v>
      </c>
      <c r="AF296" t="e">
        <f t="shared" si="76"/>
        <v>#DIV/0!</v>
      </c>
      <c r="AG296" t="e">
        <f t="shared" si="77"/>
        <v>#DIV/0!</v>
      </c>
      <c r="AH296" t="e">
        <f t="shared" si="78"/>
        <v>#DIV/0!</v>
      </c>
    </row>
    <row r="297" spans="1:34" x14ac:dyDescent="0.25">
      <c r="A297" s="465">
        <v>291</v>
      </c>
      <c r="T297" t="e">
        <f t="shared" si="64"/>
        <v>#DIV/0!</v>
      </c>
      <c r="U297" t="e">
        <f t="shared" si="65"/>
        <v>#DIV/0!</v>
      </c>
      <c r="V297" t="e">
        <f t="shared" si="66"/>
        <v>#DIV/0!</v>
      </c>
      <c r="W297" t="e">
        <f t="shared" si="67"/>
        <v>#DIV/0!</v>
      </c>
      <c r="X297" t="e">
        <f t="shared" si="68"/>
        <v>#DIV/0!</v>
      </c>
      <c r="Y297" t="e">
        <f t="shared" si="69"/>
        <v>#DIV/0!</v>
      </c>
      <c r="Z297" t="e">
        <f t="shared" si="70"/>
        <v>#DIV/0!</v>
      </c>
      <c r="AA297" t="e">
        <f t="shared" si="71"/>
        <v>#DIV/0!</v>
      </c>
      <c r="AB297" t="e">
        <f t="shared" si="72"/>
        <v>#DIV/0!</v>
      </c>
      <c r="AC297" t="e">
        <f t="shared" si="73"/>
        <v>#DIV/0!</v>
      </c>
      <c r="AD297" t="e">
        <f t="shared" si="74"/>
        <v>#DIV/0!</v>
      </c>
      <c r="AE297" t="e">
        <f t="shared" si="75"/>
        <v>#DIV/0!</v>
      </c>
      <c r="AF297" t="e">
        <f t="shared" si="76"/>
        <v>#DIV/0!</v>
      </c>
      <c r="AG297" t="e">
        <f t="shared" si="77"/>
        <v>#DIV/0!</v>
      </c>
      <c r="AH297" t="e">
        <f t="shared" si="78"/>
        <v>#DIV/0!</v>
      </c>
    </row>
    <row r="298" spans="1:34" x14ac:dyDescent="0.25">
      <c r="A298" s="465">
        <v>292</v>
      </c>
      <c r="T298" t="e">
        <f t="shared" si="64"/>
        <v>#DIV/0!</v>
      </c>
      <c r="U298" t="e">
        <f t="shared" si="65"/>
        <v>#DIV/0!</v>
      </c>
      <c r="V298" t="e">
        <f t="shared" si="66"/>
        <v>#DIV/0!</v>
      </c>
      <c r="W298" t="e">
        <f t="shared" si="67"/>
        <v>#DIV/0!</v>
      </c>
      <c r="X298" t="e">
        <f t="shared" si="68"/>
        <v>#DIV/0!</v>
      </c>
      <c r="Y298" t="e">
        <f t="shared" si="69"/>
        <v>#DIV/0!</v>
      </c>
      <c r="Z298" t="e">
        <f t="shared" si="70"/>
        <v>#DIV/0!</v>
      </c>
      <c r="AA298" t="e">
        <f t="shared" si="71"/>
        <v>#DIV/0!</v>
      </c>
      <c r="AB298" t="e">
        <f t="shared" si="72"/>
        <v>#DIV/0!</v>
      </c>
      <c r="AC298" t="e">
        <f t="shared" si="73"/>
        <v>#DIV/0!</v>
      </c>
      <c r="AD298" t="e">
        <f t="shared" si="74"/>
        <v>#DIV/0!</v>
      </c>
      <c r="AE298" t="e">
        <f t="shared" si="75"/>
        <v>#DIV/0!</v>
      </c>
      <c r="AF298" t="e">
        <f t="shared" si="76"/>
        <v>#DIV/0!</v>
      </c>
      <c r="AG298" t="e">
        <f t="shared" si="77"/>
        <v>#DIV/0!</v>
      </c>
      <c r="AH298" t="e">
        <f t="shared" si="78"/>
        <v>#DIV/0!</v>
      </c>
    </row>
    <row r="299" spans="1:34" x14ac:dyDescent="0.25">
      <c r="A299" s="465">
        <v>293</v>
      </c>
      <c r="T299" t="e">
        <f t="shared" si="64"/>
        <v>#DIV/0!</v>
      </c>
      <c r="U299" t="e">
        <f t="shared" si="65"/>
        <v>#DIV/0!</v>
      </c>
      <c r="V299" t="e">
        <f t="shared" si="66"/>
        <v>#DIV/0!</v>
      </c>
      <c r="W299" t="e">
        <f t="shared" si="67"/>
        <v>#DIV/0!</v>
      </c>
      <c r="X299" t="e">
        <f t="shared" si="68"/>
        <v>#DIV/0!</v>
      </c>
      <c r="Y299" t="e">
        <f t="shared" si="69"/>
        <v>#DIV/0!</v>
      </c>
      <c r="Z299" t="e">
        <f t="shared" si="70"/>
        <v>#DIV/0!</v>
      </c>
      <c r="AA299" t="e">
        <f t="shared" si="71"/>
        <v>#DIV/0!</v>
      </c>
      <c r="AB299" t="e">
        <f t="shared" si="72"/>
        <v>#DIV/0!</v>
      </c>
      <c r="AC299" t="e">
        <f t="shared" si="73"/>
        <v>#DIV/0!</v>
      </c>
      <c r="AD299" t="e">
        <f t="shared" si="74"/>
        <v>#DIV/0!</v>
      </c>
      <c r="AE299" t="e">
        <f t="shared" si="75"/>
        <v>#DIV/0!</v>
      </c>
      <c r="AF299" t="e">
        <f t="shared" si="76"/>
        <v>#DIV/0!</v>
      </c>
      <c r="AG299" t="e">
        <f t="shared" si="77"/>
        <v>#DIV/0!</v>
      </c>
      <c r="AH299" t="e">
        <f t="shared" si="78"/>
        <v>#DIV/0!</v>
      </c>
    </row>
    <row r="300" spans="1:34" x14ac:dyDescent="0.25">
      <c r="A300" s="465">
        <v>294</v>
      </c>
      <c r="T300" t="e">
        <f t="shared" si="64"/>
        <v>#DIV/0!</v>
      </c>
      <c r="U300" t="e">
        <f t="shared" si="65"/>
        <v>#DIV/0!</v>
      </c>
      <c r="V300" t="e">
        <f t="shared" si="66"/>
        <v>#DIV/0!</v>
      </c>
      <c r="W300" t="e">
        <f t="shared" si="67"/>
        <v>#DIV/0!</v>
      </c>
      <c r="X300" t="e">
        <f t="shared" si="68"/>
        <v>#DIV/0!</v>
      </c>
      <c r="Y300" t="e">
        <f t="shared" si="69"/>
        <v>#DIV/0!</v>
      </c>
      <c r="Z300" t="e">
        <f t="shared" si="70"/>
        <v>#DIV/0!</v>
      </c>
      <c r="AA300" t="e">
        <f t="shared" si="71"/>
        <v>#DIV/0!</v>
      </c>
      <c r="AB300" t="e">
        <f t="shared" si="72"/>
        <v>#DIV/0!</v>
      </c>
      <c r="AC300" t="e">
        <f t="shared" si="73"/>
        <v>#DIV/0!</v>
      </c>
      <c r="AD300" t="e">
        <f t="shared" si="74"/>
        <v>#DIV/0!</v>
      </c>
      <c r="AE300" t="e">
        <f t="shared" si="75"/>
        <v>#DIV/0!</v>
      </c>
      <c r="AF300" t="e">
        <f t="shared" si="76"/>
        <v>#DIV/0!</v>
      </c>
      <c r="AG300" t="e">
        <f t="shared" si="77"/>
        <v>#DIV/0!</v>
      </c>
      <c r="AH300" t="e">
        <f t="shared" si="78"/>
        <v>#DIV/0!</v>
      </c>
    </row>
    <row r="301" spans="1:34" x14ac:dyDescent="0.25">
      <c r="A301" s="465">
        <v>295</v>
      </c>
      <c r="T301" t="e">
        <f t="shared" si="64"/>
        <v>#DIV/0!</v>
      </c>
      <c r="U301" t="e">
        <f t="shared" si="65"/>
        <v>#DIV/0!</v>
      </c>
      <c r="V301" t="e">
        <f t="shared" si="66"/>
        <v>#DIV/0!</v>
      </c>
      <c r="W301" t="e">
        <f t="shared" si="67"/>
        <v>#DIV/0!</v>
      </c>
      <c r="X301" t="e">
        <f t="shared" si="68"/>
        <v>#DIV/0!</v>
      </c>
      <c r="Y301" t="e">
        <f t="shared" si="69"/>
        <v>#DIV/0!</v>
      </c>
      <c r="Z301" t="e">
        <f t="shared" si="70"/>
        <v>#DIV/0!</v>
      </c>
      <c r="AA301" t="e">
        <f t="shared" si="71"/>
        <v>#DIV/0!</v>
      </c>
      <c r="AB301" t="e">
        <f t="shared" si="72"/>
        <v>#DIV/0!</v>
      </c>
      <c r="AC301" t="e">
        <f t="shared" si="73"/>
        <v>#DIV/0!</v>
      </c>
      <c r="AD301" t="e">
        <f t="shared" si="74"/>
        <v>#DIV/0!</v>
      </c>
      <c r="AE301" t="e">
        <f t="shared" si="75"/>
        <v>#DIV/0!</v>
      </c>
      <c r="AF301" t="e">
        <f t="shared" si="76"/>
        <v>#DIV/0!</v>
      </c>
      <c r="AG301" t="e">
        <f t="shared" si="77"/>
        <v>#DIV/0!</v>
      </c>
      <c r="AH301" t="e">
        <f t="shared" si="78"/>
        <v>#DIV/0!</v>
      </c>
    </row>
    <row r="302" spans="1:34" x14ac:dyDescent="0.25">
      <c r="A302" s="465">
        <v>296</v>
      </c>
      <c r="T302" t="e">
        <f t="shared" si="64"/>
        <v>#DIV/0!</v>
      </c>
      <c r="U302" t="e">
        <f t="shared" si="65"/>
        <v>#DIV/0!</v>
      </c>
      <c r="V302" t="e">
        <f t="shared" si="66"/>
        <v>#DIV/0!</v>
      </c>
      <c r="W302" t="e">
        <f t="shared" si="67"/>
        <v>#DIV/0!</v>
      </c>
      <c r="X302" t="e">
        <f t="shared" si="68"/>
        <v>#DIV/0!</v>
      </c>
      <c r="Y302" t="e">
        <f t="shared" si="69"/>
        <v>#DIV/0!</v>
      </c>
      <c r="Z302" t="e">
        <f t="shared" si="70"/>
        <v>#DIV/0!</v>
      </c>
      <c r="AA302" t="e">
        <f t="shared" si="71"/>
        <v>#DIV/0!</v>
      </c>
      <c r="AB302" t="e">
        <f t="shared" si="72"/>
        <v>#DIV/0!</v>
      </c>
      <c r="AC302" t="e">
        <f t="shared" si="73"/>
        <v>#DIV/0!</v>
      </c>
      <c r="AD302" t="e">
        <f t="shared" si="74"/>
        <v>#DIV/0!</v>
      </c>
      <c r="AE302" t="e">
        <f t="shared" si="75"/>
        <v>#DIV/0!</v>
      </c>
      <c r="AF302" t="e">
        <f t="shared" si="76"/>
        <v>#DIV/0!</v>
      </c>
      <c r="AG302" t="e">
        <f t="shared" si="77"/>
        <v>#DIV/0!</v>
      </c>
      <c r="AH302" t="e">
        <f t="shared" si="78"/>
        <v>#DIV/0!</v>
      </c>
    </row>
    <row r="303" spans="1:34" x14ac:dyDescent="0.25">
      <c r="A303" s="465">
        <v>297</v>
      </c>
      <c r="T303" t="e">
        <f t="shared" si="64"/>
        <v>#DIV/0!</v>
      </c>
      <c r="U303" t="e">
        <f t="shared" si="65"/>
        <v>#DIV/0!</v>
      </c>
      <c r="V303" t="e">
        <f t="shared" si="66"/>
        <v>#DIV/0!</v>
      </c>
      <c r="W303" t="e">
        <f t="shared" si="67"/>
        <v>#DIV/0!</v>
      </c>
      <c r="X303" t="e">
        <f t="shared" si="68"/>
        <v>#DIV/0!</v>
      </c>
      <c r="Y303" t="e">
        <f t="shared" si="69"/>
        <v>#DIV/0!</v>
      </c>
      <c r="Z303" t="e">
        <f t="shared" si="70"/>
        <v>#DIV/0!</v>
      </c>
      <c r="AA303" t="e">
        <f t="shared" si="71"/>
        <v>#DIV/0!</v>
      </c>
      <c r="AB303" t="e">
        <f t="shared" si="72"/>
        <v>#DIV/0!</v>
      </c>
      <c r="AC303" t="e">
        <f t="shared" si="73"/>
        <v>#DIV/0!</v>
      </c>
      <c r="AD303" t="e">
        <f t="shared" si="74"/>
        <v>#DIV/0!</v>
      </c>
      <c r="AE303" t="e">
        <f t="shared" si="75"/>
        <v>#DIV/0!</v>
      </c>
      <c r="AF303" t="e">
        <f t="shared" si="76"/>
        <v>#DIV/0!</v>
      </c>
      <c r="AG303" t="e">
        <f t="shared" si="77"/>
        <v>#DIV/0!</v>
      </c>
      <c r="AH303" t="e">
        <f t="shared" si="78"/>
        <v>#DIV/0!</v>
      </c>
    </row>
    <row r="304" spans="1:34" x14ac:dyDescent="0.25">
      <c r="A304" s="465">
        <v>298</v>
      </c>
      <c r="T304" t="e">
        <f t="shared" si="64"/>
        <v>#DIV/0!</v>
      </c>
      <c r="U304" t="e">
        <f t="shared" si="65"/>
        <v>#DIV/0!</v>
      </c>
      <c r="V304" t="e">
        <f t="shared" si="66"/>
        <v>#DIV/0!</v>
      </c>
      <c r="W304" t="e">
        <f t="shared" si="67"/>
        <v>#DIV/0!</v>
      </c>
      <c r="X304" t="e">
        <f t="shared" si="68"/>
        <v>#DIV/0!</v>
      </c>
      <c r="Y304" t="e">
        <f t="shared" si="69"/>
        <v>#DIV/0!</v>
      </c>
      <c r="Z304" t="e">
        <f t="shared" si="70"/>
        <v>#DIV/0!</v>
      </c>
      <c r="AA304" t="e">
        <f t="shared" si="71"/>
        <v>#DIV/0!</v>
      </c>
      <c r="AB304" t="e">
        <f t="shared" si="72"/>
        <v>#DIV/0!</v>
      </c>
      <c r="AC304" t="e">
        <f t="shared" si="73"/>
        <v>#DIV/0!</v>
      </c>
      <c r="AD304" t="e">
        <f t="shared" si="74"/>
        <v>#DIV/0!</v>
      </c>
      <c r="AE304" t="e">
        <f t="shared" si="75"/>
        <v>#DIV/0!</v>
      </c>
      <c r="AF304" t="e">
        <f t="shared" si="76"/>
        <v>#DIV/0!</v>
      </c>
      <c r="AG304" t="e">
        <f t="shared" si="77"/>
        <v>#DIV/0!</v>
      </c>
      <c r="AH304" t="e">
        <f t="shared" si="78"/>
        <v>#DIV/0!</v>
      </c>
    </row>
    <row r="305" spans="1:34" x14ac:dyDescent="0.25">
      <c r="A305" s="465">
        <v>299</v>
      </c>
      <c r="T305" t="e">
        <f t="shared" si="64"/>
        <v>#DIV/0!</v>
      </c>
      <c r="U305" t="e">
        <f t="shared" si="65"/>
        <v>#DIV/0!</v>
      </c>
      <c r="V305" t="e">
        <f t="shared" si="66"/>
        <v>#DIV/0!</v>
      </c>
      <c r="W305" t="e">
        <f t="shared" si="67"/>
        <v>#DIV/0!</v>
      </c>
      <c r="X305" t="e">
        <f t="shared" si="68"/>
        <v>#DIV/0!</v>
      </c>
      <c r="Y305" t="e">
        <f t="shared" si="69"/>
        <v>#DIV/0!</v>
      </c>
      <c r="Z305" t="e">
        <f t="shared" si="70"/>
        <v>#DIV/0!</v>
      </c>
      <c r="AA305" t="e">
        <f t="shared" si="71"/>
        <v>#DIV/0!</v>
      </c>
      <c r="AB305" t="e">
        <f t="shared" si="72"/>
        <v>#DIV/0!</v>
      </c>
      <c r="AC305" t="e">
        <f t="shared" si="73"/>
        <v>#DIV/0!</v>
      </c>
      <c r="AD305" t="e">
        <f t="shared" si="74"/>
        <v>#DIV/0!</v>
      </c>
      <c r="AE305" t="e">
        <f t="shared" si="75"/>
        <v>#DIV/0!</v>
      </c>
      <c r="AF305" t="e">
        <f t="shared" si="76"/>
        <v>#DIV/0!</v>
      </c>
      <c r="AG305" t="e">
        <f t="shared" si="77"/>
        <v>#DIV/0!</v>
      </c>
      <c r="AH305" t="e">
        <f t="shared" si="78"/>
        <v>#DIV/0!</v>
      </c>
    </row>
    <row r="306" spans="1:34" x14ac:dyDescent="0.25">
      <c r="A306" s="465">
        <v>300</v>
      </c>
      <c r="T306" t="e">
        <f t="shared" si="64"/>
        <v>#DIV/0!</v>
      </c>
      <c r="U306" t="e">
        <f t="shared" si="65"/>
        <v>#DIV/0!</v>
      </c>
      <c r="V306" t="e">
        <f t="shared" si="66"/>
        <v>#DIV/0!</v>
      </c>
      <c r="W306" t="e">
        <f t="shared" si="67"/>
        <v>#DIV/0!</v>
      </c>
      <c r="X306" t="e">
        <f t="shared" si="68"/>
        <v>#DIV/0!</v>
      </c>
      <c r="Y306" t="e">
        <f t="shared" si="69"/>
        <v>#DIV/0!</v>
      </c>
      <c r="Z306" t="e">
        <f t="shared" si="70"/>
        <v>#DIV/0!</v>
      </c>
      <c r="AA306" t="e">
        <f t="shared" si="71"/>
        <v>#DIV/0!</v>
      </c>
      <c r="AB306" t="e">
        <f t="shared" si="72"/>
        <v>#DIV/0!</v>
      </c>
      <c r="AC306" t="e">
        <f t="shared" si="73"/>
        <v>#DIV/0!</v>
      </c>
      <c r="AD306" t="e">
        <f t="shared" si="74"/>
        <v>#DIV/0!</v>
      </c>
      <c r="AE306" t="e">
        <f t="shared" si="75"/>
        <v>#DIV/0!</v>
      </c>
      <c r="AF306" t="e">
        <f t="shared" si="76"/>
        <v>#DIV/0!</v>
      </c>
      <c r="AG306" t="e">
        <f t="shared" si="77"/>
        <v>#DIV/0!</v>
      </c>
      <c r="AH306" t="e">
        <f t="shared" si="78"/>
        <v>#DIV/0!</v>
      </c>
    </row>
    <row r="307" spans="1:34" x14ac:dyDescent="0.25">
      <c r="A307" s="465">
        <v>301</v>
      </c>
      <c r="T307" t="e">
        <f t="shared" si="64"/>
        <v>#DIV/0!</v>
      </c>
      <c r="U307" t="e">
        <f t="shared" si="65"/>
        <v>#DIV/0!</v>
      </c>
      <c r="V307" t="e">
        <f t="shared" si="66"/>
        <v>#DIV/0!</v>
      </c>
      <c r="W307" t="e">
        <f t="shared" si="67"/>
        <v>#DIV/0!</v>
      </c>
      <c r="X307" t="e">
        <f t="shared" si="68"/>
        <v>#DIV/0!</v>
      </c>
      <c r="Y307" t="e">
        <f t="shared" si="69"/>
        <v>#DIV/0!</v>
      </c>
      <c r="Z307" t="e">
        <f t="shared" si="70"/>
        <v>#DIV/0!</v>
      </c>
      <c r="AA307" t="e">
        <f t="shared" si="71"/>
        <v>#DIV/0!</v>
      </c>
      <c r="AB307" t="e">
        <f t="shared" si="72"/>
        <v>#DIV/0!</v>
      </c>
      <c r="AC307" t="e">
        <f t="shared" si="73"/>
        <v>#DIV/0!</v>
      </c>
      <c r="AD307" t="e">
        <f t="shared" si="74"/>
        <v>#DIV/0!</v>
      </c>
      <c r="AE307" t="e">
        <f t="shared" si="75"/>
        <v>#DIV/0!</v>
      </c>
      <c r="AF307" t="e">
        <f t="shared" si="76"/>
        <v>#DIV/0!</v>
      </c>
      <c r="AG307" t="e">
        <f t="shared" si="77"/>
        <v>#DIV/0!</v>
      </c>
      <c r="AH307" t="e">
        <f t="shared" si="78"/>
        <v>#DIV/0!</v>
      </c>
    </row>
    <row r="308" spans="1:34" x14ac:dyDescent="0.25">
      <c r="A308" s="465">
        <v>302</v>
      </c>
      <c r="T308" t="e">
        <f t="shared" si="64"/>
        <v>#DIV/0!</v>
      </c>
      <c r="U308" t="e">
        <f t="shared" si="65"/>
        <v>#DIV/0!</v>
      </c>
      <c r="V308" t="e">
        <f t="shared" si="66"/>
        <v>#DIV/0!</v>
      </c>
      <c r="W308" t="e">
        <f t="shared" si="67"/>
        <v>#DIV/0!</v>
      </c>
      <c r="X308" t="e">
        <f t="shared" si="68"/>
        <v>#DIV/0!</v>
      </c>
      <c r="Y308" t="e">
        <f t="shared" si="69"/>
        <v>#DIV/0!</v>
      </c>
      <c r="Z308" t="e">
        <f t="shared" si="70"/>
        <v>#DIV/0!</v>
      </c>
      <c r="AA308" t="e">
        <f t="shared" si="71"/>
        <v>#DIV/0!</v>
      </c>
      <c r="AB308" t="e">
        <f t="shared" si="72"/>
        <v>#DIV/0!</v>
      </c>
      <c r="AC308" t="e">
        <f t="shared" si="73"/>
        <v>#DIV/0!</v>
      </c>
      <c r="AD308" t="e">
        <f t="shared" si="74"/>
        <v>#DIV/0!</v>
      </c>
      <c r="AE308" t="e">
        <f t="shared" si="75"/>
        <v>#DIV/0!</v>
      </c>
      <c r="AF308" t="e">
        <f t="shared" si="76"/>
        <v>#DIV/0!</v>
      </c>
      <c r="AG308" t="e">
        <f t="shared" si="77"/>
        <v>#DIV/0!</v>
      </c>
      <c r="AH308" t="e">
        <f t="shared" si="78"/>
        <v>#DIV/0!</v>
      </c>
    </row>
    <row r="309" spans="1:34" x14ac:dyDescent="0.25">
      <c r="A309" s="465">
        <v>303</v>
      </c>
      <c r="T309" t="e">
        <f t="shared" si="64"/>
        <v>#DIV/0!</v>
      </c>
      <c r="U309" t="e">
        <f t="shared" si="65"/>
        <v>#DIV/0!</v>
      </c>
      <c r="V309" t="e">
        <f t="shared" si="66"/>
        <v>#DIV/0!</v>
      </c>
      <c r="W309" t="e">
        <f t="shared" si="67"/>
        <v>#DIV/0!</v>
      </c>
      <c r="X309" t="e">
        <f t="shared" si="68"/>
        <v>#DIV/0!</v>
      </c>
      <c r="Y309" t="e">
        <f t="shared" si="69"/>
        <v>#DIV/0!</v>
      </c>
      <c r="Z309" t="e">
        <f t="shared" si="70"/>
        <v>#DIV/0!</v>
      </c>
      <c r="AA309" t="e">
        <f t="shared" si="71"/>
        <v>#DIV/0!</v>
      </c>
      <c r="AB309" t="e">
        <f t="shared" si="72"/>
        <v>#DIV/0!</v>
      </c>
      <c r="AC309" t="e">
        <f t="shared" si="73"/>
        <v>#DIV/0!</v>
      </c>
      <c r="AD309" t="e">
        <f t="shared" si="74"/>
        <v>#DIV/0!</v>
      </c>
      <c r="AE309" t="e">
        <f t="shared" si="75"/>
        <v>#DIV/0!</v>
      </c>
      <c r="AF309" t="e">
        <f t="shared" si="76"/>
        <v>#DIV/0!</v>
      </c>
      <c r="AG309" t="e">
        <f t="shared" si="77"/>
        <v>#DIV/0!</v>
      </c>
      <c r="AH309" t="e">
        <f t="shared" si="78"/>
        <v>#DIV/0!</v>
      </c>
    </row>
    <row r="310" spans="1:34" x14ac:dyDescent="0.25">
      <c r="A310" s="465">
        <v>304</v>
      </c>
      <c r="T310" t="e">
        <f t="shared" si="64"/>
        <v>#DIV/0!</v>
      </c>
      <c r="U310" t="e">
        <f t="shared" si="65"/>
        <v>#DIV/0!</v>
      </c>
      <c r="V310" t="e">
        <f t="shared" si="66"/>
        <v>#DIV/0!</v>
      </c>
      <c r="W310" t="e">
        <f t="shared" si="67"/>
        <v>#DIV/0!</v>
      </c>
      <c r="X310" t="e">
        <f t="shared" si="68"/>
        <v>#DIV/0!</v>
      </c>
      <c r="Y310" t="e">
        <f t="shared" si="69"/>
        <v>#DIV/0!</v>
      </c>
      <c r="Z310" t="e">
        <f t="shared" si="70"/>
        <v>#DIV/0!</v>
      </c>
      <c r="AA310" t="e">
        <f t="shared" si="71"/>
        <v>#DIV/0!</v>
      </c>
      <c r="AB310" t="e">
        <f t="shared" si="72"/>
        <v>#DIV/0!</v>
      </c>
      <c r="AC310" t="e">
        <f t="shared" si="73"/>
        <v>#DIV/0!</v>
      </c>
      <c r="AD310" t="e">
        <f t="shared" si="74"/>
        <v>#DIV/0!</v>
      </c>
      <c r="AE310" t="e">
        <f t="shared" si="75"/>
        <v>#DIV/0!</v>
      </c>
      <c r="AF310" t="e">
        <f t="shared" si="76"/>
        <v>#DIV/0!</v>
      </c>
      <c r="AG310" t="e">
        <f t="shared" si="77"/>
        <v>#DIV/0!</v>
      </c>
      <c r="AH310" t="e">
        <f t="shared" si="78"/>
        <v>#DIV/0!</v>
      </c>
    </row>
    <row r="311" spans="1:34" x14ac:dyDescent="0.25">
      <c r="A311" s="465">
        <v>305</v>
      </c>
      <c r="T311" t="e">
        <f t="shared" si="64"/>
        <v>#DIV/0!</v>
      </c>
      <c r="U311" t="e">
        <f t="shared" si="65"/>
        <v>#DIV/0!</v>
      </c>
      <c r="V311" t="e">
        <f t="shared" si="66"/>
        <v>#DIV/0!</v>
      </c>
      <c r="W311" t="e">
        <f t="shared" si="67"/>
        <v>#DIV/0!</v>
      </c>
      <c r="X311" t="e">
        <f t="shared" si="68"/>
        <v>#DIV/0!</v>
      </c>
      <c r="Y311" t="e">
        <f t="shared" si="69"/>
        <v>#DIV/0!</v>
      </c>
      <c r="Z311" t="e">
        <f t="shared" si="70"/>
        <v>#DIV/0!</v>
      </c>
      <c r="AA311" t="e">
        <f t="shared" si="71"/>
        <v>#DIV/0!</v>
      </c>
      <c r="AB311" t="e">
        <f t="shared" si="72"/>
        <v>#DIV/0!</v>
      </c>
      <c r="AC311" t="e">
        <f t="shared" si="73"/>
        <v>#DIV/0!</v>
      </c>
      <c r="AD311" t="e">
        <f t="shared" si="74"/>
        <v>#DIV/0!</v>
      </c>
      <c r="AE311" t="e">
        <f t="shared" si="75"/>
        <v>#DIV/0!</v>
      </c>
      <c r="AF311" t="e">
        <f t="shared" si="76"/>
        <v>#DIV/0!</v>
      </c>
      <c r="AG311" t="e">
        <f t="shared" si="77"/>
        <v>#DIV/0!</v>
      </c>
      <c r="AH311" t="e">
        <f t="shared" si="78"/>
        <v>#DIV/0!</v>
      </c>
    </row>
    <row r="312" spans="1:34" x14ac:dyDescent="0.25">
      <c r="A312" s="465">
        <v>306</v>
      </c>
      <c r="T312" t="e">
        <f t="shared" si="64"/>
        <v>#DIV/0!</v>
      </c>
      <c r="U312" t="e">
        <f t="shared" si="65"/>
        <v>#DIV/0!</v>
      </c>
      <c r="V312" t="e">
        <f t="shared" si="66"/>
        <v>#DIV/0!</v>
      </c>
      <c r="W312" t="e">
        <f t="shared" si="67"/>
        <v>#DIV/0!</v>
      </c>
      <c r="X312" t="e">
        <f t="shared" si="68"/>
        <v>#DIV/0!</v>
      </c>
      <c r="Y312" t="e">
        <f t="shared" si="69"/>
        <v>#DIV/0!</v>
      </c>
      <c r="Z312" t="e">
        <f t="shared" si="70"/>
        <v>#DIV/0!</v>
      </c>
      <c r="AA312" t="e">
        <f t="shared" si="71"/>
        <v>#DIV/0!</v>
      </c>
      <c r="AB312" t="e">
        <f t="shared" si="72"/>
        <v>#DIV/0!</v>
      </c>
      <c r="AC312" t="e">
        <f t="shared" si="73"/>
        <v>#DIV/0!</v>
      </c>
      <c r="AD312" t="e">
        <f t="shared" si="74"/>
        <v>#DIV/0!</v>
      </c>
      <c r="AE312" t="e">
        <f t="shared" si="75"/>
        <v>#DIV/0!</v>
      </c>
      <c r="AF312" t="e">
        <f t="shared" si="76"/>
        <v>#DIV/0!</v>
      </c>
      <c r="AG312" t="e">
        <f t="shared" si="77"/>
        <v>#DIV/0!</v>
      </c>
      <c r="AH312" t="e">
        <f t="shared" si="78"/>
        <v>#DIV/0!</v>
      </c>
    </row>
    <row r="313" spans="1:34" x14ac:dyDescent="0.25">
      <c r="A313" s="465">
        <v>307</v>
      </c>
      <c r="T313" t="e">
        <f t="shared" si="64"/>
        <v>#DIV/0!</v>
      </c>
      <c r="U313" t="e">
        <f t="shared" si="65"/>
        <v>#DIV/0!</v>
      </c>
      <c r="V313" t="e">
        <f t="shared" si="66"/>
        <v>#DIV/0!</v>
      </c>
      <c r="W313" t="e">
        <f t="shared" si="67"/>
        <v>#DIV/0!</v>
      </c>
      <c r="X313" t="e">
        <f t="shared" si="68"/>
        <v>#DIV/0!</v>
      </c>
      <c r="Y313" t="e">
        <f t="shared" si="69"/>
        <v>#DIV/0!</v>
      </c>
      <c r="Z313" t="e">
        <f t="shared" si="70"/>
        <v>#DIV/0!</v>
      </c>
      <c r="AA313" t="e">
        <f t="shared" si="71"/>
        <v>#DIV/0!</v>
      </c>
      <c r="AB313" t="e">
        <f t="shared" si="72"/>
        <v>#DIV/0!</v>
      </c>
      <c r="AC313" t="e">
        <f t="shared" si="73"/>
        <v>#DIV/0!</v>
      </c>
      <c r="AD313" t="e">
        <f t="shared" si="74"/>
        <v>#DIV/0!</v>
      </c>
      <c r="AE313" t="e">
        <f t="shared" si="75"/>
        <v>#DIV/0!</v>
      </c>
      <c r="AF313" t="e">
        <f t="shared" si="76"/>
        <v>#DIV/0!</v>
      </c>
      <c r="AG313" t="e">
        <f t="shared" si="77"/>
        <v>#DIV/0!</v>
      </c>
      <c r="AH313" t="e">
        <f t="shared" si="78"/>
        <v>#DIV/0!</v>
      </c>
    </row>
    <row r="314" spans="1:34" x14ac:dyDescent="0.25">
      <c r="A314" s="465">
        <v>308</v>
      </c>
      <c r="T314" t="e">
        <f t="shared" si="64"/>
        <v>#DIV/0!</v>
      </c>
      <c r="U314" t="e">
        <f t="shared" si="65"/>
        <v>#DIV/0!</v>
      </c>
      <c r="V314" t="e">
        <f t="shared" si="66"/>
        <v>#DIV/0!</v>
      </c>
      <c r="W314" t="e">
        <f t="shared" si="67"/>
        <v>#DIV/0!</v>
      </c>
      <c r="X314" t="e">
        <f t="shared" si="68"/>
        <v>#DIV/0!</v>
      </c>
      <c r="Y314" t="e">
        <f t="shared" si="69"/>
        <v>#DIV/0!</v>
      </c>
      <c r="Z314" t="e">
        <f t="shared" si="70"/>
        <v>#DIV/0!</v>
      </c>
      <c r="AA314" t="e">
        <f t="shared" si="71"/>
        <v>#DIV/0!</v>
      </c>
      <c r="AB314" t="e">
        <f t="shared" si="72"/>
        <v>#DIV/0!</v>
      </c>
      <c r="AC314" t="e">
        <f t="shared" si="73"/>
        <v>#DIV/0!</v>
      </c>
      <c r="AD314" t="e">
        <f t="shared" si="74"/>
        <v>#DIV/0!</v>
      </c>
      <c r="AE314" t="e">
        <f t="shared" si="75"/>
        <v>#DIV/0!</v>
      </c>
      <c r="AF314" t="e">
        <f t="shared" si="76"/>
        <v>#DIV/0!</v>
      </c>
      <c r="AG314" t="e">
        <f t="shared" si="77"/>
        <v>#DIV/0!</v>
      </c>
      <c r="AH314" t="e">
        <f t="shared" si="78"/>
        <v>#DIV/0!</v>
      </c>
    </row>
    <row r="315" spans="1:34" x14ac:dyDescent="0.25">
      <c r="A315" s="465">
        <v>309</v>
      </c>
      <c r="T315" t="e">
        <f t="shared" si="64"/>
        <v>#DIV/0!</v>
      </c>
      <c r="U315" t="e">
        <f t="shared" si="65"/>
        <v>#DIV/0!</v>
      </c>
      <c r="V315" t="e">
        <f t="shared" si="66"/>
        <v>#DIV/0!</v>
      </c>
      <c r="W315" t="e">
        <f t="shared" si="67"/>
        <v>#DIV/0!</v>
      </c>
      <c r="X315" t="e">
        <f t="shared" si="68"/>
        <v>#DIV/0!</v>
      </c>
      <c r="Y315" t="e">
        <f t="shared" si="69"/>
        <v>#DIV/0!</v>
      </c>
      <c r="Z315" t="e">
        <f t="shared" si="70"/>
        <v>#DIV/0!</v>
      </c>
      <c r="AA315" t="e">
        <f t="shared" si="71"/>
        <v>#DIV/0!</v>
      </c>
      <c r="AB315" t="e">
        <f t="shared" si="72"/>
        <v>#DIV/0!</v>
      </c>
      <c r="AC315" t="e">
        <f t="shared" si="73"/>
        <v>#DIV/0!</v>
      </c>
      <c r="AD315" t="e">
        <f t="shared" si="74"/>
        <v>#DIV/0!</v>
      </c>
      <c r="AE315" t="e">
        <f t="shared" si="75"/>
        <v>#DIV/0!</v>
      </c>
      <c r="AF315" t="e">
        <f t="shared" si="76"/>
        <v>#DIV/0!</v>
      </c>
      <c r="AG315" t="e">
        <f t="shared" si="77"/>
        <v>#DIV/0!</v>
      </c>
      <c r="AH315" t="e">
        <f t="shared" si="78"/>
        <v>#DIV/0!</v>
      </c>
    </row>
    <row r="316" spans="1:34" x14ac:dyDescent="0.25">
      <c r="A316" s="465">
        <v>310</v>
      </c>
      <c r="T316" t="e">
        <f t="shared" si="64"/>
        <v>#DIV/0!</v>
      </c>
      <c r="U316" t="e">
        <f t="shared" si="65"/>
        <v>#DIV/0!</v>
      </c>
      <c r="V316" t="e">
        <f t="shared" si="66"/>
        <v>#DIV/0!</v>
      </c>
      <c r="W316" t="e">
        <f t="shared" si="67"/>
        <v>#DIV/0!</v>
      </c>
      <c r="X316" t="e">
        <f t="shared" si="68"/>
        <v>#DIV/0!</v>
      </c>
      <c r="Y316" t="e">
        <f t="shared" si="69"/>
        <v>#DIV/0!</v>
      </c>
      <c r="Z316" t="e">
        <f t="shared" si="70"/>
        <v>#DIV/0!</v>
      </c>
      <c r="AA316" t="e">
        <f t="shared" si="71"/>
        <v>#DIV/0!</v>
      </c>
      <c r="AB316" t="e">
        <f t="shared" si="72"/>
        <v>#DIV/0!</v>
      </c>
      <c r="AC316" t="e">
        <f t="shared" si="73"/>
        <v>#DIV/0!</v>
      </c>
      <c r="AD316" t="e">
        <f t="shared" si="74"/>
        <v>#DIV/0!</v>
      </c>
      <c r="AE316" t="e">
        <f t="shared" si="75"/>
        <v>#DIV/0!</v>
      </c>
      <c r="AF316" t="e">
        <f t="shared" si="76"/>
        <v>#DIV/0!</v>
      </c>
      <c r="AG316" t="e">
        <f t="shared" si="77"/>
        <v>#DIV/0!</v>
      </c>
      <c r="AH316" t="e">
        <f t="shared" si="78"/>
        <v>#DIV/0!</v>
      </c>
    </row>
    <row r="317" spans="1:34" x14ac:dyDescent="0.25">
      <c r="A317" s="465">
        <v>311</v>
      </c>
      <c r="T317" t="e">
        <f t="shared" si="64"/>
        <v>#DIV/0!</v>
      </c>
      <c r="U317" t="e">
        <f t="shared" si="65"/>
        <v>#DIV/0!</v>
      </c>
      <c r="V317" t="e">
        <f t="shared" si="66"/>
        <v>#DIV/0!</v>
      </c>
      <c r="W317" t="e">
        <f t="shared" si="67"/>
        <v>#DIV/0!</v>
      </c>
      <c r="X317" t="e">
        <f t="shared" si="68"/>
        <v>#DIV/0!</v>
      </c>
      <c r="Y317" t="e">
        <f t="shared" si="69"/>
        <v>#DIV/0!</v>
      </c>
      <c r="Z317" t="e">
        <f t="shared" si="70"/>
        <v>#DIV/0!</v>
      </c>
      <c r="AA317" t="e">
        <f t="shared" si="71"/>
        <v>#DIV/0!</v>
      </c>
      <c r="AB317" t="e">
        <f t="shared" si="72"/>
        <v>#DIV/0!</v>
      </c>
      <c r="AC317" t="e">
        <f t="shared" si="73"/>
        <v>#DIV/0!</v>
      </c>
      <c r="AD317" t="e">
        <f t="shared" si="74"/>
        <v>#DIV/0!</v>
      </c>
      <c r="AE317" t="e">
        <f t="shared" si="75"/>
        <v>#DIV/0!</v>
      </c>
      <c r="AF317" t="e">
        <f t="shared" si="76"/>
        <v>#DIV/0!</v>
      </c>
      <c r="AG317" t="e">
        <f t="shared" si="77"/>
        <v>#DIV/0!</v>
      </c>
      <c r="AH317" t="e">
        <f t="shared" si="78"/>
        <v>#DIV/0!</v>
      </c>
    </row>
    <row r="318" spans="1:34" x14ac:dyDescent="0.25">
      <c r="A318" s="465">
        <v>312</v>
      </c>
      <c r="T318" t="e">
        <f t="shared" si="64"/>
        <v>#DIV/0!</v>
      </c>
      <c r="U318" t="e">
        <f t="shared" si="65"/>
        <v>#DIV/0!</v>
      </c>
      <c r="V318" t="e">
        <f t="shared" si="66"/>
        <v>#DIV/0!</v>
      </c>
      <c r="W318" t="e">
        <f t="shared" si="67"/>
        <v>#DIV/0!</v>
      </c>
      <c r="X318" t="e">
        <f t="shared" si="68"/>
        <v>#DIV/0!</v>
      </c>
      <c r="Y318" t="e">
        <f t="shared" si="69"/>
        <v>#DIV/0!</v>
      </c>
      <c r="Z318" t="e">
        <f t="shared" si="70"/>
        <v>#DIV/0!</v>
      </c>
      <c r="AA318" t="e">
        <f t="shared" si="71"/>
        <v>#DIV/0!</v>
      </c>
      <c r="AB318" t="e">
        <f t="shared" si="72"/>
        <v>#DIV/0!</v>
      </c>
      <c r="AC318" t="e">
        <f t="shared" si="73"/>
        <v>#DIV/0!</v>
      </c>
      <c r="AD318" t="e">
        <f t="shared" si="74"/>
        <v>#DIV/0!</v>
      </c>
      <c r="AE318" t="e">
        <f t="shared" si="75"/>
        <v>#DIV/0!</v>
      </c>
      <c r="AF318" t="e">
        <f t="shared" si="76"/>
        <v>#DIV/0!</v>
      </c>
      <c r="AG318" t="e">
        <f t="shared" si="77"/>
        <v>#DIV/0!</v>
      </c>
      <c r="AH318" t="e">
        <f t="shared" si="78"/>
        <v>#DIV/0!</v>
      </c>
    </row>
    <row r="319" spans="1:34" x14ac:dyDescent="0.25">
      <c r="A319" s="465">
        <v>313</v>
      </c>
      <c r="T319" t="e">
        <f t="shared" si="64"/>
        <v>#DIV/0!</v>
      </c>
      <c r="U319" t="e">
        <f t="shared" si="65"/>
        <v>#DIV/0!</v>
      </c>
      <c r="V319" t="e">
        <f t="shared" si="66"/>
        <v>#DIV/0!</v>
      </c>
      <c r="W319" t="e">
        <f t="shared" si="67"/>
        <v>#DIV/0!</v>
      </c>
      <c r="X319" t="e">
        <f t="shared" si="68"/>
        <v>#DIV/0!</v>
      </c>
      <c r="Y319" t="e">
        <f t="shared" si="69"/>
        <v>#DIV/0!</v>
      </c>
      <c r="Z319" t="e">
        <f t="shared" si="70"/>
        <v>#DIV/0!</v>
      </c>
      <c r="AA319" t="e">
        <f t="shared" si="71"/>
        <v>#DIV/0!</v>
      </c>
      <c r="AB319" t="e">
        <f t="shared" si="72"/>
        <v>#DIV/0!</v>
      </c>
      <c r="AC319" t="e">
        <f t="shared" si="73"/>
        <v>#DIV/0!</v>
      </c>
      <c r="AD319" t="e">
        <f t="shared" si="74"/>
        <v>#DIV/0!</v>
      </c>
      <c r="AE319" t="e">
        <f t="shared" si="75"/>
        <v>#DIV/0!</v>
      </c>
      <c r="AF319" t="e">
        <f t="shared" si="76"/>
        <v>#DIV/0!</v>
      </c>
      <c r="AG319" t="e">
        <f t="shared" si="77"/>
        <v>#DIV/0!</v>
      </c>
      <c r="AH319" t="e">
        <f t="shared" si="78"/>
        <v>#DIV/0!</v>
      </c>
    </row>
    <row r="320" spans="1:34" x14ac:dyDescent="0.25">
      <c r="A320" s="465">
        <v>314</v>
      </c>
      <c r="T320" t="e">
        <f t="shared" si="64"/>
        <v>#DIV/0!</v>
      </c>
      <c r="U320" t="e">
        <f t="shared" si="65"/>
        <v>#DIV/0!</v>
      </c>
      <c r="V320" t="e">
        <f t="shared" si="66"/>
        <v>#DIV/0!</v>
      </c>
      <c r="W320" t="e">
        <f t="shared" si="67"/>
        <v>#DIV/0!</v>
      </c>
      <c r="X320" t="e">
        <f t="shared" si="68"/>
        <v>#DIV/0!</v>
      </c>
      <c r="Y320" t="e">
        <f t="shared" si="69"/>
        <v>#DIV/0!</v>
      </c>
      <c r="Z320" t="e">
        <f t="shared" si="70"/>
        <v>#DIV/0!</v>
      </c>
      <c r="AA320" t="e">
        <f t="shared" si="71"/>
        <v>#DIV/0!</v>
      </c>
      <c r="AB320" t="e">
        <f t="shared" si="72"/>
        <v>#DIV/0!</v>
      </c>
      <c r="AC320" t="e">
        <f t="shared" si="73"/>
        <v>#DIV/0!</v>
      </c>
      <c r="AD320" t="e">
        <f t="shared" si="74"/>
        <v>#DIV/0!</v>
      </c>
      <c r="AE320" t="e">
        <f t="shared" si="75"/>
        <v>#DIV/0!</v>
      </c>
      <c r="AF320" t="e">
        <f t="shared" si="76"/>
        <v>#DIV/0!</v>
      </c>
      <c r="AG320" t="e">
        <f t="shared" si="77"/>
        <v>#DIV/0!</v>
      </c>
      <c r="AH320" t="e">
        <f t="shared" si="78"/>
        <v>#DIV/0!</v>
      </c>
    </row>
    <row r="321" spans="1:34" x14ac:dyDescent="0.25">
      <c r="A321" s="465">
        <v>315</v>
      </c>
      <c r="T321" t="e">
        <f t="shared" si="64"/>
        <v>#DIV/0!</v>
      </c>
      <c r="U321" t="e">
        <f t="shared" si="65"/>
        <v>#DIV/0!</v>
      </c>
      <c r="V321" t="e">
        <f t="shared" si="66"/>
        <v>#DIV/0!</v>
      </c>
      <c r="W321" t="e">
        <f t="shared" si="67"/>
        <v>#DIV/0!</v>
      </c>
      <c r="X321" t="e">
        <f t="shared" si="68"/>
        <v>#DIV/0!</v>
      </c>
      <c r="Y321" t="e">
        <f t="shared" si="69"/>
        <v>#DIV/0!</v>
      </c>
      <c r="Z321" t="e">
        <f t="shared" si="70"/>
        <v>#DIV/0!</v>
      </c>
      <c r="AA321" t="e">
        <f t="shared" si="71"/>
        <v>#DIV/0!</v>
      </c>
      <c r="AB321" t="e">
        <f t="shared" si="72"/>
        <v>#DIV/0!</v>
      </c>
      <c r="AC321" t="e">
        <f t="shared" si="73"/>
        <v>#DIV/0!</v>
      </c>
      <c r="AD321" t="e">
        <f t="shared" si="74"/>
        <v>#DIV/0!</v>
      </c>
      <c r="AE321" t="e">
        <f t="shared" si="75"/>
        <v>#DIV/0!</v>
      </c>
      <c r="AF321" t="e">
        <f t="shared" si="76"/>
        <v>#DIV/0!</v>
      </c>
      <c r="AG321" t="e">
        <f t="shared" si="77"/>
        <v>#DIV/0!</v>
      </c>
      <c r="AH321" t="e">
        <f t="shared" si="78"/>
        <v>#DIV/0!</v>
      </c>
    </row>
    <row r="322" spans="1:34" x14ac:dyDescent="0.25">
      <c r="A322" s="465">
        <v>316</v>
      </c>
      <c r="T322" t="e">
        <f t="shared" si="64"/>
        <v>#DIV/0!</v>
      </c>
      <c r="U322" t="e">
        <f t="shared" si="65"/>
        <v>#DIV/0!</v>
      </c>
      <c r="V322" t="e">
        <f t="shared" si="66"/>
        <v>#DIV/0!</v>
      </c>
      <c r="W322" t="e">
        <f t="shared" si="67"/>
        <v>#DIV/0!</v>
      </c>
      <c r="X322" t="e">
        <f t="shared" si="68"/>
        <v>#DIV/0!</v>
      </c>
      <c r="Y322" t="e">
        <f t="shared" si="69"/>
        <v>#DIV/0!</v>
      </c>
      <c r="Z322" t="e">
        <f t="shared" si="70"/>
        <v>#DIV/0!</v>
      </c>
      <c r="AA322" t="e">
        <f t="shared" si="71"/>
        <v>#DIV/0!</v>
      </c>
      <c r="AB322" t="e">
        <f t="shared" si="72"/>
        <v>#DIV/0!</v>
      </c>
      <c r="AC322" t="e">
        <f t="shared" si="73"/>
        <v>#DIV/0!</v>
      </c>
      <c r="AD322" t="e">
        <f t="shared" si="74"/>
        <v>#DIV/0!</v>
      </c>
      <c r="AE322" t="e">
        <f t="shared" si="75"/>
        <v>#DIV/0!</v>
      </c>
      <c r="AF322" t="e">
        <f t="shared" si="76"/>
        <v>#DIV/0!</v>
      </c>
      <c r="AG322" t="e">
        <f t="shared" si="77"/>
        <v>#DIV/0!</v>
      </c>
      <c r="AH322" t="e">
        <f t="shared" si="78"/>
        <v>#DIV/0!</v>
      </c>
    </row>
    <row r="323" spans="1:34" x14ac:dyDescent="0.25">
      <c r="A323" s="465">
        <v>317</v>
      </c>
      <c r="T323" t="e">
        <f t="shared" si="64"/>
        <v>#DIV/0!</v>
      </c>
      <c r="U323" t="e">
        <f t="shared" si="65"/>
        <v>#DIV/0!</v>
      </c>
      <c r="V323" t="e">
        <f t="shared" si="66"/>
        <v>#DIV/0!</v>
      </c>
      <c r="W323" t="e">
        <f t="shared" si="67"/>
        <v>#DIV/0!</v>
      </c>
      <c r="X323" t="e">
        <f t="shared" si="68"/>
        <v>#DIV/0!</v>
      </c>
      <c r="Y323" t="e">
        <f t="shared" si="69"/>
        <v>#DIV/0!</v>
      </c>
      <c r="Z323" t="e">
        <f t="shared" si="70"/>
        <v>#DIV/0!</v>
      </c>
      <c r="AA323" t="e">
        <f t="shared" si="71"/>
        <v>#DIV/0!</v>
      </c>
      <c r="AB323" t="e">
        <f t="shared" si="72"/>
        <v>#DIV/0!</v>
      </c>
      <c r="AC323" t="e">
        <f t="shared" si="73"/>
        <v>#DIV/0!</v>
      </c>
      <c r="AD323" t="e">
        <f t="shared" si="74"/>
        <v>#DIV/0!</v>
      </c>
      <c r="AE323" t="e">
        <f t="shared" si="75"/>
        <v>#DIV/0!</v>
      </c>
      <c r="AF323" t="e">
        <f t="shared" si="76"/>
        <v>#DIV/0!</v>
      </c>
      <c r="AG323" t="e">
        <f t="shared" si="77"/>
        <v>#DIV/0!</v>
      </c>
      <c r="AH323" t="e">
        <f t="shared" si="78"/>
        <v>#DIV/0!</v>
      </c>
    </row>
    <row r="324" spans="1:34" x14ac:dyDescent="0.25">
      <c r="A324" s="465">
        <v>318</v>
      </c>
      <c r="T324" t="e">
        <f t="shared" si="64"/>
        <v>#DIV/0!</v>
      </c>
      <c r="U324" t="e">
        <f t="shared" si="65"/>
        <v>#DIV/0!</v>
      </c>
      <c r="V324" t="e">
        <f t="shared" si="66"/>
        <v>#DIV/0!</v>
      </c>
      <c r="W324" t="e">
        <f t="shared" si="67"/>
        <v>#DIV/0!</v>
      </c>
      <c r="X324" t="e">
        <f t="shared" si="68"/>
        <v>#DIV/0!</v>
      </c>
      <c r="Y324" t="e">
        <f t="shared" si="69"/>
        <v>#DIV/0!</v>
      </c>
      <c r="Z324" t="e">
        <f t="shared" si="70"/>
        <v>#DIV/0!</v>
      </c>
      <c r="AA324" t="e">
        <f t="shared" si="71"/>
        <v>#DIV/0!</v>
      </c>
      <c r="AB324" t="e">
        <f t="shared" si="72"/>
        <v>#DIV/0!</v>
      </c>
      <c r="AC324" t="e">
        <f t="shared" si="73"/>
        <v>#DIV/0!</v>
      </c>
      <c r="AD324" t="e">
        <f t="shared" si="74"/>
        <v>#DIV/0!</v>
      </c>
      <c r="AE324" t="e">
        <f t="shared" si="75"/>
        <v>#DIV/0!</v>
      </c>
      <c r="AF324" t="e">
        <f t="shared" si="76"/>
        <v>#DIV/0!</v>
      </c>
      <c r="AG324" t="e">
        <f t="shared" si="77"/>
        <v>#DIV/0!</v>
      </c>
      <c r="AH324" t="e">
        <f t="shared" si="78"/>
        <v>#DIV/0!</v>
      </c>
    </row>
    <row r="325" spans="1:34" x14ac:dyDescent="0.25">
      <c r="A325" s="465">
        <v>319</v>
      </c>
      <c r="T325" t="e">
        <f t="shared" si="64"/>
        <v>#DIV/0!</v>
      </c>
      <c r="U325" t="e">
        <f t="shared" si="65"/>
        <v>#DIV/0!</v>
      </c>
      <c r="V325" t="e">
        <f t="shared" si="66"/>
        <v>#DIV/0!</v>
      </c>
      <c r="W325" t="e">
        <f t="shared" si="67"/>
        <v>#DIV/0!</v>
      </c>
      <c r="X325" t="e">
        <f t="shared" si="68"/>
        <v>#DIV/0!</v>
      </c>
      <c r="Y325" t="e">
        <f t="shared" si="69"/>
        <v>#DIV/0!</v>
      </c>
      <c r="Z325" t="e">
        <f t="shared" si="70"/>
        <v>#DIV/0!</v>
      </c>
      <c r="AA325" t="e">
        <f t="shared" si="71"/>
        <v>#DIV/0!</v>
      </c>
      <c r="AB325" t="e">
        <f t="shared" si="72"/>
        <v>#DIV/0!</v>
      </c>
      <c r="AC325" t="e">
        <f t="shared" si="73"/>
        <v>#DIV/0!</v>
      </c>
      <c r="AD325" t="e">
        <f t="shared" si="74"/>
        <v>#DIV/0!</v>
      </c>
      <c r="AE325" t="e">
        <f t="shared" si="75"/>
        <v>#DIV/0!</v>
      </c>
      <c r="AF325" t="e">
        <f t="shared" si="76"/>
        <v>#DIV/0!</v>
      </c>
      <c r="AG325" t="e">
        <f t="shared" si="77"/>
        <v>#DIV/0!</v>
      </c>
      <c r="AH325" t="e">
        <f t="shared" si="78"/>
        <v>#DIV/0!</v>
      </c>
    </row>
    <row r="326" spans="1:34" x14ac:dyDescent="0.25">
      <c r="A326" s="465">
        <v>320</v>
      </c>
      <c r="T326" t="e">
        <f t="shared" si="64"/>
        <v>#DIV/0!</v>
      </c>
      <c r="U326" t="e">
        <f t="shared" si="65"/>
        <v>#DIV/0!</v>
      </c>
      <c r="V326" t="e">
        <f t="shared" si="66"/>
        <v>#DIV/0!</v>
      </c>
      <c r="W326" t="e">
        <f t="shared" si="67"/>
        <v>#DIV/0!</v>
      </c>
      <c r="X326" t="e">
        <f t="shared" si="68"/>
        <v>#DIV/0!</v>
      </c>
      <c r="Y326" t="e">
        <f t="shared" si="69"/>
        <v>#DIV/0!</v>
      </c>
      <c r="Z326" t="e">
        <f t="shared" si="70"/>
        <v>#DIV/0!</v>
      </c>
      <c r="AA326" t="e">
        <f t="shared" si="71"/>
        <v>#DIV/0!</v>
      </c>
      <c r="AB326" t="e">
        <f t="shared" si="72"/>
        <v>#DIV/0!</v>
      </c>
      <c r="AC326" t="e">
        <f t="shared" si="73"/>
        <v>#DIV/0!</v>
      </c>
      <c r="AD326" t="e">
        <f t="shared" si="74"/>
        <v>#DIV/0!</v>
      </c>
      <c r="AE326" t="e">
        <f t="shared" si="75"/>
        <v>#DIV/0!</v>
      </c>
      <c r="AF326" t="e">
        <f t="shared" si="76"/>
        <v>#DIV/0!</v>
      </c>
      <c r="AG326" t="e">
        <f t="shared" si="77"/>
        <v>#DIV/0!</v>
      </c>
      <c r="AH326" t="e">
        <f t="shared" si="78"/>
        <v>#DIV/0!</v>
      </c>
    </row>
    <row r="327" spans="1:34" x14ac:dyDescent="0.25">
      <c r="A327" s="465">
        <v>321</v>
      </c>
      <c r="T327" t="e">
        <f t="shared" ref="T327:T390" si="79">(E327-E$4)/E$5</f>
        <v>#DIV/0!</v>
      </c>
      <c r="U327" t="e">
        <f t="shared" ref="U327:U390" si="80">(F327-F$4)/F$5</f>
        <v>#DIV/0!</v>
      </c>
      <c r="V327" t="e">
        <f t="shared" ref="V327:V390" si="81">(G327-G$4)/G$5</f>
        <v>#DIV/0!</v>
      </c>
      <c r="W327" t="e">
        <f t="shared" ref="W327:W390" si="82">(H327-H$4)/H$5</f>
        <v>#DIV/0!</v>
      </c>
      <c r="X327" t="e">
        <f t="shared" ref="X327:X390" si="83">(I327-I$4)/I$5</f>
        <v>#DIV/0!</v>
      </c>
      <c r="Y327" t="e">
        <f t="shared" ref="Y327:Y390" si="84">(J327-J$4)/J$5</f>
        <v>#DIV/0!</v>
      </c>
      <c r="Z327" t="e">
        <f t="shared" ref="Z327:Z390" si="85">(K327-K$4)/K$5</f>
        <v>#DIV/0!</v>
      </c>
      <c r="AA327" t="e">
        <f t="shared" ref="AA327:AA390" si="86">(L327-L$4)/L$5</f>
        <v>#DIV/0!</v>
      </c>
      <c r="AB327" t="e">
        <f t="shared" ref="AB327:AB390" si="87">(M327-M$4)/M$5</f>
        <v>#DIV/0!</v>
      </c>
      <c r="AC327" t="e">
        <f t="shared" ref="AC327:AC390" si="88">(N327-N$4)/N$5</f>
        <v>#DIV/0!</v>
      </c>
      <c r="AD327" t="e">
        <f t="shared" ref="AD327:AD390" si="89">(O327-O$4)/O$5</f>
        <v>#DIV/0!</v>
      </c>
      <c r="AE327" t="e">
        <f t="shared" ref="AE327:AE390" si="90">(P327-P$4)/P$5</f>
        <v>#DIV/0!</v>
      </c>
      <c r="AF327" t="e">
        <f t="shared" ref="AF327:AF390" si="91">(Q327-Q$4)/Q$5</f>
        <v>#DIV/0!</v>
      </c>
      <c r="AG327" t="e">
        <f t="shared" ref="AG327:AG390" si="92">(R327-R$4)/R$5</f>
        <v>#DIV/0!</v>
      </c>
      <c r="AH327" t="e">
        <f t="shared" ref="AH327:AH390" si="93">(S327-S$4)/S$5</f>
        <v>#DIV/0!</v>
      </c>
    </row>
    <row r="328" spans="1:34" x14ac:dyDescent="0.25">
      <c r="A328" s="465">
        <v>322</v>
      </c>
      <c r="T328" t="e">
        <f t="shared" si="79"/>
        <v>#DIV/0!</v>
      </c>
      <c r="U328" t="e">
        <f t="shared" si="80"/>
        <v>#DIV/0!</v>
      </c>
      <c r="V328" t="e">
        <f t="shared" si="81"/>
        <v>#DIV/0!</v>
      </c>
      <c r="W328" t="e">
        <f t="shared" si="82"/>
        <v>#DIV/0!</v>
      </c>
      <c r="X328" t="e">
        <f t="shared" si="83"/>
        <v>#DIV/0!</v>
      </c>
      <c r="Y328" t="e">
        <f t="shared" si="84"/>
        <v>#DIV/0!</v>
      </c>
      <c r="Z328" t="e">
        <f t="shared" si="85"/>
        <v>#DIV/0!</v>
      </c>
      <c r="AA328" t="e">
        <f t="shared" si="86"/>
        <v>#DIV/0!</v>
      </c>
      <c r="AB328" t="e">
        <f t="shared" si="87"/>
        <v>#DIV/0!</v>
      </c>
      <c r="AC328" t="e">
        <f t="shared" si="88"/>
        <v>#DIV/0!</v>
      </c>
      <c r="AD328" t="e">
        <f t="shared" si="89"/>
        <v>#DIV/0!</v>
      </c>
      <c r="AE328" t="e">
        <f t="shared" si="90"/>
        <v>#DIV/0!</v>
      </c>
      <c r="AF328" t="e">
        <f t="shared" si="91"/>
        <v>#DIV/0!</v>
      </c>
      <c r="AG328" t="e">
        <f t="shared" si="92"/>
        <v>#DIV/0!</v>
      </c>
      <c r="AH328" t="e">
        <f t="shared" si="93"/>
        <v>#DIV/0!</v>
      </c>
    </row>
    <row r="329" spans="1:34" x14ac:dyDescent="0.25">
      <c r="A329" s="465">
        <v>323</v>
      </c>
      <c r="T329" t="e">
        <f t="shared" si="79"/>
        <v>#DIV/0!</v>
      </c>
      <c r="U329" t="e">
        <f t="shared" si="80"/>
        <v>#DIV/0!</v>
      </c>
      <c r="V329" t="e">
        <f t="shared" si="81"/>
        <v>#DIV/0!</v>
      </c>
      <c r="W329" t="e">
        <f t="shared" si="82"/>
        <v>#DIV/0!</v>
      </c>
      <c r="X329" t="e">
        <f t="shared" si="83"/>
        <v>#DIV/0!</v>
      </c>
      <c r="Y329" t="e">
        <f t="shared" si="84"/>
        <v>#DIV/0!</v>
      </c>
      <c r="Z329" t="e">
        <f t="shared" si="85"/>
        <v>#DIV/0!</v>
      </c>
      <c r="AA329" t="e">
        <f t="shared" si="86"/>
        <v>#DIV/0!</v>
      </c>
      <c r="AB329" t="e">
        <f t="shared" si="87"/>
        <v>#DIV/0!</v>
      </c>
      <c r="AC329" t="e">
        <f t="shared" si="88"/>
        <v>#DIV/0!</v>
      </c>
      <c r="AD329" t="e">
        <f t="shared" si="89"/>
        <v>#DIV/0!</v>
      </c>
      <c r="AE329" t="e">
        <f t="shared" si="90"/>
        <v>#DIV/0!</v>
      </c>
      <c r="AF329" t="e">
        <f t="shared" si="91"/>
        <v>#DIV/0!</v>
      </c>
      <c r="AG329" t="e">
        <f t="shared" si="92"/>
        <v>#DIV/0!</v>
      </c>
      <c r="AH329" t="e">
        <f t="shared" si="93"/>
        <v>#DIV/0!</v>
      </c>
    </row>
    <row r="330" spans="1:34" x14ac:dyDescent="0.25">
      <c r="A330" s="465">
        <v>324</v>
      </c>
      <c r="T330" t="e">
        <f t="shared" si="79"/>
        <v>#DIV/0!</v>
      </c>
      <c r="U330" t="e">
        <f t="shared" si="80"/>
        <v>#DIV/0!</v>
      </c>
      <c r="V330" t="e">
        <f t="shared" si="81"/>
        <v>#DIV/0!</v>
      </c>
      <c r="W330" t="e">
        <f t="shared" si="82"/>
        <v>#DIV/0!</v>
      </c>
      <c r="X330" t="e">
        <f t="shared" si="83"/>
        <v>#DIV/0!</v>
      </c>
      <c r="Y330" t="e">
        <f t="shared" si="84"/>
        <v>#DIV/0!</v>
      </c>
      <c r="Z330" t="e">
        <f t="shared" si="85"/>
        <v>#DIV/0!</v>
      </c>
      <c r="AA330" t="e">
        <f t="shared" si="86"/>
        <v>#DIV/0!</v>
      </c>
      <c r="AB330" t="e">
        <f t="shared" si="87"/>
        <v>#DIV/0!</v>
      </c>
      <c r="AC330" t="e">
        <f t="shared" si="88"/>
        <v>#DIV/0!</v>
      </c>
      <c r="AD330" t="e">
        <f t="shared" si="89"/>
        <v>#DIV/0!</v>
      </c>
      <c r="AE330" t="e">
        <f t="shared" si="90"/>
        <v>#DIV/0!</v>
      </c>
      <c r="AF330" t="e">
        <f t="shared" si="91"/>
        <v>#DIV/0!</v>
      </c>
      <c r="AG330" t="e">
        <f t="shared" si="92"/>
        <v>#DIV/0!</v>
      </c>
      <c r="AH330" t="e">
        <f t="shared" si="93"/>
        <v>#DIV/0!</v>
      </c>
    </row>
    <row r="331" spans="1:34" x14ac:dyDescent="0.25">
      <c r="A331" s="465">
        <v>325</v>
      </c>
      <c r="T331" t="e">
        <f t="shared" si="79"/>
        <v>#DIV/0!</v>
      </c>
      <c r="U331" t="e">
        <f t="shared" si="80"/>
        <v>#DIV/0!</v>
      </c>
      <c r="V331" t="e">
        <f t="shared" si="81"/>
        <v>#DIV/0!</v>
      </c>
      <c r="W331" t="e">
        <f t="shared" si="82"/>
        <v>#DIV/0!</v>
      </c>
      <c r="X331" t="e">
        <f t="shared" si="83"/>
        <v>#DIV/0!</v>
      </c>
      <c r="Y331" t="e">
        <f t="shared" si="84"/>
        <v>#DIV/0!</v>
      </c>
      <c r="Z331" t="e">
        <f t="shared" si="85"/>
        <v>#DIV/0!</v>
      </c>
      <c r="AA331" t="e">
        <f t="shared" si="86"/>
        <v>#DIV/0!</v>
      </c>
      <c r="AB331" t="e">
        <f t="shared" si="87"/>
        <v>#DIV/0!</v>
      </c>
      <c r="AC331" t="e">
        <f t="shared" si="88"/>
        <v>#DIV/0!</v>
      </c>
      <c r="AD331" t="e">
        <f t="shared" si="89"/>
        <v>#DIV/0!</v>
      </c>
      <c r="AE331" t="e">
        <f t="shared" si="90"/>
        <v>#DIV/0!</v>
      </c>
      <c r="AF331" t="e">
        <f t="shared" si="91"/>
        <v>#DIV/0!</v>
      </c>
      <c r="AG331" t="e">
        <f t="shared" si="92"/>
        <v>#DIV/0!</v>
      </c>
      <c r="AH331" t="e">
        <f t="shared" si="93"/>
        <v>#DIV/0!</v>
      </c>
    </row>
    <row r="332" spans="1:34" x14ac:dyDescent="0.25">
      <c r="A332" s="465">
        <v>326</v>
      </c>
      <c r="T332" t="e">
        <f t="shared" si="79"/>
        <v>#DIV/0!</v>
      </c>
      <c r="U332" t="e">
        <f t="shared" si="80"/>
        <v>#DIV/0!</v>
      </c>
      <c r="V332" t="e">
        <f t="shared" si="81"/>
        <v>#DIV/0!</v>
      </c>
      <c r="W332" t="e">
        <f t="shared" si="82"/>
        <v>#DIV/0!</v>
      </c>
      <c r="X332" t="e">
        <f t="shared" si="83"/>
        <v>#DIV/0!</v>
      </c>
      <c r="Y332" t="e">
        <f t="shared" si="84"/>
        <v>#DIV/0!</v>
      </c>
      <c r="Z332" t="e">
        <f t="shared" si="85"/>
        <v>#DIV/0!</v>
      </c>
      <c r="AA332" t="e">
        <f t="shared" si="86"/>
        <v>#DIV/0!</v>
      </c>
      <c r="AB332" t="e">
        <f t="shared" si="87"/>
        <v>#DIV/0!</v>
      </c>
      <c r="AC332" t="e">
        <f t="shared" si="88"/>
        <v>#DIV/0!</v>
      </c>
      <c r="AD332" t="e">
        <f t="shared" si="89"/>
        <v>#DIV/0!</v>
      </c>
      <c r="AE332" t="e">
        <f t="shared" si="90"/>
        <v>#DIV/0!</v>
      </c>
      <c r="AF332" t="e">
        <f t="shared" si="91"/>
        <v>#DIV/0!</v>
      </c>
      <c r="AG332" t="e">
        <f t="shared" si="92"/>
        <v>#DIV/0!</v>
      </c>
      <c r="AH332" t="e">
        <f t="shared" si="93"/>
        <v>#DIV/0!</v>
      </c>
    </row>
    <row r="333" spans="1:34" x14ac:dyDescent="0.25">
      <c r="A333" s="465">
        <v>327</v>
      </c>
      <c r="T333" t="e">
        <f t="shared" si="79"/>
        <v>#DIV/0!</v>
      </c>
      <c r="U333" t="e">
        <f t="shared" si="80"/>
        <v>#DIV/0!</v>
      </c>
      <c r="V333" t="e">
        <f t="shared" si="81"/>
        <v>#DIV/0!</v>
      </c>
      <c r="W333" t="e">
        <f t="shared" si="82"/>
        <v>#DIV/0!</v>
      </c>
      <c r="X333" t="e">
        <f t="shared" si="83"/>
        <v>#DIV/0!</v>
      </c>
      <c r="Y333" t="e">
        <f t="shared" si="84"/>
        <v>#DIV/0!</v>
      </c>
      <c r="Z333" t="e">
        <f t="shared" si="85"/>
        <v>#DIV/0!</v>
      </c>
      <c r="AA333" t="e">
        <f t="shared" si="86"/>
        <v>#DIV/0!</v>
      </c>
      <c r="AB333" t="e">
        <f t="shared" si="87"/>
        <v>#DIV/0!</v>
      </c>
      <c r="AC333" t="e">
        <f t="shared" si="88"/>
        <v>#DIV/0!</v>
      </c>
      <c r="AD333" t="e">
        <f t="shared" si="89"/>
        <v>#DIV/0!</v>
      </c>
      <c r="AE333" t="e">
        <f t="shared" si="90"/>
        <v>#DIV/0!</v>
      </c>
      <c r="AF333" t="e">
        <f t="shared" si="91"/>
        <v>#DIV/0!</v>
      </c>
      <c r="AG333" t="e">
        <f t="shared" si="92"/>
        <v>#DIV/0!</v>
      </c>
      <c r="AH333" t="e">
        <f t="shared" si="93"/>
        <v>#DIV/0!</v>
      </c>
    </row>
    <row r="334" spans="1:34" x14ac:dyDescent="0.25">
      <c r="A334" s="465">
        <v>328</v>
      </c>
      <c r="T334" t="e">
        <f t="shared" si="79"/>
        <v>#DIV/0!</v>
      </c>
      <c r="U334" t="e">
        <f t="shared" si="80"/>
        <v>#DIV/0!</v>
      </c>
      <c r="V334" t="e">
        <f t="shared" si="81"/>
        <v>#DIV/0!</v>
      </c>
      <c r="W334" t="e">
        <f t="shared" si="82"/>
        <v>#DIV/0!</v>
      </c>
      <c r="X334" t="e">
        <f t="shared" si="83"/>
        <v>#DIV/0!</v>
      </c>
      <c r="Y334" t="e">
        <f t="shared" si="84"/>
        <v>#DIV/0!</v>
      </c>
      <c r="Z334" t="e">
        <f t="shared" si="85"/>
        <v>#DIV/0!</v>
      </c>
      <c r="AA334" t="e">
        <f t="shared" si="86"/>
        <v>#DIV/0!</v>
      </c>
      <c r="AB334" t="e">
        <f t="shared" si="87"/>
        <v>#DIV/0!</v>
      </c>
      <c r="AC334" t="e">
        <f t="shared" si="88"/>
        <v>#DIV/0!</v>
      </c>
      <c r="AD334" t="e">
        <f t="shared" si="89"/>
        <v>#DIV/0!</v>
      </c>
      <c r="AE334" t="e">
        <f t="shared" si="90"/>
        <v>#DIV/0!</v>
      </c>
      <c r="AF334" t="e">
        <f t="shared" si="91"/>
        <v>#DIV/0!</v>
      </c>
      <c r="AG334" t="e">
        <f t="shared" si="92"/>
        <v>#DIV/0!</v>
      </c>
      <c r="AH334" t="e">
        <f t="shared" si="93"/>
        <v>#DIV/0!</v>
      </c>
    </row>
    <row r="335" spans="1:34" x14ac:dyDescent="0.25">
      <c r="A335" s="465">
        <v>329</v>
      </c>
      <c r="T335" t="e">
        <f t="shared" si="79"/>
        <v>#DIV/0!</v>
      </c>
      <c r="U335" t="e">
        <f t="shared" si="80"/>
        <v>#DIV/0!</v>
      </c>
      <c r="V335" t="e">
        <f t="shared" si="81"/>
        <v>#DIV/0!</v>
      </c>
      <c r="W335" t="e">
        <f t="shared" si="82"/>
        <v>#DIV/0!</v>
      </c>
      <c r="X335" t="e">
        <f t="shared" si="83"/>
        <v>#DIV/0!</v>
      </c>
      <c r="Y335" t="e">
        <f t="shared" si="84"/>
        <v>#DIV/0!</v>
      </c>
      <c r="Z335" t="e">
        <f t="shared" si="85"/>
        <v>#DIV/0!</v>
      </c>
      <c r="AA335" t="e">
        <f t="shared" si="86"/>
        <v>#DIV/0!</v>
      </c>
      <c r="AB335" t="e">
        <f t="shared" si="87"/>
        <v>#DIV/0!</v>
      </c>
      <c r="AC335" t="e">
        <f t="shared" si="88"/>
        <v>#DIV/0!</v>
      </c>
      <c r="AD335" t="e">
        <f t="shared" si="89"/>
        <v>#DIV/0!</v>
      </c>
      <c r="AE335" t="e">
        <f t="shared" si="90"/>
        <v>#DIV/0!</v>
      </c>
      <c r="AF335" t="e">
        <f t="shared" si="91"/>
        <v>#DIV/0!</v>
      </c>
      <c r="AG335" t="e">
        <f t="shared" si="92"/>
        <v>#DIV/0!</v>
      </c>
      <c r="AH335" t="e">
        <f t="shared" si="93"/>
        <v>#DIV/0!</v>
      </c>
    </row>
    <row r="336" spans="1:34" x14ac:dyDescent="0.25">
      <c r="A336" s="465">
        <v>330</v>
      </c>
      <c r="T336" t="e">
        <f t="shared" si="79"/>
        <v>#DIV/0!</v>
      </c>
      <c r="U336" t="e">
        <f t="shared" si="80"/>
        <v>#DIV/0!</v>
      </c>
      <c r="V336" t="e">
        <f t="shared" si="81"/>
        <v>#DIV/0!</v>
      </c>
      <c r="W336" t="e">
        <f t="shared" si="82"/>
        <v>#DIV/0!</v>
      </c>
      <c r="X336" t="e">
        <f t="shared" si="83"/>
        <v>#DIV/0!</v>
      </c>
      <c r="Y336" t="e">
        <f t="shared" si="84"/>
        <v>#DIV/0!</v>
      </c>
      <c r="Z336" t="e">
        <f t="shared" si="85"/>
        <v>#DIV/0!</v>
      </c>
      <c r="AA336" t="e">
        <f t="shared" si="86"/>
        <v>#DIV/0!</v>
      </c>
      <c r="AB336" t="e">
        <f t="shared" si="87"/>
        <v>#DIV/0!</v>
      </c>
      <c r="AC336" t="e">
        <f t="shared" si="88"/>
        <v>#DIV/0!</v>
      </c>
      <c r="AD336" t="e">
        <f t="shared" si="89"/>
        <v>#DIV/0!</v>
      </c>
      <c r="AE336" t="e">
        <f t="shared" si="90"/>
        <v>#DIV/0!</v>
      </c>
      <c r="AF336" t="e">
        <f t="shared" si="91"/>
        <v>#DIV/0!</v>
      </c>
      <c r="AG336" t="e">
        <f t="shared" si="92"/>
        <v>#DIV/0!</v>
      </c>
      <c r="AH336" t="e">
        <f t="shared" si="93"/>
        <v>#DIV/0!</v>
      </c>
    </row>
    <row r="337" spans="1:34" x14ac:dyDescent="0.25">
      <c r="A337" s="465">
        <v>331</v>
      </c>
      <c r="T337" t="e">
        <f t="shared" si="79"/>
        <v>#DIV/0!</v>
      </c>
      <c r="U337" t="e">
        <f t="shared" si="80"/>
        <v>#DIV/0!</v>
      </c>
      <c r="V337" t="e">
        <f t="shared" si="81"/>
        <v>#DIV/0!</v>
      </c>
      <c r="W337" t="e">
        <f t="shared" si="82"/>
        <v>#DIV/0!</v>
      </c>
      <c r="X337" t="e">
        <f t="shared" si="83"/>
        <v>#DIV/0!</v>
      </c>
      <c r="Y337" t="e">
        <f t="shared" si="84"/>
        <v>#DIV/0!</v>
      </c>
      <c r="Z337" t="e">
        <f t="shared" si="85"/>
        <v>#DIV/0!</v>
      </c>
      <c r="AA337" t="e">
        <f t="shared" si="86"/>
        <v>#DIV/0!</v>
      </c>
      <c r="AB337" t="e">
        <f t="shared" si="87"/>
        <v>#DIV/0!</v>
      </c>
      <c r="AC337" t="e">
        <f t="shared" si="88"/>
        <v>#DIV/0!</v>
      </c>
      <c r="AD337" t="e">
        <f t="shared" si="89"/>
        <v>#DIV/0!</v>
      </c>
      <c r="AE337" t="e">
        <f t="shared" si="90"/>
        <v>#DIV/0!</v>
      </c>
      <c r="AF337" t="e">
        <f t="shared" si="91"/>
        <v>#DIV/0!</v>
      </c>
      <c r="AG337" t="e">
        <f t="shared" si="92"/>
        <v>#DIV/0!</v>
      </c>
      <c r="AH337" t="e">
        <f t="shared" si="93"/>
        <v>#DIV/0!</v>
      </c>
    </row>
    <row r="338" spans="1:34" x14ac:dyDescent="0.25">
      <c r="A338" s="465">
        <v>332</v>
      </c>
      <c r="T338" t="e">
        <f t="shared" si="79"/>
        <v>#DIV/0!</v>
      </c>
      <c r="U338" t="e">
        <f t="shared" si="80"/>
        <v>#DIV/0!</v>
      </c>
      <c r="V338" t="e">
        <f t="shared" si="81"/>
        <v>#DIV/0!</v>
      </c>
      <c r="W338" t="e">
        <f t="shared" si="82"/>
        <v>#DIV/0!</v>
      </c>
      <c r="X338" t="e">
        <f t="shared" si="83"/>
        <v>#DIV/0!</v>
      </c>
      <c r="Y338" t="e">
        <f t="shared" si="84"/>
        <v>#DIV/0!</v>
      </c>
      <c r="Z338" t="e">
        <f t="shared" si="85"/>
        <v>#DIV/0!</v>
      </c>
      <c r="AA338" t="e">
        <f t="shared" si="86"/>
        <v>#DIV/0!</v>
      </c>
      <c r="AB338" t="e">
        <f t="shared" si="87"/>
        <v>#DIV/0!</v>
      </c>
      <c r="AC338" t="e">
        <f t="shared" si="88"/>
        <v>#DIV/0!</v>
      </c>
      <c r="AD338" t="e">
        <f t="shared" si="89"/>
        <v>#DIV/0!</v>
      </c>
      <c r="AE338" t="e">
        <f t="shared" si="90"/>
        <v>#DIV/0!</v>
      </c>
      <c r="AF338" t="e">
        <f t="shared" si="91"/>
        <v>#DIV/0!</v>
      </c>
      <c r="AG338" t="e">
        <f t="shared" si="92"/>
        <v>#DIV/0!</v>
      </c>
      <c r="AH338" t="e">
        <f t="shared" si="93"/>
        <v>#DIV/0!</v>
      </c>
    </row>
    <row r="339" spans="1:34" x14ac:dyDescent="0.25">
      <c r="A339" s="465">
        <v>333</v>
      </c>
      <c r="T339" t="e">
        <f t="shared" si="79"/>
        <v>#DIV/0!</v>
      </c>
      <c r="U339" t="e">
        <f t="shared" si="80"/>
        <v>#DIV/0!</v>
      </c>
      <c r="V339" t="e">
        <f t="shared" si="81"/>
        <v>#DIV/0!</v>
      </c>
      <c r="W339" t="e">
        <f t="shared" si="82"/>
        <v>#DIV/0!</v>
      </c>
      <c r="X339" t="e">
        <f t="shared" si="83"/>
        <v>#DIV/0!</v>
      </c>
      <c r="Y339" t="e">
        <f t="shared" si="84"/>
        <v>#DIV/0!</v>
      </c>
      <c r="Z339" t="e">
        <f t="shared" si="85"/>
        <v>#DIV/0!</v>
      </c>
      <c r="AA339" t="e">
        <f t="shared" si="86"/>
        <v>#DIV/0!</v>
      </c>
      <c r="AB339" t="e">
        <f t="shared" si="87"/>
        <v>#DIV/0!</v>
      </c>
      <c r="AC339" t="e">
        <f t="shared" si="88"/>
        <v>#DIV/0!</v>
      </c>
      <c r="AD339" t="e">
        <f t="shared" si="89"/>
        <v>#DIV/0!</v>
      </c>
      <c r="AE339" t="e">
        <f t="shared" si="90"/>
        <v>#DIV/0!</v>
      </c>
      <c r="AF339" t="e">
        <f t="shared" si="91"/>
        <v>#DIV/0!</v>
      </c>
      <c r="AG339" t="e">
        <f t="shared" si="92"/>
        <v>#DIV/0!</v>
      </c>
      <c r="AH339" t="e">
        <f t="shared" si="93"/>
        <v>#DIV/0!</v>
      </c>
    </row>
    <row r="340" spans="1:34" x14ac:dyDescent="0.25">
      <c r="A340" s="465">
        <v>334</v>
      </c>
      <c r="T340" t="e">
        <f t="shared" si="79"/>
        <v>#DIV/0!</v>
      </c>
      <c r="U340" t="e">
        <f t="shared" si="80"/>
        <v>#DIV/0!</v>
      </c>
      <c r="V340" t="e">
        <f t="shared" si="81"/>
        <v>#DIV/0!</v>
      </c>
      <c r="W340" t="e">
        <f t="shared" si="82"/>
        <v>#DIV/0!</v>
      </c>
      <c r="X340" t="e">
        <f t="shared" si="83"/>
        <v>#DIV/0!</v>
      </c>
      <c r="Y340" t="e">
        <f t="shared" si="84"/>
        <v>#DIV/0!</v>
      </c>
      <c r="Z340" t="e">
        <f t="shared" si="85"/>
        <v>#DIV/0!</v>
      </c>
      <c r="AA340" t="e">
        <f t="shared" si="86"/>
        <v>#DIV/0!</v>
      </c>
      <c r="AB340" t="e">
        <f t="shared" si="87"/>
        <v>#DIV/0!</v>
      </c>
      <c r="AC340" t="e">
        <f t="shared" si="88"/>
        <v>#DIV/0!</v>
      </c>
      <c r="AD340" t="e">
        <f t="shared" si="89"/>
        <v>#DIV/0!</v>
      </c>
      <c r="AE340" t="e">
        <f t="shared" si="90"/>
        <v>#DIV/0!</v>
      </c>
      <c r="AF340" t="e">
        <f t="shared" si="91"/>
        <v>#DIV/0!</v>
      </c>
      <c r="AG340" t="e">
        <f t="shared" si="92"/>
        <v>#DIV/0!</v>
      </c>
      <c r="AH340" t="e">
        <f t="shared" si="93"/>
        <v>#DIV/0!</v>
      </c>
    </row>
    <row r="341" spans="1:34" x14ac:dyDescent="0.25">
      <c r="A341" s="465">
        <v>335</v>
      </c>
      <c r="T341" t="e">
        <f t="shared" si="79"/>
        <v>#DIV/0!</v>
      </c>
      <c r="U341" t="e">
        <f t="shared" si="80"/>
        <v>#DIV/0!</v>
      </c>
      <c r="V341" t="e">
        <f t="shared" si="81"/>
        <v>#DIV/0!</v>
      </c>
      <c r="W341" t="e">
        <f t="shared" si="82"/>
        <v>#DIV/0!</v>
      </c>
      <c r="X341" t="e">
        <f t="shared" si="83"/>
        <v>#DIV/0!</v>
      </c>
      <c r="Y341" t="e">
        <f t="shared" si="84"/>
        <v>#DIV/0!</v>
      </c>
      <c r="Z341" t="e">
        <f t="shared" si="85"/>
        <v>#DIV/0!</v>
      </c>
      <c r="AA341" t="e">
        <f t="shared" si="86"/>
        <v>#DIV/0!</v>
      </c>
      <c r="AB341" t="e">
        <f t="shared" si="87"/>
        <v>#DIV/0!</v>
      </c>
      <c r="AC341" t="e">
        <f t="shared" si="88"/>
        <v>#DIV/0!</v>
      </c>
      <c r="AD341" t="e">
        <f t="shared" si="89"/>
        <v>#DIV/0!</v>
      </c>
      <c r="AE341" t="e">
        <f t="shared" si="90"/>
        <v>#DIV/0!</v>
      </c>
      <c r="AF341" t="e">
        <f t="shared" si="91"/>
        <v>#DIV/0!</v>
      </c>
      <c r="AG341" t="e">
        <f t="shared" si="92"/>
        <v>#DIV/0!</v>
      </c>
      <c r="AH341" t="e">
        <f t="shared" si="93"/>
        <v>#DIV/0!</v>
      </c>
    </row>
    <row r="342" spans="1:34" x14ac:dyDescent="0.25">
      <c r="A342" s="465">
        <v>336</v>
      </c>
      <c r="T342" t="e">
        <f t="shared" si="79"/>
        <v>#DIV/0!</v>
      </c>
      <c r="U342" t="e">
        <f t="shared" si="80"/>
        <v>#DIV/0!</v>
      </c>
      <c r="V342" t="e">
        <f t="shared" si="81"/>
        <v>#DIV/0!</v>
      </c>
      <c r="W342" t="e">
        <f t="shared" si="82"/>
        <v>#DIV/0!</v>
      </c>
      <c r="X342" t="e">
        <f t="shared" si="83"/>
        <v>#DIV/0!</v>
      </c>
      <c r="Y342" t="e">
        <f t="shared" si="84"/>
        <v>#DIV/0!</v>
      </c>
      <c r="Z342" t="e">
        <f t="shared" si="85"/>
        <v>#DIV/0!</v>
      </c>
      <c r="AA342" t="e">
        <f t="shared" si="86"/>
        <v>#DIV/0!</v>
      </c>
      <c r="AB342" t="e">
        <f t="shared" si="87"/>
        <v>#DIV/0!</v>
      </c>
      <c r="AC342" t="e">
        <f t="shared" si="88"/>
        <v>#DIV/0!</v>
      </c>
      <c r="AD342" t="e">
        <f t="shared" si="89"/>
        <v>#DIV/0!</v>
      </c>
      <c r="AE342" t="e">
        <f t="shared" si="90"/>
        <v>#DIV/0!</v>
      </c>
      <c r="AF342" t="e">
        <f t="shared" si="91"/>
        <v>#DIV/0!</v>
      </c>
      <c r="AG342" t="e">
        <f t="shared" si="92"/>
        <v>#DIV/0!</v>
      </c>
      <c r="AH342" t="e">
        <f t="shared" si="93"/>
        <v>#DIV/0!</v>
      </c>
    </row>
    <row r="343" spans="1:34" x14ac:dyDescent="0.25">
      <c r="A343" s="465">
        <v>337</v>
      </c>
      <c r="T343" t="e">
        <f t="shared" si="79"/>
        <v>#DIV/0!</v>
      </c>
      <c r="U343" t="e">
        <f t="shared" si="80"/>
        <v>#DIV/0!</v>
      </c>
      <c r="V343" t="e">
        <f t="shared" si="81"/>
        <v>#DIV/0!</v>
      </c>
      <c r="W343" t="e">
        <f t="shared" si="82"/>
        <v>#DIV/0!</v>
      </c>
      <c r="X343" t="e">
        <f t="shared" si="83"/>
        <v>#DIV/0!</v>
      </c>
      <c r="Y343" t="e">
        <f t="shared" si="84"/>
        <v>#DIV/0!</v>
      </c>
      <c r="Z343" t="e">
        <f t="shared" si="85"/>
        <v>#DIV/0!</v>
      </c>
      <c r="AA343" t="e">
        <f t="shared" si="86"/>
        <v>#DIV/0!</v>
      </c>
      <c r="AB343" t="e">
        <f t="shared" si="87"/>
        <v>#DIV/0!</v>
      </c>
      <c r="AC343" t="e">
        <f t="shared" si="88"/>
        <v>#DIV/0!</v>
      </c>
      <c r="AD343" t="e">
        <f t="shared" si="89"/>
        <v>#DIV/0!</v>
      </c>
      <c r="AE343" t="e">
        <f t="shared" si="90"/>
        <v>#DIV/0!</v>
      </c>
      <c r="AF343" t="e">
        <f t="shared" si="91"/>
        <v>#DIV/0!</v>
      </c>
      <c r="AG343" t="e">
        <f t="shared" si="92"/>
        <v>#DIV/0!</v>
      </c>
      <c r="AH343" t="e">
        <f t="shared" si="93"/>
        <v>#DIV/0!</v>
      </c>
    </row>
    <row r="344" spans="1:34" x14ac:dyDescent="0.25">
      <c r="A344" s="465">
        <v>338</v>
      </c>
      <c r="T344" t="e">
        <f t="shared" si="79"/>
        <v>#DIV/0!</v>
      </c>
      <c r="U344" t="e">
        <f t="shared" si="80"/>
        <v>#DIV/0!</v>
      </c>
      <c r="V344" t="e">
        <f t="shared" si="81"/>
        <v>#DIV/0!</v>
      </c>
      <c r="W344" t="e">
        <f t="shared" si="82"/>
        <v>#DIV/0!</v>
      </c>
      <c r="X344" t="e">
        <f t="shared" si="83"/>
        <v>#DIV/0!</v>
      </c>
      <c r="Y344" t="e">
        <f t="shared" si="84"/>
        <v>#DIV/0!</v>
      </c>
      <c r="Z344" t="e">
        <f t="shared" si="85"/>
        <v>#DIV/0!</v>
      </c>
      <c r="AA344" t="e">
        <f t="shared" si="86"/>
        <v>#DIV/0!</v>
      </c>
      <c r="AB344" t="e">
        <f t="shared" si="87"/>
        <v>#DIV/0!</v>
      </c>
      <c r="AC344" t="e">
        <f t="shared" si="88"/>
        <v>#DIV/0!</v>
      </c>
      <c r="AD344" t="e">
        <f t="shared" si="89"/>
        <v>#DIV/0!</v>
      </c>
      <c r="AE344" t="e">
        <f t="shared" si="90"/>
        <v>#DIV/0!</v>
      </c>
      <c r="AF344" t="e">
        <f t="shared" si="91"/>
        <v>#DIV/0!</v>
      </c>
      <c r="AG344" t="e">
        <f t="shared" si="92"/>
        <v>#DIV/0!</v>
      </c>
      <c r="AH344" t="e">
        <f t="shared" si="93"/>
        <v>#DIV/0!</v>
      </c>
    </row>
    <row r="345" spans="1:34" x14ac:dyDescent="0.25">
      <c r="A345" s="465">
        <v>339</v>
      </c>
      <c r="T345" t="e">
        <f t="shared" si="79"/>
        <v>#DIV/0!</v>
      </c>
      <c r="U345" t="e">
        <f t="shared" si="80"/>
        <v>#DIV/0!</v>
      </c>
      <c r="V345" t="e">
        <f t="shared" si="81"/>
        <v>#DIV/0!</v>
      </c>
      <c r="W345" t="e">
        <f t="shared" si="82"/>
        <v>#DIV/0!</v>
      </c>
      <c r="X345" t="e">
        <f t="shared" si="83"/>
        <v>#DIV/0!</v>
      </c>
      <c r="Y345" t="e">
        <f t="shared" si="84"/>
        <v>#DIV/0!</v>
      </c>
      <c r="Z345" t="e">
        <f t="shared" si="85"/>
        <v>#DIV/0!</v>
      </c>
      <c r="AA345" t="e">
        <f t="shared" si="86"/>
        <v>#DIV/0!</v>
      </c>
      <c r="AB345" t="e">
        <f t="shared" si="87"/>
        <v>#DIV/0!</v>
      </c>
      <c r="AC345" t="e">
        <f t="shared" si="88"/>
        <v>#DIV/0!</v>
      </c>
      <c r="AD345" t="e">
        <f t="shared" si="89"/>
        <v>#DIV/0!</v>
      </c>
      <c r="AE345" t="e">
        <f t="shared" si="90"/>
        <v>#DIV/0!</v>
      </c>
      <c r="AF345" t="e">
        <f t="shared" si="91"/>
        <v>#DIV/0!</v>
      </c>
      <c r="AG345" t="e">
        <f t="shared" si="92"/>
        <v>#DIV/0!</v>
      </c>
      <c r="AH345" t="e">
        <f t="shared" si="93"/>
        <v>#DIV/0!</v>
      </c>
    </row>
    <row r="346" spans="1:34" x14ac:dyDescent="0.25">
      <c r="A346" s="465">
        <v>340</v>
      </c>
      <c r="T346" t="e">
        <f t="shared" si="79"/>
        <v>#DIV/0!</v>
      </c>
      <c r="U346" t="e">
        <f t="shared" si="80"/>
        <v>#DIV/0!</v>
      </c>
      <c r="V346" t="e">
        <f t="shared" si="81"/>
        <v>#DIV/0!</v>
      </c>
      <c r="W346" t="e">
        <f t="shared" si="82"/>
        <v>#DIV/0!</v>
      </c>
      <c r="X346" t="e">
        <f t="shared" si="83"/>
        <v>#DIV/0!</v>
      </c>
      <c r="Y346" t="e">
        <f t="shared" si="84"/>
        <v>#DIV/0!</v>
      </c>
      <c r="Z346" t="e">
        <f t="shared" si="85"/>
        <v>#DIV/0!</v>
      </c>
      <c r="AA346" t="e">
        <f t="shared" si="86"/>
        <v>#DIV/0!</v>
      </c>
      <c r="AB346" t="e">
        <f t="shared" si="87"/>
        <v>#DIV/0!</v>
      </c>
      <c r="AC346" t="e">
        <f t="shared" si="88"/>
        <v>#DIV/0!</v>
      </c>
      <c r="AD346" t="e">
        <f t="shared" si="89"/>
        <v>#DIV/0!</v>
      </c>
      <c r="AE346" t="e">
        <f t="shared" si="90"/>
        <v>#DIV/0!</v>
      </c>
      <c r="AF346" t="e">
        <f t="shared" si="91"/>
        <v>#DIV/0!</v>
      </c>
      <c r="AG346" t="e">
        <f t="shared" si="92"/>
        <v>#DIV/0!</v>
      </c>
      <c r="AH346" t="e">
        <f t="shared" si="93"/>
        <v>#DIV/0!</v>
      </c>
    </row>
    <row r="347" spans="1:34" x14ac:dyDescent="0.25">
      <c r="A347" s="465">
        <v>341</v>
      </c>
      <c r="T347" t="e">
        <f t="shared" si="79"/>
        <v>#DIV/0!</v>
      </c>
      <c r="U347" t="e">
        <f t="shared" si="80"/>
        <v>#DIV/0!</v>
      </c>
      <c r="V347" t="e">
        <f t="shared" si="81"/>
        <v>#DIV/0!</v>
      </c>
      <c r="W347" t="e">
        <f t="shared" si="82"/>
        <v>#DIV/0!</v>
      </c>
      <c r="X347" t="e">
        <f t="shared" si="83"/>
        <v>#DIV/0!</v>
      </c>
      <c r="Y347" t="e">
        <f t="shared" si="84"/>
        <v>#DIV/0!</v>
      </c>
      <c r="Z347" t="e">
        <f t="shared" si="85"/>
        <v>#DIV/0!</v>
      </c>
      <c r="AA347" t="e">
        <f t="shared" si="86"/>
        <v>#DIV/0!</v>
      </c>
      <c r="AB347" t="e">
        <f t="shared" si="87"/>
        <v>#DIV/0!</v>
      </c>
      <c r="AC347" t="e">
        <f t="shared" si="88"/>
        <v>#DIV/0!</v>
      </c>
      <c r="AD347" t="e">
        <f t="shared" si="89"/>
        <v>#DIV/0!</v>
      </c>
      <c r="AE347" t="e">
        <f t="shared" si="90"/>
        <v>#DIV/0!</v>
      </c>
      <c r="AF347" t="e">
        <f t="shared" si="91"/>
        <v>#DIV/0!</v>
      </c>
      <c r="AG347" t="e">
        <f t="shared" si="92"/>
        <v>#DIV/0!</v>
      </c>
      <c r="AH347" t="e">
        <f t="shared" si="93"/>
        <v>#DIV/0!</v>
      </c>
    </row>
    <row r="348" spans="1:34" x14ac:dyDescent="0.25">
      <c r="A348" s="465">
        <v>342</v>
      </c>
      <c r="T348" t="e">
        <f t="shared" si="79"/>
        <v>#DIV/0!</v>
      </c>
      <c r="U348" t="e">
        <f t="shared" si="80"/>
        <v>#DIV/0!</v>
      </c>
      <c r="V348" t="e">
        <f t="shared" si="81"/>
        <v>#DIV/0!</v>
      </c>
      <c r="W348" t="e">
        <f t="shared" si="82"/>
        <v>#DIV/0!</v>
      </c>
      <c r="X348" t="e">
        <f t="shared" si="83"/>
        <v>#DIV/0!</v>
      </c>
      <c r="Y348" t="e">
        <f t="shared" si="84"/>
        <v>#DIV/0!</v>
      </c>
      <c r="Z348" t="e">
        <f t="shared" si="85"/>
        <v>#DIV/0!</v>
      </c>
      <c r="AA348" t="e">
        <f t="shared" si="86"/>
        <v>#DIV/0!</v>
      </c>
      <c r="AB348" t="e">
        <f t="shared" si="87"/>
        <v>#DIV/0!</v>
      </c>
      <c r="AC348" t="e">
        <f t="shared" si="88"/>
        <v>#DIV/0!</v>
      </c>
      <c r="AD348" t="e">
        <f t="shared" si="89"/>
        <v>#DIV/0!</v>
      </c>
      <c r="AE348" t="e">
        <f t="shared" si="90"/>
        <v>#DIV/0!</v>
      </c>
      <c r="AF348" t="e">
        <f t="shared" si="91"/>
        <v>#DIV/0!</v>
      </c>
      <c r="AG348" t="e">
        <f t="shared" si="92"/>
        <v>#DIV/0!</v>
      </c>
      <c r="AH348" t="e">
        <f t="shared" si="93"/>
        <v>#DIV/0!</v>
      </c>
    </row>
    <row r="349" spans="1:34" x14ac:dyDescent="0.25">
      <c r="A349" s="465">
        <v>343</v>
      </c>
      <c r="T349" t="e">
        <f t="shared" si="79"/>
        <v>#DIV/0!</v>
      </c>
      <c r="U349" t="e">
        <f t="shared" si="80"/>
        <v>#DIV/0!</v>
      </c>
      <c r="V349" t="e">
        <f t="shared" si="81"/>
        <v>#DIV/0!</v>
      </c>
      <c r="W349" t="e">
        <f t="shared" si="82"/>
        <v>#DIV/0!</v>
      </c>
      <c r="X349" t="e">
        <f t="shared" si="83"/>
        <v>#DIV/0!</v>
      </c>
      <c r="Y349" t="e">
        <f t="shared" si="84"/>
        <v>#DIV/0!</v>
      </c>
      <c r="Z349" t="e">
        <f t="shared" si="85"/>
        <v>#DIV/0!</v>
      </c>
      <c r="AA349" t="e">
        <f t="shared" si="86"/>
        <v>#DIV/0!</v>
      </c>
      <c r="AB349" t="e">
        <f t="shared" si="87"/>
        <v>#DIV/0!</v>
      </c>
      <c r="AC349" t="e">
        <f t="shared" si="88"/>
        <v>#DIV/0!</v>
      </c>
      <c r="AD349" t="e">
        <f t="shared" si="89"/>
        <v>#DIV/0!</v>
      </c>
      <c r="AE349" t="e">
        <f t="shared" si="90"/>
        <v>#DIV/0!</v>
      </c>
      <c r="AF349" t="e">
        <f t="shared" si="91"/>
        <v>#DIV/0!</v>
      </c>
      <c r="AG349" t="e">
        <f t="shared" si="92"/>
        <v>#DIV/0!</v>
      </c>
      <c r="AH349" t="e">
        <f t="shared" si="93"/>
        <v>#DIV/0!</v>
      </c>
    </row>
    <row r="350" spans="1:34" x14ac:dyDescent="0.25">
      <c r="A350" s="465">
        <v>344</v>
      </c>
      <c r="T350" t="e">
        <f t="shared" si="79"/>
        <v>#DIV/0!</v>
      </c>
      <c r="U350" t="e">
        <f t="shared" si="80"/>
        <v>#DIV/0!</v>
      </c>
      <c r="V350" t="e">
        <f t="shared" si="81"/>
        <v>#DIV/0!</v>
      </c>
      <c r="W350" t="e">
        <f t="shared" si="82"/>
        <v>#DIV/0!</v>
      </c>
      <c r="X350" t="e">
        <f t="shared" si="83"/>
        <v>#DIV/0!</v>
      </c>
      <c r="Y350" t="e">
        <f t="shared" si="84"/>
        <v>#DIV/0!</v>
      </c>
      <c r="Z350" t="e">
        <f t="shared" si="85"/>
        <v>#DIV/0!</v>
      </c>
      <c r="AA350" t="e">
        <f t="shared" si="86"/>
        <v>#DIV/0!</v>
      </c>
      <c r="AB350" t="e">
        <f t="shared" si="87"/>
        <v>#DIV/0!</v>
      </c>
      <c r="AC350" t="e">
        <f t="shared" si="88"/>
        <v>#DIV/0!</v>
      </c>
      <c r="AD350" t="e">
        <f t="shared" si="89"/>
        <v>#DIV/0!</v>
      </c>
      <c r="AE350" t="e">
        <f t="shared" si="90"/>
        <v>#DIV/0!</v>
      </c>
      <c r="AF350" t="e">
        <f t="shared" si="91"/>
        <v>#DIV/0!</v>
      </c>
      <c r="AG350" t="e">
        <f t="shared" si="92"/>
        <v>#DIV/0!</v>
      </c>
      <c r="AH350" t="e">
        <f t="shared" si="93"/>
        <v>#DIV/0!</v>
      </c>
    </row>
    <row r="351" spans="1:34" x14ac:dyDescent="0.25">
      <c r="A351" s="465">
        <v>345</v>
      </c>
      <c r="T351" t="e">
        <f t="shared" si="79"/>
        <v>#DIV/0!</v>
      </c>
      <c r="U351" t="e">
        <f t="shared" si="80"/>
        <v>#DIV/0!</v>
      </c>
      <c r="V351" t="e">
        <f t="shared" si="81"/>
        <v>#DIV/0!</v>
      </c>
      <c r="W351" t="e">
        <f t="shared" si="82"/>
        <v>#DIV/0!</v>
      </c>
      <c r="X351" t="e">
        <f t="shared" si="83"/>
        <v>#DIV/0!</v>
      </c>
      <c r="Y351" t="e">
        <f t="shared" si="84"/>
        <v>#DIV/0!</v>
      </c>
      <c r="Z351" t="e">
        <f t="shared" si="85"/>
        <v>#DIV/0!</v>
      </c>
      <c r="AA351" t="e">
        <f t="shared" si="86"/>
        <v>#DIV/0!</v>
      </c>
      <c r="AB351" t="e">
        <f t="shared" si="87"/>
        <v>#DIV/0!</v>
      </c>
      <c r="AC351" t="e">
        <f t="shared" si="88"/>
        <v>#DIV/0!</v>
      </c>
      <c r="AD351" t="e">
        <f t="shared" si="89"/>
        <v>#DIV/0!</v>
      </c>
      <c r="AE351" t="e">
        <f t="shared" si="90"/>
        <v>#DIV/0!</v>
      </c>
      <c r="AF351" t="e">
        <f t="shared" si="91"/>
        <v>#DIV/0!</v>
      </c>
      <c r="AG351" t="e">
        <f t="shared" si="92"/>
        <v>#DIV/0!</v>
      </c>
      <c r="AH351" t="e">
        <f t="shared" si="93"/>
        <v>#DIV/0!</v>
      </c>
    </row>
    <row r="352" spans="1:34" x14ac:dyDescent="0.25">
      <c r="A352" s="465">
        <v>346</v>
      </c>
      <c r="T352" t="e">
        <f t="shared" si="79"/>
        <v>#DIV/0!</v>
      </c>
      <c r="U352" t="e">
        <f t="shared" si="80"/>
        <v>#DIV/0!</v>
      </c>
      <c r="V352" t="e">
        <f t="shared" si="81"/>
        <v>#DIV/0!</v>
      </c>
      <c r="W352" t="e">
        <f t="shared" si="82"/>
        <v>#DIV/0!</v>
      </c>
      <c r="X352" t="e">
        <f t="shared" si="83"/>
        <v>#DIV/0!</v>
      </c>
      <c r="Y352" t="e">
        <f t="shared" si="84"/>
        <v>#DIV/0!</v>
      </c>
      <c r="Z352" t="e">
        <f t="shared" si="85"/>
        <v>#DIV/0!</v>
      </c>
      <c r="AA352" t="e">
        <f t="shared" si="86"/>
        <v>#DIV/0!</v>
      </c>
      <c r="AB352" t="e">
        <f t="shared" si="87"/>
        <v>#DIV/0!</v>
      </c>
      <c r="AC352" t="e">
        <f t="shared" si="88"/>
        <v>#DIV/0!</v>
      </c>
      <c r="AD352" t="e">
        <f t="shared" si="89"/>
        <v>#DIV/0!</v>
      </c>
      <c r="AE352" t="e">
        <f t="shared" si="90"/>
        <v>#DIV/0!</v>
      </c>
      <c r="AF352" t="e">
        <f t="shared" si="91"/>
        <v>#DIV/0!</v>
      </c>
      <c r="AG352" t="e">
        <f t="shared" si="92"/>
        <v>#DIV/0!</v>
      </c>
      <c r="AH352" t="e">
        <f t="shared" si="93"/>
        <v>#DIV/0!</v>
      </c>
    </row>
    <row r="353" spans="1:34" x14ac:dyDescent="0.25">
      <c r="A353" s="465">
        <v>347</v>
      </c>
      <c r="T353" t="e">
        <f t="shared" si="79"/>
        <v>#DIV/0!</v>
      </c>
      <c r="U353" t="e">
        <f t="shared" si="80"/>
        <v>#DIV/0!</v>
      </c>
      <c r="V353" t="e">
        <f t="shared" si="81"/>
        <v>#DIV/0!</v>
      </c>
      <c r="W353" t="e">
        <f t="shared" si="82"/>
        <v>#DIV/0!</v>
      </c>
      <c r="X353" t="e">
        <f t="shared" si="83"/>
        <v>#DIV/0!</v>
      </c>
      <c r="Y353" t="e">
        <f t="shared" si="84"/>
        <v>#DIV/0!</v>
      </c>
      <c r="Z353" t="e">
        <f t="shared" si="85"/>
        <v>#DIV/0!</v>
      </c>
      <c r="AA353" t="e">
        <f t="shared" si="86"/>
        <v>#DIV/0!</v>
      </c>
      <c r="AB353" t="e">
        <f t="shared" si="87"/>
        <v>#DIV/0!</v>
      </c>
      <c r="AC353" t="e">
        <f t="shared" si="88"/>
        <v>#DIV/0!</v>
      </c>
      <c r="AD353" t="e">
        <f t="shared" si="89"/>
        <v>#DIV/0!</v>
      </c>
      <c r="AE353" t="e">
        <f t="shared" si="90"/>
        <v>#DIV/0!</v>
      </c>
      <c r="AF353" t="e">
        <f t="shared" si="91"/>
        <v>#DIV/0!</v>
      </c>
      <c r="AG353" t="e">
        <f t="shared" si="92"/>
        <v>#DIV/0!</v>
      </c>
      <c r="AH353" t="e">
        <f t="shared" si="93"/>
        <v>#DIV/0!</v>
      </c>
    </row>
    <row r="354" spans="1:34" x14ac:dyDescent="0.25">
      <c r="A354" s="465">
        <v>348</v>
      </c>
      <c r="T354" t="e">
        <f t="shared" si="79"/>
        <v>#DIV/0!</v>
      </c>
      <c r="U354" t="e">
        <f t="shared" si="80"/>
        <v>#DIV/0!</v>
      </c>
      <c r="V354" t="e">
        <f t="shared" si="81"/>
        <v>#DIV/0!</v>
      </c>
      <c r="W354" t="e">
        <f t="shared" si="82"/>
        <v>#DIV/0!</v>
      </c>
      <c r="X354" t="e">
        <f t="shared" si="83"/>
        <v>#DIV/0!</v>
      </c>
      <c r="Y354" t="e">
        <f t="shared" si="84"/>
        <v>#DIV/0!</v>
      </c>
      <c r="Z354" t="e">
        <f t="shared" si="85"/>
        <v>#DIV/0!</v>
      </c>
      <c r="AA354" t="e">
        <f t="shared" si="86"/>
        <v>#DIV/0!</v>
      </c>
      <c r="AB354" t="e">
        <f t="shared" si="87"/>
        <v>#DIV/0!</v>
      </c>
      <c r="AC354" t="e">
        <f t="shared" si="88"/>
        <v>#DIV/0!</v>
      </c>
      <c r="AD354" t="e">
        <f t="shared" si="89"/>
        <v>#DIV/0!</v>
      </c>
      <c r="AE354" t="e">
        <f t="shared" si="90"/>
        <v>#DIV/0!</v>
      </c>
      <c r="AF354" t="e">
        <f t="shared" si="91"/>
        <v>#DIV/0!</v>
      </c>
      <c r="AG354" t="e">
        <f t="shared" si="92"/>
        <v>#DIV/0!</v>
      </c>
      <c r="AH354" t="e">
        <f t="shared" si="93"/>
        <v>#DIV/0!</v>
      </c>
    </row>
    <row r="355" spans="1:34" x14ac:dyDescent="0.25">
      <c r="A355" s="465">
        <v>349</v>
      </c>
      <c r="T355" t="e">
        <f t="shared" si="79"/>
        <v>#DIV/0!</v>
      </c>
      <c r="U355" t="e">
        <f t="shared" si="80"/>
        <v>#DIV/0!</v>
      </c>
      <c r="V355" t="e">
        <f t="shared" si="81"/>
        <v>#DIV/0!</v>
      </c>
      <c r="W355" t="e">
        <f t="shared" si="82"/>
        <v>#DIV/0!</v>
      </c>
      <c r="X355" t="e">
        <f t="shared" si="83"/>
        <v>#DIV/0!</v>
      </c>
      <c r="Y355" t="e">
        <f t="shared" si="84"/>
        <v>#DIV/0!</v>
      </c>
      <c r="Z355" t="e">
        <f t="shared" si="85"/>
        <v>#DIV/0!</v>
      </c>
      <c r="AA355" t="e">
        <f t="shared" si="86"/>
        <v>#DIV/0!</v>
      </c>
      <c r="AB355" t="e">
        <f t="shared" si="87"/>
        <v>#DIV/0!</v>
      </c>
      <c r="AC355" t="e">
        <f t="shared" si="88"/>
        <v>#DIV/0!</v>
      </c>
      <c r="AD355" t="e">
        <f t="shared" si="89"/>
        <v>#DIV/0!</v>
      </c>
      <c r="AE355" t="e">
        <f t="shared" si="90"/>
        <v>#DIV/0!</v>
      </c>
      <c r="AF355" t="e">
        <f t="shared" si="91"/>
        <v>#DIV/0!</v>
      </c>
      <c r="AG355" t="e">
        <f t="shared" si="92"/>
        <v>#DIV/0!</v>
      </c>
      <c r="AH355" t="e">
        <f t="shared" si="93"/>
        <v>#DIV/0!</v>
      </c>
    </row>
    <row r="356" spans="1:34" x14ac:dyDescent="0.25">
      <c r="A356" s="465">
        <v>350</v>
      </c>
      <c r="T356" t="e">
        <f t="shared" si="79"/>
        <v>#DIV/0!</v>
      </c>
      <c r="U356" t="e">
        <f t="shared" si="80"/>
        <v>#DIV/0!</v>
      </c>
      <c r="V356" t="e">
        <f t="shared" si="81"/>
        <v>#DIV/0!</v>
      </c>
      <c r="W356" t="e">
        <f t="shared" si="82"/>
        <v>#DIV/0!</v>
      </c>
      <c r="X356" t="e">
        <f t="shared" si="83"/>
        <v>#DIV/0!</v>
      </c>
      <c r="Y356" t="e">
        <f t="shared" si="84"/>
        <v>#DIV/0!</v>
      </c>
      <c r="Z356" t="e">
        <f t="shared" si="85"/>
        <v>#DIV/0!</v>
      </c>
      <c r="AA356" t="e">
        <f t="shared" si="86"/>
        <v>#DIV/0!</v>
      </c>
      <c r="AB356" t="e">
        <f t="shared" si="87"/>
        <v>#DIV/0!</v>
      </c>
      <c r="AC356" t="e">
        <f t="shared" si="88"/>
        <v>#DIV/0!</v>
      </c>
      <c r="AD356" t="e">
        <f t="shared" si="89"/>
        <v>#DIV/0!</v>
      </c>
      <c r="AE356" t="e">
        <f t="shared" si="90"/>
        <v>#DIV/0!</v>
      </c>
      <c r="AF356" t="e">
        <f t="shared" si="91"/>
        <v>#DIV/0!</v>
      </c>
      <c r="AG356" t="e">
        <f t="shared" si="92"/>
        <v>#DIV/0!</v>
      </c>
      <c r="AH356" t="e">
        <f t="shared" si="93"/>
        <v>#DIV/0!</v>
      </c>
    </row>
    <row r="357" spans="1:34" x14ac:dyDescent="0.25">
      <c r="A357" s="465">
        <v>351</v>
      </c>
      <c r="T357" t="e">
        <f t="shared" si="79"/>
        <v>#DIV/0!</v>
      </c>
      <c r="U357" t="e">
        <f t="shared" si="80"/>
        <v>#DIV/0!</v>
      </c>
      <c r="V357" t="e">
        <f t="shared" si="81"/>
        <v>#DIV/0!</v>
      </c>
      <c r="W357" t="e">
        <f t="shared" si="82"/>
        <v>#DIV/0!</v>
      </c>
      <c r="X357" t="e">
        <f t="shared" si="83"/>
        <v>#DIV/0!</v>
      </c>
      <c r="Y357" t="e">
        <f t="shared" si="84"/>
        <v>#DIV/0!</v>
      </c>
      <c r="Z357" t="e">
        <f t="shared" si="85"/>
        <v>#DIV/0!</v>
      </c>
      <c r="AA357" t="e">
        <f t="shared" si="86"/>
        <v>#DIV/0!</v>
      </c>
      <c r="AB357" t="e">
        <f t="shared" si="87"/>
        <v>#DIV/0!</v>
      </c>
      <c r="AC357" t="e">
        <f t="shared" si="88"/>
        <v>#DIV/0!</v>
      </c>
      <c r="AD357" t="e">
        <f t="shared" si="89"/>
        <v>#DIV/0!</v>
      </c>
      <c r="AE357" t="e">
        <f t="shared" si="90"/>
        <v>#DIV/0!</v>
      </c>
      <c r="AF357" t="e">
        <f t="shared" si="91"/>
        <v>#DIV/0!</v>
      </c>
      <c r="AG357" t="e">
        <f t="shared" si="92"/>
        <v>#DIV/0!</v>
      </c>
      <c r="AH357" t="e">
        <f t="shared" si="93"/>
        <v>#DIV/0!</v>
      </c>
    </row>
    <row r="358" spans="1:34" x14ac:dyDescent="0.25">
      <c r="A358" s="465">
        <v>352</v>
      </c>
      <c r="T358" t="e">
        <f t="shared" si="79"/>
        <v>#DIV/0!</v>
      </c>
      <c r="U358" t="e">
        <f t="shared" si="80"/>
        <v>#DIV/0!</v>
      </c>
      <c r="V358" t="e">
        <f t="shared" si="81"/>
        <v>#DIV/0!</v>
      </c>
      <c r="W358" t="e">
        <f t="shared" si="82"/>
        <v>#DIV/0!</v>
      </c>
      <c r="X358" t="e">
        <f t="shared" si="83"/>
        <v>#DIV/0!</v>
      </c>
      <c r="Y358" t="e">
        <f t="shared" si="84"/>
        <v>#DIV/0!</v>
      </c>
      <c r="Z358" t="e">
        <f t="shared" si="85"/>
        <v>#DIV/0!</v>
      </c>
      <c r="AA358" t="e">
        <f t="shared" si="86"/>
        <v>#DIV/0!</v>
      </c>
      <c r="AB358" t="e">
        <f t="shared" si="87"/>
        <v>#DIV/0!</v>
      </c>
      <c r="AC358" t="e">
        <f t="shared" si="88"/>
        <v>#DIV/0!</v>
      </c>
      <c r="AD358" t="e">
        <f t="shared" si="89"/>
        <v>#DIV/0!</v>
      </c>
      <c r="AE358" t="e">
        <f t="shared" si="90"/>
        <v>#DIV/0!</v>
      </c>
      <c r="AF358" t="e">
        <f t="shared" si="91"/>
        <v>#DIV/0!</v>
      </c>
      <c r="AG358" t="e">
        <f t="shared" si="92"/>
        <v>#DIV/0!</v>
      </c>
      <c r="AH358" t="e">
        <f t="shared" si="93"/>
        <v>#DIV/0!</v>
      </c>
    </row>
    <row r="359" spans="1:34" x14ac:dyDescent="0.25">
      <c r="A359" s="465">
        <v>353</v>
      </c>
      <c r="T359" t="e">
        <f t="shared" si="79"/>
        <v>#DIV/0!</v>
      </c>
      <c r="U359" t="e">
        <f t="shared" si="80"/>
        <v>#DIV/0!</v>
      </c>
      <c r="V359" t="e">
        <f t="shared" si="81"/>
        <v>#DIV/0!</v>
      </c>
      <c r="W359" t="e">
        <f t="shared" si="82"/>
        <v>#DIV/0!</v>
      </c>
      <c r="X359" t="e">
        <f t="shared" si="83"/>
        <v>#DIV/0!</v>
      </c>
      <c r="Y359" t="e">
        <f t="shared" si="84"/>
        <v>#DIV/0!</v>
      </c>
      <c r="Z359" t="e">
        <f t="shared" si="85"/>
        <v>#DIV/0!</v>
      </c>
      <c r="AA359" t="e">
        <f t="shared" si="86"/>
        <v>#DIV/0!</v>
      </c>
      <c r="AB359" t="e">
        <f t="shared" si="87"/>
        <v>#DIV/0!</v>
      </c>
      <c r="AC359" t="e">
        <f t="shared" si="88"/>
        <v>#DIV/0!</v>
      </c>
      <c r="AD359" t="e">
        <f t="shared" si="89"/>
        <v>#DIV/0!</v>
      </c>
      <c r="AE359" t="e">
        <f t="shared" si="90"/>
        <v>#DIV/0!</v>
      </c>
      <c r="AF359" t="e">
        <f t="shared" si="91"/>
        <v>#DIV/0!</v>
      </c>
      <c r="AG359" t="e">
        <f t="shared" si="92"/>
        <v>#DIV/0!</v>
      </c>
      <c r="AH359" t="e">
        <f t="shared" si="93"/>
        <v>#DIV/0!</v>
      </c>
    </row>
    <row r="360" spans="1:34" x14ac:dyDescent="0.25">
      <c r="A360" s="465">
        <v>354</v>
      </c>
      <c r="T360" t="e">
        <f t="shared" si="79"/>
        <v>#DIV/0!</v>
      </c>
      <c r="U360" t="e">
        <f t="shared" si="80"/>
        <v>#DIV/0!</v>
      </c>
      <c r="V360" t="e">
        <f t="shared" si="81"/>
        <v>#DIV/0!</v>
      </c>
      <c r="W360" t="e">
        <f t="shared" si="82"/>
        <v>#DIV/0!</v>
      </c>
      <c r="X360" t="e">
        <f t="shared" si="83"/>
        <v>#DIV/0!</v>
      </c>
      <c r="Y360" t="e">
        <f t="shared" si="84"/>
        <v>#DIV/0!</v>
      </c>
      <c r="Z360" t="e">
        <f t="shared" si="85"/>
        <v>#DIV/0!</v>
      </c>
      <c r="AA360" t="e">
        <f t="shared" si="86"/>
        <v>#DIV/0!</v>
      </c>
      <c r="AB360" t="e">
        <f t="shared" si="87"/>
        <v>#DIV/0!</v>
      </c>
      <c r="AC360" t="e">
        <f t="shared" si="88"/>
        <v>#DIV/0!</v>
      </c>
      <c r="AD360" t="e">
        <f t="shared" si="89"/>
        <v>#DIV/0!</v>
      </c>
      <c r="AE360" t="e">
        <f t="shared" si="90"/>
        <v>#DIV/0!</v>
      </c>
      <c r="AF360" t="e">
        <f t="shared" si="91"/>
        <v>#DIV/0!</v>
      </c>
      <c r="AG360" t="e">
        <f t="shared" si="92"/>
        <v>#DIV/0!</v>
      </c>
      <c r="AH360" t="e">
        <f t="shared" si="93"/>
        <v>#DIV/0!</v>
      </c>
    </row>
    <row r="361" spans="1:34" x14ac:dyDescent="0.25">
      <c r="A361" s="465">
        <v>355</v>
      </c>
      <c r="T361" t="e">
        <f t="shared" si="79"/>
        <v>#DIV/0!</v>
      </c>
      <c r="U361" t="e">
        <f t="shared" si="80"/>
        <v>#DIV/0!</v>
      </c>
      <c r="V361" t="e">
        <f t="shared" si="81"/>
        <v>#DIV/0!</v>
      </c>
      <c r="W361" t="e">
        <f t="shared" si="82"/>
        <v>#DIV/0!</v>
      </c>
      <c r="X361" t="e">
        <f t="shared" si="83"/>
        <v>#DIV/0!</v>
      </c>
      <c r="Y361" t="e">
        <f t="shared" si="84"/>
        <v>#DIV/0!</v>
      </c>
      <c r="Z361" t="e">
        <f t="shared" si="85"/>
        <v>#DIV/0!</v>
      </c>
      <c r="AA361" t="e">
        <f t="shared" si="86"/>
        <v>#DIV/0!</v>
      </c>
      <c r="AB361" t="e">
        <f t="shared" si="87"/>
        <v>#DIV/0!</v>
      </c>
      <c r="AC361" t="e">
        <f t="shared" si="88"/>
        <v>#DIV/0!</v>
      </c>
      <c r="AD361" t="e">
        <f t="shared" si="89"/>
        <v>#DIV/0!</v>
      </c>
      <c r="AE361" t="e">
        <f t="shared" si="90"/>
        <v>#DIV/0!</v>
      </c>
      <c r="AF361" t="e">
        <f t="shared" si="91"/>
        <v>#DIV/0!</v>
      </c>
      <c r="AG361" t="e">
        <f t="shared" si="92"/>
        <v>#DIV/0!</v>
      </c>
      <c r="AH361" t="e">
        <f t="shared" si="93"/>
        <v>#DIV/0!</v>
      </c>
    </row>
    <row r="362" spans="1:34" x14ac:dyDescent="0.25">
      <c r="A362" s="465">
        <v>356</v>
      </c>
      <c r="T362" t="e">
        <f t="shared" si="79"/>
        <v>#DIV/0!</v>
      </c>
      <c r="U362" t="e">
        <f t="shared" si="80"/>
        <v>#DIV/0!</v>
      </c>
      <c r="V362" t="e">
        <f t="shared" si="81"/>
        <v>#DIV/0!</v>
      </c>
      <c r="W362" t="e">
        <f t="shared" si="82"/>
        <v>#DIV/0!</v>
      </c>
      <c r="X362" t="e">
        <f t="shared" si="83"/>
        <v>#DIV/0!</v>
      </c>
      <c r="Y362" t="e">
        <f t="shared" si="84"/>
        <v>#DIV/0!</v>
      </c>
      <c r="Z362" t="e">
        <f t="shared" si="85"/>
        <v>#DIV/0!</v>
      </c>
      <c r="AA362" t="e">
        <f t="shared" si="86"/>
        <v>#DIV/0!</v>
      </c>
      <c r="AB362" t="e">
        <f t="shared" si="87"/>
        <v>#DIV/0!</v>
      </c>
      <c r="AC362" t="e">
        <f t="shared" si="88"/>
        <v>#DIV/0!</v>
      </c>
      <c r="AD362" t="e">
        <f t="shared" si="89"/>
        <v>#DIV/0!</v>
      </c>
      <c r="AE362" t="e">
        <f t="shared" si="90"/>
        <v>#DIV/0!</v>
      </c>
      <c r="AF362" t="e">
        <f t="shared" si="91"/>
        <v>#DIV/0!</v>
      </c>
      <c r="AG362" t="e">
        <f t="shared" si="92"/>
        <v>#DIV/0!</v>
      </c>
      <c r="AH362" t="e">
        <f t="shared" si="93"/>
        <v>#DIV/0!</v>
      </c>
    </row>
    <row r="363" spans="1:34" x14ac:dyDescent="0.25">
      <c r="A363" s="465">
        <v>357</v>
      </c>
      <c r="T363" t="e">
        <f t="shared" si="79"/>
        <v>#DIV/0!</v>
      </c>
      <c r="U363" t="e">
        <f t="shared" si="80"/>
        <v>#DIV/0!</v>
      </c>
      <c r="V363" t="e">
        <f t="shared" si="81"/>
        <v>#DIV/0!</v>
      </c>
      <c r="W363" t="e">
        <f t="shared" si="82"/>
        <v>#DIV/0!</v>
      </c>
      <c r="X363" t="e">
        <f t="shared" si="83"/>
        <v>#DIV/0!</v>
      </c>
      <c r="Y363" t="e">
        <f t="shared" si="84"/>
        <v>#DIV/0!</v>
      </c>
      <c r="Z363" t="e">
        <f t="shared" si="85"/>
        <v>#DIV/0!</v>
      </c>
      <c r="AA363" t="e">
        <f t="shared" si="86"/>
        <v>#DIV/0!</v>
      </c>
      <c r="AB363" t="e">
        <f t="shared" si="87"/>
        <v>#DIV/0!</v>
      </c>
      <c r="AC363" t="e">
        <f t="shared" si="88"/>
        <v>#DIV/0!</v>
      </c>
      <c r="AD363" t="e">
        <f t="shared" si="89"/>
        <v>#DIV/0!</v>
      </c>
      <c r="AE363" t="e">
        <f t="shared" si="90"/>
        <v>#DIV/0!</v>
      </c>
      <c r="AF363" t="e">
        <f t="shared" si="91"/>
        <v>#DIV/0!</v>
      </c>
      <c r="AG363" t="e">
        <f t="shared" si="92"/>
        <v>#DIV/0!</v>
      </c>
      <c r="AH363" t="e">
        <f t="shared" si="93"/>
        <v>#DIV/0!</v>
      </c>
    </row>
    <row r="364" spans="1:34" x14ac:dyDescent="0.25">
      <c r="A364" s="465">
        <v>358</v>
      </c>
      <c r="T364" t="e">
        <f t="shared" si="79"/>
        <v>#DIV/0!</v>
      </c>
      <c r="U364" t="e">
        <f t="shared" si="80"/>
        <v>#DIV/0!</v>
      </c>
      <c r="V364" t="e">
        <f t="shared" si="81"/>
        <v>#DIV/0!</v>
      </c>
      <c r="W364" t="e">
        <f t="shared" si="82"/>
        <v>#DIV/0!</v>
      </c>
      <c r="X364" t="e">
        <f t="shared" si="83"/>
        <v>#DIV/0!</v>
      </c>
      <c r="Y364" t="e">
        <f t="shared" si="84"/>
        <v>#DIV/0!</v>
      </c>
      <c r="Z364" t="e">
        <f t="shared" si="85"/>
        <v>#DIV/0!</v>
      </c>
      <c r="AA364" t="e">
        <f t="shared" si="86"/>
        <v>#DIV/0!</v>
      </c>
      <c r="AB364" t="e">
        <f t="shared" si="87"/>
        <v>#DIV/0!</v>
      </c>
      <c r="AC364" t="e">
        <f t="shared" si="88"/>
        <v>#DIV/0!</v>
      </c>
      <c r="AD364" t="e">
        <f t="shared" si="89"/>
        <v>#DIV/0!</v>
      </c>
      <c r="AE364" t="e">
        <f t="shared" si="90"/>
        <v>#DIV/0!</v>
      </c>
      <c r="AF364" t="e">
        <f t="shared" si="91"/>
        <v>#DIV/0!</v>
      </c>
      <c r="AG364" t="e">
        <f t="shared" si="92"/>
        <v>#DIV/0!</v>
      </c>
      <c r="AH364" t="e">
        <f t="shared" si="93"/>
        <v>#DIV/0!</v>
      </c>
    </row>
    <row r="365" spans="1:34" x14ac:dyDescent="0.25">
      <c r="A365" s="465">
        <v>359</v>
      </c>
      <c r="T365" t="e">
        <f t="shared" si="79"/>
        <v>#DIV/0!</v>
      </c>
      <c r="U365" t="e">
        <f t="shared" si="80"/>
        <v>#DIV/0!</v>
      </c>
      <c r="V365" t="e">
        <f t="shared" si="81"/>
        <v>#DIV/0!</v>
      </c>
      <c r="W365" t="e">
        <f t="shared" si="82"/>
        <v>#DIV/0!</v>
      </c>
      <c r="X365" t="e">
        <f t="shared" si="83"/>
        <v>#DIV/0!</v>
      </c>
      <c r="Y365" t="e">
        <f t="shared" si="84"/>
        <v>#DIV/0!</v>
      </c>
      <c r="Z365" t="e">
        <f t="shared" si="85"/>
        <v>#DIV/0!</v>
      </c>
      <c r="AA365" t="e">
        <f t="shared" si="86"/>
        <v>#DIV/0!</v>
      </c>
      <c r="AB365" t="e">
        <f t="shared" si="87"/>
        <v>#DIV/0!</v>
      </c>
      <c r="AC365" t="e">
        <f t="shared" si="88"/>
        <v>#DIV/0!</v>
      </c>
      <c r="AD365" t="e">
        <f t="shared" si="89"/>
        <v>#DIV/0!</v>
      </c>
      <c r="AE365" t="e">
        <f t="shared" si="90"/>
        <v>#DIV/0!</v>
      </c>
      <c r="AF365" t="e">
        <f t="shared" si="91"/>
        <v>#DIV/0!</v>
      </c>
      <c r="AG365" t="e">
        <f t="shared" si="92"/>
        <v>#DIV/0!</v>
      </c>
      <c r="AH365" t="e">
        <f t="shared" si="93"/>
        <v>#DIV/0!</v>
      </c>
    </row>
    <row r="366" spans="1:34" x14ac:dyDescent="0.25">
      <c r="A366" s="465">
        <v>360</v>
      </c>
      <c r="T366" t="e">
        <f t="shared" si="79"/>
        <v>#DIV/0!</v>
      </c>
      <c r="U366" t="e">
        <f t="shared" si="80"/>
        <v>#DIV/0!</v>
      </c>
      <c r="V366" t="e">
        <f t="shared" si="81"/>
        <v>#DIV/0!</v>
      </c>
      <c r="W366" t="e">
        <f t="shared" si="82"/>
        <v>#DIV/0!</v>
      </c>
      <c r="X366" t="e">
        <f t="shared" si="83"/>
        <v>#DIV/0!</v>
      </c>
      <c r="Y366" t="e">
        <f t="shared" si="84"/>
        <v>#DIV/0!</v>
      </c>
      <c r="Z366" t="e">
        <f t="shared" si="85"/>
        <v>#DIV/0!</v>
      </c>
      <c r="AA366" t="e">
        <f t="shared" si="86"/>
        <v>#DIV/0!</v>
      </c>
      <c r="AB366" t="e">
        <f t="shared" si="87"/>
        <v>#DIV/0!</v>
      </c>
      <c r="AC366" t="e">
        <f t="shared" si="88"/>
        <v>#DIV/0!</v>
      </c>
      <c r="AD366" t="e">
        <f t="shared" si="89"/>
        <v>#DIV/0!</v>
      </c>
      <c r="AE366" t="e">
        <f t="shared" si="90"/>
        <v>#DIV/0!</v>
      </c>
      <c r="AF366" t="e">
        <f t="shared" si="91"/>
        <v>#DIV/0!</v>
      </c>
      <c r="AG366" t="e">
        <f t="shared" si="92"/>
        <v>#DIV/0!</v>
      </c>
      <c r="AH366" t="e">
        <f t="shared" si="93"/>
        <v>#DIV/0!</v>
      </c>
    </row>
    <row r="367" spans="1:34" x14ac:dyDescent="0.25">
      <c r="A367" s="465">
        <v>361</v>
      </c>
      <c r="T367" t="e">
        <f t="shared" si="79"/>
        <v>#DIV/0!</v>
      </c>
      <c r="U367" t="e">
        <f t="shared" si="80"/>
        <v>#DIV/0!</v>
      </c>
      <c r="V367" t="e">
        <f t="shared" si="81"/>
        <v>#DIV/0!</v>
      </c>
      <c r="W367" t="e">
        <f t="shared" si="82"/>
        <v>#DIV/0!</v>
      </c>
      <c r="X367" t="e">
        <f t="shared" si="83"/>
        <v>#DIV/0!</v>
      </c>
      <c r="Y367" t="e">
        <f t="shared" si="84"/>
        <v>#DIV/0!</v>
      </c>
      <c r="Z367" t="e">
        <f t="shared" si="85"/>
        <v>#DIV/0!</v>
      </c>
      <c r="AA367" t="e">
        <f t="shared" si="86"/>
        <v>#DIV/0!</v>
      </c>
      <c r="AB367" t="e">
        <f t="shared" si="87"/>
        <v>#DIV/0!</v>
      </c>
      <c r="AC367" t="e">
        <f t="shared" si="88"/>
        <v>#DIV/0!</v>
      </c>
      <c r="AD367" t="e">
        <f t="shared" si="89"/>
        <v>#DIV/0!</v>
      </c>
      <c r="AE367" t="e">
        <f t="shared" si="90"/>
        <v>#DIV/0!</v>
      </c>
      <c r="AF367" t="e">
        <f t="shared" si="91"/>
        <v>#DIV/0!</v>
      </c>
      <c r="AG367" t="e">
        <f t="shared" si="92"/>
        <v>#DIV/0!</v>
      </c>
      <c r="AH367" t="e">
        <f t="shared" si="93"/>
        <v>#DIV/0!</v>
      </c>
    </row>
    <row r="368" spans="1:34" x14ac:dyDescent="0.25">
      <c r="A368" s="465">
        <v>362</v>
      </c>
      <c r="T368" t="e">
        <f t="shared" si="79"/>
        <v>#DIV/0!</v>
      </c>
      <c r="U368" t="e">
        <f t="shared" si="80"/>
        <v>#DIV/0!</v>
      </c>
      <c r="V368" t="e">
        <f t="shared" si="81"/>
        <v>#DIV/0!</v>
      </c>
      <c r="W368" t="e">
        <f t="shared" si="82"/>
        <v>#DIV/0!</v>
      </c>
      <c r="X368" t="e">
        <f t="shared" si="83"/>
        <v>#DIV/0!</v>
      </c>
      <c r="Y368" t="e">
        <f t="shared" si="84"/>
        <v>#DIV/0!</v>
      </c>
      <c r="Z368" t="e">
        <f t="shared" si="85"/>
        <v>#DIV/0!</v>
      </c>
      <c r="AA368" t="e">
        <f t="shared" si="86"/>
        <v>#DIV/0!</v>
      </c>
      <c r="AB368" t="e">
        <f t="shared" si="87"/>
        <v>#DIV/0!</v>
      </c>
      <c r="AC368" t="e">
        <f t="shared" si="88"/>
        <v>#DIV/0!</v>
      </c>
      <c r="AD368" t="e">
        <f t="shared" si="89"/>
        <v>#DIV/0!</v>
      </c>
      <c r="AE368" t="e">
        <f t="shared" si="90"/>
        <v>#DIV/0!</v>
      </c>
      <c r="AF368" t="e">
        <f t="shared" si="91"/>
        <v>#DIV/0!</v>
      </c>
      <c r="AG368" t="e">
        <f t="shared" si="92"/>
        <v>#DIV/0!</v>
      </c>
      <c r="AH368" t="e">
        <f t="shared" si="93"/>
        <v>#DIV/0!</v>
      </c>
    </row>
    <row r="369" spans="1:34" x14ac:dyDescent="0.25">
      <c r="A369" s="465">
        <v>363</v>
      </c>
      <c r="T369" t="e">
        <f t="shared" si="79"/>
        <v>#DIV/0!</v>
      </c>
      <c r="U369" t="e">
        <f t="shared" si="80"/>
        <v>#DIV/0!</v>
      </c>
      <c r="V369" t="e">
        <f t="shared" si="81"/>
        <v>#DIV/0!</v>
      </c>
      <c r="W369" t="e">
        <f t="shared" si="82"/>
        <v>#DIV/0!</v>
      </c>
      <c r="X369" t="e">
        <f t="shared" si="83"/>
        <v>#DIV/0!</v>
      </c>
      <c r="Y369" t="e">
        <f t="shared" si="84"/>
        <v>#DIV/0!</v>
      </c>
      <c r="Z369" t="e">
        <f t="shared" si="85"/>
        <v>#DIV/0!</v>
      </c>
      <c r="AA369" t="e">
        <f t="shared" si="86"/>
        <v>#DIV/0!</v>
      </c>
      <c r="AB369" t="e">
        <f t="shared" si="87"/>
        <v>#DIV/0!</v>
      </c>
      <c r="AC369" t="e">
        <f t="shared" si="88"/>
        <v>#DIV/0!</v>
      </c>
      <c r="AD369" t="e">
        <f t="shared" si="89"/>
        <v>#DIV/0!</v>
      </c>
      <c r="AE369" t="e">
        <f t="shared" si="90"/>
        <v>#DIV/0!</v>
      </c>
      <c r="AF369" t="e">
        <f t="shared" si="91"/>
        <v>#DIV/0!</v>
      </c>
      <c r="AG369" t="e">
        <f t="shared" si="92"/>
        <v>#DIV/0!</v>
      </c>
      <c r="AH369" t="e">
        <f t="shared" si="93"/>
        <v>#DIV/0!</v>
      </c>
    </row>
    <row r="370" spans="1:34" x14ac:dyDescent="0.25">
      <c r="A370" s="465">
        <v>364</v>
      </c>
      <c r="T370" t="e">
        <f t="shared" si="79"/>
        <v>#DIV/0!</v>
      </c>
      <c r="U370" t="e">
        <f t="shared" si="80"/>
        <v>#DIV/0!</v>
      </c>
      <c r="V370" t="e">
        <f t="shared" si="81"/>
        <v>#DIV/0!</v>
      </c>
      <c r="W370" t="e">
        <f t="shared" si="82"/>
        <v>#DIV/0!</v>
      </c>
      <c r="X370" t="e">
        <f t="shared" si="83"/>
        <v>#DIV/0!</v>
      </c>
      <c r="Y370" t="e">
        <f t="shared" si="84"/>
        <v>#DIV/0!</v>
      </c>
      <c r="Z370" t="e">
        <f t="shared" si="85"/>
        <v>#DIV/0!</v>
      </c>
      <c r="AA370" t="e">
        <f t="shared" si="86"/>
        <v>#DIV/0!</v>
      </c>
      <c r="AB370" t="e">
        <f t="shared" si="87"/>
        <v>#DIV/0!</v>
      </c>
      <c r="AC370" t="e">
        <f t="shared" si="88"/>
        <v>#DIV/0!</v>
      </c>
      <c r="AD370" t="e">
        <f t="shared" si="89"/>
        <v>#DIV/0!</v>
      </c>
      <c r="AE370" t="e">
        <f t="shared" si="90"/>
        <v>#DIV/0!</v>
      </c>
      <c r="AF370" t="e">
        <f t="shared" si="91"/>
        <v>#DIV/0!</v>
      </c>
      <c r="AG370" t="e">
        <f t="shared" si="92"/>
        <v>#DIV/0!</v>
      </c>
      <c r="AH370" t="e">
        <f t="shared" si="93"/>
        <v>#DIV/0!</v>
      </c>
    </row>
    <row r="371" spans="1:34" x14ac:dyDescent="0.25">
      <c r="A371" s="465">
        <v>365</v>
      </c>
      <c r="T371" t="e">
        <f t="shared" si="79"/>
        <v>#DIV/0!</v>
      </c>
      <c r="U371" t="e">
        <f t="shared" si="80"/>
        <v>#DIV/0!</v>
      </c>
      <c r="V371" t="e">
        <f t="shared" si="81"/>
        <v>#DIV/0!</v>
      </c>
      <c r="W371" t="e">
        <f t="shared" si="82"/>
        <v>#DIV/0!</v>
      </c>
      <c r="X371" t="e">
        <f t="shared" si="83"/>
        <v>#DIV/0!</v>
      </c>
      <c r="Y371" t="e">
        <f t="shared" si="84"/>
        <v>#DIV/0!</v>
      </c>
      <c r="Z371" t="e">
        <f t="shared" si="85"/>
        <v>#DIV/0!</v>
      </c>
      <c r="AA371" t="e">
        <f t="shared" si="86"/>
        <v>#DIV/0!</v>
      </c>
      <c r="AB371" t="e">
        <f t="shared" si="87"/>
        <v>#DIV/0!</v>
      </c>
      <c r="AC371" t="e">
        <f t="shared" si="88"/>
        <v>#DIV/0!</v>
      </c>
      <c r="AD371" t="e">
        <f t="shared" si="89"/>
        <v>#DIV/0!</v>
      </c>
      <c r="AE371" t="e">
        <f t="shared" si="90"/>
        <v>#DIV/0!</v>
      </c>
      <c r="AF371" t="e">
        <f t="shared" si="91"/>
        <v>#DIV/0!</v>
      </c>
      <c r="AG371" t="e">
        <f t="shared" si="92"/>
        <v>#DIV/0!</v>
      </c>
      <c r="AH371" t="e">
        <f t="shared" si="93"/>
        <v>#DIV/0!</v>
      </c>
    </row>
    <row r="372" spans="1:34" x14ac:dyDescent="0.25">
      <c r="A372" s="465">
        <v>366</v>
      </c>
      <c r="T372" t="e">
        <f t="shared" si="79"/>
        <v>#DIV/0!</v>
      </c>
      <c r="U372" t="e">
        <f t="shared" si="80"/>
        <v>#DIV/0!</v>
      </c>
      <c r="V372" t="e">
        <f t="shared" si="81"/>
        <v>#DIV/0!</v>
      </c>
      <c r="W372" t="e">
        <f t="shared" si="82"/>
        <v>#DIV/0!</v>
      </c>
      <c r="X372" t="e">
        <f t="shared" si="83"/>
        <v>#DIV/0!</v>
      </c>
      <c r="Y372" t="e">
        <f t="shared" si="84"/>
        <v>#DIV/0!</v>
      </c>
      <c r="Z372" t="e">
        <f t="shared" si="85"/>
        <v>#DIV/0!</v>
      </c>
      <c r="AA372" t="e">
        <f t="shared" si="86"/>
        <v>#DIV/0!</v>
      </c>
      <c r="AB372" t="e">
        <f t="shared" si="87"/>
        <v>#DIV/0!</v>
      </c>
      <c r="AC372" t="e">
        <f t="shared" si="88"/>
        <v>#DIV/0!</v>
      </c>
      <c r="AD372" t="e">
        <f t="shared" si="89"/>
        <v>#DIV/0!</v>
      </c>
      <c r="AE372" t="e">
        <f t="shared" si="90"/>
        <v>#DIV/0!</v>
      </c>
      <c r="AF372" t="e">
        <f t="shared" si="91"/>
        <v>#DIV/0!</v>
      </c>
      <c r="AG372" t="e">
        <f t="shared" si="92"/>
        <v>#DIV/0!</v>
      </c>
      <c r="AH372" t="e">
        <f t="shared" si="93"/>
        <v>#DIV/0!</v>
      </c>
    </row>
    <row r="373" spans="1:34" x14ac:dyDescent="0.25">
      <c r="A373" s="465">
        <v>367</v>
      </c>
      <c r="T373" t="e">
        <f t="shared" si="79"/>
        <v>#DIV/0!</v>
      </c>
      <c r="U373" t="e">
        <f t="shared" si="80"/>
        <v>#DIV/0!</v>
      </c>
      <c r="V373" t="e">
        <f t="shared" si="81"/>
        <v>#DIV/0!</v>
      </c>
      <c r="W373" t="e">
        <f t="shared" si="82"/>
        <v>#DIV/0!</v>
      </c>
      <c r="X373" t="e">
        <f t="shared" si="83"/>
        <v>#DIV/0!</v>
      </c>
      <c r="Y373" t="e">
        <f t="shared" si="84"/>
        <v>#DIV/0!</v>
      </c>
      <c r="Z373" t="e">
        <f t="shared" si="85"/>
        <v>#DIV/0!</v>
      </c>
      <c r="AA373" t="e">
        <f t="shared" si="86"/>
        <v>#DIV/0!</v>
      </c>
      <c r="AB373" t="e">
        <f t="shared" si="87"/>
        <v>#DIV/0!</v>
      </c>
      <c r="AC373" t="e">
        <f t="shared" si="88"/>
        <v>#DIV/0!</v>
      </c>
      <c r="AD373" t="e">
        <f t="shared" si="89"/>
        <v>#DIV/0!</v>
      </c>
      <c r="AE373" t="e">
        <f t="shared" si="90"/>
        <v>#DIV/0!</v>
      </c>
      <c r="AF373" t="e">
        <f t="shared" si="91"/>
        <v>#DIV/0!</v>
      </c>
      <c r="AG373" t="e">
        <f t="shared" si="92"/>
        <v>#DIV/0!</v>
      </c>
      <c r="AH373" t="e">
        <f t="shared" si="93"/>
        <v>#DIV/0!</v>
      </c>
    </row>
    <row r="374" spans="1:34" x14ac:dyDescent="0.25">
      <c r="A374" s="465">
        <v>368</v>
      </c>
      <c r="T374" t="e">
        <f t="shared" si="79"/>
        <v>#DIV/0!</v>
      </c>
      <c r="U374" t="e">
        <f t="shared" si="80"/>
        <v>#DIV/0!</v>
      </c>
      <c r="V374" t="e">
        <f t="shared" si="81"/>
        <v>#DIV/0!</v>
      </c>
      <c r="W374" t="e">
        <f t="shared" si="82"/>
        <v>#DIV/0!</v>
      </c>
      <c r="X374" t="e">
        <f t="shared" si="83"/>
        <v>#DIV/0!</v>
      </c>
      <c r="Y374" t="e">
        <f t="shared" si="84"/>
        <v>#DIV/0!</v>
      </c>
      <c r="Z374" t="e">
        <f t="shared" si="85"/>
        <v>#DIV/0!</v>
      </c>
      <c r="AA374" t="e">
        <f t="shared" si="86"/>
        <v>#DIV/0!</v>
      </c>
      <c r="AB374" t="e">
        <f t="shared" si="87"/>
        <v>#DIV/0!</v>
      </c>
      <c r="AC374" t="e">
        <f t="shared" si="88"/>
        <v>#DIV/0!</v>
      </c>
      <c r="AD374" t="e">
        <f t="shared" si="89"/>
        <v>#DIV/0!</v>
      </c>
      <c r="AE374" t="e">
        <f t="shared" si="90"/>
        <v>#DIV/0!</v>
      </c>
      <c r="AF374" t="e">
        <f t="shared" si="91"/>
        <v>#DIV/0!</v>
      </c>
      <c r="AG374" t="e">
        <f t="shared" si="92"/>
        <v>#DIV/0!</v>
      </c>
      <c r="AH374" t="e">
        <f t="shared" si="93"/>
        <v>#DIV/0!</v>
      </c>
    </row>
    <row r="375" spans="1:34" x14ac:dyDescent="0.25">
      <c r="A375" s="465">
        <v>369</v>
      </c>
      <c r="T375" t="e">
        <f t="shared" si="79"/>
        <v>#DIV/0!</v>
      </c>
      <c r="U375" t="e">
        <f t="shared" si="80"/>
        <v>#DIV/0!</v>
      </c>
      <c r="V375" t="e">
        <f t="shared" si="81"/>
        <v>#DIV/0!</v>
      </c>
      <c r="W375" t="e">
        <f t="shared" si="82"/>
        <v>#DIV/0!</v>
      </c>
      <c r="X375" t="e">
        <f t="shared" si="83"/>
        <v>#DIV/0!</v>
      </c>
      <c r="Y375" t="e">
        <f t="shared" si="84"/>
        <v>#DIV/0!</v>
      </c>
      <c r="Z375" t="e">
        <f t="shared" si="85"/>
        <v>#DIV/0!</v>
      </c>
      <c r="AA375" t="e">
        <f t="shared" si="86"/>
        <v>#DIV/0!</v>
      </c>
      <c r="AB375" t="e">
        <f t="shared" si="87"/>
        <v>#DIV/0!</v>
      </c>
      <c r="AC375" t="e">
        <f t="shared" si="88"/>
        <v>#DIV/0!</v>
      </c>
      <c r="AD375" t="e">
        <f t="shared" si="89"/>
        <v>#DIV/0!</v>
      </c>
      <c r="AE375" t="e">
        <f t="shared" si="90"/>
        <v>#DIV/0!</v>
      </c>
      <c r="AF375" t="e">
        <f t="shared" si="91"/>
        <v>#DIV/0!</v>
      </c>
      <c r="AG375" t="e">
        <f t="shared" si="92"/>
        <v>#DIV/0!</v>
      </c>
      <c r="AH375" t="e">
        <f t="shared" si="93"/>
        <v>#DIV/0!</v>
      </c>
    </row>
    <row r="376" spans="1:34" x14ac:dyDescent="0.25">
      <c r="A376" s="465">
        <v>370</v>
      </c>
      <c r="T376" t="e">
        <f t="shared" si="79"/>
        <v>#DIV/0!</v>
      </c>
      <c r="U376" t="e">
        <f t="shared" si="80"/>
        <v>#DIV/0!</v>
      </c>
      <c r="V376" t="e">
        <f t="shared" si="81"/>
        <v>#DIV/0!</v>
      </c>
      <c r="W376" t="e">
        <f t="shared" si="82"/>
        <v>#DIV/0!</v>
      </c>
      <c r="X376" t="e">
        <f t="shared" si="83"/>
        <v>#DIV/0!</v>
      </c>
      <c r="Y376" t="e">
        <f t="shared" si="84"/>
        <v>#DIV/0!</v>
      </c>
      <c r="Z376" t="e">
        <f t="shared" si="85"/>
        <v>#DIV/0!</v>
      </c>
      <c r="AA376" t="e">
        <f t="shared" si="86"/>
        <v>#DIV/0!</v>
      </c>
      <c r="AB376" t="e">
        <f t="shared" si="87"/>
        <v>#DIV/0!</v>
      </c>
      <c r="AC376" t="e">
        <f t="shared" si="88"/>
        <v>#DIV/0!</v>
      </c>
      <c r="AD376" t="e">
        <f t="shared" si="89"/>
        <v>#DIV/0!</v>
      </c>
      <c r="AE376" t="e">
        <f t="shared" si="90"/>
        <v>#DIV/0!</v>
      </c>
      <c r="AF376" t="e">
        <f t="shared" si="91"/>
        <v>#DIV/0!</v>
      </c>
      <c r="AG376" t="e">
        <f t="shared" si="92"/>
        <v>#DIV/0!</v>
      </c>
      <c r="AH376" t="e">
        <f t="shared" si="93"/>
        <v>#DIV/0!</v>
      </c>
    </row>
    <row r="377" spans="1:34" x14ac:dyDescent="0.25">
      <c r="A377" s="465">
        <v>371</v>
      </c>
      <c r="T377" t="e">
        <f t="shared" si="79"/>
        <v>#DIV/0!</v>
      </c>
      <c r="U377" t="e">
        <f t="shared" si="80"/>
        <v>#DIV/0!</v>
      </c>
      <c r="V377" t="e">
        <f t="shared" si="81"/>
        <v>#DIV/0!</v>
      </c>
      <c r="W377" t="e">
        <f t="shared" si="82"/>
        <v>#DIV/0!</v>
      </c>
      <c r="X377" t="e">
        <f t="shared" si="83"/>
        <v>#DIV/0!</v>
      </c>
      <c r="Y377" t="e">
        <f t="shared" si="84"/>
        <v>#DIV/0!</v>
      </c>
      <c r="Z377" t="e">
        <f t="shared" si="85"/>
        <v>#DIV/0!</v>
      </c>
      <c r="AA377" t="e">
        <f t="shared" si="86"/>
        <v>#DIV/0!</v>
      </c>
      <c r="AB377" t="e">
        <f t="shared" si="87"/>
        <v>#DIV/0!</v>
      </c>
      <c r="AC377" t="e">
        <f t="shared" si="88"/>
        <v>#DIV/0!</v>
      </c>
      <c r="AD377" t="e">
        <f t="shared" si="89"/>
        <v>#DIV/0!</v>
      </c>
      <c r="AE377" t="e">
        <f t="shared" si="90"/>
        <v>#DIV/0!</v>
      </c>
      <c r="AF377" t="e">
        <f t="shared" si="91"/>
        <v>#DIV/0!</v>
      </c>
      <c r="AG377" t="e">
        <f t="shared" si="92"/>
        <v>#DIV/0!</v>
      </c>
      <c r="AH377" t="e">
        <f t="shared" si="93"/>
        <v>#DIV/0!</v>
      </c>
    </row>
    <row r="378" spans="1:34" x14ac:dyDescent="0.25">
      <c r="A378" s="465">
        <v>372</v>
      </c>
      <c r="T378" t="e">
        <f t="shared" si="79"/>
        <v>#DIV/0!</v>
      </c>
      <c r="U378" t="e">
        <f t="shared" si="80"/>
        <v>#DIV/0!</v>
      </c>
      <c r="V378" t="e">
        <f t="shared" si="81"/>
        <v>#DIV/0!</v>
      </c>
      <c r="W378" t="e">
        <f t="shared" si="82"/>
        <v>#DIV/0!</v>
      </c>
      <c r="X378" t="e">
        <f t="shared" si="83"/>
        <v>#DIV/0!</v>
      </c>
      <c r="Y378" t="e">
        <f t="shared" si="84"/>
        <v>#DIV/0!</v>
      </c>
      <c r="Z378" t="e">
        <f t="shared" si="85"/>
        <v>#DIV/0!</v>
      </c>
      <c r="AA378" t="e">
        <f t="shared" si="86"/>
        <v>#DIV/0!</v>
      </c>
      <c r="AB378" t="e">
        <f t="shared" si="87"/>
        <v>#DIV/0!</v>
      </c>
      <c r="AC378" t="e">
        <f t="shared" si="88"/>
        <v>#DIV/0!</v>
      </c>
      <c r="AD378" t="e">
        <f t="shared" si="89"/>
        <v>#DIV/0!</v>
      </c>
      <c r="AE378" t="e">
        <f t="shared" si="90"/>
        <v>#DIV/0!</v>
      </c>
      <c r="AF378" t="e">
        <f t="shared" si="91"/>
        <v>#DIV/0!</v>
      </c>
      <c r="AG378" t="e">
        <f t="shared" si="92"/>
        <v>#DIV/0!</v>
      </c>
      <c r="AH378" t="e">
        <f t="shared" si="93"/>
        <v>#DIV/0!</v>
      </c>
    </row>
    <row r="379" spans="1:34" x14ac:dyDescent="0.25">
      <c r="A379" s="465">
        <v>373</v>
      </c>
      <c r="T379" t="e">
        <f t="shared" si="79"/>
        <v>#DIV/0!</v>
      </c>
      <c r="U379" t="e">
        <f t="shared" si="80"/>
        <v>#DIV/0!</v>
      </c>
      <c r="V379" t="e">
        <f t="shared" si="81"/>
        <v>#DIV/0!</v>
      </c>
      <c r="W379" t="e">
        <f t="shared" si="82"/>
        <v>#DIV/0!</v>
      </c>
      <c r="X379" t="e">
        <f t="shared" si="83"/>
        <v>#DIV/0!</v>
      </c>
      <c r="Y379" t="e">
        <f t="shared" si="84"/>
        <v>#DIV/0!</v>
      </c>
      <c r="Z379" t="e">
        <f t="shared" si="85"/>
        <v>#DIV/0!</v>
      </c>
      <c r="AA379" t="e">
        <f t="shared" si="86"/>
        <v>#DIV/0!</v>
      </c>
      <c r="AB379" t="e">
        <f t="shared" si="87"/>
        <v>#DIV/0!</v>
      </c>
      <c r="AC379" t="e">
        <f t="shared" si="88"/>
        <v>#DIV/0!</v>
      </c>
      <c r="AD379" t="e">
        <f t="shared" si="89"/>
        <v>#DIV/0!</v>
      </c>
      <c r="AE379" t="e">
        <f t="shared" si="90"/>
        <v>#DIV/0!</v>
      </c>
      <c r="AF379" t="e">
        <f t="shared" si="91"/>
        <v>#DIV/0!</v>
      </c>
      <c r="AG379" t="e">
        <f t="shared" si="92"/>
        <v>#DIV/0!</v>
      </c>
      <c r="AH379" t="e">
        <f t="shared" si="93"/>
        <v>#DIV/0!</v>
      </c>
    </row>
    <row r="380" spans="1:34" x14ac:dyDescent="0.25">
      <c r="A380" s="465">
        <v>374</v>
      </c>
      <c r="T380" t="e">
        <f t="shared" si="79"/>
        <v>#DIV/0!</v>
      </c>
      <c r="U380" t="e">
        <f t="shared" si="80"/>
        <v>#DIV/0!</v>
      </c>
      <c r="V380" t="e">
        <f t="shared" si="81"/>
        <v>#DIV/0!</v>
      </c>
      <c r="W380" t="e">
        <f t="shared" si="82"/>
        <v>#DIV/0!</v>
      </c>
      <c r="X380" t="e">
        <f t="shared" si="83"/>
        <v>#DIV/0!</v>
      </c>
      <c r="Y380" t="e">
        <f t="shared" si="84"/>
        <v>#DIV/0!</v>
      </c>
      <c r="Z380" t="e">
        <f t="shared" si="85"/>
        <v>#DIV/0!</v>
      </c>
      <c r="AA380" t="e">
        <f t="shared" si="86"/>
        <v>#DIV/0!</v>
      </c>
      <c r="AB380" t="e">
        <f t="shared" si="87"/>
        <v>#DIV/0!</v>
      </c>
      <c r="AC380" t="e">
        <f t="shared" si="88"/>
        <v>#DIV/0!</v>
      </c>
      <c r="AD380" t="e">
        <f t="shared" si="89"/>
        <v>#DIV/0!</v>
      </c>
      <c r="AE380" t="e">
        <f t="shared" si="90"/>
        <v>#DIV/0!</v>
      </c>
      <c r="AF380" t="e">
        <f t="shared" si="91"/>
        <v>#DIV/0!</v>
      </c>
      <c r="AG380" t="e">
        <f t="shared" si="92"/>
        <v>#DIV/0!</v>
      </c>
      <c r="AH380" t="e">
        <f t="shared" si="93"/>
        <v>#DIV/0!</v>
      </c>
    </row>
    <row r="381" spans="1:34" x14ac:dyDescent="0.25">
      <c r="A381" s="465">
        <v>375</v>
      </c>
      <c r="T381" t="e">
        <f t="shared" si="79"/>
        <v>#DIV/0!</v>
      </c>
      <c r="U381" t="e">
        <f t="shared" si="80"/>
        <v>#DIV/0!</v>
      </c>
      <c r="V381" t="e">
        <f t="shared" si="81"/>
        <v>#DIV/0!</v>
      </c>
      <c r="W381" t="e">
        <f t="shared" si="82"/>
        <v>#DIV/0!</v>
      </c>
      <c r="X381" t="e">
        <f t="shared" si="83"/>
        <v>#DIV/0!</v>
      </c>
      <c r="Y381" t="e">
        <f t="shared" si="84"/>
        <v>#DIV/0!</v>
      </c>
      <c r="Z381" t="e">
        <f t="shared" si="85"/>
        <v>#DIV/0!</v>
      </c>
      <c r="AA381" t="e">
        <f t="shared" si="86"/>
        <v>#DIV/0!</v>
      </c>
      <c r="AB381" t="e">
        <f t="shared" si="87"/>
        <v>#DIV/0!</v>
      </c>
      <c r="AC381" t="e">
        <f t="shared" si="88"/>
        <v>#DIV/0!</v>
      </c>
      <c r="AD381" t="e">
        <f t="shared" si="89"/>
        <v>#DIV/0!</v>
      </c>
      <c r="AE381" t="e">
        <f t="shared" si="90"/>
        <v>#DIV/0!</v>
      </c>
      <c r="AF381" t="e">
        <f t="shared" si="91"/>
        <v>#DIV/0!</v>
      </c>
      <c r="AG381" t="e">
        <f t="shared" si="92"/>
        <v>#DIV/0!</v>
      </c>
      <c r="AH381" t="e">
        <f t="shared" si="93"/>
        <v>#DIV/0!</v>
      </c>
    </row>
    <row r="382" spans="1:34" x14ac:dyDescent="0.25">
      <c r="A382" s="465">
        <v>376</v>
      </c>
      <c r="T382" t="e">
        <f t="shared" si="79"/>
        <v>#DIV/0!</v>
      </c>
      <c r="U382" t="e">
        <f t="shared" si="80"/>
        <v>#DIV/0!</v>
      </c>
      <c r="V382" t="e">
        <f t="shared" si="81"/>
        <v>#DIV/0!</v>
      </c>
      <c r="W382" t="e">
        <f t="shared" si="82"/>
        <v>#DIV/0!</v>
      </c>
      <c r="X382" t="e">
        <f t="shared" si="83"/>
        <v>#DIV/0!</v>
      </c>
      <c r="Y382" t="e">
        <f t="shared" si="84"/>
        <v>#DIV/0!</v>
      </c>
      <c r="Z382" t="e">
        <f t="shared" si="85"/>
        <v>#DIV/0!</v>
      </c>
      <c r="AA382" t="e">
        <f t="shared" si="86"/>
        <v>#DIV/0!</v>
      </c>
      <c r="AB382" t="e">
        <f t="shared" si="87"/>
        <v>#DIV/0!</v>
      </c>
      <c r="AC382" t="e">
        <f t="shared" si="88"/>
        <v>#DIV/0!</v>
      </c>
      <c r="AD382" t="e">
        <f t="shared" si="89"/>
        <v>#DIV/0!</v>
      </c>
      <c r="AE382" t="e">
        <f t="shared" si="90"/>
        <v>#DIV/0!</v>
      </c>
      <c r="AF382" t="e">
        <f t="shared" si="91"/>
        <v>#DIV/0!</v>
      </c>
      <c r="AG382" t="e">
        <f t="shared" si="92"/>
        <v>#DIV/0!</v>
      </c>
      <c r="AH382" t="e">
        <f t="shared" si="93"/>
        <v>#DIV/0!</v>
      </c>
    </row>
    <row r="383" spans="1:34" x14ac:dyDescent="0.25">
      <c r="A383" s="465">
        <v>377</v>
      </c>
      <c r="T383" t="e">
        <f t="shared" si="79"/>
        <v>#DIV/0!</v>
      </c>
      <c r="U383" t="e">
        <f t="shared" si="80"/>
        <v>#DIV/0!</v>
      </c>
      <c r="V383" t="e">
        <f t="shared" si="81"/>
        <v>#DIV/0!</v>
      </c>
      <c r="W383" t="e">
        <f t="shared" si="82"/>
        <v>#DIV/0!</v>
      </c>
      <c r="X383" t="e">
        <f t="shared" si="83"/>
        <v>#DIV/0!</v>
      </c>
      <c r="Y383" t="e">
        <f t="shared" si="84"/>
        <v>#DIV/0!</v>
      </c>
      <c r="Z383" t="e">
        <f t="shared" si="85"/>
        <v>#DIV/0!</v>
      </c>
      <c r="AA383" t="e">
        <f t="shared" si="86"/>
        <v>#DIV/0!</v>
      </c>
      <c r="AB383" t="e">
        <f t="shared" si="87"/>
        <v>#DIV/0!</v>
      </c>
      <c r="AC383" t="e">
        <f t="shared" si="88"/>
        <v>#DIV/0!</v>
      </c>
      <c r="AD383" t="e">
        <f t="shared" si="89"/>
        <v>#DIV/0!</v>
      </c>
      <c r="AE383" t="e">
        <f t="shared" si="90"/>
        <v>#DIV/0!</v>
      </c>
      <c r="AF383" t="e">
        <f t="shared" si="91"/>
        <v>#DIV/0!</v>
      </c>
      <c r="AG383" t="e">
        <f t="shared" si="92"/>
        <v>#DIV/0!</v>
      </c>
      <c r="AH383" t="e">
        <f t="shared" si="93"/>
        <v>#DIV/0!</v>
      </c>
    </row>
    <row r="384" spans="1:34" x14ac:dyDescent="0.25">
      <c r="A384" s="465">
        <v>378</v>
      </c>
      <c r="T384" t="e">
        <f t="shared" si="79"/>
        <v>#DIV/0!</v>
      </c>
      <c r="U384" t="e">
        <f t="shared" si="80"/>
        <v>#DIV/0!</v>
      </c>
      <c r="V384" t="e">
        <f t="shared" si="81"/>
        <v>#DIV/0!</v>
      </c>
      <c r="W384" t="e">
        <f t="shared" si="82"/>
        <v>#DIV/0!</v>
      </c>
      <c r="X384" t="e">
        <f t="shared" si="83"/>
        <v>#DIV/0!</v>
      </c>
      <c r="Y384" t="e">
        <f t="shared" si="84"/>
        <v>#DIV/0!</v>
      </c>
      <c r="Z384" t="e">
        <f t="shared" si="85"/>
        <v>#DIV/0!</v>
      </c>
      <c r="AA384" t="e">
        <f t="shared" si="86"/>
        <v>#DIV/0!</v>
      </c>
      <c r="AB384" t="e">
        <f t="shared" si="87"/>
        <v>#DIV/0!</v>
      </c>
      <c r="AC384" t="e">
        <f t="shared" si="88"/>
        <v>#DIV/0!</v>
      </c>
      <c r="AD384" t="e">
        <f t="shared" si="89"/>
        <v>#DIV/0!</v>
      </c>
      <c r="AE384" t="e">
        <f t="shared" si="90"/>
        <v>#DIV/0!</v>
      </c>
      <c r="AF384" t="e">
        <f t="shared" si="91"/>
        <v>#DIV/0!</v>
      </c>
      <c r="AG384" t="e">
        <f t="shared" si="92"/>
        <v>#DIV/0!</v>
      </c>
      <c r="AH384" t="e">
        <f t="shared" si="93"/>
        <v>#DIV/0!</v>
      </c>
    </row>
    <row r="385" spans="1:34" x14ac:dyDescent="0.25">
      <c r="A385" s="465">
        <v>379</v>
      </c>
      <c r="T385" t="e">
        <f t="shared" si="79"/>
        <v>#DIV/0!</v>
      </c>
      <c r="U385" t="e">
        <f t="shared" si="80"/>
        <v>#DIV/0!</v>
      </c>
      <c r="V385" t="e">
        <f t="shared" si="81"/>
        <v>#DIV/0!</v>
      </c>
      <c r="W385" t="e">
        <f t="shared" si="82"/>
        <v>#DIV/0!</v>
      </c>
      <c r="X385" t="e">
        <f t="shared" si="83"/>
        <v>#DIV/0!</v>
      </c>
      <c r="Y385" t="e">
        <f t="shared" si="84"/>
        <v>#DIV/0!</v>
      </c>
      <c r="Z385" t="e">
        <f t="shared" si="85"/>
        <v>#DIV/0!</v>
      </c>
      <c r="AA385" t="e">
        <f t="shared" si="86"/>
        <v>#DIV/0!</v>
      </c>
      <c r="AB385" t="e">
        <f t="shared" si="87"/>
        <v>#DIV/0!</v>
      </c>
      <c r="AC385" t="e">
        <f t="shared" si="88"/>
        <v>#DIV/0!</v>
      </c>
      <c r="AD385" t="e">
        <f t="shared" si="89"/>
        <v>#DIV/0!</v>
      </c>
      <c r="AE385" t="e">
        <f t="shared" si="90"/>
        <v>#DIV/0!</v>
      </c>
      <c r="AF385" t="e">
        <f t="shared" si="91"/>
        <v>#DIV/0!</v>
      </c>
      <c r="AG385" t="e">
        <f t="shared" si="92"/>
        <v>#DIV/0!</v>
      </c>
      <c r="AH385" t="e">
        <f t="shared" si="93"/>
        <v>#DIV/0!</v>
      </c>
    </row>
    <row r="386" spans="1:34" x14ac:dyDescent="0.25">
      <c r="A386" s="465">
        <v>380</v>
      </c>
      <c r="T386" t="e">
        <f t="shared" si="79"/>
        <v>#DIV/0!</v>
      </c>
      <c r="U386" t="e">
        <f t="shared" si="80"/>
        <v>#DIV/0!</v>
      </c>
      <c r="V386" t="e">
        <f t="shared" si="81"/>
        <v>#DIV/0!</v>
      </c>
      <c r="W386" t="e">
        <f t="shared" si="82"/>
        <v>#DIV/0!</v>
      </c>
      <c r="X386" t="e">
        <f t="shared" si="83"/>
        <v>#DIV/0!</v>
      </c>
      <c r="Y386" t="e">
        <f t="shared" si="84"/>
        <v>#DIV/0!</v>
      </c>
      <c r="Z386" t="e">
        <f t="shared" si="85"/>
        <v>#DIV/0!</v>
      </c>
      <c r="AA386" t="e">
        <f t="shared" si="86"/>
        <v>#DIV/0!</v>
      </c>
      <c r="AB386" t="e">
        <f t="shared" si="87"/>
        <v>#DIV/0!</v>
      </c>
      <c r="AC386" t="e">
        <f t="shared" si="88"/>
        <v>#DIV/0!</v>
      </c>
      <c r="AD386" t="e">
        <f t="shared" si="89"/>
        <v>#DIV/0!</v>
      </c>
      <c r="AE386" t="e">
        <f t="shared" si="90"/>
        <v>#DIV/0!</v>
      </c>
      <c r="AF386" t="e">
        <f t="shared" si="91"/>
        <v>#DIV/0!</v>
      </c>
      <c r="AG386" t="e">
        <f t="shared" si="92"/>
        <v>#DIV/0!</v>
      </c>
      <c r="AH386" t="e">
        <f t="shared" si="93"/>
        <v>#DIV/0!</v>
      </c>
    </row>
    <row r="387" spans="1:34" x14ac:dyDescent="0.25">
      <c r="A387" s="465">
        <v>381</v>
      </c>
      <c r="T387" t="e">
        <f t="shared" si="79"/>
        <v>#DIV/0!</v>
      </c>
      <c r="U387" t="e">
        <f t="shared" si="80"/>
        <v>#DIV/0!</v>
      </c>
      <c r="V387" t="e">
        <f t="shared" si="81"/>
        <v>#DIV/0!</v>
      </c>
      <c r="W387" t="e">
        <f t="shared" si="82"/>
        <v>#DIV/0!</v>
      </c>
      <c r="X387" t="e">
        <f t="shared" si="83"/>
        <v>#DIV/0!</v>
      </c>
      <c r="Y387" t="e">
        <f t="shared" si="84"/>
        <v>#DIV/0!</v>
      </c>
      <c r="Z387" t="e">
        <f t="shared" si="85"/>
        <v>#DIV/0!</v>
      </c>
      <c r="AA387" t="e">
        <f t="shared" si="86"/>
        <v>#DIV/0!</v>
      </c>
      <c r="AB387" t="e">
        <f t="shared" si="87"/>
        <v>#DIV/0!</v>
      </c>
      <c r="AC387" t="e">
        <f t="shared" si="88"/>
        <v>#DIV/0!</v>
      </c>
      <c r="AD387" t="e">
        <f t="shared" si="89"/>
        <v>#DIV/0!</v>
      </c>
      <c r="AE387" t="e">
        <f t="shared" si="90"/>
        <v>#DIV/0!</v>
      </c>
      <c r="AF387" t="e">
        <f t="shared" si="91"/>
        <v>#DIV/0!</v>
      </c>
      <c r="AG387" t="e">
        <f t="shared" si="92"/>
        <v>#DIV/0!</v>
      </c>
      <c r="AH387" t="e">
        <f t="shared" si="93"/>
        <v>#DIV/0!</v>
      </c>
    </row>
    <row r="388" spans="1:34" x14ac:dyDescent="0.25">
      <c r="A388" s="465">
        <v>382</v>
      </c>
      <c r="T388" t="e">
        <f t="shared" si="79"/>
        <v>#DIV/0!</v>
      </c>
      <c r="U388" t="e">
        <f t="shared" si="80"/>
        <v>#DIV/0!</v>
      </c>
      <c r="V388" t="e">
        <f t="shared" si="81"/>
        <v>#DIV/0!</v>
      </c>
      <c r="W388" t="e">
        <f t="shared" si="82"/>
        <v>#DIV/0!</v>
      </c>
      <c r="X388" t="e">
        <f t="shared" si="83"/>
        <v>#DIV/0!</v>
      </c>
      <c r="Y388" t="e">
        <f t="shared" si="84"/>
        <v>#DIV/0!</v>
      </c>
      <c r="Z388" t="e">
        <f t="shared" si="85"/>
        <v>#DIV/0!</v>
      </c>
      <c r="AA388" t="e">
        <f t="shared" si="86"/>
        <v>#DIV/0!</v>
      </c>
      <c r="AB388" t="e">
        <f t="shared" si="87"/>
        <v>#DIV/0!</v>
      </c>
      <c r="AC388" t="e">
        <f t="shared" si="88"/>
        <v>#DIV/0!</v>
      </c>
      <c r="AD388" t="e">
        <f t="shared" si="89"/>
        <v>#DIV/0!</v>
      </c>
      <c r="AE388" t="e">
        <f t="shared" si="90"/>
        <v>#DIV/0!</v>
      </c>
      <c r="AF388" t="e">
        <f t="shared" si="91"/>
        <v>#DIV/0!</v>
      </c>
      <c r="AG388" t="e">
        <f t="shared" si="92"/>
        <v>#DIV/0!</v>
      </c>
      <c r="AH388" t="e">
        <f t="shared" si="93"/>
        <v>#DIV/0!</v>
      </c>
    </row>
    <row r="389" spans="1:34" x14ac:dyDescent="0.25">
      <c r="A389" s="465">
        <v>383</v>
      </c>
      <c r="T389" t="e">
        <f t="shared" si="79"/>
        <v>#DIV/0!</v>
      </c>
      <c r="U389" t="e">
        <f t="shared" si="80"/>
        <v>#DIV/0!</v>
      </c>
      <c r="V389" t="e">
        <f t="shared" si="81"/>
        <v>#DIV/0!</v>
      </c>
      <c r="W389" t="e">
        <f t="shared" si="82"/>
        <v>#DIV/0!</v>
      </c>
      <c r="X389" t="e">
        <f t="shared" si="83"/>
        <v>#DIV/0!</v>
      </c>
      <c r="Y389" t="e">
        <f t="shared" si="84"/>
        <v>#DIV/0!</v>
      </c>
      <c r="Z389" t="e">
        <f t="shared" si="85"/>
        <v>#DIV/0!</v>
      </c>
      <c r="AA389" t="e">
        <f t="shared" si="86"/>
        <v>#DIV/0!</v>
      </c>
      <c r="AB389" t="e">
        <f t="shared" si="87"/>
        <v>#DIV/0!</v>
      </c>
      <c r="AC389" t="e">
        <f t="shared" si="88"/>
        <v>#DIV/0!</v>
      </c>
      <c r="AD389" t="e">
        <f t="shared" si="89"/>
        <v>#DIV/0!</v>
      </c>
      <c r="AE389" t="e">
        <f t="shared" si="90"/>
        <v>#DIV/0!</v>
      </c>
      <c r="AF389" t="e">
        <f t="shared" si="91"/>
        <v>#DIV/0!</v>
      </c>
      <c r="AG389" t="e">
        <f t="shared" si="92"/>
        <v>#DIV/0!</v>
      </c>
      <c r="AH389" t="e">
        <f t="shared" si="93"/>
        <v>#DIV/0!</v>
      </c>
    </row>
    <row r="390" spans="1:34" x14ac:dyDescent="0.25">
      <c r="A390" s="465">
        <v>384</v>
      </c>
      <c r="T390" t="e">
        <f t="shared" si="79"/>
        <v>#DIV/0!</v>
      </c>
      <c r="U390" t="e">
        <f t="shared" si="80"/>
        <v>#DIV/0!</v>
      </c>
      <c r="V390" t="e">
        <f t="shared" si="81"/>
        <v>#DIV/0!</v>
      </c>
      <c r="W390" t="e">
        <f t="shared" si="82"/>
        <v>#DIV/0!</v>
      </c>
      <c r="X390" t="e">
        <f t="shared" si="83"/>
        <v>#DIV/0!</v>
      </c>
      <c r="Y390" t="e">
        <f t="shared" si="84"/>
        <v>#DIV/0!</v>
      </c>
      <c r="Z390" t="e">
        <f t="shared" si="85"/>
        <v>#DIV/0!</v>
      </c>
      <c r="AA390" t="e">
        <f t="shared" si="86"/>
        <v>#DIV/0!</v>
      </c>
      <c r="AB390" t="e">
        <f t="shared" si="87"/>
        <v>#DIV/0!</v>
      </c>
      <c r="AC390" t="e">
        <f t="shared" si="88"/>
        <v>#DIV/0!</v>
      </c>
      <c r="AD390" t="e">
        <f t="shared" si="89"/>
        <v>#DIV/0!</v>
      </c>
      <c r="AE390" t="e">
        <f t="shared" si="90"/>
        <v>#DIV/0!</v>
      </c>
      <c r="AF390" t="e">
        <f t="shared" si="91"/>
        <v>#DIV/0!</v>
      </c>
      <c r="AG390" t="e">
        <f t="shared" si="92"/>
        <v>#DIV/0!</v>
      </c>
      <c r="AH390" t="e">
        <f t="shared" si="93"/>
        <v>#DIV/0!</v>
      </c>
    </row>
    <row r="391" spans="1:34" x14ac:dyDescent="0.25">
      <c r="A391" s="465">
        <v>385</v>
      </c>
      <c r="T391" t="e">
        <f t="shared" ref="T391:T454" si="94">(E391-E$4)/E$5</f>
        <v>#DIV/0!</v>
      </c>
      <c r="U391" t="e">
        <f t="shared" ref="U391:U454" si="95">(F391-F$4)/F$5</f>
        <v>#DIV/0!</v>
      </c>
      <c r="V391" t="e">
        <f t="shared" ref="V391:V454" si="96">(G391-G$4)/G$5</f>
        <v>#DIV/0!</v>
      </c>
      <c r="W391" t="e">
        <f t="shared" ref="W391:W454" si="97">(H391-H$4)/H$5</f>
        <v>#DIV/0!</v>
      </c>
      <c r="X391" t="e">
        <f t="shared" ref="X391:X454" si="98">(I391-I$4)/I$5</f>
        <v>#DIV/0!</v>
      </c>
      <c r="Y391" t="e">
        <f t="shared" ref="Y391:Y454" si="99">(J391-J$4)/J$5</f>
        <v>#DIV/0!</v>
      </c>
      <c r="Z391" t="e">
        <f t="shared" ref="Z391:Z454" si="100">(K391-K$4)/K$5</f>
        <v>#DIV/0!</v>
      </c>
      <c r="AA391" t="e">
        <f t="shared" ref="AA391:AA454" si="101">(L391-L$4)/L$5</f>
        <v>#DIV/0!</v>
      </c>
      <c r="AB391" t="e">
        <f t="shared" ref="AB391:AB454" si="102">(M391-M$4)/M$5</f>
        <v>#DIV/0!</v>
      </c>
      <c r="AC391" t="e">
        <f t="shared" ref="AC391:AC454" si="103">(N391-N$4)/N$5</f>
        <v>#DIV/0!</v>
      </c>
      <c r="AD391" t="e">
        <f t="shared" ref="AD391:AD454" si="104">(O391-O$4)/O$5</f>
        <v>#DIV/0!</v>
      </c>
      <c r="AE391" t="e">
        <f t="shared" ref="AE391:AE454" si="105">(P391-P$4)/P$5</f>
        <v>#DIV/0!</v>
      </c>
      <c r="AF391" t="e">
        <f t="shared" ref="AF391:AF454" si="106">(Q391-Q$4)/Q$5</f>
        <v>#DIV/0!</v>
      </c>
      <c r="AG391" t="e">
        <f t="shared" ref="AG391:AG454" si="107">(R391-R$4)/R$5</f>
        <v>#DIV/0!</v>
      </c>
      <c r="AH391" t="e">
        <f t="shared" ref="AH391:AH454" si="108">(S391-S$4)/S$5</f>
        <v>#DIV/0!</v>
      </c>
    </row>
    <row r="392" spans="1:34" x14ac:dyDescent="0.25">
      <c r="A392" s="465">
        <v>386</v>
      </c>
      <c r="T392" t="e">
        <f t="shared" si="94"/>
        <v>#DIV/0!</v>
      </c>
      <c r="U392" t="e">
        <f t="shared" si="95"/>
        <v>#DIV/0!</v>
      </c>
      <c r="V392" t="e">
        <f t="shared" si="96"/>
        <v>#DIV/0!</v>
      </c>
      <c r="W392" t="e">
        <f t="shared" si="97"/>
        <v>#DIV/0!</v>
      </c>
      <c r="X392" t="e">
        <f t="shared" si="98"/>
        <v>#DIV/0!</v>
      </c>
      <c r="Y392" t="e">
        <f t="shared" si="99"/>
        <v>#DIV/0!</v>
      </c>
      <c r="Z392" t="e">
        <f t="shared" si="100"/>
        <v>#DIV/0!</v>
      </c>
      <c r="AA392" t="e">
        <f t="shared" si="101"/>
        <v>#DIV/0!</v>
      </c>
      <c r="AB392" t="e">
        <f t="shared" si="102"/>
        <v>#DIV/0!</v>
      </c>
      <c r="AC392" t="e">
        <f t="shared" si="103"/>
        <v>#DIV/0!</v>
      </c>
      <c r="AD392" t="e">
        <f t="shared" si="104"/>
        <v>#DIV/0!</v>
      </c>
      <c r="AE392" t="e">
        <f t="shared" si="105"/>
        <v>#DIV/0!</v>
      </c>
      <c r="AF392" t="e">
        <f t="shared" si="106"/>
        <v>#DIV/0!</v>
      </c>
      <c r="AG392" t="e">
        <f t="shared" si="107"/>
        <v>#DIV/0!</v>
      </c>
      <c r="AH392" t="e">
        <f t="shared" si="108"/>
        <v>#DIV/0!</v>
      </c>
    </row>
    <row r="393" spans="1:34" x14ac:dyDescent="0.25">
      <c r="A393" s="465">
        <v>387</v>
      </c>
      <c r="T393" t="e">
        <f t="shared" si="94"/>
        <v>#DIV/0!</v>
      </c>
      <c r="U393" t="e">
        <f t="shared" si="95"/>
        <v>#DIV/0!</v>
      </c>
      <c r="V393" t="e">
        <f t="shared" si="96"/>
        <v>#DIV/0!</v>
      </c>
      <c r="W393" t="e">
        <f t="shared" si="97"/>
        <v>#DIV/0!</v>
      </c>
      <c r="X393" t="e">
        <f t="shared" si="98"/>
        <v>#DIV/0!</v>
      </c>
      <c r="Y393" t="e">
        <f t="shared" si="99"/>
        <v>#DIV/0!</v>
      </c>
      <c r="Z393" t="e">
        <f t="shared" si="100"/>
        <v>#DIV/0!</v>
      </c>
      <c r="AA393" t="e">
        <f t="shared" si="101"/>
        <v>#DIV/0!</v>
      </c>
      <c r="AB393" t="e">
        <f t="shared" si="102"/>
        <v>#DIV/0!</v>
      </c>
      <c r="AC393" t="e">
        <f t="shared" si="103"/>
        <v>#DIV/0!</v>
      </c>
      <c r="AD393" t="e">
        <f t="shared" si="104"/>
        <v>#DIV/0!</v>
      </c>
      <c r="AE393" t="e">
        <f t="shared" si="105"/>
        <v>#DIV/0!</v>
      </c>
      <c r="AF393" t="e">
        <f t="shared" si="106"/>
        <v>#DIV/0!</v>
      </c>
      <c r="AG393" t="e">
        <f t="shared" si="107"/>
        <v>#DIV/0!</v>
      </c>
      <c r="AH393" t="e">
        <f t="shared" si="108"/>
        <v>#DIV/0!</v>
      </c>
    </row>
    <row r="394" spans="1:34" x14ac:dyDescent="0.25">
      <c r="A394" s="465">
        <v>388</v>
      </c>
      <c r="T394" t="e">
        <f t="shared" si="94"/>
        <v>#DIV/0!</v>
      </c>
      <c r="U394" t="e">
        <f t="shared" si="95"/>
        <v>#DIV/0!</v>
      </c>
      <c r="V394" t="e">
        <f t="shared" si="96"/>
        <v>#DIV/0!</v>
      </c>
      <c r="W394" t="e">
        <f t="shared" si="97"/>
        <v>#DIV/0!</v>
      </c>
      <c r="X394" t="e">
        <f t="shared" si="98"/>
        <v>#DIV/0!</v>
      </c>
      <c r="Y394" t="e">
        <f t="shared" si="99"/>
        <v>#DIV/0!</v>
      </c>
      <c r="Z394" t="e">
        <f t="shared" si="100"/>
        <v>#DIV/0!</v>
      </c>
      <c r="AA394" t="e">
        <f t="shared" si="101"/>
        <v>#DIV/0!</v>
      </c>
      <c r="AB394" t="e">
        <f t="shared" si="102"/>
        <v>#DIV/0!</v>
      </c>
      <c r="AC394" t="e">
        <f t="shared" si="103"/>
        <v>#DIV/0!</v>
      </c>
      <c r="AD394" t="e">
        <f t="shared" si="104"/>
        <v>#DIV/0!</v>
      </c>
      <c r="AE394" t="e">
        <f t="shared" si="105"/>
        <v>#DIV/0!</v>
      </c>
      <c r="AF394" t="e">
        <f t="shared" si="106"/>
        <v>#DIV/0!</v>
      </c>
      <c r="AG394" t="e">
        <f t="shared" si="107"/>
        <v>#DIV/0!</v>
      </c>
      <c r="AH394" t="e">
        <f t="shared" si="108"/>
        <v>#DIV/0!</v>
      </c>
    </row>
    <row r="395" spans="1:34" x14ac:dyDescent="0.25">
      <c r="A395" s="465">
        <v>389</v>
      </c>
      <c r="T395" t="e">
        <f t="shared" si="94"/>
        <v>#DIV/0!</v>
      </c>
      <c r="U395" t="e">
        <f t="shared" si="95"/>
        <v>#DIV/0!</v>
      </c>
      <c r="V395" t="e">
        <f t="shared" si="96"/>
        <v>#DIV/0!</v>
      </c>
      <c r="W395" t="e">
        <f t="shared" si="97"/>
        <v>#DIV/0!</v>
      </c>
      <c r="X395" t="e">
        <f t="shared" si="98"/>
        <v>#DIV/0!</v>
      </c>
      <c r="Y395" t="e">
        <f t="shared" si="99"/>
        <v>#DIV/0!</v>
      </c>
      <c r="Z395" t="e">
        <f t="shared" si="100"/>
        <v>#DIV/0!</v>
      </c>
      <c r="AA395" t="e">
        <f t="shared" si="101"/>
        <v>#DIV/0!</v>
      </c>
      <c r="AB395" t="e">
        <f t="shared" si="102"/>
        <v>#DIV/0!</v>
      </c>
      <c r="AC395" t="e">
        <f t="shared" si="103"/>
        <v>#DIV/0!</v>
      </c>
      <c r="AD395" t="e">
        <f t="shared" si="104"/>
        <v>#DIV/0!</v>
      </c>
      <c r="AE395" t="e">
        <f t="shared" si="105"/>
        <v>#DIV/0!</v>
      </c>
      <c r="AF395" t="e">
        <f t="shared" si="106"/>
        <v>#DIV/0!</v>
      </c>
      <c r="AG395" t="e">
        <f t="shared" si="107"/>
        <v>#DIV/0!</v>
      </c>
      <c r="AH395" t="e">
        <f t="shared" si="108"/>
        <v>#DIV/0!</v>
      </c>
    </row>
    <row r="396" spans="1:34" x14ac:dyDescent="0.25">
      <c r="A396" s="465">
        <v>390</v>
      </c>
      <c r="T396" t="e">
        <f t="shared" si="94"/>
        <v>#DIV/0!</v>
      </c>
      <c r="U396" t="e">
        <f t="shared" si="95"/>
        <v>#DIV/0!</v>
      </c>
      <c r="V396" t="e">
        <f t="shared" si="96"/>
        <v>#DIV/0!</v>
      </c>
      <c r="W396" t="e">
        <f t="shared" si="97"/>
        <v>#DIV/0!</v>
      </c>
      <c r="X396" t="e">
        <f t="shared" si="98"/>
        <v>#DIV/0!</v>
      </c>
      <c r="Y396" t="e">
        <f t="shared" si="99"/>
        <v>#DIV/0!</v>
      </c>
      <c r="Z396" t="e">
        <f t="shared" si="100"/>
        <v>#DIV/0!</v>
      </c>
      <c r="AA396" t="e">
        <f t="shared" si="101"/>
        <v>#DIV/0!</v>
      </c>
      <c r="AB396" t="e">
        <f t="shared" si="102"/>
        <v>#DIV/0!</v>
      </c>
      <c r="AC396" t="e">
        <f t="shared" si="103"/>
        <v>#DIV/0!</v>
      </c>
      <c r="AD396" t="e">
        <f t="shared" si="104"/>
        <v>#DIV/0!</v>
      </c>
      <c r="AE396" t="e">
        <f t="shared" si="105"/>
        <v>#DIV/0!</v>
      </c>
      <c r="AF396" t="e">
        <f t="shared" si="106"/>
        <v>#DIV/0!</v>
      </c>
      <c r="AG396" t="e">
        <f t="shared" si="107"/>
        <v>#DIV/0!</v>
      </c>
      <c r="AH396" t="e">
        <f t="shared" si="108"/>
        <v>#DIV/0!</v>
      </c>
    </row>
    <row r="397" spans="1:34" x14ac:dyDescent="0.25">
      <c r="A397" s="465">
        <v>391</v>
      </c>
      <c r="T397" t="e">
        <f t="shared" si="94"/>
        <v>#DIV/0!</v>
      </c>
      <c r="U397" t="e">
        <f t="shared" si="95"/>
        <v>#DIV/0!</v>
      </c>
      <c r="V397" t="e">
        <f t="shared" si="96"/>
        <v>#DIV/0!</v>
      </c>
      <c r="W397" t="e">
        <f t="shared" si="97"/>
        <v>#DIV/0!</v>
      </c>
      <c r="X397" t="e">
        <f t="shared" si="98"/>
        <v>#DIV/0!</v>
      </c>
      <c r="Y397" t="e">
        <f t="shared" si="99"/>
        <v>#DIV/0!</v>
      </c>
      <c r="Z397" t="e">
        <f t="shared" si="100"/>
        <v>#DIV/0!</v>
      </c>
      <c r="AA397" t="e">
        <f t="shared" si="101"/>
        <v>#DIV/0!</v>
      </c>
      <c r="AB397" t="e">
        <f t="shared" si="102"/>
        <v>#DIV/0!</v>
      </c>
      <c r="AC397" t="e">
        <f t="shared" si="103"/>
        <v>#DIV/0!</v>
      </c>
      <c r="AD397" t="e">
        <f t="shared" si="104"/>
        <v>#DIV/0!</v>
      </c>
      <c r="AE397" t="e">
        <f t="shared" si="105"/>
        <v>#DIV/0!</v>
      </c>
      <c r="AF397" t="e">
        <f t="shared" si="106"/>
        <v>#DIV/0!</v>
      </c>
      <c r="AG397" t="e">
        <f t="shared" si="107"/>
        <v>#DIV/0!</v>
      </c>
      <c r="AH397" t="e">
        <f t="shared" si="108"/>
        <v>#DIV/0!</v>
      </c>
    </row>
    <row r="398" spans="1:34" x14ac:dyDescent="0.25">
      <c r="A398" s="465">
        <v>392</v>
      </c>
      <c r="T398" t="e">
        <f t="shared" si="94"/>
        <v>#DIV/0!</v>
      </c>
      <c r="U398" t="e">
        <f t="shared" si="95"/>
        <v>#DIV/0!</v>
      </c>
      <c r="V398" t="e">
        <f t="shared" si="96"/>
        <v>#DIV/0!</v>
      </c>
      <c r="W398" t="e">
        <f t="shared" si="97"/>
        <v>#DIV/0!</v>
      </c>
      <c r="X398" t="e">
        <f t="shared" si="98"/>
        <v>#DIV/0!</v>
      </c>
      <c r="Y398" t="e">
        <f t="shared" si="99"/>
        <v>#DIV/0!</v>
      </c>
      <c r="Z398" t="e">
        <f t="shared" si="100"/>
        <v>#DIV/0!</v>
      </c>
      <c r="AA398" t="e">
        <f t="shared" si="101"/>
        <v>#DIV/0!</v>
      </c>
      <c r="AB398" t="e">
        <f t="shared" si="102"/>
        <v>#DIV/0!</v>
      </c>
      <c r="AC398" t="e">
        <f t="shared" si="103"/>
        <v>#DIV/0!</v>
      </c>
      <c r="AD398" t="e">
        <f t="shared" si="104"/>
        <v>#DIV/0!</v>
      </c>
      <c r="AE398" t="e">
        <f t="shared" si="105"/>
        <v>#DIV/0!</v>
      </c>
      <c r="AF398" t="e">
        <f t="shared" si="106"/>
        <v>#DIV/0!</v>
      </c>
      <c r="AG398" t="e">
        <f t="shared" si="107"/>
        <v>#DIV/0!</v>
      </c>
      <c r="AH398" t="e">
        <f t="shared" si="108"/>
        <v>#DIV/0!</v>
      </c>
    </row>
    <row r="399" spans="1:34" x14ac:dyDescent="0.25">
      <c r="A399" s="465">
        <v>393</v>
      </c>
      <c r="T399" t="e">
        <f t="shared" si="94"/>
        <v>#DIV/0!</v>
      </c>
      <c r="U399" t="e">
        <f t="shared" si="95"/>
        <v>#DIV/0!</v>
      </c>
      <c r="V399" t="e">
        <f t="shared" si="96"/>
        <v>#DIV/0!</v>
      </c>
      <c r="W399" t="e">
        <f t="shared" si="97"/>
        <v>#DIV/0!</v>
      </c>
      <c r="X399" t="e">
        <f t="shared" si="98"/>
        <v>#DIV/0!</v>
      </c>
      <c r="Y399" t="e">
        <f t="shared" si="99"/>
        <v>#DIV/0!</v>
      </c>
      <c r="Z399" t="e">
        <f t="shared" si="100"/>
        <v>#DIV/0!</v>
      </c>
      <c r="AA399" t="e">
        <f t="shared" si="101"/>
        <v>#DIV/0!</v>
      </c>
      <c r="AB399" t="e">
        <f t="shared" si="102"/>
        <v>#DIV/0!</v>
      </c>
      <c r="AC399" t="e">
        <f t="shared" si="103"/>
        <v>#DIV/0!</v>
      </c>
      <c r="AD399" t="e">
        <f t="shared" si="104"/>
        <v>#DIV/0!</v>
      </c>
      <c r="AE399" t="e">
        <f t="shared" si="105"/>
        <v>#DIV/0!</v>
      </c>
      <c r="AF399" t="e">
        <f t="shared" si="106"/>
        <v>#DIV/0!</v>
      </c>
      <c r="AG399" t="e">
        <f t="shared" si="107"/>
        <v>#DIV/0!</v>
      </c>
      <c r="AH399" t="e">
        <f t="shared" si="108"/>
        <v>#DIV/0!</v>
      </c>
    </row>
    <row r="400" spans="1:34" x14ac:dyDescent="0.25">
      <c r="A400" s="465">
        <v>394</v>
      </c>
      <c r="T400" t="e">
        <f t="shared" si="94"/>
        <v>#DIV/0!</v>
      </c>
      <c r="U400" t="e">
        <f t="shared" si="95"/>
        <v>#DIV/0!</v>
      </c>
      <c r="V400" t="e">
        <f t="shared" si="96"/>
        <v>#DIV/0!</v>
      </c>
      <c r="W400" t="e">
        <f t="shared" si="97"/>
        <v>#DIV/0!</v>
      </c>
      <c r="X400" t="e">
        <f t="shared" si="98"/>
        <v>#DIV/0!</v>
      </c>
      <c r="Y400" t="e">
        <f t="shared" si="99"/>
        <v>#DIV/0!</v>
      </c>
      <c r="Z400" t="e">
        <f t="shared" si="100"/>
        <v>#DIV/0!</v>
      </c>
      <c r="AA400" t="e">
        <f t="shared" si="101"/>
        <v>#DIV/0!</v>
      </c>
      <c r="AB400" t="e">
        <f t="shared" si="102"/>
        <v>#DIV/0!</v>
      </c>
      <c r="AC400" t="e">
        <f t="shared" si="103"/>
        <v>#DIV/0!</v>
      </c>
      <c r="AD400" t="e">
        <f t="shared" si="104"/>
        <v>#DIV/0!</v>
      </c>
      <c r="AE400" t="e">
        <f t="shared" si="105"/>
        <v>#DIV/0!</v>
      </c>
      <c r="AF400" t="e">
        <f t="shared" si="106"/>
        <v>#DIV/0!</v>
      </c>
      <c r="AG400" t="e">
        <f t="shared" si="107"/>
        <v>#DIV/0!</v>
      </c>
      <c r="AH400" t="e">
        <f t="shared" si="108"/>
        <v>#DIV/0!</v>
      </c>
    </row>
    <row r="401" spans="1:34" x14ac:dyDescent="0.25">
      <c r="A401" s="465">
        <v>395</v>
      </c>
      <c r="T401" t="e">
        <f t="shared" si="94"/>
        <v>#DIV/0!</v>
      </c>
      <c r="U401" t="e">
        <f t="shared" si="95"/>
        <v>#DIV/0!</v>
      </c>
      <c r="V401" t="e">
        <f t="shared" si="96"/>
        <v>#DIV/0!</v>
      </c>
      <c r="W401" t="e">
        <f t="shared" si="97"/>
        <v>#DIV/0!</v>
      </c>
      <c r="X401" t="e">
        <f t="shared" si="98"/>
        <v>#DIV/0!</v>
      </c>
      <c r="Y401" t="e">
        <f t="shared" si="99"/>
        <v>#DIV/0!</v>
      </c>
      <c r="Z401" t="e">
        <f t="shared" si="100"/>
        <v>#DIV/0!</v>
      </c>
      <c r="AA401" t="e">
        <f t="shared" si="101"/>
        <v>#DIV/0!</v>
      </c>
      <c r="AB401" t="e">
        <f t="shared" si="102"/>
        <v>#DIV/0!</v>
      </c>
      <c r="AC401" t="e">
        <f t="shared" si="103"/>
        <v>#DIV/0!</v>
      </c>
      <c r="AD401" t="e">
        <f t="shared" si="104"/>
        <v>#DIV/0!</v>
      </c>
      <c r="AE401" t="e">
        <f t="shared" si="105"/>
        <v>#DIV/0!</v>
      </c>
      <c r="AF401" t="e">
        <f t="shared" si="106"/>
        <v>#DIV/0!</v>
      </c>
      <c r="AG401" t="e">
        <f t="shared" si="107"/>
        <v>#DIV/0!</v>
      </c>
      <c r="AH401" t="e">
        <f t="shared" si="108"/>
        <v>#DIV/0!</v>
      </c>
    </row>
    <row r="402" spans="1:34" x14ac:dyDescent="0.25">
      <c r="A402" s="465">
        <v>396</v>
      </c>
      <c r="T402" t="e">
        <f t="shared" si="94"/>
        <v>#DIV/0!</v>
      </c>
      <c r="U402" t="e">
        <f t="shared" si="95"/>
        <v>#DIV/0!</v>
      </c>
      <c r="V402" t="e">
        <f t="shared" si="96"/>
        <v>#DIV/0!</v>
      </c>
      <c r="W402" t="e">
        <f t="shared" si="97"/>
        <v>#DIV/0!</v>
      </c>
      <c r="X402" t="e">
        <f t="shared" si="98"/>
        <v>#DIV/0!</v>
      </c>
      <c r="Y402" t="e">
        <f t="shared" si="99"/>
        <v>#DIV/0!</v>
      </c>
      <c r="Z402" t="e">
        <f t="shared" si="100"/>
        <v>#DIV/0!</v>
      </c>
      <c r="AA402" t="e">
        <f t="shared" si="101"/>
        <v>#DIV/0!</v>
      </c>
      <c r="AB402" t="e">
        <f t="shared" si="102"/>
        <v>#DIV/0!</v>
      </c>
      <c r="AC402" t="e">
        <f t="shared" si="103"/>
        <v>#DIV/0!</v>
      </c>
      <c r="AD402" t="e">
        <f t="shared" si="104"/>
        <v>#DIV/0!</v>
      </c>
      <c r="AE402" t="e">
        <f t="shared" si="105"/>
        <v>#DIV/0!</v>
      </c>
      <c r="AF402" t="e">
        <f t="shared" si="106"/>
        <v>#DIV/0!</v>
      </c>
      <c r="AG402" t="e">
        <f t="shared" si="107"/>
        <v>#DIV/0!</v>
      </c>
      <c r="AH402" t="e">
        <f t="shared" si="108"/>
        <v>#DIV/0!</v>
      </c>
    </row>
    <row r="403" spans="1:34" x14ac:dyDescent="0.25">
      <c r="A403" s="465">
        <v>397</v>
      </c>
      <c r="T403" t="e">
        <f t="shared" si="94"/>
        <v>#DIV/0!</v>
      </c>
      <c r="U403" t="e">
        <f t="shared" si="95"/>
        <v>#DIV/0!</v>
      </c>
      <c r="V403" t="e">
        <f t="shared" si="96"/>
        <v>#DIV/0!</v>
      </c>
      <c r="W403" t="e">
        <f t="shared" si="97"/>
        <v>#DIV/0!</v>
      </c>
      <c r="X403" t="e">
        <f t="shared" si="98"/>
        <v>#DIV/0!</v>
      </c>
      <c r="Y403" t="e">
        <f t="shared" si="99"/>
        <v>#DIV/0!</v>
      </c>
      <c r="Z403" t="e">
        <f t="shared" si="100"/>
        <v>#DIV/0!</v>
      </c>
      <c r="AA403" t="e">
        <f t="shared" si="101"/>
        <v>#DIV/0!</v>
      </c>
      <c r="AB403" t="e">
        <f t="shared" si="102"/>
        <v>#DIV/0!</v>
      </c>
      <c r="AC403" t="e">
        <f t="shared" si="103"/>
        <v>#DIV/0!</v>
      </c>
      <c r="AD403" t="e">
        <f t="shared" si="104"/>
        <v>#DIV/0!</v>
      </c>
      <c r="AE403" t="e">
        <f t="shared" si="105"/>
        <v>#DIV/0!</v>
      </c>
      <c r="AF403" t="e">
        <f t="shared" si="106"/>
        <v>#DIV/0!</v>
      </c>
      <c r="AG403" t="e">
        <f t="shared" si="107"/>
        <v>#DIV/0!</v>
      </c>
      <c r="AH403" t="e">
        <f t="shared" si="108"/>
        <v>#DIV/0!</v>
      </c>
    </row>
    <row r="404" spans="1:34" x14ac:dyDescent="0.25">
      <c r="A404" s="465">
        <v>398</v>
      </c>
      <c r="T404" t="e">
        <f t="shared" si="94"/>
        <v>#DIV/0!</v>
      </c>
      <c r="U404" t="e">
        <f t="shared" si="95"/>
        <v>#DIV/0!</v>
      </c>
      <c r="V404" t="e">
        <f t="shared" si="96"/>
        <v>#DIV/0!</v>
      </c>
      <c r="W404" t="e">
        <f t="shared" si="97"/>
        <v>#DIV/0!</v>
      </c>
      <c r="X404" t="e">
        <f t="shared" si="98"/>
        <v>#DIV/0!</v>
      </c>
      <c r="Y404" t="e">
        <f t="shared" si="99"/>
        <v>#DIV/0!</v>
      </c>
      <c r="Z404" t="e">
        <f t="shared" si="100"/>
        <v>#DIV/0!</v>
      </c>
      <c r="AA404" t="e">
        <f t="shared" si="101"/>
        <v>#DIV/0!</v>
      </c>
      <c r="AB404" t="e">
        <f t="shared" si="102"/>
        <v>#DIV/0!</v>
      </c>
      <c r="AC404" t="e">
        <f t="shared" si="103"/>
        <v>#DIV/0!</v>
      </c>
      <c r="AD404" t="e">
        <f t="shared" si="104"/>
        <v>#DIV/0!</v>
      </c>
      <c r="AE404" t="e">
        <f t="shared" si="105"/>
        <v>#DIV/0!</v>
      </c>
      <c r="AF404" t="e">
        <f t="shared" si="106"/>
        <v>#DIV/0!</v>
      </c>
      <c r="AG404" t="e">
        <f t="shared" si="107"/>
        <v>#DIV/0!</v>
      </c>
      <c r="AH404" t="e">
        <f t="shared" si="108"/>
        <v>#DIV/0!</v>
      </c>
    </row>
    <row r="405" spans="1:34" x14ac:dyDescent="0.25">
      <c r="A405" s="465">
        <v>399</v>
      </c>
      <c r="T405" t="e">
        <f t="shared" si="94"/>
        <v>#DIV/0!</v>
      </c>
      <c r="U405" t="e">
        <f t="shared" si="95"/>
        <v>#DIV/0!</v>
      </c>
      <c r="V405" t="e">
        <f t="shared" si="96"/>
        <v>#DIV/0!</v>
      </c>
      <c r="W405" t="e">
        <f t="shared" si="97"/>
        <v>#DIV/0!</v>
      </c>
      <c r="X405" t="e">
        <f t="shared" si="98"/>
        <v>#DIV/0!</v>
      </c>
      <c r="Y405" t="e">
        <f t="shared" si="99"/>
        <v>#DIV/0!</v>
      </c>
      <c r="Z405" t="e">
        <f t="shared" si="100"/>
        <v>#DIV/0!</v>
      </c>
      <c r="AA405" t="e">
        <f t="shared" si="101"/>
        <v>#DIV/0!</v>
      </c>
      <c r="AB405" t="e">
        <f t="shared" si="102"/>
        <v>#DIV/0!</v>
      </c>
      <c r="AC405" t="e">
        <f t="shared" si="103"/>
        <v>#DIV/0!</v>
      </c>
      <c r="AD405" t="e">
        <f t="shared" si="104"/>
        <v>#DIV/0!</v>
      </c>
      <c r="AE405" t="e">
        <f t="shared" si="105"/>
        <v>#DIV/0!</v>
      </c>
      <c r="AF405" t="e">
        <f t="shared" si="106"/>
        <v>#DIV/0!</v>
      </c>
      <c r="AG405" t="e">
        <f t="shared" si="107"/>
        <v>#DIV/0!</v>
      </c>
      <c r="AH405" t="e">
        <f t="shared" si="108"/>
        <v>#DIV/0!</v>
      </c>
    </row>
    <row r="406" spans="1:34" x14ac:dyDescent="0.25">
      <c r="A406" s="465">
        <v>400</v>
      </c>
      <c r="T406" t="e">
        <f t="shared" si="94"/>
        <v>#DIV/0!</v>
      </c>
      <c r="U406" t="e">
        <f t="shared" si="95"/>
        <v>#DIV/0!</v>
      </c>
      <c r="V406" t="e">
        <f t="shared" si="96"/>
        <v>#DIV/0!</v>
      </c>
      <c r="W406" t="e">
        <f t="shared" si="97"/>
        <v>#DIV/0!</v>
      </c>
      <c r="X406" t="e">
        <f t="shared" si="98"/>
        <v>#DIV/0!</v>
      </c>
      <c r="Y406" t="e">
        <f t="shared" si="99"/>
        <v>#DIV/0!</v>
      </c>
      <c r="Z406" t="e">
        <f t="shared" si="100"/>
        <v>#DIV/0!</v>
      </c>
      <c r="AA406" t="e">
        <f t="shared" si="101"/>
        <v>#DIV/0!</v>
      </c>
      <c r="AB406" t="e">
        <f t="shared" si="102"/>
        <v>#DIV/0!</v>
      </c>
      <c r="AC406" t="e">
        <f t="shared" si="103"/>
        <v>#DIV/0!</v>
      </c>
      <c r="AD406" t="e">
        <f t="shared" si="104"/>
        <v>#DIV/0!</v>
      </c>
      <c r="AE406" t="e">
        <f t="shared" si="105"/>
        <v>#DIV/0!</v>
      </c>
      <c r="AF406" t="e">
        <f t="shared" si="106"/>
        <v>#DIV/0!</v>
      </c>
      <c r="AG406" t="e">
        <f t="shared" si="107"/>
        <v>#DIV/0!</v>
      </c>
      <c r="AH406" t="e">
        <f t="shared" si="108"/>
        <v>#DIV/0!</v>
      </c>
    </row>
    <row r="407" spans="1:34" x14ac:dyDescent="0.25">
      <c r="A407" s="465">
        <v>401</v>
      </c>
      <c r="T407" t="e">
        <f t="shared" si="94"/>
        <v>#DIV/0!</v>
      </c>
      <c r="U407" t="e">
        <f t="shared" si="95"/>
        <v>#DIV/0!</v>
      </c>
      <c r="V407" t="e">
        <f t="shared" si="96"/>
        <v>#DIV/0!</v>
      </c>
      <c r="W407" t="e">
        <f t="shared" si="97"/>
        <v>#DIV/0!</v>
      </c>
      <c r="X407" t="e">
        <f t="shared" si="98"/>
        <v>#DIV/0!</v>
      </c>
      <c r="Y407" t="e">
        <f t="shared" si="99"/>
        <v>#DIV/0!</v>
      </c>
      <c r="Z407" t="e">
        <f t="shared" si="100"/>
        <v>#DIV/0!</v>
      </c>
      <c r="AA407" t="e">
        <f t="shared" si="101"/>
        <v>#DIV/0!</v>
      </c>
      <c r="AB407" t="e">
        <f t="shared" si="102"/>
        <v>#DIV/0!</v>
      </c>
      <c r="AC407" t="e">
        <f t="shared" si="103"/>
        <v>#DIV/0!</v>
      </c>
      <c r="AD407" t="e">
        <f t="shared" si="104"/>
        <v>#DIV/0!</v>
      </c>
      <c r="AE407" t="e">
        <f t="shared" si="105"/>
        <v>#DIV/0!</v>
      </c>
      <c r="AF407" t="e">
        <f t="shared" si="106"/>
        <v>#DIV/0!</v>
      </c>
      <c r="AG407" t="e">
        <f t="shared" si="107"/>
        <v>#DIV/0!</v>
      </c>
      <c r="AH407" t="e">
        <f t="shared" si="108"/>
        <v>#DIV/0!</v>
      </c>
    </row>
    <row r="408" spans="1:34" x14ac:dyDescent="0.25">
      <c r="A408" s="465">
        <v>402</v>
      </c>
      <c r="T408" t="e">
        <f t="shared" si="94"/>
        <v>#DIV/0!</v>
      </c>
      <c r="U408" t="e">
        <f t="shared" si="95"/>
        <v>#DIV/0!</v>
      </c>
      <c r="V408" t="e">
        <f t="shared" si="96"/>
        <v>#DIV/0!</v>
      </c>
      <c r="W408" t="e">
        <f t="shared" si="97"/>
        <v>#DIV/0!</v>
      </c>
      <c r="X408" t="e">
        <f t="shared" si="98"/>
        <v>#DIV/0!</v>
      </c>
      <c r="Y408" t="e">
        <f t="shared" si="99"/>
        <v>#DIV/0!</v>
      </c>
      <c r="Z408" t="e">
        <f t="shared" si="100"/>
        <v>#DIV/0!</v>
      </c>
      <c r="AA408" t="e">
        <f t="shared" si="101"/>
        <v>#DIV/0!</v>
      </c>
      <c r="AB408" t="e">
        <f t="shared" si="102"/>
        <v>#DIV/0!</v>
      </c>
      <c r="AC408" t="e">
        <f t="shared" si="103"/>
        <v>#DIV/0!</v>
      </c>
      <c r="AD408" t="e">
        <f t="shared" si="104"/>
        <v>#DIV/0!</v>
      </c>
      <c r="AE408" t="e">
        <f t="shared" si="105"/>
        <v>#DIV/0!</v>
      </c>
      <c r="AF408" t="e">
        <f t="shared" si="106"/>
        <v>#DIV/0!</v>
      </c>
      <c r="AG408" t="e">
        <f t="shared" si="107"/>
        <v>#DIV/0!</v>
      </c>
      <c r="AH408" t="e">
        <f t="shared" si="108"/>
        <v>#DIV/0!</v>
      </c>
    </row>
    <row r="409" spans="1:34" x14ac:dyDescent="0.25">
      <c r="A409" s="465">
        <v>403</v>
      </c>
      <c r="T409" t="e">
        <f t="shared" si="94"/>
        <v>#DIV/0!</v>
      </c>
      <c r="U409" t="e">
        <f t="shared" si="95"/>
        <v>#DIV/0!</v>
      </c>
      <c r="V409" t="e">
        <f t="shared" si="96"/>
        <v>#DIV/0!</v>
      </c>
      <c r="W409" t="e">
        <f t="shared" si="97"/>
        <v>#DIV/0!</v>
      </c>
      <c r="X409" t="e">
        <f t="shared" si="98"/>
        <v>#DIV/0!</v>
      </c>
      <c r="Y409" t="e">
        <f t="shared" si="99"/>
        <v>#DIV/0!</v>
      </c>
      <c r="Z409" t="e">
        <f t="shared" si="100"/>
        <v>#DIV/0!</v>
      </c>
      <c r="AA409" t="e">
        <f t="shared" si="101"/>
        <v>#DIV/0!</v>
      </c>
      <c r="AB409" t="e">
        <f t="shared" si="102"/>
        <v>#DIV/0!</v>
      </c>
      <c r="AC409" t="e">
        <f t="shared" si="103"/>
        <v>#DIV/0!</v>
      </c>
      <c r="AD409" t="e">
        <f t="shared" si="104"/>
        <v>#DIV/0!</v>
      </c>
      <c r="AE409" t="e">
        <f t="shared" si="105"/>
        <v>#DIV/0!</v>
      </c>
      <c r="AF409" t="e">
        <f t="shared" si="106"/>
        <v>#DIV/0!</v>
      </c>
      <c r="AG409" t="e">
        <f t="shared" si="107"/>
        <v>#DIV/0!</v>
      </c>
      <c r="AH409" t="e">
        <f t="shared" si="108"/>
        <v>#DIV/0!</v>
      </c>
    </row>
    <row r="410" spans="1:34" x14ac:dyDescent="0.25">
      <c r="A410" s="465">
        <v>404</v>
      </c>
      <c r="T410" t="e">
        <f t="shared" si="94"/>
        <v>#DIV/0!</v>
      </c>
      <c r="U410" t="e">
        <f t="shared" si="95"/>
        <v>#DIV/0!</v>
      </c>
      <c r="V410" t="e">
        <f t="shared" si="96"/>
        <v>#DIV/0!</v>
      </c>
      <c r="W410" t="e">
        <f t="shared" si="97"/>
        <v>#DIV/0!</v>
      </c>
      <c r="X410" t="e">
        <f t="shared" si="98"/>
        <v>#DIV/0!</v>
      </c>
      <c r="Y410" t="e">
        <f t="shared" si="99"/>
        <v>#DIV/0!</v>
      </c>
      <c r="Z410" t="e">
        <f t="shared" si="100"/>
        <v>#DIV/0!</v>
      </c>
      <c r="AA410" t="e">
        <f t="shared" si="101"/>
        <v>#DIV/0!</v>
      </c>
      <c r="AB410" t="e">
        <f t="shared" si="102"/>
        <v>#DIV/0!</v>
      </c>
      <c r="AC410" t="e">
        <f t="shared" si="103"/>
        <v>#DIV/0!</v>
      </c>
      <c r="AD410" t="e">
        <f t="shared" si="104"/>
        <v>#DIV/0!</v>
      </c>
      <c r="AE410" t="e">
        <f t="shared" si="105"/>
        <v>#DIV/0!</v>
      </c>
      <c r="AF410" t="e">
        <f t="shared" si="106"/>
        <v>#DIV/0!</v>
      </c>
      <c r="AG410" t="e">
        <f t="shared" si="107"/>
        <v>#DIV/0!</v>
      </c>
      <c r="AH410" t="e">
        <f t="shared" si="108"/>
        <v>#DIV/0!</v>
      </c>
    </row>
    <row r="411" spans="1:34" x14ac:dyDescent="0.25">
      <c r="A411" s="465">
        <v>405</v>
      </c>
      <c r="T411" t="e">
        <f t="shared" si="94"/>
        <v>#DIV/0!</v>
      </c>
      <c r="U411" t="e">
        <f t="shared" si="95"/>
        <v>#DIV/0!</v>
      </c>
      <c r="V411" t="e">
        <f t="shared" si="96"/>
        <v>#DIV/0!</v>
      </c>
      <c r="W411" t="e">
        <f t="shared" si="97"/>
        <v>#DIV/0!</v>
      </c>
      <c r="X411" t="e">
        <f t="shared" si="98"/>
        <v>#DIV/0!</v>
      </c>
      <c r="Y411" t="e">
        <f t="shared" si="99"/>
        <v>#DIV/0!</v>
      </c>
      <c r="Z411" t="e">
        <f t="shared" si="100"/>
        <v>#DIV/0!</v>
      </c>
      <c r="AA411" t="e">
        <f t="shared" si="101"/>
        <v>#DIV/0!</v>
      </c>
      <c r="AB411" t="e">
        <f t="shared" si="102"/>
        <v>#DIV/0!</v>
      </c>
      <c r="AC411" t="e">
        <f t="shared" si="103"/>
        <v>#DIV/0!</v>
      </c>
      <c r="AD411" t="e">
        <f t="shared" si="104"/>
        <v>#DIV/0!</v>
      </c>
      <c r="AE411" t="e">
        <f t="shared" si="105"/>
        <v>#DIV/0!</v>
      </c>
      <c r="AF411" t="e">
        <f t="shared" si="106"/>
        <v>#DIV/0!</v>
      </c>
      <c r="AG411" t="e">
        <f t="shared" si="107"/>
        <v>#DIV/0!</v>
      </c>
      <c r="AH411" t="e">
        <f t="shared" si="108"/>
        <v>#DIV/0!</v>
      </c>
    </row>
    <row r="412" spans="1:34" x14ac:dyDescent="0.25">
      <c r="A412" s="465">
        <v>406</v>
      </c>
      <c r="T412" t="e">
        <f t="shared" si="94"/>
        <v>#DIV/0!</v>
      </c>
      <c r="U412" t="e">
        <f t="shared" si="95"/>
        <v>#DIV/0!</v>
      </c>
      <c r="V412" t="e">
        <f t="shared" si="96"/>
        <v>#DIV/0!</v>
      </c>
      <c r="W412" t="e">
        <f t="shared" si="97"/>
        <v>#DIV/0!</v>
      </c>
      <c r="X412" t="e">
        <f t="shared" si="98"/>
        <v>#DIV/0!</v>
      </c>
      <c r="Y412" t="e">
        <f t="shared" si="99"/>
        <v>#DIV/0!</v>
      </c>
      <c r="Z412" t="e">
        <f t="shared" si="100"/>
        <v>#DIV/0!</v>
      </c>
      <c r="AA412" t="e">
        <f t="shared" si="101"/>
        <v>#DIV/0!</v>
      </c>
      <c r="AB412" t="e">
        <f t="shared" si="102"/>
        <v>#DIV/0!</v>
      </c>
      <c r="AC412" t="e">
        <f t="shared" si="103"/>
        <v>#DIV/0!</v>
      </c>
      <c r="AD412" t="e">
        <f t="shared" si="104"/>
        <v>#DIV/0!</v>
      </c>
      <c r="AE412" t="e">
        <f t="shared" si="105"/>
        <v>#DIV/0!</v>
      </c>
      <c r="AF412" t="e">
        <f t="shared" si="106"/>
        <v>#DIV/0!</v>
      </c>
      <c r="AG412" t="e">
        <f t="shared" si="107"/>
        <v>#DIV/0!</v>
      </c>
      <c r="AH412" t="e">
        <f t="shared" si="108"/>
        <v>#DIV/0!</v>
      </c>
    </row>
    <row r="413" spans="1:34" x14ac:dyDescent="0.25">
      <c r="A413" s="465">
        <v>407</v>
      </c>
      <c r="T413" t="e">
        <f t="shared" si="94"/>
        <v>#DIV/0!</v>
      </c>
      <c r="U413" t="e">
        <f t="shared" si="95"/>
        <v>#DIV/0!</v>
      </c>
      <c r="V413" t="e">
        <f t="shared" si="96"/>
        <v>#DIV/0!</v>
      </c>
      <c r="W413" t="e">
        <f t="shared" si="97"/>
        <v>#DIV/0!</v>
      </c>
      <c r="X413" t="e">
        <f t="shared" si="98"/>
        <v>#DIV/0!</v>
      </c>
      <c r="Y413" t="e">
        <f t="shared" si="99"/>
        <v>#DIV/0!</v>
      </c>
      <c r="Z413" t="e">
        <f t="shared" si="100"/>
        <v>#DIV/0!</v>
      </c>
      <c r="AA413" t="e">
        <f t="shared" si="101"/>
        <v>#DIV/0!</v>
      </c>
      <c r="AB413" t="e">
        <f t="shared" si="102"/>
        <v>#DIV/0!</v>
      </c>
      <c r="AC413" t="e">
        <f t="shared" si="103"/>
        <v>#DIV/0!</v>
      </c>
      <c r="AD413" t="e">
        <f t="shared" si="104"/>
        <v>#DIV/0!</v>
      </c>
      <c r="AE413" t="e">
        <f t="shared" si="105"/>
        <v>#DIV/0!</v>
      </c>
      <c r="AF413" t="e">
        <f t="shared" si="106"/>
        <v>#DIV/0!</v>
      </c>
      <c r="AG413" t="e">
        <f t="shared" si="107"/>
        <v>#DIV/0!</v>
      </c>
      <c r="AH413" t="e">
        <f t="shared" si="108"/>
        <v>#DIV/0!</v>
      </c>
    </row>
    <row r="414" spans="1:34" x14ac:dyDescent="0.25">
      <c r="A414" s="465">
        <v>408</v>
      </c>
      <c r="T414" t="e">
        <f t="shared" si="94"/>
        <v>#DIV/0!</v>
      </c>
      <c r="U414" t="e">
        <f t="shared" si="95"/>
        <v>#DIV/0!</v>
      </c>
      <c r="V414" t="e">
        <f t="shared" si="96"/>
        <v>#DIV/0!</v>
      </c>
      <c r="W414" t="e">
        <f t="shared" si="97"/>
        <v>#DIV/0!</v>
      </c>
      <c r="X414" t="e">
        <f t="shared" si="98"/>
        <v>#DIV/0!</v>
      </c>
      <c r="Y414" t="e">
        <f t="shared" si="99"/>
        <v>#DIV/0!</v>
      </c>
      <c r="Z414" t="e">
        <f t="shared" si="100"/>
        <v>#DIV/0!</v>
      </c>
      <c r="AA414" t="e">
        <f t="shared" si="101"/>
        <v>#DIV/0!</v>
      </c>
      <c r="AB414" t="e">
        <f t="shared" si="102"/>
        <v>#DIV/0!</v>
      </c>
      <c r="AC414" t="e">
        <f t="shared" si="103"/>
        <v>#DIV/0!</v>
      </c>
      <c r="AD414" t="e">
        <f t="shared" si="104"/>
        <v>#DIV/0!</v>
      </c>
      <c r="AE414" t="e">
        <f t="shared" si="105"/>
        <v>#DIV/0!</v>
      </c>
      <c r="AF414" t="e">
        <f t="shared" si="106"/>
        <v>#DIV/0!</v>
      </c>
      <c r="AG414" t="e">
        <f t="shared" si="107"/>
        <v>#DIV/0!</v>
      </c>
      <c r="AH414" t="e">
        <f t="shared" si="108"/>
        <v>#DIV/0!</v>
      </c>
    </row>
    <row r="415" spans="1:34" x14ac:dyDescent="0.25">
      <c r="A415" s="465">
        <v>409</v>
      </c>
      <c r="T415" t="e">
        <f t="shared" si="94"/>
        <v>#DIV/0!</v>
      </c>
      <c r="U415" t="e">
        <f t="shared" si="95"/>
        <v>#DIV/0!</v>
      </c>
      <c r="V415" t="e">
        <f t="shared" si="96"/>
        <v>#DIV/0!</v>
      </c>
      <c r="W415" t="e">
        <f t="shared" si="97"/>
        <v>#DIV/0!</v>
      </c>
      <c r="X415" t="e">
        <f t="shared" si="98"/>
        <v>#DIV/0!</v>
      </c>
      <c r="Y415" t="e">
        <f t="shared" si="99"/>
        <v>#DIV/0!</v>
      </c>
      <c r="Z415" t="e">
        <f t="shared" si="100"/>
        <v>#DIV/0!</v>
      </c>
      <c r="AA415" t="e">
        <f t="shared" si="101"/>
        <v>#DIV/0!</v>
      </c>
      <c r="AB415" t="e">
        <f t="shared" si="102"/>
        <v>#DIV/0!</v>
      </c>
      <c r="AC415" t="e">
        <f t="shared" si="103"/>
        <v>#DIV/0!</v>
      </c>
      <c r="AD415" t="e">
        <f t="shared" si="104"/>
        <v>#DIV/0!</v>
      </c>
      <c r="AE415" t="e">
        <f t="shared" si="105"/>
        <v>#DIV/0!</v>
      </c>
      <c r="AF415" t="e">
        <f t="shared" si="106"/>
        <v>#DIV/0!</v>
      </c>
      <c r="AG415" t="e">
        <f t="shared" si="107"/>
        <v>#DIV/0!</v>
      </c>
      <c r="AH415" t="e">
        <f t="shared" si="108"/>
        <v>#DIV/0!</v>
      </c>
    </row>
    <row r="416" spans="1:34" x14ac:dyDescent="0.25">
      <c r="A416" s="465">
        <v>410</v>
      </c>
      <c r="T416" t="e">
        <f t="shared" si="94"/>
        <v>#DIV/0!</v>
      </c>
      <c r="U416" t="e">
        <f t="shared" si="95"/>
        <v>#DIV/0!</v>
      </c>
      <c r="V416" t="e">
        <f t="shared" si="96"/>
        <v>#DIV/0!</v>
      </c>
      <c r="W416" t="e">
        <f t="shared" si="97"/>
        <v>#DIV/0!</v>
      </c>
      <c r="X416" t="e">
        <f t="shared" si="98"/>
        <v>#DIV/0!</v>
      </c>
      <c r="Y416" t="e">
        <f t="shared" si="99"/>
        <v>#DIV/0!</v>
      </c>
      <c r="Z416" t="e">
        <f t="shared" si="100"/>
        <v>#DIV/0!</v>
      </c>
      <c r="AA416" t="e">
        <f t="shared" si="101"/>
        <v>#DIV/0!</v>
      </c>
      <c r="AB416" t="e">
        <f t="shared" si="102"/>
        <v>#DIV/0!</v>
      </c>
      <c r="AC416" t="e">
        <f t="shared" si="103"/>
        <v>#DIV/0!</v>
      </c>
      <c r="AD416" t="e">
        <f t="shared" si="104"/>
        <v>#DIV/0!</v>
      </c>
      <c r="AE416" t="e">
        <f t="shared" si="105"/>
        <v>#DIV/0!</v>
      </c>
      <c r="AF416" t="e">
        <f t="shared" si="106"/>
        <v>#DIV/0!</v>
      </c>
      <c r="AG416" t="e">
        <f t="shared" si="107"/>
        <v>#DIV/0!</v>
      </c>
      <c r="AH416" t="e">
        <f t="shared" si="108"/>
        <v>#DIV/0!</v>
      </c>
    </row>
    <row r="417" spans="1:34" x14ac:dyDescent="0.25">
      <c r="A417" s="465">
        <v>411</v>
      </c>
      <c r="T417" t="e">
        <f t="shared" si="94"/>
        <v>#DIV/0!</v>
      </c>
      <c r="U417" t="e">
        <f t="shared" si="95"/>
        <v>#DIV/0!</v>
      </c>
      <c r="V417" t="e">
        <f t="shared" si="96"/>
        <v>#DIV/0!</v>
      </c>
      <c r="W417" t="e">
        <f t="shared" si="97"/>
        <v>#DIV/0!</v>
      </c>
      <c r="X417" t="e">
        <f t="shared" si="98"/>
        <v>#DIV/0!</v>
      </c>
      <c r="Y417" t="e">
        <f t="shared" si="99"/>
        <v>#DIV/0!</v>
      </c>
      <c r="Z417" t="e">
        <f t="shared" si="100"/>
        <v>#DIV/0!</v>
      </c>
      <c r="AA417" t="e">
        <f t="shared" si="101"/>
        <v>#DIV/0!</v>
      </c>
      <c r="AB417" t="e">
        <f t="shared" si="102"/>
        <v>#DIV/0!</v>
      </c>
      <c r="AC417" t="e">
        <f t="shared" si="103"/>
        <v>#DIV/0!</v>
      </c>
      <c r="AD417" t="e">
        <f t="shared" si="104"/>
        <v>#DIV/0!</v>
      </c>
      <c r="AE417" t="e">
        <f t="shared" si="105"/>
        <v>#DIV/0!</v>
      </c>
      <c r="AF417" t="e">
        <f t="shared" si="106"/>
        <v>#DIV/0!</v>
      </c>
      <c r="AG417" t="e">
        <f t="shared" si="107"/>
        <v>#DIV/0!</v>
      </c>
      <c r="AH417" t="e">
        <f t="shared" si="108"/>
        <v>#DIV/0!</v>
      </c>
    </row>
    <row r="418" spans="1:34" x14ac:dyDescent="0.25">
      <c r="A418" s="465">
        <v>412</v>
      </c>
      <c r="T418" t="e">
        <f t="shared" si="94"/>
        <v>#DIV/0!</v>
      </c>
      <c r="U418" t="e">
        <f t="shared" si="95"/>
        <v>#DIV/0!</v>
      </c>
      <c r="V418" t="e">
        <f t="shared" si="96"/>
        <v>#DIV/0!</v>
      </c>
      <c r="W418" t="e">
        <f t="shared" si="97"/>
        <v>#DIV/0!</v>
      </c>
      <c r="X418" t="e">
        <f t="shared" si="98"/>
        <v>#DIV/0!</v>
      </c>
      <c r="Y418" t="e">
        <f t="shared" si="99"/>
        <v>#DIV/0!</v>
      </c>
      <c r="Z418" t="e">
        <f t="shared" si="100"/>
        <v>#DIV/0!</v>
      </c>
      <c r="AA418" t="e">
        <f t="shared" si="101"/>
        <v>#DIV/0!</v>
      </c>
      <c r="AB418" t="e">
        <f t="shared" si="102"/>
        <v>#DIV/0!</v>
      </c>
      <c r="AC418" t="e">
        <f t="shared" si="103"/>
        <v>#DIV/0!</v>
      </c>
      <c r="AD418" t="e">
        <f t="shared" si="104"/>
        <v>#DIV/0!</v>
      </c>
      <c r="AE418" t="e">
        <f t="shared" si="105"/>
        <v>#DIV/0!</v>
      </c>
      <c r="AF418" t="e">
        <f t="shared" si="106"/>
        <v>#DIV/0!</v>
      </c>
      <c r="AG418" t="e">
        <f t="shared" si="107"/>
        <v>#DIV/0!</v>
      </c>
      <c r="AH418" t="e">
        <f t="shared" si="108"/>
        <v>#DIV/0!</v>
      </c>
    </row>
    <row r="419" spans="1:34" x14ac:dyDescent="0.25">
      <c r="A419" s="465">
        <v>413</v>
      </c>
      <c r="T419" t="e">
        <f t="shared" si="94"/>
        <v>#DIV/0!</v>
      </c>
      <c r="U419" t="e">
        <f t="shared" si="95"/>
        <v>#DIV/0!</v>
      </c>
      <c r="V419" t="e">
        <f t="shared" si="96"/>
        <v>#DIV/0!</v>
      </c>
      <c r="W419" t="e">
        <f t="shared" si="97"/>
        <v>#DIV/0!</v>
      </c>
      <c r="X419" t="e">
        <f t="shared" si="98"/>
        <v>#DIV/0!</v>
      </c>
      <c r="Y419" t="e">
        <f t="shared" si="99"/>
        <v>#DIV/0!</v>
      </c>
      <c r="Z419" t="e">
        <f t="shared" si="100"/>
        <v>#DIV/0!</v>
      </c>
      <c r="AA419" t="e">
        <f t="shared" si="101"/>
        <v>#DIV/0!</v>
      </c>
      <c r="AB419" t="e">
        <f t="shared" si="102"/>
        <v>#DIV/0!</v>
      </c>
      <c r="AC419" t="e">
        <f t="shared" si="103"/>
        <v>#DIV/0!</v>
      </c>
      <c r="AD419" t="e">
        <f t="shared" si="104"/>
        <v>#DIV/0!</v>
      </c>
      <c r="AE419" t="e">
        <f t="shared" si="105"/>
        <v>#DIV/0!</v>
      </c>
      <c r="AF419" t="e">
        <f t="shared" si="106"/>
        <v>#DIV/0!</v>
      </c>
      <c r="AG419" t="e">
        <f t="shared" si="107"/>
        <v>#DIV/0!</v>
      </c>
      <c r="AH419" t="e">
        <f t="shared" si="108"/>
        <v>#DIV/0!</v>
      </c>
    </row>
    <row r="420" spans="1:34" x14ac:dyDescent="0.25">
      <c r="A420" s="465">
        <v>414</v>
      </c>
      <c r="T420" t="e">
        <f t="shared" si="94"/>
        <v>#DIV/0!</v>
      </c>
      <c r="U420" t="e">
        <f t="shared" si="95"/>
        <v>#DIV/0!</v>
      </c>
      <c r="V420" t="e">
        <f t="shared" si="96"/>
        <v>#DIV/0!</v>
      </c>
      <c r="W420" t="e">
        <f t="shared" si="97"/>
        <v>#DIV/0!</v>
      </c>
      <c r="X420" t="e">
        <f t="shared" si="98"/>
        <v>#DIV/0!</v>
      </c>
      <c r="Y420" t="e">
        <f t="shared" si="99"/>
        <v>#DIV/0!</v>
      </c>
      <c r="Z420" t="e">
        <f t="shared" si="100"/>
        <v>#DIV/0!</v>
      </c>
      <c r="AA420" t="e">
        <f t="shared" si="101"/>
        <v>#DIV/0!</v>
      </c>
      <c r="AB420" t="e">
        <f t="shared" si="102"/>
        <v>#DIV/0!</v>
      </c>
      <c r="AC420" t="e">
        <f t="shared" si="103"/>
        <v>#DIV/0!</v>
      </c>
      <c r="AD420" t="e">
        <f t="shared" si="104"/>
        <v>#DIV/0!</v>
      </c>
      <c r="AE420" t="e">
        <f t="shared" si="105"/>
        <v>#DIV/0!</v>
      </c>
      <c r="AF420" t="e">
        <f t="shared" si="106"/>
        <v>#DIV/0!</v>
      </c>
      <c r="AG420" t="e">
        <f t="shared" si="107"/>
        <v>#DIV/0!</v>
      </c>
      <c r="AH420" t="e">
        <f t="shared" si="108"/>
        <v>#DIV/0!</v>
      </c>
    </row>
    <row r="421" spans="1:34" x14ac:dyDescent="0.25">
      <c r="A421" s="465">
        <v>415</v>
      </c>
      <c r="T421" t="e">
        <f t="shared" si="94"/>
        <v>#DIV/0!</v>
      </c>
      <c r="U421" t="e">
        <f t="shared" si="95"/>
        <v>#DIV/0!</v>
      </c>
      <c r="V421" t="e">
        <f t="shared" si="96"/>
        <v>#DIV/0!</v>
      </c>
      <c r="W421" t="e">
        <f t="shared" si="97"/>
        <v>#DIV/0!</v>
      </c>
      <c r="X421" t="e">
        <f t="shared" si="98"/>
        <v>#DIV/0!</v>
      </c>
      <c r="Y421" t="e">
        <f t="shared" si="99"/>
        <v>#DIV/0!</v>
      </c>
      <c r="Z421" t="e">
        <f t="shared" si="100"/>
        <v>#DIV/0!</v>
      </c>
      <c r="AA421" t="e">
        <f t="shared" si="101"/>
        <v>#DIV/0!</v>
      </c>
      <c r="AB421" t="e">
        <f t="shared" si="102"/>
        <v>#DIV/0!</v>
      </c>
      <c r="AC421" t="e">
        <f t="shared" si="103"/>
        <v>#DIV/0!</v>
      </c>
      <c r="AD421" t="e">
        <f t="shared" si="104"/>
        <v>#DIV/0!</v>
      </c>
      <c r="AE421" t="e">
        <f t="shared" si="105"/>
        <v>#DIV/0!</v>
      </c>
      <c r="AF421" t="e">
        <f t="shared" si="106"/>
        <v>#DIV/0!</v>
      </c>
      <c r="AG421" t="e">
        <f t="shared" si="107"/>
        <v>#DIV/0!</v>
      </c>
      <c r="AH421" t="e">
        <f t="shared" si="108"/>
        <v>#DIV/0!</v>
      </c>
    </row>
    <row r="422" spans="1:34" x14ac:dyDescent="0.25">
      <c r="A422" s="465">
        <v>416</v>
      </c>
      <c r="T422" t="e">
        <f t="shared" si="94"/>
        <v>#DIV/0!</v>
      </c>
      <c r="U422" t="e">
        <f t="shared" si="95"/>
        <v>#DIV/0!</v>
      </c>
      <c r="V422" t="e">
        <f t="shared" si="96"/>
        <v>#DIV/0!</v>
      </c>
      <c r="W422" t="e">
        <f t="shared" si="97"/>
        <v>#DIV/0!</v>
      </c>
      <c r="X422" t="e">
        <f t="shared" si="98"/>
        <v>#DIV/0!</v>
      </c>
      <c r="Y422" t="e">
        <f t="shared" si="99"/>
        <v>#DIV/0!</v>
      </c>
      <c r="Z422" t="e">
        <f t="shared" si="100"/>
        <v>#DIV/0!</v>
      </c>
      <c r="AA422" t="e">
        <f t="shared" si="101"/>
        <v>#DIV/0!</v>
      </c>
      <c r="AB422" t="e">
        <f t="shared" si="102"/>
        <v>#DIV/0!</v>
      </c>
      <c r="AC422" t="e">
        <f t="shared" si="103"/>
        <v>#DIV/0!</v>
      </c>
      <c r="AD422" t="e">
        <f t="shared" si="104"/>
        <v>#DIV/0!</v>
      </c>
      <c r="AE422" t="e">
        <f t="shared" si="105"/>
        <v>#DIV/0!</v>
      </c>
      <c r="AF422" t="e">
        <f t="shared" si="106"/>
        <v>#DIV/0!</v>
      </c>
      <c r="AG422" t="e">
        <f t="shared" si="107"/>
        <v>#DIV/0!</v>
      </c>
      <c r="AH422" t="e">
        <f t="shared" si="108"/>
        <v>#DIV/0!</v>
      </c>
    </row>
    <row r="423" spans="1:34" x14ac:dyDescent="0.25">
      <c r="A423" s="465">
        <v>417</v>
      </c>
      <c r="T423" t="e">
        <f t="shared" si="94"/>
        <v>#DIV/0!</v>
      </c>
      <c r="U423" t="e">
        <f t="shared" si="95"/>
        <v>#DIV/0!</v>
      </c>
      <c r="V423" t="e">
        <f t="shared" si="96"/>
        <v>#DIV/0!</v>
      </c>
      <c r="W423" t="e">
        <f t="shared" si="97"/>
        <v>#DIV/0!</v>
      </c>
      <c r="X423" t="e">
        <f t="shared" si="98"/>
        <v>#DIV/0!</v>
      </c>
      <c r="Y423" t="e">
        <f t="shared" si="99"/>
        <v>#DIV/0!</v>
      </c>
      <c r="Z423" t="e">
        <f t="shared" si="100"/>
        <v>#DIV/0!</v>
      </c>
      <c r="AA423" t="e">
        <f t="shared" si="101"/>
        <v>#DIV/0!</v>
      </c>
      <c r="AB423" t="e">
        <f t="shared" si="102"/>
        <v>#DIV/0!</v>
      </c>
      <c r="AC423" t="e">
        <f t="shared" si="103"/>
        <v>#DIV/0!</v>
      </c>
      <c r="AD423" t="e">
        <f t="shared" si="104"/>
        <v>#DIV/0!</v>
      </c>
      <c r="AE423" t="e">
        <f t="shared" si="105"/>
        <v>#DIV/0!</v>
      </c>
      <c r="AF423" t="e">
        <f t="shared" si="106"/>
        <v>#DIV/0!</v>
      </c>
      <c r="AG423" t="e">
        <f t="shared" si="107"/>
        <v>#DIV/0!</v>
      </c>
      <c r="AH423" t="e">
        <f t="shared" si="108"/>
        <v>#DIV/0!</v>
      </c>
    </row>
    <row r="424" spans="1:34" x14ac:dyDescent="0.25">
      <c r="A424" s="465">
        <v>418</v>
      </c>
      <c r="T424" t="e">
        <f t="shared" si="94"/>
        <v>#DIV/0!</v>
      </c>
      <c r="U424" t="e">
        <f t="shared" si="95"/>
        <v>#DIV/0!</v>
      </c>
      <c r="V424" t="e">
        <f t="shared" si="96"/>
        <v>#DIV/0!</v>
      </c>
      <c r="W424" t="e">
        <f t="shared" si="97"/>
        <v>#DIV/0!</v>
      </c>
      <c r="X424" t="e">
        <f t="shared" si="98"/>
        <v>#DIV/0!</v>
      </c>
      <c r="Y424" t="e">
        <f t="shared" si="99"/>
        <v>#DIV/0!</v>
      </c>
      <c r="Z424" t="e">
        <f t="shared" si="100"/>
        <v>#DIV/0!</v>
      </c>
      <c r="AA424" t="e">
        <f t="shared" si="101"/>
        <v>#DIV/0!</v>
      </c>
      <c r="AB424" t="e">
        <f t="shared" si="102"/>
        <v>#DIV/0!</v>
      </c>
      <c r="AC424" t="e">
        <f t="shared" si="103"/>
        <v>#DIV/0!</v>
      </c>
      <c r="AD424" t="e">
        <f t="shared" si="104"/>
        <v>#DIV/0!</v>
      </c>
      <c r="AE424" t="e">
        <f t="shared" si="105"/>
        <v>#DIV/0!</v>
      </c>
      <c r="AF424" t="e">
        <f t="shared" si="106"/>
        <v>#DIV/0!</v>
      </c>
      <c r="AG424" t="e">
        <f t="shared" si="107"/>
        <v>#DIV/0!</v>
      </c>
      <c r="AH424" t="e">
        <f t="shared" si="108"/>
        <v>#DIV/0!</v>
      </c>
    </row>
    <row r="425" spans="1:34" x14ac:dyDescent="0.25">
      <c r="A425" s="465">
        <v>419</v>
      </c>
      <c r="T425" t="e">
        <f t="shared" si="94"/>
        <v>#DIV/0!</v>
      </c>
      <c r="U425" t="e">
        <f t="shared" si="95"/>
        <v>#DIV/0!</v>
      </c>
      <c r="V425" t="e">
        <f t="shared" si="96"/>
        <v>#DIV/0!</v>
      </c>
      <c r="W425" t="e">
        <f t="shared" si="97"/>
        <v>#DIV/0!</v>
      </c>
      <c r="X425" t="e">
        <f t="shared" si="98"/>
        <v>#DIV/0!</v>
      </c>
      <c r="Y425" t="e">
        <f t="shared" si="99"/>
        <v>#DIV/0!</v>
      </c>
      <c r="Z425" t="e">
        <f t="shared" si="100"/>
        <v>#DIV/0!</v>
      </c>
      <c r="AA425" t="e">
        <f t="shared" si="101"/>
        <v>#DIV/0!</v>
      </c>
      <c r="AB425" t="e">
        <f t="shared" si="102"/>
        <v>#DIV/0!</v>
      </c>
      <c r="AC425" t="e">
        <f t="shared" si="103"/>
        <v>#DIV/0!</v>
      </c>
      <c r="AD425" t="e">
        <f t="shared" si="104"/>
        <v>#DIV/0!</v>
      </c>
      <c r="AE425" t="e">
        <f t="shared" si="105"/>
        <v>#DIV/0!</v>
      </c>
      <c r="AF425" t="e">
        <f t="shared" si="106"/>
        <v>#DIV/0!</v>
      </c>
      <c r="AG425" t="e">
        <f t="shared" si="107"/>
        <v>#DIV/0!</v>
      </c>
      <c r="AH425" t="e">
        <f t="shared" si="108"/>
        <v>#DIV/0!</v>
      </c>
    </row>
    <row r="426" spans="1:34" x14ac:dyDescent="0.25">
      <c r="A426" s="465">
        <v>420</v>
      </c>
      <c r="T426" t="e">
        <f t="shared" si="94"/>
        <v>#DIV/0!</v>
      </c>
      <c r="U426" t="e">
        <f t="shared" si="95"/>
        <v>#DIV/0!</v>
      </c>
      <c r="V426" t="e">
        <f t="shared" si="96"/>
        <v>#DIV/0!</v>
      </c>
      <c r="W426" t="e">
        <f t="shared" si="97"/>
        <v>#DIV/0!</v>
      </c>
      <c r="X426" t="e">
        <f t="shared" si="98"/>
        <v>#DIV/0!</v>
      </c>
      <c r="Y426" t="e">
        <f t="shared" si="99"/>
        <v>#DIV/0!</v>
      </c>
      <c r="Z426" t="e">
        <f t="shared" si="100"/>
        <v>#DIV/0!</v>
      </c>
      <c r="AA426" t="e">
        <f t="shared" si="101"/>
        <v>#DIV/0!</v>
      </c>
      <c r="AB426" t="e">
        <f t="shared" si="102"/>
        <v>#DIV/0!</v>
      </c>
      <c r="AC426" t="e">
        <f t="shared" si="103"/>
        <v>#DIV/0!</v>
      </c>
      <c r="AD426" t="e">
        <f t="shared" si="104"/>
        <v>#DIV/0!</v>
      </c>
      <c r="AE426" t="e">
        <f t="shared" si="105"/>
        <v>#DIV/0!</v>
      </c>
      <c r="AF426" t="e">
        <f t="shared" si="106"/>
        <v>#DIV/0!</v>
      </c>
      <c r="AG426" t="e">
        <f t="shared" si="107"/>
        <v>#DIV/0!</v>
      </c>
      <c r="AH426" t="e">
        <f t="shared" si="108"/>
        <v>#DIV/0!</v>
      </c>
    </row>
    <row r="427" spans="1:34" x14ac:dyDescent="0.25">
      <c r="A427" s="465">
        <v>421</v>
      </c>
      <c r="T427" t="e">
        <f t="shared" si="94"/>
        <v>#DIV/0!</v>
      </c>
      <c r="U427" t="e">
        <f t="shared" si="95"/>
        <v>#DIV/0!</v>
      </c>
      <c r="V427" t="e">
        <f t="shared" si="96"/>
        <v>#DIV/0!</v>
      </c>
      <c r="W427" t="e">
        <f t="shared" si="97"/>
        <v>#DIV/0!</v>
      </c>
      <c r="X427" t="e">
        <f t="shared" si="98"/>
        <v>#DIV/0!</v>
      </c>
      <c r="Y427" t="e">
        <f t="shared" si="99"/>
        <v>#DIV/0!</v>
      </c>
      <c r="Z427" t="e">
        <f t="shared" si="100"/>
        <v>#DIV/0!</v>
      </c>
      <c r="AA427" t="e">
        <f t="shared" si="101"/>
        <v>#DIV/0!</v>
      </c>
      <c r="AB427" t="e">
        <f t="shared" si="102"/>
        <v>#DIV/0!</v>
      </c>
      <c r="AC427" t="e">
        <f t="shared" si="103"/>
        <v>#DIV/0!</v>
      </c>
      <c r="AD427" t="e">
        <f t="shared" si="104"/>
        <v>#DIV/0!</v>
      </c>
      <c r="AE427" t="e">
        <f t="shared" si="105"/>
        <v>#DIV/0!</v>
      </c>
      <c r="AF427" t="e">
        <f t="shared" si="106"/>
        <v>#DIV/0!</v>
      </c>
      <c r="AG427" t="e">
        <f t="shared" si="107"/>
        <v>#DIV/0!</v>
      </c>
      <c r="AH427" t="e">
        <f t="shared" si="108"/>
        <v>#DIV/0!</v>
      </c>
    </row>
    <row r="428" spans="1:34" x14ac:dyDescent="0.25">
      <c r="A428" s="465">
        <v>422</v>
      </c>
      <c r="T428" t="e">
        <f t="shared" si="94"/>
        <v>#DIV/0!</v>
      </c>
      <c r="U428" t="e">
        <f t="shared" si="95"/>
        <v>#DIV/0!</v>
      </c>
      <c r="V428" t="e">
        <f t="shared" si="96"/>
        <v>#DIV/0!</v>
      </c>
      <c r="W428" t="e">
        <f t="shared" si="97"/>
        <v>#DIV/0!</v>
      </c>
      <c r="X428" t="e">
        <f t="shared" si="98"/>
        <v>#DIV/0!</v>
      </c>
      <c r="Y428" t="e">
        <f t="shared" si="99"/>
        <v>#DIV/0!</v>
      </c>
      <c r="Z428" t="e">
        <f t="shared" si="100"/>
        <v>#DIV/0!</v>
      </c>
      <c r="AA428" t="e">
        <f t="shared" si="101"/>
        <v>#DIV/0!</v>
      </c>
      <c r="AB428" t="e">
        <f t="shared" si="102"/>
        <v>#DIV/0!</v>
      </c>
      <c r="AC428" t="e">
        <f t="shared" si="103"/>
        <v>#DIV/0!</v>
      </c>
      <c r="AD428" t="e">
        <f t="shared" si="104"/>
        <v>#DIV/0!</v>
      </c>
      <c r="AE428" t="e">
        <f t="shared" si="105"/>
        <v>#DIV/0!</v>
      </c>
      <c r="AF428" t="e">
        <f t="shared" si="106"/>
        <v>#DIV/0!</v>
      </c>
      <c r="AG428" t="e">
        <f t="shared" si="107"/>
        <v>#DIV/0!</v>
      </c>
      <c r="AH428" t="e">
        <f t="shared" si="108"/>
        <v>#DIV/0!</v>
      </c>
    </row>
    <row r="429" spans="1:34" x14ac:dyDescent="0.25">
      <c r="A429" s="465">
        <v>423</v>
      </c>
      <c r="T429" t="e">
        <f t="shared" si="94"/>
        <v>#DIV/0!</v>
      </c>
      <c r="U429" t="e">
        <f t="shared" si="95"/>
        <v>#DIV/0!</v>
      </c>
      <c r="V429" t="e">
        <f t="shared" si="96"/>
        <v>#DIV/0!</v>
      </c>
      <c r="W429" t="e">
        <f t="shared" si="97"/>
        <v>#DIV/0!</v>
      </c>
      <c r="X429" t="e">
        <f t="shared" si="98"/>
        <v>#DIV/0!</v>
      </c>
      <c r="Y429" t="e">
        <f t="shared" si="99"/>
        <v>#DIV/0!</v>
      </c>
      <c r="Z429" t="e">
        <f t="shared" si="100"/>
        <v>#DIV/0!</v>
      </c>
      <c r="AA429" t="e">
        <f t="shared" si="101"/>
        <v>#DIV/0!</v>
      </c>
      <c r="AB429" t="e">
        <f t="shared" si="102"/>
        <v>#DIV/0!</v>
      </c>
      <c r="AC429" t="e">
        <f t="shared" si="103"/>
        <v>#DIV/0!</v>
      </c>
      <c r="AD429" t="e">
        <f t="shared" si="104"/>
        <v>#DIV/0!</v>
      </c>
      <c r="AE429" t="e">
        <f t="shared" si="105"/>
        <v>#DIV/0!</v>
      </c>
      <c r="AF429" t="e">
        <f t="shared" si="106"/>
        <v>#DIV/0!</v>
      </c>
      <c r="AG429" t="e">
        <f t="shared" si="107"/>
        <v>#DIV/0!</v>
      </c>
      <c r="AH429" t="e">
        <f t="shared" si="108"/>
        <v>#DIV/0!</v>
      </c>
    </row>
    <row r="430" spans="1:34" x14ac:dyDescent="0.25">
      <c r="A430" s="465">
        <v>424</v>
      </c>
      <c r="T430" t="e">
        <f t="shared" si="94"/>
        <v>#DIV/0!</v>
      </c>
      <c r="U430" t="e">
        <f t="shared" si="95"/>
        <v>#DIV/0!</v>
      </c>
      <c r="V430" t="e">
        <f t="shared" si="96"/>
        <v>#DIV/0!</v>
      </c>
      <c r="W430" t="e">
        <f t="shared" si="97"/>
        <v>#DIV/0!</v>
      </c>
      <c r="X430" t="e">
        <f t="shared" si="98"/>
        <v>#DIV/0!</v>
      </c>
      <c r="Y430" t="e">
        <f t="shared" si="99"/>
        <v>#DIV/0!</v>
      </c>
      <c r="Z430" t="e">
        <f t="shared" si="100"/>
        <v>#DIV/0!</v>
      </c>
      <c r="AA430" t="e">
        <f t="shared" si="101"/>
        <v>#DIV/0!</v>
      </c>
      <c r="AB430" t="e">
        <f t="shared" si="102"/>
        <v>#DIV/0!</v>
      </c>
      <c r="AC430" t="e">
        <f t="shared" si="103"/>
        <v>#DIV/0!</v>
      </c>
      <c r="AD430" t="e">
        <f t="shared" si="104"/>
        <v>#DIV/0!</v>
      </c>
      <c r="AE430" t="e">
        <f t="shared" si="105"/>
        <v>#DIV/0!</v>
      </c>
      <c r="AF430" t="e">
        <f t="shared" si="106"/>
        <v>#DIV/0!</v>
      </c>
      <c r="AG430" t="e">
        <f t="shared" si="107"/>
        <v>#DIV/0!</v>
      </c>
      <c r="AH430" t="e">
        <f t="shared" si="108"/>
        <v>#DIV/0!</v>
      </c>
    </row>
    <row r="431" spans="1:34" x14ac:dyDescent="0.25">
      <c r="A431" s="465">
        <v>425</v>
      </c>
      <c r="T431" t="e">
        <f t="shared" si="94"/>
        <v>#DIV/0!</v>
      </c>
      <c r="U431" t="e">
        <f t="shared" si="95"/>
        <v>#DIV/0!</v>
      </c>
      <c r="V431" t="e">
        <f t="shared" si="96"/>
        <v>#DIV/0!</v>
      </c>
      <c r="W431" t="e">
        <f t="shared" si="97"/>
        <v>#DIV/0!</v>
      </c>
      <c r="X431" t="e">
        <f t="shared" si="98"/>
        <v>#DIV/0!</v>
      </c>
      <c r="Y431" t="e">
        <f t="shared" si="99"/>
        <v>#DIV/0!</v>
      </c>
      <c r="Z431" t="e">
        <f t="shared" si="100"/>
        <v>#DIV/0!</v>
      </c>
      <c r="AA431" t="e">
        <f t="shared" si="101"/>
        <v>#DIV/0!</v>
      </c>
      <c r="AB431" t="e">
        <f t="shared" si="102"/>
        <v>#DIV/0!</v>
      </c>
      <c r="AC431" t="e">
        <f t="shared" si="103"/>
        <v>#DIV/0!</v>
      </c>
      <c r="AD431" t="e">
        <f t="shared" si="104"/>
        <v>#DIV/0!</v>
      </c>
      <c r="AE431" t="e">
        <f t="shared" si="105"/>
        <v>#DIV/0!</v>
      </c>
      <c r="AF431" t="e">
        <f t="shared" si="106"/>
        <v>#DIV/0!</v>
      </c>
      <c r="AG431" t="e">
        <f t="shared" si="107"/>
        <v>#DIV/0!</v>
      </c>
      <c r="AH431" t="e">
        <f t="shared" si="108"/>
        <v>#DIV/0!</v>
      </c>
    </row>
    <row r="432" spans="1:34" x14ac:dyDescent="0.25">
      <c r="A432" s="465">
        <v>426</v>
      </c>
      <c r="T432" t="e">
        <f t="shared" si="94"/>
        <v>#DIV/0!</v>
      </c>
      <c r="U432" t="e">
        <f t="shared" si="95"/>
        <v>#DIV/0!</v>
      </c>
      <c r="V432" t="e">
        <f t="shared" si="96"/>
        <v>#DIV/0!</v>
      </c>
      <c r="W432" t="e">
        <f t="shared" si="97"/>
        <v>#DIV/0!</v>
      </c>
      <c r="X432" t="e">
        <f t="shared" si="98"/>
        <v>#DIV/0!</v>
      </c>
      <c r="Y432" t="e">
        <f t="shared" si="99"/>
        <v>#DIV/0!</v>
      </c>
      <c r="Z432" t="e">
        <f t="shared" si="100"/>
        <v>#DIV/0!</v>
      </c>
      <c r="AA432" t="e">
        <f t="shared" si="101"/>
        <v>#DIV/0!</v>
      </c>
      <c r="AB432" t="e">
        <f t="shared" si="102"/>
        <v>#DIV/0!</v>
      </c>
      <c r="AC432" t="e">
        <f t="shared" si="103"/>
        <v>#DIV/0!</v>
      </c>
      <c r="AD432" t="e">
        <f t="shared" si="104"/>
        <v>#DIV/0!</v>
      </c>
      <c r="AE432" t="e">
        <f t="shared" si="105"/>
        <v>#DIV/0!</v>
      </c>
      <c r="AF432" t="e">
        <f t="shared" si="106"/>
        <v>#DIV/0!</v>
      </c>
      <c r="AG432" t="e">
        <f t="shared" si="107"/>
        <v>#DIV/0!</v>
      </c>
      <c r="AH432" t="e">
        <f t="shared" si="108"/>
        <v>#DIV/0!</v>
      </c>
    </row>
    <row r="433" spans="1:34" x14ac:dyDescent="0.25">
      <c r="A433" s="465">
        <v>427</v>
      </c>
      <c r="T433" t="e">
        <f t="shared" si="94"/>
        <v>#DIV/0!</v>
      </c>
      <c r="U433" t="e">
        <f t="shared" si="95"/>
        <v>#DIV/0!</v>
      </c>
      <c r="V433" t="e">
        <f t="shared" si="96"/>
        <v>#DIV/0!</v>
      </c>
      <c r="W433" t="e">
        <f t="shared" si="97"/>
        <v>#DIV/0!</v>
      </c>
      <c r="X433" t="e">
        <f t="shared" si="98"/>
        <v>#DIV/0!</v>
      </c>
      <c r="Y433" t="e">
        <f t="shared" si="99"/>
        <v>#DIV/0!</v>
      </c>
      <c r="Z433" t="e">
        <f t="shared" si="100"/>
        <v>#DIV/0!</v>
      </c>
      <c r="AA433" t="e">
        <f t="shared" si="101"/>
        <v>#DIV/0!</v>
      </c>
      <c r="AB433" t="e">
        <f t="shared" si="102"/>
        <v>#DIV/0!</v>
      </c>
      <c r="AC433" t="e">
        <f t="shared" si="103"/>
        <v>#DIV/0!</v>
      </c>
      <c r="AD433" t="e">
        <f t="shared" si="104"/>
        <v>#DIV/0!</v>
      </c>
      <c r="AE433" t="e">
        <f t="shared" si="105"/>
        <v>#DIV/0!</v>
      </c>
      <c r="AF433" t="e">
        <f t="shared" si="106"/>
        <v>#DIV/0!</v>
      </c>
      <c r="AG433" t="e">
        <f t="shared" si="107"/>
        <v>#DIV/0!</v>
      </c>
      <c r="AH433" t="e">
        <f t="shared" si="108"/>
        <v>#DIV/0!</v>
      </c>
    </row>
    <row r="434" spans="1:34" x14ac:dyDescent="0.25">
      <c r="A434" s="465">
        <v>428</v>
      </c>
      <c r="T434" t="e">
        <f t="shared" si="94"/>
        <v>#DIV/0!</v>
      </c>
      <c r="U434" t="e">
        <f t="shared" si="95"/>
        <v>#DIV/0!</v>
      </c>
      <c r="V434" t="e">
        <f t="shared" si="96"/>
        <v>#DIV/0!</v>
      </c>
      <c r="W434" t="e">
        <f t="shared" si="97"/>
        <v>#DIV/0!</v>
      </c>
      <c r="X434" t="e">
        <f t="shared" si="98"/>
        <v>#DIV/0!</v>
      </c>
      <c r="Y434" t="e">
        <f t="shared" si="99"/>
        <v>#DIV/0!</v>
      </c>
      <c r="Z434" t="e">
        <f t="shared" si="100"/>
        <v>#DIV/0!</v>
      </c>
      <c r="AA434" t="e">
        <f t="shared" si="101"/>
        <v>#DIV/0!</v>
      </c>
      <c r="AB434" t="e">
        <f t="shared" si="102"/>
        <v>#DIV/0!</v>
      </c>
      <c r="AC434" t="e">
        <f t="shared" si="103"/>
        <v>#DIV/0!</v>
      </c>
      <c r="AD434" t="e">
        <f t="shared" si="104"/>
        <v>#DIV/0!</v>
      </c>
      <c r="AE434" t="e">
        <f t="shared" si="105"/>
        <v>#DIV/0!</v>
      </c>
      <c r="AF434" t="e">
        <f t="shared" si="106"/>
        <v>#DIV/0!</v>
      </c>
      <c r="AG434" t="e">
        <f t="shared" si="107"/>
        <v>#DIV/0!</v>
      </c>
      <c r="AH434" t="e">
        <f t="shared" si="108"/>
        <v>#DIV/0!</v>
      </c>
    </row>
    <row r="435" spans="1:34" x14ac:dyDescent="0.25">
      <c r="A435" s="465">
        <v>429</v>
      </c>
      <c r="T435" t="e">
        <f t="shared" si="94"/>
        <v>#DIV/0!</v>
      </c>
      <c r="U435" t="e">
        <f t="shared" si="95"/>
        <v>#DIV/0!</v>
      </c>
      <c r="V435" t="e">
        <f t="shared" si="96"/>
        <v>#DIV/0!</v>
      </c>
      <c r="W435" t="e">
        <f t="shared" si="97"/>
        <v>#DIV/0!</v>
      </c>
      <c r="X435" t="e">
        <f t="shared" si="98"/>
        <v>#DIV/0!</v>
      </c>
      <c r="Y435" t="e">
        <f t="shared" si="99"/>
        <v>#DIV/0!</v>
      </c>
      <c r="Z435" t="e">
        <f t="shared" si="100"/>
        <v>#DIV/0!</v>
      </c>
      <c r="AA435" t="e">
        <f t="shared" si="101"/>
        <v>#DIV/0!</v>
      </c>
      <c r="AB435" t="e">
        <f t="shared" si="102"/>
        <v>#DIV/0!</v>
      </c>
      <c r="AC435" t="e">
        <f t="shared" si="103"/>
        <v>#DIV/0!</v>
      </c>
      <c r="AD435" t="e">
        <f t="shared" si="104"/>
        <v>#DIV/0!</v>
      </c>
      <c r="AE435" t="e">
        <f t="shared" si="105"/>
        <v>#DIV/0!</v>
      </c>
      <c r="AF435" t="e">
        <f t="shared" si="106"/>
        <v>#DIV/0!</v>
      </c>
      <c r="AG435" t="e">
        <f t="shared" si="107"/>
        <v>#DIV/0!</v>
      </c>
      <c r="AH435" t="e">
        <f t="shared" si="108"/>
        <v>#DIV/0!</v>
      </c>
    </row>
    <row r="436" spans="1:34" x14ac:dyDescent="0.25">
      <c r="A436" s="465">
        <v>430</v>
      </c>
      <c r="T436" t="e">
        <f t="shared" si="94"/>
        <v>#DIV/0!</v>
      </c>
      <c r="U436" t="e">
        <f t="shared" si="95"/>
        <v>#DIV/0!</v>
      </c>
      <c r="V436" t="e">
        <f t="shared" si="96"/>
        <v>#DIV/0!</v>
      </c>
      <c r="W436" t="e">
        <f t="shared" si="97"/>
        <v>#DIV/0!</v>
      </c>
      <c r="X436" t="e">
        <f t="shared" si="98"/>
        <v>#DIV/0!</v>
      </c>
      <c r="Y436" t="e">
        <f t="shared" si="99"/>
        <v>#DIV/0!</v>
      </c>
      <c r="Z436" t="e">
        <f t="shared" si="100"/>
        <v>#DIV/0!</v>
      </c>
      <c r="AA436" t="e">
        <f t="shared" si="101"/>
        <v>#DIV/0!</v>
      </c>
      <c r="AB436" t="e">
        <f t="shared" si="102"/>
        <v>#DIV/0!</v>
      </c>
      <c r="AC436" t="e">
        <f t="shared" si="103"/>
        <v>#DIV/0!</v>
      </c>
      <c r="AD436" t="e">
        <f t="shared" si="104"/>
        <v>#DIV/0!</v>
      </c>
      <c r="AE436" t="e">
        <f t="shared" si="105"/>
        <v>#DIV/0!</v>
      </c>
      <c r="AF436" t="e">
        <f t="shared" si="106"/>
        <v>#DIV/0!</v>
      </c>
      <c r="AG436" t="e">
        <f t="shared" si="107"/>
        <v>#DIV/0!</v>
      </c>
      <c r="AH436" t="e">
        <f t="shared" si="108"/>
        <v>#DIV/0!</v>
      </c>
    </row>
    <row r="437" spans="1:34" x14ac:dyDescent="0.25">
      <c r="A437" s="465">
        <v>431</v>
      </c>
      <c r="T437" t="e">
        <f t="shared" si="94"/>
        <v>#DIV/0!</v>
      </c>
      <c r="U437" t="e">
        <f t="shared" si="95"/>
        <v>#DIV/0!</v>
      </c>
      <c r="V437" t="e">
        <f t="shared" si="96"/>
        <v>#DIV/0!</v>
      </c>
      <c r="W437" t="e">
        <f t="shared" si="97"/>
        <v>#DIV/0!</v>
      </c>
      <c r="X437" t="e">
        <f t="shared" si="98"/>
        <v>#DIV/0!</v>
      </c>
      <c r="Y437" t="e">
        <f t="shared" si="99"/>
        <v>#DIV/0!</v>
      </c>
      <c r="Z437" t="e">
        <f t="shared" si="100"/>
        <v>#DIV/0!</v>
      </c>
      <c r="AA437" t="e">
        <f t="shared" si="101"/>
        <v>#DIV/0!</v>
      </c>
      <c r="AB437" t="e">
        <f t="shared" si="102"/>
        <v>#DIV/0!</v>
      </c>
      <c r="AC437" t="e">
        <f t="shared" si="103"/>
        <v>#DIV/0!</v>
      </c>
      <c r="AD437" t="e">
        <f t="shared" si="104"/>
        <v>#DIV/0!</v>
      </c>
      <c r="AE437" t="e">
        <f t="shared" si="105"/>
        <v>#DIV/0!</v>
      </c>
      <c r="AF437" t="e">
        <f t="shared" si="106"/>
        <v>#DIV/0!</v>
      </c>
      <c r="AG437" t="e">
        <f t="shared" si="107"/>
        <v>#DIV/0!</v>
      </c>
      <c r="AH437" t="e">
        <f t="shared" si="108"/>
        <v>#DIV/0!</v>
      </c>
    </row>
    <row r="438" spans="1:34" x14ac:dyDescent="0.25">
      <c r="A438" s="465">
        <v>432</v>
      </c>
      <c r="T438" t="e">
        <f t="shared" si="94"/>
        <v>#DIV/0!</v>
      </c>
      <c r="U438" t="e">
        <f t="shared" si="95"/>
        <v>#DIV/0!</v>
      </c>
      <c r="V438" t="e">
        <f t="shared" si="96"/>
        <v>#DIV/0!</v>
      </c>
      <c r="W438" t="e">
        <f t="shared" si="97"/>
        <v>#DIV/0!</v>
      </c>
      <c r="X438" t="e">
        <f t="shared" si="98"/>
        <v>#DIV/0!</v>
      </c>
      <c r="Y438" t="e">
        <f t="shared" si="99"/>
        <v>#DIV/0!</v>
      </c>
      <c r="Z438" t="e">
        <f t="shared" si="100"/>
        <v>#DIV/0!</v>
      </c>
      <c r="AA438" t="e">
        <f t="shared" si="101"/>
        <v>#DIV/0!</v>
      </c>
      <c r="AB438" t="e">
        <f t="shared" si="102"/>
        <v>#DIV/0!</v>
      </c>
      <c r="AC438" t="e">
        <f t="shared" si="103"/>
        <v>#DIV/0!</v>
      </c>
      <c r="AD438" t="e">
        <f t="shared" si="104"/>
        <v>#DIV/0!</v>
      </c>
      <c r="AE438" t="e">
        <f t="shared" si="105"/>
        <v>#DIV/0!</v>
      </c>
      <c r="AF438" t="e">
        <f t="shared" si="106"/>
        <v>#DIV/0!</v>
      </c>
      <c r="AG438" t="e">
        <f t="shared" si="107"/>
        <v>#DIV/0!</v>
      </c>
      <c r="AH438" t="e">
        <f t="shared" si="108"/>
        <v>#DIV/0!</v>
      </c>
    </row>
    <row r="439" spans="1:34" x14ac:dyDescent="0.25">
      <c r="A439" s="465">
        <v>433</v>
      </c>
      <c r="T439" t="e">
        <f t="shared" si="94"/>
        <v>#DIV/0!</v>
      </c>
      <c r="U439" t="e">
        <f t="shared" si="95"/>
        <v>#DIV/0!</v>
      </c>
      <c r="V439" t="e">
        <f t="shared" si="96"/>
        <v>#DIV/0!</v>
      </c>
      <c r="W439" t="e">
        <f t="shared" si="97"/>
        <v>#DIV/0!</v>
      </c>
      <c r="X439" t="e">
        <f t="shared" si="98"/>
        <v>#DIV/0!</v>
      </c>
      <c r="Y439" t="e">
        <f t="shared" si="99"/>
        <v>#DIV/0!</v>
      </c>
      <c r="Z439" t="e">
        <f t="shared" si="100"/>
        <v>#DIV/0!</v>
      </c>
      <c r="AA439" t="e">
        <f t="shared" si="101"/>
        <v>#DIV/0!</v>
      </c>
      <c r="AB439" t="e">
        <f t="shared" si="102"/>
        <v>#DIV/0!</v>
      </c>
      <c r="AC439" t="e">
        <f t="shared" si="103"/>
        <v>#DIV/0!</v>
      </c>
      <c r="AD439" t="e">
        <f t="shared" si="104"/>
        <v>#DIV/0!</v>
      </c>
      <c r="AE439" t="e">
        <f t="shared" si="105"/>
        <v>#DIV/0!</v>
      </c>
      <c r="AF439" t="e">
        <f t="shared" si="106"/>
        <v>#DIV/0!</v>
      </c>
      <c r="AG439" t="e">
        <f t="shared" si="107"/>
        <v>#DIV/0!</v>
      </c>
      <c r="AH439" t="e">
        <f t="shared" si="108"/>
        <v>#DIV/0!</v>
      </c>
    </row>
    <row r="440" spans="1:34" x14ac:dyDescent="0.25">
      <c r="A440" s="465">
        <v>434</v>
      </c>
      <c r="T440" t="e">
        <f t="shared" si="94"/>
        <v>#DIV/0!</v>
      </c>
      <c r="U440" t="e">
        <f t="shared" si="95"/>
        <v>#DIV/0!</v>
      </c>
      <c r="V440" t="e">
        <f t="shared" si="96"/>
        <v>#DIV/0!</v>
      </c>
      <c r="W440" t="e">
        <f t="shared" si="97"/>
        <v>#DIV/0!</v>
      </c>
      <c r="X440" t="e">
        <f t="shared" si="98"/>
        <v>#DIV/0!</v>
      </c>
      <c r="Y440" t="e">
        <f t="shared" si="99"/>
        <v>#DIV/0!</v>
      </c>
      <c r="Z440" t="e">
        <f t="shared" si="100"/>
        <v>#DIV/0!</v>
      </c>
      <c r="AA440" t="e">
        <f t="shared" si="101"/>
        <v>#DIV/0!</v>
      </c>
      <c r="AB440" t="e">
        <f t="shared" si="102"/>
        <v>#DIV/0!</v>
      </c>
      <c r="AC440" t="e">
        <f t="shared" si="103"/>
        <v>#DIV/0!</v>
      </c>
      <c r="AD440" t="e">
        <f t="shared" si="104"/>
        <v>#DIV/0!</v>
      </c>
      <c r="AE440" t="e">
        <f t="shared" si="105"/>
        <v>#DIV/0!</v>
      </c>
      <c r="AF440" t="e">
        <f t="shared" si="106"/>
        <v>#DIV/0!</v>
      </c>
      <c r="AG440" t="e">
        <f t="shared" si="107"/>
        <v>#DIV/0!</v>
      </c>
      <c r="AH440" t="e">
        <f t="shared" si="108"/>
        <v>#DIV/0!</v>
      </c>
    </row>
    <row r="441" spans="1:34" x14ac:dyDescent="0.25">
      <c r="A441" s="465">
        <v>435</v>
      </c>
      <c r="T441" t="e">
        <f t="shared" si="94"/>
        <v>#DIV/0!</v>
      </c>
      <c r="U441" t="e">
        <f t="shared" si="95"/>
        <v>#DIV/0!</v>
      </c>
      <c r="V441" t="e">
        <f t="shared" si="96"/>
        <v>#DIV/0!</v>
      </c>
      <c r="W441" t="e">
        <f t="shared" si="97"/>
        <v>#DIV/0!</v>
      </c>
      <c r="X441" t="e">
        <f t="shared" si="98"/>
        <v>#DIV/0!</v>
      </c>
      <c r="Y441" t="e">
        <f t="shared" si="99"/>
        <v>#DIV/0!</v>
      </c>
      <c r="Z441" t="e">
        <f t="shared" si="100"/>
        <v>#DIV/0!</v>
      </c>
      <c r="AA441" t="e">
        <f t="shared" si="101"/>
        <v>#DIV/0!</v>
      </c>
      <c r="AB441" t="e">
        <f t="shared" si="102"/>
        <v>#DIV/0!</v>
      </c>
      <c r="AC441" t="e">
        <f t="shared" si="103"/>
        <v>#DIV/0!</v>
      </c>
      <c r="AD441" t="e">
        <f t="shared" si="104"/>
        <v>#DIV/0!</v>
      </c>
      <c r="AE441" t="e">
        <f t="shared" si="105"/>
        <v>#DIV/0!</v>
      </c>
      <c r="AF441" t="e">
        <f t="shared" si="106"/>
        <v>#DIV/0!</v>
      </c>
      <c r="AG441" t="e">
        <f t="shared" si="107"/>
        <v>#DIV/0!</v>
      </c>
      <c r="AH441" t="e">
        <f t="shared" si="108"/>
        <v>#DIV/0!</v>
      </c>
    </row>
    <row r="442" spans="1:34" x14ac:dyDescent="0.25">
      <c r="A442" s="465">
        <v>436</v>
      </c>
      <c r="T442" t="e">
        <f t="shared" si="94"/>
        <v>#DIV/0!</v>
      </c>
      <c r="U442" t="e">
        <f t="shared" si="95"/>
        <v>#DIV/0!</v>
      </c>
      <c r="V442" t="e">
        <f t="shared" si="96"/>
        <v>#DIV/0!</v>
      </c>
      <c r="W442" t="e">
        <f t="shared" si="97"/>
        <v>#DIV/0!</v>
      </c>
      <c r="X442" t="e">
        <f t="shared" si="98"/>
        <v>#DIV/0!</v>
      </c>
      <c r="Y442" t="e">
        <f t="shared" si="99"/>
        <v>#DIV/0!</v>
      </c>
      <c r="Z442" t="e">
        <f t="shared" si="100"/>
        <v>#DIV/0!</v>
      </c>
      <c r="AA442" t="e">
        <f t="shared" si="101"/>
        <v>#DIV/0!</v>
      </c>
      <c r="AB442" t="e">
        <f t="shared" si="102"/>
        <v>#DIV/0!</v>
      </c>
      <c r="AC442" t="e">
        <f t="shared" si="103"/>
        <v>#DIV/0!</v>
      </c>
      <c r="AD442" t="e">
        <f t="shared" si="104"/>
        <v>#DIV/0!</v>
      </c>
      <c r="AE442" t="e">
        <f t="shared" si="105"/>
        <v>#DIV/0!</v>
      </c>
      <c r="AF442" t="e">
        <f t="shared" si="106"/>
        <v>#DIV/0!</v>
      </c>
      <c r="AG442" t="e">
        <f t="shared" si="107"/>
        <v>#DIV/0!</v>
      </c>
      <c r="AH442" t="e">
        <f t="shared" si="108"/>
        <v>#DIV/0!</v>
      </c>
    </row>
    <row r="443" spans="1:34" x14ac:dyDescent="0.25">
      <c r="A443" s="465">
        <v>437</v>
      </c>
      <c r="T443" t="e">
        <f t="shared" si="94"/>
        <v>#DIV/0!</v>
      </c>
      <c r="U443" t="e">
        <f t="shared" si="95"/>
        <v>#DIV/0!</v>
      </c>
      <c r="V443" t="e">
        <f t="shared" si="96"/>
        <v>#DIV/0!</v>
      </c>
      <c r="W443" t="e">
        <f t="shared" si="97"/>
        <v>#DIV/0!</v>
      </c>
      <c r="X443" t="e">
        <f t="shared" si="98"/>
        <v>#DIV/0!</v>
      </c>
      <c r="Y443" t="e">
        <f t="shared" si="99"/>
        <v>#DIV/0!</v>
      </c>
      <c r="Z443" t="e">
        <f t="shared" si="100"/>
        <v>#DIV/0!</v>
      </c>
      <c r="AA443" t="e">
        <f t="shared" si="101"/>
        <v>#DIV/0!</v>
      </c>
      <c r="AB443" t="e">
        <f t="shared" si="102"/>
        <v>#DIV/0!</v>
      </c>
      <c r="AC443" t="e">
        <f t="shared" si="103"/>
        <v>#DIV/0!</v>
      </c>
      <c r="AD443" t="e">
        <f t="shared" si="104"/>
        <v>#DIV/0!</v>
      </c>
      <c r="AE443" t="e">
        <f t="shared" si="105"/>
        <v>#DIV/0!</v>
      </c>
      <c r="AF443" t="e">
        <f t="shared" si="106"/>
        <v>#DIV/0!</v>
      </c>
      <c r="AG443" t="e">
        <f t="shared" si="107"/>
        <v>#DIV/0!</v>
      </c>
      <c r="AH443" t="e">
        <f t="shared" si="108"/>
        <v>#DIV/0!</v>
      </c>
    </row>
    <row r="444" spans="1:34" x14ac:dyDescent="0.25">
      <c r="A444" s="465">
        <v>438</v>
      </c>
      <c r="T444" t="e">
        <f t="shared" si="94"/>
        <v>#DIV/0!</v>
      </c>
      <c r="U444" t="e">
        <f t="shared" si="95"/>
        <v>#DIV/0!</v>
      </c>
      <c r="V444" t="e">
        <f t="shared" si="96"/>
        <v>#DIV/0!</v>
      </c>
      <c r="W444" t="e">
        <f t="shared" si="97"/>
        <v>#DIV/0!</v>
      </c>
      <c r="X444" t="e">
        <f t="shared" si="98"/>
        <v>#DIV/0!</v>
      </c>
      <c r="Y444" t="e">
        <f t="shared" si="99"/>
        <v>#DIV/0!</v>
      </c>
      <c r="Z444" t="e">
        <f t="shared" si="100"/>
        <v>#DIV/0!</v>
      </c>
      <c r="AA444" t="e">
        <f t="shared" si="101"/>
        <v>#DIV/0!</v>
      </c>
      <c r="AB444" t="e">
        <f t="shared" si="102"/>
        <v>#DIV/0!</v>
      </c>
      <c r="AC444" t="e">
        <f t="shared" si="103"/>
        <v>#DIV/0!</v>
      </c>
      <c r="AD444" t="e">
        <f t="shared" si="104"/>
        <v>#DIV/0!</v>
      </c>
      <c r="AE444" t="e">
        <f t="shared" si="105"/>
        <v>#DIV/0!</v>
      </c>
      <c r="AF444" t="e">
        <f t="shared" si="106"/>
        <v>#DIV/0!</v>
      </c>
      <c r="AG444" t="e">
        <f t="shared" si="107"/>
        <v>#DIV/0!</v>
      </c>
      <c r="AH444" t="e">
        <f t="shared" si="108"/>
        <v>#DIV/0!</v>
      </c>
    </row>
    <row r="445" spans="1:34" x14ac:dyDescent="0.25">
      <c r="A445" s="465">
        <v>439</v>
      </c>
      <c r="T445" t="e">
        <f t="shared" si="94"/>
        <v>#DIV/0!</v>
      </c>
      <c r="U445" t="e">
        <f t="shared" si="95"/>
        <v>#DIV/0!</v>
      </c>
      <c r="V445" t="e">
        <f t="shared" si="96"/>
        <v>#DIV/0!</v>
      </c>
      <c r="W445" t="e">
        <f t="shared" si="97"/>
        <v>#DIV/0!</v>
      </c>
      <c r="X445" t="e">
        <f t="shared" si="98"/>
        <v>#DIV/0!</v>
      </c>
      <c r="Y445" t="e">
        <f t="shared" si="99"/>
        <v>#DIV/0!</v>
      </c>
      <c r="Z445" t="e">
        <f t="shared" si="100"/>
        <v>#DIV/0!</v>
      </c>
      <c r="AA445" t="e">
        <f t="shared" si="101"/>
        <v>#DIV/0!</v>
      </c>
      <c r="AB445" t="e">
        <f t="shared" si="102"/>
        <v>#DIV/0!</v>
      </c>
      <c r="AC445" t="e">
        <f t="shared" si="103"/>
        <v>#DIV/0!</v>
      </c>
      <c r="AD445" t="e">
        <f t="shared" si="104"/>
        <v>#DIV/0!</v>
      </c>
      <c r="AE445" t="e">
        <f t="shared" si="105"/>
        <v>#DIV/0!</v>
      </c>
      <c r="AF445" t="e">
        <f t="shared" si="106"/>
        <v>#DIV/0!</v>
      </c>
      <c r="AG445" t="e">
        <f t="shared" si="107"/>
        <v>#DIV/0!</v>
      </c>
      <c r="AH445" t="e">
        <f t="shared" si="108"/>
        <v>#DIV/0!</v>
      </c>
    </row>
    <row r="446" spans="1:34" x14ac:dyDescent="0.25">
      <c r="A446" s="465">
        <v>440</v>
      </c>
      <c r="T446" t="e">
        <f t="shared" si="94"/>
        <v>#DIV/0!</v>
      </c>
      <c r="U446" t="e">
        <f t="shared" si="95"/>
        <v>#DIV/0!</v>
      </c>
      <c r="V446" t="e">
        <f t="shared" si="96"/>
        <v>#DIV/0!</v>
      </c>
      <c r="W446" t="e">
        <f t="shared" si="97"/>
        <v>#DIV/0!</v>
      </c>
      <c r="X446" t="e">
        <f t="shared" si="98"/>
        <v>#DIV/0!</v>
      </c>
      <c r="Y446" t="e">
        <f t="shared" si="99"/>
        <v>#DIV/0!</v>
      </c>
      <c r="Z446" t="e">
        <f t="shared" si="100"/>
        <v>#DIV/0!</v>
      </c>
      <c r="AA446" t="e">
        <f t="shared" si="101"/>
        <v>#DIV/0!</v>
      </c>
      <c r="AB446" t="e">
        <f t="shared" si="102"/>
        <v>#DIV/0!</v>
      </c>
      <c r="AC446" t="e">
        <f t="shared" si="103"/>
        <v>#DIV/0!</v>
      </c>
      <c r="AD446" t="e">
        <f t="shared" si="104"/>
        <v>#DIV/0!</v>
      </c>
      <c r="AE446" t="e">
        <f t="shared" si="105"/>
        <v>#DIV/0!</v>
      </c>
      <c r="AF446" t="e">
        <f t="shared" si="106"/>
        <v>#DIV/0!</v>
      </c>
      <c r="AG446" t="e">
        <f t="shared" si="107"/>
        <v>#DIV/0!</v>
      </c>
      <c r="AH446" t="e">
        <f t="shared" si="108"/>
        <v>#DIV/0!</v>
      </c>
    </row>
    <row r="447" spans="1:34" x14ac:dyDescent="0.25">
      <c r="A447" s="465">
        <v>441</v>
      </c>
      <c r="T447" t="e">
        <f t="shared" si="94"/>
        <v>#DIV/0!</v>
      </c>
      <c r="U447" t="e">
        <f t="shared" si="95"/>
        <v>#DIV/0!</v>
      </c>
      <c r="V447" t="e">
        <f t="shared" si="96"/>
        <v>#DIV/0!</v>
      </c>
      <c r="W447" t="e">
        <f t="shared" si="97"/>
        <v>#DIV/0!</v>
      </c>
      <c r="X447" t="e">
        <f t="shared" si="98"/>
        <v>#DIV/0!</v>
      </c>
      <c r="Y447" t="e">
        <f t="shared" si="99"/>
        <v>#DIV/0!</v>
      </c>
      <c r="Z447" t="e">
        <f t="shared" si="100"/>
        <v>#DIV/0!</v>
      </c>
      <c r="AA447" t="e">
        <f t="shared" si="101"/>
        <v>#DIV/0!</v>
      </c>
      <c r="AB447" t="e">
        <f t="shared" si="102"/>
        <v>#DIV/0!</v>
      </c>
      <c r="AC447" t="e">
        <f t="shared" si="103"/>
        <v>#DIV/0!</v>
      </c>
      <c r="AD447" t="e">
        <f t="shared" si="104"/>
        <v>#DIV/0!</v>
      </c>
      <c r="AE447" t="e">
        <f t="shared" si="105"/>
        <v>#DIV/0!</v>
      </c>
      <c r="AF447" t="e">
        <f t="shared" si="106"/>
        <v>#DIV/0!</v>
      </c>
      <c r="AG447" t="e">
        <f t="shared" si="107"/>
        <v>#DIV/0!</v>
      </c>
      <c r="AH447" t="e">
        <f t="shared" si="108"/>
        <v>#DIV/0!</v>
      </c>
    </row>
    <row r="448" spans="1:34" x14ac:dyDescent="0.25">
      <c r="A448" s="465">
        <v>442</v>
      </c>
      <c r="T448" t="e">
        <f t="shared" si="94"/>
        <v>#DIV/0!</v>
      </c>
      <c r="U448" t="e">
        <f t="shared" si="95"/>
        <v>#DIV/0!</v>
      </c>
      <c r="V448" t="e">
        <f t="shared" si="96"/>
        <v>#DIV/0!</v>
      </c>
      <c r="W448" t="e">
        <f t="shared" si="97"/>
        <v>#DIV/0!</v>
      </c>
      <c r="X448" t="e">
        <f t="shared" si="98"/>
        <v>#DIV/0!</v>
      </c>
      <c r="Y448" t="e">
        <f t="shared" si="99"/>
        <v>#DIV/0!</v>
      </c>
      <c r="Z448" t="e">
        <f t="shared" si="100"/>
        <v>#DIV/0!</v>
      </c>
      <c r="AA448" t="e">
        <f t="shared" si="101"/>
        <v>#DIV/0!</v>
      </c>
      <c r="AB448" t="e">
        <f t="shared" si="102"/>
        <v>#DIV/0!</v>
      </c>
      <c r="AC448" t="e">
        <f t="shared" si="103"/>
        <v>#DIV/0!</v>
      </c>
      <c r="AD448" t="e">
        <f t="shared" si="104"/>
        <v>#DIV/0!</v>
      </c>
      <c r="AE448" t="e">
        <f t="shared" si="105"/>
        <v>#DIV/0!</v>
      </c>
      <c r="AF448" t="e">
        <f t="shared" si="106"/>
        <v>#DIV/0!</v>
      </c>
      <c r="AG448" t="e">
        <f t="shared" si="107"/>
        <v>#DIV/0!</v>
      </c>
      <c r="AH448" t="e">
        <f t="shared" si="108"/>
        <v>#DIV/0!</v>
      </c>
    </row>
    <row r="449" spans="1:34" x14ac:dyDescent="0.25">
      <c r="A449" s="465">
        <v>443</v>
      </c>
      <c r="T449" t="e">
        <f t="shared" si="94"/>
        <v>#DIV/0!</v>
      </c>
      <c r="U449" t="e">
        <f t="shared" si="95"/>
        <v>#DIV/0!</v>
      </c>
      <c r="V449" t="e">
        <f t="shared" si="96"/>
        <v>#DIV/0!</v>
      </c>
      <c r="W449" t="e">
        <f t="shared" si="97"/>
        <v>#DIV/0!</v>
      </c>
      <c r="X449" t="e">
        <f t="shared" si="98"/>
        <v>#DIV/0!</v>
      </c>
      <c r="Y449" t="e">
        <f t="shared" si="99"/>
        <v>#DIV/0!</v>
      </c>
      <c r="Z449" t="e">
        <f t="shared" si="100"/>
        <v>#DIV/0!</v>
      </c>
      <c r="AA449" t="e">
        <f t="shared" si="101"/>
        <v>#DIV/0!</v>
      </c>
      <c r="AB449" t="e">
        <f t="shared" si="102"/>
        <v>#DIV/0!</v>
      </c>
      <c r="AC449" t="e">
        <f t="shared" si="103"/>
        <v>#DIV/0!</v>
      </c>
      <c r="AD449" t="e">
        <f t="shared" si="104"/>
        <v>#DIV/0!</v>
      </c>
      <c r="AE449" t="e">
        <f t="shared" si="105"/>
        <v>#DIV/0!</v>
      </c>
      <c r="AF449" t="e">
        <f t="shared" si="106"/>
        <v>#DIV/0!</v>
      </c>
      <c r="AG449" t="e">
        <f t="shared" si="107"/>
        <v>#DIV/0!</v>
      </c>
      <c r="AH449" t="e">
        <f t="shared" si="108"/>
        <v>#DIV/0!</v>
      </c>
    </row>
    <row r="450" spans="1:34" x14ac:dyDescent="0.25">
      <c r="A450" s="465">
        <v>444</v>
      </c>
      <c r="T450" t="e">
        <f t="shared" si="94"/>
        <v>#DIV/0!</v>
      </c>
      <c r="U450" t="e">
        <f t="shared" si="95"/>
        <v>#DIV/0!</v>
      </c>
      <c r="V450" t="e">
        <f t="shared" si="96"/>
        <v>#DIV/0!</v>
      </c>
      <c r="W450" t="e">
        <f t="shared" si="97"/>
        <v>#DIV/0!</v>
      </c>
      <c r="X450" t="e">
        <f t="shared" si="98"/>
        <v>#DIV/0!</v>
      </c>
      <c r="Y450" t="e">
        <f t="shared" si="99"/>
        <v>#DIV/0!</v>
      </c>
      <c r="Z450" t="e">
        <f t="shared" si="100"/>
        <v>#DIV/0!</v>
      </c>
      <c r="AA450" t="e">
        <f t="shared" si="101"/>
        <v>#DIV/0!</v>
      </c>
      <c r="AB450" t="e">
        <f t="shared" si="102"/>
        <v>#DIV/0!</v>
      </c>
      <c r="AC450" t="e">
        <f t="shared" si="103"/>
        <v>#DIV/0!</v>
      </c>
      <c r="AD450" t="e">
        <f t="shared" si="104"/>
        <v>#DIV/0!</v>
      </c>
      <c r="AE450" t="e">
        <f t="shared" si="105"/>
        <v>#DIV/0!</v>
      </c>
      <c r="AF450" t="e">
        <f t="shared" si="106"/>
        <v>#DIV/0!</v>
      </c>
      <c r="AG450" t="e">
        <f t="shared" si="107"/>
        <v>#DIV/0!</v>
      </c>
      <c r="AH450" t="e">
        <f t="shared" si="108"/>
        <v>#DIV/0!</v>
      </c>
    </row>
    <row r="451" spans="1:34" x14ac:dyDescent="0.25">
      <c r="A451" s="465">
        <v>445</v>
      </c>
      <c r="T451" t="e">
        <f t="shared" si="94"/>
        <v>#DIV/0!</v>
      </c>
      <c r="U451" t="e">
        <f t="shared" si="95"/>
        <v>#DIV/0!</v>
      </c>
      <c r="V451" t="e">
        <f t="shared" si="96"/>
        <v>#DIV/0!</v>
      </c>
      <c r="W451" t="e">
        <f t="shared" si="97"/>
        <v>#DIV/0!</v>
      </c>
      <c r="X451" t="e">
        <f t="shared" si="98"/>
        <v>#DIV/0!</v>
      </c>
      <c r="Y451" t="e">
        <f t="shared" si="99"/>
        <v>#DIV/0!</v>
      </c>
      <c r="Z451" t="e">
        <f t="shared" si="100"/>
        <v>#DIV/0!</v>
      </c>
      <c r="AA451" t="e">
        <f t="shared" si="101"/>
        <v>#DIV/0!</v>
      </c>
      <c r="AB451" t="e">
        <f t="shared" si="102"/>
        <v>#DIV/0!</v>
      </c>
      <c r="AC451" t="e">
        <f t="shared" si="103"/>
        <v>#DIV/0!</v>
      </c>
      <c r="AD451" t="e">
        <f t="shared" si="104"/>
        <v>#DIV/0!</v>
      </c>
      <c r="AE451" t="e">
        <f t="shared" si="105"/>
        <v>#DIV/0!</v>
      </c>
      <c r="AF451" t="e">
        <f t="shared" si="106"/>
        <v>#DIV/0!</v>
      </c>
      <c r="AG451" t="e">
        <f t="shared" si="107"/>
        <v>#DIV/0!</v>
      </c>
      <c r="AH451" t="e">
        <f t="shared" si="108"/>
        <v>#DIV/0!</v>
      </c>
    </row>
    <row r="452" spans="1:34" x14ac:dyDescent="0.25">
      <c r="A452" s="465">
        <v>446</v>
      </c>
      <c r="T452" t="e">
        <f t="shared" si="94"/>
        <v>#DIV/0!</v>
      </c>
      <c r="U452" t="e">
        <f t="shared" si="95"/>
        <v>#DIV/0!</v>
      </c>
      <c r="V452" t="e">
        <f t="shared" si="96"/>
        <v>#DIV/0!</v>
      </c>
      <c r="W452" t="e">
        <f t="shared" si="97"/>
        <v>#DIV/0!</v>
      </c>
      <c r="X452" t="e">
        <f t="shared" si="98"/>
        <v>#DIV/0!</v>
      </c>
      <c r="Y452" t="e">
        <f t="shared" si="99"/>
        <v>#DIV/0!</v>
      </c>
      <c r="Z452" t="e">
        <f t="shared" si="100"/>
        <v>#DIV/0!</v>
      </c>
      <c r="AA452" t="e">
        <f t="shared" si="101"/>
        <v>#DIV/0!</v>
      </c>
      <c r="AB452" t="e">
        <f t="shared" si="102"/>
        <v>#DIV/0!</v>
      </c>
      <c r="AC452" t="e">
        <f t="shared" si="103"/>
        <v>#DIV/0!</v>
      </c>
      <c r="AD452" t="e">
        <f t="shared" si="104"/>
        <v>#DIV/0!</v>
      </c>
      <c r="AE452" t="e">
        <f t="shared" si="105"/>
        <v>#DIV/0!</v>
      </c>
      <c r="AF452" t="e">
        <f t="shared" si="106"/>
        <v>#DIV/0!</v>
      </c>
      <c r="AG452" t="e">
        <f t="shared" si="107"/>
        <v>#DIV/0!</v>
      </c>
      <c r="AH452" t="e">
        <f t="shared" si="108"/>
        <v>#DIV/0!</v>
      </c>
    </row>
    <row r="453" spans="1:34" x14ac:dyDescent="0.25">
      <c r="A453" s="465">
        <v>447</v>
      </c>
      <c r="T453" t="e">
        <f t="shared" si="94"/>
        <v>#DIV/0!</v>
      </c>
      <c r="U453" t="e">
        <f t="shared" si="95"/>
        <v>#DIV/0!</v>
      </c>
      <c r="V453" t="e">
        <f t="shared" si="96"/>
        <v>#DIV/0!</v>
      </c>
      <c r="W453" t="e">
        <f t="shared" si="97"/>
        <v>#DIV/0!</v>
      </c>
      <c r="X453" t="e">
        <f t="shared" si="98"/>
        <v>#DIV/0!</v>
      </c>
      <c r="Y453" t="e">
        <f t="shared" si="99"/>
        <v>#DIV/0!</v>
      </c>
      <c r="Z453" t="e">
        <f t="shared" si="100"/>
        <v>#DIV/0!</v>
      </c>
      <c r="AA453" t="e">
        <f t="shared" si="101"/>
        <v>#DIV/0!</v>
      </c>
      <c r="AB453" t="e">
        <f t="shared" si="102"/>
        <v>#DIV/0!</v>
      </c>
      <c r="AC453" t="e">
        <f t="shared" si="103"/>
        <v>#DIV/0!</v>
      </c>
      <c r="AD453" t="e">
        <f t="shared" si="104"/>
        <v>#DIV/0!</v>
      </c>
      <c r="AE453" t="e">
        <f t="shared" si="105"/>
        <v>#DIV/0!</v>
      </c>
      <c r="AF453" t="e">
        <f t="shared" si="106"/>
        <v>#DIV/0!</v>
      </c>
      <c r="AG453" t="e">
        <f t="shared" si="107"/>
        <v>#DIV/0!</v>
      </c>
      <c r="AH453" t="e">
        <f t="shared" si="108"/>
        <v>#DIV/0!</v>
      </c>
    </row>
    <row r="454" spans="1:34" x14ac:dyDescent="0.25">
      <c r="A454" s="465">
        <v>448</v>
      </c>
      <c r="T454" t="e">
        <f t="shared" si="94"/>
        <v>#DIV/0!</v>
      </c>
      <c r="U454" t="e">
        <f t="shared" si="95"/>
        <v>#DIV/0!</v>
      </c>
      <c r="V454" t="e">
        <f t="shared" si="96"/>
        <v>#DIV/0!</v>
      </c>
      <c r="W454" t="e">
        <f t="shared" si="97"/>
        <v>#DIV/0!</v>
      </c>
      <c r="X454" t="e">
        <f t="shared" si="98"/>
        <v>#DIV/0!</v>
      </c>
      <c r="Y454" t="e">
        <f t="shared" si="99"/>
        <v>#DIV/0!</v>
      </c>
      <c r="Z454" t="e">
        <f t="shared" si="100"/>
        <v>#DIV/0!</v>
      </c>
      <c r="AA454" t="e">
        <f t="shared" si="101"/>
        <v>#DIV/0!</v>
      </c>
      <c r="AB454" t="e">
        <f t="shared" si="102"/>
        <v>#DIV/0!</v>
      </c>
      <c r="AC454" t="e">
        <f t="shared" si="103"/>
        <v>#DIV/0!</v>
      </c>
      <c r="AD454" t="e">
        <f t="shared" si="104"/>
        <v>#DIV/0!</v>
      </c>
      <c r="AE454" t="e">
        <f t="shared" si="105"/>
        <v>#DIV/0!</v>
      </c>
      <c r="AF454" t="e">
        <f t="shared" si="106"/>
        <v>#DIV/0!</v>
      </c>
      <c r="AG454" t="e">
        <f t="shared" si="107"/>
        <v>#DIV/0!</v>
      </c>
      <c r="AH454" t="e">
        <f t="shared" si="108"/>
        <v>#DIV/0!</v>
      </c>
    </row>
    <row r="455" spans="1:34" x14ac:dyDescent="0.25">
      <c r="A455" s="465">
        <v>449</v>
      </c>
      <c r="T455" t="e">
        <f t="shared" ref="T455:T506" si="109">(E455-E$4)/E$5</f>
        <v>#DIV/0!</v>
      </c>
      <c r="U455" t="e">
        <f t="shared" ref="U455:U506" si="110">(F455-F$4)/F$5</f>
        <v>#DIV/0!</v>
      </c>
      <c r="V455" t="e">
        <f t="shared" ref="V455:V506" si="111">(G455-G$4)/G$5</f>
        <v>#DIV/0!</v>
      </c>
      <c r="W455" t="e">
        <f t="shared" ref="W455:W506" si="112">(H455-H$4)/H$5</f>
        <v>#DIV/0!</v>
      </c>
      <c r="X455" t="e">
        <f t="shared" ref="X455:X506" si="113">(I455-I$4)/I$5</f>
        <v>#DIV/0!</v>
      </c>
      <c r="Y455" t="e">
        <f t="shared" ref="Y455:Y506" si="114">(J455-J$4)/J$5</f>
        <v>#DIV/0!</v>
      </c>
      <c r="Z455" t="e">
        <f t="shared" ref="Z455:Z506" si="115">(K455-K$4)/K$5</f>
        <v>#DIV/0!</v>
      </c>
      <c r="AA455" t="e">
        <f t="shared" ref="AA455:AA506" si="116">(L455-L$4)/L$5</f>
        <v>#DIV/0!</v>
      </c>
      <c r="AB455" t="e">
        <f t="shared" ref="AB455:AB506" si="117">(M455-M$4)/M$5</f>
        <v>#DIV/0!</v>
      </c>
      <c r="AC455" t="e">
        <f t="shared" ref="AC455:AC506" si="118">(N455-N$4)/N$5</f>
        <v>#DIV/0!</v>
      </c>
      <c r="AD455" t="e">
        <f t="shared" ref="AD455:AD506" si="119">(O455-O$4)/O$5</f>
        <v>#DIV/0!</v>
      </c>
      <c r="AE455" t="e">
        <f t="shared" ref="AE455:AE506" si="120">(P455-P$4)/P$5</f>
        <v>#DIV/0!</v>
      </c>
      <c r="AF455" t="e">
        <f t="shared" ref="AF455:AF506" si="121">(Q455-Q$4)/Q$5</f>
        <v>#DIV/0!</v>
      </c>
      <c r="AG455" t="e">
        <f t="shared" ref="AG455:AG506" si="122">(R455-R$4)/R$5</f>
        <v>#DIV/0!</v>
      </c>
      <c r="AH455" t="e">
        <f t="shared" ref="AH455:AH506" si="123">(S455-S$4)/S$5</f>
        <v>#DIV/0!</v>
      </c>
    </row>
    <row r="456" spans="1:34" x14ac:dyDescent="0.25">
      <c r="A456" s="465">
        <v>450</v>
      </c>
      <c r="T456" t="e">
        <f t="shared" si="109"/>
        <v>#DIV/0!</v>
      </c>
      <c r="U456" t="e">
        <f t="shared" si="110"/>
        <v>#DIV/0!</v>
      </c>
      <c r="V456" t="e">
        <f t="shared" si="111"/>
        <v>#DIV/0!</v>
      </c>
      <c r="W456" t="e">
        <f t="shared" si="112"/>
        <v>#DIV/0!</v>
      </c>
      <c r="X456" t="e">
        <f t="shared" si="113"/>
        <v>#DIV/0!</v>
      </c>
      <c r="Y456" t="e">
        <f t="shared" si="114"/>
        <v>#DIV/0!</v>
      </c>
      <c r="Z456" t="e">
        <f t="shared" si="115"/>
        <v>#DIV/0!</v>
      </c>
      <c r="AA456" t="e">
        <f t="shared" si="116"/>
        <v>#DIV/0!</v>
      </c>
      <c r="AB456" t="e">
        <f t="shared" si="117"/>
        <v>#DIV/0!</v>
      </c>
      <c r="AC456" t="e">
        <f t="shared" si="118"/>
        <v>#DIV/0!</v>
      </c>
      <c r="AD456" t="e">
        <f t="shared" si="119"/>
        <v>#DIV/0!</v>
      </c>
      <c r="AE456" t="e">
        <f t="shared" si="120"/>
        <v>#DIV/0!</v>
      </c>
      <c r="AF456" t="e">
        <f t="shared" si="121"/>
        <v>#DIV/0!</v>
      </c>
      <c r="AG456" t="e">
        <f t="shared" si="122"/>
        <v>#DIV/0!</v>
      </c>
      <c r="AH456" t="e">
        <f t="shared" si="123"/>
        <v>#DIV/0!</v>
      </c>
    </row>
    <row r="457" spans="1:34" x14ac:dyDescent="0.25">
      <c r="A457" s="465">
        <v>451</v>
      </c>
      <c r="T457" t="e">
        <f t="shared" si="109"/>
        <v>#DIV/0!</v>
      </c>
      <c r="U457" t="e">
        <f t="shared" si="110"/>
        <v>#DIV/0!</v>
      </c>
      <c r="V457" t="e">
        <f t="shared" si="111"/>
        <v>#DIV/0!</v>
      </c>
      <c r="W457" t="e">
        <f t="shared" si="112"/>
        <v>#DIV/0!</v>
      </c>
      <c r="X457" t="e">
        <f t="shared" si="113"/>
        <v>#DIV/0!</v>
      </c>
      <c r="Y457" t="e">
        <f t="shared" si="114"/>
        <v>#DIV/0!</v>
      </c>
      <c r="Z457" t="e">
        <f t="shared" si="115"/>
        <v>#DIV/0!</v>
      </c>
      <c r="AA457" t="e">
        <f t="shared" si="116"/>
        <v>#DIV/0!</v>
      </c>
      <c r="AB457" t="e">
        <f t="shared" si="117"/>
        <v>#DIV/0!</v>
      </c>
      <c r="AC457" t="e">
        <f t="shared" si="118"/>
        <v>#DIV/0!</v>
      </c>
      <c r="AD457" t="e">
        <f t="shared" si="119"/>
        <v>#DIV/0!</v>
      </c>
      <c r="AE457" t="e">
        <f t="shared" si="120"/>
        <v>#DIV/0!</v>
      </c>
      <c r="AF457" t="e">
        <f t="shared" si="121"/>
        <v>#DIV/0!</v>
      </c>
      <c r="AG457" t="e">
        <f t="shared" si="122"/>
        <v>#DIV/0!</v>
      </c>
      <c r="AH457" t="e">
        <f t="shared" si="123"/>
        <v>#DIV/0!</v>
      </c>
    </row>
    <row r="458" spans="1:34" x14ac:dyDescent="0.25">
      <c r="A458" s="465">
        <v>452</v>
      </c>
      <c r="T458" t="e">
        <f t="shared" si="109"/>
        <v>#DIV/0!</v>
      </c>
      <c r="U458" t="e">
        <f t="shared" si="110"/>
        <v>#DIV/0!</v>
      </c>
      <c r="V458" t="e">
        <f t="shared" si="111"/>
        <v>#DIV/0!</v>
      </c>
      <c r="W458" t="e">
        <f t="shared" si="112"/>
        <v>#DIV/0!</v>
      </c>
      <c r="X458" t="e">
        <f t="shared" si="113"/>
        <v>#DIV/0!</v>
      </c>
      <c r="Y458" t="e">
        <f t="shared" si="114"/>
        <v>#DIV/0!</v>
      </c>
      <c r="Z458" t="e">
        <f t="shared" si="115"/>
        <v>#DIV/0!</v>
      </c>
      <c r="AA458" t="e">
        <f t="shared" si="116"/>
        <v>#DIV/0!</v>
      </c>
      <c r="AB458" t="e">
        <f t="shared" si="117"/>
        <v>#DIV/0!</v>
      </c>
      <c r="AC458" t="e">
        <f t="shared" si="118"/>
        <v>#DIV/0!</v>
      </c>
      <c r="AD458" t="e">
        <f t="shared" si="119"/>
        <v>#DIV/0!</v>
      </c>
      <c r="AE458" t="e">
        <f t="shared" si="120"/>
        <v>#DIV/0!</v>
      </c>
      <c r="AF458" t="e">
        <f t="shared" si="121"/>
        <v>#DIV/0!</v>
      </c>
      <c r="AG458" t="e">
        <f t="shared" si="122"/>
        <v>#DIV/0!</v>
      </c>
      <c r="AH458" t="e">
        <f t="shared" si="123"/>
        <v>#DIV/0!</v>
      </c>
    </row>
    <row r="459" spans="1:34" x14ac:dyDescent="0.25">
      <c r="A459" s="465">
        <v>453</v>
      </c>
      <c r="T459" t="e">
        <f t="shared" si="109"/>
        <v>#DIV/0!</v>
      </c>
      <c r="U459" t="e">
        <f t="shared" si="110"/>
        <v>#DIV/0!</v>
      </c>
      <c r="V459" t="e">
        <f t="shared" si="111"/>
        <v>#DIV/0!</v>
      </c>
      <c r="W459" t="e">
        <f t="shared" si="112"/>
        <v>#DIV/0!</v>
      </c>
      <c r="X459" t="e">
        <f t="shared" si="113"/>
        <v>#DIV/0!</v>
      </c>
      <c r="Y459" t="e">
        <f t="shared" si="114"/>
        <v>#DIV/0!</v>
      </c>
      <c r="Z459" t="e">
        <f t="shared" si="115"/>
        <v>#DIV/0!</v>
      </c>
      <c r="AA459" t="e">
        <f t="shared" si="116"/>
        <v>#DIV/0!</v>
      </c>
      <c r="AB459" t="e">
        <f t="shared" si="117"/>
        <v>#DIV/0!</v>
      </c>
      <c r="AC459" t="e">
        <f t="shared" si="118"/>
        <v>#DIV/0!</v>
      </c>
      <c r="AD459" t="e">
        <f t="shared" si="119"/>
        <v>#DIV/0!</v>
      </c>
      <c r="AE459" t="e">
        <f t="shared" si="120"/>
        <v>#DIV/0!</v>
      </c>
      <c r="AF459" t="e">
        <f t="shared" si="121"/>
        <v>#DIV/0!</v>
      </c>
      <c r="AG459" t="e">
        <f t="shared" si="122"/>
        <v>#DIV/0!</v>
      </c>
      <c r="AH459" t="e">
        <f t="shared" si="123"/>
        <v>#DIV/0!</v>
      </c>
    </row>
    <row r="460" spans="1:34" x14ac:dyDescent="0.25">
      <c r="A460" s="465">
        <v>454</v>
      </c>
      <c r="T460" t="e">
        <f t="shared" si="109"/>
        <v>#DIV/0!</v>
      </c>
      <c r="U460" t="e">
        <f t="shared" si="110"/>
        <v>#DIV/0!</v>
      </c>
      <c r="V460" t="e">
        <f t="shared" si="111"/>
        <v>#DIV/0!</v>
      </c>
      <c r="W460" t="e">
        <f t="shared" si="112"/>
        <v>#DIV/0!</v>
      </c>
      <c r="X460" t="e">
        <f t="shared" si="113"/>
        <v>#DIV/0!</v>
      </c>
      <c r="Y460" t="e">
        <f t="shared" si="114"/>
        <v>#DIV/0!</v>
      </c>
      <c r="Z460" t="e">
        <f t="shared" si="115"/>
        <v>#DIV/0!</v>
      </c>
      <c r="AA460" t="e">
        <f t="shared" si="116"/>
        <v>#DIV/0!</v>
      </c>
      <c r="AB460" t="e">
        <f t="shared" si="117"/>
        <v>#DIV/0!</v>
      </c>
      <c r="AC460" t="e">
        <f t="shared" si="118"/>
        <v>#DIV/0!</v>
      </c>
      <c r="AD460" t="e">
        <f t="shared" si="119"/>
        <v>#DIV/0!</v>
      </c>
      <c r="AE460" t="e">
        <f t="shared" si="120"/>
        <v>#DIV/0!</v>
      </c>
      <c r="AF460" t="e">
        <f t="shared" si="121"/>
        <v>#DIV/0!</v>
      </c>
      <c r="AG460" t="e">
        <f t="shared" si="122"/>
        <v>#DIV/0!</v>
      </c>
      <c r="AH460" t="e">
        <f t="shared" si="123"/>
        <v>#DIV/0!</v>
      </c>
    </row>
    <row r="461" spans="1:34" x14ac:dyDescent="0.25">
      <c r="A461" s="465">
        <v>455</v>
      </c>
      <c r="T461" t="e">
        <f t="shared" si="109"/>
        <v>#DIV/0!</v>
      </c>
      <c r="U461" t="e">
        <f t="shared" si="110"/>
        <v>#DIV/0!</v>
      </c>
      <c r="V461" t="e">
        <f t="shared" si="111"/>
        <v>#DIV/0!</v>
      </c>
      <c r="W461" t="e">
        <f t="shared" si="112"/>
        <v>#DIV/0!</v>
      </c>
      <c r="X461" t="e">
        <f t="shared" si="113"/>
        <v>#DIV/0!</v>
      </c>
      <c r="Y461" t="e">
        <f t="shared" si="114"/>
        <v>#DIV/0!</v>
      </c>
      <c r="Z461" t="e">
        <f t="shared" si="115"/>
        <v>#DIV/0!</v>
      </c>
      <c r="AA461" t="e">
        <f t="shared" si="116"/>
        <v>#DIV/0!</v>
      </c>
      <c r="AB461" t="e">
        <f t="shared" si="117"/>
        <v>#DIV/0!</v>
      </c>
      <c r="AC461" t="e">
        <f t="shared" si="118"/>
        <v>#DIV/0!</v>
      </c>
      <c r="AD461" t="e">
        <f t="shared" si="119"/>
        <v>#DIV/0!</v>
      </c>
      <c r="AE461" t="e">
        <f t="shared" si="120"/>
        <v>#DIV/0!</v>
      </c>
      <c r="AF461" t="e">
        <f t="shared" si="121"/>
        <v>#DIV/0!</v>
      </c>
      <c r="AG461" t="e">
        <f t="shared" si="122"/>
        <v>#DIV/0!</v>
      </c>
      <c r="AH461" t="e">
        <f t="shared" si="123"/>
        <v>#DIV/0!</v>
      </c>
    </row>
    <row r="462" spans="1:34" x14ac:dyDescent="0.25">
      <c r="A462" s="465">
        <v>456</v>
      </c>
      <c r="T462" t="e">
        <f t="shared" si="109"/>
        <v>#DIV/0!</v>
      </c>
      <c r="U462" t="e">
        <f t="shared" si="110"/>
        <v>#DIV/0!</v>
      </c>
      <c r="V462" t="e">
        <f t="shared" si="111"/>
        <v>#DIV/0!</v>
      </c>
      <c r="W462" t="e">
        <f t="shared" si="112"/>
        <v>#DIV/0!</v>
      </c>
      <c r="X462" t="e">
        <f t="shared" si="113"/>
        <v>#DIV/0!</v>
      </c>
      <c r="Y462" t="e">
        <f t="shared" si="114"/>
        <v>#DIV/0!</v>
      </c>
      <c r="Z462" t="e">
        <f t="shared" si="115"/>
        <v>#DIV/0!</v>
      </c>
      <c r="AA462" t="e">
        <f t="shared" si="116"/>
        <v>#DIV/0!</v>
      </c>
      <c r="AB462" t="e">
        <f t="shared" si="117"/>
        <v>#DIV/0!</v>
      </c>
      <c r="AC462" t="e">
        <f t="shared" si="118"/>
        <v>#DIV/0!</v>
      </c>
      <c r="AD462" t="e">
        <f t="shared" si="119"/>
        <v>#DIV/0!</v>
      </c>
      <c r="AE462" t="e">
        <f t="shared" si="120"/>
        <v>#DIV/0!</v>
      </c>
      <c r="AF462" t="e">
        <f t="shared" si="121"/>
        <v>#DIV/0!</v>
      </c>
      <c r="AG462" t="e">
        <f t="shared" si="122"/>
        <v>#DIV/0!</v>
      </c>
      <c r="AH462" t="e">
        <f t="shared" si="123"/>
        <v>#DIV/0!</v>
      </c>
    </row>
    <row r="463" spans="1:34" x14ac:dyDescent="0.25">
      <c r="A463" s="465">
        <v>457</v>
      </c>
      <c r="T463" t="e">
        <f t="shared" si="109"/>
        <v>#DIV/0!</v>
      </c>
      <c r="U463" t="e">
        <f t="shared" si="110"/>
        <v>#DIV/0!</v>
      </c>
      <c r="V463" t="e">
        <f t="shared" si="111"/>
        <v>#DIV/0!</v>
      </c>
      <c r="W463" t="e">
        <f t="shared" si="112"/>
        <v>#DIV/0!</v>
      </c>
      <c r="X463" t="e">
        <f t="shared" si="113"/>
        <v>#DIV/0!</v>
      </c>
      <c r="Y463" t="e">
        <f t="shared" si="114"/>
        <v>#DIV/0!</v>
      </c>
      <c r="Z463" t="e">
        <f t="shared" si="115"/>
        <v>#DIV/0!</v>
      </c>
      <c r="AA463" t="e">
        <f t="shared" si="116"/>
        <v>#DIV/0!</v>
      </c>
      <c r="AB463" t="e">
        <f t="shared" si="117"/>
        <v>#DIV/0!</v>
      </c>
      <c r="AC463" t="e">
        <f t="shared" si="118"/>
        <v>#DIV/0!</v>
      </c>
      <c r="AD463" t="e">
        <f t="shared" si="119"/>
        <v>#DIV/0!</v>
      </c>
      <c r="AE463" t="e">
        <f t="shared" si="120"/>
        <v>#DIV/0!</v>
      </c>
      <c r="AF463" t="e">
        <f t="shared" si="121"/>
        <v>#DIV/0!</v>
      </c>
      <c r="AG463" t="e">
        <f t="shared" si="122"/>
        <v>#DIV/0!</v>
      </c>
      <c r="AH463" t="e">
        <f t="shared" si="123"/>
        <v>#DIV/0!</v>
      </c>
    </row>
    <row r="464" spans="1:34" x14ac:dyDescent="0.25">
      <c r="A464" s="465">
        <v>458</v>
      </c>
      <c r="T464" t="e">
        <f t="shared" si="109"/>
        <v>#DIV/0!</v>
      </c>
      <c r="U464" t="e">
        <f t="shared" si="110"/>
        <v>#DIV/0!</v>
      </c>
      <c r="V464" t="e">
        <f t="shared" si="111"/>
        <v>#DIV/0!</v>
      </c>
      <c r="W464" t="e">
        <f t="shared" si="112"/>
        <v>#DIV/0!</v>
      </c>
      <c r="X464" t="e">
        <f t="shared" si="113"/>
        <v>#DIV/0!</v>
      </c>
      <c r="Y464" t="e">
        <f t="shared" si="114"/>
        <v>#DIV/0!</v>
      </c>
      <c r="Z464" t="e">
        <f t="shared" si="115"/>
        <v>#DIV/0!</v>
      </c>
      <c r="AA464" t="e">
        <f t="shared" si="116"/>
        <v>#DIV/0!</v>
      </c>
      <c r="AB464" t="e">
        <f t="shared" si="117"/>
        <v>#DIV/0!</v>
      </c>
      <c r="AC464" t="e">
        <f t="shared" si="118"/>
        <v>#DIV/0!</v>
      </c>
      <c r="AD464" t="e">
        <f t="shared" si="119"/>
        <v>#DIV/0!</v>
      </c>
      <c r="AE464" t="e">
        <f t="shared" si="120"/>
        <v>#DIV/0!</v>
      </c>
      <c r="AF464" t="e">
        <f t="shared" si="121"/>
        <v>#DIV/0!</v>
      </c>
      <c r="AG464" t="e">
        <f t="shared" si="122"/>
        <v>#DIV/0!</v>
      </c>
      <c r="AH464" t="e">
        <f t="shared" si="123"/>
        <v>#DIV/0!</v>
      </c>
    </row>
    <row r="465" spans="1:34" x14ac:dyDescent="0.25">
      <c r="A465" s="465">
        <v>459</v>
      </c>
      <c r="T465" t="e">
        <f t="shared" si="109"/>
        <v>#DIV/0!</v>
      </c>
      <c r="U465" t="e">
        <f t="shared" si="110"/>
        <v>#DIV/0!</v>
      </c>
      <c r="V465" t="e">
        <f t="shared" si="111"/>
        <v>#DIV/0!</v>
      </c>
      <c r="W465" t="e">
        <f t="shared" si="112"/>
        <v>#DIV/0!</v>
      </c>
      <c r="X465" t="e">
        <f t="shared" si="113"/>
        <v>#DIV/0!</v>
      </c>
      <c r="Y465" t="e">
        <f t="shared" si="114"/>
        <v>#DIV/0!</v>
      </c>
      <c r="Z465" t="e">
        <f t="shared" si="115"/>
        <v>#DIV/0!</v>
      </c>
      <c r="AA465" t="e">
        <f t="shared" si="116"/>
        <v>#DIV/0!</v>
      </c>
      <c r="AB465" t="e">
        <f t="shared" si="117"/>
        <v>#DIV/0!</v>
      </c>
      <c r="AC465" t="e">
        <f t="shared" si="118"/>
        <v>#DIV/0!</v>
      </c>
      <c r="AD465" t="e">
        <f t="shared" si="119"/>
        <v>#DIV/0!</v>
      </c>
      <c r="AE465" t="e">
        <f t="shared" si="120"/>
        <v>#DIV/0!</v>
      </c>
      <c r="AF465" t="e">
        <f t="shared" si="121"/>
        <v>#DIV/0!</v>
      </c>
      <c r="AG465" t="e">
        <f t="shared" si="122"/>
        <v>#DIV/0!</v>
      </c>
      <c r="AH465" t="e">
        <f t="shared" si="123"/>
        <v>#DIV/0!</v>
      </c>
    </row>
    <row r="466" spans="1:34" x14ac:dyDescent="0.25">
      <c r="A466" s="465">
        <v>460</v>
      </c>
      <c r="T466" t="e">
        <f t="shared" si="109"/>
        <v>#DIV/0!</v>
      </c>
      <c r="U466" t="e">
        <f t="shared" si="110"/>
        <v>#DIV/0!</v>
      </c>
      <c r="V466" t="e">
        <f t="shared" si="111"/>
        <v>#DIV/0!</v>
      </c>
      <c r="W466" t="e">
        <f t="shared" si="112"/>
        <v>#DIV/0!</v>
      </c>
      <c r="X466" t="e">
        <f t="shared" si="113"/>
        <v>#DIV/0!</v>
      </c>
      <c r="Y466" t="e">
        <f t="shared" si="114"/>
        <v>#DIV/0!</v>
      </c>
      <c r="Z466" t="e">
        <f t="shared" si="115"/>
        <v>#DIV/0!</v>
      </c>
      <c r="AA466" t="e">
        <f t="shared" si="116"/>
        <v>#DIV/0!</v>
      </c>
      <c r="AB466" t="e">
        <f t="shared" si="117"/>
        <v>#DIV/0!</v>
      </c>
      <c r="AC466" t="e">
        <f t="shared" si="118"/>
        <v>#DIV/0!</v>
      </c>
      <c r="AD466" t="e">
        <f t="shared" si="119"/>
        <v>#DIV/0!</v>
      </c>
      <c r="AE466" t="e">
        <f t="shared" si="120"/>
        <v>#DIV/0!</v>
      </c>
      <c r="AF466" t="e">
        <f t="shared" si="121"/>
        <v>#DIV/0!</v>
      </c>
      <c r="AG466" t="e">
        <f t="shared" si="122"/>
        <v>#DIV/0!</v>
      </c>
      <c r="AH466" t="e">
        <f t="shared" si="123"/>
        <v>#DIV/0!</v>
      </c>
    </row>
    <row r="467" spans="1:34" x14ac:dyDescent="0.25">
      <c r="A467" s="465">
        <v>461</v>
      </c>
      <c r="T467" t="e">
        <f t="shared" si="109"/>
        <v>#DIV/0!</v>
      </c>
      <c r="U467" t="e">
        <f t="shared" si="110"/>
        <v>#DIV/0!</v>
      </c>
      <c r="V467" t="e">
        <f t="shared" si="111"/>
        <v>#DIV/0!</v>
      </c>
      <c r="W467" t="e">
        <f t="shared" si="112"/>
        <v>#DIV/0!</v>
      </c>
      <c r="X467" t="e">
        <f t="shared" si="113"/>
        <v>#DIV/0!</v>
      </c>
      <c r="Y467" t="e">
        <f t="shared" si="114"/>
        <v>#DIV/0!</v>
      </c>
      <c r="Z467" t="e">
        <f t="shared" si="115"/>
        <v>#DIV/0!</v>
      </c>
      <c r="AA467" t="e">
        <f t="shared" si="116"/>
        <v>#DIV/0!</v>
      </c>
      <c r="AB467" t="e">
        <f t="shared" si="117"/>
        <v>#DIV/0!</v>
      </c>
      <c r="AC467" t="e">
        <f t="shared" si="118"/>
        <v>#DIV/0!</v>
      </c>
      <c r="AD467" t="e">
        <f t="shared" si="119"/>
        <v>#DIV/0!</v>
      </c>
      <c r="AE467" t="e">
        <f t="shared" si="120"/>
        <v>#DIV/0!</v>
      </c>
      <c r="AF467" t="e">
        <f t="shared" si="121"/>
        <v>#DIV/0!</v>
      </c>
      <c r="AG467" t="e">
        <f t="shared" si="122"/>
        <v>#DIV/0!</v>
      </c>
      <c r="AH467" t="e">
        <f t="shared" si="123"/>
        <v>#DIV/0!</v>
      </c>
    </row>
    <row r="468" spans="1:34" x14ac:dyDescent="0.25">
      <c r="A468" s="465">
        <v>462</v>
      </c>
      <c r="T468" t="e">
        <f t="shared" si="109"/>
        <v>#DIV/0!</v>
      </c>
      <c r="U468" t="e">
        <f t="shared" si="110"/>
        <v>#DIV/0!</v>
      </c>
      <c r="V468" t="e">
        <f t="shared" si="111"/>
        <v>#DIV/0!</v>
      </c>
      <c r="W468" t="e">
        <f t="shared" si="112"/>
        <v>#DIV/0!</v>
      </c>
      <c r="X468" t="e">
        <f t="shared" si="113"/>
        <v>#DIV/0!</v>
      </c>
      <c r="Y468" t="e">
        <f t="shared" si="114"/>
        <v>#DIV/0!</v>
      </c>
      <c r="Z468" t="e">
        <f t="shared" si="115"/>
        <v>#DIV/0!</v>
      </c>
      <c r="AA468" t="e">
        <f t="shared" si="116"/>
        <v>#DIV/0!</v>
      </c>
      <c r="AB468" t="e">
        <f t="shared" si="117"/>
        <v>#DIV/0!</v>
      </c>
      <c r="AC468" t="e">
        <f t="shared" si="118"/>
        <v>#DIV/0!</v>
      </c>
      <c r="AD468" t="e">
        <f t="shared" si="119"/>
        <v>#DIV/0!</v>
      </c>
      <c r="AE468" t="e">
        <f t="shared" si="120"/>
        <v>#DIV/0!</v>
      </c>
      <c r="AF468" t="e">
        <f t="shared" si="121"/>
        <v>#DIV/0!</v>
      </c>
      <c r="AG468" t="e">
        <f t="shared" si="122"/>
        <v>#DIV/0!</v>
      </c>
      <c r="AH468" t="e">
        <f t="shared" si="123"/>
        <v>#DIV/0!</v>
      </c>
    </row>
    <row r="469" spans="1:34" x14ac:dyDescent="0.25">
      <c r="A469" s="465">
        <v>463</v>
      </c>
      <c r="T469" t="e">
        <f t="shared" si="109"/>
        <v>#DIV/0!</v>
      </c>
      <c r="U469" t="e">
        <f t="shared" si="110"/>
        <v>#DIV/0!</v>
      </c>
      <c r="V469" t="e">
        <f t="shared" si="111"/>
        <v>#DIV/0!</v>
      </c>
      <c r="W469" t="e">
        <f t="shared" si="112"/>
        <v>#DIV/0!</v>
      </c>
      <c r="X469" t="e">
        <f t="shared" si="113"/>
        <v>#DIV/0!</v>
      </c>
      <c r="Y469" t="e">
        <f t="shared" si="114"/>
        <v>#DIV/0!</v>
      </c>
      <c r="Z469" t="e">
        <f t="shared" si="115"/>
        <v>#DIV/0!</v>
      </c>
      <c r="AA469" t="e">
        <f t="shared" si="116"/>
        <v>#DIV/0!</v>
      </c>
      <c r="AB469" t="e">
        <f t="shared" si="117"/>
        <v>#DIV/0!</v>
      </c>
      <c r="AC469" t="e">
        <f t="shared" si="118"/>
        <v>#DIV/0!</v>
      </c>
      <c r="AD469" t="e">
        <f t="shared" si="119"/>
        <v>#DIV/0!</v>
      </c>
      <c r="AE469" t="e">
        <f t="shared" si="120"/>
        <v>#DIV/0!</v>
      </c>
      <c r="AF469" t="e">
        <f t="shared" si="121"/>
        <v>#DIV/0!</v>
      </c>
      <c r="AG469" t="e">
        <f t="shared" si="122"/>
        <v>#DIV/0!</v>
      </c>
      <c r="AH469" t="e">
        <f t="shared" si="123"/>
        <v>#DIV/0!</v>
      </c>
    </row>
    <row r="470" spans="1:34" x14ac:dyDescent="0.25">
      <c r="A470" s="465">
        <v>464</v>
      </c>
      <c r="T470" t="e">
        <f t="shared" si="109"/>
        <v>#DIV/0!</v>
      </c>
      <c r="U470" t="e">
        <f t="shared" si="110"/>
        <v>#DIV/0!</v>
      </c>
      <c r="V470" t="e">
        <f t="shared" si="111"/>
        <v>#DIV/0!</v>
      </c>
      <c r="W470" t="e">
        <f t="shared" si="112"/>
        <v>#DIV/0!</v>
      </c>
      <c r="X470" t="e">
        <f t="shared" si="113"/>
        <v>#DIV/0!</v>
      </c>
      <c r="Y470" t="e">
        <f t="shared" si="114"/>
        <v>#DIV/0!</v>
      </c>
      <c r="Z470" t="e">
        <f t="shared" si="115"/>
        <v>#DIV/0!</v>
      </c>
      <c r="AA470" t="e">
        <f t="shared" si="116"/>
        <v>#DIV/0!</v>
      </c>
      <c r="AB470" t="e">
        <f t="shared" si="117"/>
        <v>#DIV/0!</v>
      </c>
      <c r="AC470" t="e">
        <f t="shared" si="118"/>
        <v>#DIV/0!</v>
      </c>
      <c r="AD470" t="e">
        <f t="shared" si="119"/>
        <v>#DIV/0!</v>
      </c>
      <c r="AE470" t="e">
        <f t="shared" si="120"/>
        <v>#DIV/0!</v>
      </c>
      <c r="AF470" t="e">
        <f t="shared" si="121"/>
        <v>#DIV/0!</v>
      </c>
      <c r="AG470" t="e">
        <f t="shared" si="122"/>
        <v>#DIV/0!</v>
      </c>
      <c r="AH470" t="e">
        <f t="shared" si="123"/>
        <v>#DIV/0!</v>
      </c>
    </row>
    <row r="471" spans="1:34" x14ac:dyDescent="0.25">
      <c r="A471" s="465">
        <v>465</v>
      </c>
      <c r="T471" t="e">
        <f t="shared" si="109"/>
        <v>#DIV/0!</v>
      </c>
      <c r="U471" t="e">
        <f t="shared" si="110"/>
        <v>#DIV/0!</v>
      </c>
      <c r="V471" t="e">
        <f t="shared" si="111"/>
        <v>#DIV/0!</v>
      </c>
      <c r="W471" t="e">
        <f t="shared" si="112"/>
        <v>#DIV/0!</v>
      </c>
      <c r="X471" t="e">
        <f t="shared" si="113"/>
        <v>#DIV/0!</v>
      </c>
      <c r="Y471" t="e">
        <f t="shared" si="114"/>
        <v>#DIV/0!</v>
      </c>
      <c r="Z471" t="e">
        <f t="shared" si="115"/>
        <v>#DIV/0!</v>
      </c>
      <c r="AA471" t="e">
        <f t="shared" si="116"/>
        <v>#DIV/0!</v>
      </c>
      <c r="AB471" t="e">
        <f t="shared" si="117"/>
        <v>#DIV/0!</v>
      </c>
      <c r="AC471" t="e">
        <f t="shared" si="118"/>
        <v>#DIV/0!</v>
      </c>
      <c r="AD471" t="e">
        <f t="shared" si="119"/>
        <v>#DIV/0!</v>
      </c>
      <c r="AE471" t="e">
        <f t="shared" si="120"/>
        <v>#DIV/0!</v>
      </c>
      <c r="AF471" t="e">
        <f t="shared" si="121"/>
        <v>#DIV/0!</v>
      </c>
      <c r="AG471" t="e">
        <f t="shared" si="122"/>
        <v>#DIV/0!</v>
      </c>
      <c r="AH471" t="e">
        <f t="shared" si="123"/>
        <v>#DIV/0!</v>
      </c>
    </row>
    <row r="472" spans="1:34" x14ac:dyDescent="0.25">
      <c r="A472" s="465">
        <v>466</v>
      </c>
      <c r="T472" t="e">
        <f t="shared" si="109"/>
        <v>#DIV/0!</v>
      </c>
      <c r="U472" t="e">
        <f t="shared" si="110"/>
        <v>#DIV/0!</v>
      </c>
      <c r="V472" t="e">
        <f t="shared" si="111"/>
        <v>#DIV/0!</v>
      </c>
      <c r="W472" t="e">
        <f t="shared" si="112"/>
        <v>#DIV/0!</v>
      </c>
      <c r="X472" t="e">
        <f t="shared" si="113"/>
        <v>#DIV/0!</v>
      </c>
      <c r="Y472" t="e">
        <f t="shared" si="114"/>
        <v>#DIV/0!</v>
      </c>
      <c r="Z472" t="e">
        <f t="shared" si="115"/>
        <v>#DIV/0!</v>
      </c>
      <c r="AA472" t="e">
        <f t="shared" si="116"/>
        <v>#DIV/0!</v>
      </c>
      <c r="AB472" t="e">
        <f t="shared" si="117"/>
        <v>#DIV/0!</v>
      </c>
      <c r="AC472" t="e">
        <f t="shared" si="118"/>
        <v>#DIV/0!</v>
      </c>
      <c r="AD472" t="e">
        <f t="shared" si="119"/>
        <v>#DIV/0!</v>
      </c>
      <c r="AE472" t="e">
        <f t="shared" si="120"/>
        <v>#DIV/0!</v>
      </c>
      <c r="AF472" t="e">
        <f t="shared" si="121"/>
        <v>#DIV/0!</v>
      </c>
      <c r="AG472" t="e">
        <f t="shared" si="122"/>
        <v>#DIV/0!</v>
      </c>
      <c r="AH472" t="e">
        <f t="shared" si="123"/>
        <v>#DIV/0!</v>
      </c>
    </row>
    <row r="473" spans="1:34" x14ac:dyDescent="0.25">
      <c r="A473" s="465">
        <v>467</v>
      </c>
      <c r="T473" t="e">
        <f t="shared" si="109"/>
        <v>#DIV/0!</v>
      </c>
      <c r="U473" t="e">
        <f t="shared" si="110"/>
        <v>#DIV/0!</v>
      </c>
      <c r="V473" t="e">
        <f t="shared" si="111"/>
        <v>#DIV/0!</v>
      </c>
      <c r="W473" t="e">
        <f t="shared" si="112"/>
        <v>#DIV/0!</v>
      </c>
      <c r="X473" t="e">
        <f t="shared" si="113"/>
        <v>#DIV/0!</v>
      </c>
      <c r="Y473" t="e">
        <f t="shared" si="114"/>
        <v>#DIV/0!</v>
      </c>
      <c r="Z473" t="e">
        <f t="shared" si="115"/>
        <v>#DIV/0!</v>
      </c>
      <c r="AA473" t="e">
        <f t="shared" si="116"/>
        <v>#DIV/0!</v>
      </c>
      <c r="AB473" t="e">
        <f t="shared" si="117"/>
        <v>#DIV/0!</v>
      </c>
      <c r="AC473" t="e">
        <f t="shared" si="118"/>
        <v>#DIV/0!</v>
      </c>
      <c r="AD473" t="e">
        <f t="shared" si="119"/>
        <v>#DIV/0!</v>
      </c>
      <c r="AE473" t="e">
        <f t="shared" si="120"/>
        <v>#DIV/0!</v>
      </c>
      <c r="AF473" t="e">
        <f t="shared" si="121"/>
        <v>#DIV/0!</v>
      </c>
      <c r="AG473" t="e">
        <f t="shared" si="122"/>
        <v>#DIV/0!</v>
      </c>
      <c r="AH473" t="e">
        <f t="shared" si="123"/>
        <v>#DIV/0!</v>
      </c>
    </row>
    <row r="474" spans="1:34" x14ac:dyDescent="0.25">
      <c r="A474" s="465">
        <v>468</v>
      </c>
      <c r="T474" t="e">
        <f t="shared" si="109"/>
        <v>#DIV/0!</v>
      </c>
      <c r="U474" t="e">
        <f t="shared" si="110"/>
        <v>#DIV/0!</v>
      </c>
      <c r="V474" t="e">
        <f t="shared" si="111"/>
        <v>#DIV/0!</v>
      </c>
      <c r="W474" t="e">
        <f t="shared" si="112"/>
        <v>#DIV/0!</v>
      </c>
      <c r="X474" t="e">
        <f t="shared" si="113"/>
        <v>#DIV/0!</v>
      </c>
      <c r="Y474" t="e">
        <f t="shared" si="114"/>
        <v>#DIV/0!</v>
      </c>
      <c r="Z474" t="e">
        <f t="shared" si="115"/>
        <v>#DIV/0!</v>
      </c>
      <c r="AA474" t="e">
        <f t="shared" si="116"/>
        <v>#DIV/0!</v>
      </c>
      <c r="AB474" t="e">
        <f t="shared" si="117"/>
        <v>#DIV/0!</v>
      </c>
      <c r="AC474" t="e">
        <f t="shared" si="118"/>
        <v>#DIV/0!</v>
      </c>
      <c r="AD474" t="e">
        <f t="shared" si="119"/>
        <v>#DIV/0!</v>
      </c>
      <c r="AE474" t="e">
        <f t="shared" si="120"/>
        <v>#DIV/0!</v>
      </c>
      <c r="AF474" t="e">
        <f t="shared" si="121"/>
        <v>#DIV/0!</v>
      </c>
      <c r="AG474" t="e">
        <f t="shared" si="122"/>
        <v>#DIV/0!</v>
      </c>
      <c r="AH474" t="e">
        <f t="shared" si="123"/>
        <v>#DIV/0!</v>
      </c>
    </row>
    <row r="475" spans="1:34" x14ac:dyDescent="0.25">
      <c r="A475" s="465">
        <v>469</v>
      </c>
      <c r="T475" t="e">
        <f t="shared" si="109"/>
        <v>#DIV/0!</v>
      </c>
      <c r="U475" t="e">
        <f t="shared" si="110"/>
        <v>#DIV/0!</v>
      </c>
      <c r="V475" t="e">
        <f t="shared" si="111"/>
        <v>#DIV/0!</v>
      </c>
      <c r="W475" t="e">
        <f t="shared" si="112"/>
        <v>#DIV/0!</v>
      </c>
      <c r="X475" t="e">
        <f t="shared" si="113"/>
        <v>#DIV/0!</v>
      </c>
      <c r="Y475" t="e">
        <f t="shared" si="114"/>
        <v>#DIV/0!</v>
      </c>
      <c r="Z475" t="e">
        <f t="shared" si="115"/>
        <v>#DIV/0!</v>
      </c>
      <c r="AA475" t="e">
        <f t="shared" si="116"/>
        <v>#DIV/0!</v>
      </c>
      <c r="AB475" t="e">
        <f t="shared" si="117"/>
        <v>#DIV/0!</v>
      </c>
      <c r="AC475" t="e">
        <f t="shared" si="118"/>
        <v>#DIV/0!</v>
      </c>
      <c r="AD475" t="e">
        <f t="shared" si="119"/>
        <v>#DIV/0!</v>
      </c>
      <c r="AE475" t="e">
        <f t="shared" si="120"/>
        <v>#DIV/0!</v>
      </c>
      <c r="AF475" t="e">
        <f t="shared" si="121"/>
        <v>#DIV/0!</v>
      </c>
      <c r="AG475" t="e">
        <f t="shared" si="122"/>
        <v>#DIV/0!</v>
      </c>
      <c r="AH475" t="e">
        <f t="shared" si="123"/>
        <v>#DIV/0!</v>
      </c>
    </row>
    <row r="476" spans="1:34" x14ac:dyDescent="0.25">
      <c r="A476" s="465">
        <v>470</v>
      </c>
      <c r="T476" t="e">
        <f t="shared" si="109"/>
        <v>#DIV/0!</v>
      </c>
      <c r="U476" t="e">
        <f t="shared" si="110"/>
        <v>#DIV/0!</v>
      </c>
      <c r="V476" t="e">
        <f t="shared" si="111"/>
        <v>#DIV/0!</v>
      </c>
      <c r="W476" t="e">
        <f t="shared" si="112"/>
        <v>#DIV/0!</v>
      </c>
      <c r="X476" t="e">
        <f t="shared" si="113"/>
        <v>#DIV/0!</v>
      </c>
      <c r="Y476" t="e">
        <f t="shared" si="114"/>
        <v>#DIV/0!</v>
      </c>
      <c r="Z476" t="e">
        <f t="shared" si="115"/>
        <v>#DIV/0!</v>
      </c>
      <c r="AA476" t="e">
        <f t="shared" si="116"/>
        <v>#DIV/0!</v>
      </c>
      <c r="AB476" t="e">
        <f t="shared" si="117"/>
        <v>#DIV/0!</v>
      </c>
      <c r="AC476" t="e">
        <f t="shared" si="118"/>
        <v>#DIV/0!</v>
      </c>
      <c r="AD476" t="e">
        <f t="shared" si="119"/>
        <v>#DIV/0!</v>
      </c>
      <c r="AE476" t="e">
        <f t="shared" si="120"/>
        <v>#DIV/0!</v>
      </c>
      <c r="AF476" t="e">
        <f t="shared" si="121"/>
        <v>#DIV/0!</v>
      </c>
      <c r="AG476" t="e">
        <f t="shared" si="122"/>
        <v>#DIV/0!</v>
      </c>
      <c r="AH476" t="e">
        <f t="shared" si="123"/>
        <v>#DIV/0!</v>
      </c>
    </row>
    <row r="477" spans="1:34" x14ac:dyDescent="0.25">
      <c r="A477" s="465">
        <v>471</v>
      </c>
      <c r="T477" t="e">
        <f t="shared" si="109"/>
        <v>#DIV/0!</v>
      </c>
      <c r="U477" t="e">
        <f t="shared" si="110"/>
        <v>#DIV/0!</v>
      </c>
      <c r="V477" t="e">
        <f t="shared" si="111"/>
        <v>#DIV/0!</v>
      </c>
      <c r="W477" t="e">
        <f t="shared" si="112"/>
        <v>#DIV/0!</v>
      </c>
      <c r="X477" t="e">
        <f t="shared" si="113"/>
        <v>#DIV/0!</v>
      </c>
      <c r="Y477" t="e">
        <f t="shared" si="114"/>
        <v>#DIV/0!</v>
      </c>
      <c r="Z477" t="e">
        <f t="shared" si="115"/>
        <v>#DIV/0!</v>
      </c>
      <c r="AA477" t="e">
        <f t="shared" si="116"/>
        <v>#DIV/0!</v>
      </c>
      <c r="AB477" t="e">
        <f t="shared" si="117"/>
        <v>#DIV/0!</v>
      </c>
      <c r="AC477" t="e">
        <f t="shared" si="118"/>
        <v>#DIV/0!</v>
      </c>
      <c r="AD477" t="e">
        <f t="shared" si="119"/>
        <v>#DIV/0!</v>
      </c>
      <c r="AE477" t="e">
        <f t="shared" si="120"/>
        <v>#DIV/0!</v>
      </c>
      <c r="AF477" t="e">
        <f t="shared" si="121"/>
        <v>#DIV/0!</v>
      </c>
      <c r="AG477" t="e">
        <f t="shared" si="122"/>
        <v>#DIV/0!</v>
      </c>
      <c r="AH477" t="e">
        <f t="shared" si="123"/>
        <v>#DIV/0!</v>
      </c>
    </row>
    <row r="478" spans="1:34" x14ac:dyDescent="0.25">
      <c r="A478" s="465">
        <v>472</v>
      </c>
      <c r="T478" t="e">
        <f t="shared" si="109"/>
        <v>#DIV/0!</v>
      </c>
      <c r="U478" t="e">
        <f t="shared" si="110"/>
        <v>#DIV/0!</v>
      </c>
      <c r="V478" t="e">
        <f t="shared" si="111"/>
        <v>#DIV/0!</v>
      </c>
      <c r="W478" t="e">
        <f t="shared" si="112"/>
        <v>#DIV/0!</v>
      </c>
      <c r="X478" t="e">
        <f t="shared" si="113"/>
        <v>#DIV/0!</v>
      </c>
      <c r="Y478" t="e">
        <f t="shared" si="114"/>
        <v>#DIV/0!</v>
      </c>
      <c r="Z478" t="e">
        <f t="shared" si="115"/>
        <v>#DIV/0!</v>
      </c>
      <c r="AA478" t="e">
        <f t="shared" si="116"/>
        <v>#DIV/0!</v>
      </c>
      <c r="AB478" t="e">
        <f t="shared" si="117"/>
        <v>#DIV/0!</v>
      </c>
      <c r="AC478" t="e">
        <f t="shared" si="118"/>
        <v>#DIV/0!</v>
      </c>
      <c r="AD478" t="e">
        <f t="shared" si="119"/>
        <v>#DIV/0!</v>
      </c>
      <c r="AE478" t="e">
        <f t="shared" si="120"/>
        <v>#DIV/0!</v>
      </c>
      <c r="AF478" t="e">
        <f t="shared" si="121"/>
        <v>#DIV/0!</v>
      </c>
      <c r="AG478" t="e">
        <f t="shared" si="122"/>
        <v>#DIV/0!</v>
      </c>
      <c r="AH478" t="e">
        <f t="shared" si="123"/>
        <v>#DIV/0!</v>
      </c>
    </row>
    <row r="479" spans="1:34" x14ac:dyDescent="0.25">
      <c r="A479" s="465">
        <v>473</v>
      </c>
      <c r="T479" t="e">
        <f t="shared" si="109"/>
        <v>#DIV/0!</v>
      </c>
      <c r="U479" t="e">
        <f t="shared" si="110"/>
        <v>#DIV/0!</v>
      </c>
      <c r="V479" t="e">
        <f t="shared" si="111"/>
        <v>#DIV/0!</v>
      </c>
      <c r="W479" t="e">
        <f t="shared" si="112"/>
        <v>#DIV/0!</v>
      </c>
      <c r="X479" t="e">
        <f t="shared" si="113"/>
        <v>#DIV/0!</v>
      </c>
      <c r="Y479" t="e">
        <f t="shared" si="114"/>
        <v>#DIV/0!</v>
      </c>
      <c r="Z479" t="e">
        <f t="shared" si="115"/>
        <v>#DIV/0!</v>
      </c>
      <c r="AA479" t="e">
        <f t="shared" si="116"/>
        <v>#DIV/0!</v>
      </c>
      <c r="AB479" t="e">
        <f t="shared" si="117"/>
        <v>#DIV/0!</v>
      </c>
      <c r="AC479" t="e">
        <f t="shared" si="118"/>
        <v>#DIV/0!</v>
      </c>
      <c r="AD479" t="e">
        <f t="shared" si="119"/>
        <v>#DIV/0!</v>
      </c>
      <c r="AE479" t="e">
        <f t="shared" si="120"/>
        <v>#DIV/0!</v>
      </c>
      <c r="AF479" t="e">
        <f t="shared" si="121"/>
        <v>#DIV/0!</v>
      </c>
      <c r="AG479" t="e">
        <f t="shared" si="122"/>
        <v>#DIV/0!</v>
      </c>
      <c r="AH479" t="e">
        <f t="shared" si="123"/>
        <v>#DIV/0!</v>
      </c>
    </row>
    <row r="480" spans="1:34" x14ac:dyDescent="0.25">
      <c r="A480" s="465">
        <v>474</v>
      </c>
      <c r="T480" t="e">
        <f t="shared" si="109"/>
        <v>#DIV/0!</v>
      </c>
      <c r="U480" t="e">
        <f t="shared" si="110"/>
        <v>#DIV/0!</v>
      </c>
      <c r="V480" t="e">
        <f t="shared" si="111"/>
        <v>#DIV/0!</v>
      </c>
      <c r="W480" t="e">
        <f t="shared" si="112"/>
        <v>#DIV/0!</v>
      </c>
      <c r="X480" t="e">
        <f t="shared" si="113"/>
        <v>#DIV/0!</v>
      </c>
      <c r="Y480" t="e">
        <f t="shared" si="114"/>
        <v>#DIV/0!</v>
      </c>
      <c r="Z480" t="e">
        <f t="shared" si="115"/>
        <v>#DIV/0!</v>
      </c>
      <c r="AA480" t="e">
        <f t="shared" si="116"/>
        <v>#DIV/0!</v>
      </c>
      <c r="AB480" t="e">
        <f t="shared" si="117"/>
        <v>#DIV/0!</v>
      </c>
      <c r="AC480" t="e">
        <f t="shared" si="118"/>
        <v>#DIV/0!</v>
      </c>
      <c r="AD480" t="e">
        <f t="shared" si="119"/>
        <v>#DIV/0!</v>
      </c>
      <c r="AE480" t="e">
        <f t="shared" si="120"/>
        <v>#DIV/0!</v>
      </c>
      <c r="AF480" t="e">
        <f t="shared" si="121"/>
        <v>#DIV/0!</v>
      </c>
      <c r="AG480" t="e">
        <f t="shared" si="122"/>
        <v>#DIV/0!</v>
      </c>
      <c r="AH480" t="e">
        <f t="shared" si="123"/>
        <v>#DIV/0!</v>
      </c>
    </row>
    <row r="481" spans="1:34" x14ac:dyDescent="0.25">
      <c r="A481" s="465">
        <v>475</v>
      </c>
      <c r="T481" t="e">
        <f t="shared" si="109"/>
        <v>#DIV/0!</v>
      </c>
      <c r="U481" t="e">
        <f t="shared" si="110"/>
        <v>#DIV/0!</v>
      </c>
      <c r="V481" t="e">
        <f t="shared" si="111"/>
        <v>#DIV/0!</v>
      </c>
      <c r="W481" t="e">
        <f t="shared" si="112"/>
        <v>#DIV/0!</v>
      </c>
      <c r="X481" t="e">
        <f t="shared" si="113"/>
        <v>#DIV/0!</v>
      </c>
      <c r="Y481" t="e">
        <f t="shared" si="114"/>
        <v>#DIV/0!</v>
      </c>
      <c r="Z481" t="e">
        <f t="shared" si="115"/>
        <v>#DIV/0!</v>
      </c>
      <c r="AA481" t="e">
        <f t="shared" si="116"/>
        <v>#DIV/0!</v>
      </c>
      <c r="AB481" t="e">
        <f t="shared" si="117"/>
        <v>#DIV/0!</v>
      </c>
      <c r="AC481" t="e">
        <f t="shared" si="118"/>
        <v>#DIV/0!</v>
      </c>
      <c r="AD481" t="e">
        <f t="shared" si="119"/>
        <v>#DIV/0!</v>
      </c>
      <c r="AE481" t="e">
        <f t="shared" si="120"/>
        <v>#DIV/0!</v>
      </c>
      <c r="AF481" t="e">
        <f t="shared" si="121"/>
        <v>#DIV/0!</v>
      </c>
      <c r="AG481" t="e">
        <f t="shared" si="122"/>
        <v>#DIV/0!</v>
      </c>
      <c r="AH481" t="e">
        <f t="shared" si="123"/>
        <v>#DIV/0!</v>
      </c>
    </row>
    <row r="482" spans="1:34" x14ac:dyDescent="0.25">
      <c r="A482" s="465">
        <v>476</v>
      </c>
      <c r="T482" t="e">
        <f t="shared" si="109"/>
        <v>#DIV/0!</v>
      </c>
      <c r="U482" t="e">
        <f t="shared" si="110"/>
        <v>#DIV/0!</v>
      </c>
      <c r="V482" t="e">
        <f t="shared" si="111"/>
        <v>#DIV/0!</v>
      </c>
      <c r="W482" t="e">
        <f t="shared" si="112"/>
        <v>#DIV/0!</v>
      </c>
      <c r="X482" t="e">
        <f t="shared" si="113"/>
        <v>#DIV/0!</v>
      </c>
      <c r="Y482" t="e">
        <f t="shared" si="114"/>
        <v>#DIV/0!</v>
      </c>
      <c r="Z482" t="e">
        <f t="shared" si="115"/>
        <v>#DIV/0!</v>
      </c>
      <c r="AA482" t="e">
        <f t="shared" si="116"/>
        <v>#DIV/0!</v>
      </c>
      <c r="AB482" t="e">
        <f t="shared" si="117"/>
        <v>#DIV/0!</v>
      </c>
      <c r="AC482" t="e">
        <f t="shared" si="118"/>
        <v>#DIV/0!</v>
      </c>
      <c r="AD482" t="e">
        <f t="shared" si="119"/>
        <v>#DIV/0!</v>
      </c>
      <c r="AE482" t="e">
        <f t="shared" si="120"/>
        <v>#DIV/0!</v>
      </c>
      <c r="AF482" t="e">
        <f t="shared" si="121"/>
        <v>#DIV/0!</v>
      </c>
      <c r="AG482" t="e">
        <f t="shared" si="122"/>
        <v>#DIV/0!</v>
      </c>
      <c r="AH482" t="e">
        <f t="shared" si="123"/>
        <v>#DIV/0!</v>
      </c>
    </row>
    <row r="483" spans="1:34" x14ac:dyDescent="0.25">
      <c r="A483" s="465">
        <v>477</v>
      </c>
      <c r="T483" t="e">
        <f t="shared" si="109"/>
        <v>#DIV/0!</v>
      </c>
      <c r="U483" t="e">
        <f t="shared" si="110"/>
        <v>#DIV/0!</v>
      </c>
      <c r="V483" t="e">
        <f t="shared" si="111"/>
        <v>#DIV/0!</v>
      </c>
      <c r="W483" t="e">
        <f t="shared" si="112"/>
        <v>#DIV/0!</v>
      </c>
      <c r="X483" t="e">
        <f t="shared" si="113"/>
        <v>#DIV/0!</v>
      </c>
      <c r="Y483" t="e">
        <f t="shared" si="114"/>
        <v>#DIV/0!</v>
      </c>
      <c r="Z483" t="e">
        <f t="shared" si="115"/>
        <v>#DIV/0!</v>
      </c>
      <c r="AA483" t="e">
        <f t="shared" si="116"/>
        <v>#DIV/0!</v>
      </c>
      <c r="AB483" t="e">
        <f t="shared" si="117"/>
        <v>#DIV/0!</v>
      </c>
      <c r="AC483" t="e">
        <f t="shared" si="118"/>
        <v>#DIV/0!</v>
      </c>
      <c r="AD483" t="e">
        <f t="shared" si="119"/>
        <v>#DIV/0!</v>
      </c>
      <c r="AE483" t="e">
        <f t="shared" si="120"/>
        <v>#DIV/0!</v>
      </c>
      <c r="AF483" t="e">
        <f t="shared" si="121"/>
        <v>#DIV/0!</v>
      </c>
      <c r="AG483" t="e">
        <f t="shared" si="122"/>
        <v>#DIV/0!</v>
      </c>
      <c r="AH483" t="e">
        <f t="shared" si="123"/>
        <v>#DIV/0!</v>
      </c>
    </row>
    <row r="484" spans="1:34" x14ac:dyDescent="0.25">
      <c r="A484" s="465">
        <v>478</v>
      </c>
      <c r="T484" t="e">
        <f t="shared" si="109"/>
        <v>#DIV/0!</v>
      </c>
      <c r="U484" t="e">
        <f t="shared" si="110"/>
        <v>#DIV/0!</v>
      </c>
      <c r="V484" t="e">
        <f t="shared" si="111"/>
        <v>#DIV/0!</v>
      </c>
      <c r="W484" t="e">
        <f t="shared" si="112"/>
        <v>#DIV/0!</v>
      </c>
      <c r="X484" t="e">
        <f t="shared" si="113"/>
        <v>#DIV/0!</v>
      </c>
      <c r="Y484" t="e">
        <f t="shared" si="114"/>
        <v>#DIV/0!</v>
      </c>
      <c r="Z484" t="e">
        <f t="shared" si="115"/>
        <v>#DIV/0!</v>
      </c>
      <c r="AA484" t="e">
        <f t="shared" si="116"/>
        <v>#DIV/0!</v>
      </c>
      <c r="AB484" t="e">
        <f t="shared" si="117"/>
        <v>#DIV/0!</v>
      </c>
      <c r="AC484" t="e">
        <f t="shared" si="118"/>
        <v>#DIV/0!</v>
      </c>
      <c r="AD484" t="e">
        <f t="shared" si="119"/>
        <v>#DIV/0!</v>
      </c>
      <c r="AE484" t="e">
        <f t="shared" si="120"/>
        <v>#DIV/0!</v>
      </c>
      <c r="AF484" t="e">
        <f t="shared" si="121"/>
        <v>#DIV/0!</v>
      </c>
      <c r="AG484" t="e">
        <f t="shared" si="122"/>
        <v>#DIV/0!</v>
      </c>
      <c r="AH484" t="e">
        <f t="shared" si="123"/>
        <v>#DIV/0!</v>
      </c>
    </row>
    <row r="485" spans="1:34" x14ac:dyDescent="0.25">
      <c r="A485" s="465">
        <v>479</v>
      </c>
      <c r="T485" t="e">
        <f t="shared" si="109"/>
        <v>#DIV/0!</v>
      </c>
      <c r="U485" t="e">
        <f t="shared" si="110"/>
        <v>#DIV/0!</v>
      </c>
      <c r="V485" t="e">
        <f t="shared" si="111"/>
        <v>#DIV/0!</v>
      </c>
      <c r="W485" t="e">
        <f t="shared" si="112"/>
        <v>#DIV/0!</v>
      </c>
      <c r="X485" t="e">
        <f t="shared" si="113"/>
        <v>#DIV/0!</v>
      </c>
      <c r="Y485" t="e">
        <f t="shared" si="114"/>
        <v>#DIV/0!</v>
      </c>
      <c r="Z485" t="e">
        <f t="shared" si="115"/>
        <v>#DIV/0!</v>
      </c>
      <c r="AA485" t="e">
        <f t="shared" si="116"/>
        <v>#DIV/0!</v>
      </c>
      <c r="AB485" t="e">
        <f t="shared" si="117"/>
        <v>#DIV/0!</v>
      </c>
      <c r="AC485" t="e">
        <f t="shared" si="118"/>
        <v>#DIV/0!</v>
      </c>
      <c r="AD485" t="e">
        <f t="shared" si="119"/>
        <v>#DIV/0!</v>
      </c>
      <c r="AE485" t="e">
        <f t="shared" si="120"/>
        <v>#DIV/0!</v>
      </c>
      <c r="AF485" t="e">
        <f t="shared" si="121"/>
        <v>#DIV/0!</v>
      </c>
      <c r="AG485" t="e">
        <f t="shared" si="122"/>
        <v>#DIV/0!</v>
      </c>
      <c r="AH485" t="e">
        <f t="shared" si="123"/>
        <v>#DIV/0!</v>
      </c>
    </row>
    <row r="486" spans="1:34" x14ac:dyDescent="0.25">
      <c r="A486" s="465">
        <v>480</v>
      </c>
      <c r="T486" t="e">
        <f t="shared" si="109"/>
        <v>#DIV/0!</v>
      </c>
      <c r="U486" t="e">
        <f t="shared" si="110"/>
        <v>#DIV/0!</v>
      </c>
      <c r="V486" t="e">
        <f t="shared" si="111"/>
        <v>#DIV/0!</v>
      </c>
      <c r="W486" t="e">
        <f t="shared" si="112"/>
        <v>#DIV/0!</v>
      </c>
      <c r="X486" t="e">
        <f t="shared" si="113"/>
        <v>#DIV/0!</v>
      </c>
      <c r="Y486" t="e">
        <f t="shared" si="114"/>
        <v>#DIV/0!</v>
      </c>
      <c r="Z486" t="e">
        <f t="shared" si="115"/>
        <v>#DIV/0!</v>
      </c>
      <c r="AA486" t="e">
        <f t="shared" si="116"/>
        <v>#DIV/0!</v>
      </c>
      <c r="AB486" t="e">
        <f t="shared" si="117"/>
        <v>#DIV/0!</v>
      </c>
      <c r="AC486" t="e">
        <f t="shared" si="118"/>
        <v>#DIV/0!</v>
      </c>
      <c r="AD486" t="e">
        <f t="shared" si="119"/>
        <v>#DIV/0!</v>
      </c>
      <c r="AE486" t="e">
        <f t="shared" si="120"/>
        <v>#DIV/0!</v>
      </c>
      <c r="AF486" t="e">
        <f t="shared" si="121"/>
        <v>#DIV/0!</v>
      </c>
      <c r="AG486" t="e">
        <f t="shared" si="122"/>
        <v>#DIV/0!</v>
      </c>
      <c r="AH486" t="e">
        <f t="shared" si="123"/>
        <v>#DIV/0!</v>
      </c>
    </row>
    <row r="487" spans="1:34" x14ac:dyDescent="0.25">
      <c r="A487" s="465">
        <v>481</v>
      </c>
      <c r="T487" t="e">
        <f t="shared" si="109"/>
        <v>#DIV/0!</v>
      </c>
      <c r="U487" t="e">
        <f t="shared" si="110"/>
        <v>#DIV/0!</v>
      </c>
      <c r="V487" t="e">
        <f t="shared" si="111"/>
        <v>#DIV/0!</v>
      </c>
      <c r="W487" t="e">
        <f t="shared" si="112"/>
        <v>#DIV/0!</v>
      </c>
      <c r="X487" t="e">
        <f t="shared" si="113"/>
        <v>#DIV/0!</v>
      </c>
      <c r="Y487" t="e">
        <f t="shared" si="114"/>
        <v>#DIV/0!</v>
      </c>
      <c r="Z487" t="e">
        <f t="shared" si="115"/>
        <v>#DIV/0!</v>
      </c>
      <c r="AA487" t="e">
        <f t="shared" si="116"/>
        <v>#DIV/0!</v>
      </c>
      <c r="AB487" t="e">
        <f t="shared" si="117"/>
        <v>#DIV/0!</v>
      </c>
      <c r="AC487" t="e">
        <f t="shared" si="118"/>
        <v>#DIV/0!</v>
      </c>
      <c r="AD487" t="e">
        <f t="shared" si="119"/>
        <v>#DIV/0!</v>
      </c>
      <c r="AE487" t="e">
        <f t="shared" si="120"/>
        <v>#DIV/0!</v>
      </c>
      <c r="AF487" t="e">
        <f t="shared" si="121"/>
        <v>#DIV/0!</v>
      </c>
      <c r="AG487" t="e">
        <f t="shared" si="122"/>
        <v>#DIV/0!</v>
      </c>
      <c r="AH487" t="e">
        <f t="shared" si="123"/>
        <v>#DIV/0!</v>
      </c>
    </row>
    <row r="488" spans="1:34" x14ac:dyDescent="0.25">
      <c r="A488" s="465">
        <v>482</v>
      </c>
      <c r="T488" t="e">
        <f t="shared" si="109"/>
        <v>#DIV/0!</v>
      </c>
      <c r="U488" t="e">
        <f t="shared" si="110"/>
        <v>#DIV/0!</v>
      </c>
      <c r="V488" t="e">
        <f t="shared" si="111"/>
        <v>#DIV/0!</v>
      </c>
      <c r="W488" t="e">
        <f t="shared" si="112"/>
        <v>#DIV/0!</v>
      </c>
      <c r="X488" t="e">
        <f t="shared" si="113"/>
        <v>#DIV/0!</v>
      </c>
      <c r="Y488" t="e">
        <f t="shared" si="114"/>
        <v>#DIV/0!</v>
      </c>
      <c r="Z488" t="e">
        <f t="shared" si="115"/>
        <v>#DIV/0!</v>
      </c>
      <c r="AA488" t="e">
        <f t="shared" si="116"/>
        <v>#DIV/0!</v>
      </c>
      <c r="AB488" t="e">
        <f t="shared" si="117"/>
        <v>#DIV/0!</v>
      </c>
      <c r="AC488" t="e">
        <f t="shared" si="118"/>
        <v>#DIV/0!</v>
      </c>
      <c r="AD488" t="e">
        <f t="shared" si="119"/>
        <v>#DIV/0!</v>
      </c>
      <c r="AE488" t="e">
        <f t="shared" si="120"/>
        <v>#DIV/0!</v>
      </c>
      <c r="AF488" t="e">
        <f t="shared" si="121"/>
        <v>#DIV/0!</v>
      </c>
      <c r="AG488" t="e">
        <f t="shared" si="122"/>
        <v>#DIV/0!</v>
      </c>
      <c r="AH488" t="e">
        <f t="shared" si="123"/>
        <v>#DIV/0!</v>
      </c>
    </row>
    <row r="489" spans="1:34" x14ac:dyDescent="0.25">
      <c r="A489" s="465">
        <v>483</v>
      </c>
      <c r="T489" t="e">
        <f t="shared" si="109"/>
        <v>#DIV/0!</v>
      </c>
      <c r="U489" t="e">
        <f t="shared" si="110"/>
        <v>#DIV/0!</v>
      </c>
      <c r="V489" t="e">
        <f t="shared" si="111"/>
        <v>#DIV/0!</v>
      </c>
      <c r="W489" t="e">
        <f t="shared" si="112"/>
        <v>#DIV/0!</v>
      </c>
      <c r="X489" t="e">
        <f t="shared" si="113"/>
        <v>#DIV/0!</v>
      </c>
      <c r="Y489" t="e">
        <f t="shared" si="114"/>
        <v>#DIV/0!</v>
      </c>
      <c r="Z489" t="e">
        <f t="shared" si="115"/>
        <v>#DIV/0!</v>
      </c>
      <c r="AA489" t="e">
        <f t="shared" si="116"/>
        <v>#DIV/0!</v>
      </c>
      <c r="AB489" t="e">
        <f t="shared" si="117"/>
        <v>#DIV/0!</v>
      </c>
      <c r="AC489" t="e">
        <f t="shared" si="118"/>
        <v>#DIV/0!</v>
      </c>
      <c r="AD489" t="e">
        <f t="shared" si="119"/>
        <v>#DIV/0!</v>
      </c>
      <c r="AE489" t="e">
        <f t="shared" si="120"/>
        <v>#DIV/0!</v>
      </c>
      <c r="AF489" t="e">
        <f t="shared" si="121"/>
        <v>#DIV/0!</v>
      </c>
      <c r="AG489" t="e">
        <f t="shared" si="122"/>
        <v>#DIV/0!</v>
      </c>
      <c r="AH489" t="e">
        <f t="shared" si="123"/>
        <v>#DIV/0!</v>
      </c>
    </row>
    <row r="490" spans="1:34" x14ac:dyDescent="0.25">
      <c r="A490" s="465">
        <v>484</v>
      </c>
      <c r="T490" t="e">
        <f t="shared" si="109"/>
        <v>#DIV/0!</v>
      </c>
      <c r="U490" t="e">
        <f t="shared" si="110"/>
        <v>#DIV/0!</v>
      </c>
      <c r="V490" t="e">
        <f t="shared" si="111"/>
        <v>#DIV/0!</v>
      </c>
      <c r="W490" t="e">
        <f t="shared" si="112"/>
        <v>#DIV/0!</v>
      </c>
      <c r="X490" t="e">
        <f t="shared" si="113"/>
        <v>#DIV/0!</v>
      </c>
      <c r="Y490" t="e">
        <f t="shared" si="114"/>
        <v>#DIV/0!</v>
      </c>
      <c r="Z490" t="e">
        <f t="shared" si="115"/>
        <v>#DIV/0!</v>
      </c>
      <c r="AA490" t="e">
        <f t="shared" si="116"/>
        <v>#DIV/0!</v>
      </c>
      <c r="AB490" t="e">
        <f t="shared" si="117"/>
        <v>#DIV/0!</v>
      </c>
      <c r="AC490" t="e">
        <f t="shared" si="118"/>
        <v>#DIV/0!</v>
      </c>
      <c r="AD490" t="e">
        <f t="shared" si="119"/>
        <v>#DIV/0!</v>
      </c>
      <c r="AE490" t="e">
        <f t="shared" si="120"/>
        <v>#DIV/0!</v>
      </c>
      <c r="AF490" t="e">
        <f t="shared" si="121"/>
        <v>#DIV/0!</v>
      </c>
      <c r="AG490" t="e">
        <f t="shared" si="122"/>
        <v>#DIV/0!</v>
      </c>
      <c r="AH490" t="e">
        <f t="shared" si="123"/>
        <v>#DIV/0!</v>
      </c>
    </row>
    <row r="491" spans="1:34" x14ac:dyDescent="0.25">
      <c r="A491" s="465">
        <v>485</v>
      </c>
      <c r="T491" t="e">
        <f t="shared" si="109"/>
        <v>#DIV/0!</v>
      </c>
      <c r="U491" t="e">
        <f t="shared" si="110"/>
        <v>#DIV/0!</v>
      </c>
      <c r="V491" t="e">
        <f t="shared" si="111"/>
        <v>#DIV/0!</v>
      </c>
      <c r="W491" t="e">
        <f t="shared" si="112"/>
        <v>#DIV/0!</v>
      </c>
      <c r="X491" t="e">
        <f t="shared" si="113"/>
        <v>#DIV/0!</v>
      </c>
      <c r="Y491" t="e">
        <f t="shared" si="114"/>
        <v>#DIV/0!</v>
      </c>
      <c r="Z491" t="e">
        <f t="shared" si="115"/>
        <v>#DIV/0!</v>
      </c>
      <c r="AA491" t="e">
        <f t="shared" si="116"/>
        <v>#DIV/0!</v>
      </c>
      <c r="AB491" t="e">
        <f t="shared" si="117"/>
        <v>#DIV/0!</v>
      </c>
      <c r="AC491" t="e">
        <f t="shared" si="118"/>
        <v>#DIV/0!</v>
      </c>
      <c r="AD491" t="e">
        <f t="shared" si="119"/>
        <v>#DIV/0!</v>
      </c>
      <c r="AE491" t="e">
        <f t="shared" si="120"/>
        <v>#DIV/0!</v>
      </c>
      <c r="AF491" t="e">
        <f t="shared" si="121"/>
        <v>#DIV/0!</v>
      </c>
      <c r="AG491" t="e">
        <f t="shared" si="122"/>
        <v>#DIV/0!</v>
      </c>
      <c r="AH491" t="e">
        <f t="shared" si="123"/>
        <v>#DIV/0!</v>
      </c>
    </row>
    <row r="492" spans="1:34" x14ac:dyDescent="0.25">
      <c r="A492" s="465">
        <v>486</v>
      </c>
      <c r="T492" t="e">
        <f t="shared" si="109"/>
        <v>#DIV/0!</v>
      </c>
      <c r="U492" t="e">
        <f t="shared" si="110"/>
        <v>#DIV/0!</v>
      </c>
      <c r="V492" t="e">
        <f t="shared" si="111"/>
        <v>#DIV/0!</v>
      </c>
      <c r="W492" t="e">
        <f t="shared" si="112"/>
        <v>#DIV/0!</v>
      </c>
      <c r="X492" t="e">
        <f t="shared" si="113"/>
        <v>#DIV/0!</v>
      </c>
      <c r="Y492" t="e">
        <f t="shared" si="114"/>
        <v>#DIV/0!</v>
      </c>
      <c r="Z492" t="e">
        <f t="shared" si="115"/>
        <v>#DIV/0!</v>
      </c>
      <c r="AA492" t="e">
        <f t="shared" si="116"/>
        <v>#DIV/0!</v>
      </c>
      <c r="AB492" t="e">
        <f t="shared" si="117"/>
        <v>#DIV/0!</v>
      </c>
      <c r="AC492" t="e">
        <f t="shared" si="118"/>
        <v>#DIV/0!</v>
      </c>
      <c r="AD492" t="e">
        <f t="shared" si="119"/>
        <v>#DIV/0!</v>
      </c>
      <c r="AE492" t="e">
        <f t="shared" si="120"/>
        <v>#DIV/0!</v>
      </c>
      <c r="AF492" t="e">
        <f t="shared" si="121"/>
        <v>#DIV/0!</v>
      </c>
      <c r="AG492" t="e">
        <f t="shared" si="122"/>
        <v>#DIV/0!</v>
      </c>
      <c r="AH492" t="e">
        <f t="shared" si="123"/>
        <v>#DIV/0!</v>
      </c>
    </row>
    <row r="493" spans="1:34" x14ac:dyDescent="0.25">
      <c r="A493" s="465">
        <v>487</v>
      </c>
      <c r="T493" t="e">
        <f t="shared" si="109"/>
        <v>#DIV/0!</v>
      </c>
      <c r="U493" t="e">
        <f t="shared" si="110"/>
        <v>#DIV/0!</v>
      </c>
      <c r="V493" t="e">
        <f t="shared" si="111"/>
        <v>#DIV/0!</v>
      </c>
      <c r="W493" t="e">
        <f t="shared" si="112"/>
        <v>#DIV/0!</v>
      </c>
      <c r="X493" t="e">
        <f t="shared" si="113"/>
        <v>#DIV/0!</v>
      </c>
      <c r="Y493" t="e">
        <f t="shared" si="114"/>
        <v>#DIV/0!</v>
      </c>
      <c r="Z493" t="e">
        <f t="shared" si="115"/>
        <v>#DIV/0!</v>
      </c>
      <c r="AA493" t="e">
        <f t="shared" si="116"/>
        <v>#DIV/0!</v>
      </c>
      <c r="AB493" t="e">
        <f t="shared" si="117"/>
        <v>#DIV/0!</v>
      </c>
      <c r="AC493" t="e">
        <f t="shared" si="118"/>
        <v>#DIV/0!</v>
      </c>
      <c r="AD493" t="e">
        <f t="shared" si="119"/>
        <v>#DIV/0!</v>
      </c>
      <c r="AE493" t="e">
        <f t="shared" si="120"/>
        <v>#DIV/0!</v>
      </c>
      <c r="AF493" t="e">
        <f t="shared" si="121"/>
        <v>#DIV/0!</v>
      </c>
      <c r="AG493" t="e">
        <f t="shared" si="122"/>
        <v>#DIV/0!</v>
      </c>
      <c r="AH493" t="e">
        <f t="shared" si="123"/>
        <v>#DIV/0!</v>
      </c>
    </row>
    <row r="494" spans="1:34" x14ac:dyDescent="0.25">
      <c r="A494" s="465">
        <v>488</v>
      </c>
      <c r="T494" t="e">
        <f t="shared" si="109"/>
        <v>#DIV/0!</v>
      </c>
      <c r="U494" t="e">
        <f t="shared" si="110"/>
        <v>#DIV/0!</v>
      </c>
      <c r="V494" t="e">
        <f t="shared" si="111"/>
        <v>#DIV/0!</v>
      </c>
      <c r="W494" t="e">
        <f t="shared" si="112"/>
        <v>#DIV/0!</v>
      </c>
      <c r="X494" t="e">
        <f t="shared" si="113"/>
        <v>#DIV/0!</v>
      </c>
      <c r="Y494" t="e">
        <f t="shared" si="114"/>
        <v>#DIV/0!</v>
      </c>
      <c r="Z494" t="e">
        <f t="shared" si="115"/>
        <v>#DIV/0!</v>
      </c>
      <c r="AA494" t="e">
        <f t="shared" si="116"/>
        <v>#DIV/0!</v>
      </c>
      <c r="AB494" t="e">
        <f t="shared" si="117"/>
        <v>#DIV/0!</v>
      </c>
      <c r="AC494" t="e">
        <f t="shared" si="118"/>
        <v>#DIV/0!</v>
      </c>
      <c r="AD494" t="e">
        <f t="shared" si="119"/>
        <v>#DIV/0!</v>
      </c>
      <c r="AE494" t="e">
        <f t="shared" si="120"/>
        <v>#DIV/0!</v>
      </c>
      <c r="AF494" t="e">
        <f t="shared" si="121"/>
        <v>#DIV/0!</v>
      </c>
      <c r="AG494" t="e">
        <f t="shared" si="122"/>
        <v>#DIV/0!</v>
      </c>
      <c r="AH494" t="e">
        <f t="shared" si="123"/>
        <v>#DIV/0!</v>
      </c>
    </row>
    <row r="495" spans="1:34" x14ac:dyDescent="0.25">
      <c r="A495" s="465">
        <v>489</v>
      </c>
      <c r="T495" t="e">
        <f t="shared" si="109"/>
        <v>#DIV/0!</v>
      </c>
      <c r="U495" t="e">
        <f t="shared" si="110"/>
        <v>#DIV/0!</v>
      </c>
      <c r="V495" t="e">
        <f t="shared" si="111"/>
        <v>#DIV/0!</v>
      </c>
      <c r="W495" t="e">
        <f t="shared" si="112"/>
        <v>#DIV/0!</v>
      </c>
      <c r="X495" t="e">
        <f t="shared" si="113"/>
        <v>#DIV/0!</v>
      </c>
      <c r="Y495" t="e">
        <f t="shared" si="114"/>
        <v>#DIV/0!</v>
      </c>
      <c r="Z495" t="e">
        <f t="shared" si="115"/>
        <v>#DIV/0!</v>
      </c>
      <c r="AA495" t="e">
        <f t="shared" si="116"/>
        <v>#DIV/0!</v>
      </c>
      <c r="AB495" t="e">
        <f t="shared" si="117"/>
        <v>#DIV/0!</v>
      </c>
      <c r="AC495" t="e">
        <f t="shared" si="118"/>
        <v>#DIV/0!</v>
      </c>
      <c r="AD495" t="e">
        <f t="shared" si="119"/>
        <v>#DIV/0!</v>
      </c>
      <c r="AE495" t="e">
        <f t="shared" si="120"/>
        <v>#DIV/0!</v>
      </c>
      <c r="AF495" t="e">
        <f t="shared" si="121"/>
        <v>#DIV/0!</v>
      </c>
      <c r="AG495" t="e">
        <f t="shared" si="122"/>
        <v>#DIV/0!</v>
      </c>
      <c r="AH495" t="e">
        <f t="shared" si="123"/>
        <v>#DIV/0!</v>
      </c>
    </row>
    <row r="496" spans="1:34" x14ac:dyDescent="0.25">
      <c r="A496" s="465">
        <v>490</v>
      </c>
      <c r="T496" t="e">
        <f t="shared" si="109"/>
        <v>#DIV/0!</v>
      </c>
      <c r="U496" t="e">
        <f t="shared" si="110"/>
        <v>#DIV/0!</v>
      </c>
      <c r="V496" t="e">
        <f t="shared" si="111"/>
        <v>#DIV/0!</v>
      </c>
      <c r="W496" t="e">
        <f t="shared" si="112"/>
        <v>#DIV/0!</v>
      </c>
      <c r="X496" t="e">
        <f t="shared" si="113"/>
        <v>#DIV/0!</v>
      </c>
      <c r="Y496" t="e">
        <f t="shared" si="114"/>
        <v>#DIV/0!</v>
      </c>
      <c r="Z496" t="e">
        <f t="shared" si="115"/>
        <v>#DIV/0!</v>
      </c>
      <c r="AA496" t="e">
        <f t="shared" si="116"/>
        <v>#DIV/0!</v>
      </c>
      <c r="AB496" t="e">
        <f t="shared" si="117"/>
        <v>#DIV/0!</v>
      </c>
      <c r="AC496" t="e">
        <f t="shared" si="118"/>
        <v>#DIV/0!</v>
      </c>
      <c r="AD496" t="e">
        <f t="shared" si="119"/>
        <v>#DIV/0!</v>
      </c>
      <c r="AE496" t="e">
        <f t="shared" si="120"/>
        <v>#DIV/0!</v>
      </c>
      <c r="AF496" t="e">
        <f t="shared" si="121"/>
        <v>#DIV/0!</v>
      </c>
      <c r="AG496" t="e">
        <f t="shared" si="122"/>
        <v>#DIV/0!</v>
      </c>
      <c r="AH496" t="e">
        <f t="shared" si="123"/>
        <v>#DIV/0!</v>
      </c>
    </row>
    <row r="497" spans="1:34" x14ac:dyDescent="0.25">
      <c r="A497" s="465">
        <v>491</v>
      </c>
      <c r="T497" t="e">
        <f t="shared" si="109"/>
        <v>#DIV/0!</v>
      </c>
      <c r="U497" t="e">
        <f t="shared" si="110"/>
        <v>#DIV/0!</v>
      </c>
      <c r="V497" t="e">
        <f t="shared" si="111"/>
        <v>#DIV/0!</v>
      </c>
      <c r="W497" t="e">
        <f t="shared" si="112"/>
        <v>#DIV/0!</v>
      </c>
      <c r="X497" t="e">
        <f t="shared" si="113"/>
        <v>#DIV/0!</v>
      </c>
      <c r="Y497" t="e">
        <f t="shared" si="114"/>
        <v>#DIV/0!</v>
      </c>
      <c r="Z497" t="e">
        <f t="shared" si="115"/>
        <v>#DIV/0!</v>
      </c>
      <c r="AA497" t="e">
        <f t="shared" si="116"/>
        <v>#DIV/0!</v>
      </c>
      <c r="AB497" t="e">
        <f t="shared" si="117"/>
        <v>#DIV/0!</v>
      </c>
      <c r="AC497" t="e">
        <f t="shared" si="118"/>
        <v>#DIV/0!</v>
      </c>
      <c r="AD497" t="e">
        <f t="shared" si="119"/>
        <v>#DIV/0!</v>
      </c>
      <c r="AE497" t="e">
        <f t="shared" si="120"/>
        <v>#DIV/0!</v>
      </c>
      <c r="AF497" t="e">
        <f t="shared" si="121"/>
        <v>#DIV/0!</v>
      </c>
      <c r="AG497" t="e">
        <f t="shared" si="122"/>
        <v>#DIV/0!</v>
      </c>
      <c r="AH497" t="e">
        <f t="shared" si="123"/>
        <v>#DIV/0!</v>
      </c>
    </row>
    <row r="498" spans="1:34" x14ac:dyDescent="0.25">
      <c r="A498" s="465">
        <v>492</v>
      </c>
      <c r="T498" t="e">
        <f t="shared" si="109"/>
        <v>#DIV/0!</v>
      </c>
      <c r="U498" t="e">
        <f t="shared" si="110"/>
        <v>#DIV/0!</v>
      </c>
      <c r="V498" t="e">
        <f t="shared" si="111"/>
        <v>#DIV/0!</v>
      </c>
      <c r="W498" t="e">
        <f t="shared" si="112"/>
        <v>#DIV/0!</v>
      </c>
      <c r="X498" t="e">
        <f t="shared" si="113"/>
        <v>#DIV/0!</v>
      </c>
      <c r="Y498" t="e">
        <f t="shared" si="114"/>
        <v>#DIV/0!</v>
      </c>
      <c r="Z498" t="e">
        <f t="shared" si="115"/>
        <v>#DIV/0!</v>
      </c>
      <c r="AA498" t="e">
        <f t="shared" si="116"/>
        <v>#DIV/0!</v>
      </c>
      <c r="AB498" t="e">
        <f t="shared" si="117"/>
        <v>#DIV/0!</v>
      </c>
      <c r="AC498" t="e">
        <f t="shared" si="118"/>
        <v>#DIV/0!</v>
      </c>
      <c r="AD498" t="e">
        <f t="shared" si="119"/>
        <v>#DIV/0!</v>
      </c>
      <c r="AE498" t="e">
        <f t="shared" si="120"/>
        <v>#DIV/0!</v>
      </c>
      <c r="AF498" t="e">
        <f t="shared" si="121"/>
        <v>#DIV/0!</v>
      </c>
      <c r="AG498" t="e">
        <f t="shared" si="122"/>
        <v>#DIV/0!</v>
      </c>
      <c r="AH498" t="e">
        <f t="shared" si="123"/>
        <v>#DIV/0!</v>
      </c>
    </row>
    <row r="499" spans="1:34" x14ac:dyDescent="0.25">
      <c r="A499" s="465">
        <v>493</v>
      </c>
      <c r="T499" t="e">
        <f t="shared" si="109"/>
        <v>#DIV/0!</v>
      </c>
      <c r="U499" t="e">
        <f t="shared" si="110"/>
        <v>#DIV/0!</v>
      </c>
      <c r="V499" t="e">
        <f t="shared" si="111"/>
        <v>#DIV/0!</v>
      </c>
      <c r="W499" t="e">
        <f t="shared" si="112"/>
        <v>#DIV/0!</v>
      </c>
      <c r="X499" t="e">
        <f t="shared" si="113"/>
        <v>#DIV/0!</v>
      </c>
      <c r="Y499" t="e">
        <f t="shared" si="114"/>
        <v>#DIV/0!</v>
      </c>
      <c r="Z499" t="e">
        <f t="shared" si="115"/>
        <v>#DIV/0!</v>
      </c>
      <c r="AA499" t="e">
        <f t="shared" si="116"/>
        <v>#DIV/0!</v>
      </c>
      <c r="AB499" t="e">
        <f t="shared" si="117"/>
        <v>#DIV/0!</v>
      </c>
      <c r="AC499" t="e">
        <f t="shared" si="118"/>
        <v>#DIV/0!</v>
      </c>
      <c r="AD499" t="e">
        <f t="shared" si="119"/>
        <v>#DIV/0!</v>
      </c>
      <c r="AE499" t="e">
        <f t="shared" si="120"/>
        <v>#DIV/0!</v>
      </c>
      <c r="AF499" t="e">
        <f t="shared" si="121"/>
        <v>#DIV/0!</v>
      </c>
      <c r="AG499" t="e">
        <f t="shared" si="122"/>
        <v>#DIV/0!</v>
      </c>
      <c r="AH499" t="e">
        <f t="shared" si="123"/>
        <v>#DIV/0!</v>
      </c>
    </row>
    <row r="500" spans="1:34" x14ac:dyDescent="0.25">
      <c r="A500" s="465">
        <v>494</v>
      </c>
      <c r="T500" t="e">
        <f t="shared" si="109"/>
        <v>#DIV/0!</v>
      </c>
      <c r="U500" t="e">
        <f t="shared" si="110"/>
        <v>#DIV/0!</v>
      </c>
      <c r="V500" t="e">
        <f t="shared" si="111"/>
        <v>#DIV/0!</v>
      </c>
      <c r="W500" t="e">
        <f t="shared" si="112"/>
        <v>#DIV/0!</v>
      </c>
      <c r="X500" t="e">
        <f t="shared" si="113"/>
        <v>#DIV/0!</v>
      </c>
      <c r="Y500" t="e">
        <f t="shared" si="114"/>
        <v>#DIV/0!</v>
      </c>
      <c r="Z500" t="e">
        <f t="shared" si="115"/>
        <v>#DIV/0!</v>
      </c>
      <c r="AA500" t="e">
        <f t="shared" si="116"/>
        <v>#DIV/0!</v>
      </c>
      <c r="AB500" t="e">
        <f t="shared" si="117"/>
        <v>#DIV/0!</v>
      </c>
      <c r="AC500" t="e">
        <f t="shared" si="118"/>
        <v>#DIV/0!</v>
      </c>
      <c r="AD500" t="e">
        <f t="shared" si="119"/>
        <v>#DIV/0!</v>
      </c>
      <c r="AE500" t="e">
        <f t="shared" si="120"/>
        <v>#DIV/0!</v>
      </c>
      <c r="AF500" t="e">
        <f t="shared" si="121"/>
        <v>#DIV/0!</v>
      </c>
      <c r="AG500" t="e">
        <f t="shared" si="122"/>
        <v>#DIV/0!</v>
      </c>
      <c r="AH500" t="e">
        <f t="shared" si="123"/>
        <v>#DIV/0!</v>
      </c>
    </row>
    <row r="501" spans="1:34" x14ac:dyDescent="0.25">
      <c r="A501" s="465">
        <v>495</v>
      </c>
      <c r="T501" t="e">
        <f t="shared" si="109"/>
        <v>#DIV/0!</v>
      </c>
      <c r="U501" t="e">
        <f t="shared" si="110"/>
        <v>#DIV/0!</v>
      </c>
      <c r="V501" t="e">
        <f t="shared" si="111"/>
        <v>#DIV/0!</v>
      </c>
      <c r="W501" t="e">
        <f t="shared" si="112"/>
        <v>#DIV/0!</v>
      </c>
      <c r="X501" t="e">
        <f t="shared" si="113"/>
        <v>#DIV/0!</v>
      </c>
      <c r="Y501" t="e">
        <f t="shared" si="114"/>
        <v>#DIV/0!</v>
      </c>
      <c r="Z501" t="e">
        <f t="shared" si="115"/>
        <v>#DIV/0!</v>
      </c>
      <c r="AA501" t="e">
        <f t="shared" si="116"/>
        <v>#DIV/0!</v>
      </c>
      <c r="AB501" t="e">
        <f t="shared" si="117"/>
        <v>#DIV/0!</v>
      </c>
      <c r="AC501" t="e">
        <f t="shared" si="118"/>
        <v>#DIV/0!</v>
      </c>
      <c r="AD501" t="e">
        <f t="shared" si="119"/>
        <v>#DIV/0!</v>
      </c>
      <c r="AE501" t="e">
        <f t="shared" si="120"/>
        <v>#DIV/0!</v>
      </c>
      <c r="AF501" t="e">
        <f t="shared" si="121"/>
        <v>#DIV/0!</v>
      </c>
      <c r="AG501" t="e">
        <f t="shared" si="122"/>
        <v>#DIV/0!</v>
      </c>
      <c r="AH501" t="e">
        <f t="shared" si="123"/>
        <v>#DIV/0!</v>
      </c>
    </row>
    <row r="502" spans="1:34" x14ac:dyDescent="0.25">
      <c r="A502" s="465">
        <v>496</v>
      </c>
      <c r="T502" t="e">
        <f t="shared" si="109"/>
        <v>#DIV/0!</v>
      </c>
      <c r="U502" t="e">
        <f t="shared" si="110"/>
        <v>#DIV/0!</v>
      </c>
      <c r="V502" t="e">
        <f t="shared" si="111"/>
        <v>#DIV/0!</v>
      </c>
      <c r="W502" t="e">
        <f t="shared" si="112"/>
        <v>#DIV/0!</v>
      </c>
      <c r="X502" t="e">
        <f t="shared" si="113"/>
        <v>#DIV/0!</v>
      </c>
      <c r="Y502" t="e">
        <f t="shared" si="114"/>
        <v>#DIV/0!</v>
      </c>
      <c r="Z502" t="e">
        <f t="shared" si="115"/>
        <v>#DIV/0!</v>
      </c>
      <c r="AA502" t="e">
        <f t="shared" si="116"/>
        <v>#DIV/0!</v>
      </c>
      <c r="AB502" t="e">
        <f t="shared" si="117"/>
        <v>#DIV/0!</v>
      </c>
      <c r="AC502" t="e">
        <f t="shared" si="118"/>
        <v>#DIV/0!</v>
      </c>
      <c r="AD502" t="e">
        <f t="shared" si="119"/>
        <v>#DIV/0!</v>
      </c>
      <c r="AE502" t="e">
        <f t="shared" si="120"/>
        <v>#DIV/0!</v>
      </c>
      <c r="AF502" t="e">
        <f t="shared" si="121"/>
        <v>#DIV/0!</v>
      </c>
      <c r="AG502" t="e">
        <f t="shared" si="122"/>
        <v>#DIV/0!</v>
      </c>
      <c r="AH502" t="e">
        <f t="shared" si="123"/>
        <v>#DIV/0!</v>
      </c>
    </row>
    <row r="503" spans="1:34" x14ac:dyDescent="0.25">
      <c r="A503" s="465">
        <v>497</v>
      </c>
      <c r="T503" t="e">
        <f t="shared" si="109"/>
        <v>#DIV/0!</v>
      </c>
      <c r="U503" t="e">
        <f t="shared" si="110"/>
        <v>#DIV/0!</v>
      </c>
      <c r="V503" t="e">
        <f t="shared" si="111"/>
        <v>#DIV/0!</v>
      </c>
      <c r="W503" t="e">
        <f t="shared" si="112"/>
        <v>#DIV/0!</v>
      </c>
      <c r="X503" t="e">
        <f t="shared" si="113"/>
        <v>#DIV/0!</v>
      </c>
      <c r="Y503" t="e">
        <f t="shared" si="114"/>
        <v>#DIV/0!</v>
      </c>
      <c r="Z503" t="e">
        <f t="shared" si="115"/>
        <v>#DIV/0!</v>
      </c>
      <c r="AA503" t="e">
        <f t="shared" si="116"/>
        <v>#DIV/0!</v>
      </c>
      <c r="AB503" t="e">
        <f t="shared" si="117"/>
        <v>#DIV/0!</v>
      </c>
      <c r="AC503" t="e">
        <f t="shared" si="118"/>
        <v>#DIV/0!</v>
      </c>
      <c r="AD503" t="e">
        <f t="shared" si="119"/>
        <v>#DIV/0!</v>
      </c>
      <c r="AE503" t="e">
        <f t="shared" si="120"/>
        <v>#DIV/0!</v>
      </c>
      <c r="AF503" t="e">
        <f t="shared" si="121"/>
        <v>#DIV/0!</v>
      </c>
      <c r="AG503" t="e">
        <f t="shared" si="122"/>
        <v>#DIV/0!</v>
      </c>
      <c r="AH503" t="e">
        <f t="shared" si="123"/>
        <v>#DIV/0!</v>
      </c>
    </row>
    <row r="504" spans="1:34" x14ac:dyDescent="0.25">
      <c r="A504" s="465">
        <v>498</v>
      </c>
      <c r="T504" t="e">
        <f t="shared" si="109"/>
        <v>#DIV/0!</v>
      </c>
      <c r="U504" t="e">
        <f t="shared" si="110"/>
        <v>#DIV/0!</v>
      </c>
      <c r="V504" t="e">
        <f t="shared" si="111"/>
        <v>#DIV/0!</v>
      </c>
      <c r="W504" t="e">
        <f t="shared" si="112"/>
        <v>#DIV/0!</v>
      </c>
      <c r="X504" t="e">
        <f t="shared" si="113"/>
        <v>#DIV/0!</v>
      </c>
      <c r="Y504" t="e">
        <f t="shared" si="114"/>
        <v>#DIV/0!</v>
      </c>
      <c r="Z504" t="e">
        <f t="shared" si="115"/>
        <v>#DIV/0!</v>
      </c>
      <c r="AA504" t="e">
        <f t="shared" si="116"/>
        <v>#DIV/0!</v>
      </c>
      <c r="AB504" t="e">
        <f t="shared" si="117"/>
        <v>#DIV/0!</v>
      </c>
      <c r="AC504" t="e">
        <f t="shared" si="118"/>
        <v>#DIV/0!</v>
      </c>
      <c r="AD504" t="e">
        <f t="shared" si="119"/>
        <v>#DIV/0!</v>
      </c>
      <c r="AE504" t="e">
        <f t="shared" si="120"/>
        <v>#DIV/0!</v>
      </c>
      <c r="AF504" t="e">
        <f t="shared" si="121"/>
        <v>#DIV/0!</v>
      </c>
      <c r="AG504" t="e">
        <f t="shared" si="122"/>
        <v>#DIV/0!</v>
      </c>
      <c r="AH504" t="e">
        <f t="shared" si="123"/>
        <v>#DIV/0!</v>
      </c>
    </row>
    <row r="505" spans="1:34" x14ac:dyDescent="0.25">
      <c r="A505" s="465">
        <v>499</v>
      </c>
      <c r="T505" t="e">
        <f t="shared" si="109"/>
        <v>#DIV/0!</v>
      </c>
      <c r="U505" t="e">
        <f t="shared" si="110"/>
        <v>#DIV/0!</v>
      </c>
      <c r="V505" t="e">
        <f t="shared" si="111"/>
        <v>#DIV/0!</v>
      </c>
      <c r="W505" t="e">
        <f t="shared" si="112"/>
        <v>#DIV/0!</v>
      </c>
      <c r="X505" t="e">
        <f t="shared" si="113"/>
        <v>#DIV/0!</v>
      </c>
      <c r="Y505" t="e">
        <f t="shared" si="114"/>
        <v>#DIV/0!</v>
      </c>
      <c r="Z505" t="e">
        <f t="shared" si="115"/>
        <v>#DIV/0!</v>
      </c>
      <c r="AA505" t="e">
        <f t="shared" si="116"/>
        <v>#DIV/0!</v>
      </c>
      <c r="AB505" t="e">
        <f t="shared" si="117"/>
        <v>#DIV/0!</v>
      </c>
      <c r="AC505" t="e">
        <f t="shared" si="118"/>
        <v>#DIV/0!</v>
      </c>
      <c r="AD505" t="e">
        <f t="shared" si="119"/>
        <v>#DIV/0!</v>
      </c>
      <c r="AE505" t="e">
        <f t="shared" si="120"/>
        <v>#DIV/0!</v>
      </c>
      <c r="AF505" t="e">
        <f t="shared" si="121"/>
        <v>#DIV/0!</v>
      </c>
      <c r="AG505" t="e">
        <f t="shared" si="122"/>
        <v>#DIV/0!</v>
      </c>
      <c r="AH505" t="e">
        <f t="shared" si="123"/>
        <v>#DIV/0!</v>
      </c>
    </row>
    <row r="506" spans="1:34" x14ac:dyDescent="0.25">
      <c r="A506" s="466">
        <v>500</v>
      </c>
      <c r="T506" t="e">
        <f t="shared" si="109"/>
        <v>#DIV/0!</v>
      </c>
      <c r="U506" t="e">
        <f t="shared" si="110"/>
        <v>#DIV/0!</v>
      </c>
      <c r="V506" t="e">
        <f t="shared" si="111"/>
        <v>#DIV/0!</v>
      </c>
      <c r="W506" t="e">
        <f t="shared" si="112"/>
        <v>#DIV/0!</v>
      </c>
      <c r="X506" t="e">
        <f t="shared" si="113"/>
        <v>#DIV/0!</v>
      </c>
      <c r="Y506" t="e">
        <f t="shared" si="114"/>
        <v>#DIV/0!</v>
      </c>
      <c r="Z506" t="e">
        <f t="shared" si="115"/>
        <v>#DIV/0!</v>
      </c>
      <c r="AA506" t="e">
        <f t="shared" si="116"/>
        <v>#DIV/0!</v>
      </c>
      <c r="AB506" t="e">
        <f t="shared" si="117"/>
        <v>#DIV/0!</v>
      </c>
      <c r="AC506" t="e">
        <f t="shared" si="118"/>
        <v>#DIV/0!</v>
      </c>
      <c r="AD506" t="e">
        <f t="shared" si="119"/>
        <v>#DIV/0!</v>
      </c>
      <c r="AE506" t="e">
        <f t="shared" si="120"/>
        <v>#DIV/0!</v>
      </c>
      <c r="AF506" t="e">
        <f t="shared" si="121"/>
        <v>#DIV/0!</v>
      </c>
      <c r="AG506" t="e">
        <f t="shared" si="122"/>
        <v>#DIV/0!</v>
      </c>
      <c r="AH506" t="e">
        <f t="shared" si="123"/>
        <v>#DIV/0!</v>
      </c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3:U69"/>
  <sheetViews>
    <sheetView topLeftCell="P16" workbookViewId="0">
      <selection activeCell="U20" sqref="U20"/>
    </sheetView>
  </sheetViews>
  <sheetFormatPr baseColWidth="10" defaultRowHeight="15" x14ac:dyDescent="0.25"/>
  <sheetData>
    <row r="3" spans="1:21" x14ac:dyDescent="0.25">
      <c r="E3" s="52" t="s">
        <v>955</v>
      </c>
      <c r="F3" s="50">
        <f t="shared" ref="F3:T3" si="0">F8</f>
        <v>0</v>
      </c>
      <c r="G3" s="51">
        <f t="shared" si="0"/>
        <v>0</v>
      </c>
      <c r="H3" s="51">
        <f t="shared" si="0"/>
        <v>0</v>
      </c>
      <c r="I3" s="51">
        <f t="shared" si="0"/>
        <v>0</v>
      </c>
      <c r="J3" s="51">
        <f t="shared" si="0"/>
        <v>0</v>
      </c>
      <c r="K3" s="51">
        <f t="shared" si="0"/>
        <v>0</v>
      </c>
      <c r="L3" s="51">
        <f t="shared" si="0"/>
        <v>0</v>
      </c>
      <c r="M3" s="51">
        <f t="shared" si="0"/>
        <v>0</v>
      </c>
      <c r="N3" s="51">
        <f t="shared" si="0"/>
        <v>0</v>
      </c>
      <c r="O3" s="51">
        <f t="shared" si="0"/>
        <v>0</v>
      </c>
      <c r="P3" s="51">
        <f t="shared" si="0"/>
        <v>0</v>
      </c>
      <c r="Q3" s="51">
        <f t="shared" si="0"/>
        <v>0</v>
      </c>
      <c r="R3" s="51">
        <f t="shared" si="0"/>
        <v>0</v>
      </c>
      <c r="S3" s="51">
        <f t="shared" si="0"/>
        <v>0</v>
      </c>
      <c r="T3" s="52">
        <f t="shared" si="0"/>
        <v>0</v>
      </c>
    </row>
    <row r="4" spans="1:21" x14ac:dyDescent="0.25">
      <c r="A4" s="352" t="s">
        <v>954</v>
      </c>
      <c r="B4" s="352"/>
      <c r="C4" s="352"/>
      <c r="E4" s="11" t="s">
        <v>953</v>
      </c>
      <c r="F4" s="53">
        <f t="shared" ref="F4:T4" si="1">F8+0.1</f>
        <v>0.1</v>
      </c>
      <c r="G4" s="6">
        <f t="shared" si="1"/>
        <v>0.1</v>
      </c>
      <c r="H4" s="6">
        <f t="shared" si="1"/>
        <v>0.1</v>
      </c>
      <c r="I4" s="6">
        <f t="shared" si="1"/>
        <v>0.1</v>
      </c>
      <c r="J4" s="6">
        <f t="shared" si="1"/>
        <v>0.1</v>
      </c>
      <c r="K4" s="6">
        <f t="shared" si="1"/>
        <v>0.1</v>
      </c>
      <c r="L4" s="6">
        <f t="shared" si="1"/>
        <v>0.1</v>
      </c>
      <c r="M4" s="6">
        <f t="shared" si="1"/>
        <v>0.1</v>
      </c>
      <c r="N4" s="6">
        <f t="shared" si="1"/>
        <v>0.1</v>
      </c>
      <c r="O4" s="6">
        <f t="shared" si="1"/>
        <v>0.1</v>
      </c>
      <c r="P4" s="6">
        <f t="shared" si="1"/>
        <v>0.1</v>
      </c>
      <c r="Q4" s="6">
        <f t="shared" si="1"/>
        <v>0.1</v>
      </c>
      <c r="R4" s="6">
        <f t="shared" si="1"/>
        <v>0.1</v>
      </c>
      <c r="S4" s="6">
        <f t="shared" si="1"/>
        <v>0.1</v>
      </c>
      <c r="T4" s="11">
        <f t="shared" si="1"/>
        <v>0.1</v>
      </c>
    </row>
    <row r="5" spans="1:21" x14ac:dyDescent="0.25">
      <c r="E5" s="11" t="s">
        <v>952</v>
      </c>
      <c r="F5" s="53">
        <f t="shared" ref="F5:T5" si="2">F8+0.2</f>
        <v>0.2</v>
      </c>
      <c r="G5" s="6">
        <f t="shared" si="2"/>
        <v>0.2</v>
      </c>
      <c r="H5" s="6">
        <f t="shared" si="2"/>
        <v>0.2</v>
      </c>
      <c r="I5" s="6">
        <f t="shared" si="2"/>
        <v>0.2</v>
      </c>
      <c r="J5" s="6">
        <f t="shared" si="2"/>
        <v>0.2</v>
      </c>
      <c r="K5" s="6">
        <f t="shared" si="2"/>
        <v>0.2</v>
      </c>
      <c r="L5" s="6">
        <f t="shared" si="2"/>
        <v>0.2</v>
      </c>
      <c r="M5" s="6">
        <f t="shared" si="2"/>
        <v>0.2</v>
      </c>
      <c r="N5" s="6">
        <f t="shared" si="2"/>
        <v>0.2</v>
      </c>
      <c r="O5" s="6">
        <f t="shared" si="2"/>
        <v>0.2</v>
      </c>
      <c r="P5" s="6">
        <f t="shared" si="2"/>
        <v>0.2</v>
      </c>
      <c r="Q5" s="6">
        <f t="shared" si="2"/>
        <v>0.2</v>
      </c>
      <c r="R5" s="6">
        <f t="shared" si="2"/>
        <v>0.2</v>
      </c>
      <c r="S5" s="6">
        <f t="shared" si="2"/>
        <v>0.2</v>
      </c>
      <c r="T5" s="11">
        <f t="shared" si="2"/>
        <v>0.2</v>
      </c>
    </row>
    <row r="6" spans="1:21" x14ac:dyDescent="0.25">
      <c r="E6" s="11" t="s">
        <v>951</v>
      </c>
      <c r="F6" s="53">
        <f t="shared" ref="F6:T6" si="3">F8+0.3</f>
        <v>0.3</v>
      </c>
      <c r="G6" s="6">
        <f t="shared" si="3"/>
        <v>0.3</v>
      </c>
      <c r="H6" s="6">
        <f t="shared" si="3"/>
        <v>0.3</v>
      </c>
      <c r="I6" s="6">
        <f t="shared" si="3"/>
        <v>0.3</v>
      </c>
      <c r="J6" s="6">
        <f t="shared" si="3"/>
        <v>0.3</v>
      </c>
      <c r="K6" s="6">
        <f t="shared" si="3"/>
        <v>0.3</v>
      </c>
      <c r="L6" s="6">
        <f t="shared" si="3"/>
        <v>0.3</v>
      </c>
      <c r="M6" s="6">
        <f t="shared" si="3"/>
        <v>0.3</v>
      </c>
      <c r="N6" s="6">
        <f t="shared" si="3"/>
        <v>0.3</v>
      </c>
      <c r="O6" s="6">
        <f t="shared" si="3"/>
        <v>0.3</v>
      </c>
      <c r="P6" s="6">
        <f t="shared" si="3"/>
        <v>0.3</v>
      </c>
      <c r="Q6" s="6">
        <f t="shared" si="3"/>
        <v>0.3</v>
      </c>
      <c r="R6" s="6">
        <f t="shared" si="3"/>
        <v>0.3</v>
      </c>
      <c r="S6" s="6">
        <f t="shared" si="3"/>
        <v>0.3</v>
      </c>
      <c r="T6" s="11">
        <f t="shared" si="3"/>
        <v>0.3</v>
      </c>
    </row>
    <row r="7" spans="1:21" x14ac:dyDescent="0.25">
      <c r="E7" s="11" t="s">
        <v>950</v>
      </c>
      <c r="F7" s="54">
        <f t="shared" ref="F7:T7" si="4">F8+0.4</f>
        <v>0.4</v>
      </c>
      <c r="G7" s="12">
        <f t="shared" si="4"/>
        <v>0.4</v>
      </c>
      <c r="H7" s="12">
        <f t="shared" si="4"/>
        <v>0.4</v>
      </c>
      <c r="I7" s="12">
        <f t="shared" si="4"/>
        <v>0.4</v>
      </c>
      <c r="J7" s="12">
        <f t="shared" si="4"/>
        <v>0.4</v>
      </c>
      <c r="K7" s="12">
        <f t="shared" si="4"/>
        <v>0.4</v>
      </c>
      <c r="L7" s="12">
        <f t="shared" si="4"/>
        <v>0.4</v>
      </c>
      <c r="M7" s="12">
        <f t="shared" si="4"/>
        <v>0.4</v>
      </c>
      <c r="N7" s="12">
        <f t="shared" si="4"/>
        <v>0.4</v>
      </c>
      <c r="O7" s="12">
        <f t="shared" si="4"/>
        <v>0.4</v>
      </c>
      <c r="P7" s="12">
        <f t="shared" si="4"/>
        <v>0.4</v>
      </c>
      <c r="Q7" s="12">
        <f t="shared" si="4"/>
        <v>0.4</v>
      </c>
      <c r="R7" s="12">
        <f t="shared" si="4"/>
        <v>0.4</v>
      </c>
      <c r="S7" s="12">
        <f t="shared" si="4"/>
        <v>0.4</v>
      </c>
      <c r="T7" s="13">
        <f t="shared" si="4"/>
        <v>0.4</v>
      </c>
    </row>
    <row r="8" spans="1:21" x14ac:dyDescent="0.25">
      <c r="C8" s="352" t="s">
        <v>949</v>
      </c>
      <c r="D8" s="352"/>
      <c r="E8" s="52" t="s">
        <v>948</v>
      </c>
      <c r="F8" s="50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2"/>
      <c r="U8" t="s">
        <v>947</v>
      </c>
    </row>
    <row r="9" spans="1:21" x14ac:dyDescent="0.25">
      <c r="C9" s="20"/>
      <c r="D9" s="20"/>
      <c r="E9" s="11" t="s">
        <v>946</v>
      </c>
      <c r="F9" s="54" t="e">
        <f t="shared" ref="F9:T9" si="5">SUMPRODUCT(--(GV_ = F8))</f>
        <v>#NAME?</v>
      </c>
      <c r="G9" s="12" t="e">
        <f t="shared" si="5"/>
        <v>#NAME?</v>
      </c>
      <c r="H9" s="12" t="e">
        <f t="shared" si="5"/>
        <v>#NAME?</v>
      </c>
      <c r="I9" s="12" t="e">
        <f t="shared" si="5"/>
        <v>#NAME?</v>
      </c>
      <c r="J9" s="12" t="e">
        <f t="shared" si="5"/>
        <v>#NAME?</v>
      </c>
      <c r="K9" s="12" t="e">
        <f t="shared" si="5"/>
        <v>#NAME?</v>
      </c>
      <c r="L9" s="12" t="e">
        <f t="shared" si="5"/>
        <v>#NAME?</v>
      </c>
      <c r="M9" s="12" t="e">
        <f t="shared" si="5"/>
        <v>#NAME?</v>
      </c>
      <c r="N9" s="12" t="e">
        <f t="shared" si="5"/>
        <v>#NAME?</v>
      </c>
      <c r="O9" s="12" t="e">
        <f t="shared" si="5"/>
        <v>#NAME?</v>
      </c>
      <c r="P9" s="12" t="e">
        <f t="shared" si="5"/>
        <v>#NAME?</v>
      </c>
      <c r="Q9" s="12" t="e">
        <f t="shared" si="5"/>
        <v>#NAME?</v>
      </c>
      <c r="R9" s="12" t="e">
        <f t="shared" si="5"/>
        <v>#NAME?</v>
      </c>
      <c r="S9" s="12" t="e">
        <f t="shared" si="5"/>
        <v>#NAME?</v>
      </c>
      <c r="T9" s="13" t="e">
        <f t="shared" si="5"/>
        <v>#NAME?</v>
      </c>
      <c r="U9" s="27" t="e">
        <f>SUM(F9:T9)</f>
        <v>#NAME?</v>
      </c>
    </row>
    <row r="10" spans="1:21" x14ac:dyDescent="0.25">
      <c r="D10" s="51" t="s">
        <v>945</v>
      </c>
      <c r="E10" s="52" t="s">
        <v>920</v>
      </c>
      <c r="F10" s="50" t="e">
        <f t="shared" ref="F10:T10" si="6">SUMPRODUCT(MRzy1_,--(GV_=F$8))/F$9</f>
        <v>#NAME?</v>
      </c>
      <c r="G10" s="51" t="e">
        <f t="shared" si="6"/>
        <v>#NAME?</v>
      </c>
      <c r="H10" s="51" t="e">
        <f t="shared" si="6"/>
        <v>#NAME?</v>
      </c>
      <c r="I10" s="51" t="e">
        <f t="shared" si="6"/>
        <v>#NAME?</v>
      </c>
      <c r="J10" s="51" t="e">
        <f t="shared" si="6"/>
        <v>#NAME?</v>
      </c>
      <c r="K10" s="51" t="e">
        <f t="shared" si="6"/>
        <v>#NAME?</v>
      </c>
      <c r="L10" s="51" t="e">
        <f t="shared" si="6"/>
        <v>#NAME?</v>
      </c>
      <c r="M10" s="51" t="e">
        <f t="shared" si="6"/>
        <v>#NAME?</v>
      </c>
      <c r="N10" s="51" t="e">
        <f t="shared" si="6"/>
        <v>#NAME?</v>
      </c>
      <c r="O10" s="51" t="e">
        <f t="shared" si="6"/>
        <v>#NAME?</v>
      </c>
      <c r="P10" s="51" t="e">
        <f t="shared" si="6"/>
        <v>#NAME?</v>
      </c>
      <c r="Q10" s="51" t="e">
        <f t="shared" si="6"/>
        <v>#NAME?</v>
      </c>
      <c r="R10" s="51" t="e">
        <f t="shared" si="6"/>
        <v>#NAME?</v>
      </c>
      <c r="S10" s="51" t="e">
        <f t="shared" si="6"/>
        <v>#NAME?</v>
      </c>
      <c r="T10" s="52" t="e">
        <f t="shared" si="6"/>
        <v>#NAME?</v>
      </c>
    </row>
    <row r="11" spans="1:21" x14ac:dyDescent="0.25">
      <c r="E11" s="11" t="s">
        <v>940</v>
      </c>
      <c r="F11" s="53" t="e">
        <f t="shared" ref="F11:T11" si="7">F$9/(F$9-1)*SUMPRODUCT(MRzy1_,MRzy1_,--(GV_=F$8))/F$9-F10^2</f>
        <v>#NAME?</v>
      </c>
      <c r="G11" s="6" t="e">
        <f t="shared" si="7"/>
        <v>#NAME?</v>
      </c>
      <c r="H11" s="6" t="e">
        <f t="shared" si="7"/>
        <v>#NAME?</v>
      </c>
      <c r="I11" s="6" t="e">
        <f t="shared" si="7"/>
        <v>#NAME?</v>
      </c>
      <c r="J11" s="6" t="e">
        <f t="shared" si="7"/>
        <v>#NAME?</v>
      </c>
      <c r="K11" s="6" t="e">
        <f t="shared" si="7"/>
        <v>#NAME?</v>
      </c>
      <c r="L11" s="6" t="e">
        <f t="shared" si="7"/>
        <v>#NAME?</v>
      </c>
      <c r="M11" s="6" t="e">
        <f t="shared" si="7"/>
        <v>#NAME?</v>
      </c>
      <c r="N11" s="6" t="e">
        <f t="shared" si="7"/>
        <v>#NAME?</v>
      </c>
      <c r="O11" s="6" t="e">
        <f t="shared" si="7"/>
        <v>#NAME?</v>
      </c>
      <c r="P11" s="6" t="e">
        <f t="shared" si="7"/>
        <v>#NAME?</v>
      </c>
      <c r="Q11" s="6" t="e">
        <f t="shared" si="7"/>
        <v>#NAME?</v>
      </c>
      <c r="R11" s="6" t="e">
        <f t="shared" si="7"/>
        <v>#NAME?</v>
      </c>
      <c r="S11" s="6" t="e">
        <f t="shared" si="7"/>
        <v>#NAME?</v>
      </c>
      <c r="T11" s="11" t="e">
        <f t="shared" si="7"/>
        <v>#NAME?</v>
      </c>
    </row>
    <row r="12" spans="1:21" x14ac:dyDescent="0.25">
      <c r="E12" s="11" t="s">
        <v>939</v>
      </c>
      <c r="F12" s="53" t="e">
        <f t="shared" ref="F12:T12" si="8">SQRT(F11/F$9)</f>
        <v>#NAME?</v>
      </c>
      <c r="G12" s="6" t="e">
        <f t="shared" si="8"/>
        <v>#NAME?</v>
      </c>
      <c r="H12" s="6" t="e">
        <f t="shared" si="8"/>
        <v>#NAME?</v>
      </c>
      <c r="I12" s="6" t="e">
        <f t="shared" si="8"/>
        <v>#NAME?</v>
      </c>
      <c r="J12" s="6" t="e">
        <f t="shared" si="8"/>
        <v>#NAME?</v>
      </c>
      <c r="K12" s="6" t="e">
        <f t="shared" si="8"/>
        <v>#NAME?</v>
      </c>
      <c r="L12" s="6" t="e">
        <f t="shared" si="8"/>
        <v>#NAME?</v>
      </c>
      <c r="M12" s="6" t="e">
        <f t="shared" si="8"/>
        <v>#NAME?</v>
      </c>
      <c r="N12" s="6" t="e">
        <f t="shared" si="8"/>
        <v>#NAME?</v>
      </c>
      <c r="O12" s="6" t="e">
        <f t="shared" si="8"/>
        <v>#NAME?</v>
      </c>
      <c r="P12" s="6" t="e">
        <f t="shared" si="8"/>
        <v>#NAME?</v>
      </c>
      <c r="Q12" s="6" t="e">
        <f t="shared" si="8"/>
        <v>#NAME?</v>
      </c>
      <c r="R12" s="6" t="e">
        <f t="shared" si="8"/>
        <v>#NAME?</v>
      </c>
      <c r="S12" s="6" t="e">
        <f t="shared" si="8"/>
        <v>#NAME?</v>
      </c>
      <c r="T12" s="11" t="e">
        <f t="shared" si="8"/>
        <v>#NAME?</v>
      </c>
    </row>
    <row r="13" spans="1:21" x14ac:dyDescent="0.25">
      <c r="E13" s="11" t="s">
        <v>24</v>
      </c>
      <c r="F13" s="54" t="e">
        <f t="shared" ref="F13:T13" si="9">_xlfn.T.INV.2T(0.05,F$9-2)*F12</f>
        <v>#NAME?</v>
      </c>
      <c r="G13" s="12" t="e">
        <f t="shared" si="9"/>
        <v>#NAME?</v>
      </c>
      <c r="H13" s="12" t="e">
        <f t="shared" si="9"/>
        <v>#NAME?</v>
      </c>
      <c r="I13" s="12" t="e">
        <f t="shared" si="9"/>
        <v>#NAME?</v>
      </c>
      <c r="J13" s="12" t="e">
        <f t="shared" si="9"/>
        <v>#NAME?</v>
      </c>
      <c r="K13" s="12" t="e">
        <f t="shared" si="9"/>
        <v>#NAME?</v>
      </c>
      <c r="L13" s="12" t="e">
        <f t="shared" si="9"/>
        <v>#NAME?</v>
      </c>
      <c r="M13" s="12" t="e">
        <f t="shared" si="9"/>
        <v>#NAME?</v>
      </c>
      <c r="N13" s="12" t="e">
        <f t="shared" si="9"/>
        <v>#NAME?</v>
      </c>
      <c r="O13" s="12" t="e">
        <f t="shared" si="9"/>
        <v>#NAME?</v>
      </c>
      <c r="P13" s="12" t="e">
        <f t="shared" si="9"/>
        <v>#NAME?</v>
      </c>
      <c r="Q13" s="12" t="e">
        <f t="shared" si="9"/>
        <v>#NAME?</v>
      </c>
      <c r="R13" s="12" t="e">
        <f t="shared" si="9"/>
        <v>#NAME?</v>
      </c>
      <c r="S13" s="12" t="e">
        <f t="shared" si="9"/>
        <v>#NAME?</v>
      </c>
      <c r="T13" s="13" t="e">
        <f t="shared" si="9"/>
        <v>#NAME?</v>
      </c>
    </row>
    <row r="14" spans="1:21" x14ac:dyDescent="0.25">
      <c r="D14" t="s">
        <v>944</v>
      </c>
      <c r="E14" s="6" t="s">
        <v>920</v>
      </c>
      <c r="F14" s="50" t="e">
        <f t="shared" ref="F14:T14" si="10">SUMPRODUCT(MRzy2_,--(GV_=F$8))/F$9</f>
        <v>#NAME?</v>
      </c>
      <c r="G14" s="51" t="e">
        <f t="shared" si="10"/>
        <v>#NAME?</v>
      </c>
      <c r="H14" s="51" t="e">
        <f t="shared" si="10"/>
        <v>#NAME?</v>
      </c>
      <c r="I14" s="51" t="e">
        <f t="shared" si="10"/>
        <v>#NAME?</v>
      </c>
      <c r="J14" s="51" t="e">
        <f t="shared" si="10"/>
        <v>#NAME?</v>
      </c>
      <c r="K14" s="51" t="e">
        <f t="shared" si="10"/>
        <v>#NAME?</v>
      </c>
      <c r="L14" s="51" t="e">
        <f t="shared" si="10"/>
        <v>#NAME?</v>
      </c>
      <c r="M14" s="51" t="e">
        <f t="shared" si="10"/>
        <v>#NAME?</v>
      </c>
      <c r="N14" s="51" t="e">
        <f t="shared" si="10"/>
        <v>#NAME?</v>
      </c>
      <c r="O14" s="51" t="e">
        <f t="shared" si="10"/>
        <v>#NAME?</v>
      </c>
      <c r="P14" s="51" t="e">
        <f t="shared" si="10"/>
        <v>#NAME?</v>
      </c>
      <c r="Q14" s="51" t="e">
        <f t="shared" si="10"/>
        <v>#NAME?</v>
      </c>
      <c r="R14" s="51" t="e">
        <f t="shared" si="10"/>
        <v>#NAME?</v>
      </c>
      <c r="S14" s="51" t="e">
        <f t="shared" si="10"/>
        <v>#NAME?</v>
      </c>
      <c r="T14" s="52" t="e">
        <f t="shared" si="10"/>
        <v>#NAME?</v>
      </c>
    </row>
    <row r="15" spans="1:21" x14ac:dyDescent="0.25">
      <c r="E15" s="11" t="s">
        <v>940</v>
      </c>
      <c r="F15" s="53" t="e">
        <f t="shared" ref="F15:T15" si="11">F$9/(F$9-1)*SUMPRODUCT(MRzy1_,MRzy1_,--(GV_=F$8))/F$9-F14^2</f>
        <v>#NAME?</v>
      </c>
      <c r="G15" s="6" t="e">
        <f t="shared" si="11"/>
        <v>#NAME?</v>
      </c>
      <c r="H15" s="6" t="e">
        <f t="shared" si="11"/>
        <v>#NAME?</v>
      </c>
      <c r="I15" s="6" t="e">
        <f t="shared" si="11"/>
        <v>#NAME?</v>
      </c>
      <c r="J15" s="6" t="e">
        <f t="shared" si="11"/>
        <v>#NAME?</v>
      </c>
      <c r="K15" s="6" t="e">
        <f t="shared" si="11"/>
        <v>#NAME?</v>
      </c>
      <c r="L15" s="6" t="e">
        <f t="shared" si="11"/>
        <v>#NAME?</v>
      </c>
      <c r="M15" s="6" t="e">
        <f t="shared" si="11"/>
        <v>#NAME?</v>
      </c>
      <c r="N15" s="6" t="e">
        <f t="shared" si="11"/>
        <v>#NAME?</v>
      </c>
      <c r="O15" s="6" t="e">
        <f t="shared" si="11"/>
        <v>#NAME?</v>
      </c>
      <c r="P15" s="6" t="e">
        <f t="shared" si="11"/>
        <v>#NAME?</v>
      </c>
      <c r="Q15" s="6" t="e">
        <f t="shared" si="11"/>
        <v>#NAME?</v>
      </c>
      <c r="R15" s="6" t="e">
        <f t="shared" si="11"/>
        <v>#NAME?</v>
      </c>
      <c r="S15" s="6" t="e">
        <f t="shared" si="11"/>
        <v>#NAME?</v>
      </c>
      <c r="T15" s="11" t="e">
        <f t="shared" si="11"/>
        <v>#NAME?</v>
      </c>
    </row>
    <row r="16" spans="1:21" x14ac:dyDescent="0.25">
      <c r="E16" s="11" t="s">
        <v>939</v>
      </c>
      <c r="F16" s="53" t="e">
        <f t="shared" ref="F16:T16" si="12">SQRT(F15/F$9)</f>
        <v>#NAME?</v>
      </c>
      <c r="G16" s="6" t="e">
        <f t="shared" si="12"/>
        <v>#NAME?</v>
      </c>
      <c r="H16" s="6" t="e">
        <f t="shared" si="12"/>
        <v>#NAME?</v>
      </c>
      <c r="I16" s="6" t="e">
        <f t="shared" si="12"/>
        <v>#NAME?</v>
      </c>
      <c r="J16" s="6" t="e">
        <f t="shared" si="12"/>
        <v>#NAME?</v>
      </c>
      <c r="K16" s="6" t="e">
        <f t="shared" si="12"/>
        <v>#NAME?</v>
      </c>
      <c r="L16" s="6" t="e">
        <f t="shared" si="12"/>
        <v>#NAME?</v>
      </c>
      <c r="M16" s="6" t="e">
        <f t="shared" si="12"/>
        <v>#NAME?</v>
      </c>
      <c r="N16" s="6" t="e">
        <f t="shared" si="12"/>
        <v>#NAME?</v>
      </c>
      <c r="O16" s="6" t="e">
        <f t="shared" si="12"/>
        <v>#NAME?</v>
      </c>
      <c r="P16" s="6" t="e">
        <f t="shared" si="12"/>
        <v>#NAME?</v>
      </c>
      <c r="Q16" s="6" t="e">
        <f t="shared" si="12"/>
        <v>#NAME?</v>
      </c>
      <c r="R16" s="6" t="e">
        <f t="shared" si="12"/>
        <v>#NAME?</v>
      </c>
      <c r="S16" s="6" t="e">
        <f t="shared" si="12"/>
        <v>#NAME?</v>
      </c>
      <c r="T16" s="11" t="e">
        <f t="shared" si="12"/>
        <v>#NAME?</v>
      </c>
    </row>
    <row r="17" spans="4:20" x14ac:dyDescent="0.25">
      <c r="E17" s="11" t="s">
        <v>24</v>
      </c>
      <c r="F17" s="54" t="e">
        <f t="shared" ref="F17:T17" si="13">_xlfn.T.INV.2T(0.05,F$9-2)*F16</f>
        <v>#NAME?</v>
      </c>
      <c r="G17" s="12" t="e">
        <f t="shared" si="13"/>
        <v>#NAME?</v>
      </c>
      <c r="H17" s="12" t="e">
        <f t="shared" si="13"/>
        <v>#NAME?</v>
      </c>
      <c r="I17" s="12" t="e">
        <f t="shared" si="13"/>
        <v>#NAME?</v>
      </c>
      <c r="J17" s="12" t="e">
        <f t="shared" si="13"/>
        <v>#NAME?</v>
      </c>
      <c r="K17" s="12" t="e">
        <f t="shared" si="13"/>
        <v>#NAME?</v>
      </c>
      <c r="L17" s="12" t="e">
        <f t="shared" si="13"/>
        <v>#NAME?</v>
      </c>
      <c r="M17" s="12" t="e">
        <f t="shared" si="13"/>
        <v>#NAME?</v>
      </c>
      <c r="N17" s="12" t="e">
        <f t="shared" si="13"/>
        <v>#NAME?</v>
      </c>
      <c r="O17" s="12" t="e">
        <f t="shared" si="13"/>
        <v>#NAME?</v>
      </c>
      <c r="P17" s="12" t="e">
        <f t="shared" si="13"/>
        <v>#NAME?</v>
      </c>
      <c r="Q17" s="12" t="e">
        <f t="shared" si="13"/>
        <v>#NAME?</v>
      </c>
      <c r="R17" s="12" t="e">
        <f t="shared" si="13"/>
        <v>#NAME?</v>
      </c>
      <c r="S17" s="12" t="e">
        <f t="shared" si="13"/>
        <v>#NAME?</v>
      </c>
      <c r="T17" s="13" t="e">
        <f t="shared" si="13"/>
        <v>#NAME?</v>
      </c>
    </row>
    <row r="18" spans="4:20" x14ac:dyDescent="0.25">
      <c r="D18" t="s">
        <v>943</v>
      </c>
      <c r="E18" s="11" t="s">
        <v>920</v>
      </c>
      <c r="F18" s="50" t="e">
        <f t="shared" ref="F18:T18" si="14">SUMPRODUCT(MRzy3_,--(GV_=F$8))/F$9</f>
        <v>#NAME?</v>
      </c>
      <c r="G18" s="51" t="e">
        <f t="shared" si="14"/>
        <v>#NAME?</v>
      </c>
      <c r="H18" s="51" t="e">
        <f t="shared" si="14"/>
        <v>#NAME?</v>
      </c>
      <c r="I18" s="51" t="e">
        <f t="shared" si="14"/>
        <v>#NAME?</v>
      </c>
      <c r="J18" s="51" t="e">
        <f t="shared" si="14"/>
        <v>#NAME?</v>
      </c>
      <c r="K18" s="51" t="e">
        <f t="shared" si="14"/>
        <v>#NAME?</v>
      </c>
      <c r="L18" s="51" t="e">
        <f t="shared" si="14"/>
        <v>#NAME?</v>
      </c>
      <c r="M18" s="51" t="e">
        <f t="shared" si="14"/>
        <v>#NAME?</v>
      </c>
      <c r="N18" s="51" t="e">
        <f t="shared" si="14"/>
        <v>#NAME?</v>
      </c>
      <c r="O18" s="51" t="e">
        <f t="shared" si="14"/>
        <v>#NAME?</v>
      </c>
      <c r="P18" s="51" t="e">
        <f t="shared" si="14"/>
        <v>#NAME?</v>
      </c>
      <c r="Q18" s="51" t="e">
        <f t="shared" si="14"/>
        <v>#NAME?</v>
      </c>
      <c r="R18" s="51" t="e">
        <f t="shared" si="14"/>
        <v>#NAME?</v>
      </c>
      <c r="S18" s="51" t="e">
        <f t="shared" si="14"/>
        <v>#NAME?</v>
      </c>
      <c r="T18" s="52" t="e">
        <f t="shared" si="14"/>
        <v>#NAME?</v>
      </c>
    </row>
    <row r="19" spans="4:20" x14ac:dyDescent="0.25">
      <c r="E19" s="11" t="s">
        <v>940</v>
      </c>
      <c r="F19" s="53" t="e">
        <f t="shared" ref="F19:T19" si="15">F$9/(F$9-1)*SUMPRODUCT(MRzy3_,MRzy3_,--(GV_=F$8))/F$9-F18^2</f>
        <v>#NAME?</v>
      </c>
      <c r="G19" s="6" t="e">
        <f t="shared" si="15"/>
        <v>#NAME?</v>
      </c>
      <c r="H19" s="6" t="e">
        <f t="shared" si="15"/>
        <v>#NAME?</v>
      </c>
      <c r="I19" s="6" t="e">
        <f t="shared" si="15"/>
        <v>#NAME?</v>
      </c>
      <c r="J19" s="6" t="e">
        <f t="shared" si="15"/>
        <v>#NAME?</v>
      </c>
      <c r="K19" s="6" t="e">
        <f t="shared" si="15"/>
        <v>#NAME?</v>
      </c>
      <c r="L19" s="6" t="e">
        <f t="shared" si="15"/>
        <v>#NAME?</v>
      </c>
      <c r="M19" s="6" t="e">
        <f t="shared" si="15"/>
        <v>#NAME?</v>
      </c>
      <c r="N19" s="6" t="e">
        <f t="shared" si="15"/>
        <v>#NAME?</v>
      </c>
      <c r="O19" s="6" t="e">
        <f t="shared" si="15"/>
        <v>#NAME?</v>
      </c>
      <c r="P19" s="6" t="e">
        <f t="shared" si="15"/>
        <v>#NAME?</v>
      </c>
      <c r="Q19" s="6" t="e">
        <f t="shared" si="15"/>
        <v>#NAME?</v>
      </c>
      <c r="R19" s="6" t="e">
        <f t="shared" si="15"/>
        <v>#NAME?</v>
      </c>
      <c r="S19" s="6" t="e">
        <f t="shared" si="15"/>
        <v>#NAME?</v>
      </c>
      <c r="T19" s="11" t="e">
        <f t="shared" si="15"/>
        <v>#NAME?</v>
      </c>
    </row>
    <row r="20" spans="4:20" x14ac:dyDescent="0.25">
      <c r="E20" s="11" t="s">
        <v>939</v>
      </c>
      <c r="F20" s="53" t="e">
        <f t="shared" ref="F20:T20" si="16">SQRT(F19/F$9)</f>
        <v>#NAME?</v>
      </c>
      <c r="G20" s="6" t="e">
        <f t="shared" si="16"/>
        <v>#NAME?</v>
      </c>
      <c r="H20" s="6" t="e">
        <f t="shared" si="16"/>
        <v>#NAME?</v>
      </c>
      <c r="I20" s="6" t="e">
        <f t="shared" si="16"/>
        <v>#NAME?</v>
      </c>
      <c r="J20" s="6" t="e">
        <f t="shared" si="16"/>
        <v>#NAME?</v>
      </c>
      <c r="K20" s="6" t="e">
        <f t="shared" si="16"/>
        <v>#NAME?</v>
      </c>
      <c r="L20" s="6" t="e">
        <f t="shared" si="16"/>
        <v>#NAME?</v>
      </c>
      <c r="M20" s="6" t="e">
        <f t="shared" si="16"/>
        <v>#NAME?</v>
      </c>
      <c r="N20" s="6" t="e">
        <f t="shared" si="16"/>
        <v>#NAME?</v>
      </c>
      <c r="O20" s="6" t="e">
        <f t="shared" si="16"/>
        <v>#NAME?</v>
      </c>
      <c r="P20" s="6" t="e">
        <f t="shared" si="16"/>
        <v>#NAME?</v>
      </c>
      <c r="Q20" s="6" t="e">
        <f t="shared" si="16"/>
        <v>#NAME?</v>
      </c>
      <c r="R20" s="6" t="e">
        <f t="shared" si="16"/>
        <v>#NAME?</v>
      </c>
      <c r="S20" s="6" t="e">
        <f t="shared" si="16"/>
        <v>#NAME?</v>
      </c>
      <c r="T20" s="11" t="e">
        <f t="shared" si="16"/>
        <v>#NAME?</v>
      </c>
    </row>
    <row r="21" spans="4:20" x14ac:dyDescent="0.25">
      <c r="E21" s="11" t="s">
        <v>24</v>
      </c>
      <c r="F21" s="54" t="e">
        <f t="shared" ref="F21:T21" si="17">_xlfn.T.INV.2T(0.05,F$9-2)*F20</f>
        <v>#NAME?</v>
      </c>
      <c r="G21" s="12" t="e">
        <f t="shared" si="17"/>
        <v>#NAME?</v>
      </c>
      <c r="H21" s="12" t="e">
        <f t="shared" si="17"/>
        <v>#NAME?</v>
      </c>
      <c r="I21" s="12" t="e">
        <f t="shared" si="17"/>
        <v>#NAME?</v>
      </c>
      <c r="J21" s="12" t="e">
        <f t="shared" si="17"/>
        <v>#NAME?</v>
      </c>
      <c r="K21" s="12" t="e">
        <f t="shared" si="17"/>
        <v>#NAME?</v>
      </c>
      <c r="L21" s="12" t="e">
        <f t="shared" si="17"/>
        <v>#NAME?</v>
      </c>
      <c r="M21" s="12" t="e">
        <f t="shared" si="17"/>
        <v>#NAME?</v>
      </c>
      <c r="N21" s="12" t="e">
        <f t="shared" si="17"/>
        <v>#NAME?</v>
      </c>
      <c r="O21" s="12" t="e">
        <f t="shared" si="17"/>
        <v>#NAME?</v>
      </c>
      <c r="P21" s="12" t="e">
        <f t="shared" si="17"/>
        <v>#NAME?</v>
      </c>
      <c r="Q21" s="12" t="e">
        <f t="shared" si="17"/>
        <v>#NAME?</v>
      </c>
      <c r="R21" s="12" t="e">
        <f t="shared" si="17"/>
        <v>#NAME?</v>
      </c>
      <c r="S21" s="12" t="e">
        <f t="shared" si="17"/>
        <v>#NAME?</v>
      </c>
      <c r="T21" s="13" t="e">
        <f t="shared" si="17"/>
        <v>#NAME?</v>
      </c>
    </row>
    <row r="22" spans="4:20" x14ac:dyDescent="0.25">
      <c r="D22" t="s">
        <v>942</v>
      </c>
      <c r="E22" s="11" t="s">
        <v>920</v>
      </c>
      <c r="F22" s="50" t="e">
        <f t="shared" ref="F22:T22" si="18">SUMPRODUCT(MRzy4_,--(GV_=F$8))/F$9</f>
        <v>#NAME?</v>
      </c>
      <c r="G22" s="51" t="e">
        <f t="shared" si="18"/>
        <v>#NAME?</v>
      </c>
      <c r="H22" s="51" t="e">
        <f t="shared" si="18"/>
        <v>#NAME?</v>
      </c>
      <c r="I22" s="51" t="e">
        <f t="shared" si="18"/>
        <v>#NAME?</v>
      </c>
      <c r="J22" s="51" t="e">
        <f t="shared" si="18"/>
        <v>#NAME?</v>
      </c>
      <c r="K22" s="51" t="e">
        <f t="shared" si="18"/>
        <v>#NAME?</v>
      </c>
      <c r="L22" s="51" t="e">
        <f t="shared" si="18"/>
        <v>#NAME?</v>
      </c>
      <c r="M22" s="51" t="e">
        <f t="shared" si="18"/>
        <v>#NAME?</v>
      </c>
      <c r="N22" s="51" t="e">
        <f t="shared" si="18"/>
        <v>#NAME?</v>
      </c>
      <c r="O22" s="51" t="e">
        <f t="shared" si="18"/>
        <v>#NAME?</v>
      </c>
      <c r="P22" s="51" t="e">
        <f t="shared" si="18"/>
        <v>#NAME?</v>
      </c>
      <c r="Q22" s="51" t="e">
        <f t="shared" si="18"/>
        <v>#NAME?</v>
      </c>
      <c r="R22" s="51" t="e">
        <f t="shared" si="18"/>
        <v>#NAME?</v>
      </c>
      <c r="S22" s="51" t="e">
        <f t="shared" si="18"/>
        <v>#NAME?</v>
      </c>
      <c r="T22" s="52" t="e">
        <f t="shared" si="18"/>
        <v>#NAME?</v>
      </c>
    </row>
    <row r="23" spans="4:20" x14ac:dyDescent="0.25">
      <c r="E23" s="11" t="s">
        <v>940</v>
      </c>
      <c r="F23" s="53" t="e">
        <f t="shared" ref="F23:T23" si="19">F$9/(F$9-1)*SUMPRODUCT(MRzy4_,MRzy4_,--(GV_=F$8))/F$9-F22^2</f>
        <v>#NAME?</v>
      </c>
      <c r="G23" s="6" t="e">
        <f t="shared" si="19"/>
        <v>#NAME?</v>
      </c>
      <c r="H23" s="6" t="e">
        <f t="shared" si="19"/>
        <v>#NAME?</v>
      </c>
      <c r="I23" s="6" t="e">
        <f t="shared" si="19"/>
        <v>#NAME?</v>
      </c>
      <c r="J23" s="6" t="e">
        <f t="shared" si="19"/>
        <v>#NAME?</v>
      </c>
      <c r="K23" s="6" t="e">
        <f t="shared" si="19"/>
        <v>#NAME?</v>
      </c>
      <c r="L23" s="6" t="e">
        <f t="shared" si="19"/>
        <v>#NAME?</v>
      </c>
      <c r="M23" s="6" t="e">
        <f t="shared" si="19"/>
        <v>#NAME?</v>
      </c>
      <c r="N23" s="6" t="e">
        <f t="shared" si="19"/>
        <v>#NAME?</v>
      </c>
      <c r="O23" s="6" t="e">
        <f t="shared" si="19"/>
        <v>#NAME?</v>
      </c>
      <c r="P23" s="6" t="e">
        <f t="shared" si="19"/>
        <v>#NAME?</v>
      </c>
      <c r="Q23" s="6" t="e">
        <f t="shared" si="19"/>
        <v>#NAME?</v>
      </c>
      <c r="R23" s="6" t="e">
        <f t="shared" si="19"/>
        <v>#NAME?</v>
      </c>
      <c r="S23" s="6" t="e">
        <f t="shared" si="19"/>
        <v>#NAME?</v>
      </c>
      <c r="T23" s="11" t="e">
        <f t="shared" si="19"/>
        <v>#NAME?</v>
      </c>
    </row>
    <row r="24" spans="4:20" x14ac:dyDescent="0.25">
      <c r="E24" s="11" t="s">
        <v>939</v>
      </c>
      <c r="F24" s="53" t="e">
        <f t="shared" ref="F24:T24" si="20">SQRT(F23/F$9)</f>
        <v>#NAME?</v>
      </c>
      <c r="G24" s="6" t="e">
        <f t="shared" si="20"/>
        <v>#NAME?</v>
      </c>
      <c r="H24" s="6" t="e">
        <f t="shared" si="20"/>
        <v>#NAME?</v>
      </c>
      <c r="I24" s="6" t="e">
        <f t="shared" si="20"/>
        <v>#NAME?</v>
      </c>
      <c r="J24" s="6" t="e">
        <f t="shared" si="20"/>
        <v>#NAME?</v>
      </c>
      <c r="K24" s="6" t="e">
        <f t="shared" si="20"/>
        <v>#NAME?</v>
      </c>
      <c r="L24" s="6" t="e">
        <f t="shared" si="20"/>
        <v>#NAME?</v>
      </c>
      <c r="M24" s="6" t="e">
        <f t="shared" si="20"/>
        <v>#NAME?</v>
      </c>
      <c r="N24" s="6" t="e">
        <f t="shared" si="20"/>
        <v>#NAME?</v>
      </c>
      <c r="O24" s="6" t="e">
        <f t="shared" si="20"/>
        <v>#NAME?</v>
      </c>
      <c r="P24" s="6" t="e">
        <f t="shared" si="20"/>
        <v>#NAME?</v>
      </c>
      <c r="Q24" s="6" t="e">
        <f t="shared" si="20"/>
        <v>#NAME?</v>
      </c>
      <c r="R24" s="6" t="e">
        <f t="shared" si="20"/>
        <v>#NAME?</v>
      </c>
      <c r="S24" s="6" t="e">
        <f t="shared" si="20"/>
        <v>#NAME?</v>
      </c>
      <c r="T24" s="11" t="e">
        <f t="shared" si="20"/>
        <v>#NAME?</v>
      </c>
    </row>
    <row r="25" spans="4:20" x14ac:dyDescent="0.25">
      <c r="E25" s="11" t="s">
        <v>24</v>
      </c>
      <c r="F25" s="54" t="e">
        <f t="shared" ref="F25:T25" si="21">_xlfn.T.INV.2T(0.05,F$9-2)*F24</f>
        <v>#NAME?</v>
      </c>
      <c r="G25" s="12" t="e">
        <f t="shared" si="21"/>
        <v>#NAME?</v>
      </c>
      <c r="H25" s="12" t="e">
        <f t="shared" si="21"/>
        <v>#NAME?</v>
      </c>
      <c r="I25" s="12" t="e">
        <f t="shared" si="21"/>
        <v>#NAME?</v>
      </c>
      <c r="J25" s="12" t="e">
        <f t="shared" si="21"/>
        <v>#NAME?</v>
      </c>
      <c r="K25" s="12" t="e">
        <f t="shared" si="21"/>
        <v>#NAME?</v>
      </c>
      <c r="L25" s="12" t="e">
        <f t="shared" si="21"/>
        <v>#NAME?</v>
      </c>
      <c r="M25" s="12" t="e">
        <f t="shared" si="21"/>
        <v>#NAME?</v>
      </c>
      <c r="N25" s="12" t="e">
        <f t="shared" si="21"/>
        <v>#NAME?</v>
      </c>
      <c r="O25" s="12" t="e">
        <f t="shared" si="21"/>
        <v>#NAME?</v>
      </c>
      <c r="P25" s="12" t="e">
        <f t="shared" si="21"/>
        <v>#NAME?</v>
      </c>
      <c r="Q25" s="12" t="e">
        <f t="shared" si="21"/>
        <v>#NAME?</v>
      </c>
      <c r="R25" s="12" t="e">
        <f t="shared" si="21"/>
        <v>#NAME?</v>
      </c>
      <c r="S25" s="12" t="e">
        <f t="shared" si="21"/>
        <v>#NAME?</v>
      </c>
      <c r="T25" s="13" t="e">
        <f t="shared" si="21"/>
        <v>#NAME?</v>
      </c>
    </row>
    <row r="26" spans="4:20" x14ac:dyDescent="0.25">
      <c r="D26" t="s">
        <v>941</v>
      </c>
      <c r="E26" s="11" t="s">
        <v>920</v>
      </c>
      <c r="F26" s="50" t="e">
        <f t="shared" ref="F26:T26" si="22">SUMPRODUCT(MRzy5_,--(GV_=F$8))/F$9</f>
        <v>#NAME?</v>
      </c>
      <c r="G26" s="51" t="e">
        <f t="shared" si="22"/>
        <v>#NAME?</v>
      </c>
      <c r="H26" s="51" t="e">
        <f t="shared" si="22"/>
        <v>#NAME?</v>
      </c>
      <c r="I26" s="51" t="e">
        <f t="shared" si="22"/>
        <v>#NAME?</v>
      </c>
      <c r="J26" s="51" t="e">
        <f t="shared" si="22"/>
        <v>#NAME?</v>
      </c>
      <c r="K26" s="51" t="e">
        <f t="shared" si="22"/>
        <v>#NAME?</v>
      </c>
      <c r="L26" s="51" t="e">
        <f t="shared" si="22"/>
        <v>#NAME?</v>
      </c>
      <c r="M26" s="51" t="e">
        <f t="shared" si="22"/>
        <v>#NAME?</v>
      </c>
      <c r="N26" s="51" t="e">
        <f t="shared" si="22"/>
        <v>#NAME?</v>
      </c>
      <c r="O26" s="51" t="e">
        <f t="shared" si="22"/>
        <v>#NAME?</v>
      </c>
      <c r="P26" s="51" t="e">
        <f t="shared" si="22"/>
        <v>#NAME?</v>
      </c>
      <c r="Q26" s="51" t="e">
        <f t="shared" si="22"/>
        <v>#NAME?</v>
      </c>
      <c r="R26" s="51" t="e">
        <f t="shared" si="22"/>
        <v>#NAME?</v>
      </c>
      <c r="S26" s="51" t="e">
        <f t="shared" si="22"/>
        <v>#NAME?</v>
      </c>
      <c r="T26" s="52" t="e">
        <f t="shared" si="22"/>
        <v>#NAME?</v>
      </c>
    </row>
    <row r="27" spans="4:20" x14ac:dyDescent="0.25">
      <c r="E27" s="11" t="s">
        <v>940</v>
      </c>
      <c r="F27" s="53" t="e">
        <f t="shared" ref="F27:T27" si="23">F$9/(F$9-1)*SUMPRODUCT(MRzy1_,MRzy1_,--(GV_=F$8))/F$9-F26^2</f>
        <v>#NAME?</v>
      </c>
      <c r="G27" s="6" t="e">
        <f t="shared" si="23"/>
        <v>#NAME?</v>
      </c>
      <c r="H27" s="6" t="e">
        <f t="shared" si="23"/>
        <v>#NAME?</v>
      </c>
      <c r="I27" s="6" t="e">
        <f t="shared" si="23"/>
        <v>#NAME?</v>
      </c>
      <c r="J27" s="6" t="e">
        <f t="shared" si="23"/>
        <v>#NAME?</v>
      </c>
      <c r="K27" s="6" t="e">
        <f t="shared" si="23"/>
        <v>#NAME?</v>
      </c>
      <c r="L27" s="6" t="e">
        <f t="shared" si="23"/>
        <v>#NAME?</v>
      </c>
      <c r="M27" s="6" t="e">
        <f t="shared" si="23"/>
        <v>#NAME?</v>
      </c>
      <c r="N27" s="6" t="e">
        <f t="shared" si="23"/>
        <v>#NAME?</v>
      </c>
      <c r="O27" s="6" t="e">
        <f t="shared" si="23"/>
        <v>#NAME?</v>
      </c>
      <c r="P27" s="6" t="e">
        <f t="shared" si="23"/>
        <v>#NAME?</v>
      </c>
      <c r="Q27" s="6" t="e">
        <f t="shared" si="23"/>
        <v>#NAME?</v>
      </c>
      <c r="R27" s="6" t="e">
        <f t="shared" si="23"/>
        <v>#NAME?</v>
      </c>
      <c r="S27" s="6" t="e">
        <f t="shared" si="23"/>
        <v>#NAME?</v>
      </c>
      <c r="T27" s="11" t="e">
        <f t="shared" si="23"/>
        <v>#NAME?</v>
      </c>
    </row>
    <row r="28" spans="4:20" x14ac:dyDescent="0.25">
      <c r="E28" s="11" t="s">
        <v>939</v>
      </c>
      <c r="F28" s="53" t="e">
        <f t="shared" ref="F28:T28" si="24">SQRT(F27/F$9)</f>
        <v>#NAME?</v>
      </c>
      <c r="G28" s="6" t="e">
        <f t="shared" si="24"/>
        <v>#NAME?</v>
      </c>
      <c r="H28" s="6" t="e">
        <f t="shared" si="24"/>
        <v>#NAME?</v>
      </c>
      <c r="I28" s="6" t="e">
        <f t="shared" si="24"/>
        <v>#NAME?</v>
      </c>
      <c r="J28" s="6" t="e">
        <f t="shared" si="24"/>
        <v>#NAME?</v>
      </c>
      <c r="K28" s="6" t="e">
        <f t="shared" si="24"/>
        <v>#NAME?</v>
      </c>
      <c r="L28" s="6" t="e">
        <f t="shared" si="24"/>
        <v>#NAME?</v>
      </c>
      <c r="M28" s="6" t="e">
        <f t="shared" si="24"/>
        <v>#NAME?</v>
      </c>
      <c r="N28" s="6" t="e">
        <f t="shared" si="24"/>
        <v>#NAME?</v>
      </c>
      <c r="O28" s="6" t="e">
        <f t="shared" si="24"/>
        <v>#NAME?</v>
      </c>
      <c r="P28" s="6" t="e">
        <f t="shared" si="24"/>
        <v>#NAME?</v>
      </c>
      <c r="Q28" s="6" t="e">
        <f t="shared" si="24"/>
        <v>#NAME?</v>
      </c>
      <c r="R28" s="6" t="e">
        <f t="shared" si="24"/>
        <v>#NAME?</v>
      </c>
      <c r="S28" s="6" t="e">
        <f t="shared" si="24"/>
        <v>#NAME?</v>
      </c>
      <c r="T28" s="11" t="e">
        <f t="shared" si="24"/>
        <v>#NAME?</v>
      </c>
    </row>
    <row r="29" spans="4:20" x14ac:dyDescent="0.25">
      <c r="E29" s="11" t="s">
        <v>24</v>
      </c>
      <c r="F29" s="54" t="e">
        <f t="shared" ref="F29:T29" si="25">_xlfn.T.INV.2T(0.05,F$9-2)*F28</f>
        <v>#NAME?</v>
      </c>
      <c r="G29" s="12" t="e">
        <f t="shared" si="25"/>
        <v>#NAME?</v>
      </c>
      <c r="H29" s="12" t="e">
        <f t="shared" si="25"/>
        <v>#NAME?</v>
      </c>
      <c r="I29" s="12" t="e">
        <f t="shared" si="25"/>
        <v>#NAME?</v>
      </c>
      <c r="J29" s="12" t="e">
        <f t="shared" si="25"/>
        <v>#NAME?</v>
      </c>
      <c r="K29" s="12" t="e">
        <f t="shared" si="25"/>
        <v>#NAME?</v>
      </c>
      <c r="L29" s="12" t="e">
        <f t="shared" si="25"/>
        <v>#NAME?</v>
      </c>
      <c r="M29" s="12" t="e">
        <f t="shared" si="25"/>
        <v>#NAME?</v>
      </c>
      <c r="N29" s="12" t="e">
        <f t="shared" si="25"/>
        <v>#NAME?</v>
      </c>
      <c r="O29" s="12" t="e">
        <f t="shared" si="25"/>
        <v>#NAME?</v>
      </c>
      <c r="P29" s="12" t="e">
        <f t="shared" si="25"/>
        <v>#NAME?</v>
      </c>
      <c r="Q29" s="12" t="e">
        <f t="shared" si="25"/>
        <v>#NAME?</v>
      </c>
      <c r="R29" s="12" t="e">
        <f t="shared" si="25"/>
        <v>#NAME?</v>
      </c>
      <c r="S29" s="12" t="e">
        <f t="shared" si="25"/>
        <v>#NAME?</v>
      </c>
      <c r="T29" s="13" t="e">
        <f t="shared" si="25"/>
        <v>#NAME?</v>
      </c>
    </row>
    <row r="30" spans="4:20" x14ac:dyDescent="0.25">
      <c r="D30" t="s">
        <v>11</v>
      </c>
      <c r="E30" s="11" t="s">
        <v>920</v>
      </c>
      <c r="F30" s="50" t="e">
        <f t="shared" ref="F30:T30" si="26">SUMPRODUCT(MRzx1_,--(GV_=F$8))/F$9</f>
        <v>#NAME?</v>
      </c>
      <c r="G30" s="51" t="e">
        <f t="shared" si="26"/>
        <v>#NAME?</v>
      </c>
      <c r="H30" s="51" t="e">
        <f t="shared" si="26"/>
        <v>#NAME?</v>
      </c>
      <c r="I30" s="51" t="e">
        <f t="shared" si="26"/>
        <v>#NAME?</v>
      </c>
      <c r="J30" s="51" t="e">
        <f t="shared" si="26"/>
        <v>#NAME?</v>
      </c>
      <c r="K30" s="51" t="e">
        <f t="shared" si="26"/>
        <v>#NAME?</v>
      </c>
      <c r="L30" s="51" t="e">
        <f t="shared" si="26"/>
        <v>#NAME?</v>
      </c>
      <c r="M30" s="51" t="e">
        <f t="shared" si="26"/>
        <v>#NAME?</v>
      </c>
      <c r="N30" s="51" t="e">
        <f t="shared" si="26"/>
        <v>#NAME?</v>
      </c>
      <c r="O30" s="51" t="e">
        <f t="shared" si="26"/>
        <v>#NAME?</v>
      </c>
      <c r="P30" s="51" t="e">
        <f t="shared" si="26"/>
        <v>#NAME?</v>
      </c>
      <c r="Q30" s="51" t="e">
        <f t="shared" si="26"/>
        <v>#NAME?</v>
      </c>
      <c r="R30" s="51" t="e">
        <f t="shared" si="26"/>
        <v>#NAME?</v>
      </c>
      <c r="S30" s="51" t="e">
        <f t="shared" si="26"/>
        <v>#NAME?</v>
      </c>
      <c r="T30" s="52" t="e">
        <f t="shared" si="26"/>
        <v>#NAME?</v>
      </c>
    </row>
    <row r="31" spans="4:20" x14ac:dyDescent="0.25">
      <c r="E31" s="11" t="s">
        <v>940</v>
      </c>
      <c r="F31" s="53" t="e">
        <f t="shared" ref="F31:T31" si="27">F$9/(F$9-1)*SUMPRODUCT(MRzx1_,MRzx1_,--(GV_=F$8))/F$9-F30^2</f>
        <v>#NAME?</v>
      </c>
      <c r="G31" s="6" t="e">
        <f t="shared" si="27"/>
        <v>#NAME?</v>
      </c>
      <c r="H31" s="6" t="e">
        <f t="shared" si="27"/>
        <v>#NAME?</v>
      </c>
      <c r="I31" s="6" t="e">
        <f t="shared" si="27"/>
        <v>#NAME?</v>
      </c>
      <c r="J31" s="6" t="e">
        <f t="shared" si="27"/>
        <v>#NAME?</v>
      </c>
      <c r="K31" s="6" t="e">
        <f t="shared" si="27"/>
        <v>#NAME?</v>
      </c>
      <c r="L31" s="6" t="e">
        <f t="shared" si="27"/>
        <v>#NAME?</v>
      </c>
      <c r="M31" s="6" t="e">
        <f t="shared" si="27"/>
        <v>#NAME?</v>
      </c>
      <c r="N31" s="6" t="e">
        <f t="shared" si="27"/>
        <v>#NAME?</v>
      </c>
      <c r="O31" s="6" t="e">
        <f t="shared" si="27"/>
        <v>#NAME?</v>
      </c>
      <c r="P31" s="6" t="e">
        <f t="shared" si="27"/>
        <v>#NAME?</v>
      </c>
      <c r="Q31" s="6" t="e">
        <f t="shared" si="27"/>
        <v>#NAME?</v>
      </c>
      <c r="R31" s="6" t="e">
        <f t="shared" si="27"/>
        <v>#NAME?</v>
      </c>
      <c r="S31" s="6" t="e">
        <f t="shared" si="27"/>
        <v>#NAME?</v>
      </c>
      <c r="T31" s="11" t="e">
        <f t="shared" si="27"/>
        <v>#NAME?</v>
      </c>
    </row>
    <row r="32" spans="4:20" x14ac:dyDescent="0.25">
      <c r="E32" s="11" t="s">
        <v>939</v>
      </c>
      <c r="F32" s="53" t="e">
        <f t="shared" ref="F32:T32" si="28">SQRT(F31/F$9)</f>
        <v>#NAME?</v>
      </c>
      <c r="G32" s="6" t="e">
        <f t="shared" si="28"/>
        <v>#NAME?</v>
      </c>
      <c r="H32" s="6" t="e">
        <f t="shared" si="28"/>
        <v>#NAME?</v>
      </c>
      <c r="I32" s="6" t="e">
        <f t="shared" si="28"/>
        <v>#NAME?</v>
      </c>
      <c r="J32" s="6" t="e">
        <f t="shared" si="28"/>
        <v>#NAME?</v>
      </c>
      <c r="K32" s="6" t="e">
        <f t="shared" si="28"/>
        <v>#NAME?</v>
      </c>
      <c r="L32" s="6" t="e">
        <f t="shared" si="28"/>
        <v>#NAME?</v>
      </c>
      <c r="M32" s="6" t="e">
        <f t="shared" si="28"/>
        <v>#NAME?</v>
      </c>
      <c r="N32" s="6" t="e">
        <f t="shared" si="28"/>
        <v>#NAME?</v>
      </c>
      <c r="O32" s="6" t="e">
        <f t="shared" si="28"/>
        <v>#NAME?</v>
      </c>
      <c r="P32" s="6" t="e">
        <f t="shared" si="28"/>
        <v>#NAME?</v>
      </c>
      <c r="Q32" s="6" t="e">
        <f t="shared" si="28"/>
        <v>#NAME?</v>
      </c>
      <c r="R32" s="6" t="e">
        <f t="shared" si="28"/>
        <v>#NAME?</v>
      </c>
      <c r="S32" s="6" t="e">
        <f t="shared" si="28"/>
        <v>#NAME?</v>
      </c>
      <c r="T32" s="11" t="e">
        <f t="shared" si="28"/>
        <v>#NAME?</v>
      </c>
    </row>
    <row r="33" spans="4:20" x14ac:dyDescent="0.25">
      <c r="E33" s="11" t="s">
        <v>24</v>
      </c>
      <c r="F33" s="54" t="e">
        <f t="shared" ref="F33:T33" si="29">_xlfn.T.INV.2T(0.05,F$9-2)*F32</f>
        <v>#NAME?</v>
      </c>
      <c r="G33" s="12" t="e">
        <f t="shared" si="29"/>
        <v>#NAME?</v>
      </c>
      <c r="H33" s="12" t="e">
        <f t="shared" si="29"/>
        <v>#NAME?</v>
      </c>
      <c r="I33" s="12" t="e">
        <f t="shared" si="29"/>
        <v>#NAME?</v>
      </c>
      <c r="J33" s="12" t="e">
        <f t="shared" si="29"/>
        <v>#NAME?</v>
      </c>
      <c r="K33" s="12" t="e">
        <f t="shared" si="29"/>
        <v>#NAME?</v>
      </c>
      <c r="L33" s="12" t="e">
        <f t="shared" si="29"/>
        <v>#NAME?</v>
      </c>
      <c r="M33" s="12" t="e">
        <f t="shared" si="29"/>
        <v>#NAME?</v>
      </c>
      <c r="N33" s="12" t="e">
        <f t="shared" si="29"/>
        <v>#NAME?</v>
      </c>
      <c r="O33" s="12" t="e">
        <f t="shared" si="29"/>
        <v>#NAME?</v>
      </c>
      <c r="P33" s="12" t="e">
        <f t="shared" si="29"/>
        <v>#NAME?</v>
      </c>
      <c r="Q33" s="12" t="e">
        <f t="shared" si="29"/>
        <v>#NAME?</v>
      </c>
      <c r="R33" s="12" t="e">
        <f t="shared" si="29"/>
        <v>#NAME?</v>
      </c>
      <c r="S33" s="12" t="e">
        <f t="shared" si="29"/>
        <v>#NAME?</v>
      </c>
      <c r="T33" s="13" t="e">
        <f t="shared" si="29"/>
        <v>#NAME?</v>
      </c>
    </row>
    <row r="34" spans="4:20" x14ac:dyDescent="0.25">
      <c r="D34" t="s">
        <v>12</v>
      </c>
      <c r="E34" s="11" t="s">
        <v>920</v>
      </c>
      <c r="F34" s="50" t="e">
        <f t="shared" ref="F34:T34" si="30">SUMPRODUCT(MRzx2_,--(GV_=F$8))/F$9</f>
        <v>#NAME?</v>
      </c>
      <c r="G34" s="51" t="e">
        <f t="shared" si="30"/>
        <v>#NAME?</v>
      </c>
      <c r="H34" s="51" t="e">
        <f t="shared" si="30"/>
        <v>#NAME?</v>
      </c>
      <c r="I34" s="51" t="e">
        <f t="shared" si="30"/>
        <v>#NAME?</v>
      </c>
      <c r="J34" s="51" t="e">
        <f t="shared" si="30"/>
        <v>#NAME?</v>
      </c>
      <c r="K34" s="51" t="e">
        <f t="shared" si="30"/>
        <v>#NAME?</v>
      </c>
      <c r="L34" s="51" t="e">
        <f t="shared" si="30"/>
        <v>#NAME?</v>
      </c>
      <c r="M34" s="51" t="e">
        <f t="shared" si="30"/>
        <v>#NAME?</v>
      </c>
      <c r="N34" s="51" t="e">
        <f t="shared" si="30"/>
        <v>#NAME?</v>
      </c>
      <c r="O34" s="51" t="e">
        <f t="shared" si="30"/>
        <v>#NAME?</v>
      </c>
      <c r="P34" s="51" t="e">
        <f t="shared" si="30"/>
        <v>#NAME?</v>
      </c>
      <c r="Q34" s="51" t="e">
        <f t="shared" si="30"/>
        <v>#NAME?</v>
      </c>
      <c r="R34" s="51" t="e">
        <f t="shared" si="30"/>
        <v>#NAME?</v>
      </c>
      <c r="S34" s="51" t="e">
        <f t="shared" si="30"/>
        <v>#NAME?</v>
      </c>
      <c r="T34" s="52" t="e">
        <f t="shared" si="30"/>
        <v>#NAME?</v>
      </c>
    </row>
    <row r="35" spans="4:20" x14ac:dyDescent="0.25">
      <c r="E35" s="11" t="s">
        <v>940</v>
      </c>
      <c r="F35" s="53" t="e">
        <f t="shared" ref="F35:T35" si="31">F$9/(F$9-1)*SUMPRODUCT(MRzx2_,MRzx2_,--(GV_=F$8))/F$9-F34^2</f>
        <v>#NAME?</v>
      </c>
      <c r="G35" s="6" t="e">
        <f t="shared" si="31"/>
        <v>#NAME?</v>
      </c>
      <c r="H35" s="6" t="e">
        <f t="shared" si="31"/>
        <v>#NAME?</v>
      </c>
      <c r="I35" s="6" t="e">
        <f t="shared" si="31"/>
        <v>#NAME?</v>
      </c>
      <c r="J35" s="6" t="e">
        <f t="shared" si="31"/>
        <v>#NAME?</v>
      </c>
      <c r="K35" s="6" t="e">
        <f t="shared" si="31"/>
        <v>#NAME?</v>
      </c>
      <c r="L35" s="6" t="e">
        <f t="shared" si="31"/>
        <v>#NAME?</v>
      </c>
      <c r="M35" s="6" t="e">
        <f t="shared" si="31"/>
        <v>#NAME?</v>
      </c>
      <c r="N35" s="6" t="e">
        <f t="shared" si="31"/>
        <v>#NAME?</v>
      </c>
      <c r="O35" s="6" t="e">
        <f t="shared" si="31"/>
        <v>#NAME?</v>
      </c>
      <c r="P35" s="6" t="e">
        <f t="shared" si="31"/>
        <v>#NAME?</v>
      </c>
      <c r="Q35" s="6" t="e">
        <f t="shared" si="31"/>
        <v>#NAME?</v>
      </c>
      <c r="R35" s="6" t="e">
        <f t="shared" si="31"/>
        <v>#NAME?</v>
      </c>
      <c r="S35" s="6" t="e">
        <f t="shared" si="31"/>
        <v>#NAME?</v>
      </c>
      <c r="T35" s="11" t="e">
        <f t="shared" si="31"/>
        <v>#NAME?</v>
      </c>
    </row>
    <row r="36" spans="4:20" x14ac:dyDescent="0.25">
      <c r="E36" s="11" t="s">
        <v>939</v>
      </c>
      <c r="F36" s="53" t="e">
        <f t="shared" ref="F36:T36" si="32">SQRT(F35/F$9)</f>
        <v>#NAME?</v>
      </c>
      <c r="G36" s="6" t="e">
        <f t="shared" si="32"/>
        <v>#NAME?</v>
      </c>
      <c r="H36" s="6" t="e">
        <f t="shared" si="32"/>
        <v>#NAME?</v>
      </c>
      <c r="I36" s="6" t="e">
        <f t="shared" si="32"/>
        <v>#NAME?</v>
      </c>
      <c r="J36" s="6" t="e">
        <f t="shared" si="32"/>
        <v>#NAME?</v>
      </c>
      <c r="K36" s="6" t="e">
        <f t="shared" si="32"/>
        <v>#NAME?</v>
      </c>
      <c r="L36" s="6" t="e">
        <f t="shared" si="32"/>
        <v>#NAME?</v>
      </c>
      <c r="M36" s="6" t="e">
        <f t="shared" si="32"/>
        <v>#NAME?</v>
      </c>
      <c r="N36" s="6" t="e">
        <f t="shared" si="32"/>
        <v>#NAME?</v>
      </c>
      <c r="O36" s="6" t="e">
        <f t="shared" si="32"/>
        <v>#NAME?</v>
      </c>
      <c r="P36" s="6" t="e">
        <f t="shared" si="32"/>
        <v>#NAME?</v>
      </c>
      <c r="Q36" s="6" t="e">
        <f t="shared" si="32"/>
        <v>#NAME?</v>
      </c>
      <c r="R36" s="6" t="e">
        <f t="shared" si="32"/>
        <v>#NAME?</v>
      </c>
      <c r="S36" s="6" t="e">
        <f t="shared" si="32"/>
        <v>#NAME?</v>
      </c>
      <c r="T36" s="11" t="e">
        <f t="shared" si="32"/>
        <v>#NAME?</v>
      </c>
    </row>
    <row r="37" spans="4:20" x14ac:dyDescent="0.25">
      <c r="E37" s="11" t="s">
        <v>24</v>
      </c>
      <c r="F37" s="54" t="e">
        <f t="shared" ref="F37:T37" si="33">_xlfn.T.INV.2T(0.05,F$9-2)*F36</f>
        <v>#NAME?</v>
      </c>
      <c r="G37" s="12" t="e">
        <f t="shared" si="33"/>
        <v>#NAME?</v>
      </c>
      <c r="H37" s="12" t="e">
        <f t="shared" si="33"/>
        <v>#NAME?</v>
      </c>
      <c r="I37" s="12" t="e">
        <f t="shared" si="33"/>
        <v>#NAME?</v>
      </c>
      <c r="J37" s="12" t="e">
        <f t="shared" si="33"/>
        <v>#NAME?</v>
      </c>
      <c r="K37" s="12" t="e">
        <f t="shared" si="33"/>
        <v>#NAME?</v>
      </c>
      <c r="L37" s="12" t="e">
        <f t="shared" si="33"/>
        <v>#NAME?</v>
      </c>
      <c r="M37" s="12" t="e">
        <f t="shared" si="33"/>
        <v>#NAME?</v>
      </c>
      <c r="N37" s="12" t="e">
        <f t="shared" si="33"/>
        <v>#NAME?</v>
      </c>
      <c r="O37" s="12" t="e">
        <f t="shared" si="33"/>
        <v>#NAME?</v>
      </c>
      <c r="P37" s="12" t="e">
        <f t="shared" si="33"/>
        <v>#NAME?</v>
      </c>
      <c r="Q37" s="12" t="e">
        <f t="shared" si="33"/>
        <v>#NAME?</v>
      </c>
      <c r="R37" s="12" t="e">
        <f t="shared" si="33"/>
        <v>#NAME?</v>
      </c>
      <c r="S37" s="12" t="e">
        <f t="shared" si="33"/>
        <v>#NAME?</v>
      </c>
      <c r="T37" s="13" t="e">
        <f t="shared" si="33"/>
        <v>#NAME?</v>
      </c>
    </row>
    <row r="38" spans="4:20" x14ac:dyDescent="0.25">
      <c r="D38" t="s">
        <v>13</v>
      </c>
      <c r="E38" s="11" t="s">
        <v>920</v>
      </c>
      <c r="F38" s="50" t="e">
        <f t="shared" ref="F38:T38" si="34">SUMPRODUCT(MRzx3_,--(GV_=F$8))/F$9</f>
        <v>#NAME?</v>
      </c>
      <c r="G38" s="51" t="e">
        <f t="shared" si="34"/>
        <v>#NAME?</v>
      </c>
      <c r="H38" s="51" t="e">
        <f t="shared" si="34"/>
        <v>#NAME?</v>
      </c>
      <c r="I38" s="51" t="e">
        <f t="shared" si="34"/>
        <v>#NAME?</v>
      </c>
      <c r="J38" s="51" t="e">
        <f t="shared" si="34"/>
        <v>#NAME?</v>
      </c>
      <c r="K38" s="51" t="e">
        <f t="shared" si="34"/>
        <v>#NAME?</v>
      </c>
      <c r="L38" s="51" t="e">
        <f t="shared" si="34"/>
        <v>#NAME?</v>
      </c>
      <c r="M38" s="51" t="e">
        <f t="shared" si="34"/>
        <v>#NAME?</v>
      </c>
      <c r="N38" s="51" t="e">
        <f t="shared" si="34"/>
        <v>#NAME?</v>
      </c>
      <c r="O38" s="51" t="e">
        <f t="shared" si="34"/>
        <v>#NAME?</v>
      </c>
      <c r="P38" s="51" t="e">
        <f t="shared" si="34"/>
        <v>#NAME?</v>
      </c>
      <c r="Q38" s="51" t="e">
        <f t="shared" si="34"/>
        <v>#NAME?</v>
      </c>
      <c r="R38" s="51" t="e">
        <f t="shared" si="34"/>
        <v>#NAME?</v>
      </c>
      <c r="S38" s="51" t="e">
        <f t="shared" si="34"/>
        <v>#NAME?</v>
      </c>
      <c r="T38" s="52" t="e">
        <f t="shared" si="34"/>
        <v>#NAME?</v>
      </c>
    </row>
    <row r="39" spans="4:20" x14ac:dyDescent="0.25">
      <c r="E39" s="11" t="s">
        <v>940</v>
      </c>
      <c r="F39" s="53" t="e">
        <f t="shared" ref="F39:T39" si="35">F$9/(F$9-1)*SUMPRODUCT(MRzx3_,MRzx3_,--(GV_=F$8))/F$9-F38^2</f>
        <v>#NAME?</v>
      </c>
      <c r="G39" s="6" t="e">
        <f t="shared" si="35"/>
        <v>#NAME?</v>
      </c>
      <c r="H39" s="6" t="e">
        <f t="shared" si="35"/>
        <v>#NAME?</v>
      </c>
      <c r="I39" s="6" t="e">
        <f t="shared" si="35"/>
        <v>#NAME?</v>
      </c>
      <c r="J39" s="6" t="e">
        <f t="shared" si="35"/>
        <v>#NAME?</v>
      </c>
      <c r="K39" s="6" t="e">
        <f t="shared" si="35"/>
        <v>#NAME?</v>
      </c>
      <c r="L39" s="6" t="e">
        <f t="shared" si="35"/>
        <v>#NAME?</v>
      </c>
      <c r="M39" s="6" t="e">
        <f t="shared" si="35"/>
        <v>#NAME?</v>
      </c>
      <c r="N39" s="6" t="e">
        <f t="shared" si="35"/>
        <v>#NAME?</v>
      </c>
      <c r="O39" s="6" t="e">
        <f t="shared" si="35"/>
        <v>#NAME?</v>
      </c>
      <c r="P39" s="6" t="e">
        <f t="shared" si="35"/>
        <v>#NAME?</v>
      </c>
      <c r="Q39" s="6" t="e">
        <f t="shared" si="35"/>
        <v>#NAME?</v>
      </c>
      <c r="R39" s="6" t="e">
        <f t="shared" si="35"/>
        <v>#NAME?</v>
      </c>
      <c r="S39" s="6" t="e">
        <f t="shared" si="35"/>
        <v>#NAME?</v>
      </c>
      <c r="T39" s="11" t="e">
        <f t="shared" si="35"/>
        <v>#NAME?</v>
      </c>
    </row>
    <row r="40" spans="4:20" x14ac:dyDescent="0.25">
      <c r="E40" s="11" t="s">
        <v>939</v>
      </c>
      <c r="F40" s="53" t="e">
        <f t="shared" ref="F40:T40" si="36">SQRT(F39/F$9)</f>
        <v>#NAME?</v>
      </c>
      <c r="G40" s="6" t="e">
        <f t="shared" si="36"/>
        <v>#NAME?</v>
      </c>
      <c r="H40" s="6" t="e">
        <f t="shared" si="36"/>
        <v>#NAME?</v>
      </c>
      <c r="I40" s="6" t="e">
        <f t="shared" si="36"/>
        <v>#NAME?</v>
      </c>
      <c r="J40" s="6" t="e">
        <f t="shared" si="36"/>
        <v>#NAME?</v>
      </c>
      <c r="K40" s="6" t="e">
        <f t="shared" si="36"/>
        <v>#NAME?</v>
      </c>
      <c r="L40" s="6" t="e">
        <f t="shared" si="36"/>
        <v>#NAME?</v>
      </c>
      <c r="M40" s="6" t="e">
        <f t="shared" si="36"/>
        <v>#NAME?</v>
      </c>
      <c r="N40" s="6" t="e">
        <f t="shared" si="36"/>
        <v>#NAME?</v>
      </c>
      <c r="O40" s="6" t="e">
        <f t="shared" si="36"/>
        <v>#NAME?</v>
      </c>
      <c r="P40" s="6" t="e">
        <f t="shared" si="36"/>
        <v>#NAME?</v>
      </c>
      <c r="Q40" s="6" t="e">
        <f t="shared" si="36"/>
        <v>#NAME?</v>
      </c>
      <c r="R40" s="6" t="e">
        <f t="shared" si="36"/>
        <v>#NAME?</v>
      </c>
      <c r="S40" s="6" t="e">
        <f t="shared" si="36"/>
        <v>#NAME?</v>
      </c>
      <c r="T40" s="11" t="e">
        <f t="shared" si="36"/>
        <v>#NAME?</v>
      </c>
    </row>
    <row r="41" spans="4:20" x14ac:dyDescent="0.25">
      <c r="E41" s="11" t="s">
        <v>24</v>
      </c>
      <c r="F41" s="54" t="e">
        <f t="shared" ref="F41:T41" si="37">_xlfn.T.INV.2T(0.05,F$9-2)*F40</f>
        <v>#NAME?</v>
      </c>
      <c r="G41" s="12" t="e">
        <f t="shared" si="37"/>
        <v>#NAME?</v>
      </c>
      <c r="H41" s="12" t="e">
        <f t="shared" si="37"/>
        <v>#NAME?</v>
      </c>
      <c r="I41" s="12" t="e">
        <f t="shared" si="37"/>
        <v>#NAME?</v>
      </c>
      <c r="J41" s="12" t="e">
        <f t="shared" si="37"/>
        <v>#NAME?</v>
      </c>
      <c r="K41" s="12" t="e">
        <f t="shared" si="37"/>
        <v>#NAME?</v>
      </c>
      <c r="L41" s="12" t="e">
        <f t="shared" si="37"/>
        <v>#NAME?</v>
      </c>
      <c r="M41" s="12" t="e">
        <f t="shared" si="37"/>
        <v>#NAME?</v>
      </c>
      <c r="N41" s="12" t="e">
        <f t="shared" si="37"/>
        <v>#NAME?</v>
      </c>
      <c r="O41" s="12" t="e">
        <f t="shared" si="37"/>
        <v>#NAME?</v>
      </c>
      <c r="P41" s="12" t="e">
        <f t="shared" si="37"/>
        <v>#NAME?</v>
      </c>
      <c r="Q41" s="12" t="e">
        <f t="shared" si="37"/>
        <v>#NAME?</v>
      </c>
      <c r="R41" s="12" t="e">
        <f t="shared" si="37"/>
        <v>#NAME?</v>
      </c>
      <c r="S41" s="12" t="e">
        <f t="shared" si="37"/>
        <v>#NAME?</v>
      </c>
      <c r="T41" s="13" t="e">
        <f t="shared" si="37"/>
        <v>#NAME?</v>
      </c>
    </row>
    <row r="42" spans="4:20" x14ac:dyDescent="0.25">
      <c r="D42" t="s">
        <v>14</v>
      </c>
      <c r="E42" s="11" t="s">
        <v>920</v>
      </c>
      <c r="F42" s="50" t="e">
        <f t="shared" ref="F42:T42" si="38">SUMPRODUCT(MRzx4_,--(GV_=F$8))/F$9</f>
        <v>#NAME?</v>
      </c>
      <c r="G42" s="51" t="e">
        <f t="shared" si="38"/>
        <v>#NAME?</v>
      </c>
      <c r="H42" s="51" t="e">
        <f t="shared" si="38"/>
        <v>#NAME?</v>
      </c>
      <c r="I42" s="51" t="e">
        <f t="shared" si="38"/>
        <v>#NAME?</v>
      </c>
      <c r="J42" s="51" t="e">
        <f t="shared" si="38"/>
        <v>#NAME?</v>
      </c>
      <c r="K42" s="51" t="e">
        <f t="shared" si="38"/>
        <v>#NAME?</v>
      </c>
      <c r="L42" s="51" t="e">
        <f t="shared" si="38"/>
        <v>#NAME?</v>
      </c>
      <c r="M42" s="51" t="e">
        <f t="shared" si="38"/>
        <v>#NAME?</v>
      </c>
      <c r="N42" s="51" t="e">
        <f t="shared" si="38"/>
        <v>#NAME?</v>
      </c>
      <c r="O42" s="51" t="e">
        <f t="shared" si="38"/>
        <v>#NAME?</v>
      </c>
      <c r="P42" s="51" t="e">
        <f t="shared" si="38"/>
        <v>#NAME?</v>
      </c>
      <c r="Q42" s="51" t="e">
        <f t="shared" si="38"/>
        <v>#NAME?</v>
      </c>
      <c r="R42" s="51" t="e">
        <f t="shared" si="38"/>
        <v>#NAME?</v>
      </c>
      <c r="S42" s="51" t="e">
        <f t="shared" si="38"/>
        <v>#NAME?</v>
      </c>
      <c r="T42" s="52" t="e">
        <f t="shared" si="38"/>
        <v>#NAME?</v>
      </c>
    </row>
    <row r="43" spans="4:20" x14ac:dyDescent="0.25">
      <c r="E43" s="11" t="s">
        <v>940</v>
      </c>
      <c r="F43" s="53" t="e">
        <f t="shared" ref="F43:T43" si="39">F$9/(F$9-1)*SUMPRODUCT(MRzx4_,MRzx4_,--(GV_=F$8))/F$9-F42^2</f>
        <v>#NAME?</v>
      </c>
      <c r="G43" s="6" t="e">
        <f t="shared" si="39"/>
        <v>#NAME?</v>
      </c>
      <c r="H43" s="6" t="e">
        <f t="shared" si="39"/>
        <v>#NAME?</v>
      </c>
      <c r="I43" s="6" t="e">
        <f t="shared" si="39"/>
        <v>#NAME?</v>
      </c>
      <c r="J43" s="6" t="e">
        <f t="shared" si="39"/>
        <v>#NAME?</v>
      </c>
      <c r="K43" s="6" t="e">
        <f t="shared" si="39"/>
        <v>#NAME?</v>
      </c>
      <c r="L43" s="6" t="e">
        <f t="shared" si="39"/>
        <v>#NAME?</v>
      </c>
      <c r="M43" s="6" t="e">
        <f t="shared" si="39"/>
        <v>#NAME?</v>
      </c>
      <c r="N43" s="6" t="e">
        <f t="shared" si="39"/>
        <v>#NAME?</v>
      </c>
      <c r="O43" s="6" t="e">
        <f t="shared" si="39"/>
        <v>#NAME?</v>
      </c>
      <c r="P43" s="6" t="e">
        <f t="shared" si="39"/>
        <v>#NAME?</v>
      </c>
      <c r="Q43" s="6" t="e">
        <f t="shared" si="39"/>
        <v>#NAME?</v>
      </c>
      <c r="R43" s="6" t="e">
        <f t="shared" si="39"/>
        <v>#NAME?</v>
      </c>
      <c r="S43" s="6" t="e">
        <f t="shared" si="39"/>
        <v>#NAME?</v>
      </c>
      <c r="T43" s="11" t="e">
        <f t="shared" si="39"/>
        <v>#NAME?</v>
      </c>
    </row>
    <row r="44" spans="4:20" x14ac:dyDescent="0.25">
      <c r="E44" s="11" t="s">
        <v>939</v>
      </c>
      <c r="F44" s="53" t="e">
        <f t="shared" ref="F44:T44" si="40">SQRT(F43/F$9)</f>
        <v>#NAME?</v>
      </c>
      <c r="G44" s="6" t="e">
        <f t="shared" si="40"/>
        <v>#NAME?</v>
      </c>
      <c r="H44" s="6" t="e">
        <f t="shared" si="40"/>
        <v>#NAME?</v>
      </c>
      <c r="I44" s="6" t="e">
        <f t="shared" si="40"/>
        <v>#NAME?</v>
      </c>
      <c r="J44" s="6" t="e">
        <f t="shared" si="40"/>
        <v>#NAME?</v>
      </c>
      <c r="K44" s="6" t="e">
        <f t="shared" si="40"/>
        <v>#NAME?</v>
      </c>
      <c r="L44" s="6" t="e">
        <f t="shared" si="40"/>
        <v>#NAME?</v>
      </c>
      <c r="M44" s="6" t="e">
        <f t="shared" si="40"/>
        <v>#NAME?</v>
      </c>
      <c r="N44" s="6" t="e">
        <f t="shared" si="40"/>
        <v>#NAME?</v>
      </c>
      <c r="O44" s="6" t="e">
        <f t="shared" si="40"/>
        <v>#NAME?</v>
      </c>
      <c r="P44" s="6" t="e">
        <f t="shared" si="40"/>
        <v>#NAME?</v>
      </c>
      <c r="Q44" s="6" t="e">
        <f t="shared" si="40"/>
        <v>#NAME?</v>
      </c>
      <c r="R44" s="6" t="e">
        <f t="shared" si="40"/>
        <v>#NAME?</v>
      </c>
      <c r="S44" s="6" t="e">
        <f t="shared" si="40"/>
        <v>#NAME?</v>
      </c>
      <c r="T44" s="11" t="e">
        <f t="shared" si="40"/>
        <v>#NAME?</v>
      </c>
    </row>
    <row r="45" spans="4:20" x14ac:dyDescent="0.25">
      <c r="E45" s="11" t="s">
        <v>24</v>
      </c>
      <c r="F45" s="54" t="e">
        <f t="shared" ref="F45:T45" si="41">_xlfn.T.INV.2T(0.05,F$9-2)*F44</f>
        <v>#NAME?</v>
      </c>
      <c r="G45" s="12" t="e">
        <f t="shared" si="41"/>
        <v>#NAME?</v>
      </c>
      <c r="H45" s="12" t="e">
        <f t="shared" si="41"/>
        <v>#NAME?</v>
      </c>
      <c r="I45" s="12" t="e">
        <f t="shared" si="41"/>
        <v>#NAME?</v>
      </c>
      <c r="J45" s="12" t="e">
        <f t="shared" si="41"/>
        <v>#NAME?</v>
      </c>
      <c r="K45" s="12" t="e">
        <f t="shared" si="41"/>
        <v>#NAME?</v>
      </c>
      <c r="L45" s="12" t="e">
        <f t="shared" si="41"/>
        <v>#NAME?</v>
      </c>
      <c r="M45" s="12" t="e">
        <f t="shared" si="41"/>
        <v>#NAME?</v>
      </c>
      <c r="N45" s="12" t="e">
        <f t="shared" si="41"/>
        <v>#NAME?</v>
      </c>
      <c r="O45" s="12" t="e">
        <f t="shared" si="41"/>
        <v>#NAME?</v>
      </c>
      <c r="P45" s="12" t="e">
        <f t="shared" si="41"/>
        <v>#NAME?</v>
      </c>
      <c r="Q45" s="12" t="e">
        <f t="shared" si="41"/>
        <v>#NAME?</v>
      </c>
      <c r="R45" s="12" t="e">
        <f t="shared" si="41"/>
        <v>#NAME?</v>
      </c>
      <c r="S45" s="12" t="e">
        <f t="shared" si="41"/>
        <v>#NAME?</v>
      </c>
      <c r="T45" s="13" t="e">
        <f t="shared" si="41"/>
        <v>#NAME?</v>
      </c>
    </row>
    <row r="46" spans="4:20" x14ac:dyDescent="0.25">
      <c r="D46" t="s">
        <v>15</v>
      </c>
      <c r="E46" s="11" t="s">
        <v>920</v>
      </c>
      <c r="F46" s="50" t="e">
        <f t="shared" ref="F46:T46" si="42">SUMPRODUCT(MRzx5_,--(GV_=F$8))/F$9</f>
        <v>#NAME?</v>
      </c>
      <c r="G46" s="51" t="e">
        <f t="shared" si="42"/>
        <v>#NAME?</v>
      </c>
      <c r="H46" s="51" t="e">
        <f t="shared" si="42"/>
        <v>#NAME?</v>
      </c>
      <c r="I46" s="51" t="e">
        <f t="shared" si="42"/>
        <v>#NAME?</v>
      </c>
      <c r="J46" s="51" t="e">
        <f t="shared" si="42"/>
        <v>#NAME?</v>
      </c>
      <c r="K46" s="51" t="e">
        <f t="shared" si="42"/>
        <v>#NAME?</v>
      </c>
      <c r="L46" s="51" t="e">
        <f t="shared" si="42"/>
        <v>#NAME?</v>
      </c>
      <c r="M46" s="51" t="e">
        <f t="shared" si="42"/>
        <v>#NAME?</v>
      </c>
      <c r="N46" s="51" t="e">
        <f t="shared" si="42"/>
        <v>#NAME?</v>
      </c>
      <c r="O46" s="51" t="e">
        <f t="shared" si="42"/>
        <v>#NAME?</v>
      </c>
      <c r="P46" s="51" t="e">
        <f t="shared" si="42"/>
        <v>#NAME?</v>
      </c>
      <c r="Q46" s="51" t="e">
        <f t="shared" si="42"/>
        <v>#NAME?</v>
      </c>
      <c r="R46" s="51" t="e">
        <f t="shared" si="42"/>
        <v>#NAME?</v>
      </c>
      <c r="S46" s="51" t="e">
        <f t="shared" si="42"/>
        <v>#NAME?</v>
      </c>
      <c r="T46" s="52" t="e">
        <f t="shared" si="42"/>
        <v>#NAME?</v>
      </c>
    </row>
    <row r="47" spans="4:20" x14ac:dyDescent="0.25">
      <c r="E47" s="11" t="s">
        <v>940</v>
      </c>
      <c r="F47" s="53" t="e">
        <f t="shared" ref="F47:T47" si="43">F$9/(F$9-1)*SUMPRODUCT(MRzx5_,MRzx5_,--(GV_=F$8))/F$9-F46^2</f>
        <v>#NAME?</v>
      </c>
      <c r="G47" s="6" t="e">
        <f t="shared" si="43"/>
        <v>#NAME?</v>
      </c>
      <c r="H47" s="6" t="e">
        <f t="shared" si="43"/>
        <v>#NAME?</v>
      </c>
      <c r="I47" s="6" t="e">
        <f t="shared" si="43"/>
        <v>#NAME?</v>
      </c>
      <c r="J47" s="6" t="e">
        <f t="shared" si="43"/>
        <v>#NAME?</v>
      </c>
      <c r="K47" s="6" t="e">
        <f t="shared" si="43"/>
        <v>#NAME?</v>
      </c>
      <c r="L47" s="6" t="e">
        <f t="shared" si="43"/>
        <v>#NAME?</v>
      </c>
      <c r="M47" s="6" t="e">
        <f t="shared" si="43"/>
        <v>#NAME?</v>
      </c>
      <c r="N47" s="6" t="e">
        <f t="shared" si="43"/>
        <v>#NAME?</v>
      </c>
      <c r="O47" s="6" t="e">
        <f t="shared" si="43"/>
        <v>#NAME?</v>
      </c>
      <c r="P47" s="6" t="e">
        <f t="shared" si="43"/>
        <v>#NAME?</v>
      </c>
      <c r="Q47" s="6" t="e">
        <f t="shared" si="43"/>
        <v>#NAME?</v>
      </c>
      <c r="R47" s="6" t="e">
        <f t="shared" si="43"/>
        <v>#NAME?</v>
      </c>
      <c r="S47" s="6" t="e">
        <f t="shared" si="43"/>
        <v>#NAME?</v>
      </c>
      <c r="T47" s="11" t="e">
        <f t="shared" si="43"/>
        <v>#NAME?</v>
      </c>
    </row>
    <row r="48" spans="4:20" x14ac:dyDescent="0.25">
      <c r="E48" s="11" t="s">
        <v>939</v>
      </c>
      <c r="F48" s="53" t="e">
        <f t="shared" ref="F48:T48" si="44">SQRT(F47/F$9)</f>
        <v>#NAME?</v>
      </c>
      <c r="G48" s="6" t="e">
        <f t="shared" si="44"/>
        <v>#NAME?</v>
      </c>
      <c r="H48" s="6" t="e">
        <f t="shared" si="44"/>
        <v>#NAME?</v>
      </c>
      <c r="I48" s="6" t="e">
        <f t="shared" si="44"/>
        <v>#NAME?</v>
      </c>
      <c r="J48" s="6" t="e">
        <f t="shared" si="44"/>
        <v>#NAME?</v>
      </c>
      <c r="K48" s="6" t="e">
        <f t="shared" si="44"/>
        <v>#NAME?</v>
      </c>
      <c r="L48" s="6" t="e">
        <f t="shared" si="44"/>
        <v>#NAME?</v>
      </c>
      <c r="M48" s="6" t="e">
        <f t="shared" si="44"/>
        <v>#NAME?</v>
      </c>
      <c r="N48" s="6" t="e">
        <f t="shared" si="44"/>
        <v>#NAME?</v>
      </c>
      <c r="O48" s="6" t="e">
        <f t="shared" si="44"/>
        <v>#NAME?</v>
      </c>
      <c r="P48" s="6" t="e">
        <f t="shared" si="44"/>
        <v>#NAME?</v>
      </c>
      <c r="Q48" s="6" t="e">
        <f t="shared" si="44"/>
        <v>#NAME?</v>
      </c>
      <c r="R48" s="6" t="e">
        <f t="shared" si="44"/>
        <v>#NAME?</v>
      </c>
      <c r="S48" s="6" t="e">
        <f t="shared" si="44"/>
        <v>#NAME?</v>
      </c>
      <c r="T48" s="11" t="e">
        <f t="shared" si="44"/>
        <v>#NAME?</v>
      </c>
    </row>
    <row r="49" spans="4:20" x14ac:dyDescent="0.25">
      <c r="E49" s="11" t="s">
        <v>24</v>
      </c>
      <c r="F49" s="54" t="e">
        <f t="shared" ref="F49:T49" si="45">_xlfn.T.INV.2T(0.05,F$9-2)*F48</f>
        <v>#NAME?</v>
      </c>
      <c r="G49" s="12" t="e">
        <f t="shared" si="45"/>
        <v>#NAME?</v>
      </c>
      <c r="H49" s="12" t="e">
        <f t="shared" si="45"/>
        <v>#NAME?</v>
      </c>
      <c r="I49" s="12" t="e">
        <f t="shared" si="45"/>
        <v>#NAME?</v>
      </c>
      <c r="J49" s="12" t="e">
        <f t="shared" si="45"/>
        <v>#NAME?</v>
      </c>
      <c r="K49" s="12" t="e">
        <f t="shared" si="45"/>
        <v>#NAME?</v>
      </c>
      <c r="L49" s="12" t="e">
        <f t="shared" si="45"/>
        <v>#NAME?</v>
      </c>
      <c r="M49" s="12" t="e">
        <f t="shared" si="45"/>
        <v>#NAME?</v>
      </c>
      <c r="N49" s="12" t="e">
        <f t="shared" si="45"/>
        <v>#NAME?</v>
      </c>
      <c r="O49" s="12" t="e">
        <f t="shared" si="45"/>
        <v>#NAME?</v>
      </c>
      <c r="P49" s="12" t="e">
        <f t="shared" si="45"/>
        <v>#NAME?</v>
      </c>
      <c r="Q49" s="12" t="e">
        <f t="shared" si="45"/>
        <v>#NAME?</v>
      </c>
      <c r="R49" s="12" t="e">
        <f t="shared" si="45"/>
        <v>#NAME?</v>
      </c>
      <c r="S49" s="12" t="e">
        <f t="shared" si="45"/>
        <v>#NAME?</v>
      </c>
      <c r="T49" s="13" t="e">
        <f t="shared" si="45"/>
        <v>#NAME?</v>
      </c>
    </row>
    <row r="50" spans="4:20" x14ac:dyDescent="0.25">
      <c r="D50" t="s">
        <v>16</v>
      </c>
      <c r="E50" s="11" t="s">
        <v>920</v>
      </c>
      <c r="F50" s="50" t="e">
        <f t="shared" ref="F50:T50" si="46">SUMPRODUCT(MRzx6_,--(GV_=F$8))/F$9</f>
        <v>#NAME?</v>
      </c>
      <c r="G50" s="51" t="e">
        <f t="shared" si="46"/>
        <v>#NAME?</v>
      </c>
      <c r="H50" s="51" t="e">
        <f t="shared" si="46"/>
        <v>#NAME?</v>
      </c>
      <c r="I50" s="51" t="e">
        <f t="shared" si="46"/>
        <v>#NAME?</v>
      </c>
      <c r="J50" s="51" t="e">
        <f t="shared" si="46"/>
        <v>#NAME?</v>
      </c>
      <c r="K50" s="51" t="e">
        <f t="shared" si="46"/>
        <v>#NAME?</v>
      </c>
      <c r="L50" s="51" t="e">
        <f t="shared" si="46"/>
        <v>#NAME?</v>
      </c>
      <c r="M50" s="51" t="e">
        <f t="shared" si="46"/>
        <v>#NAME?</v>
      </c>
      <c r="N50" s="51" t="e">
        <f t="shared" si="46"/>
        <v>#NAME?</v>
      </c>
      <c r="O50" s="51" t="e">
        <f t="shared" si="46"/>
        <v>#NAME?</v>
      </c>
      <c r="P50" s="51" t="e">
        <f t="shared" si="46"/>
        <v>#NAME?</v>
      </c>
      <c r="Q50" s="51" t="e">
        <f t="shared" si="46"/>
        <v>#NAME?</v>
      </c>
      <c r="R50" s="51" t="e">
        <f t="shared" si="46"/>
        <v>#NAME?</v>
      </c>
      <c r="S50" s="51" t="e">
        <f t="shared" si="46"/>
        <v>#NAME?</v>
      </c>
      <c r="T50" s="52" t="e">
        <f t="shared" si="46"/>
        <v>#NAME?</v>
      </c>
    </row>
    <row r="51" spans="4:20" x14ac:dyDescent="0.25">
      <c r="E51" s="11" t="s">
        <v>940</v>
      </c>
      <c r="F51" s="53" t="e">
        <f t="shared" ref="F51:T51" si="47">F$9/(F$9-1)*SUMPRODUCT(MRzx6_,MRzx6_,--(GV_=F$8))/F$9-F50^2</f>
        <v>#NAME?</v>
      </c>
      <c r="G51" s="6" t="e">
        <f t="shared" si="47"/>
        <v>#NAME?</v>
      </c>
      <c r="H51" s="6" t="e">
        <f t="shared" si="47"/>
        <v>#NAME?</v>
      </c>
      <c r="I51" s="6" t="e">
        <f t="shared" si="47"/>
        <v>#NAME?</v>
      </c>
      <c r="J51" s="6" t="e">
        <f t="shared" si="47"/>
        <v>#NAME?</v>
      </c>
      <c r="K51" s="6" t="e">
        <f t="shared" si="47"/>
        <v>#NAME?</v>
      </c>
      <c r="L51" s="6" t="e">
        <f t="shared" si="47"/>
        <v>#NAME?</v>
      </c>
      <c r="M51" s="6" t="e">
        <f t="shared" si="47"/>
        <v>#NAME?</v>
      </c>
      <c r="N51" s="6" t="e">
        <f t="shared" si="47"/>
        <v>#NAME?</v>
      </c>
      <c r="O51" s="6" t="e">
        <f t="shared" si="47"/>
        <v>#NAME?</v>
      </c>
      <c r="P51" s="6" t="e">
        <f t="shared" si="47"/>
        <v>#NAME?</v>
      </c>
      <c r="Q51" s="6" t="e">
        <f t="shared" si="47"/>
        <v>#NAME?</v>
      </c>
      <c r="R51" s="6" t="e">
        <f t="shared" si="47"/>
        <v>#NAME?</v>
      </c>
      <c r="S51" s="6" t="e">
        <f t="shared" si="47"/>
        <v>#NAME?</v>
      </c>
      <c r="T51" s="11" t="e">
        <f t="shared" si="47"/>
        <v>#NAME?</v>
      </c>
    </row>
    <row r="52" spans="4:20" x14ac:dyDescent="0.25">
      <c r="E52" s="11" t="s">
        <v>939</v>
      </c>
      <c r="F52" s="53" t="e">
        <f t="shared" ref="F52:T52" si="48">SQRT(F51/F$9)</f>
        <v>#NAME?</v>
      </c>
      <c r="G52" s="6" t="e">
        <f t="shared" si="48"/>
        <v>#NAME?</v>
      </c>
      <c r="H52" s="6" t="e">
        <f t="shared" si="48"/>
        <v>#NAME?</v>
      </c>
      <c r="I52" s="6" t="e">
        <f t="shared" si="48"/>
        <v>#NAME?</v>
      </c>
      <c r="J52" s="6" t="e">
        <f t="shared" si="48"/>
        <v>#NAME?</v>
      </c>
      <c r="K52" s="6" t="e">
        <f t="shared" si="48"/>
        <v>#NAME?</v>
      </c>
      <c r="L52" s="6" t="e">
        <f t="shared" si="48"/>
        <v>#NAME?</v>
      </c>
      <c r="M52" s="6" t="e">
        <f t="shared" si="48"/>
        <v>#NAME?</v>
      </c>
      <c r="N52" s="6" t="e">
        <f t="shared" si="48"/>
        <v>#NAME?</v>
      </c>
      <c r="O52" s="6" t="e">
        <f t="shared" si="48"/>
        <v>#NAME?</v>
      </c>
      <c r="P52" s="6" t="e">
        <f t="shared" si="48"/>
        <v>#NAME?</v>
      </c>
      <c r="Q52" s="6" t="e">
        <f t="shared" si="48"/>
        <v>#NAME?</v>
      </c>
      <c r="R52" s="6" t="e">
        <f t="shared" si="48"/>
        <v>#NAME?</v>
      </c>
      <c r="S52" s="6" t="e">
        <f t="shared" si="48"/>
        <v>#NAME?</v>
      </c>
      <c r="T52" s="11" t="e">
        <f t="shared" si="48"/>
        <v>#NAME?</v>
      </c>
    </row>
    <row r="53" spans="4:20" x14ac:dyDescent="0.25">
      <c r="E53" s="11" t="s">
        <v>24</v>
      </c>
      <c r="F53" s="54" t="e">
        <f t="shared" ref="F53:T53" si="49">_xlfn.T.INV.2T(0.05,F$9-2)*F52</f>
        <v>#NAME?</v>
      </c>
      <c r="G53" s="12" t="e">
        <f t="shared" si="49"/>
        <v>#NAME?</v>
      </c>
      <c r="H53" s="12" t="e">
        <f t="shared" si="49"/>
        <v>#NAME?</v>
      </c>
      <c r="I53" s="12" t="e">
        <f t="shared" si="49"/>
        <v>#NAME?</v>
      </c>
      <c r="J53" s="12" t="e">
        <f t="shared" si="49"/>
        <v>#NAME?</v>
      </c>
      <c r="K53" s="12" t="e">
        <f t="shared" si="49"/>
        <v>#NAME?</v>
      </c>
      <c r="L53" s="12" t="e">
        <f t="shared" si="49"/>
        <v>#NAME?</v>
      </c>
      <c r="M53" s="12" t="e">
        <f t="shared" si="49"/>
        <v>#NAME?</v>
      </c>
      <c r="N53" s="12" t="e">
        <f t="shared" si="49"/>
        <v>#NAME?</v>
      </c>
      <c r="O53" s="12" t="e">
        <f t="shared" si="49"/>
        <v>#NAME?</v>
      </c>
      <c r="P53" s="12" t="e">
        <f t="shared" si="49"/>
        <v>#NAME?</v>
      </c>
      <c r="Q53" s="12" t="e">
        <f t="shared" si="49"/>
        <v>#NAME?</v>
      </c>
      <c r="R53" s="12" t="e">
        <f t="shared" si="49"/>
        <v>#NAME?</v>
      </c>
      <c r="S53" s="12" t="e">
        <f t="shared" si="49"/>
        <v>#NAME?</v>
      </c>
      <c r="T53" s="13" t="e">
        <f t="shared" si="49"/>
        <v>#NAME?</v>
      </c>
    </row>
    <row r="54" spans="4:20" x14ac:dyDescent="0.25">
      <c r="D54" t="s">
        <v>17</v>
      </c>
      <c r="E54" s="11" t="s">
        <v>920</v>
      </c>
      <c r="F54" s="50" t="e">
        <f t="shared" ref="F54:T54" si="50">SUMPRODUCT(MRzx7_,--(GV_=F$8))/F$9</f>
        <v>#NAME?</v>
      </c>
      <c r="G54" s="51" t="e">
        <f t="shared" si="50"/>
        <v>#NAME?</v>
      </c>
      <c r="H54" s="51" t="e">
        <f t="shared" si="50"/>
        <v>#NAME?</v>
      </c>
      <c r="I54" s="51" t="e">
        <f t="shared" si="50"/>
        <v>#NAME?</v>
      </c>
      <c r="J54" s="51" t="e">
        <f t="shared" si="50"/>
        <v>#NAME?</v>
      </c>
      <c r="K54" s="51" t="e">
        <f t="shared" si="50"/>
        <v>#NAME?</v>
      </c>
      <c r="L54" s="51" t="e">
        <f t="shared" si="50"/>
        <v>#NAME?</v>
      </c>
      <c r="M54" s="51" t="e">
        <f t="shared" si="50"/>
        <v>#NAME?</v>
      </c>
      <c r="N54" s="51" t="e">
        <f t="shared" si="50"/>
        <v>#NAME?</v>
      </c>
      <c r="O54" s="51" t="e">
        <f t="shared" si="50"/>
        <v>#NAME?</v>
      </c>
      <c r="P54" s="51" t="e">
        <f t="shared" si="50"/>
        <v>#NAME?</v>
      </c>
      <c r="Q54" s="51" t="e">
        <f t="shared" si="50"/>
        <v>#NAME?</v>
      </c>
      <c r="R54" s="51" t="e">
        <f t="shared" si="50"/>
        <v>#NAME?</v>
      </c>
      <c r="S54" s="51" t="e">
        <f t="shared" si="50"/>
        <v>#NAME?</v>
      </c>
      <c r="T54" s="52" t="e">
        <f t="shared" si="50"/>
        <v>#NAME?</v>
      </c>
    </row>
    <row r="55" spans="4:20" x14ac:dyDescent="0.25">
      <c r="E55" s="11" t="s">
        <v>940</v>
      </c>
      <c r="F55" s="53" t="e">
        <f t="shared" ref="F55:T55" si="51">F$9/(F$9-1)*SUMPRODUCT(MRzx7_,MRzx7_,--(GV_=F$8))/F$9-F54^2</f>
        <v>#NAME?</v>
      </c>
      <c r="G55" s="6" t="e">
        <f t="shared" si="51"/>
        <v>#NAME?</v>
      </c>
      <c r="H55" s="6" t="e">
        <f t="shared" si="51"/>
        <v>#NAME?</v>
      </c>
      <c r="I55" s="6" t="e">
        <f t="shared" si="51"/>
        <v>#NAME?</v>
      </c>
      <c r="J55" s="6" t="e">
        <f t="shared" si="51"/>
        <v>#NAME?</v>
      </c>
      <c r="K55" s="6" t="e">
        <f t="shared" si="51"/>
        <v>#NAME?</v>
      </c>
      <c r="L55" s="6" t="e">
        <f t="shared" si="51"/>
        <v>#NAME?</v>
      </c>
      <c r="M55" s="6" t="e">
        <f t="shared" si="51"/>
        <v>#NAME?</v>
      </c>
      <c r="N55" s="6" t="e">
        <f t="shared" si="51"/>
        <v>#NAME?</v>
      </c>
      <c r="O55" s="6" t="e">
        <f t="shared" si="51"/>
        <v>#NAME?</v>
      </c>
      <c r="P55" s="6" t="e">
        <f t="shared" si="51"/>
        <v>#NAME?</v>
      </c>
      <c r="Q55" s="6" t="e">
        <f t="shared" si="51"/>
        <v>#NAME?</v>
      </c>
      <c r="R55" s="6" t="e">
        <f t="shared" si="51"/>
        <v>#NAME?</v>
      </c>
      <c r="S55" s="6" t="e">
        <f t="shared" si="51"/>
        <v>#NAME?</v>
      </c>
      <c r="T55" s="11" t="e">
        <f t="shared" si="51"/>
        <v>#NAME?</v>
      </c>
    </row>
    <row r="56" spans="4:20" x14ac:dyDescent="0.25">
      <c r="E56" s="11" t="s">
        <v>939</v>
      </c>
      <c r="F56" s="53" t="e">
        <f t="shared" ref="F56:T56" si="52">SQRT(F55/F$9)</f>
        <v>#NAME?</v>
      </c>
      <c r="G56" s="6" t="e">
        <f t="shared" si="52"/>
        <v>#NAME?</v>
      </c>
      <c r="H56" s="6" t="e">
        <f t="shared" si="52"/>
        <v>#NAME?</v>
      </c>
      <c r="I56" s="6" t="e">
        <f t="shared" si="52"/>
        <v>#NAME?</v>
      </c>
      <c r="J56" s="6" t="e">
        <f t="shared" si="52"/>
        <v>#NAME?</v>
      </c>
      <c r="K56" s="6" t="e">
        <f t="shared" si="52"/>
        <v>#NAME?</v>
      </c>
      <c r="L56" s="6" t="e">
        <f t="shared" si="52"/>
        <v>#NAME?</v>
      </c>
      <c r="M56" s="6" t="e">
        <f t="shared" si="52"/>
        <v>#NAME?</v>
      </c>
      <c r="N56" s="6" t="e">
        <f t="shared" si="52"/>
        <v>#NAME?</v>
      </c>
      <c r="O56" s="6" t="e">
        <f t="shared" si="52"/>
        <v>#NAME?</v>
      </c>
      <c r="P56" s="6" t="e">
        <f t="shared" si="52"/>
        <v>#NAME?</v>
      </c>
      <c r="Q56" s="6" t="e">
        <f t="shared" si="52"/>
        <v>#NAME?</v>
      </c>
      <c r="R56" s="6" t="e">
        <f t="shared" si="52"/>
        <v>#NAME?</v>
      </c>
      <c r="S56" s="6" t="e">
        <f t="shared" si="52"/>
        <v>#NAME?</v>
      </c>
      <c r="T56" s="11" t="e">
        <f t="shared" si="52"/>
        <v>#NAME?</v>
      </c>
    </row>
    <row r="57" spans="4:20" x14ac:dyDescent="0.25">
      <c r="E57" s="11" t="s">
        <v>24</v>
      </c>
      <c r="F57" s="54" t="e">
        <f t="shared" ref="F57:T57" si="53">_xlfn.T.INV.2T(0.05,F$9-2)*F56</f>
        <v>#NAME?</v>
      </c>
      <c r="G57" s="12" t="e">
        <f t="shared" si="53"/>
        <v>#NAME?</v>
      </c>
      <c r="H57" s="12" t="e">
        <f t="shared" si="53"/>
        <v>#NAME?</v>
      </c>
      <c r="I57" s="12" t="e">
        <f t="shared" si="53"/>
        <v>#NAME?</v>
      </c>
      <c r="J57" s="12" t="e">
        <f t="shared" si="53"/>
        <v>#NAME?</v>
      </c>
      <c r="K57" s="12" t="e">
        <f t="shared" si="53"/>
        <v>#NAME?</v>
      </c>
      <c r="L57" s="12" t="e">
        <f t="shared" si="53"/>
        <v>#NAME?</v>
      </c>
      <c r="M57" s="12" t="e">
        <f t="shared" si="53"/>
        <v>#NAME?</v>
      </c>
      <c r="N57" s="12" t="e">
        <f t="shared" si="53"/>
        <v>#NAME?</v>
      </c>
      <c r="O57" s="12" t="e">
        <f t="shared" si="53"/>
        <v>#NAME?</v>
      </c>
      <c r="P57" s="12" t="e">
        <f t="shared" si="53"/>
        <v>#NAME?</v>
      </c>
      <c r="Q57" s="12" t="e">
        <f t="shared" si="53"/>
        <v>#NAME?</v>
      </c>
      <c r="R57" s="12" t="e">
        <f t="shared" si="53"/>
        <v>#NAME?</v>
      </c>
      <c r="S57" s="12" t="e">
        <f t="shared" si="53"/>
        <v>#NAME?</v>
      </c>
      <c r="T57" s="13" t="e">
        <f t="shared" si="53"/>
        <v>#NAME?</v>
      </c>
    </row>
    <row r="58" spans="4:20" x14ac:dyDescent="0.25">
      <c r="D58" t="s">
        <v>18</v>
      </c>
      <c r="E58" s="11" t="s">
        <v>920</v>
      </c>
      <c r="F58" s="50" t="e">
        <f t="shared" ref="F58:T58" si="54">SUMPRODUCT(MRzx8_,--(GV_=F$8))/F$9</f>
        <v>#NAME?</v>
      </c>
      <c r="G58" s="51" t="e">
        <f t="shared" si="54"/>
        <v>#NAME?</v>
      </c>
      <c r="H58" s="51" t="e">
        <f t="shared" si="54"/>
        <v>#NAME?</v>
      </c>
      <c r="I58" s="51" t="e">
        <f t="shared" si="54"/>
        <v>#NAME?</v>
      </c>
      <c r="J58" s="51" t="e">
        <f t="shared" si="54"/>
        <v>#NAME?</v>
      </c>
      <c r="K58" s="51" t="e">
        <f t="shared" si="54"/>
        <v>#NAME?</v>
      </c>
      <c r="L58" s="51" t="e">
        <f t="shared" si="54"/>
        <v>#NAME?</v>
      </c>
      <c r="M58" s="51" t="e">
        <f t="shared" si="54"/>
        <v>#NAME?</v>
      </c>
      <c r="N58" s="51" t="e">
        <f t="shared" si="54"/>
        <v>#NAME?</v>
      </c>
      <c r="O58" s="51" t="e">
        <f t="shared" si="54"/>
        <v>#NAME?</v>
      </c>
      <c r="P58" s="51" t="e">
        <f t="shared" si="54"/>
        <v>#NAME?</v>
      </c>
      <c r="Q58" s="51" t="e">
        <f t="shared" si="54"/>
        <v>#NAME?</v>
      </c>
      <c r="R58" s="51" t="e">
        <f t="shared" si="54"/>
        <v>#NAME?</v>
      </c>
      <c r="S58" s="51" t="e">
        <f t="shared" si="54"/>
        <v>#NAME?</v>
      </c>
      <c r="T58" s="52" t="e">
        <f t="shared" si="54"/>
        <v>#NAME?</v>
      </c>
    </row>
    <row r="59" spans="4:20" x14ac:dyDescent="0.25">
      <c r="E59" s="11" t="s">
        <v>940</v>
      </c>
      <c r="F59" s="53" t="e">
        <f t="shared" ref="F59:T59" si="55">F$9/(F$9-1)*SUMPRODUCT(MRzx8_,MRzx8_,--(GV_=F$8))/F$9-F58^2</f>
        <v>#NAME?</v>
      </c>
      <c r="G59" s="6" t="e">
        <f t="shared" si="55"/>
        <v>#NAME?</v>
      </c>
      <c r="H59" s="6" t="e">
        <f t="shared" si="55"/>
        <v>#NAME?</v>
      </c>
      <c r="I59" s="6" t="e">
        <f t="shared" si="55"/>
        <v>#NAME?</v>
      </c>
      <c r="J59" s="6" t="e">
        <f t="shared" si="55"/>
        <v>#NAME?</v>
      </c>
      <c r="K59" s="6" t="e">
        <f t="shared" si="55"/>
        <v>#NAME?</v>
      </c>
      <c r="L59" s="6" t="e">
        <f t="shared" si="55"/>
        <v>#NAME?</v>
      </c>
      <c r="M59" s="6" t="e">
        <f t="shared" si="55"/>
        <v>#NAME?</v>
      </c>
      <c r="N59" s="6" t="e">
        <f t="shared" si="55"/>
        <v>#NAME?</v>
      </c>
      <c r="O59" s="6" t="e">
        <f t="shared" si="55"/>
        <v>#NAME?</v>
      </c>
      <c r="P59" s="6" t="e">
        <f t="shared" si="55"/>
        <v>#NAME?</v>
      </c>
      <c r="Q59" s="6" t="e">
        <f t="shared" si="55"/>
        <v>#NAME?</v>
      </c>
      <c r="R59" s="6" t="e">
        <f t="shared" si="55"/>
        <v>#NAME?</v>
      </c>
      <c r="S59" s="6" t="e">
        <f t="shared" si="55"/>
        <v>#NAME?</v>
      </c>
      <c r="T59" s="11" t="e">
        <f t="shared" si="55"/>
        <v>#NAME?</v>
      </c>
    </row>
    <row r="60" spans="4:20" x14ac:dyDescent="0.25">
      <c r="E60" s="11" t="s">
        <v>939</v>
      </c>
      <c r="F60" s="53" t="e">
        <f t="shared" ref="F60:T60" si="56">SQRT(F59/F$9)</f>
        <v>#NAME?</v>
      </c>
      <c r="G60" s="6" t="e">
        <f t="shared" si="56"/>
        <v>#NAME?</v>
      </c>
      <c r="H60" s="6" t="e">
        <f t="shared" si="56"/>
        <v>#NAME?</v>
      </c>
      <c r="I60" s="6" t="e">
        <f t="shared" si="56"/>
        <v>#NAME?</v>
      </c>
      <c r="J60" s="6" t="e">
        <f t="shared" si="56"/>
        <v>#NAME?</v>
      </c>
      <c r="K60" s="6" t="e">
        <f t="shared" si="56"/>
        <v>#NAME?</v>
      </c>
      <c r="L60" s="6" t="e">
        <f t="shared" si="56"/>
        <v>#NAME?</v>
      </c>
      <c r="M60" s="6" t="e">
        <f t="shared" si="56"/>
        <v>#NAME?</v>
      </c>
      <c r="N60" s="6" t="e">
        <f t="shared" si="56"/>
        <v>#NAME?</v>
      </c>
      <c r="O60" s="6" t="e">
        <f t="shared" si="56"/>
        <v>#NAME?</v>
      </c>
      <c r="P60" s="6" t="e">
        <f t="shared" si="56"/>
        <v>#NAME?</v>
      </c>
      <c r="Q60" s="6" t="e">
        <f t="shared" si="56"/>
        <v>#NAME?</v>
      </c>
      <c r="R60" s="6" t="e">
        <f t="shared" si="56"/>
        <v>#NAME?</v>
      </c>
      <c r="S60" s="6" t="e">
        <f t="shared" si="56"/>
        <v>#NAME?</v>
      </c>
      <c r="T60" s="11" t="e">
        <f t="shared" si="56"/>
        <v>#NAME?</v>
      </c>
    </row>
    <row r="61" spans="4:20" x14ac:dyDescent="0.25">
      <c r="E61" s="11" t="s">
        <v>24</v>
      </c>
      <c r="F61" s="54" t="e">
        <f t="shared" ref="F61:T61" si="57">_xlfn.T.INV.2T(0.05,F$9-2)*F60</f>
        <v>#NAME?</v>
      </c>
      <c r="G61" s="12" t="e">
        <f t="shared" si="57"/>
        <v>#NAME?</v>
      </c>
      <c r="H61" s="12" t="e">
        <f t="shared" si="57"/>
        <v>#NAME?</v>
      </c>
      <c r="I61" s="12" t="e">
        <f t="shared" si="57"/>
        <v>#NAME?</v>
      </c>
      <c r="J61" s="12" t="e">
        <f t="shared" si="57"/>
        <v>#NAME?</v>
      </c>
      <c r="K61" s="12" t="e">
        <f t="shared" si="57"/>
        <v>#NAME?</v>
      </c>
      <c r="L61" s="12" t="e">
        <f t="shared" si="57"/>
        <v>#NAME?</v>
      </c>
      <c r="M61" s="12" t="e">
        <f t="shared" si="57"/>
        <v>#NAME?</v>
      </c>
      <c r="N61" s="12" t="e">
        <f t="shared" si="57"/>
        <v>#NAME?</v>
      </c>
      <c r="O61" s="12" t="e">
        <f t="shared" si="57"/>
        <v>#NAME?</v>
      </c>
      <c r="P61" s="12" t="e">
        <f t="shared" si="57"/>
        <v>#NAME?</v>
      </c>
      <c r="Q61" s="12" t="e">
        <f t="shared" si="57"/>
        <v>#NAME?</v>
      </c>
      <c r="R61" s="12" t="e">
        <f t="shared" si="57"/>
        <v>#NAME?</v>
      </c>
      <c r="S61" s="12" t="e">
        <f t="shared" si="57"/>
        <v>#NAME?</v>
      </c>
      <c r="T61" s="13" t="e">
        <f t="shared" si="57"/>
        <v>#NAME?</v>
      </c>
    </row>
    <row r="62" spans="4:20" x14ac:dyDescent="0.25">
      <c r="D62" t="s">
        <v>618</v>
      </c>
      <c r="E62" s="11" t="s">
        <v>920</v>
      </c>
      <c r="F62" s="50" t="e">
        <f t="shared" ref="F62:T62" si="58">SUMPRODUCT(MRzx9_,--(GV_=F$8))/F$9</f>
        <v>#NAME?</v>
      </c>
      <c r="G62" s="51" t="e">
        <f t="shared" si="58"/>
        <v>#NAME?</v>
      </c>
      <c r="H62" s="51" t="e">
        <f t="shared" si="58"/>
        <v>#NAME?</v>
      </c>
      <c r="I62" s="51" t="e">
        <f t="shared" si="58"/>
        <v>#NAME?</v>
      </c>
      <c r="J62" s="51" t="e">
        <f t="shared" si="58"/>
        <v>#NAME?</v>
      </c>
      <c r="K62" s="51" t="e">
        <f t="shared" si="58"/>
        <v>#NAME?</v>
      </c>
      <c r="L62" s="51" t="e">
        <f t="shared" si="58"/>
        <v>#NAME?</v>
      </c>
      <c r="M62" s="51" t="e">
        <f t="shared" si="58"/>
        <v>#NAME?</v>
      </c>
      <c r="N62" s="51" t="e">
        <f t="shared" si="58"/>
        <v>#NAME?</v>
      </c>
      <c r="O62" s="51" t="e">
        <f t="shared" si="58"/>
        <v>#NAME?</v>
      </c>
      <c r="P62" s="51" t="e">
        <f t="shared" si="58"/>
        <v>#NAME?</v>
      </c>
      <c r="Q62" s="51" t="e">
        <f t="shared" si="58"/>
        <v>#NAME?</v>
      </c>
      <c r="R62" s="51" t="e">
        <f t="shared" si="58"/>
        <v>#NAME?</v>
      </c>
      <c r="S62" s="51" t="e">
        <f t="shared" si="58"/>
        <v>#NAME?</v>
      </c>
      <c r="T62" s="52" t="e">
        <f t="shared" si="58"/>
        <v>#NAME?</v>
      </c>
    </row>
    <row r="63" spans="4:20" x14ac:dyDescent="0.25">
      <c r="E63" s="11" t="s">
        <v>940</v>
      </c>
      <c r="F63" s="53" t="e">
        <f t="shared" ref="F63:T63" si="59">F$9/(F$9-1)*SUMPRODUCT(MRzx9_,MRzx9_,--(GV_=F$8))/F$9-F62^2</f>
        <v>#NAME?</v>
      </c>
      <c r="G63" s="6" t="e">
        <f t="shared" si="59"/>
        <v>#NAME?</v>
      </c>
      <c r="H63" s="6" t="e">
        <f t="shared" si="59"/>
        <v>#NAME?</v>
      </c>
      <c r="I63" s="6" t="e">
        <f t="shared" si="59"/>
        <v>#NAME?</v>
      </c>
      <c r="J63" s="6" t="e">
        <f t="shared" si="59"/>
        <v>#NAME?</v>
      </c>
      <c r="K63" s="6" t="e">
        <f t="shared" si="59"/>
        <v>#NAME?</v>
      </c>
      <c r="L63" s="6" t="e">
        <f t="shared" si="59"/>
        <v>#NAME?</v>
      </c>
      <c r="M63" s="6" t="e">
        <f t="shared" si="59"/>
        <v>#NAME?</v>
      </c>
      <c r="N63" s="6" t="e">
        <f t="shared" si="59"/>
        <v>#NAME?</v>
      </c>
      <c r="O63" s="6" t="e">
        <f t="shared" si="59"/>
        <v>#NAME?</v>
      </c>
      <c r="P63" s="6" t="e">
        <f t="shared" si="59"/>
        <v>#NAME?</v>
      </c>
      <c r="Q63" s="6" t="e">
        <f t="shared" si="59"/>
        <v>#NAME?</v>
      </c>
      <c r="R63" s="6" t="e">
        <f t="shared" si="59"/>
        <v>#NAME?</v>
      </c>
      <c r="S63" s="6" t="e">
        <f t="shared" si="59"/>
        <v>#NAME?</v>
      </c>
      <c r="T63" s="11" t="e">
        <f t="shared" si="59"/>
        <v>#NAME?</v>
      </c>
    </row>
    <row r="64" spans="4:20" x14ac:dyDescent="0.25">
      <c r="E64" s="11" t="s">
        <v>939</v>
      </c>
      <c r="F64" s="53" t="e">
        <f t="shared" ref="F64:T64" si="60">SQRT(F63/F$9)</f>
        <v>#NAME?</v>
      </c>
      <c r="G64" s="6" t="e">
        <f t="shared" si="60"/>
        <v>#NAME?</v>
      </c>
      <c r="H64" s="6" t="e">
        <f t="shared" si="60"/>
        <v>#NAME?</v>
      </c>
      <c r="I64" s="6" t="e">
        <f t="shared" si="60"/>
        <v>#NAME?</v>
      </c>
      <c r="J64" s="6" t="e">
        <f t="shared" si="60"/>
        <v>#NAME?</v>
      </c>
      <c r="K64" s="6" t="e">
        <f t="shared" si="60"/>
        <v>#NAME?</v>
      </c>
      <c r="L64" s="6" t="e">
        <f t="shared" si="60"/>
        <v>#NAME?</v>
      </c>
      <c r="M64" s="6" t="e">
        <f t="shared" si="60"/>
        <v>#NAME?</v>
      </c>
      <c r="N64" s="6" t="e">
        <f t="shared" si="60"/>
        <v>#NAME?</v>
      </c>
      <c r="O64" s="6" t="e">
        <f t="shared" si="60"/>
        <v>#NAME?</v>
      </c>
      <c r="P64" s="6" t="e">
        <f t="shared" si="60"/>
        <v>#NAME?</v>
      </c>
      <c r="Q64" s="6" t="e">
        <f t="shared" si="60"/>
        <v>#NAME?</v>
      </c>
      <c r="R64" s="6" t="e">
        <f t="shared" si="60"/>
        <v>#NAME?</v>
      </c>
      <c r="S64" s="6" t="e">
        <f t="shared" si="60"/>
        <v>#NAME?</v>
      </c>
      <c r="T64" s="11" t="e">
        <f t="shared" si="60"/>
        <v>#NAME?</v>
      </c>
    </row>
    <row r="65" spans="4:20" x14ac:dyDescent="0.25">
      <c r="E65" s="11" t="s">
        <v>24</v>
      </c>
      <c r="F65" s="54" t="e">
        <f t="shared" ref="F65:T65" si="61">_xlfn.T.INV.2T(0.05,F$9-2)*F64</f>
        <v>#NAME?</v>
      </c>
      <c r="G65" s="12" t="e">
        <f t="shared" si="61"/>
        <v>#NAME?</v>
      </c>
      <c r="H65" s="12" t="e">
        <f t="shared" si="61"/>
        <v>#NAME?</v>
      </c>
      <c r="I65" s="12" t="e">
        <f t="shared" si="61"/>
        <v>#NAME?</v>
      </c>
      <c r="J65" s="12" t="e">
        <f t="shared" si="61"/>
        <v>#NAME?</v>
      </c>
      <c r="K65" s="12" t="e">
        <f t="shared" si="61"/>
        <v>#NAME?</v>
      </c>
      <c r="L65" s="12" t="e">
        <f t="shared" si="61"/>
        <v>#NAME?</v>
      </c>
      <c r="M65" s="12" t="e">
        <f t="shared" si="61"/>
        <v>#NAME?</v>
      </c>
      <c r="N65" s="12" t="e">
        <f t="shared" si="61"/>
        <v>#NAME?</v>
      </c>
      <c r="O65" s="12" t="e">
        <f t="shared" si="61"/>
        <v>#NAME?</v>
      </c>
      <c r="P65" s="12" t="e">
        <f t="shared" si="61"/>
        <v>#NAME?</v>
      </c>
      <c r="Q65" s="12" t="e">
        <f t="shared" si="61"/>
        <v>#NAME?</v>
      </c>
      <c r="R65" s="12" t="e">
        <f t="shared" si="61"/>
        <v>#NAME?</v>
      </c>
      <c r="S65" s="12" t="e">
        <f t="shared" si="61"/>
        <v>#NAME?</v>
      </c>
      <c r="T65" s="13" t="e">
        <f t="shared" si="61"/>
        <v>#NAME?</v>
      </c>
    </row>
    <row r="66" spans="4:20" x14ac:dyDescent="0.25">
      <c r="D66" t="s">
        <v>619</v>
      </c>
      <c r="E66" s="11" t="s">
        <v>920</v>
      </c>
      <c r="F66" s="50" t="e">
        <f t="shared" ref="F66:T66" si="62">SUMPRODUCT(MRzx10_,--(GV_=F$8))/F$9</f>
        <v>#NAME?</v>
      </c>
      <c r="G66" s="51" t="e">
        <f t="shared" si="62"/>
        <v>#NAME?</v>
      </c>
      <c r="H66" s="51" t="e">
        <f t="shared" si="62"/>
        <v>#NAME?</v>
      </c>
      <c r="I66" s="51" t="e">
        <f t="shared" si="62"/>
        <v>#NAME?</v>
      </c>
      <c r="J66" s="51" t="e">
        <f t="shared" si="62"/>
        <v>#NAME?</v>
      </c>
      <c r="K66" s="51" t="e">
        <f t="shared" si="62"/>
        <v>#NAME?</v>
      </c>
      <c r="L66" s="51" t="e">
        <f t="shared" si="62"/>
        <v>#NAME?</v>
      </c>
      <c r="M66" s="51" t="e">
        <f t="shared" si="62"/>
        <v>#NAME?</v>
      </c>
      <c r="N66" s="51" t="e">
        <f t="shared" si="62"/>
        <v>#NAME?</v>
      </c>
      <c r="O66" s="51" t="e">
        <f t="shared" si="62"/>
        <v>#NAME?</v>
      </c>
      <c r="P66" s="51" t="e">
        <f t="shared" si="62"/>
        <v>#NAME?</v>
      </c>
      <c r="Q66" s="51" t="e">
        <f t="shared" si="62"/>
        <v>#NAME?</v>
      </c>
      <c r="R66" s="51" t="e">
        <f t="shared" si="62"/>
        <v>#NAME?</v>
      </c>
      <c r="S66" s="51" t="e">
        <f t="shared" si="62"/>
        <v>#NAME?</v>
      </c>
      <c r="T66" s="52" t="e">
        <f t="shared" si="62"/>
        <v>#NAME?</v>
      </c>
    </row>
    <row r="67" spans="4:20" x14ac:dyDescent="0.25">
      <c r="E67" s="11" t="s">
        <v>940</v>
      </c>
      <c r="F67" s="53" t="e">
        <f t="shared" ref="F67:T67" si="63">F$9/(F$9-1)*SUMPRODUCT(MRzx10_,MRx10_,--(GV_=F$8))/F$9-F66^2</f>
        <v>#NAME?</v>
      </c>
      <c r="G67" s="6" t="e">
        <f t="shared" si="63"/>
        <v>#NAME?</v>
      </c>
      <c r="H67" s="6" t="e">
        <f t="shared" si="63"/>
        <v>#NAME?</v>
      </c>
      <c r="I67" s="6" t="e">
        <f t="shared" si="63"/>
        <v>#NAME?</v>
      </c>
      <c r="J67" s="6" t="e">
        <f t="shared" si="63"/>
        <v>#NAME?</v>
      </c>
      <c r="K67" s="6" t="e">
        <f t="shared" si="63"/>
        <v>#NAME?</v>
      </c>
      <c r="L67" s="6" t="e">
        <f t="shared" si="63"/>
        <v>#NAME?</v>
      </c>
      <c r="M67" s="6" t="e">
        <f t="shared" si="63"/>
        <v>#NAME?</v>
      </c>
      <c r="N67" s="6" t="e">
        <f t="shared" si="63"/>
        <v>#NAME?</v>
      </c>
      <c r="O67" s="6" t="e">
        <f t="shared" si="63"/>
        <v>#NAME?</v>
      </c>
      <c r="P67" s="6" t="e">
        <f t="shared" si="63"/>
        <v>#NAME?</v>
      </c>
      <c r="Q67" s="6" t="e">
        <f t="shared" si="63"/>
        <v>#NAME?</v>
      </c>
      <c r="R67" s="6" t="e">
        <f t="shared" si="63"/>
        <v>#NAME?</v>
      </c>
      <c r="S67" s="6" t="e">
        <f t="shared" si="63"/>
        <v>#NAME?</v>
      </c>
      <c r="T67" s="11" t="e">
        <f t="shared" si="63"/>
        <v>#NAME?</v>
      </c>
    </row>
    <row r="68" spans="4:20" x14ac:dyDescent="0.25">
      <c r="E68" s="11" t="s">
        <v>939</v>
      </c>
      <c r="F68" s="53" t="e">
        <f t="shared" ref="F68:T68" si="64">SQRT(F67/F$9)</f>
        <v>#NAME?</v>
      </c>
      <c r="G68" s="6" t="e">
        <f t="shared" si="64"/>
        <v>#NAME?</v>
      </c>
      <c r="H68" s="6" t="e">
        <f t="shared" si="64"/>
        <v>#NAME?</v>
      </c>
      <c r="I68" s="6" t="e">
        <f t="shared" si="64"/>
        <v>#NAME?</v>
      </c>
      <c r="J68" s="6" t="e">
        <f t="shared" si="64"/>
        <v>#NAME?</v>
      </c>
      <c r="K68" s="6" t="e">
        <f t="shared" si="64"/>
        <v>#NAME?</v>
      </c>
      <c r="L68" s="6" t="e">
        <f t="shared" si="64"/>
        <v>#NAME?</v>
      </c>
      <c r="M68" s="6" t="e">
        <f t="shared" si="64"/>
        <v>#NAME?</v>
      </c>
      <c r="N68" s="6" t="e">
        <f t="shared" si="64"/>
        <v>#NAME?</v>
      </c>
      <c r="O68" s="6" t="e">
        <f t="shared" si="64"/>
        <v>#NAME?</v>
      </c>
      <c r="P68" s="6" t="e">
        <f t="shared" si="64"/>
        <v>#NAME?</v>
      </c>
      <c r="Q68" s="6" t="e">
        <f t="shared" si="64"/>
        <v>#NAME?</v>
      </c>
      <c r="R68" s="6" t="e">
        <f t="shared" si="64"/>
        <v>#NAME?</v>
      </c>
      <c r="S68" s="6" t="e">
        <f t="shared" si="64"/>
        <v>#NAME?</v>
      </c>
      <c r="T68" s="11" t="e">
        <f t="shared" si="64"/>
        <v>#NAME?</v>
      </c>
    </row>
    <row r="69" spans="4:20" x14ac:dyDescent="0.25">
      <c r="E69" s="11" t="s">
        <v>24</v>
      </c>
      <c r="F69" s="54" t="e">
        <f t="shared" ref="F69:T69" si="65">_xlfn.T.INV.2T(0.05,F$9-2)*F68</f>
        <v>#NAME?</v>
      </c>
      <c r="G69" s="12" t="e">
        <f t="shared" si="65"/>
        <v>#NAME?</v>
      </c>
      <c r="H69" s="12" t="e">
        <f t="shared" si="65"/>
        <v>#NAME?</v>
      </c>
      <c r="I69" s="12" t="e">
        <f t="shared" si="65"/>
        <v>#NAME?</v>
      </c>
      <c r="J69" s="12" t="e">
        <f t="shared" si="65"/>
        <v>#NAME?</v>
      </c>
      <c r="K69" s="12" t="e">
        <f t="shared" si="65"/>
        <v>#NAME?</v>
      </c>
      <c r="L69" s="12" t="e">
        <f t="shared" si="65"/>
        <v>#NAME?</v>
      </c>
      <c r="M69" s="12" t="e">
        <f t="shared" si="65"/>
        <v>#NAME?</v>
      </c>
      <c r="N69" s="12" t="e">
        <f t="shared" si="65"/>
        <v>#NAME?</v>
      </c>
      <c r="O69" s="12" t="e">
        <f t="shared" si="65"/>
        <v>#NAME?</v>
      </c>
      <c r="P69" s="12" t="e">
        <f t="shared" si="65"/>
        <v>#NAME?</v>
      </c>
      <c r="Q69" s="12" t="e">
        <f t="shared" si="65"/>
        <v>#NAME?</v>
      </c>
      <c r="R69" s="12" t="e">
        <f t="shared" si="65"/>
        <v>#NAME?</v>
      </c>
      <c r="S69" s="12" t="e">
        <f t="shared" si="65"/>
        <v>#NAME?</v>
      </c>
      <c r="T69" s="13" t="e">
        <f t="shared" si="65"/>
        <v>#NAME?</v>
      </c>
    </row>
  </sheetData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M50"/>
  <sheetViews>
    <sheetView zoomScale="70" zoomScaleNormal="70" workbookViewId="0">
      <selection activeCell="E17" sqref="E17"/>
    </sheetView>
  </sheetViews>
  <sheetFormatPr baseColWidth="10" defaultRowHeight="15" x14ac:dyDescent="0.25"/>
  <sheetData>
    <row r="1" spans="1:13" s="479" customFormat="1" x14ac:dyDescent="0.25"/>
    <row r="2" spans="1:13" s="479" customFormat="1" x14ac:dyDescent="0.25"/>
    <row r="3" spans="1:13" x14ac:dyDescent="0.25">
      <c r="A3" s="7" t="s">
        <v>962</v>
      </c>
    </row>
    <row r="5" spans="1:13" x14ac:dyDescent="0.25">
      <c r="A5" t="s">
        <v>961</v>
      </c>
    </row>
    <row r="6" spans="1:13" x14ac:dyDescent="0.25">
      <c r="A6" t="s">
        <v>960</v>
      </c>
    </row>
    <row r="7" spans="1:13" x14ac:dyDescent="0.25">
      <c r="M7" t="s">
        <v>959</v>
      </c>
    </row>
    <row r="8" spans="1:13" x14ac:dyDescent="0.25">
      <c r="A8" s="142" t="s">
        <v>560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t="s">
        <v>958</v>
      </c>
    </row>
    <row r="9" spans="1:13" x14ac:dyDescent="0.25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</row>
    <row r="10" spans="1:13" x14ac:dyDescent="0.25">
      <c r="A10" s="142"/>
    </row>
    <row r="11" spans="1:13" x14ac:dyDescent="0.25">
      <c r="A11" s="142"/>
    </row>
    <row r="12" spans="1:13" x14ac:dyDescent="0.25">
      <c r="A12" s="142"/>
    </row>
    <row r="13" spans="1:13" x14ac:dyDescent="0.25">
      <c r="A13" s="142"/>
    </row>
    <row r="14" spans="1:13" x14ac:dyDescent="0.25">
      <c r="A14" s="142"/>
    </row>
    <row r="15" spans="1:13" x14ac:dyDescent="0.25">
      <c r="A15" s="142"/>
    </row>
    <row r="16" spans="1:13" x14ac:dyDescent="0.25">
      <c r="A16" s="142"/>
    </row>
    <row r="17" spans="1:12" x14ac:dyDescent="0.25">
      <c r="A17" s="142"/>
    </row>
    <row r="18" spans="1:12" x14ac:dyDescent="0.25">
      <c r="A18" s="142"/>
    </row>
    <row r="19" spans="1:12" x14ac:dyDescent="0.25">
      <c r="A19" s="142"/>
    </row>
    <row r="22" spans="1:12" x14ac:dyDescent="0.25">
      <c r="A22" s="385" t="s">
        <v>127</v>
      </c>
      <c r="B22" s="385"/>
      <c r="C22" s="385"/>
      <c r="D22" s="385"/>
      <c r="E22" s="385"/>
      <c r="F22" s="385"/>
      <c r="G22" s="385"/>
      <c r="H22" s="385"/>
      <c r="I22" s="385"/>
      <c r="J22" s="385"/>
      <c r="K22" s="385"/>
      <c r="L22" s="385"/>
    </row>
    <row r="23" spans="1:12" x14ac:dyDescent="0.25">
      <c r="A23" s="385"/>
      <c r="B23" s="385"/>
      <c r="C23" s="385"/>
      <c r="D23" s="385"/>
      <c r="E23" s="385"/>
      <c r="F23" s="385"/>
      <c r="G23" s="385"/>
      <c r="H23" s="385"/>
      <c r="I23" s="385"/>
      <c r="J23" s="385"/>
      <c r="K23" s="385"/>
      <c r="L23" s="385"/>
    </row>
    <row r="24" spans="1:12" x14ac:dyDescent="0.25">
      <c r="A24" s="385"/>
      <c r="B24" s="385"/>
      <c r="C24" s="385"/>
      <c r="D24" s="385"/>
      <c r="E24" s="385"/>
      <c r="F24" s="385"/>
      <c r="G24" s="385"/>
      <c r="H24" s="385"/>
      <c r="I24" s="385"/>
      <c r="J24" s="385"/>
      <c r="K24" s="385"/>
      <c r="L24" s="385"/>
    </row>
    <row r="25" spans="1:12" x14ac:dyDescent="0.25">
      <c r="A25" s="385"/>
      <c r="B25" s="385"/>
      <c r="C25" s="385"/>
      <c r="D25" s="385"/>
      <c r="E25" s="385"/>
      <c r="F25" s="385"/>
      <c r="G25" s="385"/>
      <c r="H25" s="385"/>
      <c r="I25" s="385"/>
      <c r="J25" s="385"/>
      <c r="K25" s="385"/>
      <c r="L25" s="385"/>
    </row>
    <row r="26" spans="1:12" x14ac:dyDescent="0.25">
      <c r="A26" s="385"/>
      <c r="B26" s="385"/>
      <c r="C26" s="385"/>
      <c r="D26" s="385"/>
      <c r="E26" s="385"/>
      <c r="F26" s="385"/>
      <c r="G26" s="385"/>
      <c r="H26" s="385"/>
      <c r="I26" s="385"/>
      <c r="J26" s="385"/>
      <c r="K26" s="385"/>
      <c r="L26" s="385"/>
    </row>
    <row r="28" spans="1:12" x14ac:dyDescent="0.25">
      <c r="A28" s="7" t="s">
        <v>957</v>
      </c>
    </row>
    <row r="30" spans="1:12" x14ac:dyDescent="0.25">
      <c r="A30" t="s">
        <v>956</v>
      </c>
    </row>
    <row r="32" spans="1:12" x14ac:dyDescent="0.25">
      <c r="A32" s="142" t="s">
        <v>560</v>
      </c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</row>
    <row r="33" spans="1:12" x14ac:dyDescent="0.25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</row>
    <row r="34" spans="1:12" x14ac:dyDescent="0.25">
      <c r="A34" s="142"/>
    </row>
    <row r="35" spans="1:12" x14ac:dyDescent="0.25">
      <c r="A35" s="142"/>
    </row>
    <row r="36" spans="1:12" x14ac:dyDescent="0.25">
      <c r="A36" s="142"/>
    </row>
    <row r="37" spans="1:12" x14ac:dyDescent="0.25">
      <c r="A37" s="142"/>
    </row>
    <row r="38" spans="1:12" x14ac:dyDescent="0.25">
      <c r="A38" s="142"/>
    </row>
    <row r="39" spans="1:12" x14ac:dyDescent="0.25">
      <c r="A39" s="142"/>
    </row>
    <row r="40" spans="1:12" x14ac:dyDescent="0.25">
      <c r="A40" s="142"/>
    </row>
    <row r="41" spans="1:12" x14ac:dyDescent="0.25">
      <c r="A41" s="142"/>
    </row>
    <row r="42" spans="1:12" x14ac:dyDescent="0.25">
      <c r="A42" s="142"/>
    </row>
    <row r="43" spans="1:12" x14ac:dyDescent="0.25">
      <c r="A43" s="142"/>
    </row>
    <row r="46" spans="1:12" x14ac:dyDescent="0.25">
      <c r="A46" s="385" t="s">
        <v>127</v>
      </c>
      <c r="B46" s="385"/>
      <c r="C46" s="385"/>
      <c r="D46" s="385"/>
      <c r="E46" s="385"/>
      <c r="F46" s="385"/>
      <c r="G46" s="385"/>
      <c r="H46" s="385"/>
      <c r="I46" s="385"/>
      <c r="J46" s="385"/>
      <c r="K46" s="385"/>
      <c r="L46" s="385"/>
    </row>
    <row r="47" spans="1:12" x14ac:dyDescent="0.25">
      <c r="A47" s="385"/>
      <c r="B47" s="385"/>
      <c r="C47" s="385"/>
      <c r="D47" s="385"/>
      <c r="E47" s="385"/>
      <c r="F47" s="385"/>
      <c r="G47" s="385"/>
      <c r="H47" s="385"/>
      <c r="I47" s="385"/>
      <c r="J47" s="385"/>
      <c r="K47" s="385"/>
      <c r="L47" s="385"/>
    </row>
    <row r="48" spans="1:12" x14ac:dyDescent="0.25">
      <c r="A48" s="385"/>
      <c r="B48" s="385"/>
      <c r="C48" s="385"/>
      <c r="D48" s="385"/>
      <c r="E48" s="385"/>
      <c r="F48" s="385"/>
      <c r="G48" s="385"/>
      <c r="H48" s="385"/>
      <c r="I48" s="385"/>
      <c r="J48" s="385"/>
      <c r="K48" s="385"/>
      <c r="L48" s="385"/>
    </row>
    <row r="49" spans="1:12" x14ac:dyDescent="0.25">
      <c r="A49" s="385"/>
      <c r="B49" s="385"/>
      <c r="C49" s="385"/>
      <c r="D49" s="385"/>
      <c r="E49" s="385"/>
      <c r="F49" s="385"/>
      <c r="G49" s="385"/>
      <c r="H49" s="385"/>
      <c r="I49" s="385"/>
      <c r="J49" s="385"/>
      <c r="K49" s="385"/>
      <c r="L49" s="385"/>
    </row>
    <row r="50" spans="1:12" x14ac:dyDescent="0.25">
      <c r="A50" s="385"/>
      <c r="B50" s="385"/>
      <c r="C50" s="385"/>
      <c r="D50" s="385"/>
      <c r="E50" s="385"/>
      <c r="F50" s="385"/>
      <c r="G50" s="385"/>
      <c r="H50" s="385"/>
      <c r="I50" s="385"/>
      <c r="J50" s="385"/>
      <c r="K50" s="385"/>
      <c r="L50" s="385"/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45205-992B-40CB-A07E-10CAE0599066}">
  <sheetPr>
    <tabColor rgb="FF92D050"/>
  </sheetPr>
  <dimension ref="A3:CQ505"/>
  <sheetViews>
    <sheetView zoomScale="70" zoomScaleNormal="70" workbookViewId="0">
      <selection activeCell="S7" sqref="S7"/>
    </sheetView>
  </sheetViews>
  <sheetFormatPr baseColWidth="10" defaultRowHeight="15" x14ac:dyDescent="0.25"/>
  <cols>
    <col min="1" max="16384" width="11.42578125" style="479"/>
  </cols>
  <sheetData>
    <row r="3" spans="1:16" x14ac:dyDescent="0.25">
      <c r="A3" s="470" t="s">
        <v>987</v>
      </c>
      <c r="B3" s="479" t="e">
        <f>SLOPE(MRzx1_,GV_r)</f>
        <v>#NAME?</v>
      </c>
      <c r="C3" s="479" t="e">
        <f>SLOPE(MRzx2_,GV_r)</f>
        <v>#NAME?</v>
      </c>
      <c r="D3" s="479" t="e">
        <f>SLOPE(MRzx3_,GV_r)</f>
        <v>#NAME?</v>
      </c>
      <c r="E3" s="479" t="e">
        <f>SLOPE(MRzx4_,GV_r)</f>
        <v>#NAME?</v>
      </c>
      <c r="F3" s="479" t="e">
        <f>SLOPE(MRzx5_,GV_r)</f>
        <v>#NAME?</v>
      </c>
      <c r="G3" s="479" t="e">
        <f>SLOPE(MRzx6_,GV_r)</f>
        <v>#NAME?</v>
      </c>
      <c r="H3" s="479" t="e">
        <f>SLOPE(MRzx7_,GV_r)</f>
        <v>#NAME?</v>
      </c>
      <c r="I3" s="479" t="e">
        <f>SLOPE(MRzx8_,GV_r)</f>
        <v>#NAME?</v>
      </c>
      <c r="J3" s="479" t="e">
        <f>SLOPE(MRzx9_,GV_r)</f>
        <v>#NAME?</v>
      </c>
      <c r="K3" s="479" t="e">
        <f>SLOPE(MRzx10_,GV_r)</f>
        <v>#NAME?</v>
      </c>
      <c r="L3" s="479" t="e">
        <f>SLOPE(MRzy1_,GV_r)</f>
        <v>#NAME?</v>
      </c>
      <c r="M3" s="479" t="e">
        <f>SLOPE(MRzy2_,GV_r)</f>
        <v>#NAME?</v>
      </c>
      <c r="N3" s="479" t="e">
        <f>SLOPE(MRzy3_,GV_r)</f>
        <v>#NAME?</v>
      </c>
      <c r="O3" s="479" t="e">
        <f>SLOPE(MRzy4_,GV_r)</f>
        <v>#NAME?</v>
      </c>
      <c r="P3" s="479" t="e">
        <f>SLOPE(MRzy5_,GV_r)</f>
        <v>#NAME?</v>
      </c>
    </row>
    <row r="4" spans="1:16" x14ac:dyDescent="0.25">
      <c r="A4" s="473" t="s">
        <v>986</v>
      </c>
      <c r="B4" s="479" t="e">
        <f>INTERCEPT(MRzx1_,GV_r)</f>
        <v>#NAME?</v>
      </c>
      <c r="C4" s="479" t="e">
        <f>INTERCEPT(MRzx2_,GV_r)</f>
        <v>#NAME?</v>
      </c>
      <c r="D4" s="479" t="e">
        <f>INTERCEPT(MRzx3_,GV_r)</f>
        <v>#NAME?</v>
      </c>
      <c r="E4" s="479" t="e">
        <f>INTERCEPT(MRzx4_,GV_r)</f>
        <v>#NAME?</v>
      </c>
      <c r="F4" s="479" t="e">
        <f>INTERCEPT(MRzx5_,GV_r)</f>
        <v>#NAME?</v>
      </c>
      <c r="G4" s="479" t="e">
        <f>INTERCEPT(MRzx6_,GV_r)</f>
        <v>#NAME?</v>
      </c>
      <c r="H4" s="479" t="e">
        <f>INTERCEPT(MRzx7_,GV_r)</f>
        <v>#NAME?</v>
      </c>
      <c r="I4" s="479" t="e">
        <f>INTERCEPT(MRzx8_,GV_r)</f>
        <v>#NAME?</v>
      </c>
      <c r="J4" s="479" t="e">
        <f>INTERCEPT(MRzx9_,GV_r)</f>
        <v>#NAME?</v>
      </c>
      <c r="K4" s="479" t="e">
        <f>INTERCEPT(MRzx10_,GV_r)</f>
        <v>#NAME?</v>
      </c>
      <c r="L4" s="479" t="e">
        <f>INTERCEPT(MRzy1_,GV_r)</f>
        <v>#NAME?</v>
      </c>
      <c r="M4" s="479" t="e">
        <f>INTERCEPT(MRzy2_,GV_r)</f>
        <v>#NAME?</v>
      </c>
      <c r="N4" s="479" t="e">
        <f>INTERCEPT(MRzy3_,GV_r)</f>
        <v>#NAME?</v>
      </c>
      <c r="O4" s="479" t="e">
        <f>INTERCEPT(MRzy4_,GV_r)</f>
        <v>#NAME?</v>
      </c>
      <c r="P4" s="479" t="e">
        <f>INTERCEPT(MRzy5_,GV_r)</f>
        <v>#NAME?</v>
      </c>
    </row>
    <row r="5" spans="1:16" x14ac:dyDescent="0.25">
      <c r="A5" s="471" t="s">
        <v>985</v>
      </c>
      <c r="B5" s="468" t="s">
        <v>1189</v>
      </c>
      <c r="C5" s="468" t="s">
        <v>1190</v>
      </c>
      <c r="D5" s="468" t="s">
        <v>1191</v>
      </c>
      <c r="E5" s="468" t="s">
        <v>1192</v>
      </c>
      <c r="F5" s="468" t="s">
        <v>1193</v>
      </c>
      <c r="G5" s="468" t="s">
        <v>1194</v>
      </c>
      <c r="H5" s="468" t="s">
        <v>1195</v>
      </c>
      <c r="I5" s="468" t="s">
        <v>1196</v>
      </c>
      <c r="J5" s="468" t="s">
        <v>1197</v>
      </c>
      <c r="K5" s="468" t="s">
        <v>1198</v>
      </c>
      <c r="L5" s="468" t="s">
        <v>1199</v>
      </c>
      <c r="M5" s="468" t="s">
        <v>1200</v>
      </c>
      <c r="N5" s="468" t="s">
        <v>1201</v>
      </c>
      <c r="O5" s="468" t="s">
        <v>1202</v>
      </c>
      <c r="P5" s="469" t="s">
        <v>1203</v>
      </c>
    </row>
    <row r="6" spans="1:16" x14ac:dyDescent="0.25">
      <c r="A6" s="465">
        <v>1</v>
      </c>
      <c r="B6" s="479" t="e">
        <f>MR_Rohdaten!T7-(MR_Regression!B$3*MR_Rohdaten!$D7+B$4)</f>
        <v>#DIV/0!</v>
      </c>
      <c r="C6" s="479" t="e">
        <f>MR_Rohdaten!U7-(MR_Regression!C$3*MR_Rohdaten!$D7+C$4)</f>
        <v>#DIV/0!</v>
      </c>
      <c r="D6" s="479" t="e">
        <f>MR_Rohdaten!V7-(MR_Regression!D$3*MR_Rohdaten!$D7+D$4)</f>
        <v>#DIV/0!</v>
      </c>
      <c r="E6" s="479" t="e">
        <f>MR_Rohdaten!W7-(MR_Regression!E$3*MR_Rohdaten!$D7+E$4)</f>
        <v>#DIV/0!</v>
      </c>
      <c r="F6" s="479" t="e">
        <f>MR_Rohdaten!X7-(MR_Regression!F$3*MR_Rohdaten!$D7+F$4)</f>
        <v>#DIV/0!</v>
      </c>
      <c r="G6" s="479" t="e">
        <f>MR_Rohdaten!Y7-(MR_Regression!G$3*MR_Rohdaten!$D7+G$4)</f>
        <v>#DIV/0!</v>
      </c>
      <c r="H6" s="479" t="e">
        <f>MR_Rohdaten!Z7-(MR_Regression!H$3*MR_Rohdaten!$D7+H$4)</f>
        <v>#DIV/0!</v>
      </c>
      <c r="I6" s="479" t="e">
        <f>MR_Rohdaten!AA7-(MR_Regression!I$3*MR_Rohdaten!$D7+I$4)</f>
        <v>#DIV/0!</v>
      </c>
      <c r="J6" s="479" t="e">
        <f>MR_Rohdaten!AB7-(MR_Regression!J$3*MR_Rohdaten!$D7+J$4)</f>
        <v>#DIV/0!</v>
      </c>
      <c r="K6" s="479" t="e">
        <f>MR_Rohdaten!AC7-(MR_Regression!K$3*MR_Rohdaten!$D7+K$4)</f>
        <v>#DIV/0!</v>
      </c>
      <c r="L6" s="479" t="e">
        <f>MR_Rohdaten!AD7-(MR_Regression!L$3*MR_Rohdaten!$D7+L$4)</f>
        <v>#DIV/0!</v>
      </c>
      <c r="M6" s="479" t="e">
        <f>MR_Rohdaten!AE7-(MR_Regression!M$3*MR_Rohdaten!$D7+M$4)</f>
        <v>#DIV/0!</v>
      </c>
      <c r="N6" s="479" t="e">
        <f>MR_Rohdaten!AF7-(MR_Regression!N$3*MR_Rohdaten!$D7+N$4)</f>
        <v>#DIV/0!</v>
      </c>
      <c r="O6" s="479" t="e">
        <f>MR_Rohdaten!AG7-(MR_Regression!O$3*MR_Rohdaten!$D7+O$4)</f>
        <v>#DIV/0!</v>
      </c>
      <c r="P6" s="479" t="e">
        <f>MR_Rohdaten!AH7-(MR_Regression!P$3*MR_Rohdaten!$D7+P$4)</f>
        <v>#DIV/0!</v>
      </c>
    </row>
    <row r="7" spans="1:16" x14ac:dyDescent="0.25">
      <c r="A7" s="465">
        <v>2</v>
      </c>
      <c r="B7" s="479" t="e">
        <f>MR_Rohdaten!T8-(MR_Regression!B$3*MR_Rohdaten!$D8+B$4)</f>
        <v>#DIV/0!</v>
      </c>
      <c r="C7" s="479" t="e">
        <f>MR_Rohdaten!U8-(MR_Regression!C$3*MR_Rohdaten!$D8+C$4)</f>
        <v>#DIV/0!</v>
      </c>
      <c r="D7" s="479" t="e">
        <f>MR_Rohdaten!V8-(MR_Regression!D$3*MR_Rohdaten!$D8+D$4)</f>
        <v>#DIV/0!</v>
      </c>
      <c r="E7" s="479" t="e">
        <f>MR_Rohdaten!W8-(MR_Regression!E$3*MR_Rohdaten!$D8+E$4)</f>
        <v>#DIV/0!</v>
      </c>
      <c r="F7" s="479" t="e">
        <f>MR_Rohdaten!X8-(MR_Regression!F$3*MR_Rohdaten!$D8+F$4)</f>
        <v>#DIV/0!</v>
      </c>
      <c r="G7" s="479" t="e">
        <f>MR_Rohdaten!Y8-(MR_Regression!G$3*MR_Rohdaten!$D8+G$4)</f>
        <v>#DIV/0!</v>
      </c>
      <c r="H7" s="479" t="e">
        <f>MR_Rohdaten!Z8-(MR_Regression!H$3*MR_Rohdaten!$D8+H$4)</f>
        <v>#DIV/0!</v>
      </c>
      <c r="I7" s="479" t="e">
        <f>MR_Rohdaten!AA8-(MR_Regression!I$3*MR_Rohdaten!$D8+I$4)</f>
        <v>#DIV/0!</v>
      </c>
      <c r="J7" s="479" t="e">
        <f>MR_Rohdaten!AB8-(MR_Regression!J$3*MR_Rohdaten!$D8+J$4)</f>
        <v>#DIV/0!</v>
      </c>
      <c r="K7" s="479" t="e">
        <f>MR_Rohdaten!AC8-(MR_Regression!K$3*MR_Rohdaten!$D8+K$4)</f>
        <v>#DIV/0!</v>
      </c>
      <c r="L7" s="479" t="e">
        <f>MR_Rohdaten!AD8-(MR_Regression!L$3*MR_Rohdaten!$D8+L$4)</f>
        <v>#DIV/0!</v>
      </c>
      <c r="M7" s="479" t="e">
        <f>MR_Rohdaten!AE8-(MR_Regression!M$3*MR_Rohdaten!$D8+M$4)</f>
        <v>#DIV/0!</v>
      </c>
      <c r="N7" s="479" t="e">
        <f>MR_Rohdaten!AF8-(MR_Regression!N$3*MR_Rohdaten!$D8+N$4)</f>
        <v>#DIV/0!</v>
      </c>
      <c r="O7" s="479" t="e">
        <f>MR_Rohdaten!AG8-(MR_Regression!O$3*MR_Rohdaten!$D8+O$4)</f>
        <v>#DIV/0!</v>
      </c>
      <c r="P7" s="479" t="e">
        <f>MR_Rohdaten!AH8-(MR_Regression!P$3*MR_Rohdaten!$D8+P$4)</f>
        <v>#DIV/0!</v>
      </c>
    </row>
    <row r="8" spans="1:16" x14ac:dyDescent="0.25">
      <c r="A8" s="465">
        <v>3</v>
      </c>
      <c r="B8" s="479" t="e">
        <f>MR_Rohdaten!T9-(MR_Regression!B$3*MR_Rohdaten!$D9+B$4)</f>
        <v>#DIV/0!</v>
      </c>
      <c r="C8" s="479" t="e">
        <f>MR_Rohdaten!U9-(MR_Regression!C$3*MR_Rohdaten!$D9+C$4)</f>
        <v>#DIV/0!</v>
      </c>
      <c r="D8" s="479" t="e">
        <f>MR_Rohdaten!V9-(MR_Regression!D$3*MR_Rohdaten!$D9+D$4)</f>
        <v>#DIV/0!</v>
      </c>
      <c r="E8" s="479" t="e">
        <f>MR_Rohdaten!W9-(MR_Regression!E$3*MR_Rohdaten!$D9+E$4)</f>
        <v>#DIV/0!</v>
      </c>
      <c r="F8" s="479" t="e">
        <f>MR_Rohdaten!X9-(MR_Regression!F$3*MR_Rohdaten!$D9+F$4)</f>
        <v>#DIV/0!</v>
      </c>
      <c r="G8" s="479" t="e">
        <f>MR_Rohdaten!Y9-(MR_Regression!G$3*MR_Rohdaten!$D9+G$4)</f>
        <v>#DIV/0!</v>
      </c>
      <c r="H8" s="479" t="e">
        <f>MR_Rohdaten!Z9-(MR_Regression!H$3*MR_Rohdaten!$D9+H$4)</f>
        <v>#DIV/0!</v>
      </c>
      <c r="I8" s="479" t="e">
        <f>MR_Rohdaten!AA9-(MR_Regression!I$3*MR_Rohdaten!$D9+I$4)</f>
        <v>#DIV/0!</v>
      </c>
      <c r="J8" s="479" t="e">
        <f>MR_Rohdaten!AB9-(MR_Regression!J$3*MR_Rohdaten!$D9+J$4)</f>
        <v>#DIV/0!</v>
      </c>
      <c r="K8" s="479" t="e">
        <f>MR_Rohdaten!AC9-(MR_Regression!K$3*MR_Rohdaten!$D9+K$4)</f>
        <v>#DIV/0!</v>
      </c>
      <c r="L8" s="479" t="e">
        <f>MR_Rohdaten!AD9-(MR_Regression!L$3*MR_Rohdaten!$D9+L$4)</f>
        <v>#DIV/0!</v>
      </c>
      <c r="M8" s="479" t="e">
        <f>MR_Rohdaten!AE9-(MR_Regression!M$3*MR_Rohdaten!$D9+M$4)</f>
        <v>#DIV/0!</v>
      </c>
      <c r="N8" s="479" t="e">
        <f>MR_Rohdaten!AF9-(MR_Regression!N$3*MR_Rohdaten!$D9+N$4)</f>
        <v>#DIV/0!</v>
      </c>
      <c r="O8" s="479" t="e">
        <f>MR_Rohdaten!AG9-(MR_Regression!O$3*MR_Rohdaten!$D9+O$4)</f>
        <v>#DIV/0!</v>
      </c>
      <c r="P8" s="479" t="e">
        <f>MR_Rohdaten!AH9-(MR_Regression!P$3*MR_Rohdaten!$D9+P$4)</f>
        <v>#DIV/0!</v>
      </c>
    </row>
    <row r="9" spans="1:16" x14ac:dyDescent="0.25">
      <c r="A9" s="465">
        <v>4</v>
      </c>
      <c r="B9" s="479" t="e">
        <f>MR_Rohdaten!T10-(MR_Regression!B$3*MR_Rohdaten!$D10+B$4)</f>
        <v>#DIV/0!</v>
      </c>
      <c r="C9" s="479" t="e">
        <f>MR_Rohdaten!U10-(MR_Regression!C$3*MR_Rohdaten!$D10+C$4)</f>
        <v>#DIV/0!</v>
      </c>
      <c r="D9" s="479" t="e">
        <f>MR_Rohdaten!V10-(MR_Regression!D$3*MR_Rohdaten!$D10+D$4)</f>
        <v>#DIV/0!</v>
      </c>
      <c r="E9" s="479" t="e">
        <f>MR_Rohdaten!W10-(MR_Regression!E$3*MR_Rohdaten!$D10+E$4)</f>
        <v>#DIV/0!</v>
      </c>
      <c r="F9" s="479" t="e">
        <f>MR_Rohdaten!X10-(MR_Regression!F$3*MR_Rohdaten!$D10+F$4)</f>
        <v>#DIV/0!</v>
      </c>
      <c r="G9" s="479" t="e">
        <f>MR_Rohdaten!Y10-(MR_Regression!G$3*MR_Rohdaten!$D10+G$4)</f>
        <v>#DIV/0!</v>
      </c>
      <c r="H9" s="479" t="e">
        <f>MR_Rohdaten!Z10-(MR_Regression!H$3*MR_Rohdaten!$D10+H$4)</f>
        <v>#DIV/0!</v>
      </c>
      <c r="I9" s="479" t="e">
        <f>MR_Rohdaten!AA10-(MR_Regression!I$3*MR_Rohdaten!$D10+I$4)</f>
        <v>#DIV/0!</v>
      </c>
      <c r="J9" s="479" t="e">
        <f>MR_Rohdaten!AB10-(MR_Regression!J$3*MR_Rohdaten!$D10+J$4)</f>
        <v>#DIV/0!</v>
      </c>
      <c r="K9" s="479" t="e">
        <f>MR_Rohdaten!AC10-(MR_Regression!K$3*MR_Rohdaten!$D10+K$4)</f>
        <v>#DIV/0!</v>
      </c>
      <c r="L9" s="479" t="e">
        <f>MR_Rohdaten!AD10-(MR_Regression!L$3*MR_Rohdaten!$D10+L$4)</f>
        <v>#DIV/0!</v>
      </c>
      <c r="M9" s="479" t="e">
        <f>MR_Rohdaten!AE10-(MR_Regression!M$3*MR_Rohdaten!$D10+M$4)</f>
        <v>#DIV/0!</v>
      </c>
      <c r="N9" s="479" t="e">
        <f>MR_Rohdaten!AF10-(MR_Regression!N$3*MR_Rohdaten!$D10+N$4)</f>
        <v>#DIV/0!</v>
      </c>
      <c r="O9" s="479" t="e">
        <f>MR_Rohdaten!AG10-(MR_Regression!O$3*MR_Rohdaten!$D10+O$4)</f>
        <v>#DIV/0!</v>
      </c>
      <c r="P9" s="479" t="e">
        <f>MR_Rohdaten!AH10-(MR_Regression!P$3*MR_Rohdaten!$D10+P$4)</f>
        <v>#DIV/0!</v>
      </c>
    </row>
    <row r="10" spans="1:16" x14ac:dyDescent="0.25">
      <c r="A10" s="465">
        <v>5</v>
      </c>
      <c r="B10" s="479" t="e">
        <f>MR_Rohdaten!T11-(MR_Regression!B$3*MR_Rohdaten!$D11+B$4)</f>
        <v>#DIV/0!</v>
      </c>
      <c r="C10" s="479" t="e">
        <f>MR_Rohdaten!U11-(MR_Regression!C$3*MR_Rohdaten!$D11+C$4)</f>
        <v>#DIV/0!</v>
      </c>
      <c r="D10" s="479" t="e">
        <f>MR_Rohdaten!V11-(MR_Regression!D$3*MR_Rohdaten!$D11+D$4)</f>
        <v>#DIV/0!</v>
      </c>
      <c r="E10" s="479" t="e">
        <f>MR_Rohdaten!W11-(MR_Regression!E$3*MR_Rohdaten!$D11+E$4)</f>
        <v>#DIV/0!</v>
      </c>
      <c r="F10" s="479" t="e">
        <f>MR_Rohdaten!X11-(MR_Regression!F$3*MR_Rohdaten!$D11+F$4)</f>
        <v>#DIV/0!</v>
      </c>
      <c r="G10" s="479" t="e">
        <f>MR_Rohdaten!Y11-(MR_Regression!G$3*MR_Rohdaten!$D11+G$4)</f>
        <v>#DIV/0!</v>
      </c>
      <c r="H10" s="479" t="e">
        <f>MR_Rohdaten!Z11-(MR_Regression!H$3*MR_Rohdaten!$D11+H$4)</f>
        <v>#DIV/0!</v>
      </c>
      <c r="I10" s="479" t="e">
        <f>MR_Rohdaten!AA11-(MR_Regression!I$3*MR_Rohdaten!$D11+I$4)</f>
        <v>#DIV/0!</v>
      </c>
      <c r="J10" s="479" t="e">
        <f>MR_Rohdaten!AB11-(MR_Regression!J$3*MR_Rohdaten!$D11+J$4)</f>
        <v>#DIV/0!</v>
      </c>
      <c r="K10" s="479" t="e">
        <f>MR_Rohdaten!AC11-(MR_Regression!K$3*MR_Rohdaten!$D11+K$4)</f>
        <v>#DIV/0!</v>
      </c>
      <c r="L10" s="479" t="e">
        <f>MR_Rohdaten!AD11-(MR_Regression!L$3*MR_Rohdaten!$D11+L$4)</f>
        <v>#DIV/0!</v>
      </c>
      <c r="M10" s="479" t="e">
        <f>MR_Rohdaten!AE11-(MR_Regression!M$3*MR_Rohdaten!$D11+M$4)</f>
        <v>#DIV/0!</v>
      </c>
      <c r="N10" s="479" t="e">
        <f>MR_Rohdaten!AF11-(MR_Regression!N$3*MR_Rohdaten!$D11+N$4)</f>
        <v>#DIV/0!</v>
      </c>
      <c r="O10" s="479" t="e">
        <f>MR_Rohdaten!AG11-(MR_Regression!O$3*MR_Rohdaten!$D11+O$4)</f>
        <v>#DIV/0!</v>
      </c>
      <c r="P10" s="479" t="e">
        <f>MR_Rohdaten!AH11-(MR_Regression!P$3*MR_Rohdaten!$D11+P$4)</f>
        <v>#DIV/0!</v>
      </c>
    </row>
    <row r="11" spans="1:16" x14ac:dyDescent="0.25">
      <c r="A11" s="465">
        <v>6</v>
      </c>
      <c r="B11" s="479" t="e">
        <f>MR_Rohdaten!T12-(MR_Regression!B$3*MR_Rohdaten!$D12+B$4)</f>
        <v>#DIV/0!</v>
      </c>
      <c r="C11" s="479" t="e">
        <f>MR_Rohdaten!U12-(MR_Regression!C$3*MR_Rohdaten!$D12+C$4)</f>
        <v>#DIV/0!</v>
      </c>
      <c r="D11" s="479" t="e">
        <f>MR_Rohdaten!V12-(MR_Regression!D$3*MR_Rohdaten!$D12+D$4)</f>
        <v>#DIV/0!</v>
      </c>
      <c r="E11" s="479" t="e">
        <f>MR_Rohdaten!W12-(MR_Regression!E$3*MR_Rohdaten!$D12+E$4)</f>
        <v>#DIV/0!</v>
      </c>
      <c r="F11" s="479" t="e">
        <f>MR_Rohdaten!X12-(MR_Regression!F$3*MR_Rohdaten!$D12+F$4)</f>
        <v>#DIV/0!</v>
      </c>
      <c r="G11" s="479" t="e">
        <f>MR_Rohdaten!Y12-(MR_Regression!G$3*MR_Rohdaten!$D12+G$4)</f>
        <v>#DIV/0!</v>
      </c>
      <c r="H11" s="479" t="e">
        <f>MR_Rohdaten!Z12-(MR_Regression!H$3*MR_Rohdaten!$D12+H$4)</f>
        <v>#DIV/0!</v>
      </c>
      <c r="I11" s="479" t="e">
        <f>MR_Rohdaten!AA12-(MR_Regression!I$3*MR_Rohdaten!$D12+I$4)</f>
        <v>#DIV/0!</v>
      </c>
      <c r="J11" s="479" t="e">
        <f>MR_Rohdaten!AB12-(MR_Regression!J$3*MR_Rohdaten!$D12+J$4)</f>
        <v>#DIV/0!</v>
      </c>
      <c r="K11" s="479" t="e">
        <f>MR_Rohdaten!AC12-(MR_Regression!K$3*MR_Rohdaten!$D12+K$4)</f>
        <v>#DIV/0!</v>
      </c>
      <c r="L11" s="479" t="e">
        <f>MR_Rohdaten!AD12-(MR_Regression!L$3*MR_Rohdaten!$D12+L$4)</f>
        <v>#DIV/0!</v>
      </c>
      <c r="M11" s="479" t="e">
        <f>MR_Rohdaten!AE12-(MR_Regression!M$3*MR_Rohdaten!$D12+M$4)</f>
        <v>#DIV/0!</v>
      </c>
      <c r="N11" s="479" t="e">
        <f>MR_Rohdaten!AF12-(MR_Regression!N$3*MR_Rohdaten!$D12+N$4)</f>
        <v>#DIV/0!</v>
      </c>
      <c r="O11" s="479" t="e">
        <f>MR_Rohdaten!AG12-(MR_Regression!O$3*MR_Rohdaten!$D12+O$4)</f>
        <v>#DIV/0!</v>
      </c>
      <c r="P11" s="479" t="e">
        <f>MR_Rohdaten!AH12-(MR_Regression!P$3*MR_Rohdaten!$D12+P$4)</f>
        <v>#DIV/0!</v>
      </c>
    </row>
    <row r="12" spans="1:16" x14ac:dyDescent="0.25">
      <c r="A12" s="465">
        <v>7</v>
      </c>
      <c r="B12" s="479" t="e">
        <f>MR_Rohdaten!T13-(MR_Regression!B$3*MR_Rohdaten!$D13+B$4)</f>
        <v>#DIV/0!</v>
      </c>
      <c r="C12" s="479" t="e">
        <f>MR_Rohdaten!U13-(MR_Regression!C$3*MR_Rohdaten!$D13+C$4)</f>
        <v>#DIV/0!</v>
      </c>
      <c r="D12" s="479" t="e">
        <f>MR_Rohdaten!V13-(MR_Regression!D$3*MR_Rohdaten!$D13+D$4)</f>
        <v>#DIV/0!</v>
      </c>
      <c r="E12" s="479" t="e">
        <f>MR_Rohdaten!W13-(MR_Regression!E$3*MR_Rohdaten!$D13+E$4)</f>
        <v>#DIV/0!</v>
      </c>
      <c r="F12" s="479" t="e">
        <f>MR_Rohdaten!X13-(MR_Regression!F$3*MR_Rohdaten!$D13+F$4)</f>
        <v>#DIV/0!</v>
      </c>
      <c r="G12" s="479" t="e">
        <f>MR_Rohdaten!Y13-(MR_Regression!G$3*MR_Rohdaten!$D13+G$4)</f>
        <v>#DIV/0!</v>
      </c>
      <c r="H12" s="479" t="e">
        <f>MR_Rohdaten!Z13-(MR_Regression!H$3*MR_Rohdaten!$D13+H$4)</f>
        <v>#DIV/0!</v>
      </c>
      <c r="I12" s="479" t="e">
        <f>MR_Rohdaten!AA13-(MR_Regression!I$3*MR_Rohdaten!$D13+I$4)</f>
        <v>#DIV/0!</v>
      </c>
      <c r="J12" s="479" t="e">
        <f>MR_Rohdaten!AB13-(MR_Regression!J$3*MR_Rohdaten!$D13+J$4)</f>
        <v>#DIV/0!</v>
      </c>
      <c r="K12" s="479" t="e">
        <f>MR_Rohdaten!AC13-(MR_Regression!K$3*MR_Rohdaten!$D13+K$4)</f>
        <v>#DIV/0!</v>
      </c>
      <c r="L12" s="479" t="e">
        <f>MR_Rohdaten!AD13-(MR_Regression!L$3*MR_Rohdaten!$D13+L$4)</f>
        <v>#DIV/0!</v>
      </c>
      <c r="M12" s="479" t="e">
        <f>MR_Rohdaten!AE13-(MR_Regression!M$3*MR_Rohdaten!$D13+M$4)</f>
        <v>#DIV/0!</v>
      </c>
      <c r="N12" s="479" t="e">
        <f>MR_Rohdaten!AF13-(MR_Regression!N$3*MR_Rohdaten!$D13+N$4)</f>
        <v>#DIV/0!</v>
      </c>
      <c r="O12" s="479" t="e">
        <f>MR_Rohdaten!AG13-(MR_Regression!O$3*MR_Rohdaten!$D13+O$4)</f>
        <v>#DIV/0!</v>
      </c>
      <c r="P12" s="479" t="e">
        <f>MR_Rohdaten!AH13-(MR_Regression!P$3*MR_Rohdaten!$D13+P$4)</f>
        <v>#DIV/0!</v>
      </c>
    </row>
    <row r="13" spans="1:16" x14ac:dyDescent="0.25">
      <c r="A13" s="465">
        <v>8</v>
      </c>
      <c r="B13" s="479" t="e">
        <f>MR_Rohdaten!T14-(MR_Regression!B$3*MR_Rohdaten!$D14+B$4)</f>
        <v>#DIV/0!</v>
      </c>
      <c r="C13" s="479" t="e">
        <f>MR_Rohdaten!U14-(MR_Regression!C$3*MR_Rohdaten!$D14+C$4)</f>
        <v>#DIV/0!</v>
      </c>
      <c r="D13" s="479" t="e">
        <f>MR_Rohdaten!V14-(MR_Regression!D$3*MR_Rohdaten!$D14+D$4)</f>
        <v>#DIV/0!</v>
      </c>
      <c r="E13" s="479" t="e">
        <f>MR_Rohdaten!W14-(MR_Regression!E$3*MR_Rohdaten!$D14+E$4)</f>
        <v>#DIV/0!</v>
      </c>
      <c r="F13" s="479" t="e">
        <f>MR_Rohdaten!X14-(MR_Regression!F$3*MR_Rohdaten!$D14+F$4)</f>
        <v>#DIV/0!</v>
      </c>
      <c r="G13" s="479" t="e">
        <f>MR_Rohdaten!Y14-(MR_Regression!G$3*MR_Rohdaten!$D14+G$4)</f>
        <v>#DIV/0!</v>
      </c>
      <c r="H13" s="479" t="e">
        <f>MR_Rohdaten!Z14-(MR_Regression!H$3*MR_Rohdaten!$D14+H$4)</f>
        <v>#DIV/0!</v>
      </c>
      <c r="I13" s="479" t="e">
        <f>MR_Rohdaten!AA14-(MR_Regression!I$3*MR_Rohdaten!$D14+I$4)</f>
        <v>#DIV/0!</v>
      </c>
      <c r="J13" s="479" t="e">
        <f>MR_Rohdaten!AB14-(MR_Regression!J$3*MR_Rohdaten!$D14+J$4)</f>
        <v>#DIV/0!</v>
      </c>
      <c r="K13" s="479" t="e">
        <f>MR_Rohdaten!AC14-(MR_Regression!K$3*MR_Rohdaten!$D14+K$4)</f>
        <v>#DIV/0!</v>
      </c>
      <c r="L13" s="479" t="e">
        <f>MR_Rohdaten!AD14-(MR_Regression!L$3*MR_Rohdaten!$D14+L$4)</f>
        <v>#DIV/0!</v>
      </c>
      <c r="M13" s="479" t="e">
        <f>MR_Rohdaten!AE14-(MR_Regression!M$3*MR_Rohdaten!$D14+M$4)</f>
        <v>#DIV/0!</v>
      </c>
      <c r="N13" s="479" t="e">
        <f>MR_Rohdaten!AF14-(MR_Regression!N$3*MR_Rohdaten!$D14+N$4)</f>
        <v>#DIV/0!</v>
      </c>
      <c r="O13" s="479" t="e">
        <f>MR_Rohdaten!AG14-(MR_Regression!O$3*MR_Rohdaten!$D14+O$4)</f>
        <v>#DIV/0!</v>
      </c>
      <c r="P13" s="479" t="e">
        <f>MR_Rohdaten!AH14-(MR_Regression!P$3*MR_Rohdaten!$D14+P$4)</f>
        <v>#DIV/0!</v>
      </c>
    </row>
    <row r="14" spans="1:16" x14ac:dyDescent="0.25">
      <c r="A14" s="465">
        <v>9</v>
      </c>
      <c r="B14" s="479" t="e">
        <f>MR_Rohdaten!T15-(MR_Regression!B$3*MR_Rohdaten!$D15+B$4)</f>
        <v>#DIV/0!</v>
      </c>
      <c r="C14" s="479" t="e">
        <f>MR_Rohdaten!U15-(MR_Regression!C$3*MR_Rohdaten!$D15+C$4)</f>
        <v>#DIV/0!</v>
      </c>
      <c r="D14" s="479" t="e">
        <f>MR_Rohdaten!V15-(MR_Regression!D$3*MR_Rohdaten!$D15+D$4)</f>
        <v>#DIV/0!</v>
      </c>
      <c r="E14" s="479" t="e">
        <f>MR_Rohdaten!W15-(MR_Regression!E$3*MR_Rohdaten!$D15+E$4)</f>
        <v>#DIV/0!</v>
      </c>
      <c r="F14" s="479" t="e">
        <f>MR_Rohdaten!X15-(MR_Regression!F$3*MR_Rohdaten!$D15+F$4)</f>
        <v>#DIV/0!</v>
      </c>
      <c r="G14" s="479" t="e">
        <f>MR_Rohdaten!Y15-(MR_Regression!G$3*MR_Rohdaten!$D15+G$4)</f>
        <v>#DIV/0!</v>
      </c>
      <c r="H14" s="479" t="e">
        <f>MR_Rohdaten!Z15-(MR_Regression!H$3*MR_Rohdaten!$D15+H$4)</f>
        <v>#DIV/0!</v>
      </c>
      <c r="I14" s="479" t="e">
        <f>MR_Rohdaten!AA15-(MR_Regression!I$3*MR_Rohdaten!$D15+I$4)</f>
        <v>#DIV/0!</v>
      </c>
      <c r="J14" s="479" t="e">
        <f>MR_Rohdaten!AB15-(MR_Regression!J$3*MR_Rohdaten!$D15+J$4)</f>
        <v>#DIV/0!</v>
      </c>
      <c r="K14" s="479" t="e">
        <f>MR_Rohdaten!AC15-(MR_Regression!K$3*MR_Rohdaten!$D15+K$4)</f>
        <v>#DIV/0!</v>
      </c>
      <c r="L14" s="479" t="e">
        <f>MR_Rohdaten!AD15-(MR_Regression!L$3*MR_Rohdaten!$D15+L$4)</f>
        <v>#DIV/0!</v>
      </c>
      <c r="M14" s="479" t="e">
        <f>MR_Rohdaten!AE15-(MR_Regression!M$3*MR_Rohdaten!$D15+M$4)</f>
        <v>#DIV/0!</v>
      </c>
      <c r="N14" s="479" t="e">
        <f>MR_Rohdaten!AF15-(MR_Regression!N$3*MR_Rohdaten!$D15+N$4)</f>
        <v>#DIV/0!</v>
      </c>
      <c r="O14" s="479" t="e">
        <f>MR_Rohdaten!AG15-(MR_Regression!O$3*MR_Rohdaten!$D15+O$4)</f>
        <v>#DIV/0!</v>
      </c>
      <c r="P14" s="479" t="e">
        <f>MR_Rohdaten!AH15-(MR_Regression!P$3*MR_Rohdaten!$D15+P$4)</f>
        <v>#DIV/0!</v>
      </c>
    </row>
    <row r="15" spans="1:16" x14ac:dyDescent="0.25">
      <c r="A15" s="465">
        <v>10</v>
      </c>
      <c r="B15" s="479" t="e">
        <f>MR_Rohdaten!T16-(MR_Regression!B$3*MR_Rohdaten!$D16+B$4)</f>
        <v>#DIV/0!</v>
      </c>
      <c r="C15" s="479" t="e">
        <f>MR_Rohdaten!U16-(MR_Regression!C$3*MR_Rohdaten!$D16+C$4)</f>
        <v>#DIV/0!</v>
      </c>
      <c r="D15" s="479" t="e">
        <f>MR_Rohdaten!V16-(MR_Regression!D$3*MR_Rohdaten!$D16+D$4)</f>
        <v>#DIV/0!</v>
      </c>
      <c r="E15" s="479" t="e">
        <f>MR_Rohdaten!W16-(MR_Regression!E$3*MR_Rohdaten!$D16+E$4)</f>
        <v>#DIV/0!</v>
      </c>
      <c r="F15" s="479" t="e">
        <f>MR_Rohdaten!X16-(MR_Regression!F$3*MR_Rohdaten!$D16+F$4)</f>
        <v>#DIV/0!</v>
      </c>
      <c r="G15" s="479" t="e">
        <f>MR_Rohdaten!Y16-(MR_Regression!G$3*MR_Rohdaten!$D16+G$4)</f>
        <v>#DIV/0!</v>
      </c>
      <c r="H15" s="479" t="e">
        <f>MR_Rohdaten!Z16-(MR_Regression!H$3*MR_Rohdaten!$D16+H$4)</f>
        <v>#DIV/0!</v>
      </c>
      <c r="I15" s="479" t="e">
        <f>MR_Rohdaten!AA16-(MR_Regression!I$3*MR_Rohdaten!$D16+I$4)</f>
        <v>#DIV/0!</v>
      </c>
      <c r="J15" s="479" t="e">
        <f>MR_Rohdaten!AB16-(MR_Regression!J$3*MR_Rohdaten!$D16+J$4)</f>
        <v>#DIV/0!</v>
      </c>
      <c r="K15" s="479" t="e">
        <f>MR_Rohdaten!AC16-(MR_Regression!K$3*MR_Rohdaten!$D16+K$4)</f>
        <v>#DIV/0!</v>
      </c>
      <c r="L15" s="479" t="e">
        <f>MR_Rohdaten!AD16-(MR_Regression!L$3*MR_Rohdaten!$D16+L$4)</f>
        <v>#DIV/0!</v>
      </c>
      <c r="M15" s="479" t="e">
        <f>MR_Rohdaten!AE16-(MR_Regression!M$3*MR_Rohdaten!$D16+M$4)</f>
        <v>#DIV/0!</v>
      </c>
      <c r="N15" s="479" t="e">
        <f>MR_Rohdaten!AF16-(MR_Regression!N$3*MR_Rohdaten!$D16+N$4)</f>
        <v>#DIV/0!</v>
      </c>
      <c r="O15" s="479" t="e">
        <f>MR_Rohdaten!AG16-(MR_Regression!O$3*MR_Rohdaten!$D16+O$4)</f>
        <v>#DIV/0!</v>
      </c>
      <c r="P15" s="479" t="e">
        <f>MR_Rohdaten!AH16-(MR_Regression!P$3*MR_Rohdaten!$D16+P$4)</f>
        <v>#DIV/0!</v>
      </c>
    </row>
    <row r="16" spans="1:16" x14ac:dyDescent="0.25">
      <c r="A16" s="465">
        <v>11</v>
      </c>
      <c r="B16" s="479" t="e">
        <f>MR_Rohdaten!T17-(MR_Regression!B$3*MR_Rohdaten!$D17+B$4)</f>
        <v>#DIV/0!</v>
      </c>
      <c r="C16" s="479" t="e">
        <f>MR_Rohdaten!U17-(MR_Regression!C$3*MR_Rohdaten!$D17+C$4)</f>
        <v>#DIV/0!</v>
      </c>
      <c r="D16" s="479" t="e">
        <f>MR_Rohdaten!V17-(MR_Regression!D$3*MR_Rohdaten!$D17+D$4)</f>
        <v>#DIV/0!</v>
      </c>
      <c r="E16" s="479" t="e">
        <f>MR_Rohdaten!W17-(MR_Regression!E$3*MR_Rohdaten!$D17+E$4)</f>
        <v>#DIV/0!</v>
      </c>
      <c r="F16" s="479" t="e">
        <f>MR_Rohdaten!X17-(MR_Regression!F$3*MR_Rohdaten!$D17+F$4)</f>
        <v>#DIV/0!</v>
      </c>
      <c r="G16" s="479" t="e">
        <f>MR_Rohdaten!Y17-(MR_Regression!G$3*MR_Rohdaten!$D17+G$4)</f>
        <v>#DIV/0!</v>
      </c>
      <c r="H16" s="479" t="e">
        <f>MR_Rohdaten!Z17-(MR_Regression!H$3*MR_Rohdaten!$D17+H$4)</f>
        <v>#DIV/0!</v>
      </c>
      <c r="I16" s="479" t="e">
        <f>MR_Rohdaten!AA17-(MR_Regression!I$3*MR_Rohdaten!$D17+I$4)</f>
        <v>#DIV/0!</v>
      </c>
      <c r="J16" s="479" t="e">
        <f>MR_Rohdaten!AB17-(MR_Regression!J$3*MR_Rohdaten!$D17+J$4)</f>
        <v>#DIV/0!</v>
      </c>
      <c r="K16" s="479" t="e">
        <f>MR_Rohdaten!AC17-(MR_Regression!K$3*MR_Rohdaten!$D17+K$4)</f>
        <v>#DIV/0!</v>
      </c>
      <c r="L16" s="479" t="e">
        <f>MR_Rohdaten!AD17-(MR_Regression!L$3*MR_Rohdaten!$D17+L$4)</f>
        <v>#DIV/0!</v>
      </c>
      <c r="M16" s="479" t="e">
        <f>MR_Rohdaten!AE17-(MR_Regression!M$3*MR_Rohdaten!$D17+M$4)</f>
        <v>#DIV/0!</v>
      </c>
      <c r="N16" s="479" t="e">
        <f>MR_Rohdaten!AF17-(MR_Regression!N$3*MR_Rohdaten!$D17+N$4)</f>
        <v>#DIV/0!</v>
      </c>
      <c r="O16" s="479" t="e">
        <f>MR_Rohdaten!AG17-(MR_Regression!O$3*MR_Rohdaten!$D17+O$4)</f>
        <v>#DIV/0!</v>
      </c>
      <c r="P16" s="479" t="e">
        <f>MR_Rohdaten!AH17-(MR_Regression!P$3*MR_Rohdaten!$D17+P$4)</f>
        <v>#DIV/0!</v>
      </c>
    </row>
    <row r="17" spans="1:31" x14ac:dyDescent="0.25">
      <c r="A17" s="465">
        <v>12</v>
      </c>
      <c r="B17" s="479" t="e">
        <f>MR_Rohdaten!T18-(MR_Regression!B$3*MR_Rohdaten!$D18+B$4)</f>
        <v>#DIV/0!</v>
      </c>
      <c r="C17" s="479" t="e">
        <f>MR_Rohdaten!U18-(MR_Regression!C$3*MR_Rohdaten!$D18+C$4)</f>
        <v>#DIV/0!</v>
      </c>
      <c r="D17" s="479" t="e">
        <f>MR_Rohdaten!V18-(MR_Regression!D$3*MR_Rohdaten!$D18+D$4)</f>
        <v>#DIV/0!</v>
      </c>
      <c r="E17" s="479" t="e">
        <f>MR_Rohdaten!W18-(MR_Regression!E$3*MR_Rohdaten!$D18+E$4)</f>
        <v>#DIV/0!</v>
      </c>
      <c r="F17" s="479" t="e">
        <f>MR_Rohdaten!X18-(MR_Regression!F$3*MR_Rohdaten!$D18+F$4)</f>
        <v>#DIV/0!</v>
      </c>
      <c r="G17" s="479" t="e">
        <f>MR_Rohdaten!Y18-(MR_Regression!G$3*MR_Rohdaten!$D18+G$4)</f>
        <v>#DIV/0!</v>
      </c>
      <c r="H17" s="479" t="e">
        <f>MR_Rohdaten!Z18-(MR_Regression!H$3*MR_Rohdaten!$D18+H$4)</f>
        <v>#DIV/0!</v>
      </c>
      <c r="I17" s="479" t="e">
        <f>MR_Rohdaten!AA18-(MR_Regression!I$3*MR_Rohdaten!$D18+I$4)</f>
        <v>#DIV/0!</v>
      </c>
      <c r="J17" s="479" t="e">
        <f>MR_Rohdaten!AB18-(MR_Regression!J$3*MR_Rohdaten!$D18+J$4)</f>
        <v>#DIV/0!</v>
      </c>
      <c r="K17" s="479" t="e">
        <f>MR_Rohdaten!AC18-(MR_Regression!K$3*MR_Rohdaten!$D18+K$4)</f>
        <v>#DIV/0!</v>
      </c>
      <c r="L17" s="479" t="e">
        <f>MR_Rohdaten!AD18-(MR_Regression!L$3*MR_Rohdaten!$D18+L$4)</f>
        <v>#DIV/0!</v>
      </c>
      <c r="M17" s="479" t="e">
        <f>MR_Rohdaten!AE18-(MR_Regression!M$3*MR_Rohdaten!$D18+M$4)</f>
        <v>#DIV/0!</v>
      </c>
      <c r="N17" s="479" t="e">
        <f>MR_Rohdaten!AF18-(MR_Regression!N$3*MR_Rohdaten!$D18+N$4)</f>
        <v>#DIV/0!</v>
      </c>
      <c r="O17" s="479" t="e">
        <f>MR_Rohdaten!AG18-(MR_Regression!O$3*MR_Rohdaten!$D18+O$4)</f>
        <v>#DIV/0!</v>
      </c>
      <c r="P17" s="479" t="e">
        <f>MR_Rohdaten!AH18-(MR_Regression!P$3*MR_Rohdaten!$D18+P$4)</f>
        <v>#DIV/0!</v>
      </c>
    </row>
    <row r="18" spans="1:31" x14ac:dyDescent="0.25">
      <c r="A18" s="465">
        <v>13</v>
      </c>
      <c r="B18" s="479" t="e">
        <f>MR_Rohdaten!T19-(MR_Regression!B$3*MR_Rohdaten!$D19+B$4)</f>
        <v>#DIV/0!</v>
      </c>
      <c r="C18" s="479" t="e">
        <f>MR_Rohdaten!U19-(MR_Regression!C$3*MR_Rohdaten!$D19+C$4)</f>
        <v>#DIV/0!</v>
      </c>
      <c r="D18" s="479" t="e">
        <f>MR_Rohdaten!V19-(MR_Regression!D$3*MR_Rohdaten!$D19+D$4)</f>
        <v>#DIV/0!</v>
      </c>
      <c r="E18" s="479" t="e">
        <f>MR_Rohdaten!W19-(MR_Regression!E$3*MR_Rohdaten!$D19+E$4)</f>
        <v>#DIV/0!</v>
      </c>
      <c r="F18" s="479" t="e">
        <f>MR_Rohdaten!X19-(MR_Regression!F$3*MR_Rohdaten!$D19+F$4)</f>
        <v>#DIV/0!</v>
      </c>
      <c r="G18" s="479" t="e">
        <f>MR_Rohdaten!Y19-(MR_Regression!G$3*MR_Rohdaten!$D19+G$4)</f>
        <v>#DIV/0!</v>
      </c>
      <c r="H18" s="479" t="e">
        <f>MR_Rohdaten!Z19-(MR_Regression!H$3*MR_Rohdaten!$D19+H$4)</f>
        <v>#DIV/0!</v>
      </c>
      <c r="I18" s="479" t="e">
        <f>MR_Rohdaten!AA19-(MR_Regression!I$3*MR_Rohdaten!$D19+I$4)</f>
        <v>#DIV/0!</v>
      </c>
      <c r="J18" s="479" t="e">
        <f>MR_Rohdaten!AB19-(MR_Regression!J$3*MR_Rohdaten!$D19+J$4)</f>
        <v>#DIV/0!</v>
      </c>
      <c r="K18" s="479" t="e">
        <f>MR_Rohdaten!AC19-(MR_Regression!K$3*MR_Rohdaten!$D19+K$4)</f>
        <v>#DIV/0!</v>
      </c>
      <c r="L18" s="479" t="e">
        <f>MR_Rohdaten!AD19-(MR_Regression!L$3*MR_Rohdaten!$D19+L$4)</f>
        <v>#DIV/0!</v>
      </c>
      <c r="M18" s="479" t="e">
        <f>MR_Rohdaten!AE19-(MR_Regression!M$3*MR_Rohdaten!$D19+M$4)</f>
        <v>#DIV/0!</v>
      </c>
      <c r="N18" s="479" t="e">
        <f>MR_Rohdaten!AF19-(MR_Regression!N$3*MR_Rohdaten!$D19+N$4)</f>
        <v>#DIV/0!</v>
      </c>
      <c r="O18" s="479" t="e">
        <f>MR_Rohdaten!AG19-(MR_Regression!O$3*MR_Rohdaten!$D19+O$4)</f>
        <v>#DIV/0!</v>
      </c>
      <c r="P18" s="479" t="e">
        <f>MR_Rohdaten!AH19-(MR_Regression!P$3*MR_Rohdaten!$D19+P$4)</f>
        <v>#DIV/0!</v>
      </c>
    </row>
    <row r="19" spans="1:31" x14ac:dyDescent="0.25">
      <c r="A19" s="465">
        <v>14</v>
      </c>
      <c r="B19" s="479" t="e">
        <f>MR_Rohdaten!T20-(MR_Regression!B$3*MR_Rohdaten!$D20+B$4)</f>
        <v>#DIV/0!</v>
      </c>
      <c r="C19" s="479" t="e">
        <f>MR_Rohdaten!U20-(MR_Regression!C$3*MR_Rohdaten!$D20+C$4)</f>
        <v>#DIV/0!</v>
      </c>
      <c r="D19" s="479" t="e">
        <f>MR_Rohdaten!V20-(MR_Regression!D$3*MR_Rohdaten!$D20+D$4)</f>
        <v>#DIV/0!</v>
      </c>
      <c r="E19" s="479" t="e">
        <f>MR_Rohdaten!W20-(MR_Regression!E$3*MR_Rohdaten!$D20+E$4)</f>
        <v>#DIV/0!</v>
      </c>
      <c r="F19" s="479" t="e">
        <f>MR_Rohdaten!X20-(MR_Regression!F$3*MR_Rohdaten!$D20+F$4)</f>
        <v>#DIV/0!</v>
      </c>
      <c r="G19" s="479" t="e">
        <f>MR_Rohdaten!Y20-(MR_Regression!G$3*MR_Rohdaten!$D20+G$4)</f>
        <v>#DIV/0!</v>
      </c>
      <c r="H19" s="479" t="e">
        <f>MR_Rohdaten!Z20-(MR_Regression!H$3*MR_Rohdaten!$D20+H$4)</f>
        <v>#DIV/0!</v>
      </c>
      <c r="I19" s="479" t="e">
        <f>MR_Rohdaten!AA20-(MR_Regression!I$3*MR_Rohdaten!$D20+I$4)</f>
        <v>#DIV/0!</v>
      </c>
      <c r="J19" s="479" t="e">
        <f>MR_Rohdaten!AB20-(MR_Regression!J$3*MR_Rohdaten!$D20+J$4)</f>
        <v>#DIV/0!</v>
      </c>
      <c r="K19" s="479" t="e">
        <f>MR_Rohdaten!AC20-(MR_Regression!K$3*MR_Rohdaten!$D20+K$4)</f>
        <v>#DIV/0!</v>
      </c>
      <c r="L19" s="479" t="e">
        <f>MR_Rohdaten!AD20-(MR_Regression!L$3*MR_Rohdaten!$D20+L$4)</f>
        <v>#DIV/0!</v>
      </c>
      <c r="M19" s="479" t="e">
        <f>MR_Rohdaten!AE20-(MR_Regression!M$3*MR_Rohdaten!$D20+M$4)</f>
        <v>#DIV/0!</v>
      </c>
      <c r="N19" s="479" t="e">
        <f>MR_Rohdaten!AF20-(MR_Regression!N$3*MR_Rohdaten!$D20+N$4)</f>
        <v>#DIV/0!</v>
      </c>
      <c r="O19" s="479" t="e">
        <f>MR_Rohdaten!AG20-(MR_Regression!O$3*MR_Rohdaten!$D20+O$4)</f>
        <v>#DIV/0!</v>
      </c>
      <c r="P19" s="479" t="e">
        <f>MR_Rohdaten!AH20-(MR_Regression!P$3*MR_Rohdaten!$D20+P$4)</f>
        <v>#DIV/0!</v>
      </c>
    </row>
    <row r="20" spans="1:31" x14ac:dyDescent="0.25">
      <c r="A20" s="465">
        <v>15</v>
      </c>
      <c r="B20" s="479" t="e">
        <f>MR_Rohdaten!T21-(MR_Regression!B$3*MR_Rohdaten!$D21+B$4)</f>
        <v>#DIV/0!</v>
      </c>
      <c r="C20" s="479" t="e">
        <f>MR_Rohdaten!U21-(MR_Regression!C$3*MR_Rohdaten!$D21+C$4)</f>
        <v>#DIV/0!</v>
      </c>
      <c r="D20" s="479" t="e">
        <f>MR_Rohdaten!V21-(MR_Regression!D$3*MR_Rohdaten!$D21+D$4)</f>
        <v>#DIV/0!</v>
      </c>
      <c r="E20" s="479" t="e">
        <f>MR_Rohdaten!W21-(MR_Regression!E$3*MR_Rohdaten!$D21+E$4)</f>
        <v>#DIV/0!</v>
      </c>
      <c r="F20" s="479" t="e">
        <f>MR_Rohdaten!X21-(MR_Regression!F$3*MR_Rohdaten!$D21+F$4)</f>
        <v>#DIV/0!</v>
      </c>
      <c r="G20" s="479" t="e">
        <f>MR_Rohdaten!Y21-(MR_Regression!G$3*MR_Rohdaten!$D21+G$4)</f>
        <v>#DIV/0!</v>
      </c>
      <c r="H20" s="479" t="e">
        <f>MR_Rohdaten!Z21-(MR_Regression!H$3*MR_Rohdaten!$D21+H$4)</f>
        <v>#DIV/0!</v>
      </c>
      <c r="I20" s="479" t="e">
        <f>MR_Rohdaten!AA21-(MR_Regression!I$3*MR_Rohdaten!$D21+I$4)</f>
        <v>#DIV/0!</v>
      </c>
      <c r="J20" s="479" t="e">
        <f>MR_Rohdaten!AB21-(MR_Regression!J$3*MR_Rohdaten!$D21+J$4)</f>
        <v>#DIV/0!</v>
      </c>
      <c r="K20" s="479" t="e">
        <f>MR_Rohdaten!AC21-(MR_Regression!K$3*MR_Rohdaten!$D21+K$4)</f>
        <v>#DIV/0!</v>
      </c>
      <c r="L20" s="479" t="e">
        <f>MR_Rohdaten!AD21-(MR_Regression!L$3*MR_Rohdaten!$D21+L$4)</f>
        <v>#DIV/0!</v>
      </c>
      <c r="M20" s="479" t="e">
        <f>MR_Rohdaten!AE21-(MR_Regression!M$3*MR_Rohdaten!$D21+M$4)</f>
        <v>#DIV/0!</v>
      </c>
      <c r="N20" s="479" t="e">
        <f>MR_Rohdaten!AF21-(MR_Regression!N$3*MR_Rohdaten!$D21+N$4)</f>
        <v>#DIV/0!</v>
      </c>
      <c r="O20" s="479" t="e">
        <f>MR_Rohdaten!AG21-(MR_Regression!O$3*MR_Rohdaten!$D21+O$4)</f>
        <v>#DIV/0!</v>
      </c>
      <c r="P20" s="479" t="e">
        <f>MR_Rohdaten!AH21-(MR_Regression!P$3*MR_Rohdaten!$D21+P$4)</f>
        <v>#DIV/0!</v>
      </c>
    </row>
    <row r="21" spans="1:31" x14ac:dyDescent="0.25">
      <c r="A21" s="465">
        <v>16</v>
      </c>
      <c r="B21" s="479" t="e">
        <f>MR_Rohdaten!T22-(MR_Regression!B$3*MR_Rohdaten!$D22+B$4)</f>
        <v>#DIV/0!</v>
      </c>
      <c r="C21" s="479" t="e">
        <f>MR_Rohdaten!U22-(MR_Regression!C$3*MR_Rohdaten!$D22+C$4)</f>
        <v>#DIV/0!</v>
      </c>
      <c r="D21" s="479" t="e">
        <f>MR_Rohdaten!V22-(MR_Regression!D$3*MR_Rohdaten!$D22+D$4)</f>
        <v>#DIV/0!</v>
      </c>
      <c r="E21" s="479" t="e">
        <f>MR_Rohdaten!W22-(MR_Regression!E$3*MR_Rohdaten!$D22+E$4)</f>
        <v>#DIV/0!</v>
      </c>
      <c r="F21" s="479" t="e">
        <f>MR_Rohdaten!X22-(MR_Regression!F$3*MR_Rohdaten!$D22+F$4)</f>
        <v>#DIV/0!</v>
      </c>
      <c r="G21" s="479" t="e">
        <f>MR_Rohdaten!Y22-(MR_Regression!G$3*MR_Rohdaten!$D22+G$4)</f>
        <v>#DIV/0!</v>
      </c>
      <c r="H21" s="479" t="e">
        <f>MR_Rohdaten!Z22-(MR_Regression!H$3*MR_Rohdaten!$D22+H$4)</f>
        <v>#DIV/0!</v>
      </c>
      <c r="I21" s="479" t="e">
        <f>MR_Rohdaten!AA22-(MR_Regression!I$3*MR_Rohdaten!$D22+I$4)</f>
        <v>#DIV/0!</v>
      </c>
      <c r="J21" s="479" t="e">
        <f>MR_Rohdaten!AB22-(MR_Regression!J$3*MR_Rohdaten!$D22+J$4)</f>
        <v>#DIV/0!</v>
      </c>
      <c r="K21" s="479" t="e">
        <f>MR_Rohdaten!AC22-(MR_Regression!K$3*MR_Rohdaten!$D22+K$4)</f>
        <v>#DIV/0!</v>
      </c>
      <c r="L21" s="479" t="e">
        <f>MR_Rohdaten!AD22-(MR_Regression!L$3*MR_Rohdaten!$D22+L$4)</f>
        <v>#DIV/0!</v>
      </c>
      <c r="M21" s="479" t="e">
        <f>MR_Rohdaten!AE22-(MR_Regression!M$3*MR_Rohdaten!$D22+M$4)</f>
        <v>#DIV/0!</v>
      </c>
      <c r="N21" s="479" t="e">
        <f>MR_Rohdaten!AF22-(MR_Regression!N$3*MR_Rohdaten!$D22+N$4)</f>
        <v>#DIV/0!</v>
      </c>
      <c r="O21" s="479" t="e">
        <f>MR_Rohdaten!AG22-(MR_Regression!O$3*MR_Rohdaten!$D22+O$4)</f>
        <v>#DIV/0!</v>
      </c>
      <c r="P21" s="479" t="e">
        <f>MR_Rohdaten!AH22-(MR_Regression!P$3*MR_Rohdaten!$D22+P$4)</f>
        <v>#DIV/0!</v>
      </c>
    </row>
    <row r="22" spans="1:31" x14ac:dyDescent="0.25">
      <c r="A22" s="465">
        <v>17</v>
      </c>
      <c r="B22" s="479" t="e">
        <f>MR_Rohdaten!T23-(MR_Regression!B$3*MR_Rohdaten!$D23+B$4)</f>
        <v>#DIV/0!</v>
      </c>
      <c r="C22" s="479" t="e">
        <f>MR_Rohdaten!U23-(MR_Regression!C$3*MR_Rohdaten!$D23+C$4)</f>
        <v>#DIV/0!</v>
      </c>
      <c r="D22" s="479" t="e">
        <f>MR_Rohdaten!V23-(MR_Regression!D$3*MR_Rohdaten!$D23+D$4)</f>
        <v>#DIV/0!</v>
      </c>
      <c r="E22" s="479" t="e">
        <f>MR_Rohdaten!W23-(MR_Regression!E$3*MR_Rohdaten!$D23+E$4)</f>
        <v>#DIV/0!</v>
      </c>
      <c r="F22" s="479" t="e">
        <f>MR_Rohdaten!X23-(MR_Regression!F$3*MR_Rohdaten!$D23+F$4)</f>
        <v>#DIV/0!</v>
      </c>
      <c r="G22" s="479" t="e">
        <f>MR_Rohdaten!Y23-(MR_Regression!G$3*MR_Rohdaten!$D23+G$4)</f>
        <v>#DIV/0!</v>
      </c>
      <c r="H22" s="479" t="e">
        <f>MR_Rohdaten!Z23-(MR_Regression!H$3*MR_Rohdaten!$D23+H$4)</f>
        <v>#DIV/0!</v>
      </c>
      <c r="I22" s="479" t="e">
        <f>MR_Rohdaten!AA23-(MR_Regression!I$3*MR_Rohdaten!$D23+I$4)</f>
        <v>#DIV/0!</v>
      </c>
      <c r="J22" s="479" t="e">
        <f>MR_Rohdaten!AB23-(MR_Regression!J$3*MR_Rohdaten!$D23+J$4)</f>
        <v>#DIV/0!</v>
      </c>
      <c r="K22" s="479" t="e">
        <f>MR_Rohdaten!AC23-(MR_Regression!K$3*MR_Rohdaten!$D23+K$4)</f>
        <v>#DIV/0!</v>
      </c>
      <c r="L22" s="479" t="e">
        <f>MR_Rohdaten!AD23-(MR_Regression!L$3*MR_Rohdaten!$D23+L$4)</f>
        <v>#DIV/0!</v>
      </c>
      <c r="M22" s="479" t="e">
        <f>MR_Rohdaten!AE23-(MR_Regression!M$3*MR_Rohdaten!$D23+M$4)</f>
        <v>#DIV/0!</v>
      </c>
      <c r="N22" s="479" t="e">
        <f>MR_Rohdaten!AF23-(MR_Regression!N$3*MR_Rohdaten!$D23+N$4)</f>
        <v>#DIV/0!</v>
      </c>
      <c r="O22" s="479" t="e">
        <f>MR_Rohdaten!AG23-(MR_Regression!O$3*MR_Rohdaten!$D23+O$4)</f>
        <v>#DIV/0!</v>
      </c>
      <c r="P22" s="479" t="e">
        <f>MR_Rohdaten!AH23-(MR_Regression!P$3*MR_Rohdaten!$D23+P$4)</f>
        <v>#DIV/0!</v>
      </c>
      <c r="AA22" s="480"/>
      <c r="AB22" s="480"/>
      <c r="AC22" s="480"/>
      <c r="AD22" s="480"/>
      <c r="AE22" s="480"/>
    </row>
    <row r="23" spans="1:31" x14ac:dyDescent="0.25">
      <c r="A23" s="465">
        <v>18</v>
      </c>
      <c r="B23" s="479" t="e">
        <f>MR_Rohdaten!T24-(MR_Regression!B$3*MR_Rohdaten!$D24+B$4)</f>
        <v>#DIV/0!</v>
      </c>
      <c r="C23" s="479" t="e">
        <f>MR_Rohdaten!U24-(MR_Regression!C$3*MR_Rohdaten!$D24+C$4)</f>
        <v>#DIV/0!</v>
      </c>
      <c r="D23" s="479" t="e">
        <f>MR_Rohdaten!V24-(MR_Regression!D$3*MR_Rohdaten!$D24+D$4)</f>
        <v>#DIV/0!</v>
      </c>
      <c r="E23" s="479" t="e">
        <f>MR_Rohdaten!W24-(MR_Regression!E$3*MR_Rohdaten!$D24+E$4)</f>
        <v>#DIV/0!</v>
      </c>
      <c r="F23" s="479" t="e">
        <f>MR_Rohdaten!X24-(MR_Regression!F$3*MR_Rohdaten!$D24+F$4)</f>
        <v>#DIV/0!</v>
      </c>
      <c r="G23" s="479" t="e">
        <f>MR_Rohdaten!Y24-(MR_Regression!G$3*MR_Rohdaten!$D24+G$4)</f>
        <v>#DIV/0!</v>
      </c>
      <c r="H23" s="479" t="e">
        <f>MR_Rohdaten!Z24-(MR_Regression!H$3*MR_Rohdaten!$D24+H$4)</f>
        <v>#DIV/0!</v>
      </c>
      <c r="I23" s="479" t="e">
        <f>MR_Rohdaten!AA24-(MR_Regression!I$3*MR_Rohdaten!$D24+I$4)</f>
        <v>#DIV/0!</v>
      </c>
      <c r="J23" s="479" t="e">
        <f>MR_Rohdaten!AB24-(MR_Regression!J$3*MR_Rohdaten!$D24+J$4)</f>
        <v>#DIV/0!</v>
      </c>
      <c r="K23" s="479" t="e">
        <f>MR_Rohdaten!AC24-(MR_Regression!K$3*MR_Rohdaten!$D24+K$4)</f>
        <v>#DIV/0!</v>
      </c>
      <c r="L23" s="479" t="e">
        <f>MR_Rohdaten!AD24-(MR_Regression!L$3*MR_Rohdaten!$D24+L$4)</f>
        <v>#DIV/0!</v>
      </c>
      <c r="M23" s="479" t="e">
        <f>MR_Rohdaten!AE24-(MR_Regression!M$3*MR_Rohdaten!$D24+M$4)</f>
        <v>#DIV/0!</v>
      </c>
      <c r="N23" s="479" t="e">
        <f>MR_Rohdaten!AF24-(MR_Regression!N$3*MR_Rohdaten!$D24+N$4)</f>
        <v>#DIV/0!</v>
      </c>
      <c r="O23" s="479" t="e">
        <f>MR_Rohdaten!AG24-(MR_Regression!O$3*MR_Rohdaten!$D24+O$4)</f>
        <v>#DIV/0!</v>
      </c>
      <c r="P23" s="479" t="e">
        <f>MR_Rohdaten!AH24-(MR_Regression!P$3*MR_Rohdaten!$D24+P$4)</f>
        <v>#DIV/0!</v>
      </c>
      <c r="R23" s="479" t="s">
        <v>980</v>
      </c>
      <c r="AA23" s="480"/>
      <c r="AB23" s="480"/>
    </row>
    <row r="24" spans="1:31" x14ac:dyDescent="0.25">
      <c r="A24" s="465">
        <v>19</v>
      </c>
      <c r="B24" s="479" t="e">
        <f>MR_Rohdaten!T25-(MR_Regression!B$3*MR_Rohdaten!$D25+B$4)</f>
        <v>#DIV/0!</v>
      </c>
      <c r="C24" s="479" t="e">
        <f>MR_Rohdaten!U25-(MR_Regression!C$3*MR_Rohdaten!$D25+C$4)</f>
        <v>#DIV/0!</v>
      </c>
      <c r="D24" s="479" t="e">
        <f>MR_Rohdaten!V25-(MR_Regression!D$3*MR_Rohdaten!$D25+D$4)</f>
        <v>#DIV/0!</v>
      </c>
      <c r="E24" s="479" t="e">
        <f>MR_Rohdaten!W25-(MR_Regression!E$3*MR_Rohdaten!$D25+E$4)</f>
        <v>#DIV/0!</v>
      </c>
      <c r="F24" s="479" t="e">
        <f>MR_Rohdaten!X25-(MR_Regression!F$3*MR_Rohdaten!$D25+F$4)</f>
        <v>#DIV/0!</v>
      </c>
      <c r="G24" s="479" t="e">
        <f>MR_Rohdaten!Y25-(MR_Regression!G$3*MR_Rohdaten!$D25+G$4)</f>
        <v>#DIV/0!</v>
      </c>
      <c r="H24" s="479" t="e">
        <f>MR_Rohdaten!Z25-(MR_Regression!H$3*MR_Rohdaten!$D25+H$4)</f>
        <v>#DIV/0!</v>
      </c>
      <c r="I24" s="479" t="e">
        <f>MR_Rohdaten!AA25-(MR_Regression!I$3*MR_Rohdaten!$D25+I$4)</f>
        <v>#DIV/0!</v>
      </c>
      <c r="J24" s="479" t="e">
        <f>MR_Rohdaten!AB25-(MR_Regression!J$3*MR_Rohdaten!$D25+J$4)</f>
        <v>#DIV/0!</v>
      </c>
      <c r="K24" s="479" t="e">
        <f>MR_Rohdaten!AC25-(MR_Regression!K$3*MR_Rohdaten!$D25+K$4)</f>
        <v>#DIV/0!</v>
      </c>
      <c r="L24" s="479" t="e">
        <f>MR_Rohdaten!AD25-(MR_Regression!L$3*MR_Rohdaten!$D25+L$4)</f>
        <v>#DIV/0!</v>
      </c>
      <c r="M24" s="479" t="e">
        <f>MR_Rohdaten!AE25-(MR_Regression!M$3*MR_Rohdaten!$D25+M$4)</f>
        <v>#DIV/0!</v>
      </c>
      <c r="N24" s="479" t="e">
        <f>MR_Rohdaten!AF25-(MR_Regression!N$3*MR_Rohdaten!$D25+N$4)</f>
        <v>#DIV/0!</v>
      </c>
      <c r="O24" s="479" t="e">
        <f>MR_Rohdaten!AG25-(MR_Regression!O$3*MR_Rohdaten!$D25+O$4)</f>
        <v>#DIV/0!</v>
      </c>
      <c r="P24" s="479" t="e">
        <f>MR_Rohdaten!AH25-(MR_Regression!P$3*MR_Rohdaten!$D25+P$4)</f>
        <v>#DIV/0!</v>
      </c>
      <c r="R24" s="479" t="s">
        <v>979</v>
      </c>
      <c r="AA24" s="462"/>
      <c r="AB24" s="110"/>
      <c r="AC24" s="125"/>
    </row>
    <row r="25" spans="1:31" x14ac:dyDescent="0.25">
      <c r="A25" s="465">
        <v>20</v>
      </c>
      <c r="B25" s="479" t="e">
        <f>MR_Rohdaten!T26-(MR_Regression!B$3*MR_Rohdaten!$D26+B$4)</f>
        <v>#DIV/0!</v>
      </c>
      <c r="C25" s="479" t="e">
        <f>MR_Rohdaten!U26-(MR_Regression!C$3*MR_Rohdaten!$D26+C$4)</f>
        <v>#DIV/0!</v>
      </c>
      <c r="D25" s="479" t="e">
        <f>MR_Rohdaten!V26-(MR_Regression!D$3*MR_Rohdaten!$D26+D$4)</f>
        <v>#DIV/0!</v>
      </c>
      <c r="E25" s="479" t="e">
        <f>MR_Rohdaten!W26-(MR_Regression!E$3*MR_Rohdaten!$D26+E$4)</f>
        <v>#DIV/0!</v>
      </c>
      <c r="F25" s="479" t="e">
        <f>MR_Rohdaten!X26-(MR_Regression!F$3*MR_Rohdaten!$D26+F$4)</f>
        <v>#DIV/0!</v>
      </c>
      <c r="G25" s="479" t="e">
        <f>MR_Rohdaten!Y26-(MR_Regression!G$3*MR_Rohdaten!$D26+G$4)</f>
        <v>#DIV/0!</v>
      </c>
      <c r="H25" s="479" t="e">
        <f>MR_Rohdaten!Z26-(MR_Regression!H$3*MR_Rohdaten!$D26+H$4)</f>
        <v>#DIV/0!</v>
      </c>
      <c r="I25" s="479" t="e">
        <f>MR_Rohdaten!AA26-(MR_Regression!I$3*MR_Rohdaten!$D26+I$4)</f>
        <v>#DIV/0!</v>
      </c>
      <c r="J25" s="479" t="e">
        <f>MR_Rohdaten!AB26-(MR_Regression!J$3*MR_Rohdaten!$D26+J$4)</f>
        <v>#DIV/0!</v>
      </c>
      <c r="K25" s="479" t="e">
        <f>MR_Rohdaten!AC26-(MR_Regression!K$3*MR_Rohdaten!$D26+K$4)</f>
        <v>#DIV/0!</v>
      </c>
      <c r="L25" s="479" t="e">
        <f>MR_Rohdaten!AD26-(MR_Regression!L$3*MR_Rohdaten!$D26+L$4)</f>
        <v>#DIV/0!</v>
      </c>
      <c r="M25" s="479" t="e">
        <f>MR_Rohdaten!AE26-(MR_Regression!M$3*MR_Rohdaten!$D26+M$4)</f>
        <v>#DIV/0!</v>
      </c>
      <c r="N25" s="479" t="e">
        <f>MR_Rohdaten!AF26-(MR_Regression!N$3*MR_Rohdaten!$D26+N$4)</f>
        <v>#DIV/0!</v>
      </c>
      <c r="O25" s="479" t="e">
        <f>MR_Rohdaten!AG26-(MR_Regression!O$3*MR_Rohdaten!$D26+O$4)</f>
        <v>#DIV/0!</v>
      </c>
      <c r="P25" s="479" t="e">
        <f>MR_Rohdaten!AH26-(MR_Regression!P$3*MR_Rohdaten!$D26+P$4)</f>
        <v>#DIV/0!</v>
      </c>
      <c r="AA25" s="462"/>
      <c r="AB25" s="110"/>
      <c r="AC25" s="125"/>
    </row>
    <row r="26" spans="1:31" x14ac:dyDescent="0.25">
      <c r="A26" s="465">
        <v>21</v>
      </c>
      <c r="B26" s="479" t="e">
        <f>MR_Rohdaten!T27-(MR_Regression!B$3*MR_Rohdaten!$D27+B$4)</f>
        <v>#DIV/0!</v>
      </c>
      <c r="C26" s="479" t="e">
        <f>MR_Rohdaten!U27-(MR_Regression!C$3*MR_Rohdaten!$D27+C$4)</f>
        <v>#DIV/0!</v>
      </c>
      <c r="D26" s="479" t="e">
        <f>MR_Rohdaten!V27-(MR_Regression!D$3*MR_Rohdaten!$D27+D$4)</f>
        <v>#DIV/0!</v>
      </c>
      <c r="E26" s="479" t="e">
        <f>MR_Rohdaten!W27-(MR_Regression!E$3*MR_Rohdaten!$D27+E$4)</f>
        <v>#DIV/0!</v>
      </c>
      <c r="F26" s="479" t="e">
        <f>MR_Rohdaten!X27-(MR_Regression!F$3*MR_Rohdaten!$D27+F$4)</f>
        <v>#DIV/0!</v>
      </c>
      <c r="G26" s="479" t="e">
        <f>MR_Rohdaten!Y27-(MR_Regression!G$3*MR_Rohdaten!$D27+G$4)</f>
        <v>#DIV/0!</v>
      </c>
      <c r="H26" s="479" t="e">
        <f>MR_Rohdaten!Z27-(MR_Regression!H$3*MR_Rohdaten!$D27+H$4)</f>
        <v>#DIV/0!</v>
      </c>
      <c r="I26" s="479" t="e">
        <f>MR_Rohdaten!AA27-(MR_Regression!I$3*MR_Rohdaten!$D27+I$4)</f>
        <v>#DIV/0!</v>
      </c>
      <c r="J26" s="479" t="e">
        <f>MR_Rohdaten!AB27-(MR_Regression!J$3*MR_Rohdaten!$D27+J$4)</f>
        <v>#DIV/0!</v>
      </c>
      <c r="K26" s="479" t="e">
        <f>MR_Rohdaten!AC27-(MR_Regression!K$3*MR_Rohdaten!$D27+K$4)</f>
        <v>#DIV/0!</v>
      </c>
      <c r="L26" s="479" t="e">
        <f>MR_Rohdaten!AD27-(MR_Regression!L$3*MR_Rohdaten!$D27+L$4)</f>
        <v>#DIV/0!</v>
      </c>
      <c r="M26" s="479" t="e">
        <f>MR_Rohdaten!AE27-(MR_Regression!M$3*MR_Rohdaten!$D27+M$4)</f>
        <v>#DIV/0!</v>
      </c>
      <c r="N26" s="479" t="e">
        <f>MR_Rohdaten!AF27-(MR_Regression!N$3*MR_Rohdaten!$D27+N$4)</f>
        <v>#DIV/0!</v>
      </c>
      <c r="O26" s="479" t="e">
        <f>MR_Rohdaten!AG27-(MR_Regression!O$3*MR_Rohdaten!$D27+O$4)</f>
        <v>#DIV/0!</v>
      </c>
      <c r="P26" s="479" t="e">
        <f>MR_Rohdaten!AH27-(MR_Regression!P$3*MR_Rohdaten!$D27+P$4)</f>
        <v>#DIV/0!</v>
      </c>
      <c r="AA26" s="462"/>
      <c r="AB26" s="110"/>
      <c r="AC26" s="125"/>
    </row>
    <row r="27" spans="1:31" x14ac:dyDescent="0.25">
      <c r="A27" s="465">
        <v>22</v>
      </c>
      <c r="B27" s="479" t="e">
        <f>MR_Rohdaten!T28-(MR_Regression!B$3*MR_Rohdaten!$D28+B$4)</f>
        <v>#DIV/0!</v>
      </c>
      <c r="C27" s="479" t="e">
        <f>MR_Rohdaten!U28-(MR_Regression!C$3*MR_Rohdaten!$D28+C$4)</f>
        <v>#DIV/0!</v>
      </c>
      <c r="D27" s="479" t="e">
        <f>MR_Rohdaten!V28-(MR_Regression!D$3*MR_Rohdaten!$D28+D$4)</f>
        <v>#DIV/0!</v>
      </c>
      <c r="E27" s="479" t="e">
        <f>MR_Rohdaten!W28-(MR_Regression!E$3*MR_Rohdaten!$D28+E$4)</f>
        <v>#DIV/0!</v>
      </c>
      <c r="F27" s="479" t="e">
        <f>MR_Rohdaten!X28-(MR_Regression!F$3*MR_Rohdaten!$D28+F$4)</f>
        <v>#DIV/0!</v>
      </c>
      <c r="G27" s="479" t="e">
        <f>MR_Rohdaten!Y28-(MR_Regression!G$3*MR_Rohdaten!$D28+G$4)</f>
        <v>#DIV/0!</v>
      </c>
      <c r="H27" s="479" t="e">
        <f>MR_Rohdaten!Z28-(MR_Regression!H$3*MR_Rohdaten!$D28+H$4)</f>
        <v>#DIV/0!</v>
      </c>
      <c r="I27" s="479" t="e">
        <f>MR_Rohdaten!AA28-(MR_Regression!I$3*MR_Rohdaten!$D28+I$4)</f>
        <v>#DIV/0!</v>
      </c>
      <c r="J27" s="479" t="e">
        <f>MR_Rohdaten!AB28-(MR_Regression!J$3*MR_Rohdaten!$D28+J$4)</f>
        <v>#DIV/0!</v>
      </c>
      <c r="K27" s="479" t="e">
        <f>MR_Rohdaten!AC28-(MR_Regression!K$3*MR_Rohdaten!$D28+K$4)</f>
        <v>#DIV/0!</v>
      </c>
      <c r="L27" s="479" t="e">
        <f>MR_Rohdaten!AD28-(MR_Regression!L$3*MR_Rohdaten!$D28+L$4)</f>
        <v>#DIV/0!</v>
      </c>
      <c r="M27" s="479" t="e">
        <f>MR_Rohdaten!AE28-(MR_Regression!M$3*MR_Rohdaten!$D28+M$4)</f>
        <v>#DIV/0!</v>
      </c>
      <c r="N27" s="479" t="e">
        <f>MR_Rohdaten!AF28-(MR_Regression!N$3*MR_Rohdaten!$D28+N$4)</f>
        <v>#DIV/0!</v>
      </c>
      <c r="O27" s="479" t="e">
        <f>MR_Rohdaten!AG28-(MR_Regression!O$3*MR_Rohdaten!$D28+O$4)</f>
        <v>#DIV/0!</v>
      </c>
      <c r="P27" s="479" t="e">
        <f>MR_Rohdaten!AH28-(MR_Regression!P$3*MR_Rohdaten!$D28+P$4)</f>
        <v>#DIV/0!</v>
      </c>
      <c r="AC27" s="125"/>
    </row>
    <row r="28" spans="1:31" x14ac:dyDescent="0.25">
      <c r="A28" s="465">
        <v>23</v>
      </c>
      <c r="B28" s="479" t="e">
        <f>MR_Rohdaten!T29-(MR_Regression!B$3*MR_Rohdaten!$D29+B$4)</f>
        <v>#DIV/0!</v>
      </c>
      <c r="C28" s="479" t="e">
        <f>MR_Rohdaten!U29-(MR_Regression!C$3*MR_Rohdaten!$D29+C$4)</f>
        <v>#DIV/0!</v>
      </c>
      <c r="D28" s="479" t="e">
        <f>MR_Rohdaten!V29-(MR_Regression!D$3*MR_Rohdaten!$D29+D$4)</f>
        <v>#DIV/0!</v>
      </c>
      <c r="E28" s="479" t="e">
        <f>MR_Rohdaten!W29-(MR_Regression!E$3*MR_Rohdaten!$D29+E$4)</f>
        <v>#DIV/0!</v>
      </c>
      <c r="F28" s="479" t="e">
        <f>MR_Rohdaten!X29-(MR_Regression!F$3*MR_Rohdaten!$D29+F$4)</f>
        <v>#DIV/0!</v>
      </c>
      <c r="G28" s="479" t="e">
        <f>MR_Rohdaten!Y29-(MR_Regression!G$3*MR_Rohdaten!$D29+G$4)</f>
        <v>#DIV/0!</v>
      </c>
      <c r="H28" s="479" t="e">
        <f>MR_Rohdaten!Z29-(MR_Regression!H$3*MR_Rohdaten!$D29+H$4)</f>
        <v>#DIV/0!</v>
      </c>
      <c r="I28" s="479" t="e">
        <f>MR_Rohdaten!AA29-(MR_Regression!I$3*MR_Rohdaten!$D29+I$4)</f>
        <v>#DIV/0!</v>
      </c>
      <c r="J28" s="479" t="e">
        <f>MR_Rohdaten!AB29-(MR_Regression!J$3*MR_Rohdaten!$D29+J$4)</f>
        <v>#DIV/0!</v>
      </c>
      <c r="K28" s="479" t="e">
        <f>MR_Rohdaten!AC29-(MR_Regression!K$3*MR_Rohdaten!$D29+K$4)</f>
        <v>#DIV/0!</v>
      </c>
      <c r="L28" s="479" t="e">
        <f>MR_Rohdaten!AD29-(MR_Regression!L$3*MR_Rohdaten!$D29+L$4)</f>
        <v>#DIV/0!</v>
      </c>
      <c r="M28" s="479" t="e">
        <f>MR_Rohdaten!AE29-(MR_Regression!M$3*MR_Rohdaten!$D29+M$4)</f>
        <v>#DIV/0!</v>
      </c>
      <c r="N28" s="479" t="e">
        <f>MR_Rohdaten!AF29-(MR_Regression!N$3*MR_Rohdaten!$D29+N$4)</f>
        <v>#DIV/0!</v>
      </c>
      <c r="O28" s="479" t="e">
        <f>MR_Rohdaten!AG29-(MR_Regression!O$3*MR_Rohdaten!$D29+O$4)</f>
        <v>#DIV/0!</v>
      </c>
      <c r="P28" s="479" t="e">
        <f>MR_Rohdaten!AH29-(MR_Regression!P$3*MR_Rohdaten!$D29+P$4)</f>
        <v>#DIV/0!</v>
      </c>
      <c r="AC28" s="125"/>
    </row>
    <row r="29" spans="1:31" x14ac:dyDescent="0.25">
      <c r="A29" s="465">
        <v>24</v>
      </c>
      <c r="B29" s="479" t="e">
        <f>MR_Rohdaten!T30-(MR_Regression!B$3*MR_Rohdaten!$D30+B$4)</f>
        <v>#DIV/0!</v>
      </c>
      <c r="C29" s="479" t="e">
        <f>MR_Rohdaten!U30-(MR_Regression!C$3*MR_Rohdaten!$D30+C$4)</f>
        <v>#DIV/0!</v>
      </c>
      <c r="D29" s="479" t="e">
        <f>MR_Rohdaten!V30-(MR_Regression!D$3*MR_Rohdaten!$D30+D$4)</f>
        <v>#DIV/0!</v>
      </c>
      <c r="E29" s="479" t="e">
        <f>MR_Rohdaten!W30-(MR_Regression!E$3*MR_Rohdaten!$D30+E$4)</f>
        <v>#DIV/0!</v>
      </c>
      <c r="F29" s="479" t="e">
        <f>MR_Rohdaten!X30-(MR_Regression!F$3*MR_Rohdaten!$D30+F$4)</f>
        <v>#DIV/0!</v>
      </c>
      <c r="G29" s="479" t="e">
        <f>MR_Rohdaten!Y30-(MR_Regression!G$3*MR_Rohdaten!$D30+G$4)</f>
        <v>#DIV/0!</v>
      </c>
      <c r="H29" s="479" t="e">
        <f>MR_Rohdaten!Z30-(MR_Regression!H$3*MR_Rohdaten!$D30+H$4)</f>
        <v>#DIV/0!</v>
      </c>
      <c r="I29" s="479" t="e">
        <f>MR_Rohdaten!AA30-(MR_Regression!I$3*MR_Rohdaten!$D30+I$4)</f>
        <v>#DIV/0!</v>
      </c>
      <c r="J29" s="479" t="e">
        <f>MR_Rohdaten!AB30-(MR_Regression!J$3*MR_Rohdaten!$D30+J$4)</f>
        <v>#DIV/0!</v>
      </c>
      <c r="K29" s="479" t="e">
        <f>MR_Rohdaten!AC30-(MR_Regression!K$3*MR_Rohdaten!$D30+K$4)</f>
        <v>#DIV/0!</v>
      </c>
      <c r="L29" s="479" t="e">
        <f>MR_Rohdaten!AD30-(MR_Regression!L$3*MR_Rohdaten!$D30+L$4)</f>
        <v>#DIV/0!</v>
      </c>
      <c r="M29" s="479" t="e">
        <f>MR_Rohdaten!AE30-(MR_Regression!M$3*MR_Rohdaten!$D30+M$4)</f>
        <v>#DIV/0!</v>
      </c>
      <c r="N29" s="479" t="e">
        <f>MR_Rohdaten!AF30-(MR_Regression!N$3*MR_Rohdaten!$D30+N$4)</f>
        <v>#DIV/0!</v>
      </c>
      <c r="O29" s="479" t="e">
        <f>MR_Rohdaten!AG30-(MR_Regression!O$3*MR_Rohdaten!$D30+O$4)</f>
        <v>#DIV/0!</v>
      </c>
      <c r="P29" s="479" t="e">
        <f>MR_Rohdaten!AH30-(MR_Regression!P$3*MR_Rohdaten!$D30+P$4)</f>
        <v>#DIV/0!</v>
      </c>
    </row>
    <row r="30" spans="1:31" x14ac:dyDescent="0.25">
      <c r="A30" s="465">
        <v>25</v>
      </c>
      <c r="B30" s="479" t="e">
        <f>MR_Rohdaten!T31-(MR_Regression!B$3*MR_Rohdaten!$D31+B$4)</f>
        <v>#DIV/0!</v>
      </c>
      <c r="C30" s="479" t="e">
        <f>MR_Rohdaten!U31-(MR_Regression!C$3*MR_Rohdaten!$D31+C$4)</f>
        <v>#DIV/0!</v>
      </c>
      <c r="D30" s="479" t="e">
        <f>MR_Rohdaten!V31-(MR_Regression!D$3*MR_Rohdaten!$D31+D$4)</f>
        <v>#DIV/0!</v>
      </c>
      <c r="E30" s="479" t="e">
        <f>MR_Rohdaten!W31-(MR_Regression!E$3*MR_Rohdaten!$D31+E$4)</f>
        <v>#DIV/0!</v>
      </c>
      <c r="F30" s="479" t="e">
        <f>MR_Rohdaten!X31-(MR_Regression!F$3*MR_Rohdaten!$D31+F$4)</f>
        <v>#DIV/0!</v>
      </c>
      <c r="G30" s="479" t="e">
        <f>MR_Rohdaten!Y31-(MR_Regression!G$3*MR_Rohdaten!$D31+G$4)</f>
        <v>#DIV/0!</v>
      </c>
      <c r="H30" s="479" t="e">
        <f>MR_Rohdaten!Z31-(MR_Regression!H$3*MR_Rohdaten!$D31+H$4)</f>
        <v>#DIV/0!</v>
      </c>
      <c r="I30" s="479" t="e">
        <f>MR_Rohdaten!AA31-(MR_Regression!I$3*MR_Rohdaten!$D31+I$4)</f>
        <v>#DIV/0!</v>
      </c>
      <c r="J30" s="479" t="e">
        <f>MR_Rohdaten!AB31-(MR_Regression!J$3*MR_Rohdaten!$D31+J$4)</f>
        <v>#DIV/0!</v>
      </c>
      <c r="K30" s="479" t="e">
        <f>MR_Rohdaten!AC31-(MR_Regression!K$3*MR_Rohdaten!$D31+K$4)</f>
        <v>#DIV/0!</v>
      </c>
      <c r="L30" s="479" t="e">
        <f>MR_Rohdaten!AD31-(MR_Regression!L$3*MR_Rohdaten!$D31+L$4)</f>
        <v>#DIV/0!</v>
      </c>
      <c r="M30" s="479" t="e">
        <f>MR_Rohdaten!AE31-(MR_Regression!M$3*MR_Rohdaten!$D31+M$4)</f>
        <v>#DIV/0!</v>
      </c>
      <c r="N30" s="479" t="e">
        <f>MR_Rohdaten!AF31-(MR_Regression!N$3*MR_Rohdaten!$D31+N$4)</f>
        <v>#DIV/0!</v>
      </c>
      <c r="O30" s="479" t="e">
        <f>MR_Rohdaten!AG31-(MR_Regression!O$3*MR_Rohdaten!$D31+O$4)</f>
        <v>#DIV/0!</v>
      </c>
      <c r="P30" s="479" t="e">
        <f>MR_Rohdaten!AH31-(MR_Regression!P$3*MR_Rohdaten!$D31+P$4)</f>
        <v>#DIV/0!</v>
      </c>
    </row>
    <row r="31" spans="1:31" x14ac:dyDescent="0.25">
      <c r="A31" s="465">
        <v>26</v>
      </c>
      <c r="B31" s="479" t="e">
        <f>MR_Rohdaten!T32-(MR_Regression!B$3*MR_Rohdaten!$D32+B$4)</f>
        <v>#DIV/0!</v>
      </c>
      <c r="C31" s="479" t="e">
        <f>MR_Rohdaten!U32-(MR_Regression!C$3*MR_Rohdaten!$D32+C$4)</f>
        <v>#DIV/0!</v>
      </c>
      <c r="D31" s="479" t="e">
        <f>MR_Rohdaten!V32-(MR_Regression!D$3*MR_Rohdaten!$D32+D$4)</f>
        <v>#DIV/0!</v>
      </c>
      <c r="E31" s="479" t="e">
        <f>MR_Rohdaten!W32-(MR_Regression!E$3*MR_Rohdaten!$D32+E$4)</f>
        <v>#DIV/0!</v>
      </c>
      <c r="F31" s="479" t="e">
        <f>MR_Rohdaten!X32-(MR_Regression!F$3*MR_Rohdaten!$D32+F$4)</f>
        <v>#DIV/0!</v>
      </c>
      <c r="G31" s="479" t="e">
        <f>MR_Rohdaten!Y32-(MR_Regression!G$3*MR_Rohdaten!$D32+G$4)</f>
        <v>#DIV/0!</v>
      </c>
      <c r="H31" s="479" t="e">
        <f>MR_Rohdaten!Z32-(MR_Regression!H$3*MR_Rohdaten!$D32+H$4)</f>
        <v>#DIV/0!</v>
      </c>
      <c r="I31" s="479" t="e">
        <f>MR_Rohdaten!AA32-(MR_Regression!I$3*MR_Rohdaten!$D32+I$4)</f>
        <v>#DIV/0!</v>
      </c>
      <c r="J31" s="479" t="e">
        <f>MR_Rohdaten!AB32-(MR_Regression!J$3*MR_Rohdaten!$D32+J$4)</f>
        <v>#DIV/0!</v>
      </c>
      <c r="K31" s="479" t="e">
        <f>MR_Rohdaten!AC32-(MR_Regression!K$3*MR_Rohdaten!$D32+K$4)</f>
        <v>#DIV/0!</v>
      </c>
      <c r="L31" s="479" t="e">
        <f>MR_Rohdaten!AD32-(MR_Regression!L$3*MR_Rohdaten!$D32+L$4)</f>
        <v>#DIV/0!</v>
      </c>
      <c r="M31" s="479" t="e">
        <f>MR_Rohdaten!AE32-(MR_Regression!M$3*MR_Rohdaten!$D32+M$4)</f>
        <v>#DIV/0!</v>
      </c>
      <c r="N31" s="479" t="e">
        <f>MR_Rohdaten!AF32-(MR_Regression!N$3*MR_Rohdaten!$D32+N$4)</f>
        <v>#DIV/0!</v>
      </c>
      <c r="O31" s="479" t="e">
        <f>MR_Rohdaten!AG32-(MR_Regression!O$3*MR_Rohdaten!$D32+O$4)</f>
        <v>#DIV/0!</v>
      </c>
      <c r="P31" s="479" t="e">
        <f>MR_Rohdaten!AH32-(MR_Regression!P$3*MR_Rohdaten!$D32+P$4)</f>
        <v>#DIV/0!</v>
      </c>
    </row>
    <row r="32" spans="1:31" x14ac:dyDescent="0.25">
      <c r="A32" s="465">
        <v>27</v>
      </c>
      <c r="B32" s="479" t="e">
        <f>MR_Rohdaten!T33-(MR_Regression!B$3*MR_Rohdaten!$D33+B$4)</f>
        <v>#DIV/0!</v>
      </c>
      <c r="C32" s="479" t="e">
        <f>MR_Rohdaten!U33-(MR_Regression!C$3*MR_Rohdaten!$D33+C$4)</f>
        <v>#DIV/0!</v>
      </c>
      <c r="D32" s="479" t="e">
        <f>MR_Rohdaten!V33-(MR_Regression!D$3*MR_Rohdaten!$D33+D$4)</f>
        <v>#DIV/0!</v>
      </c>
      <c r="E32" s="479" t="e">
        <f>MR_Rohdaten!W33-(MR_Regression!E$3*MR_Rohdaten!$D33+E$4)</f>
        <v>#DIV/0!</v>
      </c>
      <c r="F32" s="479" t="e">
        <f>MR_Rohdaten!X33-(MR_Regression!F$3*MR_Rohdaten!$D33+F$4)</f>
        <v>#DIV/0!</v>
      </c>
      <c r="G32" s="479" t="e">
        <f>MR_Rohdaten!Y33-(MR_Regression!G$3*MR_Rohdaten!$D33+G$4)</f>
        <v>#DIV/0!</v>
      </c>
      <c r="H32" s="479" t="e">
        <f>MR_Rohdaten!Z33-(MR_Regression!H$3*MR_Rohdaten!$D33+H$4)</f>
        <v>#DIV/0!</v>
      </c>
      <c r="I32" s="479" t="e">
        <f>MR_Rohdaten!AA33-(MR_Regression!I$3*MR_Rohdaten!$D33+I$4)</f>
        <v>#DIV/0!</v>
      </c>
      <c r="J32" s="479" t="e">
        <f>MR_Rohdaten!AB33-(MR_Regression!J$3*MR_Rohdaten!$D33+J$4)</f>
        <v>#DIV/0!</v>
      </c>
      <c r="K32" s="479" t="e">
        <f>MR_Rohdaten!AC33-(MR_Regression!K$3*MR_Rohdaten!$D33+K$4)</f>
        <v>#DIV/0!</v>
      </c>
      <c r="L32" s="479" t="e">
        <f>MR_Rohdaten!AD33-(MR_Regression!L$3*MR_Rohdaten!$D33+L$4)</f>
        <v>#DIV/0!</v>
      </c>
      <c r="M32" s="479" t="e">
        <f>MR_Rohdaten!AE33-(MR_Regression!M$3*MR_Rohdaten!$D33+M$4)</f>
        <v>#DIV/0!</v>
      </c>
      <c r="N32" s="479" t="e">
        <f>MR_Rohdaten!AF33-(MR_Regression!N$3*MR_Rohdaten!$D33+N$4)</f>
        <v>#DIV/0!</v>
      </c>
      <c r="O32" s="479" t="e">
        <f>MR_Rohdaten!AG33-(MR_Regression!O$3*MR_Rohdaten!$D33+O$4)</f>
        <v>#DIV/0!</v>
      </c>
      <c r="P32" s="479" t="e">
        <f>MR_Rohdaten!AH33-(MR_Regression!P$3*MR_Rohdaten!$D33+P$4)</f>
        <v>#DIV/0!</v>
      </c>
      <c r="R32" s="480" t="s">
        <v>984</v>
      </c>
    </row>
    <row r="33" spans="1:95" x14ac:dyDescent="0.25">
      <c r="A33" s="465">
        <v>28</v>
      </c>
      <c r="B33" s="479" t="e">
        <f>MR_Rohdaten!T34-(MR_Regression!B$3*MR_Rohdaten!$D34+B$4)</f>
        <v>#DIV/0!</v>
      </c>
      <c r="C33" s="479" t="e">
        <f>MR_Rohdaten!U34-(MR_Regression!C$3*MR_Rohdaten!$D34+C$4)</f>
        <v>#DIV/0!</v>
      </c>
      <c r="D33" s="479" t="e">
        <f>MR_Rohdaten!V34-(MR_Regression!D$3*MR_Rohdaten!$D34+D$4)</f>
        <v>#DIV/0!</v>
      </c>
      <c r="E33" s="479" t="e">
        <f>MR_Rohdaten!W34-(MR_Regression!E$3*MR_Rohdaten!$D34+E$4)</f>
        <v>#DIV/0!</v>
      </c>
      <c r="F33" s="479" t="e">
        <f>MR_Rohdaten!X34-(MR_Regression!F$3*MR_Rohdaten!$D34+F$4)</f>
        <v>#DIV/0!</v>
      </c>
      <c r="G33" s="479" t="e">
        <f>MR_Rohdaten!Y34-(MR_Regression!G$3*MR_Rohdaten!$D34+G$4)</f>
        <v>#DIV/0!</v>
      </c>
      <c r="H33" s="479" t="e">
        <f>MR_Rohdaten!Z34-(MR_Regression!H$3*MR_Rohdaten!$D34+H$4)</f>
        <v>#DIV/0!</v>
      </c>
      <c r="I33" s="479" t="e">
        <f>MR_Rohdaten!AA34-(MR_Regression!I$3*MR_Rohdaten!$D34+I$4)</f>
        <v>#DIV/0!</v>
      </c>
      <c r="J33" s="479" t="e">
        <f>MR_Rohdaten!AB34-(MR_Regression!J$3*MR_Rohdaten!$D34+J$4)</f>
        <v>#DIV/0!</v>
      </c>
      <c r="K33" s="479" t="e">
        <f>MR_Rohdaten!AC34-(MR_Regression!K$3*MR_Rohdaten!$D34+K$4)</f>
        <v>#DIV/0!</v>
      </c>
      <c r="L33" s="479" t="e">
        <f>MR_Rohdaten!AD34-(MR_Regression!L$3*MR_Rohdaten!$D34+L$4)</f>
        <v>#DIV/0!</v>
      </c>
      <c r="M33" s="479" t="e">
        <f>MR_Rohdaten!AE34-(MR_Regression!M$3*MR_Rohdaten!$D34+M$4)</f>
        <v>#DIV/0!</v>
      </c>
      <c r="N33" s="479" t="e">
        <f>MR_Rohdaten!AF34-(MR_Regression!N$3*MR_Rohdaten!$D34+N$4)</f>
        <v>#DIV/0!</v>
      </c>
      <c r="O33" s="479" t="e">
        <f>MR_Rohdaten!AG34-(MR_Regression!O$3*MR_Rohdaten!$D34+O$4)</f>
        <v>#DIV/0!</v>
      </c>
      <c r="P33" s="479" t="e">
        <f>MR_Rohdaten!AH34-(MR_Regression!P$3*MR_Rohdaten!$D34+P$4)</f>
        <v>#DIV/0!</v>
      </c>
      <c r="R33" s="480" t="s">
        <v>1224</v>
      </c>
      <c r="AL33" s="480" t="s">
        <v>1288</v>
      </c>
      <c r="AM33" s="480"/>
      <c r="AN33" s="480"/>
      <c r="AO33" s="480"/>
      <c r="AP33" s="480"/>
    </row>
    <row r="34" spans="1:95" x14ac:dyDescent="0.25">
      <c r="A34" s="465">
        <v>29</v>
      </c>
      <c r="B34" s="479" t="e">
        <f>MR_Rohdaten!T35-(MR_Regression!B$3*MR_Rohdaten!$D35+B$4)</f>
        <v>#DIV/0!</v>
      </c>
      <c r="C34" s="479" t="e">
        <f>MR_Rohdaten!U35-(MR_Regression!C$3*MR_Rohdaten!$D35+C$4)</f>
        <v>#DIV/0!</v>
      </c>
      <c r="D34" s="479" t="e">
        <f>MR_Rohdaten!V35-(MR_Regression!D$3*MR_Rohdaten!$D35+D$4)</f>
        <v>#DIV/0!</v>
      </c>
      <c r="E34" s="479" t="e">
        <f>MR_Rohdaten!W35-(MR_Regression!E$3*MR_Rohdaten!$D35+E$4)</f>
        <v>#DIV/0!</v>
      </c>
      <c r="F34" s="479" t="e">
        <f>MR_Rohdaten!X35-(MR_Regression!F$3*MR_Rohdaten!$D35+F$4)</f>
        <v>#DIV/0!</v>
      </c>
      <c r="G34" s="479" t="e">
        <f>MR_Rohdaten!Y35-(MR_Regression!G$3*MR_Rohdaten!$D35+G$4)</f>
        <v>#DIV/0!</v>
      </c>
      <c r="H34" s="479" t="e">
        <f>MR_Rohdaten!Z35-(MR_Regression!H$3*MR_Rohdaten!$D35+H$4)</f>
        <v>#DIV/0!</v>
      </c>
      <c r="I34" s="479" t="e">
        <f>MR_Rohdaten!AA35-(MR_Regression!I$3*MR_Rohdaten!$D35+I$4)</f>
        <v>#DIV/0!</v>
      </c>
      <c r="J34" s="479" t="e">
        <f>MR_Rohdaten!AB35-(MR_Regression!J$3*MR_Rohdaten!$D35+J$4)</f>
        <v>#DIV/0!</v>
      </c>
      <c r="K34" s="479" t="e">
        <f>MR_Rohdaten!AC35-(MR_Regression!K$3*MR_Rohdaten!$D35+K$4)</f>
        <v>#DIV/0!</v>
      </c>
      <c r="L34" s="479" t="e">
        <f>MR_Rohdaten!AD35-(MR_Regression!L$3*MR_Rohdaten!$D35+L$4)</f>
        <v>#DIV/0!</v>
      </c>
      <c r="M34" s="479" t="e">
        <f>MR_Rohdaten!AE35-(MR_Regression!M$3*MR_Rohdaten!$D35+M$4)</f>
        <v>#DIV/0!</v>
      </c>
      <c r="N34" s="479" t="e">
        <f>MR_Rohdaten!AF35-(MR_Regression!N$3*MR_Rohdaten!$D35+N$4)</f>
        <v>#DIV/0!</v>
      </c>
      <c r="O34" s="479" t="e">
        <f>MR_Rohdaten!AG35-(MR_Regression!O$3*MR_Rohdaten!$D35+O$4)</f>
        <v>#DIV/0!</v>
      </c>
      <c r="P34" s="479" t="e">
        <f>MR_Rohdaten!AH35-(MR_Regression!P$3*MR_Rohdaten!$D35+P$4)</f>
        <v>#DIV/0!</v>
      </c>
      <c r="R34" s="142" t="s">
        <v>978</v>
      </c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E34" s="142" t="s">
        <v>1040</v>
      </c>
      <c r="AF34" s="142" t="s">
        <v>1297</v>
      </c>
      <c r="AG34" s="142"/>
      <c r="AH34" s="142"/>
      <c r="AI34" s="142"/>
      <c r="AL34" s="299" t="s">
        <v>971</v>
      </c>
      <c r="AM34" s="387" t="s">
        <v>970</v>
      </c>
      <c r="AN34" s="51" t="s">
        <v>969</v>
      </c>
      <c r="AO34" s="51"/>
      <c r="AP34" s="52"/>
      <c r="AQ34" s="479" t="s">
        <v>1279</v>
      </c>
      <c r="AT34" s="142" t="s">
        <v>977</v>
      </c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G34" s="142" t="s">
        <v>1040</v>
      </c>
      <c r="BH34" s="142" t="s">
        <v>1296</v>
      </c>
      <c r="BI34" s="142"/>
      <c r="BJ34" s="142"/>
      <c r="BK34" s="142"/>
      <c r="BL34" s="480" t="s">
        <v>1288</v>
      </c>
      <c r="BM34" s="480"/>
      <c r="BN34" s="480"/>
      <c r="BO34" s="480"/>
      <c r="BP34" s="480"/>
      <c r="BU34" s="142" t="s">
        <v>976</v>
      </c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H34" s="142"/>
      <c r="CI34" s="142"/>
      <c r="CL34" s="480" t="s">
        <v>1288</v>
      </c>
      <c r="CM34" s="480"/>
      <c r="CN34" s="480"/>
      <c r="CO34" s="480"/>
      <c r="CP34" s="480"/>
    </row>
    <row r="35" spans="1:95" x14ac:dyDescent="0.25">
      <c r="A35" s="465">
        <v>30</v>
      </c>
      <c r="B35" s="479" t="e">
        <f>MR_Rohdaten!T36-(MR_Regression!B$3*MR_Rohdaten!$D36+B$4)</f>
        <v>#DIV/0!</v>
      </c>
      <c r="C35" s="479" t="e">
        <f>MR_Rohdaten!U36-(MR_Regression!C$3*MR_Rohdaten!$D36+C$4)</f>
        <v>#DIV/0!</v>
      </c>
      <c r="D35" s="479" t="e">
        <f>MR_Rohdaten!V36-(MR_Regression!D$3*MR_Rohdaten!$D36+D$4)</f>
        <v>#DIV/0!</v>
      </c>
      <c r="E35" s="479" t="e">
        <f>MR_Rohdaten!W36-(MR_Regression!E$3*MR_Rohdaten!$D36+E$4)</f>
        <v>#DIV/0!</v>
      </c>
      <c r="F35" s="479" t="e">
        <f>MR_Rohdaten!X36-(MR_Regression!F$3*MR_Rohdaten!$D36+F$4)</f>
        <v>#DIV/0!</v>
      </c>
      <c r="G35" s="479" t="e">
        <f>MR_Rohdaten!Y36-(MR_Regression!G$3*MR_Rohdaten!$D36+G$4)</f>
        <v>#DIV/0!</v>
      </c>
      <c r="H35" s="479" t="e">
        <f>MR_Rohdaten!Z36-(MR_Regression!H$3*MR_Rohdaten!$D36+H$4)</f>
        <v>#DIV/0!</v>
      </c>
      <c r="I35" s="479" t="e">
        <f>MR_Rohdaten!AA36-(MR_Regression!I$3*MR_Rohdaten!$D36+I$4)</f>
        <v>#DIV/0!</v>
      </c>
      <c r="J35" s="479" t="e">
        <f>MR_Rohdaten!AB36-(MR_Regression!J$3*MR_Rohdaten!$D36+J$4)</f>
        <v>#DIV/0!</v>
      </c>
      <c r="K35" s="479" t="e">
        <f>MR_Rohdaten!AC36-(MR_Regression!K$3*MR_Rohdaten!$D36+K$4)</f>
        <v>#DIV/0!</v>
      </c>
      <c r="L35" s="479" t="e">
        <f>MR_Rohdaten!AD36-(MR_Regression!L$3*MR_Rohdaten!$D36+L$4)</f>
        <v>#DIV/0!</v>
      </c>
      <c r="M35" s="479" t="e">
        <f>MR_Rohdaten!AE36-(MR_Regression!M$3*MR_Rohdaten!$D36+M$4)</f>
        <v>#DIV/0!</v>
      </c>
      <c r="N35" s="479" t="e">
        <f>MR_Rohdaten!AF36-(MR_Regression!N$3*MR_Rohdaten!$D36+N$4)</f>
        <v>#DIV/0!</v>
      </c>
      <c r="O35" s="479" t="e">
        <f>MR_Rohdaten!AG36-(MR_Regression!O$3*MR_Rohdaten!$D36+O$4)</f>
        <v>#DIV/0!</v>
      </c>
      <c r="P35" s="479" t="e">
        <f>MR_Rohdaten!AH36-(MR_Regression!P$3*MR_Rohdaten!$D36+P$4)</f>
        <v>#DIV/0!</v>
      </c>
      <c r="R35" s="142" t="s">
        <v>1287</v>
      </c>
      <c r="S35" s="142" t="s">
        <v>1295</v>
      </c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E35" s="142"/>
      <c r="AF35" s="479" t="s">
        <v>1293</v>
      </c>
      <c r="AL35" s="386"/>
      <c r="AM35" s="110"/>
      <c r="AN35" s="125">
        <f t="shared" ref="AN35:AN44" si="0">AL35*AM35</f>
        <v>0</v>
      </c>
      <c r="AO35" s="479" t="s">
        <v>968</v>
      </c>
      <c r="AP35" s="11"/>
      <c r="AQ35" s="479" t="s">
        <v>1278</v>
      </c>
      <c r="AT35" s="142" t="s">
        <v>1287</v>
      </c>
      <c r="AU35" s="142" t="s">
        <v>1294</v>
      </c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G35" s="142"/>
      <c r="BH35" s="479" t="s">
        <v>1293</v>
      </c>
      <c r="BL35" s="299" t="s">
        <v>971</v>
      </c>
      <c r="BM35" s="387" t="s">
        <v>970</v>
      </c>
      <c r="BN35" s="51" t="s">
        <v>969</v>
      </c>
      <c r="BO35" s="51"/>
      <c r="BP35" s="52"/>
      <c r="BQ35" s="479" t="s">
        <v>1279</v>
      </c>
      <c r="BU35" s="142"/>
      <c r="BV35" s="142"/>
      <c r="BW35" s="142"/>
      <c r="BX35" s="142"/>
      <c r="BY35" s="142"/>
      <c r="BZ35" s="142"/>
      <c r="CA35" s="142"/>
      <c r="CB35" s="142"/>
      <c r="CC35" s="142"/>
      <c r="CD35" s="142"/>
      <c r="CE35" s="142"/>
      <c r="CF35" s="142"/>
      <c r="CH35" s="142"/>
      <c r="CL35" s="299" t="s">
        <v>971</v>
      </c>
      <c r="CM35" s="387" t="s">
        <v>970</v>
      </c>
      <c r="CN35" s="51" t="s">
        <v>969</v>
      </c>
      <c r="CO35" s="51"/>
      <c r="CP35" s="52"/>
      <c r="CQ35" s="479" t="s">
        <v>1279</v>
      </c>
    </row>
    <row r="36" spans="1:95" x14ac:dyDescent="0.25">
      <c r="A36" s="465">
        <v>31</v>
      </c>
      <c r="B36" s="479" t="e">
        <f>MR_Rohdaten!T37-(MR_Regression!B$3*MR_Rohdaten!$D37+B$4)</f>
        <v>#DIV/0!</v>
      </c>
      <c r="C36" s="479" t="e">
        <f>MR_Rohdaten!U37-(MR_Regression!C$3*MR_Rohdaten!$D37+C$4)</f>
        <v>#DIV/0!</v>
      </c>
      <c r="D36" s="479" t="e">
        <f>MR_Rohdaten!V37-(MR_Regression!D$3*MR_Rohdaten!$D37+D$4)</f>
        <v>#DIV/0!</v>
      </c>
      <c r="E36" s="479" t="e">
        <f>MR_Rohdaten!W37-(MR_Regression!E$3*MR_Rohdaten!$D37+E$4)</f>
        <v>#DIV/0!</v>
      </c>
      <c r="F36" s="479" t="e">
        <f>MR_Rohdaten!X37-(MR_Regression!F$3*MR_Rohdaten!$D37+F$4)</f>
        <v>#DIV/0!</v>
      </c>
      <c r="G36" s="479" t="e">
        <f>MR_Rohdaten!Y37-(MR_Regression!G$3*MR_Rohdaten!$D37+G$4)</f>
        <v>#DIV/0!</v>
      </c>
      <c r="H36" s="479" t="e">
        <f>MR_Rohdaten!Z37-(MR_Regression!H$3*MR_Rohdaten!$D37+H$4)</f>
        <v>#DIV/0!</v>
      </c>
      <c r="I36" s="479" t="e">
        <f>MR_Rohdaten!AA37-(MR_Regression!I$3*MR_Rohdaten!$D37+I$4)</f>
        <v>#DIV/0!</v>
      </c>
      <c r="J36" s="479" t="e">
        <f>MR_Rohdaten!AB37-(MR_Regression!J$3*MR_Rohdaten!$D37+J$4)</f>
        <v>#DIV/0!</v>
      </c>
      <c r="K36" s="479" t="e">
        <f>MR_Rohdaten!AC37-(MR_Regression!K$3*MR_Rohdaten!$D37+K$4)</f>
        <v>#DIV/0!</v>
      </c>
      <c r="L36" s="479" t="e">
        <f>MR_Rohdaten!AD37-(MR_Regression!L$3*MR_Rohdaten!$D37+L$4)</f>
        <v>#DIV/0!</v>
      </c>
      <c r="M36" s="479" t="e">
        <f>MR_Rohdaten!AE37-(MR_Regression!M$3*MR_Rohdaten!$D37+M$4)</f>
        <v>#DIV/0!</v>
      </c>
      <c r="N36" s="479" t="e">
        <f>MR_Rohdaten!AF37-(MR_Regression!N$3*MR_Rohdaten!$D37+N$4)</f>
        <v>#DIV/0!</v>
      </c>
      <c r="O36" s="479" t="e">
        <f>MR_Rohdaten!AG37-(MR_Regression!O$3*MR_Rohdaten!$D37+O$4)</f>
        <v>#DIV/0!</v>
      </c>
      <c r="P36" s="479" t="e">
        <f>MR_Rohdaten!AH37-(MR_Regression!P$3*MR_Rohdaten!$D37+P$4)</f>
        <v>#DIV/0!</v>
      </c>
      <c r="R36" s="142"/>
      <c r="S36" s="451" t="s">
        <v>1228</v>
      </c>
      <c r="T36" s="452" t="s">
        <v>1229</v>
      </c>
      <c r="U36" s="479" t="s">
        <v>518</v>
      </c>
      <c r="V36" s="479" t="s">
        <v>1229</v>
      </c>
      <c r="W36" s="479" t="s">
        <v>1285</v>
      </c>
      <c r="X36" s="479" t="s">
        <v>170</v>
      </c>
      <c r="AE36" s="142" t="s">
        <v>1233</v>
      </c>
      <c r="AF36" s="479">
        <v>0.573791999</v>
      </c>
      <c r="AL36" s="386"/>
      <c r="AM36" s="110"/>
      <c r="AN36" s="125">
        <f t="shared" si="0"/>
        <v>0</v>
      </c>
      <c r="AO36" s="479" t="s">
        <v>967</v>
      </c>
      <c r="AP36" s="11"/>
      <c r="AT36" s="142"/>
      <c r="AU36" s="453" t="s">
        <v>1228</v>
      </c>
      <c r="AV36" s="454" t="s">
        <v>1229</v>
      </c>
      <c r="AW36" s="479" t="s">
        <v>518</v>
      </c>
      <c r="AX36" s="479" t="s">
        <v>1229</v>
      </c>
      <c r="AY36" s="479" t="s">
        <v>1285</v>
      </c>
      <c r="AZ36" s="479" t="s">
        <v>170</v>
      </c>
      <c r="BG36" s="142" t="s">
        <v>1233</v>
      </c>
      <c r="BH36" s="479">
        <v>0.40956189199999998</v>
      </c>
      <c r="BL36" s="386"/>
      <c r="BM36" s="110"/>
      <c r="BN36" s="125">
        <f t="shared" ref="BN36:BN45" si="1">BL36*BM36</f>
        <v>0</v>
      </c>
      <c r="BO36" s="479" t="s">
        <v>968</v>
      </c>
      <c r="BP36" s="11"/>
      <c r="BQ36" s="479" t="s">
        <v>1278</v>
      </c>
      <c r="BU36" s="142"/>
      <c r="CH36" s="142"/>
      <c r="CL36" s="386"/>
      <c r="CM36" s="110"/>
      <c r="CN36" s="125">
        <f t="shared" ref="CN36:CN45" si="2">CL36*CM36</f>
        <v>0</v>
      </c>
      <c r="CO36" s="479" t="s">
        <v>968</v>
      </c>
      <c r="CP36" s="11"/>
      <c r="CQ36" s="479" t="s">
        <v>1278</v>
      </c>
    </row>
    <row r="37" spans="1:95" x14ac:dyDescent="0.25">
      <c r="A37" s="465">
        <v>32</v>
      </c>
      <c r="B37" s="479" t="e">
        <f>MR_Rohdaten!T38-(MR_Regression!B$3*MR_Rohdaten!$D38+B$4)</f>
        <v>#DIV/0!</v>
      </c>
      <c r="C37" s="479" t="e">
        <f>MR_Rohdaten!U38-(MR_Regression!C$3*MR_Rohdaten!$D38+C$4)</f>
        <v>#DIV/0!</v>
      </c>
      <c r="D37" s="479" t="e">
        <f>MR_Rohdaten!V38-(MR_Regression!D$3*MR_Rohdaten!$D38+D$4)</f>
        <v>#DIV/0!</v>
      </c>
      <c r="E37" s="479" t="e">
        <f>MR_Rohdaten!W38-(MR_Regression!E$3*MR_Rohdaten!$D38+E$4)</f>
        <v>#DIV/0!</v>
      </c>
      <c r="F37" s="479" t="e">
        <f>MR_Rohdaten!X38-(MR_Regression!F$3*MR_Rohdaten!$D38+F$4)</f>
        <v>#DIV/0!</v>
      </c>
      <c r="G37" s="479" t="e">
        <f>MR_Rohdaten!Y38-(MR_Regression!G$3*MR_Rohdaten!$D38+G$4)</f>
        <v>#DIV/0!</v>
      </c>
      <c r="H37" s="479" t="e">
        <f>MR_Rohdaten!Z38-(MR_Regression!H$3*MR_Rohdaten!$D38+H$4)</f>
        <v>#DIV/0!</v>
      </c>
      <c r="I37" s="479" t="e">
        <f>MR_Rohdaten!AA38-(MR_Regression!I$3*MR_Rohdaten!$D38+I$4)</f>
        <v>#DIV/0!</v>
      </c>
      <c r="J37" s="479" t="e">
        <f>MR_Rohdaten!AB38-(MR_Regression!J$3*MR_Rohdaten!$D38+J$4)</f>
        <v>#DIV/0!</v>
      </c>
      <c r="K37" s="479" t="e">
        <f>MR_Rohdaten!AC38-(MR_Regression!K$3*MR_Rohdaten!$D38+K$4)</f>
        <v>#DIV/0!</v>
      </c>
      <c r="L37" s="479" t="e">
        <f>MR_Rohdaten!AD38-(MR_Regression!L$3*MR_Rohdaten!$D38+L$4)</f>
        <v>#DIV/0!</v>
      </c>
      <c r="M37" s="479" t="e">
        <f>MR_Rohdaten!AE38-(MR_Regression!M$3*MR_Rohdaten!$D38+M$4)</f>
        <v>#DIV/0!</v>
      </c>
      <c r="N37" s="479" t="e">
        <f>MR_Rohdaten!AF38-(MR_Regression!N$3*MR_Rohdaten!$D38+N$4)</f>
        <v>#DIV/0!</v>
      </c>
      <c r="O37" s="479" t="e">
        <f>MR_Rohdaten!AG38-(MR_Regression!O$3*MR_Rohdaten!$D38+O$4)</f>
        <v>#DIV/0!</v>
      </c>
      <c r="P37" s="479" t="e">
        <f>MR_Rohdaten!AH38-(MR_Regression!P$3*MR_Rohdaten!$D38+P$4)</f>
        <v>#DIV/0!</v>
      </c>
      <c r="R37" s="142"/>
      <c r="S37" s="451"/>
      <c r="T37" s="455" t="s">
        <v>1284</v>
      </c>
      <c r="V37" s="479" t="s">
        <v>1283</v>
      </c>
      <c r="AE37" s="142" t="s">
        <v>1234</v>
      </c>
      <c r="AF37" s="479">
        <v>0.32923725799999998</v>
      </c>
      <c r="AL37" s="386"/>
      <c r="AM37" s="110"/>
      <c r="AN37" s="125">
        <f t="shared" si="0"/>
        <v>0</v>
      </c>
      <c r="AO37" s="479" t="s">
        <v>966</v>
      </c>
      <c r="AP37" s="11"/>
      <c r="AT37" s="142"/>
      <c r="AU37" s="453"/>
      <c r="AV37" s="456" t="s">
        <v>1284</v>
      </c>
      <c r="AX37" s="479" t="s">
        <v>1283</v>
      </c>
      <c r="BG37" s="142" t="s">
        <v>1234</v>
      </c>
      <c r="BH37" s="479">
        <v>0.167740944</v>
      </c>
      <c r="BL37" s="386"/>
      <c r="BM37" s="110"/>
      <c r="BN37" s="125">
        <f t="shared" si="1"/>
        <v>0</v>
      </c>
      <c r="BO37" s="479" t="s">
        <v>967</v>
      </c>
      <c r="BP37" s="11"/>
      <c r="BU37" s="142"/>
      <c r="CH37" s="142"/>
      <c r="CL37" s="386"/>
      <c r="CM37" s="110"/>
      <c r="CN37" s="125">
        <f t="shared" si="2"/>
        <v>0</v>
      </c>
      <c r="CO37" s="479" t="s">
        <v>967</v>
      </c>
      <c r="CP37" s="11"/>
    </row>
    <row r="38" spans="1:95" x14ac:dyDescent="0.25">
      <c r="A38" s="465">
        <v>33</v>
      </c>
      <c r="B38" s="479" t="e">
        <f>MR_Rohdaten!T39-(MR_Regression!B$3*MR_Rohdaten!$D39+B$4)</f>
        <v>#DIV/0!</v>
      </c>
      <c r="C38" s="479" t="e">
        <f>MR_Rohdaten!U39-(MR_Regression!C$3*MR_Rohdaten!$D39+C$4)</f>
        <v>#DIV/0!</v>
      </c>
      <c r="D38" s="479" t="e">
        <f>MR_Rohdaten!V39-(MR_Regression!D$3*MR_Rohdaten!$D39+D$4)</f>
        <v>#DIV/0!</v>
      </c>
      <c r="E38" s="479" t="e">
        <f>MR_Rohdaten!W39-(MR_Regression!E$3*MR_Rohdaten!$D39+E$4)</f>
        <v>#DIV/0!</v>
      </c>
      <c r="F38" s="479" t="e">
        <f>MR_Rohdaten!X39-(MR_Regression!F$3*MR_Rohdaten!$D39+F$4)</f>
        <v>#DIV/0!</v>
      </c>
      <c r="G38" s="479" t="e">
        <f>MR_Rohdaten!Y39-(MR_Regression!G$3*MR_Rohdaten!$D39+G$4)</f>
        <v>#DIV/0!</v>
      </c>
      <c r="H38" s="479" t="e">
        <f>MR_Rohdaten!Z39-(MR_Regression!H$3*MR_Rohdaten!$D39+H$4)</f>
        <v>#DIV/0!</v>
      </c>
      <c r="I38" s="479" t="e">
        <f>MR_Rohdaten!AA39-(MR_Regression!I$3*MR_Rohdaten!$D39+I$4)</f>
        <v>#DIV/0!</v>
      </c>
      <c r="J38" s="479" t="e">
        <f>MR_Rohdaten!AB39-(MR_Regression!J$3*MR_Rohdaten!$D39+J$4)</f>
        <v>#DIV/0!</v>
      </c>
      <c r="K38" s="479" t="e">
        <f>MR_Rohdaten!AC39-(MR_Regression!K$3*MR_Rohdaten!$D39+K$4)</f>
        <v>#DIV/0!</v>
      </c>
      <c r="L38" s="479" t="e">
        <f>MR_Rohdaten!AD39-(MR_Regression!L$3*MR_Rohdaten!$D39+L$4)</f>
        <v>#DIV/0!</v>
      </c>
      <c r="M38" s="479" t="e">
        <f>MR_Rohdaten!AE39-(MR_Regression!M$3*MR_Rohdaten!$D39+M$4)</f>
        <v>#DIV/0!</v>
      </c>
      <c r="N38" s="479" t="e">
        <f>MR_Rohdaten!AF39-(MR_Regression!N$3*MR_Rohdaten!$D39+N$4)</f>
        <v>#DIV/0!</v>
      </c>
      <c r="O38" s="479" t="e">
        <f>MR_Rohdaten!AG39-(MR_Regression!O$3*MR_Rohdaten!$D39+O$4)</f>
        <v>#DIV/0!</v>
      </c>
      <c r="P38" s="479" t="e">
        <f>MR_Rohdaten!AH39-(MR_Regression!P$3*MR_Rohdaten!$D39+P$4)</f>
        <v>#DIV/0!</v>
      </c>
      <c r="R38" s="142" t="s">
        <v>508</v>
      </c>
      <c r="S38" s="457"/>
      <c r="T38" s="458"/>
      <c r="U38" s="479">
        <v>0</v>
      </c>
      <c r="V38" s="479">
        <v>5.4600000000000003E-2</v>
      </c>
      <c r="W38" s="479">
        <v>0</v>
      </c>
      <c r="X38" s="479">
        <v>1</v>
      </c>
      <c r="AE38" s="142" t="s">
        <v>1235</v>
      </c>
      <c r="AF38" s="479">
        <v>0.32029375500000001</v>
      </c>
      <c r="AL38" s="53"/>
      <c r="AN38" s="125">
        <f t="shared" si="0"/>
        <v>0</v>
      </c>
      <c r="AO38" s="479" t="s">
        <v>965</v>
      </c>
      <c r="AP38" s="11"/>
      <c r="AQ38" s="479" t="s">
        <v>975</v>
      </c>
      <c r="AT38" s="142" t="s">
        <v>508</v>
      </c>
      <c r="AU38" s="459"/>
      <c r="AV38" s="460"/>
      <c r="AW38" s="479">
        <v>2.8340000000000001E-3</v>
      </c>
      <c r="AX38" s="479">
        <v>0.124086</v>
      </c>
      <c r="AY38" s="479">
        <v>2.2835999999999999E-2</v>
      </c>
      <c r="AZ38" s="479">
        <v>0.98180100000000003</v>
      </c>
      <c r="BG38" s="142" t="s">
        <v>1235</v>
      </c>
      <c r="BH38" s="479">
        <v>0.15664415600000001</v>
      </c>
      <c r="BL38" s="386"/>
      <c r="BM38" s="110"/>
      <c r="BN38" s="125">
        <f t="shared" si="1"/>
        <v>0</v>
      </c>
      <c r="BO38" s="479" t="s">
        <v>966</v>
      </c>
      <c r="BP38" s="11"/>
      <c r="BU38" s="142"/>
      <c r="CH38" s="142"/>
      <c r="CL38" s="386"/>
      <c r="CM38" s="110"/>
      <c r="CN38" s="125">
        <f t="shared" si="2"/>
        <v>0</v>
      </c>
      <c r="CO38" s="479" t="s">
        <v>966</v>
      </c>
      <c r="CP38" s="11"/>
    </row>
    <row r="39" spans="1:95" x14ac:dyDescent="0.25">
      <c r="A39" s="465">
        <v>34</v>
      </c>
      <c r="B39" s="479" t="e">
        <f>MR_Rohdaten!T40-(MR_Regression!B$3*MR_Rohdaten!$D40+B$4)</f>
        <v>#DIV/0!</v>
      </c>
      <c r="C39" s="479" t="e">
        <f>MR_Rohdaten!U40-(MR_Regression!C$3*MR_Rohdaten!$D40+C$4)</f>
        <v>#DIV/0!</v>
      </c>
      <c r="D39" s="479" t="e">
        <f>MR_Rohdaten!V40-(MR_Regression!D$3*MR_Rohdaten!$D40+D$4)</f>
        <v>#DIV/0!</v>
      </c>
      <c r="E39" s="479" t="e">
        <f>MR_Rohdaten!W40-(MR_Regression!E$3*MR_Rohdaten!$D40+E$4)</f>
        <v>#DIV/0!</v>
      </c>
      <c r="F39" s="479" t="e">
        <f>MR_Rohdaten!X40-(MR_Regression!F$3*MR_Rohdaten!$D40+F$4)</f>
        <v>#DIV/0!</v>
      </c>
      <c r="G39" s="479" t="e">
        <f>MR_Rohdaten!Y40-(MR_Regression!G$3*MR_Rohdaten!$D40+G$4)</f>
        <v>#DIV/0!</v>
      </c>
      <c r="H39" s="479" t="e">
        <f>MR_Rohdaten!Z40-(MR_Regression!H$3*MR_Rohdaten!$D40+H$4)</f>
        <v>#DIV/0!</v>
      </c>
      <c r="I39" s="479" t="e">
        <f>MR_Rohdaten!AA40-(MR_Regression!I$3*MR_Rohdaten!$D40+I$4)</f>
        <v>#DIV/0!</v>
      </c>
      <c r="J39" s="479" t="e">
        <f>MR_Rohdaten!AB40-(MR_Regression!J$3*MR_Rohdaten!$D40+J$4)</f>
        <v>#DIV/0!</v>
      </c>
      <c r="K39" s="479" t="e">
        <f>MR_Rohdaten!AC40-(MR_Regression!K$3*MR_Rohdaten!$D40+K$4)</f>
        <v>#DIV/0!</v>
      </c>
      <c r="L39" s="479" t="e">
        <f>MR_Rohdaten!AD40-(MR_Regression!L$3*MR_Rohdaten!$D40+L$4)</f>
        <v>#DIV/0!</v>
      </c>
      <c r="M39" s="479" t="e">
        <f>MR_Rohdaten!AE40-(MR_Regression!M$3*MR_Rohdaten!$D40+M$4)</f>
        <v>#DIV/0!</v>
      </c>
      <c r="N39" s="479" t="e">
        <f>MR_Rohdaten!AF40-(MR_Regression!N$3*MR_Rohdaten!$D40+N$4)</f>
        <v>#DIV/0!</v>
      </c>
      <c r="O39" s="479" t="e">
        <f>MR_Rohdaten!AG40-(MR_Regression!O$3*MR_Rohdaten!$D40+O$4)</f>
        <v>#DIV/0!</v>
      </c>
      <c r="P39" s="479" t="e">
        <f>MR_Rohdaten!AH40-(MR_Regression!P$3*MR_Rohdaten!$D40+P$4)</f>
        <v>#DIV/0!</v>
      </c>
      <c r="R39" s="142" t="s">
        <v>1292</v>
      </c>
      <c r="S39" s="457">
        <v>0.426956</v>
      </c>
      <c r="T39" s="458">
        <v>6.0533999999999998E-2</v>
      </c>
      <c r="U39" s="479">
        <v>0.426956</v>
      </c>
      <c r="V39" s="479">
        <v>6.0533999999999998E-2</v>
      </c>
      <c r="W39" s="479">
        <v>7.0531379999999997</v>
      </c>
      <c r="X39" s="479">
        <v>0</v>
      </c>
      <c r="AE39" s="142" t="s">
        <v>1291</v>
      </c>
      <c r="AF39" s="479">
        <v>36.8130083</v>
      </c>
      <c r="AL39" s="53"/>
      <c r="AN39" s="125">
        <f t="shared" si="0"/>
        <v>0</v>
      </c>
      <c r="AO39" s="479" t="s">
        <v>1277</v>
      </c>
      <c r="AP39" s="11"/>
      <c r="AQ39" s="479" t="s">
        <v>974</v>
      </c>
      <c r="AT39" s="142" t="s">
        <v>1292</v>
      </c>
      <c r="AU39" s="459">
        <v>0.27803699999999998</v>
      </c>
      <c r="AV39" s="460">
        <v>6.7429000000000003E-2</v>
      </c>
      <c r="AW39" s="479">
        <v>0.25337500000000002</v>
      </c>
      <c r="AX39" s="479">
        <v>6.1448000000000003E-2</v>
      </c>
      <c r="AY39" s="479">
        <v>4.1234140000000004</v>
      </c>
      <c r="AZ39" s="479">
        <v>5.3000000000000001E-5</v>
      </c>
      <c r="BG39" s="142" t="s">
        <v>1291</v>
      </c>
      <c r="BH39" s="479">
        <v>15.116171700000001</v>
      </c>
      <c r="BL39" s="53"/>
      <c r="BN39" s="125">
        <f t="shared" si="1"/>
        <v>0</v>
      </c>
      <c r="BO39" s="479" t="s">
        <v>965</v>
      </c>
      <c r="BP39" s="11"/>
      <c r="BQ39" s="479" t="s">
        <v>975</v>
      </c>
      <c r="BU39" s="142"/>
      <c r="CH39" s="142"/>
      <c r="CL39" s="53"/>
      <c r="CN39" s="125">
        <f t="shared" si="2"/>
        <v>0</v>
      </c>
      <c r="CO39" s="479" t="s">
        <v>965</v>
      </c>
      <c r="CP39" s="11"/>
      <c r="CQ39" s="479" t="s">
        <v>975</v>
      </c>
    </row>
    <row r="40" spans="1:95" x14ac:dyDescent="0.25">
      <c r="A40" s="465">
        <v>35</v>
      </c>
      <c r="B40" s="479" t="e">
        <f>MR_Rohdaten!T41-(MR_Regression!B$3*MR_Rohdaten!$D41+B$4)</f>
        <v>#DIV/0!</v>
      </c>
      <c r="C40" s="479" t="e">
        <f>MR_Rohdaten!U41-(MR_Regression!C$3*MR_Rohdaten!$D41+C$4)</f>
        <v>#DIV/0!</v>
      </c>
      <c r="D40" s="479" t="e">
        <f>MR_Rohdaten!V41-(MR_Regression!D$3*MR_Rohdaten!$D41+D$4)</f>
        <v>#DIV/0!</v>
      </c>
      <c r="E40" s="479" t="e">
        <f>MR_Rohdaten!W41-(MR_Regression!E$3*MR_Rohdaten!$D41+E$4)</f>
        <v>#DIV/0!</v>
      </c>
      <c r="F40" s="479" t="e">
        <f>MR_Rohdaten!X41-(MR_Regression!F$3*MR_Rohdaten!$D41+F$4)</f>
        <v>#DIV/0!</v>
      </c>
      <c r="G40" s="479" t="e">
        <f>MR_Rohdaten!Y41-(MR_Regression!G$3*MR_Rohdaten!$D41+G$4)</f>
        <v>#DIV/0!</v>
      </c>
      <c r="H40" s="479" t="e">
        <f>MR_Rohdaten!Z41-(MR_Regression!H$3*MR_Rohdaten!$D41+H$4)</f>
        <v>#DIV/0!</v>
      </c>
      <c r="I40" s="479" t="e">
        <f>MR_Rohdaten!AA41-(MR_Regression!I$3*MR_Rohdaten!$D41+I$4)</f>
        <v>#DIV/0!</v>
      </c>
      <c r="J40" s="479" t="e">
        <f>MR_Rohdaten!AB41-(MR_Regression!J$3*MR_Rohdaten!$D41+J$4)</f>
        <v>#DIV/0!</v>
      </c>
      <c r="K40" s="479" t="e">
        <f>MR_Rohdaten!AC41-(MR_Regression!K$3*MR_Rohdaten!$D41+K$4)</f>
        <v>#DIV/0!</v>
      </c>
      <c r="L40" s="479" t="e">
        <f>MR_Rohdaten!AD41-(MR_Regression!L$3*MR_Rohdaten!$D41+L$4)</f>
        <v>#DIV/0!</v>
      </c>
      <c r="M40" s="479" t="e">
        <f>MR_Rohdaten!AE41-(MR_Regression!M$3*MR_Rohdaten!$D41+M$4)</f>
        <v>#DIV/0!</v>
      </c>
      <c r="N40" s="479" t="e">
        <f>MR_Rohdaten!AF41-(MR_Regression!N$3*MR_Rohdaten!$D41+N$4)</f>
        <v>#DIV/0!</v>
      </c>
      <c r="O40" s="479" t="e">
        <f>MR_Rohdaten!AG41-(MR_Regression!O$3*MR_Rohdaten!$D41+O$4)</f>
        <v>#DIV/0!</v>
      </c>
      <c r="P40" s="479" t="e">
        <f>MR_Rohdaten!AH41-(MR_Regression!P$3*MR_Rohdaten!$D41+P$4)</f>
        <v>#DIV/0!</v>
      </c>
      <c r="R40" s="142" t="s">
        <v>1290</v>
      </c>
      <c r="S40" s="457">
        <v>0.108434</v>
      </c>
      <c r="T40" s="458">
        <v>6.0074000000000002E-2</v>
      </c>
      <c r="U40" s="479">
        <v>0.108434</v>
      </c>
      <c r="V40" s="479">
        <v>6.0074000000000002E-2</v>
      </c>
      <c r="W40" s="479">
        <v>1.8049919999999999</v>
      </c>
      <c r="X40" s="479">
        <v>7.2413000000000005E-2</v>
      </c>
      <c r="AE40" s="142" t="s">
        <v>325</v>
      </c>
      <c r="AF40" s="461">
        <v>2.1432915299999999E-19</v>
      </c>
      <c r="AG40" s="461"/>
      <c r="AH40" s="461"/>
      <c r="AI40" s="461"/>
      <c r="AJ40" s="461"/>
      <c r="AK40" s="461"/>
      <c r="AL40" s="53"/>
      <c r="AN40" s="125">
        <f t="shared" si="0"/>
        <v>0</v>
      </c>
      <c r="AO40" s="479" t="s">
        <v>1276</v>
      </c>
      <c r="AP40" s="11"/>
      <c r="AQ40" s="479" t="s">
        <v>973</v>
      </c>
      <c r="AT40" s="142" t="s">
        <v>1290</v>
      </c>
      <c r="AU40" s="459">
        <v>0.188747</v>
      </c>
      <c r="AV40" s="460">
        <v>6.6917000000000004E-2</v>
      </c>
      <c r="AW40" s="479">
        <v>0.18359800000000001</v>
      </c>
      <c r="AX40" s="479">
        <v>6.5090999999999996E-2</v>
      </c>
      <c r="AY40" s="479">
        <v>2.8206280000000001</v>
      </c>
      <c r="AZ40" s="479">
        <v>5.2209999999999999E-3</v>
      </c>
      <c r="BG40" s="142" t="s">
        <v>325</v>
      </c>
      <c r="BH40" s="479">
        <v>5.3712998500000002E-9</v>
      </c>
      <c r="BL40" s="53"/>
      <c r="BN40" s="125">
        <f t="shared" si="1"/>
        <v>0</v>
      </c>
      <c r="BO40" s="479" t="s">
        <v>1277</v>
      </c>
      <c r="BP40" s="11"/>
      <c r="BQ40" s="479" t="s">
        <v>974</v>
      </c>
      <c r="BU40" s="142"/>
      <c r="CH40" s="142"/>
      <c r="CL40" s="53"/>
      <c r="CN40" s="125">
        <f t="shared" si="2"/>
        <v>0</v>
      </c>
      <c r="CO40" s="479" t="s">
        <v>1277</v>
      </c>
      <c r="CP40" s="11"/>
      <c r="CQ40" s="479" t="s">
        <v>974</v>
      </c>
    </row>
    <row r="41" spans="1:95" x14ac:dyDescent="0.25">
      <c r="A41" s="465">
        <v>36</v>
      </c>
      <c r="B41" s="479" t="e">
        <f>MR_Rohdaten!T42-(MR_Regression!B$3*MR_Rohdaten!$D42+B$4)</f>
        <v>#DIV/0!</v>
      </c>
      <c r="C41" s="479" t="e">
        <f>MR_Rohdaten!U42-(MR_Regression!C$3*MR_Rohdaten!$D42+C$4)</f>
        <v>#DIV/0!</v>
      </c>
      <c r="D41" s="479" t="e">
        <f>MR_Rohdaten!V42-(MR_Regression!D$3*MR_Rohdaten!$D42+D$4)</f>
        <v>#DIV/0!</v>
      </c>
      <c r="E41" s="479" t="e">
        <f>MR_Rohdaten!W42-(MR_Regression!E$3*MR_Rohdaten!$D42+E$4)</f>
        <v>#DIV/0!</v>
      </c>
      <c r="F41" s="479" t="e">
        <f>MR_Rohdaten!X42-(MR_Regression!F$3*MR_Rohdaten!$D42+F$4)</f>
        <v>#DIV/0!</v>
      </c>
      <c r="G41" s="479" t="e">
        <f>MR_Rohdaten!Y42-(MR_Regression!G$3*MR_Rohdaten!$D42+G$4)</f>
        <v>#DIV/0!</v>
      </c>
      <c r="H41" s="479" t="e">
        <f>MR_Rohdaten!Z42-(MR_Regression!H$3*MR_Rohdaten!$D42+H$4)</f>
        <v>#DIV/0!</v>
      </c>
      <c r="I41" s="479" t="e">
        <f>MR_Rohdaten!AA42-(MR_Regression!I$3*MR_Rohdaten!$D42+I$4)</f>
        <v>#DIV/0!</v>
      </c>
      <c r="J41" s="479" t="e">
        <f>MR_Rohdaten!AB42-(MR_Regression!J$3*MR_Rohdaten!$D42+J$4)</f>
        <v>#DIV/0!</v>
      </c>
      <c r="K41" s="479" t="e">
        <f>MR_Rohdaten!AC42-(MR_Regression!K$3*MR_Rohdaten!$D42+K$4)</f>
        <v>#DIV/0!</v>
      </c>
      <c r="L41" s="479" t="e">
        <f>MR_Rohdaten!AD42-(MR_Regression!L$3*MR_Rohdaten!$D42+L$4)</f>
        <v>#DIV/0!</v>
      </c>
      <c r="M41" s="479" t="e">
        <f>MR_Rohdaten!AE42-(MR_Regression!M$3*MR_Rohdaten!$D42+M$4)</f>
        <v>#DIV/0!</v>
      </c>
      <c r="N41" s="479" t="e">
        <f>MR_Rohdaten!AF42-(MR_Regression!N$3*MR_Rohdaten!$D42+N$4)</f>
        <v>#DIV/0!</v>
      </c>
      <c r="O41" s="479" t="e">
        <f>MR_Rohdaten!AG42-(MR_Regression!O$3*MR_Rohdaten!$D42+O$4)</f>
        <v>#DIV/0!</v>
      </c>
      <c r="P41" s="479" t="e">
        <f>MR_Rohdaten!AH42-(MR_Regression!P$3*MR_Rohdaten!$D42+P$4)</f>
        <v>#DIV/0!</v>
      </c>
      <c r="R41" s="142" t="s">
        <v>1289</v>
      </c>
      <c r="S41" s="457">
        <v>0.202235</v>
      </c>
      <c r="T41" s="458">
        <v>5.7485000000000001E-2</v>
      </c>
      <c r="U41" s="479">
        <v>0.202235</v>
      </c>
      <c r="V41" s="479">
        <v>5.7485000000000001E-2</v>
      </c>
      <c r="W41" s="479">
        <v>3.518065</v>
      </c>
      <c r="X41" s="479">
        <v>5.2599999999999999E-4</v>
      </c>
      <c r="AE41" s="142" t="s">
        <v>1236</v>
      </c>
      <c r="AF41" s="479">
        <v>0.82624900199999995</v>
      </c>
      <c r="AL41" s="53"/>
      <c r="AN41" s="125">
        <f t="shared" si="0"/>
        <v>0</v>
      </c>
      <c r="AO41" s="479" t="s">
        <v>1275</v>
      </c>
      <c r="AP41" s="11"/>
      <c r="AT41" s="142" t="s">
        <v>1289</v>
      </c>
      <c r="AU41" s="459">
        <v>4.7081999999999999E-2</v>
      </c>
      <c r="AV41" s="460">
        <v>6.4032000000000006E-2</v>
      </c>
      <c r="AW41" s="479">
        <v>0.113361</v>
      </c>
      <c r="AX41" s="479">
        <v>0.154171</v>
      </c>
      <c r="AY41" s="479">
        <v>0.73529299999999997</v>
      </c>
      <c r="AZ41" s="479">
        <v>0.46292699999999998</v>
      </c>
      <c r="BG41" s="142" t="s">
        <v>1236</v>
      </c>
      <c r="BH41" s="479">
        <v>0.13095996700000001</v>
      </c>
      <c r="BL41" s="53"/>
      <c r="BN41" s="125">
        <f t="shared" si="1"/>
        <v>0</v>
      </c>
      <c r="BO41" s="479" t="s">
        <v>1276</v>
      </c>
      <c r="BP41" s="11"/>
      <c r="BQ41" s="479" t="s">
        <v>973</v>
      </c>
      <c r="BU41" s="142"/>
      <c r="CH41" s="142"/>
      <c r="CL41" s="53"/>
      <c r="CN41" s="125">
        <f t="shared" si="2"/>
        <v>0</v>
      </c>
      <c r="CO41" s="479" t="s">
        <v>1276</v>
      </c>
      <c r="CP41" s="11"/>
      <c r="CQ41" s="479" t="s">
        <v>973</v>
      </c>
    </row>
    <row r="42" spans="1:95" x14ac:dyDescent="0.25">
      <c r="A42" s="465">
        <v>37</v>
      </c>
      <c r="B42" s="479" t="e">
        <f>MR_Rohdaten!T43-(MR_Regression!B$3*MR_Rohdaten!$D43+B$4)</f>
        <v>#DIV/0!</v>
      </c>
      <c r="C42" s="479" t="e">
        <f>MR_Rohdaten!U43-(MR_Regression!C$3*MR_Rohdaten!$D43+C$4)</f>
        <v>#DIV/0!</v>
      </c>
      <c r="D42" s="479" t="e">
        <f>MR_Rohdaten!V43-(MR_Regression!D$3*MR_Rohdaten!$D43+D$4)</f>
        <v>#DIV/0!</v>
      </c>
      <c r="E42" s="479" t="e">
        <f>MR_Rohdaten!W43-(MR_Regression!E$3*MR_Rohdaten!$D43+E$4)</f>
        <v>#DIV/0!</v>
      </c>
      <c r="F42" s="479" t="e">
        <f>MR_Rohdaten!X43-(MR_Regression!F$3*MR_Rohdaten!$D43+F$4)</f>
        <v>#DIV/0!</v>
      </c>
      <c r="G42" s="479" t="e">
        <f>MR_Rohdaten!Y43-(MR_Regression!G$3*MR_Rohdaten!$D43+G$4)</f>
        <v>#DIV/0!</v>
      </c>
      <c r="H42" s="479" t="e">
        <f>MR_Rohdaten!Z43-(MR_Regression!H$3*MR_Rohdaten!$D43+H$4)</f>
        <v>#DIV/0!</v>
      </c>
      <c r="I42" s="479" t="e">
        <f>MR_Rohdaten!AA43-(MR_Regression!I$3*MR_Rohdaten!$D43+I$4)</f>
        <v>#DIV/0!</v>
      </c>
      <c r="J42" s="479" t="e">
        <f>MR_Rohdaten!AB43-(MR_Regression!J$3*MR_Rohdaten!$D43+J$4)</f>
        <v>#DIV/0!</v>
      </c>
      <c r="K42" s="479" t="e">
        <f>MR_Rohdaten!AC43-(MR_Regression!K$3*MR_Rohdaten!$D43+K$4)</f>
        <v>#DIV/0!</v>
      </c>
      <c r="L42" s="479" t="e">
        <f>MR_Rohdaten!AD43-(MR_Regression!L$3*MR_Rohdaten!$D43+L$4)</f>
        <v>#DIV/0!</v>
      </c>
      <c r="M42" s="479" t="e">
        <f>MR_Rohdaten!AE43-(MR_Regression!M$3*MR_Rohdaten!$D43+M$4)</f>
        <v>#DIV/0!</v>
      </c>
      <c r="N42" s="479" t="e">
        <f>MR_Rohdaten!AF43-(MR_Regression!N$3*MR_Rohdaten!$D43+N$4)</f>
        <v>#DIV/0!</v>
      </c>
      <c r="O42" s="479" t="e">
        <f>MR_Rohdaten!AG43-(MR_Regression!O$3*MR_Rohdaten!$D43+O$4)</f>
        <v>#DIV/0!</v>
      </c>
      <c r="P42" s="479" t="e">
        <f>MR_Rohdaten!AH43-(MR_Regression!P$3*MR_Rohdaten!$D43+P$4)</f>
        <v>#DIV/0!</v>
      </c>
      <c r="R42" s="142"/>
      <c r="S42" s="457" t="s">
        <v>325</v>
      </c>
      <c r="T42" s="458">
        <v>2.1432915293148111E-19</v>
      </c>
      <c r="AE42" s="142"/>
      <c r="AL42" s="53"/>
      <c r="AN42" s="125">
        <f t="shared" si="0"/>
        <v>0</v>
      </c>
      <c r="AO42" s="479" t="s">
        <v>1274</v>
      </c>
      <c r="AP42" s="11"/>
      <c r="AT42" s="142"/>
      <c r="AU42" s="459"/>
      <c r="AV42" s="460"/>
      <c r="BG42" s="142"/>
      <c r="BL42" s="53"/>
      <c r="BN42" s="125">
        <f t="shared" si="1"/>
        <v>0</v>
      </c>
      <c r="BO42" s="479" t="s">
        <v>1275</v>
      </c>
      <c r="BP42" s="11"/>
      <c r="BU42" s="142"/>
      <c r="CH42" s="142"/>
      <c r="CL42" s="53"/>
      <c r="CN42" s="125">
        <f t="shared" si="2"/>
        <v>0</v>
      </c>
      <c r="CO42" s="479" t="s">
        <v>1275</v>
      </c>
      <c r="CP42" s="11"/>
    </row>
    <row r="43" spans="1:95" x14ac:dyDescent="0.25">
      <c r="A43" s="465">
        <v>38</v>
      </c>
      <c r="B43" s="479" t="e">
        <f>MR_Rohdaten!T44-(MR_Regression!B$3*MR_Rohdaten!$D44+B$4)</f>
        <v>#DIV/0!</v>
      </c>
      <c r="C43" s="479" t="e">
        <f>MR_Rohdaten!U44-(MR_Regression!C$3*MR_Rohdaten!$D44+C$4)</f>
        <v>#DIV/0!</v>
      </c>
      <c r="D43" s="479" t="e">
        <f>MR_Rohdaten!V44-(MR_Regression!D$3*MR_Rohdaten!$D44+D$4)</f>
        <v>#DIV/0!</v>
      </c>
      <c r="E43" s="479" t="e">
        <f>MR_Rohdaten!W44-(MR_Regression!E$3*MR_Rohdaten!$D44+E$4)</f>
        <v>#DIV/0!</v>
      </c>
      <c r="F43" s="479" t="e">
        <f>MR_Rohdaten!X44-(MR_Regression!F$3*MR_Rohdaten!$D44+F$4)</f>
        <v>#DIV/0!</v>
      </c>
      <c r="G43" s="479" t="e">
        <f>MR_Rohdaten!Y44-(MR_Regression!G$3*MR_Rohdaten!$D44+G$4)</f>
        <v>#DIV/0!</v>
      </c>
      <c r="H43" s="479" t="e">
        <f>MR_Rohdaten!Z44-(MR_Regression!H$3*MR_Rohdaten!$D44+H$4)</f>
        <v>#DIV/0!</v>
      </c>
      <c r="I43" s="479" t="e">
        <f>MR_Rohdaten!AA44-(MR_Regression!I$3*MR_Rohdaten!$D44+I$4)</f>
        <v>#DIV/0!</v>
      </c>
      <c r="J43" s="479" t="e">
        <f>MR_Rohdaten!AB44-(MR_Regression!J$3*MR_Rohdaten!$D44+J$4)</f>
        <v>#DIV/0!</v>
      </c>
      <c r="K43" s="479" t="e">
        <f>MR_Rohdaten!AC44-(MR_Regression!K$3*MR_Rohdaten!$D44+K$4)</f>
        <v>#DIV/0!</v>
      </c>
      <c r="L43" s="479" t="e">
        <f>MR_Rohdaten!AD44-(MR_Regression!L$3*MR_Rohdaten!$D44+L$4)</f>
        <v>#DIV/0!</v>
      </c>
      <c r="M43" s="479" t="e">
        <f>MR_Rohdaten!AE44-(MR_Regression!M$3*MR_Rohdaten!$D44+M$4)</f>
        <v>#DIV/0!</v>
      </c>
      <c r="N43" s="479" t="e">
        <f>MR_Rohdaten!AF44-(MR_Regression!N$3*MR_Rohdaten!$D44+N$4)</f>
        <v>#DIV/0!</v>
      </c>
      <c r="O43" s="479" t="e">
        <f>MR_Rohdaten!AG44-(MR_Regression!O$3*MR_Rohdaten!$D44+O$4)</f>
        <v>#DIV/0!</v>
      </c>
      <c r="P43" s="479" t="e">
        <f>MR_Rohdaten!AH44-(MR_Regression!P$3*MR_Rohdaten!$D44+P$4)</f>
        <v>#DIV/0!</v>
      </c>
      <c r="R43" s="142"/>
      <c r="S43" s="457" t="s">
        <v>1236</v>
      </c>
      <c r="T43" s="458">
        <v>0.82624900165417259</v>
      </c>
      <c r="AL43" s="53"/>
      <c r="AN43" s="125">
        <f t="shared" si="0"/>
        <v>0</v>
      </c>
      <c r="AO43" s="479" t="s">
        <v>1273</v>
      </c>
      <c r="AP43" s="11"/>
      <c r="AT43" s="142"/>
      <c r="AU43" s="459"/>
      <c r="AV43" s="460"/>
      <c r="BL43" s="53"/>
      <c r="BN43" s="125">
        <f t="shared" si="1"/>
        <v>0</v>
      </c>
      <c r="BO43" s="479" t="s">
        <v>1274</v>
      </c>
      <c r="BP43" s="11"/>
      <c r="BU43" s="142"/>
      <c r="CL43" s="53"/>
      <c r="CN43" s="125">
        <f t="shared" si="2"/>
        <v>0</v>
      </c>
      <c r="CO43" s="479" t="s">
        <v>1274</v>
      </c>
      <c r="CP43" s="11"/>
    </row>
    <row r="44" spans="1:95" x14ac:dyDescent="0.25">
      <c r="A44" s="465">
        <v>39</v>
      </c>
      <c r="B44" s="479" t="e">
        <f>MR_Rohdaten!T45-(MR_Regression!B$3*MR_Rohdaten!$D45+B$4)</f>
        <v>#DIV/0!</v>
      </c>
      <c r="C44" s="479" t="e">
        <f>MR_Rohdaten!U45-(MR_Regression!C$3*MR_Rohdaten!$D45+C$4)</f>
        <v>#DIV/0!</v>
      </c>
      <c r="D44" s="479" t="e">
        <f>MR_Rohdaten!V45-(MR_Regression!D$3*MR_Rohdaten!$D45+D$4)</f>
        <v>#DIV/0!</v>
      </c>
      <c r="E44" s="479" t="e">
        <f>MR_Rohdaten!W45-(MR_Regression!E$3*MR_Rohdaten!$D45+E$4)</f>
        <v>#DIV/0!</v>
      </c>
      <c r="F44" s="479" t="e">
        <f>MR_Rohdaten!X45-(MR_Regression!F$3*MR_Rohdaten!$D45+F$4)</f>
        <v>#DIV/0!</v>
      </c>
      <c r="G44" s="479" t="e">
        <f>MR_Rohdaten!Y45-(MR_Regression!G$3*MR_Rohdaten!$D45+G$4)</f>
        <v>#DIV/0!</v>
      </c>
      <c r="H44" s="479" t="e">
        <f>MR_Rohdaten!Z45-(MR_Regression!H$3*MR_Rohdaten!$D45+H$4)</f>
        <v>#DIV/0!</v>
      </c>
      <c r="I44" s="479" t="e">
        <f>MR_Rohdaten!AA45-(MR_Regression!I$3*MR_Rohdaten!$D45+I$4)</f>
        <v>#DIV/0!</v>
      </c>
      <c r="J44" s="479" t="e">
        <f>MR_Rohdaten!AB45-(MR_Regression!J$3*MR_Rohdaten!$D45+J$4)</f>
        <v>#DIV/0!</v>
      </c>
      <c r="K44" s="479" t="e">
        <f>MR_Rohdaten!AC45-(MR_Regression!K$3*MR_Rohdaten!$D45+K$4)</f>
        <v>#DIV/0!</v>
      </c>
      <c r="L44" s="479" t="e">
        <f>MR_Rohdaten!AD45-(MR_Regression!L$3*MR_Rohdaten!$D45+L$4)</f>
        <v>#DIV/0!</v>
      </c>
      <c r="M44" s="479" t="e">
        <f>MR_Rohdaten!AE45-(MR_Regression!M$3*MR_Rohdaten!$D45+M$4)</f>
        <v>#DIV/0!</v>
      </c>
      <c r="N44" s="479" t="e">
        <f>MR_Rohdaten!AF45-(MR_Regression!N$3*MR_Rohdaten!$D45+N$4)</f>
        <v>#DIV/0!</v>
      </c>
      <c r="O44" s="479" t="e">
        <f>MR_Rohdaten!AG45-(MR_Regression!O$3*MR_Rohdaten!$D45+O$4)</f>
        <v>#DIV/0!</v>
      </c>
      <c r="P44" s="479" t="e">
        <f>MR_Rohdaten!AH45-(MR_Regression!P$3*MR_Rohdaten!$D45+P$4)</f>
        <v>#DIV/0!</v>
      </c>
      <c r="R44" s="142"/>
      <c r="AL44" s="53"/>
      <c r="AN44" s="125">
        <f t="shared" si="0"/>
        <v>0</v>
      </c>
      <c r="AO44" s="479" t="s">
        <v>1272</v>
      </c>
      <c r="AP44" s="11"/>
      <c r="AT44" s="142"/>
      <c r="BL44" s="53"/>
      <c r="BN44" s="125">
        <f t="shared" si="1"/>
        <v>0</v>
      </c>
      <c r="BO44" s="479" t="s">
        <v>1273</v>
      </c>
      <c r="BP44" s="11"/>
      <c r="BU44" s="142"/>
      <c r="CL44" s="53"/>
      <c r="CN44" s="125">
        <f t="shared" si="2"/>
        <v>0</v>
      </c>
      <c r="CO44" s="479" t="s">
        <v>1273</v>
      </c>
      <c r="CP44" s="11"/>
    </row>
    <row r="45" spans="1:95" ht="17.25" x14ac:dyDescent="0.25">
      <c r="A45" s="465">
        <v>40</v>
      </c>
      <c r="B45" s="479" t="e">
        <f>MR_Rohdaten!T46-(MR_Regression!B$3*MR_Rohdaten!$D46+B$4)</f>
        <v>#DIV/0!</v>
      </c>
      <c r="C45" s="479" t="e">
        <f>MR_Rohdaten!U46-(MR_Regression!C$3*MR_Rohdaten!$D46+C$4)</f>
        <v>#DIV/0!</v>
      </c>
      <c r="D45" s="479" t="e">
        <f>MR_Rohdaten!V46-(MR_Regression!D$3*MR_Rohdaten!$D46+D$4)</f>
        <v>#DIV/0!</v>
      </c>
      <c r="E45" s="479" t="e">
        <f>MR_Rohdaten!W46-(MR_Regression!E$3*MR_Rohdaten!$D46+E$4)</f>
        <v>#DIV/0!</v>
      </c>
      <c r="F45" s="479" t="e">
        <f>MR_Rohdaten!X46-(MR_Regression!F$3*MR_Rohdaten!$D46+F$4)</f>
        <v>#DIV/0!</v>
      </c>
      <c r="G45" s="479" t="e">
        <f>MR_Rohdaten!Y46-(MR_Regression!G$3*MR_Rohdaten!$D46+G$4)</f>
        <v>#DIV/0!</v>
      </c>
      <c r="H45" s="479" t="e">
        <f>MR_Rohdaten!Z46-(MR_Regression!H$3*MR_Rohdaten!$D46+H$4)</f>
        <v>#DIV/0!</v>
      </c>
      <c r="I45" s="479" t="e">
        <f>MR_Rohdaten!AA46-(MR_Regression!I$3*MR_Rohdaten!$D46+I$4)</f>
        <v>#DIV/0!</v>
      </c>
      <c r="J45" s="479" t="e">
        <f>MR_Rohdaten!AB46-(MR_Regression!J$3*MR_Rohdaten!$D46+J$4)</f>
        <v>#DIV/0!</v>
      </c>
      <c r="K45" s="479" t="e">
        <f>MR_Rohdaten!AC46-(MR_Regression!K$3*MR_Rohdaten!$D46+K$4)</f>
        <v>#DIV/0!</v>
      </c>
      <c r="L45" s="479" t="e">
        <f>MR_Rohdaten!AD46-(MR_Regression!L$3*MR_Rohdaten!$D46+L$4)</f>
        <v>#DIV/0!</v>
      </c>
      <c r="M45" s="479" t="e">
        <f>MR_Rohdaten!AE46-(MR_Regression!M$3*MR_Rohdaten!$D46+M$4)</f>
        <v>#DIV/0!</v>
      </c>
      <c r="N45" s="479" t="e">
        <f>MR_Rohdaten!AF46-(MR_Regression!N$3*MR_Rohdaten!$D46+N$4)</f>
        <v>#DIV/0!</v>
      </c>
      <c r="O45" s="479" t="e">
        <f>MR_Rohdaten!AG46-(MR_Regression!O$3*MR_Rohdaten!$D46+O$4)</f>
        <v>#DIV/0!</v>
      </c>
      <c r="P45" s="479" t="e">
        <f>MR_Rohdaten!AH46-(MR_Regression!P$3*MR_Rohdaten!$D46+P$4)</f>
        <v>#DIV/0!</v>
      </c>
      <c r="R45" s="142"/>
      <c r="AL45" s="53"/>
      <c r="AM45" s="479" t="s">
        <v>964</v>
      </c>
      <c r="AN45" s="125">
        <f>SUM(AN35:AN44)</f>
        <v>0</v>
      </c>
      <c r="AO45" s="479" t="s">
        <v>963</v>
      </c>
      <c r="AP45" s="11"/>
      <c r="AT45" s="142"/>
      <c r="BL45" s="53"/>
      <c r="BN45" s="125">
        <f t="shared" si="1"/>
        <v>0</v>
      </c>
      <c r="BO45" s="479" t="s">
        <v>1272</v>
      </c>
      <c r="BP45" s="11"/>
      <c r="BU45" s="142"/>
      <c r="CL45" s="53"/>
      <c r="CN45" s="125">
        <f t="shared" si="2"/>
        <v>0</v>
      </c>
      <c r="CO45" s="479" t="s">
        <v>1272</v>
      </c>
      <c r="CP45" s="11"/>
    </row>
    <row r="46" spans="1:95" ht="17.25" x14ac:dyDescent="0.25">
      <c r="A46" s="465">
        <v>41</v>
      </c>
      <c r="B46" s="479" t="e">
        <f>MR_Rohdaten!T47-(MR_Regression!B$3*MR_Rohdaten!$D47+B$4)</f>
        <v>#DIV/0!</v>
      </c>
      <c r="C46" s="479" t="e">
        <f>MR_Rohdaten!U47-(MR_Regression!C$3*MR_Rohdaten!$D47+C$4)</f>
        <v>#DIV/0!</v>
      </c>
      <c r="D46" s="479" t="e">
        <f>MR_Rohdaten!V47-(MR_Regression!D$3*MR_Rohdaten!$D47+D$4)</f>
        <v>#DIV/0!</v>
      </c>
      <c r="E46" s="479" t="e">
        <f>MR_Rohdaten!W47-(MR_Regression!E$3*MR_Rohdaten!$D47+E$4)</f>
        <v>#DIV/0!</v>
      </c>
      <c r="F46" s="479" t="e">
        <f>MR_Rohdaten!X47-(MR_Regression!F$3*MR_Rohdaten!$D47+F$4)</f>
        <v>#DIV/0!</v>
      </c>
      <c r="G46" s="479" t="e">
        <f>MR_Rohdaten!Y47-(MR_Regression!G$3*MR_Rohdaten!$D47+G$4)</f>
        <v>#DIV/0!</v>
      </c>
      <c r="H46" s="479" t="e">
        <f>MR_Rohdaten!Z47-(MR_Regression!H$3*MR_Rohdaten!$D47+H$4)</f>
        <v>#DIV/0!</v>
      </c>
      <c r="I46" s="479" t="e">
        <f>MR_Rohdaten!AA47-(MR_Regression!I$3*MR_Rohdaten!$D47+I$4)</f>
        <v>#DIV/0!</v>
      </c>
      <c r="J46" s="479" t="e">
        <f>MR_Rohdaten!AB47-(MR_Regression!J$3*MR_Rohdaten!$D47+J$4)</f>
        <v>#DIV/0!</v>
      </c>
      <c r="K46" s="479" t="e">
        <f>MR_Rohdaten!AC47-(MR_Regression!K$3*MR_Rohdaten!$D47+K$4)</f>
        <v>#DIV/0!</v>
      </c>
      <c r="L46" s="479" t="e">
        <f>MR_Rohdaten!AD47-(MR_Regression!L$3*MR_Rohdaten!$D47+L$4)</f>
        <v>#DIV/0!</v>
      </c>
      <c r="M46" s="479" t="e">
        <f>MR_Rohdaten!AE47-(MR_Regression!M$3*MR_Rohdaten!$D47+M$4)</f>
        <v>#DIV/0!</v>
      </c>
      <c r="N46" s="479" t="e">
        <f>MR_Rohdaten!AF47-(MR_Regression!N$3*MR_Rohdaten!$D47+N$4)</f>
        <v>#DIV/0!</v>
      </c>
      <c r="O46" s="479" t="e">
        <f>MR_Rohdaten!AG47-(MR_Regression!O$3*MR_Rohdaten!$D47+O$4)</f>
        <v>#DIV/0!</v>
      </c>
      <c r="P46" s="479" t="e">
        <f>MR_Rohdaten!AH47-(MR_Regression!P$3*MR_Rohdaten!$D47+P$4)</f>
        <v>#DIV/0!</v>
      </c>
      <c r="AL46" s="54"/>
      <c r="AM46" s="12" t="s">
        <v>682</v>
      </c>
      <c r="AN46" s="12">
        <f>SQRT(AN45)</f>
        <v>0</v>
      </c>
      <c r="AO46" s="12"/>
      <c r="AP46" s="13"/>
      <c r="BL46" s="53"/>
      <c r="BM46" s="479" t="s">
        <v>964</v>
      </c>
      <c r="BN46" s="125">
        <f>SUM(BN36:BN45)</f>
        <v>0</v>
      </c>
      <c r="BO46" s="479" t="s">
        <v>963</v>
      </c>
      <c r="BP46" s="11"/>
      <c r="CL46" s="53"/>
      <c r="CM46" s="479" t="s">
        <v>964</v>
      </c>
      <c r="CN46" s="125">
        <f>SUM(CN36:CN45)</f>
        <v>0</v>
      </c>
      <c r="CO46" s="479" t="s">
        <v>963</v>
      </c>
      <c r="CP46" s="11"/>
    </row>
    <row r="47" spans="1:95" x14ac:dyDescent="0.25">
      <c r="A47" s="465">
        <v>42</v>
      </c>
      <c r="B47" s="479" t="e">
        <f>MR_Rohdaten!T48-(MR_Regression!B$3*MR_Rohdaten!$D48+B$4)</f>
        <v>#DIV/0!</v>
      </c>
      <c r="C47" s="479" t="e">
        <f>MR_Rohdaten!U48-(MR_Regression!C$3*MR_Rohdaten!$D48+C$4)</f>
        <v>#DIV/0!</v>
      </c>
      <c r="D47" s="479" t="e">
        <f>MR_Rohdaten!V48-(MR_Regression!D$3*MR_Rohdaten!$D48+D$4)</f>
        <v>#DIV/0!</v>
      </c>
      <c r="E47" s="479" t="e">
        <f>MR_Rohdaten!W48-(MR_Regression!E$3*MR_Rohdaten!$D48+E$4)</f>
        <v>#DIV/0!</v>
      </c>
      <c r="F47" s="479" t="e">
        <f>MR_Rohdaten!X48-(MR_Regression!F$3*MR_Rohdaten!$D48+F$4)</f>
        <v>#DIV/0!</v>
      </c>
      <c r="G47" s="479" t="e">
        <f>MR_Rohdaten!Y48-(MR_Regression!G$3*MR_Rohdaten!$D48+G$4)</f>
        <v>#DIV/0!</v>
      </c>
      <c r="H47" s="479" t="e">
        <f>MR_Rohdaten!Z48-(MR_Regression!H$3*MR_Rohdaten!$D48+H$4)</f>
        <v>#DIV/0!</v>
      </c>
      <c r="I47" s="479" t="e">
        <f>MR_Rohdaten!AA48-(MR_Regression!I$3*MR_Rohdaten!$D48+I$4)</f>
        <v>#DIV/0!</v>
      </c>
      <c r="J47" s="479" t="e">
        <f>MR_Rohdaten!AB48-(MR_Regression!J$3*MR_Rohdaten!$D48+J$4)</f>
        <v>#DIV/0!</v>
      </c>
      <c r="K47" s="479" t="e">
        <f>MR_Rohdaten!AC48-(MR_Regression!K$3*MR_Rohdaten!$D48+K$4)</f>
        <v>#DIV/0!</v>
      </c>
      <c r="L47" s="479" t="e">
        <f>MR_Rohdaten!AD48-(MR_Regression!L$3*MR_Rohdaten!$D48+L$4)</f>
        <v>#DIV/0!</v>
      </c>
      <c r="M47" s="479" t="e">
        <f>MR_Rohdaten!AE48-(MR_Regression!M$3*MR_Rohdaten!$D48+M$4)</f>
        <v>#DIV/0!</v>
      </c>
      <c r="N47" s="479" t="e">
        <f>MR_Rohdaten!AF48-(MR_Regression!N$3*MR_Rohdaten!$D48+N$4)</f>
        <v>#DIV/0!</v>
      </c>
      <c r="O47" s="479" t="e">
        <f>MR_Rohdaten!AG48-(MR_Regression!O$3*MR_Rohdaten!$D48+O$4)</f>
        <v>#DIV/0!</v>
      </c>
      <c r="P47" s="479" t="e">
        <f>MR_Rohdaten!AH48-(MR_Regression!P$3*MR_Rohdaten!$D48+P$4)</f>
        <v>#DIV/0!</v>
      </c>
      <c r="R47" s="480" t="s">
        <v>1225</v>
      </c>
      <c r="BL47" s="54"/>
      <c r="BM47" s="12" t="s">
        <v>682</v>
      </c>
      <c r="BN47" s="12">
        <f>SQRT(BN46)</f>
        <v>0</v>
      </c>
      <c r="BO47" s="12"/>
      <c r="BP47" s="13"/>
      <c r="CL47" s="54"/>
      <c r="CM47" s="12" t="s">
        <v>682</v>
      </c>
      <c r="CN47" s="12">
        <f>SQRT(CN46)</f>
        <v>0</v>
      </c>
      <c r="CO47" s="12"/>
      <c r="CP47" s="13"/>
    </row>
    <row r="48" spans="1:95" x14ac:dyDescent="0.25">
      <c r="A48" s="465">
        <v>43</v>
      </c>
      <c r="B48" s="479" t="e">
        <f>MR_Rohdaten!T49-(MR_Regression!B$3*MR_Rohdaten!$D49+B$4)</f>
        <v>#DIV/0!</v>
      </c>
      <c r="C48" s="479" t="e">
        <f>MR_Rohdaten!U49-(MR_Regression!C$3*MR_Rohdaten!$D49+C$4)</f>
        <v>#DIV/0!</v>
      </c>
      <c r="D48" s="479" t="e">
        <f>MR_Rohdaten!V49-(MR_Regression!D$3*MR_Rohdaten!$D49+D$4)</f>
        <v>#DIV/0!</v>
      </c>
      <c r="E48" s="479" t="e">
        <f>MR_Rohdaten!W49-(MR_Regression!E$3*MR_Rohdaten!$D49+E$4)</f>
        <v>#DIV/0!</v>
      </c>
      <c r="F48" s="479" t="e">
        <f>MR_Rohdaten!X49-(MR_Regression!F$3*MR_Rohdaten!$D49+F$4)</f>
        <v>#DIV/0!</v>
      </c>
      <c r="G48" s="479" t="e">
        <f>MR_Rohdaten!Y49-(MR_Regression!G$3*MR_Rohdaten!$D49+G$4)</f>
        <v>#DIV/0!</v>
      </c>
      <c r="H48" s="479" t="e">
        <f>MR_Rohdaten!Z49-(MR_Regression!H$3*MR_Rohdaten!$D49+H$4)</f>
        <v>#DIV/0!</v>
      </c>
      <c r="I48" s="479" t="e">
        <f>MR_Rohdaten!AA49-(MR_Regression!I$3*MR_Rohdaten!$D49+I$4)</f>
        <v>#DIV/0!</v>
      </c>
      <c r="J48" s="479" t="e">
        <f>MR_Rohdaten!AB49-(MR_Regression!J$3*MR_Rohdaten!$D49+J$4)</f>
        <v>#DIV/0!</v>
      </c>
      <c r="K48" s="479" t="e">
        <f>MR_Rohdaten!AC49-(MR_Regression!K$3*MR_Rohdaten!$D49+K$4)</f>
        <v>#DIV/0!</v>
      </c>
      <c r="L48" s="479" t="e">
        <f>MR_Rohdaten!AD49-(MR_Regression!L$3*MR_Rohdaten!$D49+L$4)</f>
        <v>#DIV/0!</v>
      </c>
      <c r="M48" s="479" t="e">
        <f>MR_Rohdaten!AE49-(MR_Regression!M$3*MR_Rohdaten!$D49+M$4)</f>
        <v>#DIV/0!</v>
      </c>
      <c r="N48" s="479" t="e">
        <f>MR_Rohdaten!AF49-(MR_Regression!N$3*MR_Rohdaten!$D49+N$4)</f>
        <v>#DIV/0!</v>
      </c>
      <c r="O48" s="479" t="e">
        <f>MR_Rohdaten!AG49-(MR_Regression!O$3*MR_Rohdaten!$D49+O$4)</f>
        <v>#DIV/0!</v>
      </c>
      <c r="P48" s="479" t="e">
        <f>MR_Rohdaten!AH49-(MR_Regression!P$3*MR_Rohdaten!$D49+P$4)</f>
        <v>#DIV/0!</v>
      </c>
      <c r="R48" s="480" t="s">
        <v>983</v>
      </c>
      <c r="AL48" s="480" t="s">
        <v>1288</v>
      </c>
      <c r="AM48" s="480"/>
      <c r="AN48" s="480"/>
      <c r="AO48" s="480"/>
      <c r="AP48" s="480"/>
    </row>
    <row r="49" spans="1:95" x14ac:dyDescent="0.25">
      <c r="A49" s="465">
        <v>44</v>
      </c>
      <c r="B49" s="479" t="e">
        <f>MR_Rohdaten!T50-(MR_Regression!B$3*MR_Rohdaten!$D50+B$4)</f>
        <v>#DIV/0!</v>
      </c>
      <c r="C49" s="479" t="e">
        <f>MR_Rohdaten!U50-(MR_Regression!C$3*MR_Rohdaten!$D50+C$4)</f>
        <v>#DIV/0!</v>
      </c>
      <c r="D49" s="479" t="e">
        <f>MR_Rohdaten!V50-(MR_Regression!D$3*MR_Rohdaten!$D50+D$4)</f>
        <v>#DIV/0!</v>
      </c>
      <c r="E49" s="479" t="e">
        <f>MR_Rohdaten!W50-(MR_Regression!E$3*MR_Rohdaten!$D50+E$4)</f>
        <v>#DIV/0!</v>
      </c>
      <c r="F49" s="479" t="e">
        <f>MR_Rohdaten!X50-(MR_Regression!F$3*MR_Rohdaten!$D50+F$4)</f>
        <v>#DIV/0!</v>
      </c>
      <c r="G49" s="479" t="e">
        <f>MR_Rohdaten!Y50-(MR_Regression!G$3*MR_Rohdaten!$D50+G$4)</f>
        <v>#DIV/0!</v>
      </c>
      <c r="H49" s="479" t="e">
        <f>MR_Rohdaten!Z50-(MR_Regression!H$3*MR_Rohdaten!$D50+H$4)</f>
        <v>#DIV/0!</v>
      </c>
      <c r="I49" s="479" t="e">
        <f>MR_Rohdaten!AA50-(MR_Regression!I$3*MR_Rohdaten!$D50+I$4)</f>
        <v>#DIV/0!</v>
      </c>
      <c r="J49" s="479" t="e">
        <f>MR_Rohdaten!AB50-(MR_Regression!J$3*MR_Rohdaten!$D50+J$4)</f>
        <v>#DIV/0!</v>
      </c>
      <c r="K49" s="479" t="e">
        <f>MR_Rohdaten!AC50-(MR_Regression!K$3*MR_Rohdaten!$D50+K$4)</f>
        <v>#DIV/0!</v>
      </c>
      <c r="L49" s="479" t="e">
        <f>MR_Rohdaten!AD50-(MR_Regression!L$3*MR_Rohdaten!$D50+L$4)</f>
        <v>#DIV/0!</v>
      </c>
      <c r="M49" s="479" t="e">
        <f>MR_Rohdaten!AE50-(MR_Regression!M$3*MR_Rohdaten!$D50+M$4)</f>
        <v>#DIV/0!</v>
      </c>
      <c r="N49" s="479" t="e">
        <f>MR_Rohdaten!AF50-(MR_Regression!N$3*MR_Rohdaten!$D50+N$4)</f>
        <v>#DIV/0!</v>
      </c>
      <c r="O49" s="479" t="e">
        <f>MR_Rohdaten!AG50-(MR_Regression!O$3*MR_Rohdaten!$D50+O$4)</f>
        <v>#DIV/0!</v>
      </c>
      <c r="P49" s="479" t="e">
        <f>MR_Rohdaten!AH50-(MR_Regression!P$3*MR_Rohdaten!$D50+P$4)</f>
        <v>#DIV/0!</v>
      </c>
      <c r="R49" s="142" t="s">
        <v>978</v>
      </c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E49" s="142"/>
      <c r="AF49" s="142"/>
      <c r="AG49" s="142"/>
      <c r="AH49" s="142"/>
      <c r="AI49" s="142"/>
      <c r="AL49" s="299" t="s">
        <v>971</v>
      </c>
      <c r="AM49" s="387" t="s">
        <v>970</v>
      </c>
      <c r="AN49" s="51" t="s">
        <v>969</v>
      </c>
      <c r="AO49" s="51"/>
      <c r="AP49" s="52"/>
      <c r="AQ49" s="479" t="s">
        <v>1279</v>
      </c>
      <c r="AT49" s="142" t="s">
        <v>977</v>
      </c>
      <c r="AU49" s="142"/>
      <c r="AV49" s="142"/>
      <c r="AW49" s="142"/>
      <c r="AX49" s="142"/>
      <c r="AY49" s="142"/>
      <c r="AZ49" s="142"/>
      <c r="BA49" s="142"/>
      <c r="BB49" s="142"/>
      <c r="BC49" s="142"/>
      <c r="BD49" s="142"/>
      <c r="BE49" s="142"/>
      <c r="BG49" s="142"/>
      <c r="BH49" s="142"/>
      <c r="BI49" s="142"/>
      <c r="BJ49" s="142"/>
      <c r="BK49" s="142"/>
      <c r="BL49" s="480" t="s">
        <v>1288</v>
      </c>
      <c r="BM49" s="480"/>
      <c r="BN49" s="480"/>
      <c r="BO49" s="480"/>
      <c r="BP49" s="480"/>
      <c r="BU49" s="142" t="s">
        <v>976</v>
      </c>
      <c r="BV49" s="142"/>
      <c r="BW49" s="142"/>
      <c r="BX49" s="142"/>
      <c r="BY49" s="142"/>
      <c r="BZ49" s="142"/>
      <c r="CA49" s="142"/>
      <c r="CB49" s="142"/>
      <c r="CC49" s="142"/>
      <c r="CD49" s="142"/>
      <c r="CE49" s="142"/>
      <c r="CF49" s="142"/>
      <c r="CH49" s="142"/>
      <c r="CI49" s="142"/>
      <c r="CL49" s="480" t="s">
        <v>1288</v>
      </c>
      <c r="CM49" s="480"/>
      <c r="CN49" s="480"/>
      <c r="CO49" s="480"/>
      <c r="CP49" s="480"/>
    </row>
    <row r="50" spans="1:95" x14ac:dyDescent="0.25">
      <c r="A50" s="465">
        <v>45</v>
      </c>
      <c r="B50" s="479" t="e">
        <f>MR_Rohdaten!T51-(MR_Regression!B$3*MR_Rohdaten!$D51+B$4)</f>
        <v>#DIV/0!</v>
      </c>
      <c r="C50" s="479" t="e">
        <f>MR_Rohdaten!U51-(MR_Regression!C$3*MR_Rohdaten!$D51+C$4)</f>
        <v>#DIV/0!</v>
      </c>
      <c r="D50" s="479" t="e">
        <f>MR_Rohdaten!V51-(MR_Regression!D$3*MR_Rohdaten!$D51+D$4)</f>
        <v>#DIV/0!</v>
      </c>
      <c r="E50" s="479" t="e">
        <f>MR_Rohdaten!W51-(MR_Regression!E$3*MR_Rohdaten!$D51+E$4)</f>
        <v>#DIV/0!</v>
      </c>
      <c r="F50" s="479" t="e">
        <f>MR_Rohdaten!X51-(MR_Regression!F$3*MR_Rohdaten!$D51+F$4)</f>
        <v>#DIV/0!</v>
      </c>
      <c r="G50" s="479" t="e">
        <f>MR_Rohdaten!Y51-(MR_Regression!G$3*MR_Rohdaten!$D51+G$4)</f>
        <v>#DIV/0!</v>
      </c>
      <c r="H50" s="479" t="e">
        <f>MR_Rohdaten!Z51-(MR_Regression!H$3*MR_Rohdaten!$D51+H$4)</f>
        <v>#DIV/0!</v>
      </c>
      <c r="I50" s="479" t="e">
        <f>MR_Rohdaten!AA51-(MR_Regression!I$3*MR_Rohdaten!$D51+I$4)</f>
        <v>#DIV/0!</v>
      </c>
      <c r="J50" s="479" t="e">
        <f>MR_Rohdaten!AB51-(MR_Regression!J$3*MR_Rohdaten!$D51+J$4)</f>
        <v>#DIV/0!</v>
      </c>
      <c r="K50" s="479" t="e">
        <f>MR_Rohdaten!AC51-(MR_Regression!K$3*MR_Rohdaten!$D51+K$4)</f>
        <v>#DIV/0!</v>
      </c>
      <c r="L50" s="479" t="e">
        <f>MR_Rohdaten!AD51-(MR_Regression!L$3*MR_Rohdaten!$D51+L$4)</f>
        <v>#DIV/0!</v>
      </c>
      <c r="M50" s="479" t="e">
        <f>MR_Rohdaten!AE51-(MR_Regression!M$3*MR_Rohdaten!$D51+M$4)</f>
        <v>#DIV/0!</v>
      </c>
      <c r="N50" s="479" t="e">
        <f>MR_Rohdaten!AF51-(MR_Regression!N$3*MR_Rohdaten!$D51+N$4)</f>
        <v>#DIV/0!</v>
      </c>
      <c r="O50" s="479" t="e">
        <f>MR_Rohdaten!AG51-(MR_Regression!O$3*MR_Rohdaten!$D51+O$4)</f>
        <v>#DIV/0!</v>
      </c>
      <c r="P50" s="479" t="e">
        <f>MR_Rohdaten!AH51-(MR_Regression!P$3*MR_Rohdaten!$D51+P$4)</f>
        <v>#DIV/0!</v>
      </c>
      <c r="R50" s="142" t="s">
        <v>1287</v>
      </c>
      <c r="S50" s="142" t="s">
        <v>1286</v>
      </c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E50" s="142"/>
      <c r="AL50" s="386"/>
      <c r="AM50" s="110"/>
      <c r="AN50" s="125">
        <f t="shared" ref="AN50:AN59" si="3">AL50*AM50</f>
        <v>0</v>
      </c>
      <c r="AO50" s="479" t="s">
        <v>968</v>
      </c>
      <c r="AP50" s="11"/>
      <c r="AQ50" s="479" t="s">
        <v>1278</v>
      </c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G50" s="142"/>
      <c r="BL50" s="299" t="s">
        <v>971</v>
      </c>
      <c r="BM50" s="387" t="s">
        <v>970</v>
      </c>
      <c r="BN50" s="51" t="s">
        <v>969</v>
      </c>
      <c r="BO50" s="51"/>
      <c r="BP50" s="52"/>
      <c r="BQ50" s="479" t="s">
        <v>1279</v>
      </c>
      <c r="BU50" s="142"/>
      <c r="BV50" s="142"/>
      <c r="BW50" s="142"/>
      <c r="BX50" s="142"/>
      <c r="BY50" s="142"/>
      <c r="BZ50" s="142"/>
      <c r="CA50" s="142"/>
      <c r="CB50" s="142"/>
      <c r="CC50" s="142"/>
      <c r="CD50" s="142"/>
      <c r="CE50" s="142"/>
      <c r="CF50" s="142"/>
      <c r="CH50" s="142"/>
      <c r="CL50" s="299" t="s">
        <v>971</v>
      </c>
      <c r="CM50" s="387" t="s">
        <v>970</v>
      </c>
      <c r="CN50" s="51" t="s">
        <v>969</v>
      </c>
      <c r="CO50" s="51"/>
      <c r="CP50" s="52"/>
      <c r="CQ50" s="479" t="s">
        <v>1279</v>
      </c>
    </row>
    <row r="51" spans="1:95" x14ac:dyDescent="0.25">
      <c r="A51" s="465">
        <v>46</v>
      </c>
      <c r="B51" s="479" t="e">
        <f>MR_Rohdaten!T52-(MR_Regression!B$3*MR_Rohdaten!$D52+B$4)</f>
        <v>#DIV/0!</v>
      </c>
      <c r="C51" s="479" t="e">
        <f>MR_Rohdaten!U52-(MR_Regression!C$3*MR_Rohdaten!$D52+C$4)</f>
        <v>#DIV/0!</v>
      </c>
      <c r="D51" s="479" t="e">
        <f>MR_Rohdaten!V52-(MR_Regression!D$3*MR_Rohdaten!$D52+D$4)</f>
        <v>#DIV/0!</v>
      </c>
      <c r="E51" s="479" t="e">
        <f>MR_Rohdaten!W52-(MR_Regression!E$3*MR_Rohdaten!$D52+E$4)</f>
        <v>#DIV/0!</v>
      </c>
      <c r="F51" s="479" t="e">
        <f>MR_Rohdaten!X52-(MR_Regression!F$3*MR_Rohdaten!$D52+F$4)</f>
        <v>#DIV/0!</v>
      </c>
      <c r="G51" s="479" t="e">
        <f>MR_Rohdaten!Y52-(MR_Regression!G$3*MR_Rohdaten!$D52+G$4)</f>
        <v>#DIV/0!</v>
      </c>
      <c r="H51" s="479" t="e">
        <f>MR_Rohdaten!Z52-(MR_Regression!H$3*MR_Rohdaten!$D52+H$4)</f>
        <v>#DIV/0!</v>
      </c>
      <c r="I51" s="479" t="e">
        <f>MR_Rohdaten!AA52-(MR_Regression!I$3*MR_Rohdaten!$D52+I$4)</f>
        <v>#DIV/0!</v>
      </c>
      <c r="J51" s="479" t="e">
        <f>MR_Rohdaten!AB52-(MR_Regression!J$3*MR_Rohdaten!$D52+J$4)</f>
        <v>#DIV/0!</v>
      </c>
      <c r="K51" s="479" t="e">
        <f>MR_Rohdaten!AC52-(MR_Regression!K$3*MR_Rohdaten!$D52+K$4)</f>
        <v>#DIV/0!</v>
      </c>
      <c r="L51" s="479" t="e">
        <f>MR_Rohdaten!AD52-(MR_Regression!L$3*MR_Rohdaten!$D52+L$4)</f>
        <v>#DIV/0!</v>
      </c>
      <c r="M51" s="479" t="e">
        <f>MR_Rohdaten!AE52-(MR_Regression!M$3*MR_Rohdaten!$D52+M$4)</f>
        <v>#DIV/0!</v>
      </c>
      <c r="N51" s="479" t="e">
        <f>MR_Rohdaten!AF52-(MR_Regression!N$3*MR_Rohdaten!$D52+N$4)</f>
        <v>#DIV/0!</v>
      </c>
      <c r="O51" s="479" t="e">
        <f>MR_Rohdaten!AG52-(MR_Regression!O$3*MR_Rohdaten!$D52+O$4)</f>
        <v>#DIV/0!</v>
      </c>
      <c r="P51" s="479" t="e">
        <f>MR_Rohdaten!AH52-(MR_Regression!P$3*MR_Rohdaten!$D52+P$4)</f>
        <v>#DIV/0!</v>
      </c>
      <c r="R51" s="142"/>
      <c r="S51" s="479" t="s">
        <v>1228</v>
      </c>
      <c r="T51" s="479" t="s">
        <v>1229</v>
      </c>
      <c r="U51" s="479" t="s">
        <v>518</v>
      </c>
      <c r="V51" s="479" t="s">
        <v>1229</v>
      </c>
      <c r="W51" s="479" t="s">
        <v>1285</v>
      </c>
      <c r="X51" s="479" t="s">
        <v>170</v>
      </c>
      <c r="AE51" s="142"/>
      <c r="AL51" s="386"/>
      <c r="AM51" s="110"/>
      <c r="AN51" s="125">
        <f t="shared" si="3"/>
        <v>0</v>
      </c>
      <c r="AO51" s="479" t="s">
        <v>967</v>
      </c>
      <c r="AP51" s="11"/>
      <c r="AT51" s="142"/>
      <c r="BG51" s="142"/>
      <c r="BL51" s="386"/>
      <c r="BM51" s="110"/>
      <c r="BN51" s="125">
        <f t="shared" ref="BN51:BN60" si="4">BL51*BM51</f>
        <v>0</v>
      </c>
      <c r="BO51" s="479" t="s">
        <v>968</v>
      </c>
      <c r="BP51" s="11"/>
      <c r="BQ51" s="479" t="s">
        <v>1278</v>
      </c>
      <c r="BU51" s="142"/>
      <c r="CH51" s="142"/>
      <c r="CL51" s="386"/>
      <c r="CM51" s="110"/>
      <c r="CN51" s="125">
        <f t="shared" ref="CN51:CN60" si="5">CL51*CM51</f>
        <v>0</v>
      </c>
      <c r="CO51" s="479" t="s">
        <v>968</v>
      </c>
      <c r="CP51" s="11"/>
      <c r="CQ51" s="479" t="s">
        <v>1278</v>
      </c>
    </row>
    <row r="52" spans="1:95" x14ac:dyDescent="0.25">
      <c r="A52" s="465">
        <v>47</v>
      </c>
      <c r="B52" s="479" t="e">
        <f>MR_Rohdaten!T53-(MR_Regression!B$3*MR_Rohdaten!$D53+B$4)</f>
        <v>#DIV/0!</v>
      </c>
      <c r="C52" s="479" t="e">
        <f>MR_Rohdaten!U53-(MR_Regression!C$3*MR_Rohdaten!$D53+C$4)</f>
        <v>#DIV/0!</v>
      </c>
      <c r="D52" s="479" t="e">
        <f>MR_Rohdaten!V53-(MR_Regression!D$3*MR_Rohdaten!$D53+D$4)</f>
        <v>#DIV/0!</v>
      </c>
      <c r="E52" s="479" t="e">
        <f>MR_Rohdaten!W53-(MR_Regression!E$3*MR_Rohdaten!$D53+E$4)</f>
        <v>#DIV/0!</v>
      </c>
      <c r="F52" s="479" t="e">
        <f>MR_Rohdaten!X53-(MR_Regression!F$3*MR_Rohdaten!$D53+F$4)</f>
        <v>#DIV/0!</v>
      </c>
      <c r="G52" s="479" t="e">
        <f>MR_Rohdaten!Y53-(MR_Regression!G$3*MR_Rohdaten!$D53+G$4)</f>
        <v>#DIV/0!</v>
      </c>
      <c r="H52" s="479" t="e">
        <f>MR_Rohdaten!Z53-(MR_Regression!H$3*MR_Rohdaten!$D53+H$4)</f>
        <v>#DIV/0!</v>
      </c>
      <c r="I52" s="479" t="e">
        <f>MR_Rohdaten!AA53-(MR_Regression!I$3*MR_Rohdaten!$D53+I$4)</f>
        <v>#DIV/0!</v>
      </c>
      <c r="J52" s="479" t="e">
        <f>MR_Rohdaten!AB53-(MR_Regression!J$3*MR_Rohdaten!$D53+J$4)</f>
        <v>#DIV/0!</v>
      </c>
      <c r="K52" s="479" t="e">
        <f>MR_Rohdaten!AC53-(MR_Regression!K$3*MR_Rohdaten!$D53+K$4)</f>
        <v>#DIV/0!</v>
      </c>
      <c r="L52" s="479" t="e">
        <f>MR_Rohdaten!AD53-(MR_Regression!L$3*MR_Rohdaten!$D53+L$4)</f>
        <v>#DIV/0!</v>
      </c>
      <c r="M52" s="479" t="e">
        <f>MR_Rohdaten!AE53-(MR_Regression!M$3*MR_Rohdaten!$D53+M$4)</f>
        <v>#DIV/0!</v>
      </c>
      <c r="N52" s="479" t="e">
        <f>MR_Rohdaten!AF53-(MR_Regression!N$3*MR_Rohdaten!$D53+N$4)</f>
        <v>#DIV/0!</v>
      </c>
      <c r="O52" s="479" t="e">
        <f>MR_Rohdaten!AG53-(MR_Regression!O$3*MR_Rohdaten!$D53+O$4)</f>
        <v>#DIV/0!</v>
      </c>
      <c r="P52" s="479" t="e">
        <f>MR_Rohdaten!AH53-(MR_Regression!P$3*MR_Rohdaten!$D53+P$4)</f>
        <v>#DIV/0!</v>
      </c>
      <c r="R52" s="142"/>
      <c r="T52" s="479" t="s">
        <v>1284</v>
      </c>
      <c r="V52" s="479" t="s">
        <v>1283</v>
      </c>
      <c r="AE52" s="142"/>
      <c r="AL52" s="386"/>
      <c r="AM52" s="110"/>
      <c r="AN52" s="125">
        <f t="shared" si="3"/>
        <v>0</v>
      </c>
      <c r="AO52" s="479" t="s">
        <v>966</v>
      </c>
      <c r="AP52" s="11"/>
      <c r="AT52" s="142"/>
      <c r="BG52" s="142"/>
      <c r="BL52" s="386"/>
      <c r="BM52" s="110"/>
      <c r="BN52" s="125">
        <f t="shared" si="4"/>
        <v>0</v>
      </c>
      <c r="BO52" s="479" t="s">
        <v>967</v>
      </c>
      <c r="BP52" s="11"/>
      <c r="BU52" s="142"/>
      <c r="CH52" s="142"/>
      <c r="CL52" s="386"/>
      <c r="CM52" s="110"/>
      <c r="CN52" s="125">
        <f t="shared" si="5"/>
        <v>0</v>
      </c>
      <c r="CO52" s="479" t="s">
        <v>967</v>
      </c>
      <c r="CP52" s="11"/>
    </row>
    <row r="53" spans="1:95" x14ac:dyDescent="0.25">
      <c r="A53" s="465">
        <v>48</v>
      </c>
      <c r="B53" s="479" t="e">
        <f>MR_Rohdaten!T54-(MR_Regression!B$3*MR_Rohdaten!$D54+B$4)</f>
        <v>#DIV/0!</v>
      </c>
      <c r="C53" s="479" t="e">
        <f>MR_Rohdaten!U54-(MR_Regression!C$3*MR_Rohdaten!$D54+C$4)</f>
        <v>#DIV/0!</v>
      </c>
      <c r="D53" s="479" t="e">
        <f>MR_Rohdaten!V54-(MR_Regression!D$3*MR_Rohdaten!$D54+D$4)</f>
        <v>#DIV/0!</v>
      </c>
      <c r="E53" s="479" t="e">
        <f>MR_Rohdaten!W54-(MR_Regression!E$3*MR_Rohdaten!$D54+E$4)</f>
        <v>#DIV/0!</v>
      </c>
      <c r="F53" s="479" t="e">
        <f>MR_Rohdaten!X54-(MR_Regression!F$3*MR_Rohdaten!$D54+F$4)</f>
        <v>#DIV/0!</v>
      </c>
      <c r="G53" s="479" t="e">
        <f>MR_Rohdaten!Y54-(MR_Regression!G$3*MR_Rohdaten!$D54+G$4)</f>
        <v>#DIV/0!</v>
      </c>
      <c r="H53" s="479" t="e">
        <f>MR_Rohdaten!Z54-(MR_Regression!H$3*MR_Rohdaten!$D54+H$4)</f>
        <v>#DIV/0!</v>
      </c>
      <c r="I53" s="479" t="e">
        <f>MR_Rohdaten!AA54-(MR_Regression!I$3*MR_Rohdaten!$D54+I$4)</f>
        <v>#DIV/0!</v>
      </c>
      <c r="J53" s="479" t="e">
        <f>MR_Rohdaten!AB54-(MR_Regression!J$3*MR_Rohdaten!$D54+J$4)</f>
        <v>#DIV/0!</v>
      </c>
      <c r="K53" s="479" t="e">
        <f>MR_Rohdaten!AC54-(MR_Regression!K$3*MR_Rohdaten!$D54+K$4)</f>
        <v>#DIV/0!</v>
      </c>
      <c r="L53" s="479" t="e">
        <f>MR_Rohdaten!AD54-(MR_Regression!L$3*MR_Rohdaten!$D54+L$4)</f>
        <v>#DIV/0!</v>
      </c>
      <c r="M53" s="479" t="e">
        <f>MR_Rohdaten!AE54-(MR_Regression!M$3*MR_Rohdaten!$D54+M$4)</f>
        <v>#DIV/0!</v>
      </c>
      <c r="N53" s="479" t="e">
        <f>MR_Rohdaten!AF54-(MR_Regression!N$3*MR_Rohdaten!$D54+N$4)</f>
        <v>#DIV/0!</v>
      </c>
      <c r="O53" s="479" t="e">
        <f>MR_Rohdaten!AG54-(MR_Regression!O$3*MR_Rohdaten!$D54+O$4)</f>
        <v>#DIV/0!</v>
      </c>
      <c r="P53" s="479" t="e">
        <f>MR_Rohdaten!AH54-(MR_Regression!P$3*MR_Rohdaten!$D54+P$4)</f>
        <v>#DIV/0!</v>
      </c>
      <c r="R53" s="142" t="s">
        <v>508</v>
      </c>
      <c r="U53" s="479">
        <v>0</v>
      </c>
      <c r="V53" s="479">
        <v>5.2645999999999998E-2</v>
      </c>
      <c r="W53" s="479">
        <v>0</v>
      </c>
      <c r="X53" s="479">
        <v>1</v>
      </c>
      <c r="AE53" s="142"/>
      <c r="AL53" s="53"/>
      <c r="AN53" s="125">
        <f t="shared" si="3"/>
        <v>0</v>
      </c>
      <c r="AO53" s="479" t="s">
        <v>965</v>
      </c>
      <c r="AP53" s="11"/>
      <c r="AQ53" s="479" t="s">
        <v>975</v>
      </c>
      <c r="AT53" s="142"/>
      <c r="BG53" s="142"/>
      <c r="BL53" s="386"/>
      <c r="BM53" s="110"/>
      <c r="BN53" s="125">
        <f t="shared" si="4"/>
        <v>0</v>
      </c>
      <c r="BO53" s="479" t="s">
        <v>966</v>
      </c>
      <c r="BP53" s="11"/>
      <c r="BU53" s="142"/>
      <c r="CH53" s="142"/>
      <c r="CL53" s="386"/>
      <c r="CM53" s="110"/>
      <c r="CN53" s="125">
        <f t="shared" si="5"/>
        <v>0</v>
      </c>
      <c r="CO53" s="479" t="s">
        <v>966</v>
      </c>
      <c r="CP53" s="11"/>
    </row>
    <row r="54" spans="1:95" x14ac:dyDescent="0.25">
      <c r="A54" s="465">
        <v>49</v>
      </c>
      <c r="B54" s="479" t="e">
        <f>MR_Rohdaten!T55-(MR_Regression!B$3*MR_Rohdaten!$D55+B$4)</f>
        <v>#DIV/0!</v>
      </c>
      <c r="C54" s="479" t="e">
        <f>MR_Rohdaten!U55-(MR_Regression!C$3*MR_Rohdaten!$D55+C$4)</f>
        <v>#DIV/0!</v>
      </c>
      <c r="D54" s="479" t="e">
        <f>MR_Rohdaten!V55-(MR_Regression!D$3*MR_Rohdaten!$D55+D$4)</f>
        <v>#DIV/0!</v>
      </c>
      <c r="E54" s="479" t="e">
        <f>MR_Rohdaten!W55-(MR_Regression!E$3*MR_Rohdaten!$D55+E$4)</f>
        <v>#DIV/0!</v>
      </c>
      <c r="F54" s="479" t="e">
        <f>MR_Rohdaten!X55-(MR_Regression!F$3*MR_Rohdaten!$D55+F$4)</f>
        <v>#DIV/0!</v>
      </c>
      <c r="G54" s="479" t="e">
        <f>MR_Rohdaten!Y55-(MR_Regression!G$3*MR_Rohdaten!$D55+G$4)</f>
        <v>#DIV/0!</v>
      </c>
      <c r="H54" s="479" t="e">
        <f>MR_Rohdaten!Z55-(MR_Regression!H$3*MR_Rohdaten!$D55+H$4)</f>
        <v>#DIV/0!</v>
      </c>
      <c r="I54" s="479" t="e">
        <f>MR_Rohdaten!AA55-(MR_Regression!I$3*MR_Rohdaten!$D55+I$4)</f>
        <v>#DIV/0!</v>
      </c>
      <c r="J54" s="479" t="e">
        <f>MR_Rohdaten!AB55-(MR_Regression!J$3*MR_Rohdaten!$D55+J$4)</f>
        <v>#DIV/0!</v>
      </c>
      <c r="K54" s="479" t="e">
        <f>MR_Rohdaten!AC55-(MR_Regression!K$3*MR_Rohdaten!$D55+K$4)</f>
        <v>#DIV/0!</v>
      </c>
      <c r="L54" s="479" t="e">
        <f>MR_Rohdaten!AD55-(MR_Regression!L$3*MR_Rohdaten!$D55+L$4)</f>
        <v>#DIV/0!</v>
      </c>
      <c r="M54" s="479" t="e">
        <f>MR_Rohdaten!AE55-(MR_Regression!M$3*MR_Rohdaten!$D55+M$4)</f>
        <v>#DIV/0!</v>
      </c>
      <c r="N54" s="479" t="e">
        <f>MR_Rohdaten!AF55-(MR_Regression!N$3*MR_Rohdaten!$D55+N$4)</f>
        <v>#DIV/0!</v>
      </c>
      <c r="O54" s="479" t="e">
        <f>MR_Rohdaten!AG55-(MR_Regression!O$3*MR_Rohdaten!$D55+O$4)</f>
        <v>#DIV/0!</v>
      </c>
      <c r="P54" s="479" t="e">
        <f>MR_Rohdaten!AH55-(MR_Regression!P$3*MR_Rohdaten!$D55+P$4)</f>
        <v>#DIV/0!</v>
      </c>
      <c r="R54" s="142" t="s">
        <v>1282</v>
      </c>
      <c r="S54" s="479">
        <v>0.18851000000000001</v>
      </c>
      <c r="T54" s="479">
        <v>6.3537999999999997E-2</v>
      </c>
      <c r="U54" s="479">
        <v>0.222134</v>
      </c>
      <c r="V54" s="479">
        <v>7.4870999999999993E-2</v>
      </c>
      <c r="W54" s="479">
        <v>2.9668939999999999</v>
      </c>
      <c r="X54" s="479">
        <v>3.333E-3</v>
      </c>
      <c r="AE54" s="142"/>
      <c r="AL54" s="53"/>
      <c r="AN54" s="125">
        <f t="shared" si="3"/>
        <v>0</v>
      </c>
      <c r="AO54" s="479" t="s">
        <v>1277</v>
      </c>
      <c r="AP54" s="11"/>
      <c r="AQ54" s="479" t="s">
        <v>974</v>
      </c>
      <c r="AT54" s="142"/>
      <c r="BG54" s="142"/>
      <c r="BL54" s="53"/>
      <c r="BN54" s="125">
        <f t="shared" si="4"/>
        <v>0</v>
      </c>
      <c r="BO54" s="479" t="s">
        <v>965</v>
      </c>
      <c r="BP54" s="11"/>
      <c r="BQ54" s="479" t="s">
        <v>975</v>
      </c>
      <c r="BU54" s="142"/>
      <c r="CH54" s="142"/>
      <c r="CL54" s="53"/>
      <c r="CN54" s="125">
        <f t="shared" si="5"/>
        <v>0</v>
      </c>
      <c r="CO54" s="479" t="s">
        <v>965</v>
      </c>
      <c r="CP54" s="11"/>
      <c r="CQ54" s="479" t="s">
        <v>975</v>
      </c>
    </row>
    <row r="55" spans="1:95" x14ac:dyDescent="0.25">
      <c r="A55" s="465">
        <v>50</v>
      </c>
      <c r="B55" s="479" t="e">
        <f>MR_Rohdaten!T56-(MR_Regression!B$3*MR_Rohdaten!$D56+B$4)</f>
        <v>#DIV/0!</v>
      </c>
      <c r="C55" s="479" t="e">
        <f>MR_Rohdaten!U56-(MR_Regression!C$3*MR_Rohdaten!$D56+C$4)</f>
        <v>#DIV/0!</v>
      </c>
      <c r="D55" s="479" t="e">
        <f>MR_Rohdaten!V56-(MR_Regression!D$3*MR_Rohdaten!$D56+D$4)</f>
        <v>#DIV/0!</v>
      </c>
      <c r="E55" s="479" t="e">
        <f>MR_Rohdaten!W56-(MR_Regression!E$3*MR_Rohdaten!$D56+E$4)</f>
        <v>#DIV/0!</v>
      </c>
      <c r="F55" s="479" t="e">
        <f>MR_Rohdaten!X56-(MR_Regression!F$3*MR_Rohdaten!$D56+F$4)</f>
        <v>#DIV/0!</v>
      </c>
      <c r="G55" s="479" t="e">
        <f>MR_Rohdaten!Y56-(MR_Regression!G$3*MR_Rohdaten!$D56+G$4)</f>
        <v>#DIV/0!</v>
      </c>
      <c r="H55" s="479" t="e">
        <f>MR_Rohdaten!Z56-(MR_Regression!H$3*MR_Rohdaten!$D56+H$4)</f>
        <v>#DIV/0!</v>
      </c>
      <c r="I55" s="479" t="e">
        <f>MR_Rohdaten!AA56-(MR_Regression!I$3*MR_Rohdaten!$D56+I$4)</f>
        <v>#DIV/0!</v>
      </c>
      <c r="J55" s="479" t="e">
        <f>MR_Rohdaten!AB56-(MR_Regression!J$3*MR_Rohdaten!$D56+J$4)</f>
        <v>#DIV/0!</v>
      </c>
      <c r="K55" s="479" t="e">
        <f>MR_Rohdaten!AC56-(MR_Regression!K$3*MR_Rohdaten!$D56+K$4)</f>
        <v>#DIV/0!</v>
      </c>
      <c r="L55" s="479" t="e">
        <f>MR_Rohdaten!AD56-(MR_Regression!L$3*MR_Rohdaten!$D56+L$4)</f>
        <v>#DIV/0!</v>
      </c>
      <c r="M55" s="479" t="e">
        <f>MR_Rohdaten!AE56-(MR_Regression!M$3*MR_Rohdaten!$D56+M$4)</f>
        <v>#DIV/0!</v>
      </c>
      <c r="N55" s="479" t="e">
        <f>MR_Rohdaten!AF56-(MR_Regression!N$3*MR_Rohdaten!$D56+N$4)</f>
        <v>#DIV/0!</v>
      </c>
      <c r="O55" s="479" t="e">
        <f>MR_Rohdaten!AG56-(MR_Regression!O$3*MR_Rohdaten!$D56+O$4)</f>
        <v>#DIV/0!</v>
      </c>
      <c r="P55" s="479" t="e">
        <f>MR_Rohdaten!AH56-(MR_Regression!P$3*MR_Rohdaten!$D56+P$4)</f>
        <v>#DIV/0!</v>
      </c>
      <c r="R55" s="142" t="s">
        <v>1281</v>
      </c>
      <c r="S55" s="479">
        <v>7.2655999999999998E-2</v>
      </c>
      <c r="T55" s="479">
        <v>6.4901E-2</v>
      </c>
      <c r="U55" s="479">
        <v>6.4867999999999995E-2</v>
      </c>
      <c r="V55" s="479">
        <v>5.7944000000000002E-2</v>
      </c>
      <c r="W55" s="479">
        <v>1.119489</v>
      </c>
      <c r="X55" s="479">
        <v>0.264125</v>
      </c>
      <c r="AE55" s="142"/>
      <c r="AL55" s="53"/>
      <c r="AN55" s="125">
        <f t="shared" si="3"/>
        <v>0</v>
      </c>
      <c r="AO55" s="479" t="s">
        <v>1276</v>
      </c>
      <c r="AP55" s="11"/>
      <c r="AQ55" s="479" t="s">
        <v>973</v>
      </c>
      <c r="AT55" s="142"/>
      <c r="BG55" s="142"/>
      <c r="BL55" s="53"/>
      <c r="BN55" s="125">
        <f t="shared" si="4"/>
        <v>0</v>
      </c>
      <c r="BO55" s="479" t="s">
        <v>1277</v>
      </c>
      <c r="BP55" s="11"/>
      <c r="BQ55" s="479" t="s">
        <v>974</v>
      </c>
      <c r="BU55" s="142"/>
      <c r="CH55" s="142"/>
      <c r="CL55" s="53"/>
      <c r="CN55" s="125">
        <f t="shared" si="5"/>
        <v>0</v>
      </c>
      <c r="CO55" s="479" t="s">
        <v>1277</v>
      </c>
      <c r="CP55" s="11"/>
      <c r="CQ55" s="479" t="s">
        <v>974</v>
      </c>
    </row>
    <row r="56" spans="1:95" x14ac:dyDescent="0.25">
      <c r="A56" s="465">
        <v>51</v>
      </c>
      <c r="B56" s="479" t="e">
        <f>MR_Rohdaten!T57-(MR_Regression!B$3*MR_Rohdaten!$D57+B$4)</f>
        <v>#DIV/0!</v>
      </c>
      <c r="C56" s="479" t="e">
        <f>MR_Rohdaten!U57-(MR_Regression!C$3*MR_Rohdaten!$D57+C$4)</f>
        <v>#DIV/0!</v>
      </c>
      <c r="D56" s="479" t="e">
        <f>MR_Rohdaten!V57-(MR_Regression!D$3*MR_Rohdaten!$D57+D$4)</f>
        <v>#DIV/0!</v>
      </c>
      <c r="E56" s="479" t="e">
        <f>MR_Rohdaten!W57-(MR_Regression!E$3*MR_Rohdaten!$D57+E$4)</f>
        <v>#DIV/0!</v>
      </c>
      <c r="F56" s="479" t="e">
        <f>MR_Rohdaten!X57-(MR_Regression!F$3*MR_Rohdaten!$D57+F$4)</f>
        <v>#DIV/0!</v>
      </c>
      <c r="G56" s="479" t="e">
        <f>MR_Rohdaten!Y57-(MR_Regression!G$3*MR_Rohdaten!$D57+G$4)</f>
        <v>#DIV/0!</v>
      </c>
      <c r="H56" s="479" t="e">
        <f>MR_Rohdaten!Z57-(MR_Regression!H$3*MR_Rohdaten!$D57+H$4)</f>
        <v>#DIV/0!</v>
      </c>
      <c r="I56" s="479" t="e">
        <f>MR_Rohdaten!AA57-(MR_Regression!I$3*MR_Rohdaten!$D57+I$4)</f>
        <v>#DIV/0!</v>
      </c>
      <c r="J56" s="479" t="e">
        <f>MR_Rohdaten!AB57-(MR_Regression!J$3*MR_Rohdaten!$D57+J$4)</f>
        <v>#DIV/0!</v>
      </c>
      <c r="K56" s="479" t="e">
        <f>MR_Rohdaten!AC57-(MR_Regression!K$3*MR_Rohdaten!$D57+K$4)</f>
        <v>#DIV/0!</v>
      </c>
      <c r="L56" s="479" t="e">
        <f>MR_Rohdaten!AD57-(MR_Regression!L$3*MR_Rohdaten!$D57+L$4)</f>
        <v>#DIV/0!</v>
      </c>
      <c r="M56" s="479" t="e">
        <f>MR_Rohdaten!AE57-(MR_Regression!M$3*MR_Rohdaten!$D57+M$4)</f>
        <v>#DIV/0!</v>
      </c>
      <c r="N56" s="479" t="e">
        <f>MR_Rohdaten!AF57-(MR_Regression!N$3*MR_Rohdaten!$D57+N$4)</f>
        <v>#DIV/0!</v>
      </c>
      <c r="O56" s="479" t="e">
        <f>MR_Rohdaten!AG57-(MR_Regression!O$3*MR_Rohdaten!$D57+O$4)</f>
        <v>#DIV/0!</v>
      </c>
      <c r="P56" s="479" t="e">
        <f>MR_Rohdaten!AH57-(MR_Regression!P$3*MR_Rohdaten!$D57+P$4)</f>
        <v>#DIV/0!</v>
      </c>
      <c r="R56" s="142" t="s">
        <v>1280</v>
      </c>
      <c r="S56" s="479">
        <v>0.22339700000000001</v>
      </c>
      <c r="T56" s="479">
        <v>6.4543000000000003E-2</v>
      </c>
      <c r="U56" s="479">
        <v>0.183309</v>
      </c>
      <c r="V56" s="479">
        <v>5.2961000000000001E-2</v>
      </c>
      <c r="W56" s="479">
        <v>3.4612020000000001</v>
      </c>
      <c r="X56" s="479">
        <v>6.4300000000000002E-4</v>
      </c>
      <c r="AE56" s="142"/>
      <c r="AL56" s="53"/>
      <c r="AN56" s="125">
        <f t="shared" si="3"/>
        <v>0</v>
      </c>
      <c r="AO56" s="479" t="s">
        <v>1275</v>
      </c>
      <c r="AP56" s="11"/>
      <c r="AT56" s="142"/>
      <c r="BG56" s="142"/>
      <c r="BL56" s="53"/>
      <c r="BN56" s="125">
        <f t="shared" si="4"/>
        <v>0</v>
      </c>
      <c r="BO56" s="479" t="s">
        <v>1276</v>
      </c>
      <c r="BP56" s="11"/>
      <c r="BQ56" s="479" t="s">
        <v>973</v>
      </c>
      <c r="BU56" s="142"/>
      <c r="CH56" s="142"/>
      <c r="CL56" s="53"/>
      <c r="CN56" s="125">
        <f t="shared" si="5"/>
        <v>0</v>
      </c>
      <c r="CO56" s="479" t="s">
        <v>1276</v>
      </c>
      <c r="CP56" s="11"/>
      <c r="CQ56" s="479" t="s">
        <v>973</v>
      </c>
    </row>
    <row r="57" spans="1:95" x14ac:dyDescent="0.25">
      <c r="A57" s="465">
        <v>52</v>
      </c>
      <c r="B57" s="479" t="e">
        <f>MR_Rohdaten!T58-(MR_Regression!B$3*MR_Rohdaten!$D58+B$4)</f>
        <v>#DIV/0!</v>
      </c>
      <c r="C57" s="479" t="e">
        <f>MR_Rohdaten!U58-(MR_Regression!C$3*MR_Rohdaten!$D58+C$4)</f>
        <v>#DIV/0!</v>
      </c>
      <c r="D57" s="479" t="e">
        <f>MR_Rohdaten!V58-(MR_Regression!D$3*MR_Rohdaten!$D58+D$4)</f>
        <v>#DIV/0!</v>
      </c>
      <c r="E57" s="479" t="e">
        <f>MR_Rohdaten!W58-(MR_Regression!E$3*MR_Rohdaten!$D58+E$4)</f>
        <v>#DIV/0!</v>
      </c>
      <c r="F57" s="479" t="e">
        <f>MR_Rohdaten!X58-(MR_Regression!F$3*MR_Rohdaten!$D58+F$4)</f>
        <v>#DIV/0!</v>
      </c>
      <c r="G57" s="479" t="e">
        <f>MR_Rohdaten!Y58-(MR_Regression!G$3*MR_Rohdaten!$D58+G$4)</f>
        <v>#DIV/0!</v>
      </c>
      <c r="H57" s="479" t="e">
        <f>MR_Rohdaten!Z58-(MR_Regression!H$3*MR_Rohdaten!$D58+H$4)</f>
        <v>#DIV/0!</v>
      </c>
      <c r="I57" s="479" t="e">
        <f>MR_Rohdaten!AA58-(MR_Regression!I$3*MR_Rohdaten!$D58+I$4)</f>
        <v>#DIV/0!</v>
      </c>
      <c r="J57" s="479" t="e">
        <f>MR_Rohdaten!AB58-(MR_Regression!J$3*MR_Rohdaten!$D58+J$4)</f>
        <v>#DIV/0!</v>
      </c>
      <c r="K57" s="479" t="e">
        <f>MR_Rohdaten!AC58-(MR_Regression!K$3*MR_Rohdaten!$D58+K$4)</f>
        <v>#DIV/0!</v>
      </c>
      <c r="L57" s="479" t="e">
        <f>MR_Rohdaten!AD58-(MR_Regression!L$3*MR_Rohdaten!$D58+L$4)</f>
        <v>#DIV/0!</v>
      </c>
      <c r="M57" s="479" t="e">
        <f>MR_Rohdaten!AE58-(MR_Regression!M$3*MR_Rohdaten!$D58+M$4)</f>
        <v>#DIV/0!</v>
      </c>
      <c r="N57" s="479" t="e">
        <f>MR_Rohdaten!AF58-(MR_Regression!N$3*MR_Rohdaten!$D58+N$4)</f>
        <v>#DIV/0!</v>
      </c>
      <c r="O57" s="479" t="e">
        <f>MR_Rohdaten!AG58-(MR_Regression!O$3*MR_Rohdaten!$D58+O$4)</f>
        <v>#DIV/0!</v>
      </c>
      <c r="P57" s="479" t="e">
        <f>MR_Rohdaten!AH58-(MR_Regression!P$3*MR_Rohdaten!$D58+P$4)</f>
        <v>#DIV/0!</v>
      </c>
      <c r="R57" s="142"/>
      <c r="AE57" s="142"/>
      <c r="AL57" s="53"/>
      <c r="AN57" s="125">
        <f t="shared" si="3"/>
        <v>0</v>
      </c>
      <c r="AO57" s="479" t="s">
        <v>1274</v>
      </c>
      <c r="AP57" s="11"/>
      <c r="AT57" s="142"/>
      <c r="BG57" s="142"/>
      <c r="BL57" s="53"/>
      <c r="BN57" s="125">
        <f t="shared" si="4"/>
        <v>0</v>
      </c>
      <c r="BO57" s="479" t="s">
        <v>1275</v>
      </c>
      <c r="BP57" s="11"/>
      <c r="BU57" s="142"/>
      <c r="CH57" s="142"/>
      <c r="CL57" s="53"/>
      <c r="CN57" s="125">
        <f t="shared" si="5"/>
        <v>0</v>
      </c>
      <c r="CO57" s="479" t="s">
        <v>1275</v>
      </c>
      <c r="CP57" s="11"/>
    </row>
    <row r="58" spans="1:95" x14ac:dyDescent="0.25">
      <c r="A58" s="465">
        <v>53</v>
      </c>
      <c r="B58" s="479" t="e">
        <f>MR_Rohdaten!T59-(MR_Regression!B$3*MR_Rohdaten!$D59+B$4)</f>
        <v>#DIV/0!</v>
      </c>
      <c r="C58" s="479" t="e">
        <f>MR_Rohdaten!U59-(MR_Regression!C$3*MR_Rohdaten!$D59+C$4)</f>
        <v>#DIV/0!</v>
      </c>
      <c r="D58" s="479" t="e">
        <f>MR_Rohdaten!V59-(MR_Regression!D$3*MR_Rohdaten!$D59+D$4)</f>
        <v>#DIV/0!</v>
      </c>
      <c r="E58" s="479" t="e">
        <f>MR_Rohdaten!W59-(MR_Regression!E$3*MR_Rohdaten!$D59+E$4)</f>
        <v>#DIV/0!</v>
      </c>
      <c r="F58" s="479" t="e">
        <f>MR_Rohdaten!X59-(MR_Regression!F$3*MR_Rohdaten!$D59+F$4)</f>
        <v>#DIV/0!</v>
      </c>
      <c r="G58" s="479" t="e">
        <f>MR_Rohdaten!Y59-(MR_Regression!G$3*MR_Rohdaten!$D59+G$4)</f>
        <v>#DIV/0!</v>
      </c>
      <c r="H58" s="479" t="e">
        <f>MR_Rohdaten!Z59-(MR_Regression!H$3*MR_Rohdaten!$D59+H$4)</f>
        <v>#DIV/0!</v>
      </c>
      <c r="I58" s="479" t="e">
        <f>MR_Rohdaten!AA59-(MR_Regression!I$3*MR_Rohdaten!$D59+I$4)</f>
        <v>#DIV/0!</v>
      </c>
      <c r="J58" s="479" t="e">
        <f>MR_Rohdaten!AB59-(MR_Regression!J$3*MR_Rohdaten!$D59+J$4)</f>
        <v>#DIV/0!</v>
      </c>
      <c r="K58" s="479" t="e">
        <f>MR_Rohdaten!AC59-(MR_Regression!K$3*MR_Rohdaten!$D59+K$4)</f>
        <v>#DIV/0!</v>
      </c>
      <c r="L58" s="479" t="e">
        <f>MR_Rohdaten!AD59-(MR_Regression!L$3*MR_Rohdaten!$D59+L$4)</f>
        <v>#DIV/0!</v>
      </c>
      <c r="M58" s="479" t="e">
        <f>MR_Rohdaten!AE59-(MR_Regression!M$3*MR_Rohdaten!$D59+M$4)</f>
        <v>#DIV/0!</v>
      </c>
      <c r="N58" s="479" t="e">
        <f>MR_Rohdaten!AF59-(MR_Regression!N$3*MR_Rohdaten!$D59+N$4)</f>
        <v>#DIV/0!</v>
      </c>
      <c r="O58" s="479" t="e">
        <f>MR_Rohdaten!AG59-(MR_Regression!O$3*MR_Rohdaten!$D59+O$4)</f>
        <v>#DIV/0!</v>
      </c>
      <c r="P58" s="479" t="e">
        <f>MR_Rohdaten!AH59-(MR_Regression!P$3*MR_Rohdaten!$D59+P$4)</f>
        <v>#DIV/0!</v>
      </c>
      <c r="R58" s="142"/>
      <c r="AL58" s="53"/>
      <c r="AN58" s="125">
        <f t="shared" si="3"/>
        <v>0</v>
      </c>
      <c r="AO58" s="479" t="s">
        <v>1273</v>
      </c>
      <c r="AP58" s="11"/>
      <c r="AT58" s="142"/>
      <c r="BL58" s="53"/>
      <c r="BN58" s="125">
        <f t="shared" si="4"/>
        <v>0</v>
      </c>
      <c r="BO58" s="479" t="s">
        <v>1274</v>
      </c>
      <c r="BP58" s="11"/>
      <c r="BU58" s="142"/>
      <c r="CL58" s="53"/>
      <c r="CN58" s="125">
        <f t="shared" si="5"/>
        <v>0</v>
      </c>
      <c r="CO58" s="479" t="s">
        <v>1274</v>
      </c>
      <c r="CP58" s="11"/>
    </row>
    <row r="59" spans="1:95" x14ac:dyDescent="0.25">
      <c r="A59" s="465">
        <v>54</v>
      </c>
      <c r="B59" s="479" t="e">
        <f>MR_Rohdaten!T60-(MR_Regression!B$3*MR_Rohdaten!$D60+B$4)</f>
        <v>#DIV/0!</v>
      </c>
      <c r="C59" s="479" t="e">
        <f>MR_Rohdaten!U60-(MR_Regression!C$3*MR_Rohdaten!$D60+C$4)</f>
        <v>#DIV/0!</v>
      </c>
      <c r="D59" s="479" t="e">
        <f>MR_Rohdaten!V60-(MR_Regression!D$3*MR_Rohdaten!$D60+D$4)</f>
        <v>#DIV/0!</v>
      </c>
      <c r="E59" s="479" t="e">
        <f>MR_Rohdaten!W60-(MR_Regression!E$3*MR_Rohdaten!$D60+E$4)</f>
        <v>#DIV/0!</v>
      </c>
      <c r="F59" s="479" t="e">
        <f>MR_Rohdaten!X60-(MR_Regression!F$3*MR_Rohdaten!$D60+F$4)</f>
        <v>#DIV/0!</v>
      </c>
      <c r="G59" s="479" t="e">
        <f>MR_Rohdaten!Y60-(MR_Regression!G$3*MR_Rohdaten!$D60+G$4)</f>
        <v>#DIV/0!</v>
      </c>
      <c r="H59" s="479" t="e">
        <f>MR_Rohdaten!Z60-(MR_Regression!H$3*MR_Rohdaten!$D60+H$4)</f>
        <v>#DIV/0!</v>
      </c>
      <c r="I59" s="479" t="e">
        <f>MR_Rohdaten!AA60-(MR_Regression!I$3*MR_Rohdaten!$D60+I$4)</f>
        <v>#DIV/0!</v>
      </c>
      <c r="J59" s="479" t="e">
        <f>MR_Rohdaten!AB60-(MR_Regression!J$3*MR_Rohdaten!$D60+J$4)</f>
        <v>#DIV/0!</v>
      </c>
      <c r="K59" s="479" t="e">
        <f>MR_Rohdaten!AC60-(MR_Regression!K$3*MR_Rohdaten!$D60+K$4)</f>
        <v>#DIV/0!</v>
      </c>
      <c r="L59" s="479" t="e">
        <f>MR_Rohdaten!AD60-(MR_Regression!L$3*MR_Rohdaten!$D60+L$4)</f>
        <v>#DIV/0!</v>
      </c>
      <c r="M59" s="479" t="e">
        <f>MR_Rohdaten!AE60-(MR_Regression!M$3*MR_Rohdaten!$D60+M$4)</f>
        <v>#DIV/0!</v>
      </c>
      <c r="N59" s="479" t="e">
        <f>MR_Rohdaten!AF60-(MR_Regression!N$3*MR_Rohdaten!$D60+N$4)</f>
        <v>#DIV/0!</v>
      </c>
      <c r="O59" s="479" t="e">
        <f>MR_Rohdaten!AG60-(MR_Regression!O$3*MR_Rohdaten!$D60+O$4)</f>
        <v>#DIV/0!</v>
      </c>
      <c r="P59" s="479" t="e">
        <f>MR_Rohdaten!AH60-(MR_Regression!P$3*MR_Rohdaten!$D60+P$4)</f>
        <v>#DIV/0!</v>
      </c>
      <c r="R59" s="142"/>
      <c r="AL59" s="53"/>
      <c r="AN59" s="125">
        <f t="shared" si="3"/>
        <v>0</v>
      </c>
      <c r="AO59" s="479" t="s">
        <v>1272</v>
      </c>
      <c r="AP59" s="11"/>
      <c r="AT59" s="142"/>
      <c r="BL59" s="53"/>
      <c r="BN59" s="125">
        <f t="shared" si="4"/>
        <v>0</v>
      </c>
      <c r="BO59" s="479" t="s">
        <v>1273</v>
      </c>
      <c r="BP59" s="11"/>
      <c r="BU59" s="142"/>
      <c r="CL59" s="53"/>
      <c r="CN59" s="125">
        <f t="shared" si="5"/>
        <v>0</v>
      </c>
      <c r="CO59" s="479" t="s">
        <v>1273</v>
      </c>
      <c r="CP59" s="11"/>
    </row>
    <row r="60" spans="1:95" ht="17.25" x14ac:dyDescent="0.25">
      <c r="A60" s="465">
        <v>55</v>
      </c>
      <c r="B60" s="479" t="e">
        <f>MR_Rohdaten!T61-(MR_Regression!B$3*MR_Rohdaten!$D61+B$4)</f>
        <v>#DIV/0!</v>
      </c>
      <c r="C60" s="479" t="e">
        <f>MR_Rohdaten!U61-(MR_Regression!C$3*MR_Rohdaten!$D61+C$4)</f>
        <v>#DIV/0!</v>
      </c>
      <c r="D60" s="479" t="e">
        <f>MR_Rohdaten!V61-(MR_Regression!D$3*MR_Rohdaten!$D61+D$4)</f>
        <v>#DIV/0!</v>
      </c>
      <c r="E60" s="479" t="e">
        <f>MR_Rohdaten!W61-(MR_Regression!E$3*MR_Rohdaten!$D61+E$4)</f>
        <v>#DIV/0!</v>
      </c>
      <c r="F60" s="479" t="e">
        <f>MR_Rohdaten!X61-(MR_Regression!F$3*MR_Rohdaten!$D61+F$4)</f>
        <v>#DIV/0!</v>
      </c>
      <c r="G60" s="479" t="e">
        <f>MR_Rohdaten!Y61-(MR_Regression!G$3*MR_Rohdaten!$D61+G$4)</f>
        <v>#DIV/0!</v>
      </c>
      <c r="H60" s="479" t="e">
        <f>MR_Rohdaten!Z61-(MR_Regression!H$3*MR_Rohdaten!$D61+H$4)</f>
        <v>#DIV/0!</v>
      </c>
      <c r="I60" s="479" t="e">
        <f>MR_Rohdaten!AA61-(MR_Regression!I$3*MR_Rohdaten!$D61+I$4)</f>
        <v>#DIV/0!</v>
      </c>
      <c r="J60" s="479" t="e">
        <f>MR_Rohdaten!AB61-(MR_Regression!J$3*MR_Rohdaten!$D61+J$4)</f>
        <v>#DIV/0!</v>
      </c>
      <c r="K60" s="479" t="e">
        <f>MR_Rohdaten!AC61-(MR_Regression!K$3*MR_Rohdaten!$D61+K$4)</f>
        <v>#DIV/0!</v>
      </c>
      <c r="L60" s="479" t="e">
        <f>MR_Rohdaten!AD61-(MR_Regression!L$3*MR_Rohdaten!$D61+L$4)</f>
        <v>#DIV/0!</v>
      </c>
      <c r="M60" s="479" t="e">
        <f>MR_Rohdaten!AE61-(MR_Regression!M$3*MR_Rohdaten!$D61+M$4)</f>
        <v>#DIV/0!</v>
      </c>
      <c r="N60" s="479" t="e">
        <f>MR_Rohdaten!AF61-(MR_Regression!N$3*MR_Rohdaten!$D61+N$4)</f>
        <v>#DIV/0!</v>
      </c>
      <c r="O60" s="479" t="e">
        <f>MR_Rohdaten!AG61-(MR_Regression!O$3*MR_Rohdaten!$D61+O$4)</f>
        <v>#DIV/0!</v>
      </c>
      <c r="P60" s="479" t="e">
        <f>MR_Rohdaten!AH61-(MR_Regression!P$3*MR_Rohdaten!$D61+P$4)</f>
        <v>#DIV/0!</v>
      </c>
      <c r="R60" s="142"/>
      <c r="AL60" s="53"/>
      <c r="AM60" s="479" t="s">
        <v>964</v>
      </c>
      <c r="AN60" s="125">
        <f>SUM(AN50:AN59)</f>
        <v>0</v>
      </c>
      <c r="AO60" s="479" t="s">
        <v>963</v>
      </c>
      <c r="AP60" s="11"/>
      <c r="AT60" s="142"/>
      <c r="BL60" s="53"/>
      <c r="BN60" s="125">
        <f t="shared" si="4"/>
        <v>0</v>
      </c>
      <c r="BO60" s="479" t="s">
        <v>1272</v>
      </c>
      <c r="BP60" s="11"/>
      <c r="BU60" s="142"/>
      <c r="CL60" s="53"/>
      <c r="CN60" s="125">
        <f t="shared" si="5"/>
        <v>0</v>
      </c>
      <c r="CO60" s="479" t="s">
        <v>1272</v>
      </c>
      <c r="CP60" s="11"/>
    </row>
    <row r="61" spans="1:95" ht="17.25" x14ac:dyDescent="0.25">
      <c r="A61" s="465">
        <v>56</v>
      </c>
      <c r="B61" s="479" t="e">
        <f>MR_Rohdaten!T62-(MR_Regression!B$3*MR_Rohdaten!$D62+B$4)</f>
        <v>#DIV/0!</v>
      </c>
      <c r="C61" s="479" t="e">
        <f>MR_Rohdaten!U62-(MR_Regression!C$3*MR_Rohdaten!$D62+C$4)</f>
        <v>#DIV/0!</v>
      </c>
      <c r="D61" s="479" t="e">
        <f>MR_Rohdaten!V62-(MR_Regression!D$3*MR_Rohdaten!$D62+D$4)</f>
        <v>#DIV/0!</v>
      </c>
      <c r="E61" s="479" t="e">
        <f>MR_Rohdaten!W62-(MR_Regression!E$3*MR_Rohdaten!$D62+E$4)</f>
        <v>#DIV/0!</v>
      </c>
      <c r="F61" s="479" t="e">
        <f>MR_Rohdaten!X62-(MR_Regression!F$3*MR_Rohdaten!$D62+F$4)</f>
        <v>#DIV/0!</v>
      </c>
      <c r="G61" s="479" t="e">
        <f>MR_Rohdaten!Y62-(MR_Regression!G$3*MR_Rohdaten!$D62+G$4)</f>
        <v>#DIV/0!</v>
      </c>
      <c r="H61" s="479" t="e">
        <f>MR_Rohdaten!Z62-(MR_Regression!H$3*MR_Rohdaten!$D62+H$4)</f>
        <v>#DIV/0!</v>
      </c>
      <c r="I61" s="479" t="e">
        <f>MR_Rohdaten!AA62-(MR_Regression!I$3*MR_Rohdaten!$D62+I$4)</f>
        <v>#DIV/0!</v>
      </c>
      <c r="J61" s="479" t="e">
        <f>MR_Rohdaten!AB62-(MR_Regression!J$3*MR_Rohdaten!$D62+J$4)</f>
        <v>#DIV/0!</v>
      </c>
      <c r="K61" s="479" t="e">
        <f>MR_Rohdaten!AC62-(MR_Regression!K$3*MR_Rohdaten!$D62+K$4)</f>
        <v>#DIV/0!</v>
      </c>
      <c r="L61" s="479" t="e">
        <f>MR_Rohdaten!AD62-(MR_Regression!L$3*MR_Rohdaten!$D62+L$4)</f>
        <v>#DIV/0!</v>
      </c>
      <c r="M61" s="479" t="e">
        <f>MR_Rohdaten!AE62-(MR_Regression!M$3*MR_Rohdaten!$D62+M$4)</f>
        <v>#DIV/0!</v>
      </c>
      <c r="N61" s="479" t="e">
        <f>MR_Rohdaten!AF62-(MR_Regression!N$3*MR_Rohdaten!$D62+N$4)</f>
        <v>#DIV/0!</v>
      </c>
      <c r="O61" s="479" t="e">
        <f>MR_Rohdaten!AG62-(MR_Regression!O$3*MR_Rohdaten!$D62+O$4)</f>
        <v>#DIV/0!</v>
      </c>
      <c r="P61" s="479" t="e">
        <f>MR_Rohdaten!AH62-(MR_Regression!P$3*MR_Rohdaten!$D62+P$4)</f>
        <v>#DIV/0!</v>
      </c>
      <c r="AL61" s="54"/>
      <c r="AM61" s="12" t="s">
        <v>682</v>
      </c>
      <c r="AN61" s="12">
        <f>SQRT(AN60)</f>
        <v>0</v>
      </c>
      <c r="AO61" s="12"/>
      <c r="AP61" s="13"/>
      <c r="BL61" s="53"/>
      <c r="BM61" s="479" t="s">
        <v>964</v>
      </c>
      <c r="BN61" s="125">
        <f>SUM(BN51:BN60)</f>
        <v>0</v>
      </c>
      <c r="BO61" s="479" t="s">
        <v>963</v>
      </c>
      <c r="BP61" s="11"/>
      <c r="CL61" s="53"/>
      <c r="CM61" s="479" t="s">
        <v>964</v>
      </c>
      <c r="CN61" s="125">
        <f>SUM(CN51:CN60)</f>
        <v>0</v>
      </c>
      <c r="CO61" s="479" t="s">
        <v>963</v>
      </c>
      <c r="CP61" s="11"/>
    </row>
    <row r="62" spans="1:95" x14ac:dyDescent="0.25">
      <c r="A62" s="465">
        <v>57</v>
      </c>
      <c r="B62" s="479" t="e">
        <f>MR_Rohdaten!T63-(MR_Regression!B$3*MR_Rohdaten!$D63+B$4)</f>
        <v>#DIV/0!</v>
      </c>
      <c r="C62" s="479" t="e">
        <f>MR_Rohdaten!U63-(MR_Regression!C$3*MR_Rohdaten!$D63+C$4)</f>
        <v>#DIV/0!</v>
      </c>
      <c r="D62" s="479" t="e">
        <f>MR_Rohdaten!V63-(MR_Regression!D$3*MR_Rohdaten!$D63+D$4)</f>
        <v>#DIV/0!</v>
      </c>
      <c r="E62" s="479" t="e">
        <f>MR_Rohdaten!W63-(MR_Regression!E$3*MR_Rohdaten!$D63+E$4)</f>
        <v>#DIV/0!</v>
      </c>
      <c r="F62" s="479" t="e">
        <f>MR_Rohdaten!X63-(MR_Regression!F$3*MR_Rohdaten!$D63+F$4)</f>
        <v>#DIV/0!</v>
      </c>
      <c r="G62" s="479" t="e">
        <f>MR_Rohdaten!Y63-(MR_Regression!G$3*MR_Rohdaten!$D63+G$4)</f>
        <v>#DIV/0!</v>
      </c>
      <c r="H62" s="479" t="e">
        <f>MR_Rohdaten!Z63-(MR_Regression!H$3*MR_Rohdaten!$D63+H$4)</f>
        <v>#DIV/0!</v>
      </c>
      <c r="I62" s="479" t="e">
        <f>MR_Rohdaten!AA63-(MR_Regression!I$3*MR_Rohdaten!$D63+I$4)</f>
        <v>#DIV/0!</v>
      </c>
      <c r="J62" s="479" t="e">
        <f>MR_Rohdaten!AB63-(MR_Regression!J$3*MR_Rohdaten!$D63+J$4)</f>
        <v>#DIV/0!</v>
      </c>
      <c r="K62" s="479" t="e">
        <f>MR_Rohdaten!AC63-(MR_Regression!K$3*MR_Rohdaten!$D63+K$4)</f>
        <v>#DIV/0!</v>
      </c>
      <c r="L62" s="479" t="e">
        <f>MR_Rohdaten!AD63-(MR_Regression!L$3*MR_Rohdaten!$D63+L$4)</f>
        <v>#DIV/0!</v>
      </c>
      <c r="M62" s="479" t="e">
        <f>MR_Rohdaten!AE63-(MR_Regression!M$3*MR_Rohdaten!$D63+M$4)</f>
        <v>#DIV/0!</v>
      </c>
      <c r="N62" s="479" t="e">
        <f>MR_Rohdaten!AF63-(MR_Regression!N$3*MR_Rohdaten!$D63+N$4)</f>
        <v>#DIV/0!</v>
      </c>
      <c r="O62" s="479" t="e">
        <f>MR_Rohdaten!AG63-(MR_Regression!O$3*MR_Rohdaten!$D63+O$4)</f>
        <v>#DIV/0!</v>
      </c>
      <c r="P62" s="479" t="e">
        <f>MR_Rohdaten!AH63-(MR_Regression!P$3*MR_Rohdaten!$D63+P$4)</f>
        <v>#DIV/0!</v>
      </c>
      <c r="R62" s="480" t="s">
        <v>982</v>
      </c>
      <c r="BL62" s="54"/>
      <c r="BM62" s="12" t="s">
        <v>682</v>
      </c>
      <c r="BN62" s="12">
        <f>SQRT(BN61)</f>
        <v>0</v>
      </c>
      <c r="BO62" s="12"/>
      <c r="BP62" s="13"/>
      <c r="CL62" s="54"/>
      <c r="CM62" s="12" t="s">
        <v>682</v>
      </c>
      <c r="CN62" s="12">
        <f>SQRT(CN61)</f>
        <v>0</v>
      </c>
      <c r="CO62" s="12"/>
      <c r="CP62" s="13"/>
    </row>
    <row r="63" spans="1:95" x14ac:dyDescent="0.25">
      <c r="A63" s="465">
        <v>58</v>
      </c>
      <c r="B63" s="479" t="e">
        <f>MR_Rohdaten!T64-(MR_Regression!B$3*MR_Rohdaten!$D64+B$4)</f>
        <v>#DIV/0!</v>
      </c>
      <c r="C63" s="479" t="e">
        <f>MR_Rohdaten!U64-(MR_Regression!C$3*MR_Rohdaten!$D64+C$4)</f>
        <v>#DIV/0!</v>
      </c>
      <c r="D63" s="479" t="e">
        <f>MR_Rohdaten!V64-(MR_Regression!D$3*MR_Rohdaten!$D64+D$4)</f>
        <v>#DIV/0!</v>
      </c>
      <c r="E63" s="479" t="e">
        <f>MR_Rohdaten!W64-(MR_Regression!E$3*MR_Rohdaten!$D64+E$4)</f>
        <v>#DIV/0!</v>
      </c>
      <c r="F63" s="479" t="e">
        <f>MR_Rohdaten!X64-(MR_Regression!F$3*MR_Rohdaten!$D64+F$4)</f>
        <v>#DIV/0!</v>
      </c>
      <c r="G63" s="479" t="e">
        <f>MR_Rohdaten!Y64-(MR_Regression!G$3*MR_Rohdaten!$D64+G$4)</f>
        <v>#DIV/0!</v>
      </c>
      <c r="H63" s="479" t="e">
        <f>MR_Rohdaten!Z64-(MR_Regression!H$3*MR_Rohdaten!$D64+H$4)</f>
        <v>#DIV/0!</v>
      </c>
      <c r="I63" s="479" t="e">
        <f>MR_Rohdaten!AA64-(MR_Regression!I$3*MR_Rohdaten!$D64+I$4)</f>
        <v>#DIV/0!</v>
      </c>
      <c r="J63" s="479" t="e">
        <f>MR_Rohdaten!AB64-(MR_Regression!J$3*MR_Rohdaten!$D64+J$4)</f>
        <v>#DIV/0!</v>
      </c>
      <c r="K63" s="479" t="e">
        <f>MR_Rohdaten!AC64-(MR_Regression!K$3*MR_Rohdaten!$D64+K$4)</f>
        <v>#DIV/0!</v>
      </c>
      <c r="L63" s="479" t="e">
        <f>MR_Rohdaten!AD64-(MR_Regression!L$3*MR_Rohdaten!$D64+L$4)</f>
        <v>#DIV/0!</v>
      </c>
      <c r="M63" s="479" t="e">
        <f>MR_Rohdaten!AE64-(MR_Regression!M$3*MR_Rohdaten!$D64+M$4)</f>
        <v>#DIV/0!</v>
      </c>
      <c r="N63" s="479" t="e">
        <f>MR_Rohdaten!AF64-(MR_Regression!N$3*MR_Rohdaten!$D64+N$4)</f>
        <v>#DIV/0!</v>
      </c>
      <c r="O63" s="479" t="e">
        <f>MR_Rohdaten!AG64-(MR_Regression!O$3*MR_Rohdaten!$D64+O$4)</f>
        <v>#DIV/0!</v>
      </c>
      <c r="P63" s="479" t="e">
        <f>MR_Rohdaten!AH64-(MR_Regression!P$3*MR_Rohdaten!$D64+P$4)</f>
        <v>#DIV/0!</v>
      </c>
      <c r="R63" s="480" t="s">
        <v>981</v>
      </c>
      <c r="AL63" s="480" t="s">
        <v>972</v>
      </c>
      <c r="AM63" s="480"/>
      <c r="AN63" s="480"/>
      <c r="AO63" s="480"/>
      <c r="AP63" s="480"/>
    </row>
    <row r="64" spans="1:95" x14ac:dyDescent="0.25">
      <c r="A64" s="465">
        <v>59</v>
      </c>
      <c r="B64" s="479" t="e">
        <f>MR_Rohdaten!T65-(MR_Regression!B$3*MR_Rohdaten!$D65+B$4)</f>
        <v>#DIV/0!</v>
      </c>
      <c r="C64" s="479" t="e">
        <f>MR_Rohdaten!U65-(MR_Regression!C$3*MR_Rohdaten!$D65+C$4)</f>
        <v>#DIV/0!</v>
      </c>
      <c r="D64" s="479" t="e">
        <f>MR_Rohdaten!V65-(MR_Regression!D$3*MR_Rohdaten!$D65+D$4)</f>
        <v>#DIV/0!</v>
      </c>
      <c r="E64" s="479" t="e">
        <f>MR_Rohdaten!W65-(MR_Regression!E$3*MR_Rohdaten!$D65+E$4)</f>
        <v>#DIV/0!</v>
      </c>
      <c r="F64" s="479" t="e">
        <f>MR_Rohdaten!X65-(MR_Regression!F$3*MR_Rohdaten!$D65+F$4)</f>
        <v>#DIV/0!</v>
      </c>
      <c r="G64" s="479" t="e">
        <f>MR_Rohdaten!Y65-(MR_Regression!G$3*MR_Rohdaten!$D65+G$4)</f>
        <v>#DIV/0!</v>
      </c>
      <c r="H64" s="479" t="e">
        <f>MR_Rohdaten!Z65-(MR_Regression!H$3*MR_Rohdaten!$D65+H$4)</f>
        <v>#DIV/0!</v>
      </c>
      <c r="I64" s="479" t="e">
        <f>MR_Rohdaten!AA65-(MR_Regression!I$3*MR_Rohdaten!$D65+I$4)</f>
        <v>#DIV/0!</v>
      </c>
      <c r="J64" s="479" t="e">
        <f>MR_Rohdaten!AB65-(MR_Regression!J$3*MR_Rohdaten!$D65+J$4)</f>
        <v>#DIV/0!</v>
      </c>
      <c r="K64" s="479" t="e">
        <f>MR_Rohdaten!AC65-(MR_Regression!K$3*MR_Rohdaten!$D65+K$4)</f>
        <v>#DIV/0!</v>
      </c>
      <c r="L64" s="479" t="e">
        <f>MR_Rohdaten!AD65-(MR_Regression!L$3*MR_Rohdaten!$D65+L$4)</f>
        <v>#DIV/0!</v>
      </c>
      <c r="M64" s="479" t="e">
        <f>MR_Rohdaten!AE65-(MR_Regression!M$3*MR_Rohdaten!$D65+M$4)</f>
        <v>#DIV/0!</v>
      </c>
      <c r="N64" s="479" t="e">
        <f>MR_Rohdaten!AF65-(MR_Regression!N$3*MR_Rohdaten!$D65+N$4)</f>
        <v>#DIV/0!</v>
      </c>
      <c r="O64" s="479" t="e">
        <f>MR_Rohdaten!AG65-(MR_Regression!O$3*MR_Rohdaten!$D65+O$4)</f>
        <v>#DIV/0!</v>
      </c>
      <c r="P64" s="479" t="e">
        <f>MR_Rohdaten!AH65-(MR_Regression!P$3*MR_Rohdaten!$D65+P$4)</f>
        <v>#DIV/0!</v>
      </c>
      <c r="R64" s="142" t="s">
        <v>978</v>
      </c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E64" s="142"/>
      <c r="AF64" s="142"/>
      <c r="AG64" s="142"/>
      <c r="AH64" s="142"/>
      <c r="AI64" s="142"/>
      <c r="AL64" s="299" t="s">
        <v>971</v>
      </c>
      <c r="AM64" s="387" t="s">
        <v>970</v>
      </c>
      <c r="AN64" s="51" t="s">
        <v>969</v>
      </c>
      <c r="AO64" s="51"/>
      <c r="AP64" s="52"/>
      <c r="AQ64" s="479" t="s">
        <v>1279</v>
      </c>
      <c r="AT64" s="142" t="s">
        <v>977</v>
      </c>
      <c r="AU64" s="142"/>
      <c r="AV64" s="142"/>
      <c r="AW64" s="142"/>
      <c r="AX64" s="142"/>
      <c r="AY64" s="142"/>
      <c r="AZ64" s="142"/>
      <c r="BA64" s="142"/>
      <c r="BB64" s="142"/>
      <c r="BC64" s="142"/>
      <c r="BD64" s="142"/>
      <c r="BE64" s="142"/>
      <c r="BG64" s="142"/>
      <c r="BH64" s="142"/>
      <c r="BI64" s="142"/>
      <c r="BJ64" s="142"/>
      <c r="BK64" s="142"/>
      <c r="BL64" s="480" t="s">
        <v>972</v>
      </c>
      <c r="BM64" s="480"/>
      <c r="BN64" s="480"/>
      <c r="BO64" s="480"/>
      <c r="BP64" s="480"/>
      <c r="BU64" s="142" t="s">
        <v>976</v>
      </c>
      <c r="BV64" s="142"/>
      <c r="BW64" s="142"/>
      <c r="BX64" s="142"/>
      <c r="BY64" s="142"/>
      <c r="BZ64" s="142"/>
      <c r="CA64" s="142"/>
      <c r="CB64" s="142"/>
      <c r="CC64" s="142"/>
      <c r="CD64" s="142"/>
      <c r="CE64" s="142"/>
      <c r="CF64" s="142"/>
      <c r="CH64" s="142"/>
      <c r="CI64" s="142"/>
      <c r="CK64" s="480"/>
      <c r="CL64" s="480" t="s">
        <v>972</v>
      </c>
      <c r="CM64" s="480"/>
      <c r="CN64" s="480"/>
      <c r="CO64" s="480"/>
      <c r="CP64" s="480"/>
    </row>
    <row r="65" spans="1:95" x14ac:dyDescent="0.25">
      <c r="A65" s="465">
        <v>60</v>
      </c>
      <c r="B65" s="479" t="e">
        <f>MR_Rohdaten!T66-(MR_Regression!B$3*MR_Rohdaten!$D66+B$4)</f>
        <v>#DIV/0!</v>
      </c>
      <c r="C65" s="479" t="e">
        <f>MR_Rohdaten!U66-(MR_Regression!C$3*MR_Rohdaten!$D66+C$4)</f>
        <v>#DIV/0!</v>
      </c>
      <c r="D65" s="479" t="e">
        <f>MR_Rohdaten!V66-(MR_Regression!D$3*MR_Rohdaten!$D66+D$4)</f>
        <v>#DIV/0!</v>
      </c>
      <c r="E65" s="479" t="e">
        <f>MR_Rohdaten!W66-(MR_Regression!E$3*MR_Rohdaten!$D66+E$4)</f>
        <v>#DIV/0!</v>
      </c>
      <c r="F65" s="479" t="e">
        <f>MR_Rohdaten!X66-(MR_Regression!F$3*MR_Rohdaten!$D66+F$4)</f>
        <v>#DIV/0!</v>
      </c>
      <c r="G65" s="479" t="e">
        <f>MR_Rohdaten!Y66-(MR_Regression!G$3*MR_Rohdaten!$D66+G$4)</f>
        <v>#DIV/0!</v>
      </c>
      <c r="H65" s="479" t="e">
        <f>MR_Rohdaten!Z66-(MR_Regression!H$3*MR_Rohdaten!$D66+H$4)</f>
        <v>#DIV/0!</v>
      </c>
      <c r="I65" s="479" t="e">
        <f>MR_Rohdaten!AA66-(MR_Regression!I$3*MR_Rohdaten!$D66+I$4)</f>
        <v>#DIV/0!</v>
      </c>
      <c r="J65" s="479" t="e">
        <f>MR_Rohdaten!AB66-(MR_Regression!J$3*MR_Rohdaten!$D66+J$4)</f>
        <v>#DIV/0!</v>
      </c>
      <c r="K65" s="479" t="e">
        <f>MR_Rohdaten!AC66-(MR_Regression!K$3*MR_Rohdaten!$D66+K$4)</f>
        <v>#DIV/0!</v>
      </c>
      <c r="L65" s="479" t="e">
        <f>MR_Rohdaten!AD66-(MR_Regression!L$3*MR_Rohdaten!$D66+L$4)</f>
        <v>#DIV/0!</v>
      </c>
      <c r="M65" s="479" t="e">
        <f>MR_Rohdaten!AE66-(MR_Regression!M$3*MR_Rohdaten!$D66+M$4)</f>
        <v>#DIV/0!</v>
      </c>
      <c r="N65" s="479" t="e">
        <f>MR_Rohdaten!AF66-(MR_Regression!N$3*MR_Rohdaten!$D66+N$4)</f>
        <v>#DIV/0!</v>
      </c>
      <c r="O65" s="479" t="e">
        <f>MR_Rohdaten!AG66-(MR_Regression!O$3*MR_Rohdaten!$D66+O$4)</f>
        <v>#DIV/0!</v>
      </c>
      <c r="P65" s="479" t="e">
        <f>MR_Rohdaten!AH66-(MR_Regression!P$3*MR_Rohdaten!$D66+P$4)</f>
        <v>#DIV/0!</v>
      </c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E65" s="142"/>
      <c r="AL65" s="386"/>
      <c r="AM65" s="110"/>
      <c r="AN65" s="125">
        <f t="shared" ref="AN65:AN74" si="6">AL65*AM65</f>
        <v>0</v>
      </c>
      <c r="AO65" s="479" t="s">
        <v>968</v>
      </c>
      <c r="AP65" s="11"/>
      <c r="AQ65" s="479" t="s">
        <v>1278</v>
      </c>
      <c r="AT65" s="142"/>
      <c r="AU65" s="142"/>
      <c r="AV65" s="142"/>
      <c r="AW65" s="142"/>
      <c r="AX65" s="142"/>
      <c r="AY65" s="142"/>
      <c r="AZ65" s="142"/>
      <c r="BA65" s="142"/>
      <c r="BB65" s="142"/>
      <c r="BC65" s="142"/>
      <c r="BD65" s="142"/>
      <c r="BE65" s="142"/>
      <c r="BG65" s="142"/>
      <c r="BL65" s="299" t="s">
        <v>971</v>
      </c>
      <c r="BM65" s="387" t="s">
        <v>970</v>
      </c>
      <c r="BN65" s="51" t="s">
        <v>969</v>
      </c>
      <c r="BO65" s="51"/>
      <c r="BP65" s="52"/>
      <c r="BQ65" s="479" t="s">
        <v>1279</v>
      </c>
      <c r="BU65" s="142"/>
      <c r="BV65" s="142"/>
      <c r="BW65" s="142"/>
      <c r="BX65" s="142"/>
      <c r="BY65" s="142"/>
      <c r="BZ65" s="142"/>
      <c r="CA65" s="142"/>
      <c r="CB65" s="142"/>
      <c r="CC65" s="142"/>
      <c r="CD65" s="142"/>
      <c r="CE65" s="142"/>
      <c r="CF65" s="142"/>
      <c r="CH65" s="142"/>
      <c r="CK65" s="480"/>
      <c r="CL65" s="299" t="s">
        <v>971</v>
      </c>
      <c r="CM65" s="387" t="s">
        <v>970</v>
      </c>
      <c r="CN65" s="51" t="s">
        <v>969</v>
      </c>
      <c r="CO65" s="51"/>
      <c r="CP65" s="52"/>
      <c r="CQ65" s="479" t="s">
        <v>1279</v>
      </c>
    </row>
    <row r="66" spans="1:95" x14ac:dyDescent="0.25">
      <c r="A66" s="465">
        <v>61</v>
      </c>
      <c r="B66" s="479" t="e">
        <f>MR_Rohdaten!T67-(MR_Regression!B$3*MR_Rohdaten!$D67+B$4)</f>
        <v>#DIV/0!</v>
      </c>
      <c r="C66" s="479" t="e">
        <f>MR_Rohdaten!U67-(MR_Regression!C$3*MR_Rohdaten!$D67+C$4)</f>
        <v>#DIV/0!</v>
      </c>
      <c r="D66" s="479" t="e">
        <f>MR_Rohdaten!V67-(MR_Regression!D$3*MR_Rohdaten!$D67+D$4)</f>
        <v>#DIV/0!</v>
      </c>
      <c r="E66" s="479" t="e">
        <f>MR_Rohdaten!W67-(MR_Regression!E$3*MR_Rohdaten!$D67+E$4)</f>
        <v>#DIV/0!</v>
      </c>
      <c r="F66" s="479" t="e">
        <f>MR_Rohdaten!X67-(MR_Regression!F$3*MR_Rohdaten!$D67+F$4)</f>
        <v>#DIV/0!</v>
      </c>
      <c r="G66" s="479" t="e">
        <f>MR_Rohdaten!Y67-(MR_Regression!G$3*MR_Rohdaten!$D67+G$4)</f>
        <v>#DIV/0!</v>
      </c>
      <c r="H66" s="479" t="e">
        <f>MR_Rohdaten!Z67-(MR_Regression!H$3*MR_Rohdaten!$D67+H$4)</f>
        <v>#DIV/0!</v>
      </c>
      <c r="I66" s="479" t="e">
        <f>MR_Rohdaten!AA67-(MR_Regression!I$3*MR_Rohdaten!$D67+I$4)</f>
        <v>#DIV/0!</v>
      </c>
      <c r="J66" s="479" t="e">
        <f>MR_Rohdaten!AB67-(MR_Regression!J$3*MR_Rohdaten!$D67+J$4)</f>
        <v>#DIV/0!</v>
      </c>
      <c r="K66" s="479" t="e">
        <f>MR_Rohdaten!AC67-(MR_Regression!K$3*MR_Rohdaten!$D67+K$4)</f>
        <v>#DIV/0!</v>
      </c>
      <c r="L66" s="479" t="e">
        <f>MR_Rohdaten!AD67-(MR_Regression!L$3*MR_Rohdaten!$D67+L$4)</f>
        <v>#DIV/0!</v>
      </c>
      <c r="M66" s="479" t="e">
        <f>MR_Rohdaten!AE67-(MR_Regression!M$3*MR_Rohdaten!$D67+M$4)</f>
        <v>#DIV/0!</v>
      </c>
      <c r="N66" s="479" t="e">
        <f>MR_Rohdaten!AF67-(MR_Regression!N$3*MR_Rohdaten!$D67+N$4)</f>
        <v>#DIV/0!</v>
      </c>
      <c r="O66" s="479" t="e">
        <f>MR_Rohdaten!AG67-(MR_Regression!O$3*MR_Rohdaten!$D67+O$4)</f>
        <v>#DIV/0!</v>
      </c>
      <c r="P66" s="479" t="e">
        <f>MR_Rohdaten!AH67-(MR_Regression!P$3*MR_Rohdaten!$D67+P$4)</f>
        <v>#DIV/0!</v>
      </c>
      <c r="R66" s="142"/>
      <c r="AE66" s="142"/>
      <c r="AL66" s="386"/>
      <c r="AM66" s="110"/>
      <c r="AN66" s="125">
        <f t="shared" si="6"/>
        <v>0</v>
      </c>
      <c r="AO66" s="479" t="s">
        <v>967</v>
      </c>
      <c r="AP66" s="11"/>
      <c r="AT66" s="142"/>
      <c r="BG66" s="142"/>
      <c r="BL66" s="386"/>
      <c r="BM66" s="110"/>
      <c r="BN66" s="125">
        <f t="shared" ref="BN66:BN75" si="7">BL66*BM66</f>
        <v>0</v>
      </c>
      <c r="BO66" s="479" t="s">
        <v>968</v>
      </c>
      <c r="BP66" s="11"/>
      <c r="BQ66" s="479" t="s">
        <v>1278</v>
      </c>
      <c r="BU66" s="142"/>
      <c r="CH66" s="142"/>
      <c r="CK66" s="462"/>
      <c r="CL66" s="386"/>
      <c r="CM66" s="110"/>
      <c r="CN66" s="125">
        <f t="shared" ref="CN66:CN75" si="8">CL66*CM66</f>
        <v>0</v>
      </c>
      <c r="CO66" s="479" t="s">
        <v>968</v>
      </c>
      <c r="CP66" s="11"/>
      <c r="CQ66" s="479" t="s">
        <v>1278</v>
      </c>
    </row>
    <row r="67" spans="1:95" x14ac:dyDescent="0.25">
      <c r="A67" s="465">
        <v>62</v>
      </c>
      <c r="B67" s="479" t="e">
        <f>MR_Rohdaten!T68-(MR_Regression!B$3*MR_Rohdaten!$D68+B$4)</f>
        <v>#DIV/0!</v>
      </c>
      <c r="C67" s="479" t="e">
        <f>MR_Rohdaten!U68-(MR_Regression!C$3*MR_Rohdaten!$D68+C$4)</f>
        <v>#DIV/0!</v>
      </c>
      <c r="D67" s="479" t="e">
        <f>MR_Rohdaten!V68-(MR_Regression!D$3*MR_Rohdaten!$D68+D$4)</f>
        <v>#DIV/0!</v>
      </c>
      <c r="E67" s="479" t="e">
        <f>MR_Rohdaten!W68-(MR_Regression!E$3*MR_Rohdaten!$D68+E$4)</f>
        <v>#DIV/0!</v>
      </c>
      <c r="F67" s="479" t="e">
        <f>MR_Rohdaten!X68-(MR_Regression!F$3*MR_Rohdaten!$D68+F$4)</f>
        <v>#DIV/0!</v>
      </c>
      <c r="G67" s="479" t="e">
        <f>MR_Rohdaten!Y68-(MR_Regression!G$3*MR_Rohdaten!$D68+G$4)</f>
        <v>#DIV/0!</v>
      </c>
      <c r="H67" s="479" t="e">
        <f>MR_Rohdaten!Z68-(MR_Regression!H$3*MR_Rohdaten!$D68+H$4)</f>
        <v>#DIV/0!</v>
      </c>
      <c r="I67" s="479" t="e">
        <f>MR_Rohdaten!AA68-(MR_Regression!I$3*MR_Rohdaten!$D68+I$4)</f>
        <v>#DIV/0!</v>
      </c>
      <c r="J67" s="479" t="e">
        <f>MR_Rohdaten!AB68-(MR_Regression!J$3*MR_Rohdaten!$D68+J$4)</f>
        <v>#DIV/0!</v>
      </c>
      <c r="K67" s="479" t="e">
        <f>MR_Rohdaten!AC68-(MR_Regression!K$3*MR_Rohdaten!$D68+K$4)</f>
        <v>#DIV/0!</v>
      </c>
      <c r="L67" s="479" t="e">
        <f>MR_Rohdaten!AD68-(MR_Regression!L$3*MR_Rohdaten!$D68+L$4)</f>
        <v>#DIV/0!</v>
      </c>
      <c r="M67" s="479" t="e">
        <f>MR_Rohdaten!AE68-(MR_Regression!M$3*MR_Rohdaten!$D68+M$4)</f>
        <v>#DIV/0!</v>
      </c>
      <c r="N67" s="479" t="e">
        <f>MR_Rohdaten!AF68-(MR_Regression!N$3*MR_Rohdaten!$D68+N$4)</f>
        <v>#DIV/0!</v>
      </c>
      <c r="O67" s="479" t="e">
        <f>MR_Rohdaten!AG68-(MR_Regression!O$3*MR_Rohdaten!$D68+O$4)</f>
        <v>#DIV/0!</v>
      </c>
      <c r="P67" s="479" t="e">
        <f>MR_Rohdaten!AH68-(MR_Regression!P$3*MR_Rohdaten!$D68+P$4)</f>
        <v>#DIV/0!</v>
      </c>
      <c r="R67" s="142"/>
      <c r="AE67" s="142"/>
      <c r="AL67" s="386"/>
      <c r="AM67" s="110"/>
      <c r="AN67" s="125">
        <f t="shared" si="6"/>
        <v>0</v>
      </c>
      <c r="AO67" s="479" t="s">
        <v>966</v>
      </c>
      <c r="AP67" s="11"/>
      <c r="AT67" s="142"/>
      <c r="BG67" s="142"/>
      <c r="BL67" s="386"/>
      <c r="BM67" s="110"/>
      <c r="BN67" s="125">
        <f t="shared" si="7"/>
        <v>0</v>
      </c>
      <c r="BO67" s="479" t="s">
        <v>967</v>
      </c>
      <c r="BP67" s="11"/>
      <c r="BU67" s="142"/>
      <c r="CH67" s="142"/>
      <c r="CK67" s="462"/>
      <c r="CL67" s="386"/>
      <c r="CM67" s="110"/>
      <c r="CN67" s="125">
        <f t="shared" si="8"/>
        <v>0</v>
      </c>
      <c r="CO67" s="479" t="s">
        <v>967</v>
      </c>
      <c r="CP67" s="11"/>
    </row>
    <row r="68" spans="1:95" x14ac:dyDescent="0.25">
      <c r="A68" s="465">
        <v>63</v>
      </c>
      <c r="B68" s="479" t="e">
        <f>MR_Rohdaten!T69-(MR_Regression!B$3*MR_Rohdaten!$D69+B$4)</f>
        <v>#DIV/0!</v>
      </c>
      <c r="C68" s="479" t="e">
        <f>MR_Rohdaten!U69-(MR_Regression!C$3*MR_Rohdaten!$D69+C$4)</f>
        <v>#DIV/0!</v>
      </c>
      <c r="D68" s="479" t="e">
        <f>MR_Rohdaten!V69-(MR_Regression!D$3*MR_Rohdaten!$D69+D$4)</f>
        <v>#DIV/0!</v>
      </c>
      <c r="E68" s="479" t="e">
        <f>MR_Rohdaten!W69-(MR_Regression!E$3*MR_Rohdaten!$D69+E$4)</f>
        <v>#DIV/0!</v>
      </c>
      <c r="F68" s="479" t="e">
        <f>MR_Rohdaten!X69-(MR_Regression!F$3*MR_Rohdaten!$D69+F$4)</f>
        <v>#DIV/0!</v>
      </c>
      <c r="G68" s="479" t="e">
        <f>MR_Rohdaten!Y69-(MR_Regression!G$3*MR_Rohdaten!$D69+G$4)</f>
        <v>#DIV/0!</v>
      </c>
      <c r="H68" s="479" t="e">
        <f>MR_Rohdaten!Z69-(MR_Regression!H$3*MR_Rohdaten!$D69+H$4)</f>
        <v>#DIV/0!</v>
      </c>
      <c r="I68" s="479" t="e">
        <f>MR_Rohdaten!AA69-(MR_Regression!I$3*MR_Rohdaten!$D69+I$4)</f>
        <v>#DIV/0!</v>
      </c>
      <c r="J68" s="479" t="e">
        <f>MR_Rohdaten!AB69-(MR_Regression!J$3*MR_Rohdaten!$D69+J$4)</f>
        <v>#DIV/0!</v>
      </c>
      <c r="K68" s="479" t="e">
        <f>MR_Rohdaten!AC69-(MR_Regression!K$3*MR_Rohdaten!$D69+K$4)</f>
        <v>#DIV/0!</v>
      </c>
      <c r="L68" s="479" t="e">
        <f>MR_Rohdaten!AD69-(MR_Regression!L$3*MR_Rohdaten!$D69+L$4)</f>
        <v>#DIV/0!</v>
      </c>
      <c r="M68" s="479" t="e">
        <f>MR_Rohdaten!AE69-(MR_Regression!M$3*MR_Rohdaten!$D69+M$4)</f>
        <v>#DIV/0!</v>
      </c>
      <c r="N68" s="479" t="e">
        <f>MR_Rohdaten!AF69-(MR_Regression!N$3*MR_Rohdaten!$D69+N$4)</f>
        <v>#DIV/0!</v>
      </c>
      <c r="O68" s="479" t="e">
        <f>MR_Rohdaten!AG69-(MR_Regression!O$3*MR_Rohdaten!$D69+O$4)</f>
        <v>#DIV/0!</v>
      </c>
      <c r="P68" s="479" t="e">
        <f>MR_Rohdaten!AH69-(MR_Regression!P$3*MR_Rohdaten!$D69+P$4)</f>
        <v>#DIV/0!</v>
      </c>
      <c r="R68" s="142"/>
      <c r="AE68" s="142"/>
      <c r="AL68" s="53"/>
      <c r="AN68" s="125">
        <f t="shared" si="6"/>
        <v>0</v>
      </c>
      <c r="AO68" s="479" t="s">
        <v>965</v>
      </c>
      <c r="AP68" s="11"/>
      <c r="AQ68" s="479" t="s">
        <v>975</v>
      </c>
      <c r="AT68" s="142"/>
      <c r="BG68" s="142"/>
      <c r="BL68" s="386"/>
      <c r="BM68" s="110"/>
      <c r="BN68" s="125">
        <f t="shared" si="7"/>
        <v>0</v>
      </c>
      <c r="BO68" s="479" t="s">
        <v>966</v>
      </c>
      <c r="BP68" s="11"/>
      <c r="BU68" s="142"/>
      <c r="CH68" s="142"/>
      <c r="CK68" s="462"/>
      <c r="CL68" s="386"/>
      <c r="CM68" s="110"/>
      <c r="CN68" s="125">
        <f t="shared" si="8"/>
        <v>0</v>
      </c>
      <c r="CO68" s="479" t="s">
        <v>966</v>
      </c>
      <c r="CP68" s="11"/>
    </row>
    <row r="69" spans="1:95" x14ac:dyDescent="0.25">
      <c r="A69" s="465">
        <v>64</v>
      </c>
      <c r="B69" s="479" t="e">
        <f>MR_Rohdaten!T70-(MR_Regression!B$3*MR_Rohdaten!$D70+B$4)</f>
        <v>#DIV/0!</v>
      </c>
      <c r="C69" s="479" t="e">
        <f>MR_Rohdaten!U70-(MR_Regression!C$3*MR_Rohdaten!$D70+C$4)</f>
        <v>#DIV/0!</v>
      </c>
      <c r="D69" s="479" t="e">
        <f>MR_Rohdaten!V70-(MR_Regression!D$3*MR_Rohdaten!$D70+D$4)</f>
        <v>#DIV/0!</v>
      </c>
      <c r="E69" s="479" t="e">
        <f>MR_Rohdaten!W70-(MR_Regression!E$3*MR_Rohdaten!$D70+E$4)</f>
        <v>#DIV/0!</v>
      </c>
      <c r="F69" s="479" t="e">
        <f>MR_Rohdaten!X70-(MR_Regression!F$3*MR_Rohdaten!$D70+F$4)</f>
        <v>#DIV/0!</v>
      </c>
      <c r="G69" s="479" t="e">
        <f>MR_Rohdaten!Y70-(MR_Regression!G$3*MR_Rohdaten!$D70+G$4)</f>
        <v>#DIV/0!</v>
      </c>
      <c r="H69" s="479" t="e">
        <f>MR_Rohdaten!Z70-(MR_Regression!H$3*MR_Rohdaten!$D70+H$4)</f>
        <v>#DIV/0!</v>
      </c>
      <c r="I69" s="479" t="e">
        <f>MR_Rohdaten!AA70-(MR_Regression!I$3*MR_Rohdaten!$D70+I$4)</f>
        <v>#DIV/0!</v>
      </c>
      <c r="J69" s="479" t="e">
        <f>MR_Rohdaten!AB70-(MR_Regression!J$3*MR_Rohdaten!$D70+J$4)</f>
        <v>#DIV/0!</v>
      </c>
      <c r="K69" s="479" t="e">
        <f>MR_Rohdaten!AC70-(MR_Regression!K$3*MR_Rohdaten!$D70+K$4)</f>
        <v>#DIV/0!</v>
      </c>
      <c r="L69" s="479" t="e">
        <f>MR_Rohdaten!AD70-(MR_Regression!L$3*MR_Rohdaten!$D70+L$4)</f>
        <v>#DIV/0!</v>
      </c>
      <c r="M69" s="479" t="e">
        <f>MR_Rohdaten!AE70-(MR_Regression!M$3*MR_Rohdaten!$D70+M$4)</f>
        <v>#DIV/0!</v>
      </c>
      <c r="N69" s="479" t="e">
        <f>MR_Rohdaten!AF70-(MR_Regression!N$3*MR_Rohdaten!$D70+N$4)</f>
        <v>#DIV/0!</v>
      </c>
      <c r="O69" s="479" t="e">
        <f>MR_Rohdaten!AG70-(MR_Regression!O$3*MR_Rohdaten!$D70+O$4)</f>
        <v>#DIV/0!</v>
      </c>
      <c r="P69" s="479" t="e">
        <f>MR_Rohdaten!AH70-(MR_Regression!P$3*MR_Rohdaten!$D70+P$4)</f>
        <v>#DIV/0!</v>
      </c>
      <c r="R69" s="142"/>
      <c r="AE69" s="142"/>
      <c r="AL69" s="53"/>
      <c r="AN69" s="125">
        <f t="shared" si="6"/>
        <v>0</v>
      </c>
      <c r="AO69" s="479" t="s">
        <v>1277</v>
      </c>
      <c r="AP69" s="11"/>
      <c r="AQ69" s="479" t="s">
        <v>974</v>
      </c>
      <c r="AT69" s="142"/>
      <c r="BG69" s="142"/>
      <c r="BL69" s="53"/>
      <c r="BN69" s="125">
        <f t="shared" si="7"/>
        <v>0</v>
      </c>
      <c r="BO69" s="479" t="s">
        <v>965</v>
      </c>
      <c r="BP69" s="11"/>
      <c r="BQ69" s="479" t="s">
        <v>975</v>
      </c>
      <c r="BU69" s="142"/>
      <c r="CH69" s="142"/>
      <c r="CL69" s="53"/>
      <c r="CN69" s="125">
        <f t="shared" si="8"/>
        <v>0</v>
      </c>
      <c r="CO69" s="479" t="s">
        <v>965</v>
      </c>
      <c r="CP69" s="11"/>
      <c r="CQ69" s="479" t="s">
        <v>975</v>
      </c>
    </row>
    <row r="70" spans="1:95" x14ac:dyDescent="0.25">
      <c r="A70" s="465">
        <v>65</v>
      </c>
      <c r="B70" s="479" t="e">
        <f>MR_Rohdaten!T71-(MR_Regression!B$3*MR_Rohdaten!$D71+B$4)</f>
        <v>#DIV/0!</v>
      </c>
      <c r="C70" s="479" t="e">
        <f>MR_Rohdaten!U71-(MR_Regression!C$3*MR_Rohdaten!$D71+C$4)</f>
        <v>#DIV/0!</v>
      </c>
      <c r="D70" s="479" t="e">
        <f>MR_Rohdaten!V71-(MR_Regression!D$3*MR_Rohdaten!$D71+D$4)</f>
        <v>#DIV/0!</v>
      </c>
      <c r="E70" s="479" t="e">
        <f>MR_Rohdaten!W71-(MR_Regression!E$3*MR_Rohdaten!$D71+E$4)</f>
        <v>#DIV/0!</v>
      </c>
      <c r="F70" s="479" t="e">
        <f>MR_Rohdaten!X71-(MR_Regression!F$3*MR_Rohdaten!$D71+F$4)</f>
        <v>#DIV/0!</v>
      </c>
      <c r="G70" s="479" t="e">
        <f>MR_Rohdaten!Y71-(MR_Regression!G$3*MR_Rohdaten!$D71+G$4)</f>
        <v>#DIV/0!</v>
      </c>
      <c r="H70" s="479" t="e">
        <f>MR_Rohdaten!Z71-(MR_Regression!H$3*MR_Rohdaten!$D71+H$4)</f>
        <v>#DIV/0!</v>
      </c>
      <c r="I70" s="479" t="e">
        <f>MR_Rohdaten!AA71-(MR_Regression!I$3*MR_Rohdaten!$D71+I$4)</f>
        <v>#DIV/0!</v>
      </c>
      <c r="J70" s="479" t="e">
        <f>MR_Rohdaten!AB71-(MR_Regression!J$3*MR_Rohdaten!$D71+J$4)</f>
        <v>#DIV/0!</v>
      </c>
      <c r="K70" s="479" t="e">
        <f>MR_Rohdaten!AC71-(MR_Regression!K$3*MR_Rohdaten!$D71+K$4)</f>
        <v>#DIV/0!</v>
      </c>
      <c r="L70" s="479" t="e">
        <f>MR_Rohdaten!AD71-(MR_Regression!L$3*MR_Rohdaten!$D71+L$4)</f>
        <v>#DIV/0!</v>
      </c>
      <c r="M70" s="479" t="e">
        <f>MR_Rohdaten!AE71-(MR_Regression!M$3*MR_Rohdaten!$D71+M$4)</f>
        <v>#DIV/0!</v>
      </c>
      <c r="N70" s="479" t="e">
        <f>MR_Rohdaten!AF71-(MR_Regression!N$3*MR_Rohdaten!$D71+N$4)</f>
        <v>#DIV/0!</v>
      </c>
      <c r="O70" s="479" t="e">
        <f>MR_Rohdaten!AG71-(MR_Regression!O$3*MR_Rohdaten!$D71+O$4)</f>
        <v>#DIV/0!</v>
      </c>
      <c r="P70" s="479" t="e">
        <f>MR_Rohdaten!AH71-(MR_Regression!P$3*MR_Rohdaten!$D71+P$4)</f>
        <v>#DIV/0!</v>
      </c>
      <c r="R70" s="142"/>
      <c r="AE70" s="142"/>
      <c r="AL70" s="53"/>
      <c r="AN70" s="125">
        <f t="shared" si="6"/>
        <v>0</v>
      </c>
      <c r="AO70" s="479" t="s">
        <v>1276</v>
      </c>
      <c r="AP70" s="11"/>
      <c r="AQ70" s="479" t="s">
        <v>973</v>
      </c>
      <c r="AT70" s="142"/>
      <c r="BG70" s="142"/>
      <c r="BL70" s="53"/>
      <c r="BN70" s="125">
        <f t="shared" si="7"/>
        <v>0</v>
      </c>
      <c r="BO70" s="479" t="s">
        <v>1277</v>
      </c>
      <c r="BP70" s="11"/>
      <c r="BQ70" s="479" t="s">
        <v>974</v>
      </c>
      <c r="BU70" s="142"/>
      <c r="CH70" s="142"/>
      <c r="CL70" s="53"/>
      <c r="CN70" s="125">
        <f t="shared" si="8"/>
        <v>0</v>
      </c>
      <c r="CO70" s="479" t="s">
        <v>1277</v>
      </c>
      <c r="CP70" s="11"/>
      <c r="CQ70" s="479" t="s">
        <v>974</v>
      </c>
    </row>
    <row r="71" spans="1:95" x14ac:dyDescent="0.25">
      <c r="A71" s="465">
        <v>66</v>
      </c>
      <c r="B71" s="479" t="e">
        <f>MR_Rohdaten!T72-(MR_Regression!B$3*MR_Rohdaten!$D72+B$4)</f>
        <v>#DIV/0!</v>
      </c>
      <c r="C71" s="479" t="e">
        <f>MR_Rohdaten!U72-(MR_Regression!C$3*MR_Rohdaten!$D72+C$4)</f>
        <v>#DIV/0!</v>
      </c>
      <c r="D71" s="479" t="e">
        <f>MR_Rohdaten!V72-(MR_Regression!D$3*MR_Rohdaten!$D72+D$4)</f>
        <v>#DIV/0!</v>
      </c>
      <c r="E71" s="479" t="e">
        <f>MR_Rohdaten!W72-(MR_Regression!E$3*MR_Rohdaten!$D72+E$4)</f>
        <v>#DIV/0!</v>
      </c>
      <c r="F71" s="479" t="e">
        <f>MR_Rohdaten!X72-(MR_Regression!F$3*MR_Rohdaten!$D72+F$4)</f>
        <v>#DIV/0!</v>
      </c>
      <c r="G71" s="479" t="e">
        <f>MR_Rohdaten!Y72-(MR_Regression!G$3*MR_Rohdaten!$D72+G$4)</f>
        <v>#DIV/0!</v>
      </c>
      <c r="H71" s="479" t="e">
        <f>MR_Rohdaten!Z72-(MR_Regression!H$3*MR_Rohdaten!$D72+H$4)</f>
        <v>#DIV/0!</v>
      </c>
      <c r="I71" s="479" t="e">
        <f>MR_Rohdaten!AA72-(MR_Regression!I$3*MR_Rohdaten!$D72+I$4)</f>
        <v>#DIV/0!</v>
      </c>
      <c r="J71" s="479" t="e">
        <f>MR_Rohdaten!AB72-(MR_Regression!J$3*MR_Rohdaten!$D72+J$4)</f>
        <v>#DIV/0!</v>
      </c>
      <c r="K71" s="479" t="e">
        <f>MR_Rohdaten!AC72-(MR_Regression!K$3*MR_Rohdaten!$D72+K$4)</f>
        <v>#DIV/0!</v>
      </c>
      <c r="L71" s="479" t="e">
        <f>MR_Rohdaten!AD72-(MR_Regression!L$3*MR_Rohdaten!$D72+L$4)</f>
        <v>#DIV/0!</v>
      </c>
      <c r="M71" s="479" t="e">
        <f>MR_Rohdaten!AE72-(MR_Regression!M$3*MR_Rohdaten!$D72+M$4)</f>
        <v>#DIV/0!</v>
      </c>
      <c r="N71" s="479" t="e">
        <f>MR_Rohdaten!AF72-(MR_Regression!N$3*MR_Rohdaten!$D72+N$4)</f>
        <v>#DIV/0!</v>
      </c>
      <c r="O71" s="479" t="e">
        <f>MR_Rohdaten!AG72-(MR_Regression!O$3*MR_Rohdaten!$D72+O$4)</f>
        <v>#DIV/0!</v>
      </c>
      <c r="P71" s="479" t="e">
        <f>MR_Rohdaten!AH72-(MR_Regression!P$3*MR_Rohdaten!$D72+P$4)</f>
        <v>#DIV/0!</v>
      </c>
      <c r="R71" s="142"/>
      <c r="AE71" s="142"/>
      <c r="AL71" s="53"/>
      <c r="AN71" s="125">
        <f t="shared" si="6"/>
        <v>0</v>
      </c>
      <c r="AO71" s="479" t="s">
        <v>1275</v>
      </c>
      <c r="AP71" s="11"/>
      <c r="AT71" s="142"/>
      <c r="BG71" s="142"/>
      <c r="BL71" s="53"/>
      <c r="BN71" s="125">
        <f t="shared" si="7"/>
        <v>0</v>
      </c>
      <c r="BO71" s="479" t="s">
        <v>1276</v>
      </c>
      <c r="BP71" s="11"/>
      <c r="BQ71" s="479" t="s">
        <v>973</v>
      </c>
      <c r="BU71" s="142"/>
      <c r="CH71" s="142"/>
      <c r="CL71" s="53"/>
      <c r="CN71" s="125">
        <f t="shared" si="8"/>
        <v>0</v>
      </c>
      <c r="CO71" s="479" t="s">
        <v>1276</v>
      </c>
      <c r="CP71" s="11"/>
      <c r="CQ71" s="479" t="s">
        <v>973</v>
      </c>
    </row>
    <row r="72" spans="1:95" x14ac:dyDescent="0.25">
      <c r="A72" s="465">
        <v>67</v>
      </c>
      <c r="B72" s="479" t="e">
        <f>MR_Rohdaten!T73-(MR_Regression!B$3*MR_Rohdaten!$D73+B$4)</f>
        <v>#DIV/0!</v>
      </c>
      <c r="C72" s="479" t="e">
        <f>MR_Rohdaten!U73-(MR_Regression!C$3*MR_Rohdaten!$D73+C$4)</f>
        <v>#DIV/0!</v>
      </c>
      <c r="D72" s="479" t="e">
        <f>MR_Rohdaten!V73-(MR_Regression!D$3*MR_Rohdaten!$D73+D$4)</f>
        <v>#DIV/0!</v>
      </c>
      <c r="E72" s="479" t="e">
        <f>MR_Rohdaten!W73-(MR_Regression!E$3*MR_Rohdaten!$D73+E$4)</f>
        <v>#DIV/0!</v>
      </c>
      <c r="F72" s="479" t="e">
        <f>MR_Rohdaten!X73-(MR_Regression!F$3*MR_Rohdaten!$D73+F$4)</f>
        <v>#DIV/0!</v>
      </c>
      <c r="G72" s="479" t="e">
        <f>MR_Rohdaten!Y73-(MR_Regression!G$3*MR_Rohdaten!$D73+G$4)</f>
        <v>#DIV/0!</v>
      </c>
      <c r="H72" s="479" t="e">
        <f>MR_Rohdaten!Z73-(MR_Regression!H$3*MR_Rohdaten!$D73+H$4)</f>
        <v>#DIV/0!</v>
      </c>
      <c r="I72" s="479" t="e">
        <f>MR_Rohdaten!AA73-(MR_Regression!I$3*MR_Rohdaten!$D73+I$4)</f>
        <v>#DIV/0!</v>
      </c>
      <c r="J72" s="479" t="e">
        <f>MR_Rohdaten!AB73-(MR_Regression!J$3*MR_Rohdaten!$D73+J$4)</f>
        <v>#DIV/0!</v>
      </c>
      <c r="K72" s="479" t="e">
        <f>MR_Rohdaten!AC73-(MR_Regression!K$3*MR_Rohdaten!$D73+K$4)</f>
        <v>#DIV/0!</v>
      </c>
      <c r="L72" s="479" t="e">
        <f>MR_Rohdaten!AD73-(MR_Regression!L$3*MR_Rohdaten!$D73+L$4)</f>
        <v>#DIV/0!</v>
      </c>
      <c r="M72" s="479" t="e">
        <f>MR_Rohdaten!AE73-(MR_Regression!M$3*MR_Rohdaten!$D73+M$4)</f>
        <v>#DIV/0!</v>
      </c>
      <c r="N72" s="479" t="e">
        <f>MR_Rohdaten!AF73-(MR_Regression!N$3*MR_Rohdaten!$D73+N$4)</f>
        <v>#DIV/0!</v>
      </c>
      <c r="O72" s="479" t="e">
        <f>MR_Rohdaten!AG73-(MR_Regression!O$3*MR_Rohdaten!$D73+O$4)</f>
        <v>#DIV/0!</v>
      </c>
      <c r="P72" s="479" t="e">
        <f>MR_Rohdaten!AH73-(MR_Regression!P$3*MR_Rohdaten!$D73+P$4)</f>
        <v>#DIV/0!</v>
      </c>
      <c r="R72" s="142"/>
      <c r="AE72" s="142"/>
      <c r="AL72" s="53"/>
      <c r="AN72" s="125">
        <f t="shared" si="6"/>
        <v>0</v>
      </c>
      <c r="AO72" s="479" t="s">
        <v>1274</v>
      </c>
      <c r="AP72" s="11"/>
      <c r="AT72" s="142"/>
      <c r="BG72" s="142"/>
      <c r="BL72" s="53"/>
      <c r="BN72" s="125">
        <f t="shared" si="7"/>
        <v>0</v>
      </c>
      <c r="BO72" s="479" t="s">
        <v>1275</v>
      </c>
      <c r="BP72" s="11"/>
      <c r="BU72" s="142"/>
      <c r="CH72" s="142"/>
      <c r="CL72" s="53"/>
      <c r="CN72" s="125">
        <f t="shared" si="8"/>
        <v>0</v>
      </c>
      <c r="CO72" s="479" t="s">
        <v>1275</v>
      </c>
      <c r="CP72" s="11"/>
    </row>
    <row r="73" spans="1:95" x14ac:dyDescent="0.25">
      <c r="A73" s="465">
        <v>68</v>
      </c>
      <c r="B73" s="479" t="e">
        <f>MR_Rohdaten!T74-(MR_Regression!B$3*MR_Rohdaten!$D74+B$4)</f>
        <v>#DIV/0!</v>
      </c>
      <c r="C73" s="479" t="e">
        <f>MR_Rohdaten!U74-(MR_Regression!C$3*MR_Rohdaten!$D74+C$4)</f>
        <v>#DIV/0!</v>
      </c>
      <c r="D73" s="479" t="e">
        <f>MR_Rohdaten!V74-(MR_Regression!D$3*MR_Rohdaten!$D74+D$4)</f>
        <v>#DIV/0!</v>
      </c>
      <c r="E73" s="479" t="e">
        <f>MR_Rohdaten!W74-(MR_Regression!E$3*MR_Rohdaten!$D74+E$4)</f>
        <v>#DIV/0!</v>
      </c>
      <c r="F73" s="479" t="e">
        <f>MR_Rohdaten!X74-(MR_Regression!F$3*MR_Rohdaten!$D74+F$4)</f>
        <v>#DIV/0!</v>
      </c>
      <c r="G73" s="479" t="e">
        <f>MR_Rohdaten!Y74-(MR_Regression!G$3*MR_Rohdaten!$D74+G$4)</f>
        <v>#DIV/0!</v>
      </c>
      <c r="H73" s="479" t="e">
        <f>MR_Rohdaten!Z74-(MR_Regression!H$3*MR_Rohdaten!$D74+H$4)</f>
        <v>#DIV/0!</v>
      </c>
      <c r="I73" s="479" t="e">
        <f>MR_Rohdaten!AA74-(MR_Regression!I$3*MR_Rohdaten!$D74+I$4)</f>
        <v>#DIV/0!</v>
      </c>
      <c r="J73" s="479" t="e">
        <f>MR_Rohdaten!AB74-(MR_Regression!J$3*MR_Rohdaten!$D74+J$4)</f>
        <v>#DIV/0!</v>
      </c>
      <c r="K73" s="479" t="e">
        <f>MR_Rohdaten!AC74-(MR_Regression!K$3*MR_Rohdaten!$D74+K$4)</f>
        <v>#DIV/0!</v>
      </c>
      <c r="L73" s="479" t="e">
        <f>MR_Rohdaten!AD74-(MR_Regression!L$3*MR_Rohdaten!$D74+L$4)</f>
        <v>#DIV/0!</v>
      </c>
      <c r="M73" s="479" t="e">
        <f>MR_Rohdaten!AE74-(MR_Regression!M$3*MR_Rohdaten!$D74+M$4)</f>
        <v>#DIV/0!</v>
      </c>
      <c r="N73" s="479" t="e">
        <f>MR_Rohdaten!AF74-(MR_Regression!N$3*MR_Rohdaten!$D74+N$4)</f>
        <v>#DIV/0!</v>
      </c>
      <c r="O73" s="479" t="e">
        <f>MR_Rohdaten!AG74-(MR_Regression!O$3*MR_Rohdaten!$D74+O$4)</f>
        <v>#DIV/0!</v>
      </c>
      <c r="P73" s="479" t="e">
        <f>MR_Rohdaten!AH74-(MR_Regression!P$3*MR_Rohdaten!$D74+P$4)</f>
        <v>#DIV/0!</v>
      </c>
      <c r="R73" s="142"/>
      <c r="AL73" s="53"/>
      <c r="AN73" s="125">
        <f t="shared" si="6"/>
        <v>0</v>
      </c>
      <c r="AO73" s="479" t="s">
        <v>1273</v>
      </c>
      <c r="AP73" s="11"/>
      <c r="AT73" s="142"/>
      <c r="BL73" s="53"/>
      <c r="BN73" s="125">
        <f t="shared" si="7"/>
        <v>0</v>
      </c>
      <c r="BO73" s="479" t="s">
        <v>1274</v>
      </c>
      <c r="BP73" s="11"/>
      <c r="BU73" s="142"/>
      <c r="CL73" s="53"/>
      <c r="CN73" s="125">
        <f t="shared" si="8"/>
        <v>0</v>
      </c>
      <c r="CO73" s="479" t="s">
        <v>1274</v>
      </c>
      <c r="CP73" s="11"/>
    </row>
    <row r="74" spans="1:95" x14ac:dyDescent="0.25">
      <c r="A74" s="465">
        <v>69</v>
      </c>
      <c r="B74" s="479" t="e">
        <f>MR_Rohdaten!T75-(MR_Regression!B$3*MR_Rohdaten!$D75+B$4)</f>
        <v>#DIV/0!</v>
      </c>
      <c r="C74" s="479" t="e">
        <f>MR_Rohdaten!U75-(MR_Regression!C$3*MR_Rohdaten!$D75+C$4)</f>
        <v>#DIV/0!</v>
      </c>
      <c r="D74" s="479" t="e">
        <f>MR_Rohdaten!V75-(MR_Regression!D$3*MR_Rohdaten!$D75+D$4)</f>
        <v>#DIV/0!</v>
      </c>
      <c r="E74" s="479" t="e">
        <f>MR_Rohdaten!W75-(MR_Regression!E$3*MR_Rohdaten!$D75+E$4)</f>
        <v>#DIV/0!</v>
      </c>
      <c r="F74" s="479" t="e">
        <f>MR_Rohdaten!X75-(MR_Regression!F$3*MR_Rohdaten!$D75+F$4)</f>
        <v>#DIV/0!</v>
      </c>
      <c r="G74" s="479" t="e">
        <f>MR_Rohdaten!Y75-(MR_Regression!G$3*MR_Rohdaten!$D75+G$4)</f>
        <v>#DIV/0!</v>
      </c>
      <c r="H74" s="479" t="e">
        <f>MR_Rohdaten!Z75-(MR_Regression!H$3*MR_Rohdaten!$D75+H$4)</f>
        <v>#DIV/0!</v>
      </c>
      <c r="I74" s="479" t="e">
        <f>MR_Rohdaten!AA75-(MR_Regression!I$3*MR_Rohdaten!$D75+I$4)</f>
        <v>#DIV/0!</v>
      </c>
      <c r="J74" s="479" t="e">
        <f>MR_Rohdaten!AB75-(MR_Regression!J$3*MR_Rohdaten!$D75+J$4)</f>
        <v>#DIV/0!</v>
      </c>
      <c r="K74" s="479" t="e">
        <f>MR_Rohdaten!AC75-(MR_Regression!K$3*MR_Rohdaten!$D75+K$4)</f>
        <v>#DIV/0!</v>
      </c>
      <c r="L74" s="479" t="e">
        <f>MR_Rohdaten!AD75-(MR_Regression!L$3*MR_Rohdaten!$D75+L$4)</f>
        <v>#DIV/0!</v>
      </c>
      <c r="M74" s="479" t="e">
        <f>MR_Rohdaten!AE75-(MR_Regression!M$3*MR_Rohdaten!$D75+M$4)</f>
        <v>#DIV/0!</v>
      </c>
      <c r="N74" s="479" t="e">
        <f>MR_Rohdaten!AF75-(MR_Regression!N$3*MR_Rohdaten!$D75+N$4)</f>
        <v>#DIV/0!</v>
      </c>
      <c r="O74" s="479" t="e">
        <f>MR_Rohdaten!AG75-(MR_Regression!O$3*MR_Rohdaten!$D75+O$4)</f>
        <v>#DIV/0!</v>
      </c>
      <c r="P74" s="479" t="e">
        <f>MR_Rohdaten!AH75-(MR_Regression!P$3*MR_Rohdaten!$D75+P$4)</f>
        <v>#DIV/0!</v>
      </c>
      <c r="R74" s="142"/>
      <c r="AL74" s="53"/>
      <c r="AN74" s="125">
        <f t="shared" si="6"/>
        <v>0</v>
      </c>
      <c r="AO74" s="479" t="s">
        <v>1272</v>
      </c>
      <c r="AP74" s="11"/>
      <c r="AT74" s="142"/>
      <c r="BL74" s="53"/>
      <c r="BN74" s="125">
        <f t="shared" si="7"/>
        <v>0</v>
      </c>
      <c r="BO74" s="479" t="s">
        <v>1273</v>
      </c>
      <c r="BP74" s="11"/>
      <c r="BU74" s="142"/>
      <c r="CL74" s="53"/>
      <c r="CN74" s="125">
        <f t="shared" si="8"/>
        <v>0</v>
      </c>
      <c r="CO74" s="479" t="s">
        <v>1273</v>
      </c>
      <c r="CP74" s="11"/>
    </row>
    <row r="75" spans="1:95" ht="17.25" x14ac:dyDescent="0.25">
      <c r="A75" s="465">
        <v>70</v>
      </c>
      <c r="B75" s="479" t="e">
        <f>MR_Rohdaten!T76-(MR_Regression!B$3*MR_Rohdaten!$D76+B$4)</f>
        <v>#DIV/0!</v>
      </c>
      <c r="C75" s="479" t="e">
        <f>MR_Rohdaten!U76-(MR_Regression!C$3*MR_Rohdaten!$D76+C$4)</f>
        <v>#DIV/0!</v>
      </c>
      <c r="D75" s="479" t="e">
        <f>MR_Rohdaten!V76-(MR_Regression!D$3*MR_Rohdaten!$D76+D$4)</f>
        <v>#DIV/0!</v>
      </c>
      <c r="E75" s="479" t="e">
        <f>MR_Rohdaten!W76-(MR_Regression!E$3*MR_Rohdaten!$D76+E$4)</f>
        <v>#DIV/0!</v>
      </c>
      <c r="F75" s="479" t="e">
        <f>MR_Rohdaten!X76-(MR_Regression!F$3*MR_Rohdaten!$D76+F$4)</f>
        <v>#DIV/0!</v>
      </c>
      <c r="G75" s="479" t="e">
        <f>MR_Rohdaten!Y76-(MR_Regression!G$3*MR_Rohdaten!$D76+G$4)</f>
        <v>#DIV/0!</v>
      </c>
      <c r="H75" s="479" t="e">
        <f>MR_Rohdaten!Z76-(MR_Regression!H$3*MR_Rohdaten!$D76+H$4)</f>
        <v>#DIV/0!</v>
      </c>
      <c r="I75" s="479" t="e">
        <f>MR_Rohdaten!AA76-(MR_Regression!I$3*MR_Rohdaten!$D76+I$4)</f>
        <v>#DIV/0!</v>
      </c>
      <c r="J75" s="479" t="e">
        <f>MR_Rohdaten!AB76-(MR_Regression!J$3*MR_Rohdaten!$D76+J$4)</f>
        <v>#DIV/0!</v>
      </c>
      <c r="K75" s="479" t="e">
        <f>MR_Rohdaten!AC76-(MR_Regression!K$3*MR_Rohdaten!$D76+K$4)</f>
        <v>#DIV/0!</v>
      </c>
      <c r="L75" s="479" t="e">
        <f>MR_Rohdaten!AD76-(MR_Regression!L$3*MR_Rohdaten!$D76+L$4)</f>
        <v>#DIV/0!</v>
      </c>
      <c r="M75" s="479" t="e">
        <f>MR_Rohdaten!AE76-(MR_Regression!M$3*MR_Rohdaten!$D76+M$4)</f>
        <v>#DIV/0!</v>
      </c>
      <c r="N75" s="479" t="e">
        <f>MR_Rohdaten!AF76-(MR_Regression!N$3*MR_Rohdaten!$D76+N$4)</f>
        <v>#DIV/0!</v>
      </c>
      <c r="O75" s="479" t="e">
        <f>MR_Rohdaten!AG76-(MR_Regression!O$3*MR_Rohdaten!$D76+O$4)</f>
        <v>#DIV/0!</v>
      </c>
      <c r="P75" s="479" t="e">
        <f>MR_Rohdaten!AH76-(MR_Regression!P$3*MR_Rohdaten!$D76+P$4)</f>
        <v>#DIV/0!</v>
      </c>
      <c r="R75" s="142"/>
      <c r="AL75" s="53"/>
      <c r="AM75" s="479" t="s">
        <v>964</v>
      </c>
      <c r="AN75" s="125">
        <f>SUM(AN65:AN74)</f>
        <v>0</v>
      </c>
      <c r="AO75" s="479" t="s">
        <v>963</v>
      </c>
      <c r="AP75" s="11"/>
      <c r="AT75" s="142"/>
      <c r="BL75" s="53"/>
      <c r="BN75" s="125">
        <f t="shared" si="7"/>
        <v>0</v>
      </c>
      <c r="BO75" s="479" t="s">
        <v>1272</v>
      </c>
      <c r="BP75" s="11"/>
      <c r="BU75" s="142"/>
      <c r="CL75" s="53"/>
      <c r="CN75" s="125">
        <f t="shared" si="8"/>
        <v>0</v>
      </c>
      <c r="CO75" s="479" t="s">
        <v>1272</v>
      </c>
      <c r="CP75" s="11"/>
    </row>
    <row r="76" spans="1:95" ht="17.25" x14ac:dyDescent="0.25">
      <c r="A76" s="465">
        <v>71</v>
      </c>
      <c r="B76" s="479" t="e">
        <f>MR_Rohdaten!T77-(MR_Regression!B$3*MR_Rohdaten!$D77+B$4)</f>
        <v>#DIV/0!</v>
      </c>
      <c r="C76" s="479" t="e">
        <f>MR_Rohdaten!U77-(MR_Regression!C$3*MR_Rohdaten!$D77+C$4)</f>
        <v>#DIV/0!</v>
      </c>
      <c r="D76" s="479" t="e">
        <f>MR_Rohdaten!V77-(MR_Regression!D$3*MR_Rohdaten!$D77+D$4)</f>
        <v>#DIV/0!</v>
      </c>
      <c r="E76" s="479" t="e">
        <f>MR_Rohdaten!W77-(MR_Regression!E$3*MR_Rohdaten!$D77+E$4)</f>
        <v>#DIV/0!</v>
      </c>
      <c r="F76" s="479" t="e">
        <f>MR_Rohdaten!X77-(MR_Regression!F$3*MR_Rohdaten!$D77+F$4)</f>
        <v>#DIV/0!</v>
      </c>
      <c r="G76" s="479" t="e">
        <f>MR_Rohdaten!Y77-(MR_Regression!G$3*MR_Rohdaten!$D77+G$4)</f>
        <v>#DIV/0!</v>
      </c>
      <c r="H76" s="479" t="e">
        <f>MR_Rohdaten!Z77-(MR_Regression!H$3*MR_Rohdaten!$D77+H$4)</f>
        <v>#DIV/0!</v>
      </c>
      <c r="I76" s="479" t="e">
        <f>MR_Rohdaten!AA77-(MR_Regression!I$3*MR_Rohdaten!$D77+I$4)</f>
        <v>#DIV/0!</v>
      </c>
      <c r="J76" s="479" t="e">
        <f>MR_Rohdaten!AB77-(MR_Regression!J$3*MR_Rohdaten!$D77+J$4)</f>
        <v>#DIV/0!</v>
      </c>
      <c r="K76" s="479" t="e">
        <f>MR_Rohdaten!AC77-(MR_Regression!K$3*MR_Rohdaten!$D77+K$4)</f>
        <v>#DIV/0!</v>
      </c>
      <c r="L76" s="479" t="e">
        <f>MR_Rohdaten!AD77-(MR_Regression!L$3*MR_Rohdaten!$D77+L$4)</f>
        <v>#DIV/0!</v>
      </c>
      <c r="M76" s="479" t="e">
        <f>MR_Rohdaten!AE77-(MR_Regression!M$3*MR_Rohdaten!$D77+M$4)</f>
        <v>#DIV/0!</v>
      </c>
      <c r="N76" s="479" t="e">
        <f>MR_Rohdaten!AF77-(MR_Regression!N$3*MR_Rohdaten!$D77+N$4)</f>
        <v>#DIV/0!</v>
      </c>
      <c r="O76" s="479" t="e">
        <f>MR_Rohdaten!AG77-(MR_Regression!O$3*MR_Rohdaten!$D77+O$4)</f>
        <v>#DIV/0!</v>
      </c>
      <c r="P76" s="479" t="e">
        <f>MR_Rohdaten!AH77-(MR_Regression!P$3*MR_Rohdaten!$D77+P$4)</f>
        <v>#DIV/0!</v>
      </c>
      <c r="AL76" s="53"/>
      <c r="AM76" s="479" t="s">
        <v>682</v>
      </c>
      <c r="AN76" s="479">
        <f>SQRT(AN75)</f>
        <v>0</v>
      </c>
      <c r="AP76" s="11"/>
      <c r="BL76" s="53"/>
      <c r="BM76" s="479" t="s">
        <v>964</v>
      </c>
      <c r="BN76" s="125">
        <f>SUM(BN66:BN75)</f>
        <v>0</v>
      </c>
      <c r="BO76" s="479" t="s">
        <v>963</v>
      </c>
      <c r="BP76" s="11"/>
      <c r="CL76" s="53"/>
      <c r="CM76" s="479" t="s">
        <v>964</v>
      </c>
      <c r="CN76" s="125">
        <f>SUM(CN66:CN75)</f>
        <v>0</v>
      </c>
      <c r="CO76" s="479" t="s">
        <v>963</v>
      </c>
      <c r="CP76" s="11"/>
    </row>
    <row r="77" spans="1:95" x14ac:dyDescent="0.25">
      <c r="A77" s="465">
        <v>72</v>
      </c>
      <c r="B77" s="479" t="e">
        <f>MR_Rohdaten!T78-(MR_Regression!B$3*MR_Rohdaten!$D78+B$4)</f>
        <v>#DIV/0!</v>
      </c>
      <c r="C77" s="479" t="e">
        <f>MR_Rohdaten!U78-(MR_Regression!C$3*MR_Rohdaten!$D78+C$4)</f>
        <v>#DIV/0!</v>
      </c>
      <c r="D77" s="479" t="e">
        <f>MR_Rohdaten!V78-(MR_Regression!D$3*MR_Rohdaten!$D78+D$4)</f>
        <v>#DIV/0!</v>
      </c>
      <c r="E77" s="479" t="e">
        <f>MR_Rohdaten!W78-(MR_Regression!E$3*MR_Rohdaten!$D78+E$4)</f>
        <v>#DIV/0!</v>
      </c>
      <c r="F77" s="479" t="e">
        <f>MR_Rohdaten!X78-(MR_Regression!F$3*MR_Rohdaten!$D78+F$4)</f>
        <v>#DIV/0!</v>
      </c>
      <c r="G77" s="479" t="e">
        <f>MR_Rohdaten!Y78-(MR_Regression!G$3*MR_Rohdaten!$D78+G$4)</f>
        <v>#DIV/0!</v>
      </c>
      <c r="H77" s="479" t="e">
        <f>MR_Rohdaten!Z78-(MR_Regression!H$3*MR_Rohdaten!$D78+H$4)</f>
        <v>#DIV/0!</v>
      </c>
      <c r="I77" s="479" t="e">
        <f>MR_Rohdaten!AA78-(MR_Regression!I$3*MR_Rohdaten!$D78+I$4)</f>
        <v>#DIV/0!</v>
      </c>
      <c r="J77" s="479" t="e">
        <f>MR_Rohdaten!AB78-(MR_Regression!J$3*MR_Rohdaten!$D78+J$4)</f>
        <v>#DIV/0!</v>
      </c>
      <c r="K77" s="479" t="e">
        <f>MR_Rohdaten!AC78-(MR_Regression!K$3*MR_Rohdaten!$D78+K$4)</f>
        <v>#DIV/0!</v>
      </c>
      <c r="L77" s="479" t="e">
        <f>MR_Rohdaten!AD78-(MR_Regression!L$3*MR_Rohdaten!$D78+L$4)</f>
        <v>#DIV/0!</v>
      </c>
      <c r="M77" s="479" t="e">
        <f>MR_Rohdaten!AE78-(MR_Regression!M$3*MR_Rohdaten!$D78+M$4)</f>
        <v>#DIV/0!</v>
      </c>
      <c r="N77" s="479" t="e">
        <f>MR_Rohdaten!AF78-(MR_Regression!N$3*MR_Rohdaten!$D78+N$4)</f>
        <v>#DIV/0!</v>
      </c>
      <c r="O77" s="479" t="e">
        <f>MR_Rohdaten!AG78-(MR_Regression!O$3*MR_Rohdaten!$D78+O$4)</f>
        <v>#DIV/0!</v>
      </c>
      <c r="P77" s="479" t="e">
        <f>MR_Rohdaten!AH78-(MR_Regression!P$3*MR_Rohdaten!$D78+P$4)</f>
        <v>#DIV/0!</v>
      </c>
      <c r="R77" s="480"/>
      <c r="S77" s="480"/>
      <c r="T77" s="480"/>
      <c r="U77" s="480"/>
      <c r="V77" s="480"/>
      <c r="AT77" s="480"/>
      <c r="AU77" s="480"/>
      <c r="AV77" s="480"/>
      <c r="AW77" s="480"/>
      <c r="AX77" s="480"/>
      <c r="BL77" s="54"/>
      <c r="BM77" s="12" t="s">
        <v>682</v>
      </c>
      <c r="BN77" s="12">
        <f>SQRT(BN76)</f>
        <v>0</v>
      </c>
      <c r="BO77" s="12"/>
      <c r="BP77" s="13"/>
      <c r="BU77" s="480"/>
      <c r="BV77" s="480"/>
      <c r="BW77" s="480"/>
      <c r="BX77" s="480"/>
      <c r="BY77" s="480"/>
      <c r="CL77" s="54"/>
      <c r="CM77" s="12" t="s">
        <v>682</v>
      </c>
      <c r="CN77" s="12">
        <f>SQRT(CN76)</f>
        <v>0</v>
      </c>
      <c r="CO77" s="12"/>
      <c r="CP77" s="13"/>
    </row>
    <row r="78" spans="1:95" x14ac:dyDescent="0.25">
      <c r="A78" s="465">
        <v>73</v>
      </c>
      <c r="B78" s="479" t="e">
        <f>MR_Rohdaten!T79-(MR_Regression!B$3*MR_Rohdaten!$D79+B$4)</f>
        <v>#DIV/0!</v>
      </c>
      <c r="C78" s="479" t="e">
        <f>MR_Rohdaten!U79-(MR_Regression!C$3*MR_Rohdaten!$D79+C$4)</f>
        <v>#DIV/0!</v>
      </c>
      <c r="D78" s="479" t="e">
        <f>MR_Rohdaten!V79-(MR_Regression!D$3*MR_Rohdaten!$D79+D$4)</f>
        <v>#DIV/0!</v>
      </c>
      <c r="E78" s="479" t="e">
        <f>MR_Rohdaten!W79-(MR_Regression!E$3*MR_Rohdaten!$D79+E$4)</f>
        <v>#DIV/0!</v>
      </c>
      <c r="F78" s="479" t="e">
        <f>MR_Rohdaten!X79-(MR_Regression!F$3*MR_Rohdaten!$D79+F$4)</f>
        <v>#DIV/0!</v>
      </c>
      <c r="G78" s="479" t="e">
        <f>MR_Rohdaten!Y79-(MR_Regression!G$3*MR_Rohdaten!$D79+G$4)</f>
        <v>#DIV/0!</v>
      </c>
      <c r="H78" s="479" t="e">
        <f>MR_Rohdaten!Z79-(MR_Regression!H$3*MR_Rohdaten!$D79+H$4)</f>
        <v>#DIV/0!</v>
      </c>
      <c r="I78" s="479" t="e">
        <f>MR_Rohdaten!AA79-(MR_Regression!I$3*MR_Rohdaten!$D79+I$4)</f>
        <v>#DIV/0!</v>
      </c>
      <c r="J78" s="479" t="e">
        <f>MR_Rohdaten!AB79-(MR_Regression!J$3*MR_Rohdaten!$D79+J$4)</f>
        <v>#DIV/0!</v>
      </c>
      <c r="K78" s="479" t="e">
        <f>MR_Rohdaten!AC79-(MR_Regression!K$3*MR_Rohdaten!$D79+K$4)</f>
        <v>#DIV/0!</v>
      </c>
      <c r="L78" s="479" t="e">
        <f>MR_Rohdaten!AD79-(MR_Regression!L$3*MR_Rohdaten!$D79+L$4)</f>
        <v>#DIV/0!</v>
      </c>
      <c r="M78" s="479" t="e">
        <f>MR_Rohdaten!AE79-(MR_Regression!M$3*MR_Rohdaten!$D79+M$4)</f>
        <v>#DIV/0!</v>
      </c>
      <c r="N78" s="479" t="e">
        <f>MR_Rohdaten!AF79-(MR_Regression!N$3*MR_Rohdaten!$D79+N$4)</f>
        <v>#DIV/0!</v>
      </c>
      <c r="O78" s="479" t="e">
        <f>MR_Rohdaten!AG79-(MR_Regression!O$3*MR_Rohdaten!$D79+O$4)</f>
        <v>#DIV/0!</v>
      </c>
      <c r="P78" s="479" t="e">
        <f>MR_Rohdaten!AH79-(MR_Regression!P$3*MR_Rohdaten!$D79+P$4)</f>
        <v>#DIV/0!</v>
      </c>
      <c r="R78" s="480"/>
      <c r="S78" s="480"/>
      <c r="AT78" s="480"/>
      <c r="AU78" s="480"/>
      <c r="BU78" s="480"/>
      <c r="BV78" s="480"/>
    </row>
    <row r="79" spans="1:95" x14ac:dyDescent="0.25">
      <c r="A79" s="465">
        <v>74</v>
      </c>
      <c r="B79" s="479" t="e">
        <f>MR_Rohdaten!T80-(MR_Regression!B$3*MR_Rohdaten!$D80+B$4)</f>
        <v>#DIV/0!</v>
      </c>
      <c r="C79" s="479" t="e">
        <f>MR_Rohdaten!U80-(MR_Regression!C$3*MR_Rohdaten!$D80+C$4)</f>
        <v>#DIV/0!</v>
      </c>
      <c r="D79" s="479" t="e">
        <f>MR_Rohdaten!V80-(MR_Regression!D$3*MR_Rohdaten!$D80+D$4)</f>
        <v>#DIV/0!</v>
      </c>
      <c r="E79" s="479" t="e">
        <f>MR_Rohdaten!W80-(MR_Regression!E$3*MR_Rohdaten!$D80+E$4)</f>
        <v>#DIV/0!</v>
      </c>
      <c r="F79" s="479" t="e">
        <f>MR_Rohdaten!X80-(MR_Regression!F$3*MR_Rohdaten!$D80+F$4)</f>
        <v>#DIV/0!</v>
      </c>
      <c r="G79" s="479" t="e">
        <f>MR_Rohdaten!Y80-(MR_Regression!G$3*MR_Rohdaten!$D80+G$4)</f>
        <v>#DIV/0!</v>
      </c>
      <c r="H79" s="479" t="e">
        <f>MR_Rohdaten!Z80-(MR_Regression!H$3*MR_Rohdaten!$D80+H$4)</f>
        <v>#DIV/0!</v>
      </c>
      <c r="I79" s="479" t="e">
        <f>MR_Rohdaten!AA80-(MR_Regression!I$3*MR_Rohdaten!$D80+I$4)</f>
        <v>#DIV/0!</v>
      </c>
      <c r="J79" s="479" t="e">
        <f>MR_Rohdaten!AB80-(MR_Regression!J$3*MR_Rohdaten!$D80+J$4)</f>
        <v>#DIV/0!</v>
      </c>
      <c r="K79" s="479" t="e">
        <f>MR_Rohdaten!AC80-(MR_Regression!K$3*MR_Rohdaten!$D80+K$4)</f>
        <v>#DIV/0!</v>
      </c>
      <c r="L79" s="479" t="e">
        <f>MR_Rohdaten!AD80-(MR_Regression!L$3*MR_Rohdaten!$D80+L$4)</f>
        <v>#DIV/0!</v>
      </c>
      <c r="M79" s="479" t="e">
        <f>MR_Rohdaten!AE80-(MR_Regression!M$3*MR_Rohdaten!$D80+M$4)</f>
        <v>#DIV/0!</v>
      </c>
      <c r="N79" s="479" t="e">
        <f>MR_Rohdaten!AF80-(MR_Regression!N$3*MR_Rohdaten!$D80+N$4)</f>
        <v>#DIV/0!</v>
      </c>
      <c r="O79" s="479" t="e">
        <f>MR_Rohdaten!AG80-(MR_Regression!O$3*MR_Rohdaten!$D80+O$4)</f>
        <v>#DIV/0!</v>
      </c>
      <c r="P79" s="479" t="e">
        <f>MR_Rohdaten!AH80-(MR_Regression!P$3*MR_Rohdaten!$D80+P$4)</f>
        <v>#DIV/0!</v>
      </c>
      <c r="R79" s="507"/>
      <c r="S79" s="110"/>
      <c r="T79" s="125"/>
      <c r="AT79" s="507"/>
      <c r="AU79" s="110"/>
      <c r="AV79" s="125"/>
      <c r="BU79" s="507"/>
      <c r="BV79" s="110"/>
      <c r="BW79" s="125"/>
    </row>
    <row r="80" spans="1:95" x14ac:dyDescent="0.25">
      <c r="A80" s="465">
        <v>75</v>
      </c>
      <c r="B80" s="479" t="e">
        <f>MR_Rohdaten!T81-(MR_Regression!B$3*MR_Rohdaten!$D81+B$4)</f>
        <v>#DIV/0!</v>
      </c>
      <c r="C80" s="479" t="e">
        <f>MR_Rohdaten!U81-(MR_Regression!C$3*MR_Rohdaten!$D81+C$4)</f>
        <v>#DIV/0!</v>
      </c>
      <c r="D80" s="479" t="e">
        <f>MR_Rohdaten!V81-(MR_Regression!D$3*MR_Rohdaten!$D81+D$4)</f>
        <v>#DIV/0!</v>
      </c>
      <c r="E80" s="479" t="e">
        <f>MR_Rohdaten!W81-(MR_Regression!E$3*MR_Rohdaten!$D81+E$4)</f>
        <v>#DIV/0!</v>
      </c>
      <c r="F80" s="479" t="e">
        <f>MR_Rohdaten!X81-(MR_Regression!F$3*MR_Rohdaten!$D81+F$4)</f>
        <v>#DIV/0!</v>
      </c>
      <c r="G80" s="479" t="e">
        <f>MR_Rohdaten!Y81-(MR_Regression!G$3*MR_Rohdaten!$D81+G$4)</f>
        <v>#DIV/0!</v>
      </c>
      <c r="H80" s="479" t="e">
        <f>MR_Rohdaten!Z81-(MR_Regression!H$3*MR_Rohdaten!$D81+H$4)</f>
        <v>#DIV/0!</v>
      </c>
      <c r="I80" s="479" t="e">
        <f>MR_Rohdaten!AA81-(MR_Regression!I$3*MR_Rohdaten!$D81+I$4)</f>
        <v>#DIV/0!</v>
      </c>
      <c r="J80" s="479" t="e">
        <f>MR_Rohdaten!AB81-(MR_Regression!J$3*MR_Rohdaten!$D81+J$4)</f>
        <v>#DIV/0!</v>
      </c>
      <c r="K80" s="479" t="e">
        <f>MR_Rohdaten!AC81-(MR_Regression!K$3*MR_Rohdaten!$D81+K$4)</f>
        <v>#DIV/0!</v>
      </c>
      <c r="L80" s="479" t="e">
        <f>MR_Rohdaten!AD81-(MR_Regression!L$3*MR_Rohdaten!$D81+L$4)</f>
        <v>#DIV/0!</v>
      </c>
      <c r="M80" s="479" t="e">
        <f>MR_Rohdaten!AE81-(MR_Regression!M$3*MR_Rohdaten!$D81+M$4)</f>
        <v>#DIV/0!</v>
      </c>
      <c r="N80" s="479" t="e">
        <f>MR_Rohdaten!AF81-(MR_Regression!N$3*MR_Rohdaten!$D81+N$4)</f>
        <v>#DIV/0!</v>
      </c>
      <c r="O80" s="479" t="e">
        <f>MR_Rohdaten!AG81-(MR_Regression!O$3*MR_Rohdaten!$D81+O$4)</f>
        <v>#DIV/0!</v>
      </c>
      <c r="P80" s="479" t="e">
        <f>MR_Rohdaten!AH81-(MR_Regression!P$3*MR_Rohdaten!$D81+P$4)</f>
        <v>#DIV/0!</v>
      </c>
      <c r="R80" s="507"/>
      <c r="S80" s="110"/>
      <c r="T80" s="125"/>
      <c r="AT80" s="507"/>
      <c r="AU80" s="110"/>
      <c r="AV80" s="125"/>
      <c r="BU80" s="507"/>
      <c r="BV80" s="110"/>
      <c r="BW80" s="125"/>
    </row>
    <row r="81" spans="1:75" x14ac:dyDescent="0.25">
      <c r="A81" s="465">
        <v>76</v>
      </c>
      <c r="B81" s="479" t="e">
        <f>MR_Rohdaten!T82-(MR_Regression!B$3*MR_Rohdaten!$D82+B$4)</f>
        <v>#DIV/0!</v>
      </c>
      <c r="C81" s="479" t="e">
        <f>MR_Rohdaten!U82-(MR_Regression!C$3*MR_Rohdaten!$D82+C$4)</f>
        <v>#DIV/0!</v>
      </c>
      <c r="D81" s="479" t="e">
        <f>MR_Rohdaten!V82-(MR_Regression!D$3*MR_Rohdaten!$D82+D$4)</f>
        <v>#DIV/0!</v>
      </c>
      <c r="E81" s="479" t="e">
        <f>MR_Rohdaten!W82-(MR_Regression!E$3*MR_Rohdaten!$D82+E$4)</f>
        <v>#DIV/0!</v>
      </c>
      <c r="F81" s="479" t="e">
        <f>MR_Rohdaten!X82-(MR_Regression!F$3*MR_Rohdaten!$D82+F$4)</f>
        <v>#DIV/0!</v>
      </c>
      <c r="G81" s="479" t="e">
        <f>MR_Rohdaten!Y82-(MR_Regression!G$3*MR_Rohdaten!$D82+G$4)</f>
        <v>#DIV/0!</v>
      </c>
      <c r="H81" s="479" t="e">
        <f>MR_Rohdaten!Z82-(MR_Regression!H$3*MR_Rohdaten!$D82+H$4)</f>
        <v>#DIV/0!</v>
      </c>
      <c r="I81" s="479" t="e">
        <f>MR_Rohdaten!AA82-(MR_Regression!I$3*MR_Rohdaten!$D82+I$4)</f>
        <v>#DIV/0!</v>
      </c>
      <c r="J81" s="479" t="e">
        <f>MR_Rohdaten!AB82-(MR_Regression!J$3*MR_Rohdaten!$D82+J$4)</f>
        <v>#DIV/0!</v>
      </c>
      <c r="K81" s="479" t="e">
        <f>MR_Rohdaten!AC82-(MR_Regression!K$3*MR_Rohdaten!$D82+K$4)</f>
        <v>#DIV/0!</v>
      </c>
      <c r="L81" s="479" t="e">
        <f>MR_Rohdaten!AD82-(MR_Regression!L$3*MR_Rohdaten!$D82+L$4)</f>
        <v>#DIV/0!</v>
      </c>
      <c r="M81" s="479" t="e">
        <f>MR_Rohdaten!AE82-(MR_Regression!M$3*MR_Rohdaten!$D82+M$4)</f>
        <v>#DIV/0!</v>
      </c>
      <c r="N81" s="479" t="e">
        <f>MR_Rohdaten!AF82-(MR_Regression!N$3*MR_Rohdaten!$D82+N$4)</f>
        <v>#DIV/0!</v>
      </c>
      <c r="O81" s="479" t="e">
        <f>MR_Rohdaten!AG82-(MR_Regression!O$3*MR_Rohdaten!$D82+O$4)</f>
        <v>#DIV/0!</v>
      </c>
      <c r="P81" s="479" t="e">
        <f>MR_Rohdaten!AH82-(MR_Regression!P$3*MR_Rohdaten!$D82+P$4)</f>
        <v>#DIV/0!</v>
      </c>
      <c r="R81" s="507"/>
      <c r="S81" s="110"/>
      <c r="T81" s="125"/>
      <c r="AT81" s="507"/>
      <c r="AU81" s="110"/>
      <c r="AV81" s="125"/>
      <c r="BU81" s="507"/>
      <c r="BV81" s="110"/>
      <c r="BW81" s="125"/>
    </row>
    <row r="82" spans="1:75" x14ac:dyDescent="0.25">
      <c r="A82" s="465">
        <v>77</v>
      </c>
      <c r="B82" s="479" t="e">
        <f>MR_Rohdaten!T83-(MR_Regression!B$3*MR_Rohdaten!$D83+B$4)</f>
        <v>#DIV/0!</v>
      </c>
      <c r="C82" s="479" t="e">
        <f>MR_Rohdaten!U83-(MR_Regression!C$3*MR_Rohdaten!$D83+C$4)</f>
        <v>#DIV/0!</v>
      </c>
      <c r="D82" s="479" t="e">
        <f>MR_Rohdaten!V83-(MR_Regression!D$3*MR_Rohdaten!$D83+D$4)</f>
        <v>#DIV/0!</v>
      </c>
      <c r="E82" s="479" t="e">
        <f>MR_Rohdaten!W83-(MR_Regression!E$3*MR_Rohdaten!$D83+E$4)</f>
        <v>#DIV/0!</v>
      </c>
      <c r="F82" s="479" t="e">
        <f>MR_Rohdaten!X83-(MR_Regression!F$3*MR_Rohdaten!$D83+F$4)</f>
        <v>#DIV/0!</v>
      </c>
      <c r="G82" s="479" t="e">
        <f>MR_Rohdaten!Y83-(MR_Regression!G$3*MR_Rohdaten!$D83+G$4)</f>
        <v>#DIV/0!</v>
      </c>
      <c r="H82" s="479" t="e">
        <f>MR_Rohdaten!Z83-(MR_Regression!H$3*MR_Rohdaten!$D83+H$4)</f>
        <v>#DIV/0!</v>
      </c>
      <c r="I82" s="479" t="e">
        <f>MR_Rohdaten!AA83-(MR_Regression!I$3*MR_Rohdaten!$D83+I$4)</f>
        <v>#DIV/0!</v>
      </c>
      <c r="J82" s="479" t="e">
        <f>MR_Rohdaten!AB83-(MR_Regression!J$3*MR_Rohdaten!$D83+J$4)</f>
        <v>#DIV/0!</v>
      </c>
      <c r="K82" s="479" t="e">
        <f>MR_Rohdaten!AC83-(MR_Regression!K$3*MR_Rohdaten!$D83+K$4)</f>
        <v>#DIV/0!</v>
      </c>
      <c r="L82" s="479" t="e">
        <f>MR_Rohdaten!AD83-(MR_Regression!L$3*MR_Rohdaten!$D83+L$4)</f>
        <v>#DIV/0!</v>
      </c>
      <c r="M82" s="479" t="e">
        <f>MR_Rohdaten!AE83-(MR_Regression!M$3*MR_Rohdaten!$D83+M$4)</f>
        <v>#DIV/0!</v>
      </c>
      <c r="N82" s="479" t="e">
        <f>MR_Rohdaten!AF83-(MR_Regression!N$3*MR_Rohdaten!$D83+N$4)</f>
        <v>#DIV/0!</v>
      </c>
      <c r="O82" s="479" t="e">
        <f>MR_Rohdaten!AG83-(MR_Regression!O$3*MR_Rohdaten!$D83+O$4)</f>
        <v>#DIV/0!</v>
      </c>
      <c r="P82" s="479" t="e">
        <f>MR_Rohdaten!AH83-(MR_Regression!P$3*MR_Rohdaten!$D83+P$4)</f>
        <v>#DIV/0!</v>
      </c>
      <c r="T82" s="125"/>
      <c r="AV82" s="125"/>
      <c r="BW82" s="125"/>
    </row>
    <row r="83" spans="1:75" x14ac:dyDescent="0.25">
      <c r="A83" s="465">
        <v>78</v>
      </c>
      <c r="B83" s="479" t="e">
        <f>MR_Rohdaten!T84-(MR_Regression!B$3*MR_Rohdaten!$D84+B$4)</f>
        <v>#DIV/0!</v>
      </c>
      <c r="C83" s="479" t="e">
        <f>MR_Rohdaten!U84-(MR_Regression!C$3*MR_Rohdaten!$D84+C$4)</f>
        <v>#DIV/0!</v>
      </c>
      <c r="D83" s="479" t="e">
        <f>MR_Rohdaten!V84-(MR_Regression!D$3*MR_Rohdaten!$D84+D$4)</f>
        <v>#DIV/0!</v>
      </c>
      <c r="E83" s="479" t="e">
        <f>MR_Rohdaten!W84-(MR_Regression!E$3*MR_Rohdaten!$D84+E$4)</f>
        <v>#DIV/0!</v>
      </c>
      <c r="F83" s="479" t="e">
        <f>MR_Rohdaten!X84-(MR_Regression!F$3*MR_Rohdaten!$D84+F$4)</f>
        <v>#DIV/0!</v>
      </c>
      <c r="G83" s="479" t="e">
        <f>MR_Rohdaten!Y84-(MR_Regression!G$3*MR_Rohdaten!$D84+G$4)</f>
        <v>#DIV/0!</v>
      </c>
      <c r="H83" s="479" t="e">
        <f>MR_Rohdaten!Z84-(MR_Regression!H$3*MR_Rohdaten!$D84+H$4)</f>
        <v>#DIV/0!</v>
      </c>
      <c r="I83" s="479" t="e">
        <f>MR_Rohdaten!AA84-(MR_Regression!I$3*MR_Rohdaten!$D84+I$4)</f>
        <v>#DIV/0!</v>
      </c>
      <c r="J83" s="479" t="e">
        <f>MR_Rohdaten!AB84-(MR_Regression!J$3*MR_Rohdaten!$D84+J$4)</f>
        <v>#DIV/0!</v>
      </c>
      <c r="K83" s="479" t="e">
        <f>MR_Rohdaten!AC84-(MR_Regression!K$3*MR_Rohdaten!$D84+K$4)</f>
        <v>#DIV/0!</v>
      </c>
      <c r="L83" s="479" t="e">
        <f>MR_Rohdaten!AD84-(MR_Regression!L$3*MR_Rohdaten!$D84+L$4)</f>
        <v>#DIV/0!</v>
      </c>
      <c r="M83" s="479" t="e">
        <f>MR_Rohdaten!AE84-(MR_Regression!M$3*MR_Rohdaten!$D84+M$4)</f>
        <v>#DIV/0!</v>
      </c>
      <c r="N83" s="479" t="e">
        <f>MR_Rohdaten!AF84-(MR_Regression!N$3*MR_Rohdaten!$D84+N$4)</f>
        <v>#DIV/0!</v>
      </c>
      <c r="O83" s="479" t="e">
        <f>MR_Rohdaten!AG84-(MR_Regression!O$3*MR_Rohdaten!$D84+O$4)</f>
        <v>#DIV/0!</v>
      </c>
      <c r="P83" s="479" t="e">
        <f>MR_Rohdaten!AH84-(MR_Regression!P$3*MR_Rohdaten!$D84+P$4)</f>
        <v>#DIV/0!</v>
      </c>
      <c r="T83" s="125"/>
      <c r="AV83" s="125"/>
      <c r="BW83" s="125"/>
    </row>
    <row r="84" spans="1:75" x14ac:dyDescent="0.25">
      <c r="A84" s="465">
        <v>79</v>
      </c>
      <c r="B84" s="479" t="e">
        <f>MR_Rohdaten!T85-(MR_Regression!B$3*MR_Rohdaten!$D85+B$4)</f>
        <v>#DIV/0!</v>
      </c>
      <c r="C84" s="479" t="e">
        <f>MR_Rohdaten!U85-(MR_Regression!C$3*MR_Rohdaten!$D85+C$4)</f>
        <v>#DIV/0!</v>
      </c>
      <c r="D84" s="479" t="e">
        <f>MR_Rohdaten!V85-(MR_Regression!D$3*MR_Rohdaten!$D85+D$4)</f>
        <v>#DIV/0!</v>
      </c>
      <c r="E84" s="479" t="e">
        <f>MR_Rohdaten!W85-(MR_Regression!E$3*MR_Rohdaten!$D85+E$4)</f>
        <v>#DIV/0!</v>
      </c>
      <c r="F84" s="479" t="e">
        <f>MR_Rohdaten!X85-(MR_Regression!F$3*MR_Rohdaten!$D85+F$4)</f>
        <v>#DIV/0!</v>
      </c>
      <c r="G84" s="479" t="e">
        <f>MR_Rohdaten!Y85-(MR_Regression!G$3*MR_Rohdaten!$D85+G$4)</f>
        <v>#DIV/0!</v>
      </c>
      <c r="H84" s="479" t="e">
        <f>MR_Rohdaten!Z85-(MR_Regression!H$3*MR_Rohdaten!$D85+H$4)</f>
        <v>#DIV/0!</v>
      </c>
      <c r="I84" s="479" t="e">
        <f>MR_Rohdaten!AA85-(MR_Regression!I$3*MR_Rohdaten!$D85+I$4)</f>
        <v>#DIV/0!</v>
      </c>
      <c r="J84" s="479" t="e">
        <f>MR_Rohdaten!AB85-(MR_Regression!J$3*MR_Rohdaten!$D85+J$4)</f>
        <v>#DIV/0!</v>
      </c>
      <c r="K84" s="479" t="e">
        <f>MR_Rohdaten!AC85-(MR_Regression!K$3*MR_Rohdaten!$D85+K$4)</f>
        <v>#DIV/0!</v>
      </c>
      <c r="L84" s="479" t="e">
        <f>MR_Rohdaten!AD85-(MR_Regression!L$3*MR_Rohdaten!$D85+L$4)</f>
        <v>#DIV/0!</v>
      </c>
      <c r="M84" s="479" t="e">
        <f>MR_Rohdaten!AE85-(MR_Regression!M$3*MR_Rohdaten!$D85+M$4)</f>
        <v>#DIV/0!</v>
      </c>
      <c r="N84" s="479" t="e">
        <f>MR_Rohdaten!AF85-(MR_Regression!N$3*MR_Rohdaten!$D85+N$4)</f>
        <v>#DIV/0!</v>
      </c>
      <c r="O84" s="479" t="e">
        <f>MR_Rohdaten!AG85-(MR_Regression!O$3*MR_Rohdaten!$D85+O$4)</f>
        <v>#DIV/0!</v>
      </c>
      <c r="P84" s="479" t="e">
        <f>MR_Rohdaten!AH85-(MR_Regression!P$3*MR_Rohdaten!$D85+P$4)</f>
        <v>#DIV/0!</v>
      </c>
    </row>
    <row r="85" spans="1:75" x14ac:dyDescent="0.25">
      <c r="A85" s="465">
        <v>80</v>
      </c>
      <c r="B85" s="479" t="e">
        <f>MR_Rohdaten!T86-(MR_Regression!B$3*MR_Rohdaten!$D86+B$4)</f>
        <v>#DIV/0!</v>
      </c>
      <c r="C85" s="479" t="e">
        <f>MR_Rohdaten!U86-(MR_Regression!C$3*MR_Rohdaten!$D86+C$4)</f>
        <v>#DIV/0!</v>
      </c>
      <c r="D85" s="479" t="e">
        <f>MR_Rohdaten!V86-(MR_Regression!D$3*MR_Rohdaten!$D86+D$4)</f>
        <v>#DIV/0!</v>
      </c>
      <c r="E85" s="479" t="e">
        <f>MR_Rohdaten!W86-(MR_Regression!E$3*MR_Rohdaten!$D86+E$4)</f>
        <v>#DIV/0!</v>
      </c>
      <c r="F85" s="479" t="e">
        <f>MR_Rohdaten!X86-(MR_Regression!F$3*MR_Rohdaten!$D86+F$4)</f>
        <v>#DIV/0!</v>
      </c>
      <c r="G85" s="479" t="e">
        <f>MR_Rohdaten!Y86-(MR_Regression!G$3*MR_Rohdaten!$D86+G$4)</f>
        <v>#DIV/0!</v>
      </c>
      <c r="H85" s="479" t="e">
        <f>MR_Rohdaten!Z86-(MR_Regression!H$3*MR_Rohdaten!$D86+H$4)</f>
        <v>#DIV/0!</v>
      </c>
      <c r="I85" s="479" t="e">
        <f>MR_Rohdaten!AA86-(MR_Regression!I$3*MR_Rohdaten!$D86+I$4)</f>
        <v>#DIV/0!</v>
      </c>
      <c r="J85" s="479" t="e">
        <f>MR_Rohdaten!AB86-(MR_Regression!J$3*MR_Rohdaten!$D86+J$4)</f>
        <v>#DIV/0!</v>
      </c>
      <c r="K85" s="479" t="e">
        <f>MR_Rohdaten!AC86-(MR_Regression!K$3*MR_Rohdaten!$D86+K$4)</f>
        <v>#DIV/0!</v>
      </c>
      <c r="L85" s="479" t="e">
        <f>MR_Rohdaten!AD86-(MR_Regression!L$3*MR_Rohdaten!$D86+L$4)</f>
        <v>#DIV/0!</v>
      </c>
      <c r="M85" s="479" t="e">
        <f>MR_Rohdaten!AE86-(MR_Regression!M$3*MR_Rohdaten!$D86+M$4)</f>
        <v>#DIV/0!</v>
      </c>
      <c r="N85" s="479" t="e">
        <f>MR_Rohdaten!AF86-(MR_Regression!N$3*MR_Rohdaten!$D86+N$4)</f>
        <v>#DIV/0!</v>
      </c>
      <c r="O85" s="479" t="e">
        <f>MR_Rohdaten!AG86-(MR_Regression!O$3*MR_Rohdaten!$D86+O$4)</f>
        <v>#DIV/0!</v>
      </c>
      <c r="P85" s="479" t="e">
        <f>MR_Rohdaten!AH86-(MR_Regression!P$3*MR_Rohdaten!$D86+P$4)</f>
        <v>#DIV/0!</v>
      </c>
    </row>
    <row r="86" spans="1:75" x14ac:dyDescent="0.25">
      <c r="A86" s="465">
        <v>81</v>
      </c>
      <c r="B86" s="479" t="e">
        <f>MR_Rohdaten!T87-(MR_Regression!B$3*MR_Rohdaten!$D87+B$4)</f>
        <v>#DIV/0!</v>
      </c>
      <c r="C86" s="479" t="e">
        <f>MR_Rohdaten!U87-(MR_Regression!C$3*MR_Rohdaten!$D87+C$4)</f>
        <v>#DIV/0!</v>
      </c>
      <c r="D86" s="479" t="e">
        <f>MR_Rohdaten!V87-(MR_Regression!D$3*MR_Rohdaten!$D87+D$4)</f>
        <v>#DIV/0!</v>
      </c>
      <c r="E86" s="479" t="e">
        <f>MR_Rohdaten!W87-(MR_Regression!E$3*MR_Rohdaten!$D87+E$4)</f>
        <v>#DIV/0!</v>
      </c>
      <c r="F86" s="479" t="e">
        <f>MR_Rohdaten!X87-(MR_Regression!F$3*MR_Rohdaten!$D87+F$4)</f>
        <v>#DIV/0!</v>
      </c>
      <c r="G86" s="479" t="e">
        <f>MR_Rohdaten!Y87-(MR_Regression!G$3*MR_Rohdaten!$D87+G$4)</f>
        <v>#DIV/0!</v>
      </c>
      <c r="H86" s="479" t="e">
        <f>MR_Rohdaten!Z87-(MR_Regression!H$3*MR_Rohdaten!$D87+H$4)</f>
        <v>#DIV/0!</v>
      </c>
      <c r="I86" s="479" t="e">
        <f>MR_Rohdaten!AA87-(MR_Regression!I$3*MR_Rohdaten!$D87+I$4)</f>
        <v>#DIV/0!</v>
      </c>
      <c r="J86" s="479" t="e">
        <f>MR_Rohdaten!AB87-(MR_Regression!J$3*MR_Rohdaten!$D87+J$4)</f>
        <v>#DIV/0!</v>
      </c>
      <c r="K86" s="479" t="e">
        <f>MR_Rohdaten!AC87-(MR_Regression!K$3*MR_Rohdaten!$D87+K$4)</f>
        <v>#DIV/0!</v>
      </c>
      <c r="L86" s="479" t="e">
        <f>MR_Rohdaten!AD87-(MR_Regression!L$3*MR_Rohdaten!$D87+L$4)</f>
        <v>#DIV/0!</v>
      </c>
      <c r="M86" s="479" t="e">
        <f>MR_Rohdaten!AE87-(MR_Regression!M$3*MR_Rohdaten!$D87+M$4)</f>
        <v>#DIV/0!</v>
      </c>
      <c r="N86" s="479" t="e">
        <f>MR_Rohdaten!AF87-(MR_Regression!N$3*MR_Rohdaten!$D87+N$4)</f>
        <v>#DIV/0!</v>
      </c>
      <c r="O86" s="479" t="e">
        <f>MR_Rohdaten!AG87-(MR_Regression!O$3*MR_Rohdaten!$D87+O$4)</f>
        <v>#DIV/0!</v>
      </c>
      <c r="P86" s="479" t="e">
        <f>MR_Rohdaten!AH87-(MR_Regression!P$3*MR_Rohdaten!$D87+P$4)</f>
        <v>#DIV/0!</v>
      </c>
      <c r="R86" s="480"/>
      <c r="AT86" s="480"/>
      <c r="BU86" s="480"/>
    </row>
    <row r="87" spans="1:75" x14ac:dyDescent="0.25">
      <c r="A87" s="465">
        <v>82</v>
      </c>
      <c r="B87" s="479" t="e">
        <f>MR_Rohdaten!T88-(MR_Regression!B$3*MR_Rohdaten!$D88+B$4)</f>
        <v>#DIV/0!</v>
      </c>
      <c r="C87" s="479" t="e">
        <f>MR_Rohdaten!U88-(MR_Regression!C$3*MR_Rohdaten!$D88+C$4)</f>
        <v>#DIV/0!</v>
      </c>
      <c r="D87" s="479" t="e">
        <f>MR_Rohdaten!V88-(MR_Regression!D$3*MR_Rohdaten!$D88+D$4)</f>
        <v>#DIV/0!</v>
      </c>
      <c r="E87" s="479" t="e">
        <f>MR_Rohdaten!W88-(MR_Regression!E$3*MR_Rohdaten!$D88+E$4)</f>
        <v>#DIV/0!</v>
      </c>
      <c r="F87" s="479" t="e">
        <f>MR_Rohdaten!X88-(MR_Regression!F$3*MR_Rohdaten!$D88+F$4)</f>
        <v>#DIV/0!</v>
      </c>
      <c r="G87" s="479" t="e">
        <f>MR_Rohdaten!Y88-(MR_Regression!G$3*MR_Rohdaten!$D88+G$4)</f>
        <v>#DIV/0!</v>
      </c>
      <c r="H87" s="479" t="e">
        <f>MR_Rohdaten!Z88-(MR_Regression!H$3*MR_Rohdaten!$D88+H$4)</f>
        <v>#DIV/0!</v>
      </c>
      <c r="I87" s="479" t="e">
        <f>MR_Rohdaten!AA88-(MR_Regression!I$3*MR_Rohdaten!$D88+I$4)</f>
        <v>#DIV/0!</v>
      </c>
      <c r="J87" s="479" t="e">
        <f>MR_Rohdaten!AB88-(MR_Regression!J$3*MR_Rohdaten!$D88+J$4)</f>
        <v>#DIV/0!</v>
      </c>
      <c r="K87" s="479" t="e">
        <f>MR_Rohdaten!AC88-(MR_Regression!K$3*MR_Rohdaten!$D88+K$4)</f>
        <v>#DIV/0!</v>
      </c>
      <c r="L87" s="479" t="e">
        <f>MR_Rohdaten!AD88-(MR_Regression!L$3*MR_Rohdaten!$D88+L$4)</f>
        <v>#DIV/0!</v>
      </c>
      <c r="M87" s="479" t="e">
        <f>MR_Rohdaten!AE88-(MR_Regression!M$3*MR_Rohdaten!$D88+M$4)</f>
        <v>#DIV/0!</v>
      </c>
      <c r="N87" s="479" t="e">
        <f>MR_Rohdaten!AF88-(MR_Regression!N$3*MR_Rohdaten!$D88+N$4)</f>
        <v>#DIV/0!</v>
      </c>
      <c r="O87" s="479" t="e">
        <f>MR_Rohdaten!AG88-(MR_Regression!O$3*MR_Rohdaten!$D88+O$4)</f>
        <v>#DIV/0!</v>
      </c>
      <c r="P87" s="479" t="e">
        <f>MR_Rohdaten!AH88-(MR_Regression!P$3*MR_Rohdaten!$D88+P$4)</f>
        <v>#DIV/0!</v>
      </c>
      <c r="R87" s="480"/>
      <c r="S87" s="480"/>
      <c r="AT87" s="480"/>
      <c r="AU87" s="480"/>
      <c r="BU87" s="480"/>
      <c r="BV87" s="480"/>
    </row>
    <row r="88" spans="1:75" x14ac:dyDescent="0.25">
      <c r="A88" s="465">
        <v>83</v>
      </c>
      <c r="B88" s="479" t="e">
        <f>MR_Rohdaten!T89-(MR_Regression!B$3*MR_Rohdaten!$D89+B$4)</f>
        <v>#DIV/0!</v>
      </c>
      <c r="C88" s="479" t="e">
        <f>MR_Rohdaten!U89-(MR_Regression!C$3*MR_Rohdaten!$D89+C$4)</f>
        <v>#DIV/0!</v>
      </c>
      <c r="D88" s="479" t="e">
        <f>MR_Rohdaten!V89-(MR_Regression!D$3*MR_Rohdaten!$D89+D$4)</f>
        <v>#DIV/0!</v>
      </c>
      <c r="E88" s="479" t="e">
        <f>MR_Rohdaten!W89-(MR_Regression!E$3*MR_Rohdaten!$D89+E$4)</f>
        <v>#DIV/0!</v>
      </c>
      <c r="F88" s="479" t="e">
        <f>MR_Rohdaten!X89-(MR_Regression!F$3*MR_Rohdaten!$D89+F$4)</f>
        <v>#DIV/0!</v>
      </c>
      <c r="G88" s="479" t="e">
        <f>MR_Rohdaten!Y89-(MR_Regression!G$3*MR_Rohdaten!$D89+G$4)</f>
        <v>#DIV/0!</v>
      </c>
      <c r="H88" s="479" t="e">
        <f>MR_Rohdaten!Z89-(MR_Regression!H$3*MR_Rohdaten!$D89+H$4)</f>
        <v>#DIV/0!</v>
      </c>
      <c r="I88" s="479" t="e">
        <f>MR_Rohdaten!AA89-(MR_Regression!I$3*MR_Rohdaten!$D89+I$4)</f>
        <v>#DIV/0!</v>
      </c>
      <c r="J88" s="479" t="e">
        <f>MR_Rohdaten!AB89-(MR_Regression!J$3*MR_Rohdaten!$D89+J$4)</f>
        <v>#DIV/0!</v>
      </c>
      <c r="K88" s="479" t="e">
        <f>MR_Rohdaten!AC89-(MR_Regression!K$3*MR_Rohdaten!$D89+K$4)</f>
        <v>#DIV/0!</v>
      </c>
      <c r="L88" s="479" t="e">
        <f>MR_Rohdaten!AD89-(MR_Regression!L$3*MR_Rohdaten!$D89+L$4)</f>
        <v>#DIV/0!</v>
      </c>
      <c r="M88" s="479" t="e">
        <f>MR_Rohdaten!AE89-(MR_Regression!M$3*MR_Rohdaten!$D89+M$4)</f>
        <v>#DIV/0!</v>
      </c>
      <c r="N88" s="479" t="e">
        <f>MR_Rohdaten!AF89-(MR_Regression!N$3*MR_Rohdaten!$D89+N$4)</f>
        <v>#DIV/0!</v>
      </c>
      <c r="O88" s="479" t="e">
        <f>MR_Rohdaten!AG89-(MR_Regression!O$3*MR_Rohdaten!$D89+O$4)</f>
        <v>#DIV/0!</v>
      </c>
      <c r="P88" s="479" t="e">
        <f>MR_Rohdaten!AH89-(MR_Regression!P$3*MR_Rohdaten!$D89+P$4)</f>
        <v>#DIV/0!</v>
      </c>
      <c r="R88" s="507"/>
      <c r="S88" s="110"/>
      <c r="T88" s="125"/>
      <c r="AT88" s="507"/>
      <c r="AU88" s="110"/>
      <c r="AV88" s="125"/>
      <c r="BU88" s="507"/>
      <c r="BV88" s="110"/>
      <c r="BW88" s="125"/>
    </row>
    <row r="89" spans="1:75" x14ac:dyDescent="0.25">
      <c r="A89" s="465">
        <v>84</v>
      </c>
      <c r="B89" s="479" t="e">
        <f>MR_Rohdaten!T90-(MR_Regression!B$3*MR_Rohdaten!$D90+B$4)</f>
        <v>#DIV/0!</v>
      </c>
      <c r="C89" s="479" t="e">
        <f>MR_Rohdaten!U90-(MR_Regression!C$3*MR_Rohdaten!$D90+C$4)</f>
        <v>#DIV/0!</v>
      </c>
      <c r="D89" s="479" t="e">
        <f>MR_Rohdaten!V90-(MR_Regression!D$3*MR_Rohdaten!$D90+D$4)</f>
        <v>#DIV/0!</v>
      </c>
      <c r="E89" s="479" t="e">
        <f>MR_Rohdaten!W90-(MR_Regression!E$3*MR_Rohdaten!$D90+E$4)</f>
        <v>#DIV/0!</v>
      </c>
      <c r="F89" s="479" t="e">
        <f>MR_Rohdaten!X90-(MR_Regression!F$3*MR_Rohdaten!$D90+F$4)</f>
        <v>#DIV/0!</v>
      </c>
      <c r="G89" s="479" t="e">
        <f>MR_Rohdaten!Y90-(MR_Regression!G$3*MR_Rohdaten!$D90+G$4)</f>
        <v>#DIV/0!</v>
      </c>
      <c r="H89" s="479" t="e">
        <f>MR_Rohdaten!Z90-(MR_Regression!H$3*MR_Rohdaten!$D90+H$4)</f>
        <v>#DIV/0!</v>
      </c>
      <c r="I89" s="479" t="e">
        <f>MR_Rohdaten!AA90-(MR_Regression!I$3*MR_Rohdaten!$D90+I$4)</f>
        <v>#DIV/0!</v>
      </c>
      <c r="J89" s="479" t="e">
        <f>MR_Rohdaten!AB90-(MR_Regression!J$3*MR_Rohdaten!$D90+J$4)</f>
        <v>#DIV/0!</v>
      </c>
      <c r="K89" s="479" t="e">
        <f>MR_Rohdaten!AC90-(MR_Regression!K$3*MR_Rohdaten!$D90+K$4)</f>
        <v>#DIV/0!</v>
      </c>
      <c r="L89" s="479" t="e">
        <f>MR_Rohdaten!AD90-(MR_Regression!L$3*MR_Rohdaten!$D90+L$4)</f>
        <v>#DIV/0!</v>
      </c>
      <c r="M89" s="479" t="e">
        <f>MR_Rohdaten!AE90-(MR_Regression!M$3*MR_Rohdaten!$D90+M$4)</f>
        <v>#DIV/0!</v>
      </c>
      <c r="N89" s="479" t="e">
        <f>MR_Rohdaten!AF90-(MR_Regression!N$3*MR_Rohdaten!$D90+N$4)</f>
        <v>#DIV/0!</v>
      </c>
      <c r="O89" s="479" t="e">
        <f>MR_Rohdaten!AG90-(MR_Regression!O$3*MR_Rohdaten!$D90+O$4)</f>
        <v>#DIV/0!</v>
      </c>
      <c r="P89" s="479" t="e">
        <f>MR_Rohdaten!AH90-(MR_Regression!P$3*MR_Rohdaten!$D90+P$4)</f>
        <v>#DIV/0!</v>
      </c>
      <c r="R89" s="507"/>
      <c r="S89" s="110"/>
      <c r="T89" s="125"/>
      <c r="AT89" s="507"/>
      <c r="AU89" s="110"/>
      <c r="AV89" s="125"/>
      <c r="BU89" s="507"/>
      <c r="BV89" s="110"/>
      <c r="BW89" s="125"/>
    </row>
    <row r="90" spans="1:75" x14ac:dyDescent="0.25">
      <c r="A90" s="465">
        <v>85</v>
      </c>
      <c r="B90" s="479" t="e">
        <f>MR_Rohdaten!T91-(MR_Regression!B$3*MR_Rohdaten!$D91+B$4)</f>
        <v>#DIV/0!</v>
      </c>
      <c r="C90" s="479" t="e">
        <f>MR_Rohdaten!U91-(MR_Regression!C$3*MR_Rohdaten!$D91+C$4)</f>
        <v>#DIV/0!</v>
      </c>
      <c r="D90" s="479" t="e">
        <f>MR_Rohdaten!V91-(MR_Regression!D$3*MR_Rohdaten!$D91+D$4)</f>
        <v>#DIV/0!</v>
      </c>
      <c r="E90" s="479" t="e">
        <f>MR_Rohdaten!W91-(MR_Regression!E$3*MR_Rohdaten!$D91+E$4)</f>
        <v>#DIV/0!</v>
      </c>
      <c r="F90" s="479" t="e">
        <f>MR_Rohdaten!X91-(MR_Regression!F$3*MR_Rohdaten!$D91+F$4)</f>
        <v>#DIV/0!</v>
      </c>
      <c r="G90" s="479" t="e">
        <f>MR_Rohdaten!Y91-(MR_Regression!G$3*MR_Rohdaten!$D91+G$4)</f>
        <v>#DIV/0!</v>
      </c>
      <c r="H90" s="479" t="e">
        <f>MR_Rohdaten!Z91-(MR_Regression!H$3*MR_Rohdaten!$D91+H$4)</f>
        <v>#DIV/0!</v>
      </c>
      <c r="I90" s="479" t="e">
        <f>MR_Rohdaten!AA91-(MR_Regression!I$3*MR_Rohdaten!$D91+I$4)</f>
        <v>#DIV/0!</v>
      </c>
      <c r="J90" s="479" t="e">
        <f>MR_Rohdaten!AB91-(MR_Regression!J$3*MR_Rohdaten!$D91+J$4)</f>
        <v>#DIV/0!</v>
      </c>
      <c r="K90" s="479" t="e">
        <f>MR_Rohdaten!AC91-(MR_Regression!K$3*MR_Rohdaten!$D91+K$4)</f>
        <v>#DIV/0!</v>
      </c>
      <c r="L90" s="479" t="e">
        <f>MR_Rohdaten!AD91-(MR_Regression!L$3*MR_Rohdaten!$D91+L$4)</f>
        <v>#DIV/0!</v>
      </c>
      <c r="M90" s="479" t="e">
        <f>MR_Rohdaten!AE91-(MR_Regression!M$3*MR_Rohdaten!$D91+M$4)</f>
        <v>#DIV/0!</v>
      </c>
      <c r="N90" s="479" t="e">
        <f>MR_Rohdaten!AF91-(MR_Regression!N$3*MR_Rohdaten!$D91+N$4)</f>
        <v>#DIV/0!</v>
      </c>
      <c r="O90" s="479" t="e">
        <f>MR_Rohdaten!AG91-(MR_Regression!O$3*MR_Rohdaten!$D91+O$4)</f>
        <v>#DIV/0!</v>
      </c>
      <c r="P90" s="479" t="e">
        <f>MR_Rohdaten!AH91-(MR_Regression!P$3*MR_Rohdaten!$D91+P$4)</f>
        <v>#DIV/0!</v>
      </c>
      <c r="R90" s="507"/>
      <c r="S90" s="110"/>
      <c r="T90" s="125"/>
      <c r="AT90" s="507"/>
      <c r="AU90" s="110"/>
      <c r="AV90" s="125"/>
      <c r="BU90" s="507"/>
      <c r="BV90" s="110"/>
      <c r="BW90" s="125"/>
    </row>
    <row r="91" spans="1:75" x14ac:dyDescent="0.25">
      <c r="A91" s="465">
        <v>86</v>
      </c>
      <c r="B91" s="479" t="e">
        <f>MR_Rohdaten!T92-(MR_Regression!B$3*MR_Rohdaten!$D92+B$4)</f>
        <v>#DIV/0!</v>
      </c>
      <c r="C91" s="479" t="e">
        <f>MR_Rohdaten!U92-(MR_Regression!C$3*MR_Rohdaten!$D92+C$4)</f>
        <v>#DIV/0!</v>
      </c>
      <c r="D91" s="479" t="e">
        <f>MR_Rohdaten!V92-(MR_Regression!D$3*MR_Rohdaten!$D92+D$4)</f>
        <v>#DIV/0!</v>
      </c>
      <c r="E91" s="479" t="e">
        <f>MR_Rohdaten!W92-(MR_Regression!E$3*MR_Rohdaten!$D92+E$4)</f>
        <v>#DIV/0!</v>
      </c>
      <c r="F91" s="479" t="e">
        <f>MR_Rohdaten!X92-(MR_Regression!F$3*MR_Rohdaten!$D92+F$4)</f>
        <v>#DIV/0!</v>
      </c>
      <c r="G91" s="479" t="e">
        <f>MR_Rohdaten!Y92-(MR_Regression!G$3*MR_Rohdaten!$D92+G$4)</f>
        <v>#DIV/0!</v>
      </c>
      <c r="H91" s="479" t="e">
        <f>MR_Rohdaten!Z92-(MR_Regression!H$3*MR_Rohdaten!$D92+H$4)</f>
        <v>#DIV/0!</v>
      </c>
      <c r="I91" s="479" t="e">
        <f>MR_Rohdaten!AA92-(MR_Regression!I$3*MR_Rohdaten!$D92+I$4)</f>
        <v>#DIV/0!</v>
      </c>
      <c r="J91" s="479" t="e">
        <f>MR_Rohdaten!AB92-(MR_Regression!J$3*MR_Rohdaten!$D92+J$4)</f>
        <v>#DIV/0!</v>
      </c>
      <c r="K91" s="479" t="e">
        <f>MR_Rohdaten!AC92-(MR_Regression!K$3*MR_Rohdaten!$D92+K$4)</f>
        <v>#DIV/0!</v>
      </c>
      <c r="L91" s="479" t="e">
        <f>MR_Rohdaten!AD92-(MR_Regression!L$3*MR_Rohdaten!$D92+L$4)</f>
        <v>#DIV/0!</v>
      </c>
      <c r="M91" s="479" t="e">
        <f>MR_Rohdaten!AE92-(MR_Regression!M$3*MR_Rohdaten!$D92+M$4)</f>
        <v>#DIV/0!</v>
      </c>
      <c r="N91" s="479" t="e">
        <f>MR_Rohdaten!AF92-(MR_Regression!N$3*MR_Rohdaten!$D92+N$4)</f>
        <v>#DIV/0!</v>
      </c>
      <c r="O91" s="479" t="e">
        <f>MR_Rohdaten!AG92-(MR_Regression!O$3*MR_Rohdaten!$D92+O$4)</f>
        <v>#DIV/0!</v>
      </c>
      <c r="P91" s="479" t="e">
        <f>MR_Rohdaten!AH92-(MR_Regression!P$3*MR_Rohdaten!$D92+P$4)</f>
        <v>#DIV/0!</v>
      </c>
      <c r="R91" s="507"/>
      <c r="S91" s="110"/>
      <c r="T91" s="125"/>
      <c r="AT91" s="507"/>
      <c r="AU91" s="110"/>
      <c r="AV91" s="125"/>
      <c r="BU91" s="507"/>
      <c r="BV91" s="110"/>
      <c r="BW91" s="125"/>
    </row>
    <row r="92" spans="1:75" x14ac:dyDescent="0.25">
      <c r="A92" s="465">
        <v>87</v>
      </c>
      <c r="B92" s="479" t="e">
        <f>MR_Rohdaten!T93-(MR_Regression!B$3*MR_Rohdaten!$D93+B$4)</f>
        <v>#DIV/0!</v>
      </c>
      <c r="C92" s="479" t="e">
        <f>MR_Rohdaten!U93-(MR_Regression!C$3*MR_Rohdaten!$D93+C$4)</f>
        <v>#DIV/0!</v>
      </c>
      <c r="D92" s="479" t="e">
        <f>MR_Rohdaten!V93-(MR_Regression!D$3*MR_Rohdaten!$D93+D$4)</f>
        <v>#DIV/0!</v>
      </c>
      <c r="E92" s="479" t="e">
        <f>MR_Rohdaten!W93-(MR_Regression!E$3*MR_Rohdaten!$D93+E$4)</f>
        <v>#DIV/0!</v>
      </c>
      <c r="F92" s="479" t="e">
        <f>MR_Rohdaten!X93-(MR_Regression!F$3*MR_Rohdaten!$D93+F$4)</f>
        <v>#DIV/0!</v>
      </c>
      <c r="G92" s="479" t="e">
        <f>MR_Rohdaten!Y93-(MR_Regression!G$3*MR_Rohdaten!$D93+G$4)</f>
        <v>#DIV/0!</v>
      </c>
      <c r="H92" s="479" t="e">
        <f>MR_Rohdaten!Z93-(MR_Regression!H$3*MR_Rohdaten!$D93+H$4)</f>
        <v>#DIV/0!</v>
      </c>
      <c r="I92" s="479" t="e">
        <f>MR_Rohdaten!AA93-(MR_Regression!I$3*MR_Rohdaten!$D93+I$4)</f>
        <v>#DIV/0!</v>
      </c>
      <c r="J92" s="479" t="e">
        <f>MR_Rohdaten!AB93-(MR_Regression!J$3*MR_Rohdaten!$D93+J$4)</f>
        <v>#DIV/0!</v>
      </c>
      <c r="K92" s="479" t="e">
        <f>MR_Rohdaten!AC93-(MR_Regression!K$3*MR_Rohdaten!$D93+K$4)</f>
        <v>#DIV/0!</v>
      </c>
      <c r="L92" s="479" t="e">
        <f>MR_Rohdaten!AD93-(MR_Regression!L$3*MR_Rohdaten!$D93+L$4)</f>
        <v>#DIV/0!</v>
      </c>
      <c r="M92" s="479" t="e">
        <f>MR_Rohdaten!AE93-(MR_Regression!M$3*MR_Rohdaten!$D93+M$4)</f>
        <v>#DIV/0!</v>
      </c>
      <c r="N92" s="479" t="e">
        <f>MR_Rohdaten!AF93-(MR_Regression!N$3*MR_Rohdaten!$D93+N$4)</f>
        <v>#DIV/0!</v>
      </c>
      <c r="O92" s="479" t="e">
        <f>MR_Rohdaten!AG93-(MR_Regression!O$3*MR_Rohdaten!$D93+O$4)</f>
        <v>#DIV/0!</v>
      </c>
      <c r="P92" s="479" t="e">
        <f>MR_Rohdaten!AH93-(MR_Regression!P$3*MR_Rohdaten!$D93+P$4)</f>
        <v>#DIV/0!</v>
      </c>
      <c r="T92" s="125"/>
      <c r="AV92" s="125"/>
      <c r="BW92" s="125"/>
    </row>
    <row r="93" spans="1:75" x14ac:dyDescent="0.25">
      <c r="A93" s="465">
        <v>88</v>
      </c>
      <c r="B93" s="479" t="e">
        <f>MR_Rohdaten!T94-(MR_Regression!B$3*MR_Rohdaten!$D94+B$4)</f>
        <v>#DIV/0!</v>
      </c>
      <c r="C93" s="479" t="e">
        <f>MR_Rohdaten!U94-(MR_Regression!C$3*MR_Rohdaten!$D94+C$4)</f>
        <v>#DIV/0!</v>
      </c>
      <c r="D93" s="479" t="e">
        <f>MR_Rohdaten!V94-(MR_Regression!D$3*MR_Rohdaten!$D94+D$4)</f>
        <v>#DIV/0!</v>
      </c>
      <c r="E93" s="479" t="e">
        <f>MR_Rohdaten!W94-(MR_Regression!E$3*MR_Rohdaten!$D94+E$4)</f>
        <v>#DIV/0!</v>
      </c>
      <c r="F93" s="479" t="e">
        <f>MR_Rohdaten!X94-(MR_Regression!F$3*MR_Rohdaten!$D94+F$4)</f>
        <v>#DIV/0!</v>
      </c>
      <c r="G93" s="479" t="e">
        <f>MR_Rohdaten!Y94-(MR_Regression!G$3*MR_Rohdaten!$D94+G$4)</f>
        <v>#DIV/0!</v>
      </c>
      <c r="H93" s="479" t="e">
        <f>MR_Rohdaten!Z94-(MR_Regression!H$3*MR_Rohdaten!$D94+H$4)</f>
        <v>#DIV/0!</v>
      </c>
      <c r="I93" s="479" t="e">
        <f>MR_Rohdaten!AA94-(MR_Regression!I$3*MR_Rohdaten!$D94+I$4)</f>
        <v>#DIV/0!</v>
      </c>
      <c r="J93" s="479" t="e">
        <f>MR_Rohdaten!AB94-(MR_Regression!J$3*MR_Rohdaten!$D94+J$4)</f>
        <v>#DIV/0!</v>
      </c>
      <c r="K93" s="479" t="e">
        <f>MR_Rohdaten!AC94-(MR_Regression!K$3*MR_Rohdaten!$D94+K$4)</f>
        <v>#DIV/0!</v>
      </c>
      <c r="L93" s="479" t="e">
        <f>MR_Rohdaten!AD94-(MR_Regression!L$3*MR_Rohdaten!$D94+L$4)</f>
        <v>#DIV/0!</v>
      </c>
      <c r="M93" s="479" t="e">
        <f>MR_Rohdaten!AE94-(MR_Regression!M$3*MR_Rohdaten!$D94+M$4)</f>
        <v>#DIV/0!</v>
      </c>
      <c r="N93" s="479" t="e">
        <f>MR_Rohdaten!AF94-(MR_Regression!N$3*MR_Rohdaten!$D94+N$4)</f>
        <v>#DIV/0!</v>
      </c>
      <c r="O93" s="479" t="e">
        <f>MR_Rohdaten!AG94-(MR_Regression!O$3*MR_Rohdaten!$D94+O$4)</f>
        <v>#DIV/0!</v>
      </c>
      <c r="P93" s="479" t="e">
        <f>MR_Rohdaten!AH94-(MR_Regression!P$3*MR_Rohdaten!$D94+P$4)</f>
        <v>#DIV/0!</v>
      </c>
    </row>
    <row r="94" spans="1:75" x14ac:dyDescent="0.25">
      <c r="A94" s="465">
        <v>89</v>
      </c>
      <c r="B94" s="479" t="e">
        <f>MR_Rohdaten!T95-(MR_Regression!B$3*MR_Rohdaten!$D95+B$4)</f>
        <v>#DIV/0!</v>
      </c>
      <c r="C94" s="479" t="e">
        <f>MR_Rohdaten!U95-(MR_Regression!C$3*MR_Rohdaten!$D95+C$4)</f>
        <v>#DIV/0!</v>
      </c>
      <c r="D94" s="479" t="e">
        <f>MR_Rohdaten!V95-(MR_Regression!D$3*MR_Rohdaten!$D95+D$4)</f>
        <v>#DIV/0!</v>
      </c>
      <c r="E94" s="479" t="e">
        <f>MR_Rohdaten!W95-(MR_Regression!E$3*MR_Rohdaten!$D95+E$4)</f>
        <v>#DIV/0!</v>
      </c>
      <c r="F94" s="479" t="e">
        <f>MR_Rohdaten!X95-(MR_Regression!F$3*MR_Rohdaten!$D95+F$4)</f>
        <v>#DIV/0!</v>
      </c>
      <c r="G94" s="479" t="e">
        <f>MR_Rohdaten!Y95-(MR_Regression!G$3*MR_Rohdaten!$D95+G$4)</f>
        <v>#DIV/0!</v>
      </c>
      <c r="H94" s="479" t="e">
        <f>MR_Rohdaten!Z95-(MR_Regression!H$3*MR_Rohdaten!$D95+H$4)</f>
        <v>#DIV/0!</v>
      </c>
      <c r="I94" s="479" t="e">
        <f>MR_Rohdaten!AA95-(MR_Regression!I$3*MR_Rohdaten!$D95+I$4)</f>
        <v>#DIV/0!</v>
      </c>
      <c r="J94" s="479" t="e">
        <f>MR_Rohdaten!AB95-(MR_Regression!J$3*MR_Rohdaten!$D95+J$4)</f>
        <v>#DIV/0!</v>
      </c>
      <c r="K94" s="479" t="e">
        <f>MR_Rohdaten!AC95-(MR_Regression!K$3*MR_Rohdaten!$D95+K$4)</f>
        <v>#DIV/0!</v>
      </c>
      <c r="L94" s="479" t="e">
        <f>MR_Rohdaten!AD95-(MR_Regression!L$3*MR_Rohdaten!$D95+L$4)</f>
        <v>#DIV/0!</v>
      </c>
      <c r="M94" s="479" t="e">
        <f>MR_Rohdaten!AE95-(MR_Regression!M$3*MR_Rohdaten!$D95+M$4)</f>
        <v>#DIV/0!</v>
      </c>
      <c r="N94" s="479" t="e">
        <f>MR_Rohdaten!AF95-(MR_Regression!N$3*MR_Rohdaten!$D95+N$4)</f>
        <v>#DIV/0!</v>
      </c>
      <c r="O94" s="479" t="e">
        <f>MR_Rohdaten!AG95-(MR_Regression!O$3*MR_Rohdaten!$D95+O$4)</f>
        <v>#DIV/0!</v>
      </c>
      <c r="P94" s="479" t="e">
        <f>MR_Rohdaten!AH95-(MR_Regression!P$3*MR_Rohdaten!$D95+P$4)</f>
        <v>#DIV/0!</v>
      </c>
    </row>
    <row r="95" spans="1:75" x14ac:dyDescent="0.25">
      <c r="A95" s="465">
        <v>90</v>
      </c>
      <c r="B95" s="479" t="e">
        <f>MR_Rohdaten!T96-(MR_Regression!B$3*MR_Rohdaten!$D96+B$4)</f>
        <v>#DIV/0!</v>
      </c>
      <c r="C95" s="479" t="e">
        <f>MR_Rohdaten!U96-(MR_Regression!C$3*MR_Rohdaten!$D96+C$4)</f>
        <v>#DIV/0!</v>
      </c>
      <c r="D95" s="479" t="e">
        <f>MR_Rohdaten!V96-(MR_Regression!D$3*MR_Rohdaten!$D96+D$4)</f>
        <v>#DIV/0!</v>
      </c>
      <c r="E95" s="479" t="e">
        <f>MR_Rohdaten!W96-(MR_Regression!E$3*MR_Rohdaten!$D96+E$4)</f>
        <v>#DIV/0!</v>
      </c>
      <c r="F95" s="479" t="e">
        <f>MR_Rohdaten!X96-(MR_Regression!F$3*MR_Rohdaten!$D96+F$4)</f>
        <v>#DIV/0!</v>
      </c>
      <c r="G95" s="479" t="e">
        <f>MR_Rohdaten!Y96-(MR_Regression!G$3*MR_Rohdaten!$D96+G$4)</f>
        <v>#DIV/0!</v>
      </c>
      <c r="H95" s="479" t="e">
        <f>MR_Rohdaten!Z96-(MR_Regression!H$3*MR_Rohdaten!$D96+H$4)</f>
        <v>#DIV/0!</v>
      </c>
      <c r="I95" s="479" t="e">
        <f>MR_Rohdaten!AA96-(MR_Regression!I$3*MR_Rohdaten!$D96+I$4)</f>
        <v>#DIV/0!</v>
      </c>
      <c r="J95" s="479" t="e">
        <f>MR_Rohdaten!AB96-(MR_Regression!J$3*MR_Rohdaten!$D96+J$4)</f>
        <v>#DIV/0!</v>
      </c>
      <c r="K95" s="479" t="e">
        <f>MR_Rohdaten!AC96-(MR_Regression!K$3*MR_Rohdaten!$D96+K$4)</f>
        <v>#DIV/0!</v>
      </c>
      <c r="L95" s="479" t="e">
        <f>MR_Rohdaten!AD96-(MR_Regression!L$3*MR_Rohdaten!$D96+L$4)</f>
        <v>#DIV/0!</v>
      </c>
      <c r="M95" s="479" t="e">
        <f>MR_Rohdaten!AE96-(MR_Regression!M$3*MR_Rohdaten!$D96+M$4)</f>
        <v>#DIV/0!</v>
      </c>
      <c r="N95" s="479" t="e">
        <f>MR_Rohdaten!AF96-(MR_Regression!N$3*MR_Rohdaten!$D96+N$4)</f>
        <v>#DIV/0!</v>
      </c>
      <c r="O95" s="479" t="e">
        <f>MR_Rohdaten!AG96-(MR_Regression!O$3*MR_Rohdaten!$D96+O$4)</f>
        <v>#DIV/0!</v>
      </c>
      <c r="P95" s="479" t="e">
        <f>MR_Rohdaten!AH96-(MR_Regression!P$3*MR_Rohdaten!$D96+P$4)</f>
        <v>#DIV/0!</v>
      </c>
    </row>
    <row r="96" spans="1:75" x14ac:dyDescent="0.25">
      <c r="A96" s="465">
        <v>91</v>
      </c>
      <c r="B96" s="479" t="e">
        <f>MR_Rohdaten!T97-(MR_Regression!B$3*MR_Rohdaten!$D97+B$4)</f>
        <v>#DIV/0!</v>
      </c>
      <c r="C96" s="479" t="e">
        <f>MR_Rohdaten!U97-(MR_Regression!C$3*MR_Rohdaten!$D97+C$4)</f>
        <v>#DIV/0!</v>
      </c>
      <c r="D96" s="479" t="e">
        <f>MR_Rohdaten!V97-(MR_Regression!D$3*MR_Rohdaten!$D97+D$4)</f>
        <v>#DIV/0!</v>
      </c>
      <c r="E96" s="479" t="e">
        <f>MR_Rohdaten!W97-(MR_Regression!E$3*MR_Rohdaten!$D97+E$4)</f>
        <v>#DIV/0!</v>
      </c>
      <c r="F96" s="479" t="e">
        <f>MR_Rohdaten!X97-(MR_Regression!F$3*MR_Rohdaten!$D97+F$4)</f>
        <v>#DIV/0!</v>
      </c>
      <c r="G96" s="479" t="e">
        <f>MR_Rohdaten!Y97-(MR_Regression!G$3*MR_Rohdaten!$D97+G$4)</f>
        <v>#DIV/0!</v>
      </c>
      <c r="H96" s="479" t="e">
        <f>MR_Rohdaten!Z97-(MR_Regression!H$3*MR_Rohdaten!$D97+H$4)</f>
        <v>#DIV/0!</v>
      </c>
      <c r="I96" s="479" t="e">
        <f>MR_Rohdaten!AA97-(MR_Regression!I$3*MR_Rohdaten!$D97+I$4)</f>
        <v>#DIV/0!</v>
      </c>
      <c r="J96" s="479" t="e">
        <f>MR_Rohdaten!AB97-(MR_Regression!J$3*MR_Rohdaten!$D97+J$4)</f>
        <v>#DIV/0!</v>
      </c>
      <c r="K96" s="479" t="e">
        <f>MR_Rohdaten!AC97-(MR_Regression!K$3*MR_Rohdaten!$D97+K$4)</f>
        <v>#DIV/0!</v>
      </c>
      <c r="L96" s="479" t="e">
        <f>MR_Rohdaten!AD97-(MR_Regression!L$3*MR_Rohdaten!$D97+L$4)</f>
        <v>#DIV/0!</v>
      </c>
      <c r="M96" s="479" t="e">
        <f>MR_Rohdaten!AE97-(MR_Regression!M$3*MR_Rohdaten!$D97+M$4)</f>
        <v>#DIV/0!</v>
      </c>
      <c r="N96" s="479" t="e">
        <f>MR_Rohdaten!AF97-(MR_Regression!N$3*MR_Rohdaten!$D97+N$4)</f>
        <v>#DIV/0!</v>
      </c>
      <c r="O96" s="479" t="e">
        <f>MR_Rohdaten!AG97-(MR_Regression!O$3*MR_Rohdaten!$D97+O$4)</f>
        <v>#DIV/0!</v>
      </c>
      <c r="P96" s="479" t="e">
        <f>MR_Rohdaten!AH97-(MR_Regression!P$3*MR_Rohdaten!$D97+P$4)</f>
        <v>#DIV/0!</v>
      </c>
    </row>
    <row r="97" spans="1:22" x14ac:dyDescent="0.25">
      <c r="A97" s="465">
        <v>92</v>
      </c>
      <c r="B97" s="479" t="e">
        <f>MR_Rohdaten!T98-(MR_Regression!B$3*MR_Rohdaten!$D98+B$4)</f>
        <v>#DIV/0!</v>
      </c>
      <c r="C97" s="479" t="e">
        <f>MR_Rohdaten!U98-(MR_Regression!C$3*MR_Rohdaten!$D98+C$4)</f>
        <v>#DIV/0!</v>
      </c>
      <c r="D97" s="479" t="e">
        <f>MR_Rohdaten!V98-(MR_Regression!D$3*MR_Rohdaten!$D98+D$4)</f>
        <v>#DIV/0!</v>
      </c>
      <c r="E97" s="479" t="e">
        <f>MR_Rohdaten!W98-(MR_Regression!E$3*MR_Rohdaten!$D98+E$4)</f>
        <v>#DIV/0!</v>
      </c>
      <c r="F97" s="479" t="e">
        <f>MR_Rohdaten!X98-(MR_Regression!F$3*MR_Rohdaten!$D98+F$4)</f>
        <v>#DIV/0!</v>
      </c>
      <c r="G97" s="479" t="e">
        <f>MR_Rohdaten!Y98-(MR_Regression!G$3*MR_Rohdaten!$D98+G$4)</f>
        <v>#DIV/0!</v>
      </c>
      <c r="H97" s="479" t="e">
        <f>MR_Rohdaten!Z98-(MR_Regression!H$3*MR_Rohdaten!$D98+H$4)</f>
        <v>#DIV/0!</v>
      </c>
      <c r="I97" s="479" t="e">
        <f>MR_Rohdaten!AA98-(MR_Regression!I$3*MR_Rohdaten!$D98+I$4)</f>
        <v>#DIV/0!</v>
      </c>
      <c r="J97" s="479" t="e">
        <f>MR_Rohdaten!AB98-(MR_Regression!J$3*MR_Rohdaten!$D98+J$4)</f>
        <v>#DIV/0!</v>
      </c>
      <c r="K97" s="479" t="e">
        <f>MR_Rohdaten!AC98-(MR_Regression!K$3*MR_Rohdaten!$D98+K$4)</f>
        <v>#DIV/0!</v>
      </c>
      <c r="L97" s="479" t="e">
        <f>MR_Rohdaten!AD98-(MR_Regression!L$3*MR_Rohdaten!$D98+L$4)</f>
        <v>#DIV/0!</v>
      </c>
      <c r="M97" s="479" t="e">
        <f>MR_Rohdaten!AE98-(MR_Regression!M$3*MR_Rohdaten!$D98+M$4)</f>
        <v>#DIV/0!</v>
      </c>
      <c r="N97" s="479" t="e">
        <f>MR_Rohdaten!AF98-(MR_Regression!N$3*MR_Rohdaten!$D98+N$4)</f>
        <v>#DIV/0!</v>
      </c>
      <c r="O97" s="479" t="e">
        <f>MR_Rohdaten!AG98-(MR_Regression!O$3*MR_Rohdaten!$D98+O$4)</f>
        <v>#DIV/0!</v>
      </c>
      <c r="P97" s="479" t="e">
        <f>MR_Rohdaten!AH98-(MR_Regression!P$3*MR_Rohdaten!$D98+P$4)</f>
        <v>#DIV/0!</v>
      </c>
      <c r="R97" s="480"/>
      <c r="S97" s="480"/>
      <c r="T97" s="480"/>
      <c r="U97" s="480"/>
      <c r="V97" s="480"/>
    </row>
    <row r="98" spans="1:22" x14ac:dyDescent="0.25">
      <c r="A98" s="465">
        <v>93</v>
      </c>
      <c r="B98" s="479" t="e">
        <f>MR_Rohdaten!T99-(MR_Regression!B$3*MR_Rohdaten!$D99+B$4)</f>
        <v>#DIV/0!</v>
      </c>
      <c r="C98" s="479" t="e">
        <f>MR_Rohdaten!U99-(MR_Regression!C$3*MR_Rohdaten!$D99+C$4)</f>
        <v>#DIV/0!</v>
      </c>
      <c r="D98" s="479" t="e">
        <f>MR_Rohdaten!V99-(MR_Regression!D$3*MR_Rohdaten!$D99+D$4)</f>
        <v>#DIV/0!</v>
      </c>
      <c r="E98" s="479" t="e">
        <f>MR_Rohdaten!W99-(MR_Regression!E$3*MR_Rohdaten!$D99+E$4)</f>
        <v>#DIV/0!</v>
      </c>
      <c r="F98" s="479" t="e">
        <f>MR_Rohdaten!X99-(MR_Regression!F$3*MR_Rohdaten!$D99+F$4)</f>
        <v>#DIV/0!</v>
      </c>
      <c r="G98" s="479" t="e">
        <f>MR_Rohdaten!Y99-(MR_Regression!G$3*MR_Rohdaten!$D99+G$4)</f>
        <v>#DIV/0!</v>
      </c>
      <c r="H98" s="479" t="e">
        <f>MR_Rohdaten!Z99-(MR_Regression!H$3*MR_Rohdaten!$D99+H$4)</f>
        <v>#DIV/0!</v>
      </c>
      <c r="I98" s="479" t="e">
        <f>MR_Rohdaten!AA99-(MR_Regression!I$3*MR_Rohdaten!$D99+I$4)</f>
        <v>#DIV/0!</v>
      </c>
      <c r="J98" s="479" t="e">
        <f>MR_Rohdaten!AB99-(MR_Regression!J$3*MR_Rohdaten!$D99+J$4)</f>
        <v>#DIV/0!</v>
      </c>
      <c r="K98" s="479" t="e">
        <f>MR_Rohdaten!AC99-(MR_Regression!K$3*MR_Rohdaten!$D99+K$4)</f>
        <v>#DIV/0!</v>
      </c>
      <c r="L98" s="479" t="e">
        <f>MR_Rohdaten!AD99-(MR_Regression!L$3*MR_Rohdaten!$D99+L$4)</f>
        <v>#DIV/0!</v>
      </c>
      <c r="M98" s="479" t="e">
        <f>MR_Rohdaten!AE99-(MR_Regression!M$3*MR_Rohdaten!$D99+M$4)</f>
        <v>#DIV/0!</v>
      </c>
      <c r="N98" s="479" t="e">
        <f>MR_Rohdaten!AF99-(MR_Regression!N$3*MR_Rohdaten!$D99+N$4)</f>
        <v>#DIV/0!</v>
      </c>
      <c r="O98" s="479" t="e">
        <f>MR_Rohdaten!AG99-(MR_Regression!O$3*MR_Rohdaten!$D99+O$4)</f>
        <v>#DIV/0!</v>
      </c>
      <c r="P98" s="479" t="e">
        <f>MR_Rohdaten!AH99-(MR_Regression!P$3*MR_Rohdaten!$D99+P$4)</f>
        <v>#DIV/0!</v>
      </c>
      <c r="R98" s="480"/>
      <c r="S98" s="480"/>
    </row>
    <row r="99" spans="1:22" x14ac:dyDescent="0.25">
      <c r="A99" s="465">
        <v>94</v>
      </c>
      <c r="B99" s="479" t="e">
        <f>MR_Rohdaten!T100-(MR_Regression!B$3*MR_Rohdaten!$D100+B$4)</f>
        <v>#DIV/0!</v>
      </c>
      <c r="C99" s="479" t="e">
        <f>MR_Rohdaten!U100-(MR_Regression!C$3*MR_Rohdaten!$D100+C$4)</f>
        <v>#DIV/0!</v>
      </c>
      <c r="D99" s="479" t="e">
        <f>MR_Rohdaten!V100-(MR_Regression!D$3*MR_Rohdaten!$D100+D$4)</f>
        <v>#DIV/0!</v>
      </c>
      <c r="E99" s="479" t="e">
        <f>MR_Rohdaten!W100-(MR_Regression!E$3*MR_Rohdaten!$D100+E$4)</f>
        <v>#DIV/0!</v>
      </c>
      <c r="F99" s="479" t="e">
        <f>MR_Rohdaten!X100-(MR_Regression!F$3*MR_Rohdaten!$D100+F$4)</f>
        <v>#DIV/0!</v>
      </c>
      <c r="G99" s="479" t="e">
        <f>MR_Rohdaten!Y100-(MR_Regression!G$3*MR_Rohdaten!$D100+G$4)</f>
        <v>#DIV/0!</v>
      </c>
      <c r="H99" s="479" t="e">
        <f>MR_Rohdaten!Z100-(MR_Regression!H$3*MR_Rohdaten!$D100+H$4)</f>
        <v>#DIV/0!</v>
      </c>
      <c r="I99" s="479" t="e">
        <f>MR_Rohdaten!AA100-(MR_Regression!I$3*MR_Rohdaten!$D100+I$4)</f>
        <v>#DIV/0!</v>
      </c>
      <c r="J99" s="479" t="e">
        <f>MR_Rohdaten!AB100-(MR_Regression!J$3*MR_Rohdaten!$D100+J$4)</f>
        <v>#DIV/0!</v>
      </c>
      <c r="K99" s="479" t="e">
        <f>MR_Rohdaten!AC100-(MR_Regression!K$3*MR_Rohdaten!$D100+K$4)</f>
        <v>#DIV/0!</v>
      </c>
      <c r="L99" s="479" t="e">
        <f>MR_Rohdaten!AD100-(MR_Regression!L$3*MR_Rohdaten!$D100+L$4)</f>
        <v>#DIV/0!</v>
      </c>
      <c r="M99" s="479" t="e">
        <f>MR_Rohdaten!AE100-(MR_Regression!M$3*MR_Rohdaten!$D100+M$4)</f>
        <v>#DIV/0!</v>
      </c>
      <c r="N99" s="479" t="e">
        <f>MR_Rohdaten!AF100-(MR_Regression!N$3*MR_Rohdaten!$D100+N$4)</f>
        <v>#DIV/0!</v>
      </c>
      <c r="O99" s="479" t="e">
        <f>MR_Rohdaten!AG100-(MR_Regression!O$3*MR_Rohdaten!$D100+O$4)</f>
        <v>#DIV/0!</v>
      </c>
      <c r="P99" s="479" t="e">
        <f>MR_Rohdaten!AH100-(MR_Regression!P$3*MR_Rohdaten!$D100+P$4)</f>
        <v>#DIV/0!</v>
      </c>
      <c r="R99" s="507"/>
      <c r="S99" s="110"/>
      <c r="T99" s="125"/>
    </row>
    <row r="100" spans="1:22" x14ac:dyDescent="0.25">
      <c r="A100" s="465">
        <v>95</v>
      </c>
      <c r="B100" s="479" t="e">
        <f>MR_Rohdaten!T101-(MR_Regression!B$3*MR_Rohdaten!$D101+B$4)</f>
        <v>#DIV/0!</v>
      </c>
      <c r="C100" s="479" t="e">
        <f>MR_Rohdaten!U101-(MR_Regression!C$3*MR_Rohdaten!$D101+C$4)</f>
        <v>#DIV/0!</v>
      </c>
      <c r="D100" s="479" t="e">
        <f>MR_Rohdaten!V101-(MR_Regression!D$3*MR_Rohdaten!$D101+D$4)</f>
        <v>#DIV/0!</v>
      </c>
      <c r="E100" s="479" t="e">
        <f>MR_Rohdaten!W101-(MR_Regression!E$3*MR_Rohdaten!$D101+E$4)</f>
        <v>#DIV/0!</v>
      </c>
      <c r="F100" s="479" t="e">
        <f>MR_Rohdaten!X101-(MR_Regression!F$3*MR_Rohdaten!$D101+F$4)</f>
        <v>#DIV/0!</v>
      </c>
      <c r="G100" s="479" t="e">
        <f>MR_Rohdaten!Y101-(MR_Regression!G$3*MR_Rohdaten!$D101+G$4)</f>
        <v>#DIV/0!</v>
      </c>
      <c r="H100" s="479" t="e">
        <f>MR_Rohdaten!Z101-(MR_Regression!H$3*MR_Rohdaten!$D101+H$4)</f>
        <v>#DIV/0!</v>
      </c>
      <c r="I100" s="479" t="e">
        <f>MR_Rohdaten!AA101-(MR_Regression!I$3*MR_Rohdaten!$D101+I$4)</f>
        <v>#DIV/0!</v>
      </c>
      <c r="J100" s="479" t="e">
        <f>MR_Rohdaten!AB101-(MR_Regression!J$3*MR_Rohdaten!$D101+J$4)</f>
        <v>#DIV/0!</v>
      </c>
      <c r="K100" s="479" t="e">
        <f>MR_Rohdaten!AC101-(MR_Regression!K$3*MR_Rohdaten!$D101+K$4)</f>
        <v>#DIV/0!</v>
      </c>
      <c r="L100" s="479" t="e">
        <f>MR_Rohdaten!AD101-(MR_Regression!L$3*MR_Rohdaten!$D101+L$4)</f>
        <v>#DIV/0!</v>
      </c>
      <c r="M100" s="479" t="e">
        <f>MR_Rohdaten!AE101-(MR_Regression!M$3*MR_Rohdaten!$D101+M$4)</f>
        <v>#DIV/0!</v>
      </c>
      <c r="N100" s="479" t="e">
        <f>MR_Rohdaten!AF101-(MR_Regression!N$3*MR_Rohdaten!$D101+N$4)</f>
        <v>#DIV/0!</v>
      </c>
      <c r="O100" s="479" t="e">
        <f>MR_Rohdaten!AG101-(MR_Regression!O$3*MR_Rohdaten!$D101+O$4)</f>
        <v>#DIV/0!</v>
      </c>
      <c r="P100" s="479" t="e">
        <f>MR_Rohdaten!AH101-(MR_Regression!P$3*MR_Rohdaten!$D101+P$4)</f>
        <v>#DIV/0!</v>
      </c>
      <c r="R100" s="507"/>
      <c r="S100" s="110"/>
      <c r="T100" s="125"/>
    </row>
    <row r="101" spans="1:22" x14ac:dyDescent="0.25">
      <c r="A101" s="465">
        <v>96</v>
      </c>
      <c r="B101" s="479" t="e">
        <f>MR_Rohdaten!T102-(MR_Regression!B$3*MR_Rohdaten!$D102+B$4)</f>
        <v>#DIV/0!</v>
      </c>
      <c r="C101" s="479" t="e">
        <f>MR_Rohdaten!U102-(MR_Regression!C$3*MR_Rohdaten!$D102+C$4)</f>
        <v>#DIV/0!</v>
      </c>
      <c r="D101" s="479" t="e">
        <f>MR_Rohdaten!V102-(MR_Regression!D$3*MR_Rohdaten!$D102+D$4)</f>
        <v>#DIV/0!</v>
      </c>
      <c r="E101" s="479" t="e">
        <f>MR_Rohdaten!W102-(MR_Regression!E$3*MR_Rohdaten!$D102+E$4)</f>
        <v>#DIV/0!</v>
      </c>
      <c r="F101" s="479" t="e">
        <f>MR_Rohdaten!X102-(MR_Regression!F$3*MR_Rohdaten!$D102+F$4)</f>
        <v>#DIV/0!</v>
      </c>
      <c r="G101" s="479" t="e">
        <f>MR_Rohdaten!Y102-(MR_Regression!G$3*MR_Rohdaten!$D102+G$4)</f>
        <v>#DIV/0!</v>
      </c>
      <c r="H101" s="479" t="e">
        <f>MR_Rohdaten!Z102-(MR_Regression!H$3*MR_Rohdaten!$D102+H$4)</f>
        <v>#DIV/0!</v>
      </c>
      <c r="I101" s="479" t="e">
        <f>MR_Rohdaten!AA102-(MR_Regression!I$3*MR_Rohdaten!$D102+I$4)</f>
        <v>#DIV/0!</v>
      </c>
      <c r="J101" s="479" t="e">
        <f>MR_Rohdaten!AB102-(MR_Regression!J$3*MR_Rohdaten!$D102+J$4)</f>
        <v>#DIV/0!</v>
      </c>
      <c r="K101" s="479" t="e">
        <f>MR_Rohdaten!AC102-(MR_Regression!K$3*MR_Rohdaten!$D102+K$4)</f>
        <v>#DIV/0!</v>
      </c>
      <c r="L101" s="479" t="e">
        <f>MR_Rohdaten!AD102-(MR_Regression!L$3*MR_Rohdaten!$D102+L$4)</f>
        <v>#DIV/0!</v>
      </c>
      <c r="M101" s="479" t="e">
        <f>MR_Rohdaten!AE102-(MR_Regression!M$3*MR_Rohdaten!$D102+M$4)</f>
        <v>#DIV/0!</v>
      </c>
      <c r="N101" s="479" t="e">
        <f>MR_Rohdaten!AF102-(MR_Regression!N$3*MR_Rohdaten!$D102+N$4)</f>
        <v>#DIV/0!</v>
      </c>
      <c r="O101" s="479" t="e">
        <f>MR_Rohdaten!AG102-(MR_Regression!O$3*MR_Rohdaten!$D102+O$4)</f>
        <v>#DIV/0!</v>
      </c>
      <c r="P101" s="479" t="e">
        <f>MR_Rohdaten!AH102-(MR_Regression!P$3*MR_Rohdaten!$D102+P$4)</f>
        <v>#DIV/0!</v>
      </c>
      <c r="R101" s="507"/>
      <c r="S101" s="110"/>
      <c r="T101" s="125"/>
    </row>
    <row r="102" spans="1:22" x14ac:dyDescent="0.25">
      <c r="A102" s="465">
        <v>97</v>
      </c>
      <c r="B102" s="479" t="e">
        <f>MR_Rohdaten!T103-(MR_Regression!B$3*MR_Rohdaten!$D103+B$4)</f>
        <v>#DIV/0!</v>
      </c>
      <c r="C102" s="479" t="e">
        <f>MR_Rohdaten!U103-(MR_Regression!C$3*MR_Rohdaten!$D103+C$4)</f>
        <v>#DIV/0!</v>
      </c>
      <c r="D102" s="479" t="e">
        <f>MR_Rohdaten!V103-(MR_Regression!D$3*MR_Rohdaten!$D103+D$4)</f>
        <v>#DIV/0!</v>
      </c>
      <c r="E102" s="479" t="e">
        <f>MR_Rohdaten!W103-(MR_Regression!E$3*MR_Rohdaten!$D103+E$4)</f>
        <v>#DIV/0!</v>
      </c>
      <c r="F102" s="479" t="e">
        <f>MR_Rohdaten!X103-(MR_Regression!F$3*MR_Rohdaten!$D103+F$4)</f>
        <v>#DIV/0!</v>
      </c>
      <c r="G102" s="479" t="e">
        <f>MR_Rohdaten!Y103-(MR_Regression!G$3*MR_Rohdaten!$D103+G$4)</f>
        <v>#DIV/0!</v>
      </c>
      <c r="H102" s="479" t="e">
        <f>MR_Rohdaten!Z103-(MR_Regression!H$3*MR_Rohdaten!$D103+H$4)</f>
        <v>#DIV/0!</v>
      </c>
      <c r="I102" s="479" t="e">
        <f>MR_Rohdaten!AA103-(MR_Regression!I$3*MR_Rohdaten!$D103+I$4)</f>
        <v>#DIV/0!</v>
      </c>
      <c r="J102" s="479" t="e">
        <f>MR_Rohdaten!AB103-(MR_Regression!J$3*MR_Rohdaten!$D103+J$4)</f>
        <v>#DIV/0!</v>
      </c>
      <c r="K102" s="479" t="e">
        <f>MR_Rohdaten!AC103-(MR_Regression!K$3*MR_Rohdaten!$D103+K$4)</f>
        <v>#DIV/0!</v>
      </c>
      <c r="L102" s="479" t="e">
        <f>MR_Rohdaten!AD103-(MR_Regression!L$3*MR_Rohdaten!$D103+L$4)</f>
        <v>#DIV/0!</v>
      </c>
      <c r="M102" s="479" t="e">
        <f>MR_Rohdaten!AE103-(MR_Regression!M$3*MR_Rohdaten!$D103+M$4)</f>
        <v>#DIV/0!</v>
      </c>
      <c r="N102" s="479" t="e">
        <f>MR_Rohdaten!AF103-(MR_Regression!N$3*MR_Rohdaten!$D103+N$4)</f>
        <v>#DIV/0!</v>
      </c>
      <c r="O102" s="479" t="e">
        <f>MR_Rohdaten!AG103-(MR_Regression!O$3*MR_Rohdaten!$D103+O$4)</f>
        <v>#DIV/0!</v>
      </c>
      <c r="P102" s="479" t="e">
        <f>MR_Rohdaten!AH103-(MR_Regression!P$3*MR_Rohdaten!$D103+P$4)</f>
        <v>#DIV/0!</v>
      </c>
      <c r="T102" s="125"/>
    </row>
    <row r="103" spans="1:22" x14ac:dyDescent="0.25">
      <c r="A103" s="465">
        <v>98</v>
      </c>
      <c r="B103" s="479" t="e">
        <f>MR_Rohdaten!T104-(MR_Regression!B$3*MR_Rohdaten!$D104+B$4)</f>
        <v>#DIV/0!</v>
      </c>
      <c r="C103" s="479" t="e">
        <f>MR_Rohdaten!U104-(MR_Regression!C$3*MR_Rohdaten!$D104+C$4)</f>
        <v>#DIV/0!</v>
      </c>
      <c r="D103" s="479" t="e">
        <f>MR_Rohdaten!V104-(MR_Regression!D$3*MR_Rohdaten!$D104+D$4)</f>
        <v>#DIV/0!</v>
      </c>
      <c r="E103" s="479" t="e">
        <f>MR_Rohdaten!W104-(MR_Regression!E$3*MR_Rohdaten!$D104+E$4)</f>
        <v>#DIV/0!</v>
      </c>
      <c r="F103" s="479" t="e">
        <f>MR_Rohdaten!X104-(MR_Regression!F$3*MR_Rohdaten!$D104+F$4)</f>
        <v>#DIV/0!</v>
      </c>
      <c r="G103" s="479" t="e">
        <f>MR_Rohdaten!Y104-(MR_Regression!G$3*MR_Rohdaten!$D104+G$4)</f>
        <v>#DIV/0!</v>
      </c>
      <c r="H103" s="479" t="e">
        <f>MR_Rohdaten!Z104-(MR_Regression!H$3*MR_Rohdaten!$D104+H$4)</f>
        <v>#DIV/0!</v>
      </c>
      <c r="I103" s="479" t="e">
        <f>MR_Rohdaten!AA104-(MR_Regression!I$3*MR_Rohdaten!$D104+I$4)</f>
        <v>#DIV/0!</v>
      </c>
      <c r="J103" s="479" t="e">
        <f>MR_Rohdaten!AB104-(MR_Regression!J$3*MR_Rohdaten!$D104+J$4)</f>
        <v>#DIV/0!</v>
      </c>
      <c r="K103" s="479" t="e">
        <f>MR_Rohdaten!AC104-(MR_Regression!K$3*MR_Rohdaten!$D104+K$4)</f>
        <v>#DIV/0!</v>
      </c>
      <c r="L103" s="479" t="e">
        <f>MR_Rohdaten!AD104-(MR_Regression!L$3*MR_Rohdaten!$D104+L$4)</f>
        <v>#DIV/0!</v>
      </c>
      <c r="M103" s="479" t="e">
        <f>MR_Rohdaten!AE104-(MR_Regression!M$3*MR_Rohdaten!$D104+M$4)</f>
        <v>#DIV/0!</v>
      </c>
      <c r="N103" s="479" t="e">
        <f>MR_Rohdaten!AF104-(MR_Regression!N$3*MR_Rohdaten!$D104+N$4)</f>
        <v>#DIV/0!</v>
      </c>
      <c r="O103" s="479" t="e">
        <f>MR_Rohdaten!AG104-(MR_Regression!O$3*MR_Rohdaten!$D104+O$4)</f>
        <v>#DIV/0!</v>
      </c>
      <c r="P103" s="479" t="e">
        <f>MR_Rohdaten!AH104-(MR_Regression!P$3*MR_Rohdaten!$D104+P$4)</f>
        <v>#DIV/0!</v>
      </c>
      <c r="T103" s="125"/>
    </row>
    <row r="104" spans="1:22" x14ac:dyDescent="0.25">
      <c r="A104" s="465">
        <v>99</v>
      </c>
      <c r="B104" s="479" t="e">
        <f>MR_Rohdaten!T105-(MR_Regression!B$3*MR_Rohdaten!$D105+B$4)</f>
        <v>#DIV/0!</v>
      </c>
      <c r="C104" s="479" t="e">
        <f>MR_Rohdaten!U105-(MR_Regression!C$3*MR_Rohdaten!$D105+C$4)</f>
        <v>#DIV/0!</v>
      </c>
      <c r="D104" s="479" t="e">
        <f>MR_Rohdaten!V105-(MR_Regression!D$3*MR_Rohdaten!$D105+D$4)</f>
        <v>#DIV/0!</v>
      </c>
      <c r="E104" s="479" t="e">
        <f>MR_Rohdaten!W105-(MR_Regression!E$3*MR_Rohdaten!$D105+E$4)</f>
        <v>#DIV/0!</v>
      </c>
      <c r="F104" s="479" t="e">
        <f>MR_Rohdaten!X105-(MR_Regression!F$3*MR_Rohdaten!$D105+F$4)</f>
        <v>#DIV/0!</v>
      </c>
      <c r="G104" s="479" t="e">
        <f>MR_Rohdaten!Y105-(MR_Regression!G$3*MR_Rohdaten!$D105+G$4)</f>
        <v>#DIV/0!</v>
      </c>
      <c r="H104" s="479" t="e">
        <f>MR_Rohdaten!Z105-(MR_Regression!H$3*MR_Rohdaten!$D105+H$4)</f>
        <v>#DIV/0!</v>
      </c>
      <c r="I104" s="479" t="e">
        <f>MR_Rohdaten!AA105-(MR_Regression!I$3*MR_Rohdaten!$D105+I$4)</f>
        <v>#DIV/0!</v>
      </c>
      <c r="J104" s="479" t="e">
        <f>MR_Rohdaten!AB105-(MR_Regression!J$3*MR_Rohdaten!$D105+J$4)</f>
        <v>#DIV/0!</v>
      </c>
      <c r="K104" s="479" t="e">
        <f>MR_Rohdaten!AC105-(MR_Regression!K$3*MR_Rohdaten!$D105+K$4)</f>
        <v>#DIV/0!</v>
      </c>
      <c r="L104" s="479" t="e">
        <f>MR_Rohdaten!AD105-(MR_Regression!L$3*MR_Rohdaten!$D105+L$4)</f>
        <v>#DIV/0!</v>
      </c>
      <c r="M104" s="479" t="e">
        <f>MR_Rohdaten!AE105-(MR_Regression!M$3*MR_Rohdaten!$D105+M$4)</f>
        <v>#DIV/0!</v>
      </c>
      <c r="N104" s="479" t="e">
        <f>MR_Rohdaten!AF105-(MR_Regression!N$3*MR_Rohdaten!$D105+N$4)</f>
        <v>#DIV/0!</v>
      </c>
      <c r="O104" s="479" t="e">
        <f>MR_Rohdaten!AG105-(MR_Regression!O$3*MR_Rohdaten!$D105+O$4)</f>
        <v>#DIV/0!</v>
      </c>
      <c r="P104" s="479" t="e">
        <f>MR_Rohdaten!AH105-(MR_Regression!P$3*MR_Rohdaten!$D105+P$4)</f>
        <v>#DIV/0!</v>
      </c>
      <c r="T104" s="125"/>
    </row>
    <row r="105" spans="1:22" x14ac:dyDescent="0.25">
      <c r="A105" s="465">
        <v>100</v>
      </c>
      <c r="B105" s="479" t="e">
        <f>MR_Rohdaten!T106-(MR_Regression!B$3*MR_Rohdaten!$D106+B$4)</f>
        <v>#DIV/0!</v>
      </c>
      <c r="C105" s="479" t="e">
        <f>MR_Rohdaten!U106-(MR_Regression!C$3*MR_Rohdaten!$D106+C$4)</f>
        <v>#DIV/0!</v>
      </c>
      <c r="D105" s="479" t="e">
        <f>MR_Rohdaten!V106-(MR_Regression!D$3*MR_Rohdaten!$D106+D$4)</f>
        <v>#DIV/0!</v>
      </c>
      <c r="E105" s="479" t="e">
        <f>MR_Rohdaten!W106-(MR_Regression!E$3*MR_Rohdaten!$D106+E$4)</f>
        <v>#DIV/0!</v>
      </c>
      <c r="F105" s="479" t="e">
        <f>MR_Rohdaten!X106-(MR_Regression!F$3*MR_Rohdaten!$D106+F$4)</f>
        <v>#DIV/0!</v>
      </c>
      <c r="G105" s="479" t="e">
        <f>MR_Rohdaten!Y106-(MR_Regression!G$3*MR_Rohdaten!$D106+G$4)</f>
        <v>#DIV/0!</v>
      </c>
      <c r="H105" s="479" t="e">
        <f>MR_Rohdaten!Z106-(MR_Regression!H$3*MR_Rohdaten!$D106+H$4)</f>
        <v>#DIV/0!</v>
      </c>
      <c r="I105" s="479" t="e">
        <f>MR_Rohdaten!AA106-(MR_Regression!I$3*MR_Rohdaten!$D106+I$4)</f>
        <v>#DIV/0!</v>
      </c>
      <c r="J105" s="479" t="e">
        <f>MR_Rohdaten!AB106-(MR_Regression!J$3*MR_Rohdaten!$D106+J$4)</f>
        <v>#DIV/0!</v>
      </c>
      <c r="K105" s="479" t="e">
        <f>MR_Rohdaten!AC106-(MR_Regression!K$3*MR_Rohdaten!$D106+K$4)</f>
        <v>#DIV/0!</v>
      </c>
      <c r="L105" s="479" t="e">
        <f>MR_Rohdaten!AD106-(MR_Regression!L$3*MR_Rohdaten!$D106+L$4)</f>
        <v>#DIV/0!</v>
      </c>
      <c r="M105" s="479" t="e">
        <f>MR_Rohdaten!AE106-(MR_Regression!M$3*MR_Rohdaten!$D106+M$4)</f>
        <v>#DIV/0!</v>
      </c>
      <c r="N105" s="479" t="e">
        <f>MR_Rohdaten!AF106-(MR_Regression!N$3*MR_Rohdaten!$D106+N$4)</f>
        <v>#DIV/0!</v>
      </c>
      <c r="O105" s="479" t="e">
        <f>MR_Rohdaten!AG106-(MR_Regression!O$3*MR_Rohdaten!$D106+O$4)</f>
        <v>#DIV/0!</v>
      </c>
      <c r="P105" s="479" t="e">
        <f>MR_Rohdaten!AH106-(MR_Regression!P$3*MR_Rohdaten!$D106+P$4)</f>
        <v>#DIV/0!</v>
      </c>
      <c r="T105" s="125"/>
    </row>
    <row r="106" spans="1:22" x14ac:dyDescent="0.25">
      <c r="A106" s="465">
        <v>101</v>
      </c>
      <c r="B106" s="479" t="e">
        <f>MR_Rohdaten!T107-(MR_Regression!B$3*MR_Rohdaten!$D107+B$4)</f>
        <v>#DIV/0!</v>
      </c>
      <c r="C106" s="479" t="e">
        <f>MR_Rohdaten!U107-(MR_Regression!C$3*MR_Rohdaten!$D107+C$4)</f>
        <v>#DIV/0!</v>
      </c>
      <c r="D106" s="479" t="e">
        <f>MR_Rohdaten!V107-(MR_Regression!D$3*MR_Rohdaten!$D107+D$4)</f>
        <v>#DIV/0!</v>
      </c>
      <c r="E106" s="479" t="e">
        <f>MR_Rohdaten!W107-(MR_Regression!E$3*MR_Rohdaten!$D107+E$4)</f>
        <v>#DIV/0!</v>
      </c>
      <c r="F106" s="479" t="e">
        <f>MR_Rohdaten!X107-(MR_Regression!F$3*MR_Rohdaten!$D107+F$4)</f>
        <v>#DIV/0!</v>
      </c>
      <c r="G106" s="479" t="e">
        <f>MR_Rohdaten!Y107-(MR_Regression!G$3*MR_Rohdaten!$D107+G$4)</f>
        <v>#DIV/0!</v>
      </c>
      <c r="H106" s="479" t="e">
        <f>MR_Rohdaten!Z107-(MR_Regression!H$3*MR_Rohdaten!$D107+H$4)</f>
        <v>#DIV/0!</v>
      </c>
      <c r="I106" s="479" t="e">
        <f>MR_Rohdaten!AA107-(MR_Regression!I$3*MR_Rohdaten!$D107+I$4)</f>
        <v>#DIV/0!</v>
      </c>
      <c r="J106" s="479" t="e">
        <f>MR_Rohdaten!AB107-(MR_Regression!J$3*MR_Rohdaten!$D107+J$4)</f>
        <v>#DIV/0!</v>
      </c>
      <c r="K106" s="479" t="e">
        <f>MR_Rohdaten!AC107-(MR_Regression!K$3*MR_Rohdaten!$D107+K$4)</f>
        <v>#DIV/0!</v>
      </c>
      <c r="L106" s="479" t="e">
        <f>MR_Rohdaten!AD107-(MR_Regression!L$3*MR_Rohdaten!$D107+L$4)</f>
        <v>#DIV/0!</v>
      </c>
      <c r="M106" s="479" t="e">
        <f>MR_Rohdaten!AE107-(MR_Regression!M$3*MR_Rohdaten!$D107+M$4)</f>
        <v>#DIV/0!</v>
      </c>
      <c r="N106" s="479" t="e">
        <f>MR_Rohdaten!AF107-(MR_Regression!N$3*MR_Rohdaten!$D107+N$4)</f>
        <v>#DIV/0!</v>
      </c>
      <c r="O106" s="479" t="e">
        <f>MR_Rohdaten!AG107-(MR_Regression!O$3*MR_Rohdaten!$D107+O$4)</f>
        <v>#DIV/0!</v>
      </c>
      <c r="P106" s="479" t="e">
        <f>MR_Rohdaten!AH107-(MR_Regression!P$3*MR_Rohdaten!$D107+P$4)</f>
        <v>#DIV/0!</v>
      </c>
      <c r="T106" s="125"/>
    </row>
    <row r="107" spans="1:22" x14ac:dyDescent="0.25">
      <c r="A107" s="465">
        <v>102</v>
      </c>
      <c r="B107" s="479" t="e">
        <f>MR_Rohdaten!T108-(MR_Regression!B$3*MR_Rohdaten!$D108+B$4)</f>
        <v>#DIV/0!</v>
      </c>
      <c r="C107" s="479" t="e">
        <f>MR_Rohdaten!U108-(MR_Regression!C$3*MR_Rohdaten!$D108+C$4)</f>
        <v>#DIV/0!</v>
      </c>
      <c r="D107" s="479" t="e">
        <f>MR_Rohdaten!V108-(MR_Regression!D$3*MR_Rohdaten!$D108+D$4)</f>
        <v>#DIV/0!</v>
      </c>
      <c r="E107" s="479" t="e">
        <f>MR_Rohdaten!W108-(MR_Regression!E$3*MR_Rohdaten!$D108+E$4)</f>
        <v>#DIV/0!</v>
      </c>
      <c r="F107" s="479" t="e">
        <f>MR_Rohdaten!X108-(MR_Regression!F$3*MR_Rohdaten!$D108+F$4)</f>
        <v>#DIV/0!</v>
      </c>
      <c r="G107" s="479" t="e">
        <f>MR_Rohdaten!Y108-(MR_Regression!G$3*MR_Rohdaten!$D108+G$4)</f>
        <v>#DIV/0!</v>
      </c>
      <c r="H107" s="479" t="e">
        <f>MR_Rohdaten!Z108-(MR_Regression!H$3*MR_Rohdaten!$D108+H$4)</f>
        <v>#DIV/0!</v>
      </c>
      <c r="I107" s="479" t="e">
        <f>MR_Rohdaten!AA108-(MR_Regression!I$3*MR_Rohdaten!$D108+I$4)</f>
        <v>#DIV/0!</v>
      </c>
      <c r="J107" s="479" t="e">
        <f>MR_Rohdaten!AB108-(MR_Regression!J$3*MR_Rohdaten!$D108+J$4)</f>
        <v>#DIV/0!</v>
      </c>
      <c r="K107" s="479" t="e">
        <f>MR_Rohdaten!AC108-(MR_Regression!K$3*MR_Rohdaten!$D108+K$4)</f>
        <v>#DIV/0!</v>
      </c>
      <c r="L107" s="479" t="e">
        <f>MR_Rohdaten!AD108-(MR_Regression!L$3*MR_Rohdaten!$D108+L$4)</f>
        <v>#DIV/0!</v>
      </c>
      <c r="M107" s="479" t="e">
        <f>MR_Rohdaten!AE108-(MR_Regression!M$3*MR_Rohdaten!$D108+M$4)</f>
        <v>#DIV/0!</v>
      </c>
      <c r="N107" s="479" t="e">
        <f>MR_Rohdaten!AF108-(MR_Regression!N$3*MR_Rohdaten!$D108+N$4)</f>
        <v>#DIV/0!</v>
      </c>
      <c r="O107" s="479" t="e">
        <f>MR_Rohdaten!AG108-(MR_Regression!O$3*MR_Rohdaten!$D108+O$4)</f>
        <v>#DIV/0!</v>
      </c>
      <c r="P107" s="479" t="e">
        <f>MR_Rohdaten!AH108-(MR_Regression!P$3*MR_Rohdaten!$D108+P$4)</f>
        <v>#DIV/0!</v>
      </c>
      <c r="T107" s="125"/>
    </row>
    <row r="108" spans="1:22" x14ac:dyDescent="0.25">
      <c r="A108" s="465">
        <v>103</v>
      </c>
      <c r="B108" s="479" t="e">
        <f>MR_Rohdaten!T109-(MR_Regression!B$3*MR_Rohdaten!$D109+B$4)</f>
        <v>#DIV/0!</v>
      </c>
      <c r="C108" s="479" t="e">
        <f>MR_Rohdaten!U109-(MR_Regression!C$3*MR_Rohdaten!$D109+C$4)</f>
        <v>#DIV/0!</v>
      </c>
      <c r="D108" s="479" t="e">
        <f>MR_Rohdaten!V109-(MR_Regression!D$3*MR_Rohdaten!$D109+D$4)</f>
        <v>#DIV/0!</v>
      </c>
      <c r="E108" s="479" t="e">
        <f>MR_Rohdaten!W109-(MR_Regression!E$3*MR_Rohdaten!$D109+E$4)</f>
        <v>#DIV/0!</v>
      </c>
      <c r="F108" s="479" t="e">
        <f>MR_Rohdaten!X109-(MR_Regression!F$3*MR_Rohdaten!$D109+F$4)</f>
        <v>#DIV/0!</v>
      </c>
      <c r="G108" s="479" t="e">
        <f>MR_Rohdaten!Y109-(MR_Regression!G$3*MR_Rohdaten!$D109+G$4)</f>
        <v>#DIV/0!</v>
      </c>
      <c r="H108" s="479" t="e">
        <f>MR_Rohdaten!Z109-(MR_Regression!H$3*MR_Rohdaten!$D109+H$4)</f>
        <v>#DIV/0!</v>
      </c>
      <c r="I108" s="479" t="e">
        <f>MR_Rohdaten!AA109-(MR_Regression!I$3*MR_Rohdaten!$D109+I$4)</f>
        <v>#DIV/0!</v>
      </c>
      <c r="J108" s="479" t="e">
        <f>MR_Rohdaten!AB109-(MR_Regression!J$3*MR_Rohdaten!$D109+J$4)</f>
        <v>#DIV/0!</v>
      </c>
      <c r="K108" s="479" t="e">
        <f>MR_Rohdaten!AC109-(MR_Regression!K$3*MR_Rohdaten!$D109+K$4)</f>
        <v>#DIV/0!</v>
      </c>
      <c r="L108" s="479" t="e">
        <f>MR_Rohdaten!AD109-(MR_Regression!L$3*MR_Rohdaten!$D109+L$4)</f>
        <v>#DIV/0!</v>
      </c>
      <c r="M108" s="479" t="e">
        <f>MR_Rohdaten!AE109-(MR_Regression!M$3*MR_Rohdaten!$D109+M$4)</f>
        <v>#DIV/0!</v>
      </c>
      <c r="N108" s="479" t="e">
        <f>MR_Rohdaten!AF109-(MR_Regression!N$3*MR_Rohdaten!$D109+N$4)</f>
        <v>#DIV/0!</v>
      </c>
      <c r="O108" s="479" t="e">
        <f>MR_Rohdaten!AG109-(MR_Regression!O$3*MR_Rohdaten!$D109+O$4)</f>
        <v>#DIV/0!</v>
      </c>
      <c r="P108" s="479" t="e">
        <f>MR_Rohdaten!AH109-(MR_Regression!P$3*MR_Rohdaten!$D109+P$4)</f>
        <v>#DIV/0!</v>
      </c>
      <c r="T108" s="125"/>
    </row>
    <row r="109" spans="1:22" x14ac:dyDescent="0.25">
      <c r="A109" s="465">
        <v>104</v>
      </c>
      <c r="B109" s="479" t="e">
        <f>MR_Rohdaten!T110-(MR_Regression!B$3*MR_Rohdaten!$D110+B$4)</f>
        <v>#DIV/0!</v>
      </c>
      <c r="C109" s="479" t="e">
        <f>MR_Rohdaten!U110-(MR_Regression!C$3*MR_Rohdaten!$D110+C$4)</f>
        <v>#DIV/0!</v>
      </c>
      <c r="D109" s="479" t="e">
        <f>MR_Rohdaten!V110-(MR_Regression!D$3*MR_Rohdaten!$D110+D$4)</f>
        <v>#DIV/0!</v>
      </c>
      <c r="E109" s="479" t="e">
        <f>MR_Rohdaten!W110-(MR_Regression!E$3*MR_Rohdaten!$D110+E$4)</f>
        <v>#DIV/0!</v>
      </c>
      <c r="F109" s="479" t="e">
        <f>MR_Rohdaten!X110-(MR_Regression!F$3*MR_Rohdaten!$D110+F$4)</f>
        <v>#DIV/0!</v>
      </c>
      <c r="G109" s="479" t="e">
        <f>MR_Rohdaten!Y110-(MR_Regression!G$3*MR_Rohdaten!$D110+G$4)</f>
        <v>#DIV/0!</v>
      </c>
      <c r="H109" s="479" t="e">
        <f>MR_Rohdaten!Z110-(MR_Regression!H$3*MR_Rohdaten!$D110+H$4)</f>
        <v>#DIV/0!</v>
      </c>
      <c r="I109" s="479" t="e">
        <f>MR_Rohdaten!AA110-(MR_Regression!I$3*MR_Rohdaten!$D110+I$4)</f>
        <v>#DIV/0!</v>
      </c>
      <c r="J109" s="479" t="e">
        <f>MR_Rohdaten!AB110-(MR_Regression!J$3*MR_Rohdaten!$D110+J$4)</f>
        <v>#DIV/0!</v>
      </c>
      <c r="K109" s="479" t="e">
        <f>MR_Rohdaten!AC110-(MR_Regression!K$3*MR_Rohdaten!$D110+K$4)</f>
        <v>#DIV/0!</v>
      </c>
      <c r="L109" s="479" t="e">
        <f>MR_Rohdaten!AD110-(MR_Regression!L$3*MR_Rohdaten!$D110+L$4)</f>
        <v>#DIV/0!</v>
      </c>
      <c r="M109" s="479" t="e">
        <f>MR_Rohdaten!AE110-(MR_Regression!M$3*MR_Rohdaten!$D110+M$4)</f>
        <v>#DIV/0!</v>
      </c>
      <c r="N109" s="479" t="e">
        <f>MR_Rohdaten!AF110-(MR_Regression!N$3*MR_Rohdaten!$D110+N$4)</f>
        <v>#DIV/0!</v>
      </c>
      <c r="O109" s="479" t="e">
        <f>MR_Rohdaten!AG110-(MR_Regression!O$3*MR_Rohdaten!$D110+O$4)</f>
        <v>#DIV/0!</v>
      </c>
      <c r="P109" s="479" t="e">
        <f>MR_Rohdaten!AH110-(MR_Regression!P$3*MR_Rohdaten!$D110+P$4)</f>
        <v>#DIV/0!</v>
      </c>
      <c r="T109" s="125"/>
    </row>
    <row r="110" spans="1:22" x14ac:dyDescent="0.25">
      <c r="A110" s="465">
        <v>105</v>
      </c>
      <c r="B110" s="479" t="e">
        <f>MR_Rohdaten!T111-(MR_Regression!B$3*MR_Rohdaten!$D111+B$4)</f>
        <v>#DIV/0!</v>
      </c>
      <c r="C110" s="479" t="e">
        <f>MR_Rohdaten!U111-(MR_Regression!C$3*MR_Rohdaten!$D111+C$4)</f>
        <v>#DIV/0!</v>
      </c>
      <c r="D110" s="479" t="e">
        <f>MR_Rohdaten!V111-(MR_Regression!D$3*MR_Rohdaten!$D111+D$4)</f>
        <v>#DIV/0!</v>
      </c>
      <c r="E110" s="479" t="e">
        <f>MR_Rohdaten!W111-(MR_Regression!E$3*MR_Rohdaten!$D111+E$4)</f>
        <v>#DIV/0!</v>
      </c>
      <c r="F110" s="479" t="e">
        <f>MR_Rohdaten!X111-(MR_Regression!F$3*MR_Rohdaten!$D111+F$4)</f>
        <v>#DIV/0!</v>
      </c>
      <c r="G110" s="479" t="e">
        <f>MR_Rohdaten!Y111-(MR_Regression!G$3*MR_Rohdaten!$D111+G$4)</f>
        <v>#DIV/0!</v>
      </c>
      <c r="H110" s="479" t="e">
        <f>MR_Rohdaten!Z111-(MR_Regression!H$3*MR_Rohdaten!$D111+H$4)</f>
        <v>#DIV/0!</v>
      </c>
      <c r="I110" s="479" t="e">
        <f>MR_Rohdaten!AA111-(MR_Regression!I$3*MR_Rohdaten!$D111+I$4)</f>
        <v>#DIV/0!</v>
      </c>
      <c r="J110" s="479" t="e">
        <f>MR_Rohdaten!AB111-(MR_Regression!J$3*MR_Rohdaten!$D111+J$4)</f>
        <v>#DIV/0!</v>
      </c>
      <c r="K110" s="479" t="e">
        <f>MR_Rohdaten!AC111-(MR_Regression!K$3*MR_Rohdaten!$D111+K$4)</f>
        <v>#DIV/0!</v>
      </c>
      <c r="L110" s="479" t="e">
        <f>MR_Rohdaten!AD111-(MR_Regression!L$3*MR_Rohdaten!$D111+L$4)</f>
        <v>#DIV/0!</v>
      </c>
      <c r="M110" s="479" t="e">
        <f>MR_Rohdaten!AE111-(MR_Regression!M$3*MR_Rohdaten!$D111+M$4)</f>
        <v>#DIV/0!</v>
      </c>
      <c r="N110" s="479" t="e">
        <f>MR_Rohdaten!AF111-(MR_Regression!N$3*MR_Rohdaten!$D111+N$4)</f>
        <v>#DIV/0!</v>
      </c>
      <c r="O110" s="479" t="e">
        <f>MR_Rohdaten!AG111-(MR_Regression!O$3*MR_Rohdaten!$D111+O$4)</f>
        <v>#DIV/0!</v>
      </c>
      <c r="P110" s="479" t="e">
        <f>MR_Rohdaten!AH111-(MR_Regression!P$3*MR_Rohdaten!$D111+P$4)</f>
        <v>#DIV/0!</v>
      </c>
    </row>
    <row r="111" spans="1:22" x14ac:dyDescent="0.25">
      <c r="A111" s="465">
        <v>106</v>
      </c>
      <c r="B111" s="479" t="e">
        <f>MR_Rohdaten!T112-(MR_Regression!B$3*MR_Rohdaten!$D112+B$4)</f>
        <v>#DIV/0!</v>
      </c>
      <c r="C111" s="479" t="e">
        <f>MR_Rohdaten!U112-(MR_Regression!C$3*MR_Rohdaten!$D112+C$4)</f>
        <v>#DIV/0!</v>
      </c>
      <c r="D111" s="479" t="e">
        <f>MR_Rohdaten!V112-(MR_Regression!D$3*MR_Rohdaten!$D112+D$4)</f>
        <v>#DIV/0!</v>
      </c>
      <c r="E111" s="479" t="e">
        <f>MR_Rohdaten!W112-(MR_Regression!E$3*MR_Rohdaten!$D112+E$4)</f>
        <v>#DIV/0!</v>
      </c>
      <c r="F111" s="479" t="e">
        <f>MR_Rohdaten!X112-(MR_Regression!F$3*MR_Rohdaten!$D112+F$4)</f>
        <v>#DIV/0!</v>
      </c>
      <c r="G111" s="479" t="e">
        <f>MR_Rohdaten!Y112-(MR_Regression!G$3*MR_Rohdaten!$D112+G$4)</f>
        <v>#DIV/0!</v>
      </c>
      <c r="H111" s="479" t="e">
        <f>MR_Rohdaten!Z112-(MR_Regression!H$3*MR_Rohdaten!$D112+H$4)</f>
        <v>#DIV/0!</v>
      </c>
      <c r="I111" s="479" t="e">
        <f>MR_Rohdaten!AA112-(MR_Regression!I$3*MR_Rohdaten!$D112+I$4)</f>
        <v>#DIV/0!</v>
      </c>
      <c r="J111" s="479" t="e">
        <f>MR_Rohdaten!AB112-(MR_Regression!J$3*MR_Rohdaten!$D112+J$4)</f>
        <v>#DIV/0!</v>
      </c>
      <c r="K111" s="479" t="e">
        <f>MR_Rohdaten!AC112-(MR_Regression!K$3*MR_Rohdaten!$D112+K$4)</f>
        <v>#DIV/0!</v>
      </c>
      <c r="L111" s="479" t="e">
        <f>MR_Rohdaten!AD112-(MR_Regression!L$3*MR_Rohdaten!$D112+L$4)</f>
        <v>#DIV/0!</v>
      </c>
      <c r="M111" s="479" t="e">
        <f>MR_Rohdaten!AE112-(MR_Regression!M$3*MR_Rohdaten!$D112+M$4)</f>
        <v>#DIV/0!</v>
      </c>
      <c r="N111" s="479" t="e">
        <f>MR_Rohdaten!AF112-(MR_Regression!N$3*MR_Rohdaten!$D112+N$4)</f>
        <v>#DIV/0!</v>
      </c>
      <c r="O111" s="479" t="e">
        <f>MR_Rohdaten!AG112-(MR_Regression!O$3*MR_Rohdaten!$D112+O$4)</f>
        <v>#DIV/0!</v>
      </c>
      <c r="P111" s="479" t="e">
        <f>MR_Rohdaten!AH112-(MR_Regression!P$3*MR_Rohdaten!$D112+P$4)</f>
        <v>#DIV/0!</v>
      </c>
    </row>
    <row r="112" spans="1:22" x14ac:dyDescent="0.25">
      <c r="A112" s="465">
        <v>107</v>
      </c>
      <c r="B112" s="479" t="e">
        <f>MR_Rohdaten!T113-(MR_Regression!B$3*MR_Rohdaten!$D113+B$4)</f>
        <v>#DIV/0!</v>
      </c>
      <c r="C112" s="479" t="e">
        <f>MR_Rohdaten!U113-(MR_Regression!C$3*MR_Rohdaten!$D113+C$4)</f>
        <v>#DIV/0!</v>
      </c>
      <c r="D112" s="479" t="e">
        <f>MR_Rohdaten!V113-(MR_Regression!D$3*MR_Rohdaten!$D113+D$4)</f>
        <v>#DIV/0!</v>
      </c>
      <c r="E112" s="479" t="e">
        <f>MR_Rohdaten!W113-(MR_Regression!E$3*MR_Rohdaten!$D113+E$4)</f>
        <v>#DIV/0!</v>
      </c>
      <c r="F112" s="479" t="e">
        <f>MR_Rohdaten!X113-(MR_Regression!F$3*MR_Rohdaten!$D113+F$4)</f>
        <v>#DIV/0!</v>
      </c>
      <c r="G112" s="479" t="e">
        <f>MR_Rohdaten!Y113-(MR_Regression!G$3*MR_Rohdaten!$D113+G$4)</f>
        <v>#DIV/0!</v>
      </c>
      <c r="H112" s="479" t="e">
        <f>MR_Rohdaten!Z113-(MR_Regression!H$3*MR_Rohdaten!$D113+H$4)</f>
        <v>#DIV/0!</v>
      </c>
      <c r="I112" s="479" t="e">
        <f>MR_Rohdaten!AA113-(MR_Regression!I$3*MR_Rohdaten!$D113+I$4)</f>
        <v>#DIV/0!</v>
      </c>
      <c r="J112" s="479" t="e">
        <f>MR_Rohdaten!AB113-(MR_Regression!J$3*MR_Rohdaten!$D113+J$4)</f>
        <v>#DIV/0!</v>
      </c>
      <c r="K112" s="479" t="e">
        <f>MR_Rohdaten!AC113-(MR_Regression!K$3*MR_Rohdaten!$D113+K$4)</f>
        <v>#DIV/0!</v>
      </c>
      <c r="L112" s="479" t="e">
        <f>MR_Rohdaten!AD113-(MR_Regression!L$3*MR_Rohdaten!$D113+L$4)</f>
        <v>#DIV/0!</v>
      </c>
      <c r="M112" s="479" t="e">
        <f>MR_Rohdaten!AE113-(MR_Regression!M$3*MR_Rohdaten!$D113+M$4)</f>
        <v>#DIV/0!</v>
      </c>
      <c r="N112" s="479" t="e">
        <f>MR_Rohdaten!AF113-(MR_Regression!N$3*MR_Rohdaten!$D113+N$4)</f>
        <v>#DIV/0!</v>
      </c>
      <c r="O112" s="479" t="e">
        <f>MR_Rohdaten!AG113-(MR_Regression!O$3*MR_Rohdaten!$D113+O$4)</f>
        <v>#DIV/0!</v>
      </c>
      <c r="P112" s="479" t="e">
        <f>MR_Rohdaten!AH113-(MR_Regression!P$3*MR_Rohdaten!$D113+P$4)</f>
        <v>#DIV/0!</v>
      </c>
    </row>
    <row r="113" spans="1:16" x14ac:dyDescent="0.25">
      <c r="A113" s="465">
        <v>108</v>
      </c>
      <c r="B113" s="479" t="e">
        <f>MR_Rohdaten!T114-(MR_Regression!B$3*MR_Rohdaten!$D114+B$4)</f>
        <v>#DIV/0!</v>
      </c>
      <c r="C113" s="479" t="e">
        <f>MR_Rohdaten!U114-(MR_Regression!C$3*MR_Rohdaten!$D114+C$4)</f>
        <v>#DIV/0!</v>
      </c>
      <c r="D113" s="479" t="e">
        <f>MR_Rohdaten!V114-(MR_Regression!D$3*MR_Rohdaten!$D114+D$4)</f>
        <v>#DIV/0!</v>
      </c>
      <c r="E113" s="479" t="e">
        <f>MR_Rohdaten!W114-(MR_Regression!E$3*MR_Rohdaten!$D114+E$4)</f>
        <v>#DIV/0!</v>
      </c>
      <c r="F113" s="479" t="e">
        <f>MR_Rohdaten!X114-(MR_Regression!F$3*MR_Rohdaten!$D114+F$4)</f>
        <v>#DIV/0!</v>
      </c>
      <c r="G113" s="479" t="e">
        <f>MR_Rohdaten!Y114-(MR_Regression!G$3*MR_Rohdaten!$D114+G$4)</f>
        <v>#DIV/0!</v>
      </c>
      <c r="H113" s="479" t="e">
        <f>MR_Rohdaten!Z114-(MR_Regression!H$3*MR_Rohdaten!$D114+H$4)</f>
        <v>#DIV/0!</v>
      </c>
      <c r="I113" s="479" t="e">
        <f>MR_Rohdaten!AA114-(MR_Regression!I$3*MR_Rohdaten!$D114+I$4)</f>
        <v>#DIV/0!</v>
      </c>
      <c r="J113" s="479" t="e">
        <f>MR_Rohdaten!AB114-(MR_Regression!J$3*MR_Rohdaten!$D114+J$4)</f>
        <v>#DIV/0!</v>
      </c>
      <c r="K113" s="479" t="e">
        <f>MR_Rohdaten!AC114-(MR_Regression!K$3*MR_Rohdaten!$D114+K$4)</f>
        <v>#DIV/0!</v>
      </c>
      <c r="L113" s="479" t="e">
        <f>MR_Rohdaten!AD114-(MR_Regression!L$3*MR_Rohdaten!$D114+L$4)</f>
        <v>#DIV/0!</v>
      </c>
      <c r="M113" s="479" t="e">
        <f>MR_Rohdaten!AE114-(MR_Regression!M$3*MR_Rohdaten!$D114+M$4)</f>
        <v>#DIV/0!</v>
      </c>
      <c r="N113" s="479" t="e">
        <f>MR_Rohdaten!AF114-(MR_Regression!N$3*MR_Rohdaten!$D114+N$4)</f>
        <v>#DIV/0!</v>
      </c>
      <c r="O113" s="479" t="e">
        <f>MR_Rohdaten!AG114-(MR_Regression!O$3*MR_Rohdaten!$D114+O$4)</f>
        <v>#DIV/0!</v>
      </c>
      <c r="P113" s="479" t="e">
        <f>MR_Rohdaten!AH114-(MR_Regression!P$3*MR_Rohdaten!$D114+P$4)</f>
        <v>#DIV/0!</v>
      </c>
    </row>
    <row r="114" spans="1:16" x14ac:dyDescent="0.25">
      <c r="A114" s="465">
        <v>109</v>
      </c>
      <c r="B114" s="479" t="e">
        <f>MR_Rohdaten!T115-(MR_Regression!B$3*MR_Rohdaten!$D115+B$4)</f>
        <v>#DIV/0!</v>
      </c>
      <c r="C114" s="479" t="e">
        <f>MR_Rohdaten!U115-(MR_Regression!C$3*MR_Rohdaten!$D115+C$4)</f>
        <v>#DIV/0!</v>
      </c>
      <c r="D114" s="479" t="e">
        <f>MR_Rohdaten!V115-(MR_Regression!D$3*MR_Rohdaten!$D115+D$4)</f>
        <v>#DIV/0!</v>
      </c>
      <c r="E114" s="479" t="e">
        <f>MR_Rohdaten!W115-(MR_Regression!E$3*MR_Rohdaten!$D115+E$4)</f>
        <v>#DIV/0!</v>
      </c>
      <c r="F114" s="479" t="e">
        <f>MR_Rohdaten!X115-(MR_Regression!F$3*MR_Rohdaten!$D115+F$4)</f>
        <v>#DIV/0!</v>
      </c>
      <c r="G114" s="479" t="e">
        <f>MR_Rohdaten!Y115-(MR_Regression!G$3*MR_Rohdaten!$D115+G$4)</f>
        <v>#DIV/0!</v>
      </c>
      <c r="H114" s="479" t="e">
        <f>MR_Rohdaten!Z115-(MR_Regression!H$3*MR_Rohdaten!$D115+H$4)</f>
        <v>#DIV/0!</v>
      </c>
      <c r="I114" s="479" t="e">
        <f>MR_Rohdaten!AA115-(MR_Regression!I$3*MR_Rohdaten!$D115+I$4)</f>
        <v>#DIV/0!</v>
      </c>
      <c r="J114" s="479" t="e">
        <f>MR_Rohdaten!AB115-(MR_Regression!J$3*MR_Rohdaten!$D115+J$4)</f>
        <v>#DIV/0!</v>
      </c>
      <c r="K114" s="479" t="e">
        <f>MR_Rohdaten!AC115-(MR_Regression!K$3*MR_Rohdaten!$D115+K$4)</f>
        <v>#DIV/0!</v>
      </c>
      <c r="L114" s="479" t="e">
        <f>MR_Rohdaten!AD115-(MR_Regression!L$3*MR_Rohdaten!$D115+L$4)</f>
        <v>#DIV/0!</v>
      </c>
      <c r="M114" s="479" t="e">
        <f>MR_Rohdaten!AE115-(MR_Regression!M$3*MR_Rohdaten!$D115+M$4)</f>
        <v>#DIV/0!</v>
      </c>
      <c r="N114" s="479" t="e">
        <f>MR_Rohdaten!AF115-(MR_Regression!N$3*MR_Rohdaten!$D115+N$4)</f>
        <v>#DIV/0!</v>
      </c>
      <c r="O114" s="479" t="e">
        <f>MR_Rohdaten!AG115-(MR_Regression!O$3*MR_Rohdaten!$D115+O$4)</f>
        <v>#DIV/0!</v>
      </c>
      <c r="P114" s="479" t="e">
        <f>MR_Rohdaten!AH115-(MR_Regression!P$3*MR_Rohdaten!$D115+P$4)</f>
        <v>#DIV/0!</v>
      </c>
    </row>
    <row r="115" spans="1:16" x14ac:dyDescent="0.25">
      <c r="A115" s="465">
        <v>110</v>
      </c>
      <c r="B115" s="479" t="e">
        <f>MR_Rohdaten!T116-(MR_Regression!B$3*MR_Rohdaten!$D116+B$4)</f>
        <v>#DIV/0!</v>
      </c>
      <c r="C115" s="479" t="e">
        <f>MR_Rohdaten!U116-(MR_Regression!C$3*MR_Rohdaten!$D116+C$4)</f>
        <v>#DIV/0!</v>
      </c>
      <c r="D115" s="479" t="e">
        <f>MR_Rohdaten!V116-(MR_Regression!D$3*MR_Rohdaten!$D116+D$4)</f>
        <v>#DIV/0!</v>
      </c>
      <c r="E115" s="479" t="e">
        <f>MR_Rohdaten!W116-(MR_Regression!E$3*MR_Rohdaten!$D116+E$4)</f>
        <v>#DIV/0!</v>
      </c>
      <c r="F115" s="479" t="e">
        <f>MR_Rohdaten!X116-(MR_Regression!F$3*MR_Rohdaten!$D116+F$4)</f>
        <v>#DIV/0!</v>
      </c>
      <c r="G115" s="479" t="e">
        <f>MR_Rohdaten!Y116-(MR_Regression!G$3*MR_Rohdaten!$D116+G$4)</f>
        <v>#DIV/0!</v>
      </c>
      <c r="H115" s="479" t="e">
        <f>MR_Rohdaten!Z116-(MR_Regression!H$3*MR_Rohdaten!$D116+H$4)</f>
        <v>#DIV/0!</v>
      </c>
      <c r="I115" s="479" t="e">
        <f>MR_Rohdaten!AA116-(MR_Regression!I$3*MR_Rohdaten!$D116+I$4)</f>
        <v>#DIV/0!</v>
      </c>
      <c r="J115" s="479" t="e">
        <f>MR_Rohdaten!AB116-(MR_Regression!J$3*MR_Rohdaten!$D116+J$4)</f>
        <v>#DIV/0!</v>
      </c>
      <c r="K115" s="479" t="e">
        <f>MR_Rohdaten!AC116-(MR_Regression!K$3*MR_Rohdaten!$D116+K$4)</f>
        <v>#DIV/0!</v>
      </c>
      <c r="L115" s="479" t="e">
        <f>MR_Rohdaten!AD116-(MR_Regression!L$3*MR_Rohdaten!$D116+L$4)</f>
        <v>#DIV/0!</v>
      </c>
      <c r="M115" s="479" t="e">
        <f>MR_Rohdaten!AE116-(MR_Regression!M$3*MR_Rohdaten!$D116+M$4)</f>
        <v>#DIV/0!</v>
      </c>
      <c r="N115" s="479" t="e">
        <f>MR_Rohdaten!AF116-(MR_Regression!N$3*MR_Rohdaten!$D116+N$4)</f>
        <v>#DIV/0!</v>
      </c>
      <c r="O115" s="479" t="e">
        <f>MR_Rohdaten!AG116-(MR_Regression!O$3*MR_Rohdaten!$D116+O$4)</f>
        <v>#DIV/0!</v>
      </c>
      <c r="P115" s="479" t="e">
        <f>MR_Rohdaten!AH116-(MR_Regression!P$3*MR_Rohdaten!$D116+P$4)</f>
        <v>#DIV/0!</v>
      </c>
    </row>
    <row r="116" spans="1:16" x14ac:dyDescent="0.25">
      <c r="A116" s="465">
        <v>111</v>
      </c>
      <c r="B116" s="479" t="e">
        <f>MR_Rohdaten!T117-(MR_Regression!B$3*MR_Rohdaten!$D117+B$4)</f>
        <v>#DIV/0!</v>
      </c>
      <c r="C116" s="479" t="e">
        <f>MR_Rohdaten!U117-(MR_Regression!C$3*MR_Rohdaten!$D117+C$4)</f>
        <v>#DIV/0!</v>
      </c>
      <c r="D116" s="479" t="e">
        <f>MR_Rohdaten!V117-(MR_Regression!D$3*MR_Rohdaten!$D117+D$4)</f>
        <v>#DIV/0!</v>
      </c>
      <c r="E116" s="479" t="e">
        <f>MR_Rohdaten!W117-(MR_Regression!E$3*MR_Rohdaten!$D117+E$4)</f>
        <v>#DIV/0!</v>
      </c>
      <c r="F116" s="479" t="e">
        <f>MR_Rohdaten!X117-(MR_Regression!F$3*MR_Rohdaten!$D117+F$4)</f>
        <v>#DIV/0!</v>
      </c>
      <c r="G116" s="479" t="e">
        <f>MR_Rohdaten!Y117-(MR_Regression!G$3*MR_Rohdaten!$D117+G$4)</f>
        <v>#DIV/0!</v>
      </c>
      <c r="H116" s="479" t="e">
        <f>MR_Rohdaten!Z117-(MR_Regression!H$3*MR_Rohdaten!$D117+H$4)</f>
        <v>#DIV/0!</v>
      </c>
      <c r="I116" s="479" t="e">
        <f>MR_Rohdaten!AA117-(MR_Regression!I$3*MR_Rohdaten!$D117+I$4)</f>
        <v>#DIV/0!</v>
      </c>
      <c r="J116" s="479" t="e">
        <f>MR_Rohdaten!AB117-(MR_Regression!J$3*MR_Rohdaten!$D117+J$4)</f>
        <v>#DIV/0!</v>
      </c>
      <c r="K116" s="479" t="e">
        <f>MR_Rohdaten!AC117-(MR_Regression!K$3*MR_Rohdaten!$D117+K$4)</f>
        <v>#DIV/0!</v>
      </c>
      <c r="L116" s="479" t="e">
        <f>MR_Rohdaten!AD117-(MR_Regression!L$3*MR_Rohdaten!$D117+L$4)</f>
        <v>#DIV/0!</v>
      </c>
      <c r="M116" s="479" t="e">
        <f>MR_Rohdaten!AE117-(MR_Regression!M$3*MR_Rohdaten!$D117+M$4)</f>
        <v>#DIV/0!</v>
      </c>
      <c r="N116" s="479" t="e">
        <f>MR_Rohdaten!AF117-(MR_Regression!N$3*MR_Rohdaten!$D117+N$4)</f>
        <v>#DIV/0!</v>
      </c>
      <c r="O116" s="479" t="e">
        <f>MR_Rohdaten!AG117-(MR_Regression!O$3*MR_Rohdaten!$D117+O$4)</f>
        <v>#DIV/0!</v>
      </c>
      <c r="P116" s="479" t="e">
        <f>MR_Rohdaten!AH117-(MR_Regression!P$3*MR_Rohdaten!$D117+P$4)</f>
        <v>#DIV/0!</v>
      </c>
    </row>
    <row r="117" spans="1:16" x14ac:dyDescent="0.25">
      <c r="A117" s="465">
        <v>112</v>
      </c>
      <c r="B117" s="479" t="e">
        <f>MR_Rohdaten!T118-(MR_Regression!B$3*MR_Rohdaten!$D118+B$4)</f>
        <v>#DIV/0!</v>
      </c>
      <c r="C117" s="479" t="e">
        <f>MR_Rohdaten!U118-(MR_Regression!C$3*MR_Rohdaten!$D118+C$4)</f>
        <v>#DIV/0!</v>
      </c>
      <c r="D117" s="479" t="e">
        <f>MR_Rohdaten!V118-(MR_Regression!D$3*MR_Rohdaten!$D118+D$4)</f>
        <v>#DIV/0!</v>
      </c>
      <c r="E117" s="479" t="e">
        <f>MR_Rohdaten!W118-(MR_Regression!E$3*MR_Rohdaten!$D118+E$4)</f>
        <v>#DIV/0!</v>
      </c>
      <c r="F117" s="479" t="e">
        <f>MR_Rohdaten!X118-(MR_Regression!F$3*MR_Rohdaten!$D118+F$4)</f>
        <v>#DIV/0!</v>
      </c>
      <c r="G117" s="479" t="e">
        <f>MR_Rohdaten!Y118-(MR_Regression!G$3*MR_Rohdaten!$D118+G$4)</f>
        <v>#DIV/0!</v>
      </c>
      <c r="H117" s="479" t="e">
        <f>MR_Rohdaten!Z118-(MR_Regression!H$3*MR_Rohdaten!$D118+H$4)</f>
        <v>#DIV/0!</v>
      </c>
      <c r="I117" s="479" t="e">
        <f>MR_Rohdaten!AA118-(MR_Regression!I$3*MR_Rohdaten!$D118+I$4)</f>
        <v>#DIV/0!</v>
      </c>
      <c r="J117" s="479" t="e">
        <f>MR_Rohdaten!AB118-(MR_Regression!J$3*MR_Rohdaten!$D118+J$4)</f>
        <v>#DIV/0!</v>
      </c>
      <c r="K117" s="479" t="e">
        <f>MR_Rohdaten!AC118-(MR_Regression!K$3*MR_Rohdaten!$D118+K$4)</f>
        <v>#DIV/0!</v>
      </c>
      <c r="L117" s="479" t="e">
        <f>MR_Rohdaten!AD118-(MR_Regression!L$3*MR_Rohdaten!$D118+L$4)</f>
        <v>#DIV/0!</v>
      </c>
      <c r="M117" s="479" t="e">
        <f>MR_Rohdaten!AE118-(MR_Regression!M$3*MR_Rohdaten!$D118+M$4)</f>
        <v>#DIV/0!</v>
      </c>
      <c r="N117" s="479" t="e">
        <f>MR_Rohdaten!AF118-(MR_Regression!N$3*MR_Rohdaten!$D118+N$4)</f>
        <v>#DIV/0!</v>
      </c>
      <c r="O117" s="479" t="e">
        <f>MR_Rohdaten!AG118-(MR_Regression!O$3*MR_Rohdaten!$D118+O$4)</f>
        <v>#DIV/0!</v>
      </c>
      <c r="P117" s="479" t="e">
        <f>MR_Rohdaten!AH118-(MR_Regression!P$3*MR_Rohdaten!$D118+P$4)</f>
        <v>#DIV/0!</v>
      </c>
    </row>
    <row r="118" spans="1:16" x14ac:dyDescent="0.25">
      <c r="A118" s="465">
        <v>113</v>
      </c>
      <c r="B118" s="479" t="e">
        <f>MR_Rohdaten!T119-(MR_Regression!B$3*MR_Rohdaten!$D119+B$4)</f>
        <v>#DIV/0!</v>
      </c>
      <c r="C118" s="479" t="e">
        <f>MR_Rohdaten!U119-(MR_Regression!C$3*MR_Rohdaten!$D119+C$4)</f>
        <v>#DIV/0!</v>
      </c>
      <c r="D118" s="479" t="e">
        <f>MR_Rohdaten!V119-(MR_Regression!D$3*MR_Rohdaten!$D119+D$4)</f>
        <v>#DIV/0!</v>
      </c>
      <c r="E118" s="479" t="e">
        <f>MR_Rohdaten!W119-(MR_Regression!E$3*MR_Rohdaten!$D119+E$4)</f>
        <v>#DIV/0!</v>
      </c>
      <c r="F118" s="479" t="e">
        <f>MR_Rohdaten!X119-(MR_Regression!F$3*MR_Rohdaten!$D119+F$4)</f>
        <v>#DIV/0!</v>
      </c>
      <c r="G118" s="479" t="e">
        <f>MR_Rohdaten!Y119-(MR_Regression!G$3*MR_Rohdaten!$D119+G$4)</f>
        <v>#DIV/0!</v>
      </c>
      <c r="H118" s="479" t="e">
        <f>MR_Rohdaten!Z119-(MR_Regression!H$3*MR_Rohdaten!$D119+H$4)</f>
        <v>#DIV/0!</v>
      </c>
      <c r="I118" s="479" t="e">
        <f>MR_Rohdaten!AA119-(MR_Regression!I$3*MR_Rohdaten!$D119+I$4)</f>
        <v>#DIV/0!</v>
      </c>
      <c r="J118" s="479" t="e">
        <f>MR_Rohdaten!AB119-(MR_Regression!J$3*MR_Rohdaten!$D119+J$4)</f>
        <v>#DIV/0!</v>
      </c>
      <c r="K118" s="479" t="e">
        <f>MR_Rohdaten!AC119-(MR_Regression!K$3*MR_Rohdaten!$D119+K$4)</f>
        <v>#DIV/0!</v>
      </c>
      <c r="L118" s="479" t="e">
        <f>MR_Rohdaten!AD119-(MR_Regression!L$3*MR_Rohdaten!$D119+L$4)</f>
        <v>#DIV/0!</v>
      </c>
      <c r="M118" s="479" t="e">
        <f>MR_Rohdaten!AE119-(MR_Regression!M$3*MR_Rohdaten!$D119+M$4)</f>
        <v>#DIV/0!</v>
      </c>
      <c r="N118" s="479" t="e">
        <f>MR_Rohdaten!AF119-(MR_Regression!N$3*MR_Rohdaten!$D119+N$4)</f>
        <v>#DIV/0!</v>
      </c>
      <c r="O118" s="479" t="e">
        <f>MR_Rohdaten!AG119-(MR_Regression!O$3*MR_Rohdaten!$D119+O$4)</f>
        <v>#DIV/0!</v>
      </c>
      <c r="P118" s="479" t="e">
        <f>MR_Rohdaten!AH119-(MR_Regression!P$3*MR_Rohdaten!$D119+P$4)</f>
        <v>#DIV/0!</v>
      </c>
    </row>
    <row r="119" spans="1:16" x14ac:dyDescent="0.25">
      <c r="A119" s="465">
        <v>114</v>
      </c>
      <c r="B119" s="479" t="e">
        <f>MR_Rohdaten!T120-(MR_Regression!B$3*MR_Rohdaten!$D120+B$4)</f>
        <v>#DIV/0!</v>
      </c>
      <c r="C119" s="479" t="e">
        <f>MR_Rohdaten!U120-(MR_Regression!C$3*MR_Rohdaten!$D120+C$4)</f>
        <v>#DIV/0!</v>
      </c>
      <c r="D119" s="479" t="e">
        <f>MR_Rohdaten!V120-(MR_Regression!D$3*MR_Rohdaten!$D120+D$4)</f>
        <v>#DIV/0!</v>
      </c>
      <c r="E119" s="479" t="e">
        <f>MR_Rohdaten!W120-(MR_Regression!E$3*MR_Rohdaten!$D120+E$4)</f>
        <v>#DIV/0!</v>
      </c>
      <c r="F119" s="479" t="e">
        <f>MR_Rohdaten!X120-(MR_Regression!F$3*MR_Rohdaten!$D120+F$4)</f>
        <v>#DIV/0!</v>
      </c>
      <c r="G119" s="479" t="e">
        <f>MR_Rohdaten!Y120-(MR_Regression!G$3*MR_Rohdaten!$D120+G$4)</f>
        <v>#DIV/0!</v>
      </c>
      <c r="H119" s="479" t="e">
        <f>MR_Rohdaten!Z120-(MR_Regression!H$3*MR_Rohdaten!$D120+H$4)</f>
        <v>#DIV/0!</v>
      </c>
      <c r="I119" s="479" t="e">
        <f>MR_Rohdaten!AA120-(MR_Regression!I$3*MR_Rohdaten!$D120+I$4)</f>
        <v>#DIV/0!</v>
      </c>
      <c r="J119" s="479" t="e">
        <f>MR_Rohdaten!AB120-(MR_Regression!J$3*MR_Rohdaten!$D120+J$4)</f>
        <v>#DIV/0!</v>
      </c>
      <c r="K119" s="479" t="e">
        <f>MR_Rohdaten!AC120-(MR_Regression!K$3*MR_Rohdaten!$D120+K$4)</f>
        <v>#DIV/0!</v>
      </c>
      <c r="L119" s="479" t="e">
        <f>MR_Rohdaten!AD120-(MR_Regression!L$3*MR_Rohdaten!$D120+L$4)</f>
        <v>#DIV/0!</v>
      </c>
      <c r="M119" s="479" t="e">
        <f>MR_Rohdaten!AE120-(MR_Regression!M$3*MR_Rohdaten!$D120+M$4)</f>
        <v>#DIV/0!</v>
      </c>
      <c r="N119" s="479" t="e">
        <f>MR_Rohdaten!AF120-(MR_Regression!N$3*MR_Rohdaten!$D120+N$4)</f>
        <v>#DIV/0!</v>
      </c>
      <c r="O119" s="479" t="e">
        <f>MR_Rohdaten!AG120-(MR_Regression!O$3*MR_Rohdaten!$D120+O$4)</f>
        <v>#DIV/0!</v>
      </c>
      <c r="P119" s="479" t="e">
        <f>MR_Rohdaten!AH120-(MR_Regression!P$3*MR_Rohdaten!$D120+P$4)</f>
        <v>#DIV/0!</v>
      </c>
    </row>
    <row r="120" spans="1:16" x14ac:dyDescent="0.25">
      <c r="A120" s="465">
        <v>115</v>
      </c>
      <c r="B120" s="479" t="e">
        <f>MR_Rohdaten!T121-(MR_Regression!B$3*MR_Rohdaten!$D121+B$4)</f>
        <v>#DIV/0!</v>
      </c>
      <c r="C120" s="479" t="e">
        <f>MR_Rohdaten!U121-(MR_Regression!C$3*MR_Rohdaten!$D121+C$4)</f>
        <v>#DIV/0!</v>
      </c>
      <c r="D120" s="479" t="e">
        <f>MR_Rohdaten!V121-(MR_Regression!D$3*MR_Rohdaten!$D121+D$4)</f>
        <v>#DIV/0!</v>
      </c>
      <c r="E120" s="479" t="e">
        <f>MR_Rohdaten!W121-(MR_Regression!E$3*MR_Rohdaten!$D121+E$4)</f>
        <v>#DIV/0!</v>
      </c>
      <c r="F120" s="479" t="e">
        <f>MR_Rohdaten!X121-(MR_Regression!F$3*MR_Rohdaten!$D121+F$4)</f>
        <v>#DIV/0!</v>
      </c>
      <c r="G120" s="479" t="e">
        <f>MR_Rohdaten!Y121-(MR_Regression!G$3*MR_Rohdaten!$D121+G$4)</f>
        <v>#DIV/0!</v>
      </c>
      <c r="H120" s="479" t="e">
        <f>MR_Rohdaten!Z121-(MR_Regression!H$3*MR_Rohdaten!$D121+H$4)</f>
        <v>#DIV/0!</v>
      </c>
      <c r="I120" s="479" t="e">
        <f>MR_Rohdaten!AA121-(MR_Regression!I$3*MR_Rohdaten!$D121+I$4)</f>
        <v>#DIV/0!</v>
      </c>
      <c r="J120" s="479" t="e">
        <f>MR_Rohdaten!AB121-(MR_Regression!J$3*MR_Rohdaten!$D121+J$4)</f>
        <v>#DIV/0!</v>
      </c>
      <c r="K120" s="479" t="e">
        <f>MR_Rohdaten!AC121-(MR_Regression!K$3*MR_Rohdaten!$D121+K$4)</f>
        <v>#DIV/0!</v>
      </c>
      <c r="L120" s="479" t="e">
        <f>MR_Rohdaten!AD121-(MR_Regression!L$3*MR_Rohdaten!$D121+L$4)</f>
        <v>#DIV/0!</v>
      </c>
      <c r="M120" s="479" t="e">
        <f>MR_Rohdaten!AE121-(MR_Regression!M$3*MR_Rohdaten!$D121+M$4)</f>
        <v>#DIV/0!</v>
      </c>
      <c r="N120" s="479" t="e">
        <f>MR_Rohdaten!AF121-(MR_Regression!N$3*MR_Rohdaten!$D121+N$4)</f>
        <v>#DIV/0!</v>
      </c>
      <c r="O120" s="479" t="e">
        <f>MR_Rohdaten!AG121-(MR_Regression!O$3*MR_Rohdaten!$D121+O$4)</f>
        <v>#DIV/0!</v>
      </c>
      <c r="P120" s="479" t="e">
        <f>MR_Rohdaten!AH121-(MR_Regression!P$3*MR_Rohdaten!$D121+P$4)</f>
        <v>#DIV/0!</v>
      </c>
    </row>
    <row r="121" spans="1:16" x14ac:dyDescent="0.25">
      <c r="A121" s="465">
        <v>116</v>
      </c>
      <c r="B121" s="479" t="e">
        <f>MR_Rohdaten!T122-(MR_Regression!B$3*MR_Rohdaten!$D122+B$4)</f>
        <v>#DIV/0!</v>
      </c>
      <c r="C121" s="479" t="e">
        <f>MR_Rohdaten!U122-(MR_Regression!C$3*MR_Rohdaten!$D122+C$4)</f>
        <v>#DIV/0!</v>
      </c>
      <c r="D121" s="479" t="e">
        <f>MR_Rohdaten!V122-(MR_Regression!D$3*MR_Rohdaten!$D122+D$4)</f>
        <v>#DIV/0!</v>
      </c>
      <c r="E121" s="479" t="e">
        <f>MR_Rohdaten!W122-(MR_Regression!E$3*MR_Rohdaten!$D122+E$4)</f>
        <v>#DIV/0!</v>
      </c>
      <c r="F121" s="479" t="e">
        <f>MR_Rohdaten!X122-(MR_Regression!F$3*MR_Rohdaten!$D122+F$4)</f>
        <v>#DIV/0!</v>
      </c>
      <c r="G121" s="479" t="e">
        <f>MR_Rohdaten!Y122-(MR_Regression!G$3*MR_Rohdaten!$D122+G$4)</f>
        <v>#DIV/0!</v>
      </c>
      <c r="H121" s="479" t="e">
        <f>MR_Rohdaten!Z122-(MR_Regression!H$3*MR_Rohdaten!$D122+H$4)</f>
        <v>#DIV/0!</v>
      </c>
      <c r="I121" s="479" t="e">
        <f>MR_Rohdaten!AA122-(MR_Regression!I$3*MR_Rohdaten!$D122+I$4)</f>
        <v>#DIV/0!</v>
      </c>
      <c r="J121" s="479" t="e">
        <f>MR_Rohdaten!AB122-(MR_Regression!J$3*MR_Rohdaten!$D122+J$4)</f>
        <v>#DIV/0!</v>
      </c>
      <c r="K121" s="479" t="e">
        <f>MR_Rohdaten!AC122-(MR_Regression!K$3*MR_Rohdaten!$D122+K$4)</f>
        <v>#DIV/0!</v>
      </c>
      <c r="L121" s="479" t="e">
        <f>MR_Rohdaten!AD122-(MR_Regression!L$3*MR_Rohdaten!$D122+L$4)</f>
        <v>#DIV/0!</v>
      </c>
      <c r="M121" s="479" t="e">
        <f>MR_Rohdaten!AE122-(MR_Regression!M$3*MR_Rohdaten!$D122+M$4)</f>
        <v>#DIV/0!</v>
      </c>
      <c r="N121" s="479" t="e">
        <f>MR_Rohdaten!AF122-(MR_Regression!N$3*MR_Rohdaten!$D122+N$4)</f>
        <v>#DIV/0!</v>
      </c>
      <c r="O121" s="479" t="e">
        <f>MR_Rohdaten!AG122-(MR_Regression!O$3*MR_Rohdaten!$D122+O$4)</f>
        <v>#DIV/0!</v>
      </c>
      <c r="P121" s="479" t="e">
        <f>MR_Rohdaten!AH122-(MR_Regression!P$3*MR_Rohdaten!$D122+P$4)</f>
        <v>#DIV/0!</v>
      </c>
    </row>
    <row r="122" spans="1:16" x14ac:dyDescent="0.25">
      <c r="A122" s="465">
        <v>117</v>
      </c>
      <c r="B122" s="479" t="e">
        <f>MR_Rohdaten!T123-(MR_Regression!B$3*MR_Rohdaten!$D123+B$4)</f>
        <v>#DIV/0!</v>
      </c>
      <c r="C122" s="479" t="e">
        <f>MR_Rohdaten!U123-(MR_Regression!C$3*MR_Rohdaten!$D123+C$4)</f>
        <v>#DIV/0!</v>
      </c>
      <c r="D122" s="479" t="e">
        <f>MR_Rohdaten!V123-(MR_Regression!D$3*MR_Rohdaten!$D123+D$4)</f>
        <v>#DIV/0!</v>
      </c>
      <c r="E122" s="479" t="e">
        <f>MR_Rohdaten!W123-(MR_Regression!E$3*MR_Rohdaten!$D123+E$4)</f>
        <v>#DIV/0!</v>
      </c>
      <c r="F122" s="479" t="e">
        <f>MR_Rohdaten!X123-(MR_Regression!F$3*MR_Rohdaten!$D123+F$4)</f>
        <v>#DIV/0!</v>
      </c>
      <c r="G122" s="479" t="e">
        <f>MR_Rohdaten!Y123-(MR_Regression!G$3*MR_Rohdaten!$D123+G$4)</f>
        <v>#DIV/0!</v>
      </c>
      <c r="H122" s="479" t="e">
        <f>MR_Rohdaten!Z123-(MR_Regression!H$3*MR_Rohdaten!$D123+H$4)</f>
        <v>#DIV/0!</v>
      </c>
      <c r="I122" s="479" t="e">
        <f>MR_Rohdaten!AA123-(MR_Regression!I$3*MR_Rohdaten!$D123+I$4)</f>
        <v>#DIV/0!</v>
      </c>
      <c r="J122" s="479" t="e">
        <f>MR_Rohdaten!AB123-(MR_Regression!J$3*MR_Rohdaten!$D123+J$4)</f>
        <v>#DIV/0!</v>
      </c>
      <c r="K122" s="479" t="e">
        <f>MR_Rohdaten!AC123-(MR_Regression!K$3*MR_Rohdaten!$D123+K$4)</f>
        <v>#DIV/0!</v>
      </c>
      <c r="L122" s="479" t="e">
        <f>MR_Rohdaten!AD123-(MR_Regression!L$3*MR_Rohdaten!$D123+L$4)</f>
        <v>#DIV/0!</v>
      </c>
      <c r="M122" s="479" t="e">
        <f>MR_Rohdaten!AE123-(MR_Regression!M$3*MR_Rohdaten!$D123+M$4)</f>
        <v>#DIV/0!</v>
      </c>
      <c r="N122" s="479" t="e">
        <f>MR_Rohdaten!AF123-(MR_Regression!N$3*MR_Rohdaten!$D123+N$4)</f>
        <v>#DIV/0!</v>
      </c>
      <c r="O122" s="479" t="e">
        <f>MR_Rohdaten!AG123-(MR_Regression!O$3*MR_Rohdaten!$D123+O$4)</f>
        <v>#DIV/0!</v>
      </c>
      <c r="P122" s="479" t="e">
        <f>MR_Rohdaten!AH123-(MR_Regression!P$3*MR_Rohdaten!$D123+P$4)</f>
        <v>#DIV/0!</v>
      </c>
    </row>
    <row r="123" spans="1:16" x14ac:dyDescent="0.25">
      <c r="A123" s="465">
        <v>118</v>
      </c>
      <c r="B123" s="479" t="e">
        <f>MR_Rohdaten!T124-(MR_Regression!B$3*MR_Rohdaten!$D124+B$4)</f>
        <v>#DIV/0!</v>
      </c>
      <c r="C123" s="479" t="e">
        <f>MR_Rohdaten!U124-(MR_Regression!C$3*MR_Rohdaten!$D124+C$4)</f>
        <v>#DIV/0!</v>
      </c>
      <c r="D123" s="479" t="e">
        <f>MR_Rohdaten!V124-(MR_Regression!D$3*MR_Rohdaten!$D124+D$4)</f>
        <v>#DIV/0!</v>
      </c>
      <c r="E123" s="479" t="e">
        <f>MR_Rohdaten!W124-(MR_Regression!E$3*MR_Rohdaten!$D124+E$4)</f>
        <v>#DIV/0!</v>
      </c>
      <c r="F123" s="479" t="e">
        <f>MR_Rohdaten!X124-(MR_Regression!F$3*MR_Rohdaten!$D124+F$4)</f>
        <v>#DIV/0!</v>
      </c>
      <c r="G123" s="479" t="e">
        <f>MR_Rohdaten!Y124-(MR_Regression!G$3*MR_Rohdaten!$D124+G$4)</f>
        <v>#DIV/0!</v>
      </c>
      <c r="H123" s="479" t="e">
        <f>MR_Rohdaten!Z124-(MR_Regression!H$3*MR_Rohdaten!$D124+H$4)</f>
        <v>#DIV/0!</v>
      </c>
      <c r="I123" s="479" t="e">
        <f>MR_Rohdaten!AA124-(MR_Regression!I$3*MR_Rohdaten!$D124+I$4)</f>
        <v>#DIV/0!</v>
      </c>
      <c r="J123" s="479" t="e">
        <f>MR_Rohdaten!AB124-(MR_Regression!J$3*MR_Rohdaten!$D124+J$4)</f>
        <v>#DIV/0!</v>
      </c>
      <c r="K123" s="479" t="e">
        <f>MR_Rohdaten!AC124-(MR_Regression!K$3*MR_Rohdaten!$D124+K$4)</f>
        <v>#DIV/0!</v>
      </c>
      <c r="L123" s="479" t="e">
        <f>MR_Rohdaten!AD124-(MR_Regression!L$3*MR_Rohdaten!$D124+L$4)</f>
        <v>#DIV/0!</v>
      </c>
      <c r="M123" s="479" t="e">
        <f>MR_Rohdaten!AE124-(MR_Regression!M$3*MR_Rohdaten!$D124+M$4)</f>
        <v>#DIV/0!</v>
      </c>
      <c r="N123" s="479" t="e">
        <f>MR_Rohdaten!AF124-(MR_Regression!N$3*MR_Rohdaten!$D124+N$4)</f>
        <v>#DIV/0!</v>
      </c>
      <c r="O123" s="479" t="e">
        <f>MR_Rohdaten!AG124-(MR_Regression!O$3*MR_Rohdaten!$D124+O$4)</f>
        <v>#DIV/0!</v>
      </c>
      <c r="P123" s="479" t="e">
        <f>MR_Rohdaten!AH124-(MR_Regression!P$3*MR_Rohdaten!$D124+P$4)</f>
        <v>#DIV/0!</v>
      </c>
    </row>
    <row r="124" spans="1:16" x14ac:dyDescent="0.25">
      <c r="A124" s="465">
        <v>119</v>
      </c>
      <c r="B124" s="479" t="e">
        <f>MR_Rohdaten!T125-(MR_Regression!B$3*MR_Rohdaten!$D125+B$4)</f>
        <v>#DIV/0!</v>
      </c>
      <c r="C124" s="479" t="e">
        <f>MR_Rohdaten!U125-(MR_Regression!C$3*MR_Rohdaten!$D125+C$4)</f>
        <v>#DIV/0!</v>
      </c>
      <c r="D124" s="479" t="e">
        <f>MR_Rohdaten!V125-(MR_Regression!D$3*MR_Rohdaten!$D125+D$4)</f>
        <v>#DIV/0!</v>
      </c>
      <c r="E124" s="479" t="e">
        <f>MR_Rohdaten!W125-(MR_Regression!E$3*MR_Rohdaten!$D125+E$4)</f>
        <v>#DIV/0!</v>
      </c>
      <c r="F124" s="479" t="e">
        <f>MR_Rohdaten!X125-(MR_Regression!F$3*MR_Rohdaten!$D125+F$4)</f>
        <v>#DIV/0!</v>
      </c>
      <c r="G124" s="479" t="e">
        <f>MR_Rohdaten!Y125-(MR_Regression!G$3*MR_Rohdaten!$D125+G$4)</f>
        <v>#DIV/0!</v>
      </c>
      <c r="H124" s="479" t="e">
        <f>MR_Rohdaten!Z125-(MR_Regression!H$3*MR_Rohdaten!$D125+H$4)</f>
        <v>#DIV/0!</v>
      </c>
      <c r="I124" s="479" t="e">
        <f>MR_Rohdaten!AA125-(MR_Regression!I$3*MR_Rohdaten!$D125+I$4)</f>
        <v>#DIV/0!</v>
      </c>
      <c r="J124" s="479" t="e">
        <f>MR_Rohdaten!AB125-(MR_Regression!J$3*MR_Rohdaten!$D125+J$4)</f>
        <v>#DIV/0!</v>
      </c>
      <c r="K124" s="479" t="e">
        <f>MR_Rohdaten!AC125-(MR_Regression!K$3*MR_Rohdaten!$D125+K$4)</f>
        <v>#DIV/0!</v>
      </c>
      <c r="L124" s="479" t="e">
        <f>MR_Rohdaten!AD125-(MR_Regression!L$3*MR_Rohdaten!$D125+L$4)</f>
        <v>#DIV/0!</v>
      </c>
      <c r="M124" s="479" t="e">
        <f>MR_Rohdaten!AE125-(MR_Regression!M$3*MR_Rohdaten!$D125+M$4)</f>
        <v>#DIV/0!</v>
      </c>
      <c r="N124" s="479" t="e">
        <f>MR_Rohdaten!AF125-(MR_Regression!N$3*MR_Rohdaten!$D125+N$4)</f>
        <v>#DIV/0!</v>
      </c>
      <c r="O124" s="479" t="e">
        <f>MR_Rohdaten!AG125-(MR_Regression!O$3*MR_Rohdaten!$D125+O$4)</f>
        <v>#DIV/0!</v>
      </c>
      <c r="P124" s="479" t="e">
        <f>MR_Rohdaten!AH125-(MR_Regression!P$3*MR_Rohdaten!$D125+P$4)</f>
        <v>#DIV/0!</v>
      </c>
    </row>
    <row r="125" spans="1:16" x14ac:dyDescent="0.25">
      <c r="A125" s="465">
        <v>120</v>
      </c>
      <c r="B125" s="479" t="e">
        <f>MR_Rohdaten!T126-(MR_Regression!B$3*MR_Rohdaten!$D126+B$4)</f>
        <v>#DIV/0!</v>
      </c>
      <c r="C125" s="479" t="e">
        <f>MR_Rohdaten!U126-(MR_Regression!C$3*MR_Rohdaten!$D126+C$4)</f>
        <v>#DIV/0!</v>
      </c>
      <c r="D125" s="479" t="e">
        <f>MR_Rohdaten!V126-(MR_Regression!D$3*MR_Rohdaten!$D126+D$4)</f>
        <v>#DIV/0!</v>
      </c>
      <c r="E125" s="479" t="e">
        <f>MR_Rohdaten!W126-(MR_Regression!E$3*MR_Rohdaten!$D126+E$4)</f>
        <v>#DIV/0!</v>
      </c>
      <c r="F125" s="479" t="e">
        <f>MR_Rohdaten!X126-(MR_Regression!F$3*MR_Rohdaten!$D126+F$4)</f>
        <v>#DIV/0!</v>
      </c>
      <c r="G125" s="479" t="e">
        <f>MR_Rohdaten!Y126-(MR_Regression!G$3*MR_Rohdaten!$D126+G$4)</f>
        <v>#DIV/0!</v>
      </c>
      <c r="H125" s="479" t="e">
        <f>MR_Rohdaten!Z126-(MR_Regression!H$3*MR_Rohdaten!$D126+H$4)</f>
        <v>#DIV/0!</v>
      </c>
      <c r="I125" s="479" t="e">
        <f>MR_Rohdaten!AA126-(MR_Regression!I$3*MR_Rohdaten!$D126+I$4)</f>
        <v>#DIV/0!</v>
      </c>
      <c r="J125" s="479" t="e">
        <f>MR_Rohdaten!AB126-(MR_Regression!J$3*MR_Rohdaten!$D126+J$4)</f>
        <v>#DIV/0!</v>
      </c>
      <c r="K125" s="479" t="e">
        <f>MR_Rohdaten!AC126-(MR_Regression!K$3*MR_Rohdaten!$D126+K$4)</f>
        <v>#DIV/0!</v>
      </c>
      <c r="L125" s="479" t="e">
        <f>MR_Rohdaten!AD126-(MR_Regression!L$3*MR_Rohdaten!$D126+L$4)</f>
        <v>#DIV/0!</v>
      </c>
      <c r="M125" s="479" t="e">
        <f>MR_Rohdaten!AE126-(MR_Regression!M$3*MR_Rohdaten!$D126+M$4)</f>
        <v>#DIV/0!</v>
      </c>
      <c r="N125" s="479" t="e">
        <f>MR_Rohdaten!AF126-(MR_Regression!N$3*MR_Rohdaten!$D126+N$4)</f>
        <v>#DIV/0!</v>
      </c>
      <c r="O125" s="479" t="e">
        <f>MR_Rohdaten!AG126-(MR_Regression!O$3*MR_Rohdaten!$D126+O$4)</f>
        <v>#DIV/0!</v>
      </c>
      <c r="P125" s="479" t="e">
        <f>MR_Rohdaten!AH126-(MR_Regression!P$3*MR_Rohdaten!$D126+P$4)</f>
        <v>#DIV/0!</v>
      </c>
    </row>
    <row r="126" spans="1:16" x14ac:dyDescent="0.25">
      <c r="A126" s="465">
        <v>121</v>
      </c>
      <c r="B126" s="479" t="e">
        <f>MR_Rohdaten!T127-(MR_Regression!B$3*MR_Rohdaten!$D127+B$4)</f>
        <v>#DIV/0!</v>
      </c>
      <c r="C126" s="479" t="e">
        <f>MR_Rohdaten!U127-(MR_Regression!C$3*MR_Rohdaten!$D127+C$4)</f>
        <v>#DIV/0!</v>
      </c>
      <c r="D126" s="479" t="e">
        <f>MR_Rohdaten!V127-(MR_Regression!D$3*MR_Rohdaten!$D127+D$4)</f>
        <v>#DIV/0!</v>
      </c>
      <c r="E126" s="479" t="e">
        <f>MR_Rohdaten!W127-(MR_Regression!E$3*MR_Rohdaten!$D127+E$4)</f>
        <v>#DIV/0!</v>
      </c>
      <c r="F126" s="479" t="e">
        <f>MR_Rohdaten!X127-(MR_Regression!F$3*MR_Rohdaten!$D127+F$4)</f>
        <v>#DIV/0!</v>
      </c>
      <c r="G126" s="479" t="e">
        <f>MR_Rohdaten!Y127-(MR_Regression!G$3*MR_Rohdaten!$D127+G$4)</f>
        <v>#DIV/0!</v>
      </c>
      <c r="H126" s="479" t="e">
        <f>MR_Rohdaten!Z127-(MR_Regression!H$3*MR_Rohdaten!$D127+H$4)</f>
        <v>#DIV/0!</v>
      </c>
      <c r="I126" s="479" t="e">
        <f>MR_Rohdaten!AA127-(MR_Regression!I$3*MR_Rohdaten!$D127+I$4)</f>
        <v>#DIV/0!</v>
      </c>
      <c r="J126" s="479" t="e">
        <f>MR_Rohdaten!AB127-(MR_Regression!J$3*MR_Rohdaten!$D127+J$4)</f>
        <v>#DIV/0!</v>
      </c>
      <c r="K126" s="479" t="e">
        <f>MR_Rohdaten!AC127-(MR_Regression!K$3*MR_Rohdaten!$D127+K$4)</f>
        <v>#DIV/0!</v>
      </c>
      <c r="L126" s="479" t="e">
        <f>MR_Rohdaten!AD127-(MR_Regression!L$3*MR_Rohdaten!$D127+L$4)</f>
        <v>#DIV/0!</v>
      </c>
      <c r="M126" s="479" t="e">
        <f>MR_Rohdaten!AE127-(MR_Regression!M$3*MR_Rohdaten!$D127+M$4)</f>
        <v>#DIV/0!</v>
      </c>
      <c r="N126" s="479" t="e">
        <f>MR_Rohdaten!AF127-(MR_Regression!N$3*MR_Rohdaten!$D127+N$4)</f>
        <v>#DIV/0!</v>
      </c>
      <c r="O126" s="479" t="e">
        <f>MR_Rohdaten!AG127-(MR_Regression!O$3*MR_Rohdaten!$D127+O$4)</f>
        <v>#DIV/0!</v>
      </c>
      <c r="P126" s="479" t="e">
        <f>MR_Rohdaten!AH127-(MR_Regression!P$3*MR_Rohdaten!$D127+P$4)</f>
        <v>#DIV/0!</v>
      </c>
    </row>
    <row r="127" spans="1:16" x14ac:dyDescent="0.25">
      <c r="A127" s="465">
        <v>122</v>
      </c>
      <c r="B127" s="479" t="e">
        <f>MR_Rohdaten!T128-(MR_Regression!B$3*MR_Rohdaten!$D128+B$4)</f>
        <v>#DIV/0!</v>
      </c>
      <c r="C127" s="479" t="e">
        <f>MR_Rohdaten!U128-(MR_Regression!C$3*MR_Rohdaten!$D128+C$4)</f>
        <v>#DIV/0!</v>
      </c>
      <c r="D127" s="479" t="e">
        <f>MR_Rohdaten!V128-(MR_Regression!D$3*MR_Rohdaten!$D128+D$4)</f>
        <v>#DIV/0!</v>
      </c>
      <c r="E127" s="479" t="e">
        <f>MR_Rohdaten!W128-(MR_Regression!E$3*MR_Rohdaten!$D128+E$4)</f>
        <v>#DIV/0!</v>
      </c>
      <c r="F127" s="479" t="e">
        <f>MR_Rohdaten!X128-(MR_Regression!F$3*MR_Rohdaten!$D128+F$4)</f>
        <v>#DIV/0!</v>
      </c>
      <c r="G127" s="479" t="e">
        <f>MR_Rohdaten!Y128-(MR_Regression!G$3*MR_Rohdaten!$D128+G$4)</f>
        <v>#DIV/0!</v>
      </c>
      <c r="H127" s="479" t="e">
        <f>MR_Rohdaten!Z128-(MR_Regression!H$3*MR_Rohdaten!$D128+H$4)</f>
        <v>#DIV/0!</v>
      </c>
      <c r="I127" s="479" t="e">
        <f>MR_Rohdaten!AA128-(MR_Regression!I$3*MR_Rohdaten!$D128+I$4)</f>
        <v>#DIV/0!</v>
      </c>
      <c r="J127" s="479" t="e">
        <f>MR_Rohdaten!AB128-(MR_Regression!J$3*MR_Rohdaten!$D128+J$4)</f>
        <v>#DIV/0!</v>
      </c>
      <c r="K127" s="479" t="e">
        <f>MR_Rohdaten!AC128-(MR_Regression!K$3*MR_Rohdaten!$D128+K$4)</f>
        <v>#DIV/0!</v>
      </c>
      <c r="L127" s="479" t="e">
        <f>MR_Rohdaten!AD128-(MR_Regression!L$3*MR_Rohdaten!$D128+L$4)</f>
        <v>#DIV/0!</v>
      </c>
      <c r="M127" s="479" t="e">
        <f>MR_Rohdaten!AE128-(MR_Regression!M$3*MR_Rohdaten!$D128+M$4)</f>
        <v>#DIV/0!</v>
      </c>
      <c r="N127" s="479" t="e">
        <f>MR_Rohdaten!AF128-(MR_Regression!N$3*MR_Rohdaten!$D128+N$4)</f>
        <v>#DIV/0!</v>
      </c>
      <c r="O127" s="479" t="e">
        <f>MR_Rohdaten!AG128-(MR_Regression!O$3*MR_Rohdaten!$D128+O$4)</f>
        <v>#DIV/0!</v>
      </c>
      <c r="P127" s="479" t="e">
        <f>MR_Rohdaten!AH128-(MR_Regression!P$3*MR_Rohdaten!$D128+P$4)</f>
        <v>#DIV/0!</v>
      </c>
    </row>
    <row r="128" spans="1:16" x14ac:dyDescent="0.25">
      <c r="A128" s="465">
        <v>123</v>
      </c>
      <c r="B128" s="479" t="e">
        <f>MR_Rohdaten!T129-(MR_Regression!B$3*MR_Rohdaten!$D129+B$4)</f>
        <v>#DIV/0!</v>
      </c>
      <c r="C128" s="479" t="e">
        <f>MR_Rohdaten!U129-(MR_Regression!C$3*MR_Rohdaten!$D129+C$4)</f>
        <v>#DIV/0!</v>
      </c>
      <c r="D128" s="479" t="e">
        <f>MR_Rohdaten!V129-(MR_Regression!D$3*MR_Rohdaten!$D129+D$4)</f>
        <v>#DIV/0!</v>
      </c>
      <c r="E128" s="479" t="e">
        <f>MR_Rohdaten!W129-(MR_Regression!E$3*MR_Rohdaten!$D129+E$4)</f>
        <v>#DIV/0!</v>
      </c>
      <c r="F128" s="479" t="e">
        <f>MR_Rohdaten!X129-(MR_Regression!F$3*MR_Rohdaten!$D129+F$4)</f>
        <v>#DIV/0!</v>
      </c>
      <c r="G128" s="479" t="e">
        <f>MR_Rohdaten!Y129-(MR_Regression!G$3*MR_Rohdaten!$D129+G$4)</f>
        <v>#DIV/0!</v>
      </c>
      <c r="H128" s="479" t="e">
        <f>MR_Rohdaten!Z129-(MR_Regression!H$3*MR_Rohdaten!$D129+H$4)</f>
        <v>#DIV/0!</v>
      </c>
      <c r="I128" s="479" t="e">
        <f>MR_Rohdaten!AA129-(MR_Regression!I$3*MR_Rohdaten!$D129+I$4)</f>
        <v>#DIV/0!</v>
      </c>
      <c r="J128" s="479" t="e">
        <f>MR_Rohdaten!AB129-(MR_Regression!J$3*MR_Rohdaten!$D129+J$4)</f>
        <v>#DIV/0!</v>
      </c>
      <c r="K128" s="479" t="e">
        <f>MR_Rohdaten!AC129-(MR_Regression!K$3*MR_Rohdaten!$D129+K$4)</f>
        <v>#DIV/0!</v>
      </c>
      <c r="L128" s="479" t="e">
        <f>MR_Rohdaten!AD129-(MR_Regression!L$3*MR_Rohdaten!$D129+L$4)</f>
        <v>#DIV/0!</v>
      </c>
      <c r="M128" s="479" t="e">
        <f>MR_Rohdaten!AE129-(MR_Regression!M$3*MR_Rohdaten!$D129+M$4)</f>
        <v>#DIV/0!</v>
      </c>
      <c r="N128" s="479" t="e">
        <f>MR_Rohdaten!AF129-(MR_Regression!N$3*MR_Rohdaten!$D129+N$4)</f>
        <v>#DIV/0!</v>
      </c>
      <c r="O128" s="479" t="e">
        <f>MR_Rohdaten!AG129-(MR_Regression!O$3*MR_Rohdaten!$D129+O$4)</f>
        <v>#DIV/0!</v>
      </c>
      <c r="P128" s="479" t="e">
        <f>MR_Rohdaten!AH129-(MR_Regression!P$3*MR_Rohdaten!$D129+P$4)</f>
        <v>#DIV/0!</v>
      </c>
    </row>
    <row r="129" spans="1:16" x14ac:dyDescent="0.25">
      <c r="A129" s="465">
        <v>124</v>
      </c>
      <c r="B129" s="479" t="e">
        <f>MR_Rohdaten!T130-(MR_Regression!B$3*MR_Rohdaten!$D130+B$4)</f>
        <v>#DIV/0!</v>
      </c>
      <c r="C129" s="479" t="e">
        <f>MR_Rohdaten!U130-(MR_Regression!C$3*MR_Rohdaten!$D130+C$4)</f>
        <v>#DIV/0!</v>
      </c>
      <c r="D129" s="479" t="e">
        <f>MR_Rohdaten!V130-(MR_Regression!D$3*MR_Rohdaten!$D130+D$4)</f>
        <v>#DIV/0!</v>
      </c>
      <c r="E129" s="479" t="e">
        <f>MR_Rohdaten!W130-(MR_Regression!E$3*MR_Rohdaten!$D130+E$4)</f>
        <v>#DIV/0!</v>
      </c>
      <c r="F129" s="479" t="e">
        <f>MR_Rohdaten!X130-(MR_Regression!F$3*MR_Rohdaten!$D130+F$4)</f>
        <v>#DIV/0!</v>
      </c>
      <c r="G129" s="479" t="e">
        <f>MR_Rohdaten!Y130-(MR_Regression!G$3*MR_Rohdaten!$D130+G$4)</f>
        <v>#DIV/0!</v>
      </c>
      <c r="H129" s="479" t="e">
        <f>MR_Rohdaten!Z130-(MR_Regression!H$3*MR_Rohdaten!$D130+H$4)</f>
        <v>#DIV/0!</v>
      </c>
      <c r="I129" s="479" t="e">
        <f>MR_Rohdaten!AA130-(MR_Regression!I$3*MR_Rohdaten!$D130+I$4)</f>
        <v>#DIV/0!</v>
      </c>
      <c r="J129" s="479" t="e">
        <f>MR_Rohdaten!AB130-(MR_Regression!J$3*MR_Rohdaten!$D130+J$4)</f>
        <v>#DIV/0!</v>
      </c>
      <c r="K129" s="479" t="e">
        <f>MR_Rohdaten!AC130-(MR_Regression!K$3*MR_Rohdaten!$D130+K$4)</f>
        <v>#DIV/0!</v>
      </c>
      <c r="L129" s="479" t="e">
        <f>MR_Rohdaten!AD130-(MR_Regression!L$3*MR_Rohdaten!$D130+L$4)</f>
        <v>#DIV/0!</v>
      </c>
      <c r="M129" s="479" t="e">
        <f>MR_Rohdaten!AE130-(MR_Regression!M$3*MR_Rohdaten!$D130+M$4)</f>
        <v>#DIV/0!</v>
      </c>
      <c r="N129" s="479" t="e">
        <f>MR_Rohdaten!AF130-(MR_Regression!N$3*MR_Rohdaten!$D130+N$4)</f>
        <v>#DIV/0!</v>
      </c>
      <c r="O129" s="479" t="e">
        <f>MR_Rohdaten!AG130-(MR_Regression!O$3*MR_Rohdaten!$D130+O$4)</f>
        <v>#DIV/0!</v>
      </c>
      <c r="P129" s="479" t="e">
        <f>MR_Rohdaten!AH130-(MR_Regression!P$3*MR_Rohdaten!$D130+P$4)</f>
        <v>#DIV/0!</v>
      </c>
    </row>
    <row r="130" spans="1:16" x14ac:dyDescent="0.25">
      <c r="A130" s="465">
        <v>125</v>
      </c>
      <c r="B130" s="479" t="e">
        <f>MR_Rohdaten!T131-(MR_Regression!B$3*MR_Rohdaten!$D131+B$4)</f>
        <v>#DIV/0!</v>
      </c>
      <c r="C130" s="479" t="e">
        <f>MR_Rohdaten!U131-(MR_Regression!C$3*MR_Rohdaten!$D131+C$4)</f>
        <v>#DIV/0!</v>
      </c>
      <c r="D130" s="479" t="e">
        <f>MR_Rohdaten!V131-(MR_Regression!D$3*MR_Rohdaten!$D131+D$4)</f>
        <v>#DIV/0!</v>
      </c>
      <c r="E130" s="479" t="e">
        <f>MR_Rohdaten!W131-(MR_Regression!E$3*MR_Rohdaten!$D131+E$4)</f>
        <v>#DIV/0!</v>
      </c>
      <c r="F130" s="479" t="e">
        <f>MR_Rohdaten!X131-(MR_Regression!F$3*MR_Rohdaten!$D131+F$4)</f>
        <v>#DIV/0!</v>
      </c>
      <c r="G130" s="479" t="e">
        <f>MR_Rohdaten!Y131-(MR_Regression!G$3*MR_Rohdaten!$D131+G$4)</f>
        <v>#DIV/0!</v>
      </c>
      <c r="H130" s="479" t="e">
        <f>MR_Rohdaten!Z131-(MR_Regression!H$3*MR_Rohdaten!$D131+H$4)</f>
        <v>#DIV/0!</v>
      </c>
      <c r="I130" s="479" t="e">
        <f>MR_Rohdaten!AA131-(MR_Regression!I$3*MR_Rohdaten!$D131+I$4)</f>
        <v>#DIV/0!</v>
      </c>
      <c r="J130" s="479" t="e">
        <f>MR_Rohdaten!AB131-(MR_Regression!J$3*MR_Rohdaten!$D131+J$4)</f>
        <v>#DIV/0!</v>
      </c>
      <c r="K130" s="479" t="e">
        <f>MR_Rohdaten!AC131-(MR_Regression!K$3*MR_Rohdaten!$D131+K$4)</f>
        <v>#DIV/0!</v>
      </c>
      <c r="L130" s="479" t="e">
        <f>MR_Rohdaten!AD131-(MR_Regression!L$3*MR_Rohdaten!$D131+L$4)</f>
        <v>#DIV/0!</v>
      </c>
      <c r="M130" s="479" t="e">
        <f>MR_Rohdaten!AE131-(MR_Regression!M$3*MR_Rohdaten!$D131+M$4)</f>
        <v>#DIV/0!</v>
      </c>
      <c r="N130" s="479" t="e">
        <f>MR_Rohdaten!AF131-(MR_Regression!N$3*MR_Rohdaten!$D131+N$4)</f>
        <v>#DIV/0!</v>
      </c>
      <c r="O130" s="479" t="e">
        <f>MR_Rohdaten!AG131-(MR_Regression!O$3*MR_Rohdaten!$D131+O$4)</f>
        <v>#DIV/0!</v>
      </c>
      <c r="P130" s="479" t="e">
        <f>MR_Rohdaten!AH131-(MR_Regression!P$3*MR_Rohdaten!$D131+P$4)</f>
        <v>#DIV/0!</v>
      </c>
    </row>
    <row r="131" spans="1:16" x14ac:dyDescent="0.25">
      <c r="A131" s="465">
        <v>126</v>
      </c>
      <c r="B131" s="479" t="e">
        <f>MR_Rohdaten!T132-(MR_Regression!B$3*MR_Rohdaten!$D132+B$4)</f>
        <v>#DIV/0!</v>
      </c>
      <c r="C131" s="479" t="e">
        <f>MR_Rohdaten!U132-(MR_Regression!C$3*MR_Rohdaten!$D132+C$4)</f>
        <v>#DIV/0!</v>
      </c>
      <c r="D131" s="479" t="e">
        <f>MR_Rohdaten!V132-(MR_Regression!D$3*MR_Rohdaten!$D132+D$4)</f>
        <v>#DIV/0!</v>
      </c>
      <c r="E131" s="479" t="e">
        <f>MR_Rohdaten!W132-(MR_Regression!E$3*MR_Rohdaten!$D132+E$4)</f>
        <v>#DIV/0!</v>
      </c>
      <c r="F131" s="479" t="e">
        <f>MR_Rohdaten!X132-(MR_Regression!F$3*MR_Rohdaten!$D132+F$4)</f>
        <v>#DIV/0!</v>
      </c>
      <c r="G131" s="479" t="e">
        <f>MR_Rohdaten!Y132-(MR_Regression!G$3*MR_Rohdaten!$D132+G$4)</f>
        <v>#DIV/0!</v>
      </c>
      <c r="H131" s="479" t="e">
        <f>MR_Rohdaten!Z132-(MR_Regression!H$3*MR_Rohdaten!$D132+H$4)</f>
        <v>#DIV/0!</v>
      </c>
      <c r="I131" s="479" t="e">
        <f>MR_Rohdaten!AA132-(MR_Regression!I$3*MR_Rohdaten!$D132+I$4)</f>
        <v>#DIV/0!</v>
      </c>
      <c r="J131" s="479" t="e">
        <f>MR_Rohdaten!AB132-(MR_Regression!J$3*MR_Rohdaten!$D132+J$4)</f>
        <v>#DIV/0!</v>
      </c>
      <c r="K131" s="479" t="e">
        <f>MR_Rohdaten!AC132-(MR_Regression!K$3*MR_Rohdaten!$D132+K$4)</f>
        <v>#DIV/0!</v>
      </c>
      <c r="L131" s="479" t="e">
        <f>MR_Rohdaten!AD132-(MR_Regression!L$3*MR_Rohdaten!$D132+L$4)</f>
        <v>#DIV/0!</v>
      </c>
      <c r="M131" s="479" t="e">
        <f>MR_Rohdaten!AE132-(MR_Regression!M$3*MR_Rohdaten!$D132+M$4)</f>
        <v>#DIV/0!</v>
      </c>
      <c r="N131" s="479" t="e">
        <f>MR_Rohdaten!AF132-(MR_Regression!N$3*MR_Rohdaten!$D132+N$4)</f>
        <v>#DIV/0!</v>
      </c>
      <c r="O131" s="479" t="e">
        <f>MR_Rohdaten!AG132-(MR_Regression!O$3*MR_Rohdaten!$D132+O$4)</f>
        <v>#DIV/0!</v>
      </c>
      <c r="P131" s="479" t="e">
        <f>MR_Rohdaten!AH132-(MR_Regression!P$3*MR_Rohdaten!$D132+P$4)</f>
        <v>#DIV/0!</v>
      </c>
    </row>
    <row r="132" spans="1:16" x14ac:dyDescent="0.25">
      <c r="A132" s="465">
        <v>127</v>
      </c>
      <c r="B132" s="479" t="e">
        <f>MR_Rohdaten!T133-(MR_Regression!B$3*MR_Rohdaten!$D133+B$4)</f>
        <v>#DIV/0!</v>
      </c>
      <c r="C132" s="479" t="e">
        <f>MR_Rohdaten!U133-(MR_Regression!C$3*MR_Rohdaten!$D133+C$4)</f>
        <v>#DIV/0!</v>
      </c>
      <c r="D132" s="479" t="e">
        <f>MR_Rohdaten!V133-(MR_Regression!D$3*MR_Rohdaten!$D133+D$4)</f>
        <v>#DIV/0!</v>
      </c>
      <c r="E132" s="479" t="e">
        <f>MR_Rohdaten!W133-(MR_Regression!E$3*MR_Rohdaten!$D133+E$4)</f>
        <v>#DIV/0!</v>
      </c>
      <c r="F132" s="479" t="e">
        <f>MR_Rohdaten!X133-(MR_Regression!F$3*MR_Rohdaten!$D133+F$4)</f>
        <v>#DIV/0!</v>
      </c>
      <c r="G132" s="479" t="e">
        <f>MR_Rohdaten!Y133-(MR_Regression!G$3*MR_Rohdaten!$D133+G$4)</f>
        <v>#DIV/0!</v>
      </c>
      <c r="H132" s="479" t="e">
        <f>MR_Rohdaten!Z133-(MR_Regression!H$3*MR_Rohdaten!$D133+H$4)</f>
        <v>#DIV/0!</v>
      </c>
      <c r="I132" s="479" t="e">
        <f>MR_Rohdaten!AA133-(MR_Regression!I$3*MR_Rohdaten!$D133+I$4)</f>
        <v>#DIV/0!</v>
      </c>
      <c r="J132" s="479" t="e">
        <f>MR_Rohdaten!AB133-(MR_Regression!J$3*MR_Rohdaten!$D133+J$4)</f>
        <v>#DIV/0!</v>
      </c>
      <c r="K132" s="479" t="e">
        <f>MR_Rohdaten!AC133-(MR_Regression!K$3*MR_Rohdaten!$D133+K$4)</f>
        <v>#DIV/0!</v>
      </c>
      <c r="L132" s="479" t="e">
        <f>MR_Rohdaten!AD133-(MR_Regression!L$3*MR_Rohdaten!$D133+L$4)</f>
        <v>#DIV/0!</v>
      </c>
      <c r="M132" s="479" t="e">
        <f>MR_Rohdaten!AE133-(MR_Regression!M$3*MR_Rohdaten!$D133+M$4)</f>
        <v>#DIV/0!</v>
      </c>
      <c r="N132" s="479" t="e">
        <f>MR_Rohdaten!AF133-(MR_Regression!N$3*MR_Rohdaten!$D133+N$4)</f>
        <v>#DIV/0!</v>
      </c>
      <c r="O132" s="479" t="e">
        <f>MR_Rohdaten!AG133-(MR_Regression!O$3*MR_Rohdaten!$D133+O$4)</f>
        <v>#DIV/0!</v>
      </c>
      <c r="P132" s="479" t="e">
        <f>MR_Rohdaten!AH133-(MR_Regression!P$3*MR_Rohdaten!$D133+P$4)</f>
        <v>#DIV/0!</v>
      </c>
    </row>
    <row r="133" spans="1:16" x14ac:dyDescent="0.25">
      <c r="A133" s="465">
        <v>128</v>
      </c>
      <c r="B133" s="479" t="e">
        <f>MR_Rohdaten!T134-(MR_Regression!B$3*MR_Rohdaten!$D134+B$4)</f>
        <v>#DIV/0!</v>
      </c>
      <c r="C133" s="479" t="e">
        <f>MR_Rohdaten!U134-(MR_Regression!C$3*MR_Rohdaten!$D134+C$4)</f>
        <v>#DIV/0!</v>
      </c>
      <c r="D133" s="479" t="e">
        <f>MR_Rohdaten!V134-(MR_Regression!D$3*MR_Rohdaten!$D134+D$4)</f>
        <v>#DIV/0!</v>
      </c>
      <c r="E133" s="479" t="e">
        <f>MR_Rohdaten!W134-(MR_Regression!E$3*MR_Rohdaten!$D134+E$4)</f>
        <v>#DIV/0!</v>
      </c>
      <c r="F133" s="479" t="e">
        <f>MR_Rohdaten!X134-(MR_Regression!F$3*MR_Rohdaten!$D134+F$4)</f>
        <v>#DIV/0!</v>
      </c>
      <c r="G133" s="479" t="e">
        <f>MR_Rohdaten!Y134-(MR_Regression!G$3*MR_Rohdaten!$D134+G$4)</f>
        <v>#DIV/0!</v>
      </c>
      <c r="H133" s="479" t="e">
        <f>MR_Rohdaten!Z134-(MR_Regression!H$3*MR_Rohdaten!$D134+H$4)</f>
        <v>#DIV/0!</v>
      </c>
      <c r="I133" s="479" t="e">
        <f>MR_Rohdaten!AA134-(MR_Regression!I$3*MR_Rohdaten!$D134+I$4)</f>
        <v>#DIV/0!</v>
      </c>
      <c r="J133" s="479" t="e">
        <f>MR_Rohdaten!AB134-(MR_Regression!J$3*MR_Rohdaten!$D134+J$4)</f>
        <v>#DIV/0!</v>
      </c>
      <c r="K133" s="479" t="e">
        <f>MR_Rohdaten!AC134-(MR_Regression!K$3*MR_Rohdaten!$D134+K$4)</f>
        <v>#DIV/0!</v>
      </c>
      <c r="L133" s="479" t="e">
        <f>MR_Rohdaten!AD134-(MR_Regression!L$3*MR_Rohdaten!$D134+L$4)</f>
        <v>#DIV/0!</v>
      </c>
      <c r="M133" s="479" t="e">
        <f>MR_Rohdaten!AE134-(MR_Regression!M$3*MR_Rohdaten!$D134+M$4)</f>
        <v>#DIV/0!</v>
      </c>
      <c r="N133" s="479" t="e">
        <f>MR_Rohdaten!AF134-(MR_Regression!N$3*MR_Rohdaten!$D134+N$4)</f>
        <v>#DIV/0!</v>
      </c>
      <c r="O133" s="479" t="e">
        <f>MR_Rohdaten!AG134-(MR_Regression!O$3*MR_Rohdaten!$D134+O$4)</f>
        <v>#DIV/0!</v>
      </c>
      <c r="P133" s="479" t="e">
        <f>MR_Rohdaten!AH134-(MR_Regression!P$3*MR_Rohdaten!$D134+P$4)</f>
        <v>#DIV/0!</v>
      </c>
    </row>
    <row r="134" spans="1:16" x14ac:dyDescent="0.25">
      <c r="A134" s="465">
        <v>129</v>
      </c>
      <c r="B134" s="479" t="e">
        <f>MR_Rohdaten!T135-(MR_Regression!B$3*MR_Rohdaten!$D135+B$4)</f>
        <v>#DIV/0!</v>
      </c>
      <c r="C134" s="479" t="e">
        <f>MR_Rohdaten!U135-(MR_Regression!C$3*MR_Rohdaten!$D135+C$4)</f>
        <v>#DIV/0!</v>
      </c>
      <c r="D134" s="479" t="e">
        <f>MR_Rohdaten!V135-(MR_Regression!D$3*MR_Rohdaten!$D135+D$4)</f>
        <v>#DIV/0!</v>
      </c>
      <c r="E134" s="479" t="e">
        <f>MR_Rohdaten!W135-(MR_Regression!E$3*MR_Rohdaten!$D135+E$4)</f>
        <v>#DIV/0!</v>
      </c>
      <c r="F134" s="479" t="e">
        <f>MR_Rohdaten!X135-(MR_Regression!F$3*MR_Rohdaten!$D135+F$4)</f>
        <v>#DIV/0!</v>
      </c>
      <c r="G134" s="479" t="e">
        <f>MR_Rohdaten!Y135-(MR_Regression!G$3*MR_Rohdaten!$D135+G$4)</f>
        <v>#DIV/0!</v>
      </c>
      <c r="H134" s="479" t="e">
        <f>MR_Rohdaten!Z135-(MR_Regression!H$3*MR_Rohdaten!$D135+H$4)</f>
        <v>#DIV/0!</v>
      </c>
      <c r="I134" s="479" t="e">
        <f>MR_Rohdaten!AA135-(MR_Regression!I$3*MR_Rohdaten!$D135+I$4)</f>
        <v>#DIV/0!</v>
      </c>
      <c r="J134" s="479" t="e">
        <f>MR_Rohdaten!AB135-(MR_Regression!J$3*MR_Rohdaten!$D135+J$4)</f>
        <v>#DIV/0!</v>
      </c>
      <c r="K134" s="479" t="e">
        <f>MR_Rohdaten!AC135-(MR_Regression!K$3*MR_Rohdaten!$D135+K$4)</f>
        <v>#DIV/0!</v>
      </c>
      <c r="L134" s="479" t="e">
        <f>MR_Rohdaten!AD135-(MR_Regression!L$3*MR_Rohdaten!$D135+L$4)</f>
        <v>#DIV/0!</v>
      </c>
      <c r="M134" s="479" t="e">
        <f>MR_Rohdaten!AE135-(MR_Regression!M$3*MR_Rohdaten!$D135+M$4)</f>
        <v>#DIV/0!</v>
      </c>
      <c r="N134" s="479" t="e">
        <f>MR_Rohdaten!AF135-(MR_Regression!N$3*MR_Rohdaten!$D135+N$4)</f>
        <v>#DIV/0!</v>
      </c>
      <c r="O134" s="479" t="e">
        <f>MR_Rohdaten!AG135-(MR_Regression!O$3*MR_Rohdaten!$D135+O$4)</f>
        <v>#DIV/0!</v>
      </c>
      <c r="P134" s="479" t="e">
        <f>MR_Rohdaten!AH135-(MR_Regression!P$3*MR_Rohdaten!$D135+P$4)</f>
        <v>#DIV/0!</v>
      </c>
    </row>
    <row r="135" spans="1:16" x14ac:dyDescent="0.25">
      <c r="A135" s="465">
        <v>130</v>
      </c>
      <c r="B135" s="479" t="e">
        <f>MR_Rohdaten!T136-(MR_Regression!B$3*MR_Rohdaten!$D136+B$4)</f>
        <v>#DIV/0!</v>
      </c>
      <c r="C135" s="479" t="e">
        <f>MR_Rohdaten!U136-(MR_Regression!C$3*MR_Rohdaten!$D136+C$4)</f>
        <v>#DIV/0!</v>
      </c>
      <c r="D135" s="479" t="e">
        <f>MR_Rohdaten!V136-(MR_Regression!D$3*MR_Rohdaten!$D136+D$4)</f>
        <v>#DIV/0!</v>
      </c>
      <c r="E135" s="479" t="e">
        <f>MR_Rohdaten!W136-(MR_Regression!E$3*MR_Rohdaten!$D136+E$4)</f>
        <v>#DIV/0!</v>
      </c>
      <c r="F135" s="479" t="e">
        <f>MR_Rohdaten!X136-(MR_Regression!F$3*MR_Rohdaten!$D136+F$4)</f>
        <v>#DIV/0!</v>
      </c>
      <c r="G135" s="479" t="e">
        <f>MR_Rohdaten!Y136-(MR_Regression!G$3*MR_Rohdaten!$D136+G$4)</f>
        <v>#DIV/0!</v>
      </c>
      <c r="H135" s="479" t="e">
        <f>MR_Rohdaten!Z136-(MR_Regression!H$3*MR_Rohdaten!$D136+H$4)</f>
        <v>#DIV/0!</v>
      </c>
      <c r="I135" s="479" t="e">
        <f>MR_Rohdaten!AA136-(MR_Regression!I$3*MR_Rohdaten!$D136+I$4)</f>
        <v>#DIV/0!</v>
      </c>
      <c r="J135" s="479" t="e">
        <f>MR_Rohdaten!AB136-(MR_Regression!J$3*MR_Rohdaten!$D136+J$4)</f>
        <v>#DIV/0!</v>
      </c>
      <c r="K135" s="479" t="e">
        <f>MR_Rohdaten!AC136-(MR_Regression!K$3*MR_Rohdaten!$D136+K$4)</f>
        <v>#DIV/0!</v>
      </c>
      <c r="L135" s="479" t="e">
        <f>MR_Rohdaten!AD136-(MR_Regression!L$3*MR_Rohdaten!$D136+L$4)</f>
        <v>#DIV/0!</v>
      </c>
      <c r="M135" s="479" t="e">
        <f>MR_Rohdaten!AE136-(MR_Regression!M$3*MR_Rohdaten!$D136+M$4)</f>
        <v>#DIV/0!</v>
      </c>
      <c r="N135" s="479" t="e">
        <f>MR_Rohdaten!AF136-(MR_Regression!N$3*MR_Rohdaten!$D136+N$4)</f>
        <v>#DIV/0!</v>
      </c>
      <c r="O135" s="479" t="e">
        <f>MR_Rohdaten!AG136-(MR_Regression!O$3*MR_Rohdaten!$D136+O$4)</f>
        <v>#DIV/0!</v>
      </c>
      <c r="P135" s="479" t="e">
        <f>MR_Rohdaten!AH136-(MR_Regression!P$3*MR_Rohdaten!$D136+P$4)</f>
        <v>#DIV/0!</v>
      </c>
    </row>
    <row r="136" spans="1:16" x14ac:dyDescent="0.25">
      <c r="A136" s="465">
        <v>131</v>
      </c>
      <c r="B136" s="479" t="e">
        <f>MR_Rohdaten!T137-(MR_Regression!B$3*MR_Rohdaten!$D137+B$4)</f>
        <v>#DIV/0!</v>
      </c>
      <c r="C136" s="479" t="e">
        <f>MR_Rohdaten!U137-(MR_Regression!C$3*MR_Rohdaten!$D137+C$4)</f>
        <v>#DIV/0!</v>
      </c>
      <c r="D136" s="479" t="e">
        <f>MR_Rohdaten!V137-(MR_Regression!D$3*MR_Rohdaten!$D137+D$4)</f>
        <v>#DIV/0!</v>
      </c>
      <c r="E136" s="479" t="e">
        <f>MR_Rohdaten!W137-(MR_Regression!E$3*MR_Rohdaten!$D137+E$4)</f>
        <v>#DIV/0!</v>
      </c>
      <c r="F136" s="479" t="e">
        <f>MR_Rohdaten!X137-(MR_Regression!F$3*MR_Rohdaten!$D137+F$4)</f>
        <v>#DIV/0!</v>
      </c>
      <c r="G136" s="479" t="e">
        <f>MR_Rohdaten!Y137-(MR_Regression!G$3*MR_Rohdaten!$D137+G$4)</f>
        <v>#DIV/0!</v>
      </c>
      <c r="H136" s="479" t="e">
        <f>MR_Rohdaten!Z137-(MR_Regression!H$3*MR_Rohdaten!$D137+H$4)</f>
        <v>#DIV/0!</v>
      </c>
      <c r="I136" s="479" t="e">
        <f>MR_Rohdaten!AA137-(MR_Regression!I$3*MR_Rohdaten!$D137+I$4)</f>
        <v>#DIV/0!</v>
      </c>
      <c r="J136" s="479" t="e">
        <f>MR_Rohdaten!AB137-(MR_Regression!J$3*MR_Rohdaten!$D137+J$4)</f>
        <v>#DIV/0!</v>
      </c>
      <c r="K136" s="479" t="e">
        <f>MR_Rohdaten!AC137-(MR_Regression!K$3*MR_Rohdaten!$D137+K$4)</f>
        <v>#DIV/0!</v>
      </c>
      <c r="L136" s="479" t="e">
        <f>MR_Rohdaten!AD137-(MR_Regression!L$3*MR_Rohdaten!$D137+L$4)</f>
        <v>#DIV/0!</v>
      </c>
      <c r="M136" s="479" t="e">
        <f>MR_Rohdaten!AE137-(MR_Regression!M$3*MR_Rohdaten!$D137+M$4)</f>
        <v>#DIV/0!</v>
      </c>
      <c r="N136" s="479" t="e">
        <f>MR_Rohdaten!AF137-(MR_Regression!N$3*MR_Rohdaten!$D137+N$4)</f>
        <v>#DIV/0!</v>
      </c>
      <c r="O136" s="479" t="e">
        <f>MR_Rohdaten!AG137-(MR_Regression!O$3*MR_Rohdaten!$D137+O$4)</f>
        <v>#DIV/0!</v>
      </c>
      <c r="P136" s="479" t="e">
        <f>MR_Rohdaten!AH137-(MR_Regression!P$3*MR_Rohdaten!$D137+P$4)</f>
        <v>#DIV/0!</v>
      </c>
    </row>
    <row r="137" spans="1:16" x14ac:dyDescent="0.25">
      <c r="A137" s="465">
        <v>132</v>
      </c>
      <c r="B137" s="479" t="e">
        <f>MR_Rohdaten!T138-(MR_Regression!B$3*MR_Rohdaten!$D138+B$4)</f>
        <v>#DIV/0!</v>
      </c>
      <c r="C137" s="479" t="e">
        <f>MR_Rohdaten!U138-(MR_Regression!C$3*MR_Rohdaten!$D138+C$4)</f>
        <v>#DIV/0!</v>
      </c>
      <c r="D137" s="479" t="e">
        <f>MR_Rohdaten!V138-(MR_Regression!D$3*MR_Rohdaten!$D138+D$4)</f>
        <v>#DIV/0!</v>
      </c>
      <c r="E137" s="479" t="e">
        <f>MR_Rohdaten!W138-(MR_Regression!E$3*MR_Rohdaten!$D138+E$4)</f>
        <v>#DIV/0!</v>
      </c>
      <c r="F137" s="479" t="e">
        <f>MR_Rohdaten!X138-(MR_Regression!F$3*MR_Rohdaten!$D138+F$4)</f>
        <v>#DIV/0!</v>
      </c>
      <c r="G137" s="479" t="e">
        <f>MR_Rohdaten!Y138-(MR_Regression!G$3*MR_Rohdaten!$D138+G$4)</f>
        <v>#DIV/0!</v>
      </c>
      <c r="H137" s="479" t="e">
        <f>MR_Rohdaten!Z138-(MR_Regression!H$3*MR_Rohdaten!$D138+H$4)</f>
        <v>#DIV/0!</v>
      </c>
      <c r="I137" s="479" t="e">
        <f>MR_Rohdaten!AA138-(MR_Regression!I$3*MR_Rohdaten!$D138+I$4)</f>
        <v>#DIV/0!</v>
      </c>
      <c r="J137" s="479" t="e">
        <f>MR_Rohdaten!AB138-(MR_Regression!J$3*MR_Rohdaten!$D138+J$4)</f>
        <v>#DIV/0!</v>
      </c>
      <c r="K137" s="479" t="e">
        <f>MR_Rohdaten!AC138-(MR_Regression!K$3*MR_Rohdaten!$D138+K$4)</f>
        <v>#DIV/0!</v>
      </c>
      <c r="L137" s="479" t="e">
        <f>MR_Rohdaten!AD138-(MR_Regression!L$3*MR_Rohdaten!$D138+L$4)</f>
        <v>#DIV/0!</v>
      </c>
      <c r="M137" s="479" t="e">
        <f>MR_Rohdaten!AE138-(MR_Regression!M$3*MR_Rohdaten!$D138+M$4)</f>
        <v>#DIV/0!</v>
      </c>
      <c r="N137" s="479" t="e">
        <f>MR_Rohdaten!AF138-(MR_Regression!N$3*MR_Rohdaten!$D138+N$4)</f>
        <v>#DIV/0!</v>
      </c>
      <c r="O137" s="479" t="e">
        <f>MR_Rohdaten!AG138-(MR_Regression!O$3*MR_Rohdaten!$D138+O$4)</f>
        <v>#DIV/0!</v>
      </c>
      <c r="P137" s="479" t="e">
        <f>MR_Rohdaten!AH138-(MR_Regression!P$3*MR_Rohdaten!$D138+P$4)</f>
        <v>#DIV/0!</v>
      </c>
    </row>
    <row r="138" spans="1:16" x14ac:dyDescent="0.25">
      <c r="A138" s="465">
        <v>133</v>
      </c>
      <c r="B138" s="479" t="e">
        <f>MR_Rohdaten!T139-(MR_Regression!B$3*MR_Rohdaten!$D139+B$4)</f>
        <v>#DIV/0!</v>
      </c>
      <c r="C138" s="479" t="e">
        <f>MR_Rohdaten!U139-(MR_Regression!C$3*MR_Rohdaten!$D139+C$4)</f>
        <v>#DIV/0!</v>
      </c>
      <c r="D138" s="479" t="e">
        <f>MR_Rohdaten!V139-(MR_Regression!D$3*MR_Rohdaten!$D139+D$4)</f>
        <v>#DIV/0!</v>
      </c>
      <c r="E138" s="479" t="e">
        <f>MR_Rohdaten!W139-(MR_Regression!E$3*MR_Rohdaten!$D139+E$4)</f>
        <v>#DIV/0!</v>
      </c>
      <c r="F138" s="479" t="e">
        <f>MR_Rohdaten!X139-(MR_Regression!F$3*MR_Rohdaten!$D139+F$4)</f>
        <v>#DIV/0!</v>
      </c>
      <c r="G138" s="479" t="e">
        <f>MR_Rohdaten!Y139-(MR_Regression!G$3*MR_Rohdaten!$D139+G$4)</f>
        <v>#DIV/0!</v>
      </c>
      <c r="H138" s="479" t="e">
        <f>MR_Rohdaten!Z139-(MR_Regression!H$3*MR_Rohdaten!$D139+H$4)</f>
        <v>#DIV/0!</v>
      </c>
      <c r="I138" s="479" t="e">
        <f>MR_Rohdaten!AA139-(MR_Regression!I$3*MR_Rohdaten!$D139+I$4)</f>
        <v>#DIV/0!</v>
      </c>
      <c r="J138" s="479" t="e">
        <f>MR_Rohdaten!AB139-(MR_Regression!J$3*MR_Rohdaten!$D139+J$4)</f>
        <v>#DIV/0!</v>
      </c>
      <c r="K138" s="479" t="e">
        <f>MR_Rohdaten!AC139-(MR_Regression!K$3*MR_Rohdaten!$D139+K$4)</f>
        <v>#DIV/0!</v>
      </c>
      <c r="L138" s="479" t="e">
        <f>MR_Rohdaten!AD139-(MR_Regression!L$3*MR_Rohdaten!$D139+L$4)</f>
        <v>#DIV/0!</v>
      </c>
      <c r="M138" s="479" t="e">
        <f>MR_Rohdaten!AE139-(MR_Regression!M$3*MR_Rohdaten!$D139+M$4)</f>
        <v>#DIV/0!</v>
      </c>
      <c r="N138" s="479" t="e">
        <f>MR_Rohdaten!AF139-(MR_Regression!N$3*MR_Rohdaten!$D139+N$4)</f>
        <v>#DIV/0!</v>
      </c>
      <c r="O138" s="479" t="e">
        <f>MR_Rohdaten!AG139-(MR_Regression!O$3*MR_Rohdaten!$D139+O$4)</f>
        <v>#DIV/0!</v>
      </c>
      <c r="P138" s="479" t="e">
        <f>MR_Rohdaten!AH139-(MR_Regression!P$3*MR_Rohdaten!$D139+P$4)</f>
        <v>#DIV/0!</v>
      </c>
    </row>
    <row r="139" spans="1:16" x14ac:dyDescent="0.25">
      <c r="A139" s="465">
        <v>134</v>
      </c>
      <c r="B139" s="479" t="e">
        <f>MR_Rohdaten!T140-(MR_Regression!B$3*MR_Rohdaten!$D140+B$4)</f>
        <v>#DIV/0!</v>
      </c>
      <c r="C139" s="479" t="e">
        <f>MR_Rohdaten!U140-(MR_Regression!C$3*MR_Rohdaten!$D140+C$4)</f>
        <v>#DIV/0!</v>
      </c>
      <c r="D139" s="479" t="e">
        <f>MR_Rohdaten!V140-(MR_Regression!D$3*MR_Rohdaten!$D140+D$4)</f>
        <v>#DIV/0!</v>
      </c>
      <c r="E139" s="479" t="e">
        <f>MR_Rohdaten!W140-(MR_Regression!E$3*MR_Rohdaten!$D140+E$4)</f>
        <v>#DIV/0!</v>
      </c>
      <c r="F139" s="479" t="e">
        <f>MR_Rohdaten!X140-(MR_Regression!F$3*MR_Rohdaten!$D140+F$4)</f>
        <v>#DIV/0!</v>
      </c>
      <c r="G139" s="479" t="e">
        <f>MR_Rohdaten!Y140-(MR_Regression!G$3*MR_Rohdaten!$D140+G$4)</f>
        <v>#DIV/0!</v>
      </c>
      <c r="H139" s="479" t="e">
        <f>MR_Rohdaten!Z140-(MR_Regression!H$3*MR_Rohdaten!$D140+H$4)</f>
        <v>#DIV/0!</v>
      </c>
      <c r="I139" s="479" t="e">
        <f>MR_Rohdaten!AA140-(MR_Regression!I$3*MR_Rohdaten!$D140+I$4)</f>
        <v>#DIV/0!</v>
      </c>
      <c r="J139" s="479" t="e">
        <f>MR_Rohdaten!AB140-(MR_Regression!J$3*MR_Rohdaten!$D140+J$4)</f>
        <v>#DIV/0!</v>
      </c>
      <c r="K139" s="479" t="e">
        <f>MR_Rohdaten!AC140-(MR_Regression!K$3*MR_Rohdaten!$D140+K$4)</f>
        <v>#DIV/0!</v>
      </c>
      <c r="L139" s="479" t="e">
        <f>MR_Rohdaten!AD140-(MR_Regression!L$3*MR_Rohdaten!$D140+L$4)</f>
        <v>#DIV/0!</v>
      </c>
      <c r="M139" s="479" t="e">
        <f>MR_Rohdaten!AE140-(MR_Regression!M$3*MR_Rohdaten!$D140+M$4)</f>
        <v>#DIV/0!</v>
      </c>
      <c r="N139" s="479" t="e">
        <f>MR_Rohdaten!AF140-(MR_Regression!N$3*MR_Rohdaten!$D140+N$4)</f>
        <v>#DIV/0!</v>
      </c>
      <c r="O139" s="479" t="e">
        <f>MR_Rohdaten!AG140-(MR_Regression!O$3*MR_Rohdaten!$D140+O$4)</f>
        <v>#DIV/0!</v>
      </c>
      <c r="P139" s="479" t="e">
        <f>MR_Rohdaten!AH140-(MR_Regression!P$3*MR_Rohdaten!$D140+P$4)</f>
        <v>#DIV/0!</v>
      </c>
    </row>
    <row r="140" spans="1:16" x14ac:dyDescent="0.25">
      <c r="A140" s="465">
        <v>135</v>
      </c>
      <c r="B140" s="479" t="e">
        <f>MR_Rohdaten!T141-(MR_Regression!B$3*MR_Rohdaten!$D141+B$4)</f>
        <v>#DIV/0!</v>
      </c>
      <c r="C140" s="479" t="e">
        <f>MR_Rohdaten!U141-(MR_Regression!C$3*MR_Rohdaten!$D141+C$4)</f>
        <v>#DIV/0!</v>
      </c>
      <c r="D140" s="479" t="e">
        <f>MR_Rohdaten!V141-(MR_Regression!D$3*MR_Rohdaten!$D141+D$4)</f>
        <v>#DIV/0!</v>
      </c>
      <c r="E140" s="479" t="e">
        <f>MR_Rohdaten!W141-(MR_Regression!E$3*MR_Rohdaten!$D141+E$4)</f>
        <v>#DIV/0!</v>
      </c>
      <c r="F140" s="479" t="e">
        <f>MR_Rohdaten!X141-(MR_Regression!F$3*MR_Rohdaten!$D141+F$4)</f>
        <v>#DIV/0!</v>
      </c>
      <c r="G140" s="479" t="e">
        <f>MR_Rohdaten!Y141-(MR_Regression!G$3*MR_Rohdaten!$D141+G$4)</f>
        <v>#DIV/0!</v>
      </c>
      <c r="H140" s="479" t="e">
        <f>MR_Rohdaten!Z141-(MR_Regression!H$3*MR_Rohdaten!$D141+H$4)</f>
        <v>#DIV/0!</v>
      </c>
      <c r="I140" s="479" t="e">
        <f>MR_Rohdaten!AA141-(MR_Regression!I$3*MR_Rohdaten!$D141+I$4)</f>
        <v>#DIV/0!</v>
      </c>
      <c r="J140" s="479" t="e">
        <f>MR_Rohdaten!AB141-(MR_Regression!J$3*MR_Rohdaten!$D141+J$4)</f>
        <v>#DIV/0!</v>
      </c>
      <c r="K140" s="479" t="e">
        <f>MR_Rohdaten!AC141-(MR_Regression!K$3*MR_Rohdaten!$D141+K$4)</f>
        <v>#DIV/0!</v>
      </c>
      <c r="L140" s="479" t="e">
        <f>MR_Rohdaten!AD141-(MR_Regression!L$3*MR_Rohdaten!$D141+L$4)</f>
        <v>#DIV/0!</v>
      </c>
      <c r="M140" s="479" t="e">
        <f>MR_Rohdaten!AE141-(MR_Regression!M$3*MR_Rohdaten!$D141+M$4)</f>
        <v>#DIV/0!</v>
      </c>
      <c r="N140" s="479" t="e">
        <f>MR_Rohdaten!AF141-(MR_Regression!N$3*MR_Rohdaten!$D141+N$4)</f>
        <v>#DIV/0!</v>
      </c>
      <c r="O140" s="479" t="e">
        <f>MR_Rohdaten!AG141-(MR_Regression!O$3*MR_Rohdaten!$D141+O$4)</f>
        <v>#DIV/0!</v>
      </c>
      <c r="P140" s="479" t="e">
        <f>MR_Rohdaten!AH141-(MR_Regression!P$3*MR_Rohdaten!$D141+P$4)</f>
        <v>#DIV/0!</v>
      </c>
    </row>
    <row r="141" spans="1:16" x14ac:dyDescent="0.25">
      <c r="A141" s="465">
        <v>136</v>
      </c>
      <c r="B141" s="479" t="e">
        <f>MR_Rohdaten!T142-(MR_Regression!B$3*MR_Rohdaten!$D142+B$4)</f>
        <v>#DIV/0!</v>
      </c>
      <c r="C141" s="479" t="e">
        <f>MR_Rohdaten!U142-(MR_Regression!C$3*MR_Rohdaten!$D142+C$4)</f>
        <v>#DIV/0!</v>
      </c>
      <c r="D141" s="479" t="e">
        <f>MR_Rohdaten!V142-(MR_Regression!D$3*MR_Rohdaten!$D142+D$4)</f>
        <v>#DIV/0!</v>
      </c>
      <c r="E141" s="479" t="e">
        <f>MR_Rohdaten!W142-(MR_Regression!E$3*MR_Rohdaten!$D142+E$4)</f>
        <v>#DIV/0!</v>
      </c>
      <c r="F141" s="479" t="e">
        <f>MR_Rohdaten!X142-(MR_Regression!F$3*MR_Rohdaten!$D142+F$4)</f>
        <v>#DIV/0!</v>
      </c>
      <c r="G141" s="479" t="e">
        <f>MR_Rohdaten!Y142-(MR_Regression!G$3*MR_Rohdaten!$D142+G$4)</f>
        <v>#DIV/0!</v>
      </c>
      <c r="H141" s="479" t="e">
        <f>MR_Rohdaten!Z142-(MR_Regression!H$3*MR_Rohdaten!$D142+H$4)</f>
        <v>#DIV/0!</v>
      </c>
      <c r="I141" s="479" t="e">
        <f>MR_Rohdaten!AA142-(MR_Regression!I$3*MR_Rohdaten!$D142+I$4)</f>
        <v>#DIV/0!</v>
      </c>
      <c r="J141" s="479" t="e">
        <f>MR_Rohdaten!AB142-(MR_Regression!J$3*MR_Rohdaten!$D142+J$4)</f>
        <v>#DIV/0!</v>
      </c>
      <c r="K141" s="479" t="e">
        <f>MR_Rohdaten!AC142-(MR_Regression!K$3*MR_Rohdaten!$D142+K$4)</f>
        <v>#DIV/0!</v>
      </c>
      <c r="L141" s="479" t="e">
        <f>MR_Rohdaten!AD142-(MR_Regression!L$3*MR_Rohdaten!$D142+L$4)</f>
        <v>#DIV/0!</v>
      </c>
      <c r="M141" s="479" t="e">
        <f>MR_Rohdaten!AE142-(MR_Regression!M$3*MR_Rohdaten!$D142+M$4)</f>
        <v>#DIV/0!</v>
      </c>
      <c r="N141" s="479" t="e">
        <f>MR_Rohdaten!AF142-(MR_Regression!N$3*MR_Rohdaten!$D142+N$4)</f>
        <v>#DIV/0!</v>
      </c>
      <c r="O141" s="479" t="e">
        <f>MR_Rohdaten!AG142-(MR_Regression!O$3*MR_Rohdaten!$D142+O$4)</f>
        <v>#DIV/0!</v>
      </c>
      <c r="P141" s="479" t="e">
        <f>MR_Rohdaten!AH142-(MR_Regression!P$3*MR_Rohdaten!$D142+P$4)</f>
        <v>#DIV/0!</v>
      </c>
    </row>
    <row r="142" spans="1:16" x14ac:dyDescent="0.25">
      <c r="A142" s="465">
        <v>137</v>
      </c>
      <c r="B142" s="479" t="e">
        <f>MR_Rohdaten!T143-(MR_Regression!B$3*MR_Rohdaten!$D143+B$4)</f>
        <v>#DIV/0!</v>
      </c>
      <c r="C142" s="479" t="e">
        <f>MR_Rohdaten!U143-(MR_Regression!C$3*MR_Rohdaten!$D143+C$4)</f>
        <v>#DIV/0!</v>
      </c>
      <c r="D142" s="479" t="e">
        <f>MR_Rohdaten!V143-(MR_Regression!D$3*MR_Rohdaten!$D143+D$4)</f>
        <v>#DIV/0!</v>
      </c>
      <c r="E142" s="479" t="e">
        <f>MR_Rohdaten!W143-(MR_Regression!E$3*MR_Rohdaten!$D143+E$4)</f>
        <v>#DIV/0!</v>
      </c>
      <c r="F142" s="479" t="e">
        <f>MR_Rohdaten!X143-(MR_Regression!F$3*MR_Rohdaten!$D143+F$4)</f>
        <v>#DIV/0!</v>
      </c>
      <c r="G142" s="479" t="e">
        <f>MR_Rohdaten!Y143-(MR_Regression!G$3*MR_Rohdaten!$D143+G$4)</f>
        <v>#DIV/0!</v>
      </c>
      <c r="H142" s="479" t="e">
        <f>MR_Rohdaten!Z143-(MR_Regression!H$3*MR_Rohdaten!$D143+H$4)</f>
        <v>#DIV/0!</v>
      </c>
      <c r="I142" s="479" t="e">
        <f>MR_Rohdaten!AA143-(MR_Regression!I$3*MR_Rohdaten!$D143+I$4)</f>
        <v>#DIV/0!</v>
      </c>
      <c r="J142" s="479" t="e">
        <f>MR_Rohdaten!AB143-(MR_Regression!J$3*MR_Rohdaten!$D143+J$4)</f>
        <v>#DIV/0!</v>
      </c>
      <c r="K142" s="479" t="e">
        <f>MR_Rohdaten!AC143-(MR_Regression!K$3*MR_Rohdaten!$D143+K$4)</f>
        <v>#DIV/0!</v>
      </c>
      <c r="L142" s="479" t="e">
        <f>MR_Rohdaten!AD143-(MR_Regression!L$3*MR_Rohdaten!$D143+L$4)</f>
        <v>#DIV/0!</v>
      </c>
      <c r="M142" s="479" t="e">
        <f>MR_Rohdaten!AE143-(MR_Regression!M$3*MR_Rohdaten!$D143+M$4)</f>
        <v>#DIV/0!</v>
      </c>
      <c r="N142" s="479" t="e">
        <f>MR_Rohdaten!AF143-(MR_Regression!N$3*MR_Rohdaten!$D143+N$4)</f>
        <v>#DIV/0!</v>
      </c>
      <c r="O142" s="479" t="e">
        <f>MR_Rohdaten!AG143-(MR_Regression!O$3*MR_Rohdaten!$D143+O$4)</f>
        <v>#DIV/0!</v>
      </c>
      <c r="P142" s="479" t="e">
        <f>MR_Rohdaten!AH143-(MR_Regression!P$3*MR_Rohdaten!$D143+P$4)</f>
        <v>#DIV/0!</v>
      </c>
    </row>
    <row r="143" spans="1:16" x14ac:dyDescent="0.25">
      <c r="A143" s="465">
        <v>138</v>
      </c>
      <c r="B143" s="479" t="e">
        <f>MR_Rohdaten!T144-(MR_Regression!B$3*MR_Rohdaten!$D144+B$4)</f>
        <v>#DIV/0!</v>
      </c>
      <c r="C143" s="479" t="e">
        <f>MR_Rohdaten!U144-(MR_Regression!C$3*MR_Rohdaten!$D144+C$4)</f>
        <v>#DIV/0!</v>
      </c>
      <c r="D143" s="479" t="e">
        <f>MR_Rohdaten!V144-(MR_Regression!D$3*MR_Rohdaten!$D144+D$4)</f>
        <v>#DIV/0!</v>
      </c>
      <c r="E143" s="479" t="e">
        <f>MR_Rohdaten!W144-(MR_Regression!E$3*MR_Rohdaten!$D144+E$4)</f>
        <v>#DIV/0!</v>
      </c>
      <c r="F143" s="479" t="e">
        <f>MR_Rohdaten!X144-(MR_Regression!F$3*MR_Rohdaten!$D144+F$4)</f>
        <v>#DIV/0!</v>
      </c>
      <c r="G143" s="479" t="e">
        <f>MR_Rohdaten!Y144-(MR_Regression!G$3*MR_Rohdaten!$D144+G$4)</f>
        <v>#DIV/0!</v>
      </c>
      <c r="H143" s="479" t="e">
        <f>MR_Rohdaten!Z144-(MR_Regression!H$3*MR_Rohdaten!$D144+H$4)</f>
        <v>#DIV/0!</v>
      </c>
      <c r="I143" s="479" t="e">
        <f>MR_Rohdaten!AA144-(MR_Regression!I$3*MR_Rohdaten!$D144+I$4)</f>
        <v>#DIV/0!</v>
      </c>
      <c r="J143" s="479" t="e">
        <f>MR_Rohdaten!AB144-(MR_Regression!J$3*MR_Rohdaten!$D144+J$4)</f>
        <v>#DIV/0!</v>
      </c>
      <c r="K143" s="479" t="e">
        <f>MR_Rohdaten!AC144-(MR_Regression!K$3*MR_Rohdaten!$D144+K$4)</f>
        <v>#DIV/0!</v>
      </c>
      <c r="L143" s="479" t="e">
        <f>MR_Rohdaten!AD144-(MR_Regression!L$3*MR_Rohdaten!$D144+L$4)</f>
        <v>#DIV/0!</v>
      </c>
      <c r="M143" s="479" t="e">
        <f>MR_Rohdaten!AE144-(MR_Regression!M$3*MR_Rohdaten!$D144+M$4)</f>
        <v>#DIV/0!</v>
      </c>
      <c r="N143" s="479" t="e">
        <f>MR_Rohdaten!AF144-(MR_Regression!N$3*MR_Rohdaten!$D144+N$4)</f>
        <v>#DIV/0!</v>
      </c>
      <c r="O143" s="479" t="e">
        <f>MR_Rohdaten!AG144-(MR_Regression!O$3*MR_Rohdaten!$D144+O$4)</f>
        <v>#DIV/0!</v>
      </c>
      <c r="P143" s="479" t="e">
        <f>MR_Rohdaten!AH144-(MR_Regression!P$3*MR_Rohdaten!$D144+P$4)</f>
        <v>#DIV/0!</v>
      </c>
    </row>
    <row r="144" spans="1:16" x14ac:dyDescent="0.25">
      <c r="A144" s="465">
        <v>139</v>
      </c>
      <c r="B144" s="479" t="e">
        <f>MR_Rohdaten!T145-(MR_Regression!B$3*MR_Rohdaten!$D145+B$4)</f>
        <v>#DIV/0!</v>
      </c>
      <c r="C144" s="479" t="e">
        <f>MR_Rohdaten!U145-(MR_Regression!C$3*MR_Rohdaten!$D145+C$4)</f>
        <v>#DIV/0!</v>
      </c>
      <c r="D144" s="479" t="e">
        <f>MR_Rohdaten!V145-(MR_Regression!D$3*MR_Rohdaten!$D145+D$4)</f>
        <v>#DIV/0!</v>
      </c>
      <c r="E144" s="479" t="e">
        <f>MR_Rohdaten!W145-(MR_Regression!E$3*MR_Rohdaten!$D145+E$4)</f>
        <v>#DIV/0!</v>
      </c>
      <c r="F144" s="479" t="e">
        <f>MR_Rohdaten!X145-(MR_Regression!F$3*MR_Rohdaten!$D145+F$4)</f>
        <v>#DIV/0!</v>
      </c>
      <c r="G144" s="479" t="e">
        <f>MR_Rohdaten!Y145-(MR_Regression!G$3*MR_Rohdaten!$D145+G$4)</f>
        <v>#DIV/0!</v>
      </c>
      <c r="H144" s="479" t="e">
        <f>MR_Rohdaten!Z145-(MR_Regression!H$3*MR_Rohdaten!$D145+H$4)</f>
        <v>#DIV/0!</v>
      </c>
      <c r="I144" s="479" t="e">
        <f>MR_Rohdaten!AA145-(MR_Regression!I$3*MR_Rohdaten!$D145+I$4)</f>
        <v>#DIV/0!</v>
      </c>
      <c r="J144" s="479" t="e">
        <f>MR_Rohdaten!AB145-(MR_Regression!J$3*MR_Rohdaten!$D145+J$4)</f>
        <v>#DIV/0!</v>
      </c>
      <c r="K144" s="479" t="e">
        <f>MR_Rohdaten!AC145-(MR_Regression!K$3*MR_Rohdaten!$D145+K$4)</f>
        <v>#DIV/0!</v>
      </c>
      <c r="L144" s="479" t="e">
        <f>MR_Rohdaten!AD145-(MR_Regression!L$3*MR_Rohdaten!$D145+L$4)</f>
        <v>#DIV/0!</v>
      </c>
      <c r="M144" s="479" t="e">
        <f>MR_Rohdaten!AE145-(MR_Regression!M$3*MR_Rohdaten!$D145+M$4)</f>
        <v>#DIV/0!</v>
      </c>
      <c r="N144" s="479" t="e">
        <f>MR_Rohdaten!AF145-(MR_Regression!N$3*MR_Rohdaten!$D145+N$4)</f>
        <v>#DIV/0!</v>
      </c>
      <c r="O144" s="479" t="e">
        <f>MR_Rohdaten!AG145-(MR_Regression!O$3*MR_Rohdaten!$D145+O$4)</f>
        <v>#DIV/0!</v>
      </c>
      <c r="P144" s="479" t="e">
        <f>MR_Rohdaten!AH145-(MR_Regression!P$3*MR_Rohdaten!$D145+P$4)</f>
        <v>#DIV/0!</v>
      </c>
    </row>
    <row r="145" spans="1:16" x14ac:dyDescent="0.25">
      <c r="A145" s="465">
        <v>140</v>
      </c>
      <c r="B145" s="479" t="e">
        <f>MR_Rohdaten!T146-(MR_Regression!B$3*MR_Rohdaten!$D146+B$4)</f>
        <v>#DIV/0!</v>
      </c>
      <c r="C145" s="479" t="e">
        <f>MR_Rohdaten!U146-(MR_Regression!C$3*MR_Rohdaten!$D146+C$4)</f>
        <v>#DIV/0!</v>
      </c>
      <c r="D145" s="479" t="e">
        <f>MR_Rohdaten!V146-(MR_Regression!D$3*MR_Rohdaten!$D146+D$4)</f>
        <v>#DIV/0!</v>
      </c>
      <c r="E145" s="479" t="e">
        <f>MR_Rohdaten!W146-(MR_Regression!E$3*MR_Rohdaten!$D146+E$4)</f>
        <v>#DIV/0!</v>
      </c>
      <c r="F145" s="479" t="e">
        <f>MR_Rohdaten!X146-(MR_Regression!F$3*MR_Rohdaten!$D146+F$4)</f>
        <v>#DIV/0!</v>
      </c>
      <c r="G145" s="479" t="e">
        <f>MR_Rohdaten!Y146-(MR_Regression!G$3*MR_Rohdaten!$D146+G$4)</f>
        <v>#DIV/0!</v>
      </c>
      <c r="H145" s="479" t="e">
        <f>MR_Rohdaten!Z146-(MR_Regression!H$3*MR_Rohdaten!$D146+H$4)</f>
        <v>#DIV/0!</v>
      </c>
      <c r="I145" s="479" t="e">
        <f>MR_Rohdaten!AA146-(MR_Regression!I$3*MR_Rohdaten!$D146+I$4)</f>
        <v>#DIV/0!</v>
      </c>
      <c r="J145" s="479" t="e">
        <f>MR_Rohdaten!AB146-(MR_Regression!J$3*MR_Rohdaten!$D146+J$4)</f>
        <v>#DIV/0!</v>
      </c>
      <c r="K145" s="479" t="e">
        <f>MR_Rohdaten!AC146-(MR_Regression!K$3*MR_Rohdaten!$D146+K$4)</f>
        <v>#DIV/0!</v>
      </c>
      <c r="L145" s="479" t="e">
        <f>MR_Rohdaten!AD146-(MR_Regression!L$3*MR_Rohdaten!$D146+L$4)</f>
        <v>#DIV/0!</v>
      </c>
      <c r="M145" s="479" t="e">
        <f>MR_Rohdaten!AE146-(MR_Regression!M$3*MR_Rohdaten!$D146+M$4)</f>
        <v>#DIV/0!</v>
      </c>
      <c r="N145" s="479" t="e">
        <f>MR_Rohdaten!AF146-(MR_Regression!N$3*MR_Rohdaten!$D146+N$4)</f>
        <v>#DIV/0!</v>
      </c>
      <c r="O145" s="479" t="e">
        <f>MR_Rohdaten!AG146-(MR_Regression!O$3*MR_Rohdaten!$D146+O$4)</f>
        <v>#DIV/0!</v>
      </c>
      <c r="P145" s="479" t="e">
        <f>MR_Rohdaten!AH146-(MR_Regression!P$3*MR_Rohdaten!$D146+P$4)</f>
        <v>#DIV/0!</v>
      </c>
    </row>
    <row r="146" spans="1:16" x14ac:dyDescent="0.25">
      <c r="A146" s="465">
        <v>141</v>
      </c>
      <c r="B146" s="479" t="e">
        <f>MR_Rohdaten!T147-(MR_Regression!B$3*MR_Rohdaten!$D147+B$4)</f>
        <v>#DIV/0!</v>
      </c>
      <c r="C146" s="479" t="e">
        <f>MR_Rohdaten!U147-(MR_Regression!C$3*MR_Rohdaten!$D147+C$4)</f>
        <v>#DIV/0!</v>
      </c>
      <c r="D146" s="479" t="e">
        <f>MR_Rohdaten!V147-(MR_Regression!D$3*MR_Rohdaten!$D147+D$4)</f>
        <v>#DIV/0!</v>
      </c>
      <c r="E146" s="479" t="e">
        <f>MR_Rohdaten!W147-(MR_Regression!E$3*MR_Rohdaten!$D147+E$4)</f>
        <v>#DIV/0!</v>
      </c>
      <c r="F146" s="479" t="e">
        <f>MR_Rohdaten!X147-(MR_Regression!F$3*MR_Rohdaten!$D147+F$4)</f>
        <v>#DIV/0!</v>
      </c>
      <c r="G146" s="479" t="e">
        <f>MR_Rohdaten!Y147-(MR_Regression!G$3*MR_Rohdaten!$D147+G$4)</f>
        <v>#DIV/0!</v>
      </c>
      <c r="H146" s="479" t="e">
        <f>MR_Rohdaten!Z147-(MR_Regression!H$3*MR_Rohdaten!$D147+H$4)</f>
        <v>#DIV/0!</v>
      </c>
      <c r="I146" s="479" t="e">
        <f>MR_Rohdaten!AA147-(MR_Regression!I$3*MR_Rohdaten!$D147+I$4)</f>
        <v>#DIV/0!</v>
      </c>
      <c r="J146" s="479" t="e">
        <f>MR_Rohdaten!AB147-(MR_Regression!J$3*MR_Rohdaten!$D147+J$4)</f>
        <v>#DIV/0!</v>
      </c>
      <c r="K146" s="479" t="e">
        <f>MR_Rohdaten!AC147-(MR_Regression!K$3*MR_Rohdaten!$D147+K$4)</f>
        <v>#DIV/0!</v>
      </c>
      <c r="L146" s="479" t="e">
        <f>MR_Rohdaten!AD147-(MR_Regression!L$3*MR_Rohdaten!$D147+L$4)</f>
        <v>#DIV/0!</v>
      </c>
      <c r="M146" s="479" t="e">
        <f>MR_Rohdaten!AE147-(MR_Regression!M$3*MR_Rohdaten!$D147+M$4)</f>
        <v>#DIV/0!</v>
      </c>
      <c r="N146" s="479" t="e">
        <f>MR_Rohdaten!AF147-(MR_Regression!N$3*MR_Rohdaten!$D147+N$4)</f>
        <v>#DIV/0!</v>
      </c>
      <c r="O146" s="479" t="e">
        <f>MR_Rohdaten!AG147-(MR_Regression!O$3*MR_Rohdaten!$D147+O$4)</f>
        <v>#DIV/0!</v>
      </c>
      <c r="P146" s="479" t="e">
        <f>MR_Rohdaten!AH147-(MR_Regression!P$3*MR_Rohdaten!$D147+P$4)</f>
        <v>#DIV/0!</v>
      </c>
    </row>
    <row r="147" spans="1:16" x14ac:dyDescent="0.25">
      <c r="A147" s="465">
        <v>142</v>
      </c>
      <c r="B147" s="479" t="e">
        <f>MR_Rohdaten!T148-(MR_Regression!B$3*MR_Rohdaten!$D148+B$4)</f>
        <v>#DIV/0!</v>
      </c>
      <c r="C147" s="479" t="e">
        <f>MR_Rohdaten!U148-(MR_Regression!C$3*MR_Rohdaten!$D148+C$4)</f>
        <v>#DIV/0!</v>
      </c>
      <c r="D147" s="479" t="e">
        <f>MR_Rohdaten!V148-(MR_Regression!D$3*MR_Rohdaten!$D148+D$4)</f>
        <v>#DIV/0!</v>
      </c>
      <c r="E147" s="479" t="e">
        <f>MR_Rohdaten!W148-(MR_Regression!E$3*MR_Rohdaten!$D148+E$4)</f>
        <v>#DIV/0!</v>
      </c>
      <c r="F147" s="479" t="e">
        <f>MR_Rohdaten!X148-(MR_Regression!F$3*MR_Rohdaten!$D148+F$4)</f>
        <v>#DIV/0!</v>
      </c>
      <c r="G147" s="479" t="e">
        <f>MR_Rohdaten!Y148-(MR_Regression!G$3*MR_Rohdaten!$D148+G$4)</f>
        <v>#DIV/0!</v>
      </c>
      <c r="H147" s="479" t="e">
        <f>MR_Rohdaten!Z148-(MR_Regression!H$3*MR_Rohdaten!$D148+H$4)</f>
        <v>#DIV/0!</v>
      </c>
      <c r="I147" s="479" t="e">
        <f>MR_Rohdaten!AA148-(MR_Regression!I$3*MR_Rohdaten!$D148+I$4)</f>
        <v>#DIV/0!</v>
      </c>
      <c r="J147" s="479" t="e">
        <f>MR_Rohdaten!AB148-(MR_Regression!J$3*MR_Rohdaten!$D148+J$4)</f>
        <v>#DIV/0!</v>
      </c>
      <c r="K147" s="479" t="e">
        <f>MR_Rohdaten!AC148-(MR_Regression!K$3*MR_Rohdaten!$D148+K$4)</f>
        <v>#DIV/0!</v>
      </c>
      <c r="L147" s="479" t="e">
        <f>MR_Rohdaten!AD148-(MR_Regression!L$3*MR_Rohdaten!$D148+L$4)</f>
        <v>#DIV/0!</v>
      </c>
      <c r="M147" s="479" t="e">
        <f>MR_Rohdaten!AE148-(MR_Regression!M$3*MR_Rohdaten!$D148+M$4)</f>
        <v>#DIV/0!</v>
      </c>
      <c r="N147" s="479" t="e">
        <f>MR_Rohdaten!AF148-(MR_Regression!N$3*MR_Rohdaten!$D148+N$4)</f>
        <v>#DIV/0!</v>
      </c>
      <c r="O147" s="479" t="e">
        <f>MR_Rohdaten!AG148-(MR_Regression!O$3*MR_Rohdaten!$D148+O$4)</f>
        <v>#DIV/0!</v>
      </c>
      <c r="P147" s="479" t="e">
        <f>MR_Rohdaten!AH148-(MR_Regression!P$3*MR_Rohdaten!$D148+P$4)</f>
        <v>#DIV/0!</v>
      </c>
    </row>
    <row r="148" spans="1:16" x14ac:dyDescent="0.25">
      <c r="A148" s="465">
        <v>143</v>
      </c>
      <c r="B148" s="479" t="e">
        <f>MR_Rohdaten!T149-(MR_Regression!B$3*MR_Rohdaten!$D149+B$4)</f>
        <v>#DIV/0!</v>
      </c>
      <c r="C148" s="479" t="e">
        <f>MR_Rohdaten!U149-(MR_Regression!C$3*MR_Rohdaten!$D149+C$4)</f>
        <v>#DIV/0!</v>
      </c>
      <c r="D148" s="479" t="e">
        <f>MR_Rohdaten!V149-(MR_Regression!D$3*MR_Rohdaten!$D149+D$4)</f>
        <v>#DIV/0!</v>
      </c>
      <c r="E148" s="479" t="e">
        <f>MR_Rohdaten!W149-(MR_Regression!E$3*MR_Rohdaten!$D149+E$4)</f>
        <v>#DIV/0!</v>
      </c>
      <c r="F148" s="479" t="e">
        <f>MR_Rohdaten!X149-(MR_Regression!F$3*MR_Rohdaten!$D149+F$4)</f>
        <v>#DIV/0!</v>
      </c>
      <c r="G148" s="479" t="e">
        <f>MR_Rohdaten!Y149-(MR_Regression!G$3*MR_Rohdaten!$D149+G$4)</f>
        <v>#DIV/0!</v>
      </c>
      <c r="H148" s="479" t="e">
        <f>MR_Rohdaten!Z149-(MR_Regression!H$3*MR_Rohdaten!$D149+H$4)</f>
        <v>#DIV/0!</v>
      </c>
      <c r="I148" s="479" t="e">
        <f>MR_Rohdaten!AA149-(MR_Regression!I$3*MR_Rohdaten!$D149+I$4)</f>
        <v>#DIV/0!</v>
      </c>
      <c r="J148" s="479" t="e">
        <f>MR_Rohdaten!AB149-(MR_Regression!J$3*MR_Rohdaten!$D149+J$4)</f>
        <v>#DIV/0!</v>
      </c>
      <c r="K148" s="479" t="e">
        <f>MR_Rohdaten!AC149-(MR_Regression!K$3*MR_Rohdaten!$D149+K$4)</f>
        <v>#DIV/0!</v>
      </c>
      <c r="L148" s="479" t="e">
        <f>MR_Rohdaten!AD149-(MR_Regression!L$3*MR_Rohdaten!$D149+L$4)</f>
        <v>#DIV/0!</v>
      </c>
      <c r="M148" s="479" t="e">
        <f>MR_Rohdaten!AE149-(MR_Regression!M$3*MR_Rohdaten!$D149+M$4)</f>
        <v>#DIV/0!</v>
      </c>
      <c r="N148" s="479" t="e">
        <f>MR_Rohdaten!AF149-(MR_Regression!N$3*MR_Rohdaten!$D149+N$4)</f>
        <v>#DIV/0!</v>
      </c>
      <c r="O148" s="479" t="e">
        <f>MR_Rohdaten!AG149-(MR_Regression!O$3*MR_Rohdaten!$D149+O$4)</f>
        <v>#DIV/0!</v>
      </c>
      <c r="P148" s="479" t="e">
        <f>MR_Rohdaten!AH149-(MR_Regression!P$3*MR_Rohdaten!$D149+P$4)</f>
        <v>#DIV/0!</v>
      </c>
    </row>
    <row r="149" spans="1:16" x14ac:dyDescent="0.25">
      <c r="A149" s="465">
        <v>144</v>
      </c>
      <c r="B149" s="479" t="e">
        <f>MR_Rohdaten!T150-(MR_Regression!B$3*MR_Rohdaten!$D150+B$4)</f>
        <v>#DIV/0!</v>
      </c>
      <c r="C149" s="479" t="e">
        <f>MR_Rohdaten!U150-(MR_Regression!C$3*MR_Rohdaten!$D150+C$4)</f>
        <v>#DIV/0!</v>
      </c>
      <c r="D149" s="479" t="e">
        <f>MR_Rohdaten!V150-(MR_Regression!D$3*MR_Rohdaten!$D150+D$4)</f>
        <v>#DIV/0!</v>
      </c>
      <c r="E149" s="479" t="e">
        <f>MR_Rohdaten!W150-(MR_Regression!E$3*MR_Rohdaten!$D150+E$4)</f>
        <v>#DIV/0!</v>
      </c>
      <c r="F149" s="479" t="e">
        <f>MR_Rohdaten!X150-(MR_Regression!F$3*MR_Rohdaten!$D150+F$4)</f>
        <v>#DIV/0!</v>
      </c>
      <c r="G149" s="479" t="e">
        <f>MR_Rohdaten!Y150-(MR_Regression!G$3*MR_Rohdaten!$D150+G$4)</f>
        <v>#DIV/0!</v>
      </c>
      <c r="H149" s="479" t="e">
        <f>MR_Rohdaten!Z150-(MR_Regression!H$3*MR_Rohdaten!$D150+H$4)</f>
        <v>#DIV/0!</v>
      </c>
      <c r="I149" s="479" t="e">
        <f>MR_Rohdaten!AA150-(MR_Regression!I$3*MR_Rohdaten!$D150+I$4)</f>
        <v>#DIV/0!</v>
      </c>
      <c r="J149" s="479" t="e">
        <f>MR_Rohdaten!AB150-(MR_Regression!J$3*MR_Rohdaten!$D150+J$4)</f>
        <v>#DIV/0!</v>
      </c>
      <c r="K149" s="479" t="e">
        <f>MR_Rohdaten!AC150-(MR_Regression!K$3*MR_Rohdaten!$D150+K$4)</f>
        <v>#DIV/0!</v>
      </c>
      <c r="L149" s="479" t="e">
        <f>MR_Rohdaten!AD150-(MR_Regression!L$3*MR_Rohdaten!$D150+L$4)</f>
        <v>#DIV/0!</v>
      </c>
      <c r="M149" s="479" t="e">
        <f>MR_Rohdaten!AE150-(MR_Regression!M$3*MR_Rohdaten!$D150+M$4)</f>
        <v>#DIV/0!</v>
      </c>
      <c r="N149" s="479" t="e">
        <f>MR_Rohdaten!AF150-(MR_Regression!N$3*MR_Rohdaten!$D150+N$4)</f>
        <v>#DIV/0!</v>
      </c>
      <c r="O149" s="479" t="e">
        <f>MR_Rohdaten!AG150-(MR_Regression!O$3*MR_Rohdaten!$D150+O$4)</f>
        <v>#DIV/0!</v>
      </c>
      <c r="P149" s="479" t="e">
        <f>MR_Rohdaten!AH150-(MR_Regression!P$3*MR_Rohdaten!$D150+P$4)</f>
        <v>#DIV/0!</v>
      </c>
    </row>
    <row r="150" spans="1:16" x14ac:dyDescent="0.25">
      <c r="A150" s="465">
        <v>145</v>
      </c>
      <c r="B150" s="479" t="e">
        <f>MR_Rohdaten!T151-(MR_Regression!B$3*MR_Rohdaten!$D151+B$4)</f>
        <v>#DIV/0!</v>
      </c>
      <c r="C150" s="479" t="e">
        <f>MR_Rohdaten!U151-(MR_Regression!C$3*MR_Rohdaten!$D151+C$4)</f>
        <v>#DIV/0!</v>
      </c>
      <c r="D150" s="479" t="e">
        <f>MR_Rohdaten!V151-(MR_Regression!D$3*MR_Rohdaten!$D151+D$4)</f>
        <v>#DIV/0!</v>
      </c>
      <c r="E150" s="479" t="e">
        <f>MR_Rohdaten!W151-(MR_Regression!E$3*MR_Rohdaten!$D151+E$4)</f>
        <v>#DIV/0!</v>
      </c>
      <c r="F150" s="479" t="e">
        <f>MR_Rohdaten!X151-(MR_Regression!F$3*MR_Rohdaten!$D151+F$4)</f>
        <v>#DIV/0!</v>
      </c>
      <c r="G150" s="479" t="e">
        <f>MR_Rohdaten!Y151-(MR_Regression!G$3*MR_Rohdaten!$D151+G$4)</f>
        <v>#DIV/0!</v>
      </c>
      <c r="H150" s="479" t="e">
        <f>MR_Rohdaten!Z151-(MR_Regression!H$3*MR_Rohdaten!$D151+H$4)</f>
        <v>#DIV/0!</v>
      </c>
      <c r="I150" s="479" t="e">
        <f>MR_Rohdaten!AA151-(MR_Regression!I$3*MR_Rohdaten!$D151+I$4)</f>
        <v>#DIV/0!</v>
      </c>
      <c r="J150" s="479" t="e">
        <f>MR_Rohdaten!AB151-(MR_Regression!J$3*MR_Rohdaten!$D151+J$4)</f>
        <v>#DIV/0!</v>
      </c>
      <c r="K150" s="479" t="e">
        <f>MR_Rohdaten!AC151-(MR_Regression!K$3*MR_Rohdaten!$D151+K$4)</f>
        <v>#DIV/0!</v>
      </c>
      <c r="L150" s="479" t="e">
        <f>MR_Rohdaten!AD151-(MR_Regression!L$3*MR_Rohdaten!$D151+L$4)</f>
        <v>#DIV/0!</v>
      </c>
      <c r="M150" s="479" t="e">
        <f>MR_Rohdaten!AE151-(MR_Regression!M$3*MR_Rohdaten!$D151+M$4)</f>
        <v>#DIV/0!</v>
      </c>
      <c r="N150" s="479" t="e">
        <f>MR_Rohdaten!AF151-(MR_Regression!N$3*MR_Rohdaten!$D151+N$4)</f>
        <v>#DIV/0!</v>
      </c>
      <c r="O150" s="479" t="e">
        <f>MR_Rohdaten!AG151-(MR_Regression!O$3*MR_Rohdaten!$D151+O$4)</f>
        <v>#DIV/0!</v>
      </c>
      <c r="P150" s="479" t="e">
        <f>MR_Rohdaten!AH151-(MR_Regression!P$3*MR_Rohdaten!$D151+P$4)</f>
        <v>#DIV/0!</v>
      </c>
    </row>
    <row r="151" spans="1:16" x14ac:dyDescent="0.25">
      <c r="A151" s="465">
        <v>146</v>
      </c>
      <c r="B151" s="479" t="e">
        <f>MR_Rohdaten!T152-(MR_Regression!B$3*MR_Rohdaten!$D152+B$4)</f>
        <v>#DIV/0!</v>
      </c>
      <c r="C151" s="479" t="e">
        <f>MR_Rohdaten!U152-(MR_Regression!C$3*MR_Rohdaten!$D152+C$4)</f>
        <v>#DIV/0!</v>
      </c>
      <c r="D151" s="479" t="e">
        <f>MR_Rohdaten!V152-(MR_Regression!D$3*MR_Rohdaten!$D152+D$4)</f>
        <v>#DIV/0!</v>
      </c>
      <c r="E151" s="479" t="e">
        <f>MR_Rohdaten!W152-(MR_Regression!E$3*MR_Rohdaten!$D152+E$4)</f>
        <v>#DIV/0!</v>
      </c>
      <c r="F151" s="479" t="e">
        <f>MR_Rohdaten!X152-(MR_Regression!F$3*MR_Rohdaten!$D152+F$4)</f>
        <v>#DIV/0!</v>
      </c>
      <c r="G151" s="479" t="e">
        <f>MR_Rohdaten!Y152-(MR_Regression!G$3*MR_Rohdaten!$D152+G$4)</f>
        <v>#DIV/0!</v>
      </c>
      <c r="H151" s="479" t="e">
        <f>MR_Rohdaten!Z152-(MR_Regression!H$3*MR_Rohdaten!$D152+H$4)</f>
        <v>#DIV/0!</v>
      </c>
      <c r="I151" s="479" t="e">
        <f>MR_Rohdaten!AA152-(MR_Regression!I$3*MR_Rohdaten!$D152+I$4)</f>
        <v>#DIV/0!</v>
      </c>
      <c r="J151" s="479" t="e">
        <f>MR_Rohdaten!AB152-(MR_Regression!J$3*MR_Rohdaten!$D152+J$4)</f>
        <v>#DIV/0!</v>
      </c>
      <c r="K151" s="479" t="e">
        <f>MR_Rohdaten!AC152-(MR_Regression!K$3*MR_Rohdaten!$D152+K$4)</f>
        <v>#DIV/0!</v>
      </c>
      <c r="L151" s="479" t="e">
        <f>MR_Rohdaten!AD152-(MR_Regression!L$3*MR_Rohdaten!$D152+L$4)</f>
        <v>#DIV/0!</v>
      </c>
      <c r="M151" s="479" t="e">
        <f>MR_Rohdaten!AE152-(MR_Regression!M$3*MR_Rohdaten!$D152+M$4)</f>
        <v>#DIV/0!</v>
      </c>
      <c r="N151" s="479" t="e">
        <f>MR_Rohdaten!AF152-(MR_Regression!N$3*MR_Rohdaten!$D152+N$4)</f>
        <v>#DIV/0!</v>
      </c>
      <c r="O151" s="479" t="e">
        <f>MR_Rohdaten!AG152-(MR_Regression!O$3*MR_Rohdaten!$D152+O$4)</f>
        <v>#DIV/0!</v>
      </c>
      <c r="P151" s="479" t="e">
        <f>MR_Rohdaten!AH152-(MR_Regression!P$3*MR_Rohdaten!$D152+P$4)</f>
        <v>#DIV/0!</v>
      </c>
    </row>
    <row r="152" spans="1:16" x14ac:dyDescent="0.25">
      <c r="A152" s="465">
        <v>147</v>
      </c>
      <c r="B152" s="479" t="e">
        <f>MR_Rohdaten!T153-(MR_Regression!B$3*MR_Rohdaten!$D153+B$4)</f>
        <v>#DIV/0!</v>
      </c>
      <c r="C152" s="479" t="e">
        <f>MR_Rohdaten!U153-(MR_Regression!C$3*MR_Rohdaten!$D153+C$4)</f>
        <v>#DIV/0!</v>
      </c>
      <c r="D152" s="479" t="e">
        <f>MR_Rohdaten!V153-(MR_Regression!D$3*MR_Rohdaten!$D153+D$4)</f>
        <v>#DIV/0!</v>
      </c>
      <c r="E152" s="479" t="e">
        <f>MR_Rohdaten!W153-(MR_Regression!E$3*MR_Rohdaten!$D153+E$4)</f>
        <v>#DIV/0!</v>
      </c>
      <c r="F152" s="479" t="e">
        <f>MR_Rohdaten!X153-(MR_Regression!F$3*MR_Rohdaten!$D153+F$4)</f>
        <v>#DIV/0!</v>
      </c>
      <c r="G152" s="479" t="e">
        <f>MR_Rohdaten!Y153-(MR_Regression!G$3*MR_Rohdaten!$D153+G$4)</f>
        <v>#DIV/0!</v>
      </c>
      <c r="H152" s="479" t="e">
        <f>MR_Rohdaten!Z153-(MR_Regression!H$3*MR_Rohdaten!$D153+H$4)</f>
        <v>#DIV/0!</v>
      </c>
      <c r="I152" s="479" t="e">
        <f>MR_Rohdaten!AA153-(MR_Regression!I$3*MR_Rohdaten!$D153+I$4)</f>
        <v>#DIV/0!</v>
      </c>
      <c r="J152" s="479" t="e">
        <f>MR_Rohdaten!AB153-(MR_Regression!J$3*MR_Rohdaten!$D153+J$4)</f>
        <v>#DIV/0!</v>
      </c>
      <c r="K152" s="479" t="e">
        <f>MR_Rohdaten!AC153-(MR_Regression!K$3*MR_Rohdaten!$D153+K$4)</f>
        <v>#DIV/0!</v>
      </c>
      <c r="L152" s="479" t="e">
        <f>MR_Rohdaten!AD153-(MR_Regression!L$3*MR_Rohdaten!$D153+L$4)</f>
        <v>#DIV/0!</v>
      </c>
      <c r="M152" s="479" t="e">
        <f>MR_Rohdaten!AE153-(MR_Regression!M$3*MR_Rohdaten!$D153+M$4)</f>
        <v>#DIV/0!</v>
      </c>
      <c r="N152" s="479" t="e">
        <f>MR_Rohdaten!AF153-(MR_Regression!N$3*MR_Rohdaten!$D153+N$4)</f>
        <v>#DIV/0!</v>
      </c>
      <c r="O152" s="479" t="e">
        <f>MR_Rohdaten!AG153-(MR_Regression!O$3*MR_Rohdaten!$D153+O$4)</f>
        <v>#DIV/0!</v>
      </c>
      <c r="P152" s="479" t="e">
        <f>MR_Rohdaten!AH153-(MR_Regression!P$3*MR_Rohdaten!$D153+P$4)</f>
        <v>#DIV/0!</v>
      </c>
    </row>
    <row r="153" spans="1:16" x14ac:dyDescent="0.25">
      <c r="A153" s="465">
        <v>148</v>
      </c>
      <c r="B153" s="479" t="e">
        <f>MR_Rohdaten!T154-(MR_Regression!B$3*MR_Rohdaten!$D154+B$4)</f>
        <v>#DIV/0!</v>
      </c>
      <c r="C153" s="479" t="e">
        <f>MR_Rohdaten!U154-(MR_Regression!C$3*MR_Rohdaten!$D154+C$4)</f>
        <v>#DIV/0!</v>
      </c>
      <c r="D153" s="479" t="e">
        <f>MR_Rohdaten!V154-(MR_Regression!D$3*MR_Rohdaten!$D154+D$4)</f>
        <v>#DIV/0!</v>
      </c>
      <c r="E153" s="479" t="e">
        <f>MR_Rohdaten!W154-(MR_Regression!E$3*MR_Rohdaten!$D154+E$4)</f>
        <v>#DIV/0!</v>
      </c>
      <c r="F153" s="479" t="e">
        <f>MR_Rohdaten!X154-(MR_Regression!F$3*MR_Rohdaten!$D154+F$4)</f>
        <v>#DIV/0!</v>
      </c>
      <c r="G153" s="479" t="e">
        <f>MR_Rohdaten!Y154-(MR_Regression!G$3*MR_Rohdaten!$D154+G$4)</f>
        <v>#DIV/0!</v>
      </c>
      <c r="H153" s="479" t="e">
        <f>MR_Rohdaten!Z154-(MR_Regression!H$3*MR_Rohdaten!$D154+H$4)</f>
        <v>#DIV/0!</v>
      </c>
      <c r="I153" s="479" t="e">
        <f>MR_Rohdaten!AA154-(MR_Regression!I$3*MR_Rohdaten!$D154+I$4)</f>
        <v>#DIV/0!</v>
      </c>
      <c r="J153" s="479" t="e">
        <f>MR_Rohdaten!AB154-(MR_Regression!J$3*MR_Rohdaten!$D154+J$4)</f>
        <v>#DIV/0!</v>
      </c>
      <c r="K153" s="479" t="e">
        <f>MR_Rohdaten!AC154-(MR_Regression!K$3*MR_Rohdaten!$D154+K$4)</f>
        <v>#DIV/0!</v>
      </c>
      <c r="L153" s="479" t="e">
        <f>MR_Rohdaten!AD154-(MR_Regression!L$3*MR_Rohdaten!$D154+L$4)</f>
        <v>#DIV/0!</v>
      </c>
      <c r="M153" s="479" t="e">
        <f>MR_Rohdaten!AE154-(MR_Regression!M$3*MR_Rohdaten!$D154+M$4)</f>
        <v>#DIV/0!</v>
      </c>
      <c r="N153" s="479" t="e">
        <f>MR_Rohdaten!AF154-(MR_Regression!N$3*MR_Rohdaten!$D154+N$4)</f>
        <v>#DIV/0!</v>
      </c>
      <c r="O153" s="479" t="e">
        <f>MR_Rohdaten!AG154-(MR_Regression!O$3*MR_Rohdaten!$D154+O$4)</f>
        <v>#DIV/0!</v>
      </c>
      <c r="P153" s="479" t="e">
        <f>MR_Rohdaten!AH154-(MR_Regression!P$3*MR_Rohdaten!$D154+P$4)</f>
        <v>#DIV/0!</v>
      </c>
    </row>
    <row r="154" spans="1:16" x14ac:dyDescent="0.25">
      <c r="A154" s="465">
        <v>149</v>
      </c>
      <c r="B154" s="479" t="e">
        <f>MR_Rohdaten!T155-(MR_Regression!B$3*MR_Rohdaten!$D155+B$4)</f>
        <v>#DIV/0!</v>
      </c>
      <c r="C154" s="479" t="e">
        <f>MR_Rohdaten!U155-(MR_Regression!C$3*MR_Rohdaten!$D155+C$4)</f>
        <v>#DIV/0!</v>
      </c>
      <c r="D154" s="479" t="e">
        <f>MR_Rohdaten!V155-(MR_Regression!D$3*MR_Rohdaten!$D155+D$4)</f>
        <v>#DIV/0!</v>
      </c>
      <c r="E154" s="479" t="e">
        <f>MR_Rohdaten!W155-(MR_Regression!E$3*MR_Rohdaten!$D155+E$4)</f>
        <v>#DIV/0!</v>
      </c>
      <c r="F154" s="479" t="e">
        <f>MR_Rohdaten!X155-(MR_Regression!F$3*MR_Rohdaten!$D155+F$4)</f>
        <v>#DIV/0!</v>
      </c>
      <c r="G154" s="479" t="e">
        <f>MR_Rohdaten!Y155-(MR_Regression!G$3*MR_Rohdaten!$D155+G$4)</f>
        <v>#DIV/0!</v>
      </c>
      <c r="H154" s="479" t="e">
        <f>MR_Rohdaten!Z155-(MR_Regression!H$3*MR_Rohdaten!$D155+H$4)</f>
        <v>#DIV/0!</v>
      </c>
      <c r="I154" s="479" t="e">
        <f>MR_Rohdaten!AA155-(MR_Regression!I$3*MR_Rohdaten!$D155+I$4)</f>
        <v>#DIV/0!</v>
      </c>
      <c r="J154" s="479" t="e">
        <f>MR_Rohdaten!AB155-(MR_Regression!J$3*MR_Rohdaten!$D155+J$4)</f>
        <v>#DIV/0!</v>
      </c>
      <c r="K154" s="479" t="e">
        <f>MR_Rohdaten!AC155-(MR_Regression!K$3*MR_Rohdaten!$D155+K$4)</f>
        <v>#DIV/0!</v>
      </c>
      <c r="L154" s="479" t="e">
        <f>MR_Rohdaten!AD155-(MR_Regression!L$3*MR_Rohdaten!$D155+L$4)</f>
        <v>#DIV/0!</v>
      </c>
      <c r="M154" s="479" t="e">
        <f>MR_Rohdaten!AE155-(MR_Regression!M$3*MR_Rohdaten!$D155+M$4)</f>
        <v>#DIV/0!</v>
      </c>
      <c r="N154" s="479" t="e">
        <f>MR_Rohdaten!AF155-(MR_Regression!N$3*MR_Rohdaten!$D155+N$4)</f>
        <v>#DIV/0!</v>
      </c>
      <c r="O154" s="479" t="e">
        <f>MR_Rohdaten!AG155-(MR_Regression!O$3*MR_Rohdaten!$D155+O$4)</f>
        <v>#DIV/0!</v>
      </c>
      <c r="P154" s="479" t="e">
        <f>MR_Rohdaten!AH155-(MR_Regression!P$3*MR_Rohdaten!$D155+P$4)</f>
        <v>#DIV/0!</v>
      </c>
    </row>
    <row r="155" spans="1:16" x14ac:dyDescent="0.25">
      <c r="A155" s="465">
        <v>150</v>
      </c>
      <c r="B155" s="479" t="e">
        <f>MR_Rohdaten!T156-(MR_Regression!B$3*MR_Rohdaten!$D156+B$4)</f>
        <v>#DIV/0!</v>
      </c>
      <c r="C155" s="479" t="e">
        <f>MR_Rohdaten!U156-(MR_Regression!C$3*MR_Rohdaten!$D156+C$4)</f>
        <v>#DIV/0!</v>
      </c>
      <c r="D155" s="479" t="e">
        <f>MR_Rohdaten!V156-(MR_Regression!D$3*MR_Rohdaten!$D156+D$4)</f>
        <v>#DIV/0!</v>
      </c>
      <c r="E155" s="479" t="e">
        <f>MR_Rohdaten!W156-(MR_Regression!E$3*MR_Rohdaten!$D156+E$4)</f>
        <v>#DIV/0!</v>
      </c>
      <c r="F155" s="479" t="e">
        <f>MR_Rohdaten!X156-(MR_Regression!F$3*MR_Rohdaten!$D156+F$4)</f>
        <v>#DIV/0!</v>
      </c>
      <c r="G155" s="479" t="e">
        <f>MR_Rohdaten!Y156-(MR_Regression!G$3*MR_Rohdaten!$D156+G$4)</f>
        <v>#DIV/0!</v>
      </c>
      <c r="H155" s="479" t="e">
        <f>MR_Rohdaten!Z156-(MR_Regression!H$3*MR_Rohdaten!$D156+H$4)</f>
        <v>#DIV/0!</v>
      </c>
      <c r="I155" s="479" t="e">
        <f>MR_Rohdaten!AA156-(MR_Regression!I$3*MR_Rohdaten!$D156+I$4)</f>
        <v>#DIV/0!</v>
      </c>
      <c r="J155" s="479" t="e">
        <f>MR_Rohdaten!AB156-(MR_Regression!J$3*MR_Rohdaten!$D156+J$4)</f>
        <v>#DIV/0!</v>
      </c>
      <c r="K155" s="479" t="e">
        <f>MR_Rohdaten!AC156-(MR_Regression!K$3*MR_Rohdaten!$D156+K$4)</f>
        <v>#DIV/0!</v>
      </c>
      <c r="L155" s="479" t="e">
        <f>MR_Rohdaten!AD156-(MR_Regression!L$3*MR_Rohdaten!$D156+L$4)</f>
        <v>#DIV/0!</v>
      </c>
      <c r="M155" s="479" t="e">
        <f>MR_Rohdaten!AE156-(MR_Regression!M$3*MR_Rohdaten!$D156+M$4)</f>
        <v>#DIV/0!</v>
      </c>
      <c r="N155" s="479" t="e">
        <f>MR_Rohdaten!AF156-(MR_Regression!N$3*MR_Rohdaten!$D156+N$4)</f>
        <v>#DIV/0!</v>
      </c>
      <c r="O155" s="479" t="e">
        <f>MR_Rohdaten!AG156-(MR_Regression!O$3*MR_Rohdaten!$D156+O$4)</f>
        <v>#DIV/0!</v>
      </c>
      <c r="P155" s="479" t="e">
        <f>MR_Rohdaten!AH156-(MR_Regression!P$3*MR_Rohdaten!$D156+P$4)</f>
        <v>#DIV/0!</v>
      </c>
    </row>
    <row r="156" spans="1:16" x14ac:dyDescent="0.25">
      <c r="A156" s="465">
        <v>151</v>
      </c>
      <c r="B156" s="479" t="e">
        <f>MR_Rohdaten!T157-(MR_Regression!B$3*MR_Rohdaten!$D157+B$4)</f>
        <v>#DIV/0!</v>
      </c>
      <c r="C156" s="479" t="e">
        <f>MR_Rohdaten!U157-(MR_Regression!C$3*MR_Rohdaten!$D157+C$4)</f>
        <v>#DIV/0!</v>
      </c>
      <c r="D156" s="479" t="e">
        <f>MR_Rohdaten!V157-(MR_Regression!D$3*MR_Rohdaten!$D157+D$4)</f>
        <v>#DIV/0!</v>
      </c>
      <c r="E156" s="479" t="e">
        <f>MR_Rohdaten!W157-(MR_Regression!E$3*MR_Rohdaten!$D157+E$4)</f>
        <v>#DIV/0!</v>
      </c>
      <c r="F156" s="479" t="e">
        <f>MR_Rohdaten!X157-(MR_Regression!F$3*MR_Rohdaten!$D157+F$4)</f>
        <v>#DIV/0!</v>
      </c>
      <c r="G156" s="479" t="e">
        <f>MR_Rohdaten!Y157-(MR_Regression!G$3*MR_Rohdaten!$D157+G$4)</f>
        <v>#DIV/0!</v>
      </c>
      <c r="H156" s="479" t="e">
        <f>MR_Rohdaten!Z157-(MR_Regression!H$3*MR_Rohdaten!$D157+H$4)</f>
        <v>#DIV/0!</v>
      </c>
      <c r="I156" s="479" t="e">
        <f>MR_Rohdaten!AA157-(MR_Regression!I$3*MR_Rohdaten!$D157+I$4)</f>
        <v>#DIV/0!</v>
      </c>
      <c r="J156" s="479" t="e">
        <f>MR_Rohdaten!AB157-(MR_Regression!J$3*MR_Rohdaten!$D157+J$4)</f>
        <v>#DIV/0!</v>
      </c>
      <c r="K156" s="479" t="e">
        <f>MR_Rohdaten!AC157-(MR_Regression!K$3*MR_Rohdaten!$D157+K$4)</f>
        <v>#DIV/0!</v>
      </c>
      <c r="L156" s="479" t="e">
        <f>MR_Rohdaten!AD157-(MR_Regression!L$3*MR_Rohdaten!$D157+L$4)</f>
        <v>#DIV/0!</v>
      </c>
      <c r="M156" s="479" t="e">
        <f>MR_Rohdaten!AE157-(MR_Regression!M$3*MR_Rohdaten!$D157+M$4)</f>
        <v>#DIV/0!</v>
      </c>
      <c r="N156" s="479" t="e">
        <f>MR_Rohdaten!AF157-(MR_Regression!N$3*MR_Rohdaten!$D157+N$4)</f>
        <v>#DIV/0!</v>
      </c>
      <c r="O156" s="479" t="e">
        <f>MR_Rohdaten!AG157-(MR_Regression!O$3*MR_Rohdaten!$D157+O$4)</f>
        <v>#DIV/0!</v>
      </c>
      <c r="P156" s="479" t="e">
        <f>MR_Rohdaten!AH157-(MR_Regression!P$3*MR_Rohdaten!$D157+P$4)</f>
        <v>#DIV/0!</v>
      </c>
    </row>
    <row r="157" spans="1:16" x14ac:dyDescent="0.25">
      <c r="A157" s="465">
        <v>152</v>
      </c>
      <c r="B157" s="479" t="e">
        <f>MR_Rohdaten!T158-(MR_Regression!B$3*MR_Rohdaten!$D158+B$4)</f>
        <v>#DIV/0!</v>
      </c>
      <c r="C157" s="479" t="e">
        <f>MR_Rohdaten!U158-(MR_Regression!C$3*MR_Rohdaten!$D158+C$4)</f>
        <v>#DIV/0!</v>
      </c>
      <c r="D157" s="479" t="e">
        <f>MR_Rohdaten!V158-(MR_Regression!D$3*MR_Rohdaten!$D158+D$4)</f>
        <v>#DIV/0!</v>
      </c>
      <c r="E157" s="479" t="e">
        <f>MR_Rohdaten!W158-(MR_Regression!E$3*MR_Rohdaten!$D158+E$4)</f>
        <v>#DIV/0!</v>
      </c>
      <c r="F157" s="479" t="e">
        <f>MR_Rohdaten!X158-(MR_Regression!F$3*MR_Rohdaten!$D158+F$4)</f>
        <v>#DIV/0!</v>
      </c>
      <c r="G157" s="479" t="e">
        <f>MR_Rohdaten!Y158-(MR_Regression!G$3*MR_Rohdaten!$D158+G$4)</f>
        <v>#DIV/0!</v>
      </c>
      <c r="H157" s="479" t="e">
        <f>MR_Rohdaten!Z158-(MR_Regression!H$3*MR_Rohdaten!$D158+H$4)</f>
        <v>#DIV/0!</v>
      </c>
      <c r="I157" s="479" t="e">
        <f>MR_Rohdaten!AA158-(MR_Regression!I$3*MR_Rohdaten!$D158+I$4)</f>
        <v>#DIV/0!</v>
      </c>
      <c r="J157" s="479" t="e">
        <f>MR_Rohdaten!AB158-(MR_Regression!J$3*MR_Rohdaten!$D158+J$4)</f>
        <v>#DIV/0!</v>
      </c>
      <c r="K157" s="479" t="e">
        <f>MR_Rohdaten!AC158-(MR_Regression!K$3*MR_Rohdaten!$D158+K$4)</f>
        <v>#DIV/0!</v>
      </c>
      <c r="L157" s="479" t="e">
        <f>MR_Rohdaten!AD158-(MR_Regression!L$3*MR_Rohdaten!$D158+L$4)</f>
        <v>#DIV/0!</v>
      </c>
      <c r="M157" s="479" t="e">
        <f>MR_Rohdaten!AE158-(MR_Regression!M$3*MR_Rohdaten!$D158+M$4)</f>
        <v>#DIV/0!</v>
      </c>
      <c r="N157" s="479" t="e">
        <f>MR_Rohdaten!AF158-(MR_Regression!N$3*MR_Rohdaten!$D158+N$4)</f>
        <v>#DIV/0!</v>
      </c>
      <c r="O157" s="479" t="e">
        <f>MR_Rohdaten!AG158-(MR_Regression!O$3*MR_Rohdaten!$D158+O$4)</f>
        <v>#DIV/0!</v>
      </c>
      <c r="P157" s="479" t="e">
        <f>MR_Rohdaten!AH158-(MR_Regression!P$3*MR_Rohdaten!$D158+P$4)</f>
        <v>#DIV/0!</v>
      </c>
    </row>
    <row r="158" spans="1:16" x14ac:dyDescent="0.25">
      <c r="A158" s="465">
        <v>153</v>
      </c>
      <c r="B158" s="479" t="e">
        <f>MR_Rohdaten!T159-(MR_Regression!B$3*MR_Rohdaten!$D159+B$4)</f>
        <v>#DIV/0!</v>
      </c>
      <c r="C158" s="479" t="e">
        <f>MR_Rohdaten!U159-(MR_Regression!C$3*MR_Rohdaten!$D159+C$4)</f>
        <v>#DIV/0!</v>
      </c>
      <c r="D158" s="479" t="e">
        <f>MR_Rohdaten!V159-(MR_Regression!D$3*MR_Rohdaten!$D159+D$4)</f>
        <v>#DIV/0!</v>
      </c>
      <c r="E158" s="479" t="e">
        <f>MR_Rohdaten!W159-(MR_Regression!E$3*MR_Rohdaten!$D159+E$4)</f>
        <v>#DIV/0!</v>
      </c>
      <c r="F158" s="479" t="e">
        <f>MR_Rohdaten!X159-(MR_Regression!F$3*MR_Rohdaten!$D159+F$4)</f>
        <v>#DIV/0!</v>
      </c>
      <c r="G158" s="479" t="e">
        <f>MR_Rohdaten!Y159-(MR_Regression!G$3*MR_Rohdaten!$D159+G$4)</f>
        <v>#DIV/0!</v>
      </c>
      <c r="H158" s="479" t="e">
        <f>MR_Rohdaten!Z159-(MR_Regression!H$3*MR_Rohdaten!$D159+H$4)</f>
        <v>#DIV/0!</v>
      </c>
      <c r="I158" s="479" t="e">
        <f>MR_Rohdaten!AA159-(MR_Regression!I$3*MR_Rohdaten!$D159+I$4)</f>
        <v>#DIV/0!</v>
      </c>
      <c r="J158" s="479" t="e">
        <f>MR_Rohdaten!AB159-(MR_Regression!J$3*MR_Rohdaten!$D159+J$4)</f>
        <v>#DIV/0!</v>
      </c>
      <c r="K158" s="479" t="e">
        <f>MR_Rohdaten!AC159-(MR_Regression!K$3*MR_Rohdaten!$D159+K$4)</f>
        <v>#DIV/0!</v>
      </c>
      <c r="L158" s="479" t="e">
        <f>MR_Rohdaten!AD159-(MR_Regression!L$3*MR_Rohdaten!$D159+L$4)</f>
        <v>#DIV/0!</v>
      </c>
      <c r="M158" s="479" t="e">
        <f>MR_Rohdaten!AE159-(MR_Regression!M$3*MR_Rohdaten!$D159+M$4)</f>
        <v>#DIV/0!</v>
      </c>
      <c r="N158" s="479" t="e">
        <f>MR_Rohdaten!AF159-(MR_Regression!N$3*MR_Rohdaten!$D159+N$4)</f>
        <v>#DIV/0!</v>
      </c>
      <c r="O158" s="479" t="e">
        <f>MR_Rohdaten!AG159-(MR_Regression!O$3*MR_Rohdaten!$D159+O$4)</f>
        <v>#DIV/0!</v>
      </c>
      <c r="P158" s="479" t="e">
        <f>MR_Rohdaten!AH159-(MR_Regression!P$3*MR_Rohdaten!$D159+P$4)</f>
        <v>#DIV/0!</v>
      </c>
    </row>
    <row r="159" spans="1:16" x14ac:dyDescent="0.25">
      <c r="A159" s="465">
        <v>154</v>
      </c>
      <c r="B159" s="479" t="e">
        <f>MR_Rohdaten!T160-(MR_Regression!B$3*MR_Rohdaten!$D160+B$4)</f>
        <v>#DIV/0!</v>
      </c>
      <c r="C159" s="479" t="e">
        <f>MR_Rohdaten!U160-(MR_Regression!C$3*MR_Rohdaten!$D160+C$4)</f>
        <v>#DIV/0!</v>
      </c>
      <c r="D159" s="479" t="e">
        <f>MR_Rohdaten!V160-(MR_Regression!D$3*MR_Rohdaten!$D160+D$4)</f>
        <v>#DIV/0!</v>
      </c>
      <c r="E159" s="479" t="e">
        <f>MR_Rohdaten!W160-(MR_Regression!E$3*MR_Rohdaten!$D160+E$4)</f>
        <v>#DIV/0!</v>
      </c>
      <c r="F159" s="479" t="e">
        <f>MR_Rohdaten!X160-(MR_Regression!F$3*MR_Rohdaten!$D160+F$4)</f>
        <v>#DIV/0!</v>
      </c>
      <c r="G159" s="479" t="e">
        <f>MR_Rohdaten!Y160-(MR_Regression!G$3*MR_Rohdaten!$D160+G$4)</f>
        <v>#DIV/0!</v>
      </c>
      <c r="H159" s="479" t="e">
        <f>MR_Rohdaten!Z160-(MR_Regression!H$3*MR_Rohdaten!$D160+H$4)</f>
        <v>#DIV/0!</v>
      </c>
      <c r="I159" s="479" t="e">
        <f>MR_Rohdaten!AA160-(MR_Regression!I$3*MR_Rohdaten!$D160+I$4)</f>
        <v>#DIV/0!</v>
      </c>
      <c r="J159" s="479" t="e">
        <f>MR_Rohdaten!AB160-(MR_Regression!J$3*MR_Rohdaten!$D160+J$4)</f>
        <v>#DIV/0!</v>
      </c>
      <c r="K159" s="479" t="e">
        <f>MR_Rohdaten!AC160-(MR_Regression!K$3*MR_Rohdaten!$D160+K$4)</f>
        <v>#DIV/0!</v>
      </c>
      <c r="L159" s="479" t="e">
        <f>MR_Rohdaten!AD160-(MR_Regression!L$3*MR_Rohdaten!$D160+L$4)</f>
        <v>#DIV/0!</v>
      </c>
      <c r="M159" s="479" t="e">
        <f>MR_Rohdaten!AE160-(MR_Regression!M$3*MR_Rohdaten!$D160+M$4)</f>
        <v>#DIV/0!</v>
      </c>
      <c r="N159" s="479" t="e">
        <f>MR_Rohdaten!AF160-(MR_Regression!N$3*MR_Rohdaten!$D160+N$4)</f>
        <v>#DIV/0!</v>
      </c>
      <c r="O159" s="479" t="e">
        <f>MR_Rohdaten!AG160-(MR_Regression!O$3*MR_Rohdaten!$D160+O$4)</f>
        <v>#DIV/0!</v>
      </c>
      <c r="P159" s="479" t="e">
        <f>MR_Rohdaten!AH160-(MR_Regression!P$3*MR_Rohdaten!$D160+P$4)</f>
        <v>#DIV/0!</v>
      </c>
    </row>
    <row r="160" spans="1:16" x14ac:dyDescent="0.25">
      <c r="A160" s="465">
        <v>155</v>
      </c>
      <c r="B160" s="479" t="e">
        <f>MR_Rohdaten!T161-(MR_Regression!B$3*MR_Rohdaten!$D161+B$4)</f>
        <v>#DIV/0!</v>
      </c>
      <c r="C160" s="479" t="e">
        <f>MR_Rohdaten!U161-(MR_Regression!C$3*MR_Rohdaten!$D161+C$4)</f>
        <v>#DIV/0!</v>
      </c>
      <c r="D160" s="479" t="e">
        <f>MR_Rohdaten!V161-(MR_Regression!D$3*MR_Rohdaten!$D161+D$4)</f>
        <v>#DIV/0!</v>
      </c>
      <c r="E160" s="479" t="e">
        <f>MR_Rohdaten!W161-(MR_Regression!E$3*MR_Rohdaten!$D161+E$4)</f>
        <v>#DIV/0!</v>
      </c>
      <c r="F160" s="479" t="e">
        <f>MR_Rohdaten!X161-(MR_Regression!F$3*MR_Rohdaten!$D161+F$4)</f>
        <v>#DIV/0!</v>
      </c>
      <c r="G160" s="479" t="e">
        <f>MR_Rohdaten!Y161-(MR_Regression!G$3*MR_Rohdaten!$D161+G$4)</f>
        <v>#DIV/0!</v>
      </c>
      <c r="H160" s="479" t="e">
        <f>MR_Rohdaten!Z161-(MR_Regression!H$3*MR_Rohdaten!$D161+H$4)</f>
        <v>#DIV/0!</v>
      </c>
      <c r="I160" s="479" t="e">
        <f>MR_Rohdaten!AA161-(MR_Regression!I$3*MR_Rohdaten!$D161+I$4)</f>
        <v>#DIV/0!</v>
      </c>
      <c r="J160" s="479" t="e">
        <f>MR_Rohdaten!AB161-(MR_Regression!J$3*MR_Rohdaten!$D161+J$4)</f>
        <v>#DIV/0!</v>
      </c>
      <c r="K160" s="479" t="e">
        <f>MR_Rohdaten!AC161-(MR_Regression!K$3*MR_Rohdaten!$D161+K$4)</f>
        <v>#DIV/0!</v>
      </c>
      <c r="L160" s="479" t="e">
        <f>MR_Rohdaten!AD161-(MR_Regression!L$3*MR_Rohdaten!$D161+L$4)</f>
        <v>#DIV/0!</v>
      </c>
      <c r="M160" s="479" t="e">
        <f>MR_Rohdaten!AE161-(MR_Regression!M$3*MR_Rohdaten!$D161+M$4)</f>
        <v>#DIV/0!</v>
      </c>
      <c r="N160" s="479" t="e">
        <f>MR_Rohdaten!AF161-(MR_Regression!N$3*MR_Rohdaten!$D161+N$4)</f>
        <v>#DIV/0!</v>
      </c>
      <c r="O160" s="479" t="e">
        <f>MR_Rohdaten!AG161-(MR_Regression!O$3*MR_Rohdaten!$D161+O$4)</f>
        <v>#DIV/0!</v>
      </c>
      <c r="P160" s="479" t="e">
        <f>MR_Rohdaten!AH161-(MR_Regression!P$3*MR_Rohdaten!$D161+P$4)</f>
        <v>#DIV/0!</v>
      </c>
    </row>
    <row r="161" spans="1:16" x14ac:dyDescent="0.25">
      <c r="A161" s="465">
        <v>156</v>
      </c>
      <c r="B161" s="479" t="e">
        <f>MR_Rohdaten!T162-(MR_Regression!B$3*MR_Rohdaten!$D162+B$4)</f>
        <v>#DIV/0!</v>
      </c>
      <c r="C161" s="479" t="e">
        <f>MR_Rohdaten!U162-(MR_Regression!C$3*MR_Rohdaten!$D162+C$4)</f>
        <v>#DIV/0!</v>
      </c>
      <c r="D161" s="479" t="e">
        <f>MR_Rohdaten!V162-(MR_Regression!D$3*MR_Rohdaten!$D162+D$4)</f>
        <v>#DIV/0!</v>
      </c>
      <c r="E161" s="479" t="e">
        <f>MR_Rohdaten!W162-(MR_Regression!E$3*MR_Rohdaten!$D162+E$4)</f>
        <v>#DIV/0!</v>
      </c>
      <c r="F161" s="479" t="e">
        <f>MR_Rohdaten!X162-(MR_Regression!F$3*MR_Rohdaten!$D162+F$4)</f>
        <v>#DIV/0!</v>
      </c>
      <c r="G161" s="479" t="e">
        <f>MR_Rohdaten!Y162-(MR_Regression!G$3*MR_Rohdaten!$D162+G$4)</f>
        <v>#DIV/0!</v>
      </c>
      <c r="H161" s="479" t="e">
        <f>MR_Rohdaten!Z162-(MR_Regression!H$3*MR_Rohdaten!$D162+H$4)</f>
        <v>#DIV/0!</v>
      </c>
      <c r="I161" s="479" t="e">
        <f>MR_Rohdaten!AA162-(MR_Regression!I$3*MR_Rohdaten!$D162+I$4)</f>
        <v>#DIV/0!</v>
      </c>
      <c r="J161" s="479" t="e">
        <f>MR_Rohdaten!AB162-(MR_Regression!J$3*MR_Rohdaten!$D162+J$4)</f>
        <v>#DIV/0!</v>
      </c>
      <c r="K161" s="479" t="e">
        <f>MR_Rohdaten!AC162-(MR_Regression!K$3*MR_Rohdaten!$D162+K$4)</f>
        <v>#DIV/0!</v>
      </c>
      <c r="L161" s="479" t="e">
        <f>MR_Rohdaten!AD162-(MR_Regression!L$3*MR_Rohdaten!$D162+L$4)</f>
        <v>#DIV/0!</v>
      </c>
      <c r="M161" s="479" t="e">
        <f>MR_Rohdaten!AE162-(MR_Regression!M$3*MR_Rohdaten!$D162+M$4)</f>
        <v>#DIV/0!</v>
      </c>
      <c r="N161" s="479" t="e">
        <f>MR_Rohdaten!AF162-(MR_Regression!N$3*MR_Rohdaten!$D162+N$4)</f>
        <v>#DIV/0!</v>
      </c>
      <c r="O161" s="479" t="e">
        <f>MR_Rohdaten!AG162-(MR_Regression!O$3*MR_Rohdaten!$D162+O$4)</f>
        <v>#DIV/0!</v>
      </c>
      <c r="P161" s="479" t="e">
        <f>MR_Rohdaten!AH162-(MR_Regression!P$3*MR_Rohdaten!$D162+P$4)</f>
        <v>#DIV/0!</v>
      </c>
    </row>
    <row r="162" spans="1:16" x14ac:dyDescent="0.25">
      <c r="A162" s="465">
        <v>157</v>
      </c>
      <c r="B162" s="479" t="e">
        <f>MR_Rohdaten!T163-(MR_Regression!B$3*MR_Rohdaten!$D163+B$4)</f>
        <v>#DIV/0!</v>
      </c>
      <c r="C162" s="479" t="e">
        <f>MR_Rohdaten!U163-(MR_Regression!C$3*MR_Rohdaten!$D163+C$4)</f>
        <v>#DIV/0!</v>
      </c>
      <c r="D162" s="479" t="e">
        <f>MR_Rohdaten!V163-(MR_Regression!D$3*MR_Rohdaten!$D163+D$4)</f>
        <v>#DIV/0!</v>
      </c>
      <c r="E162" s="479" t="e">
        <f>MR_Rohdaten!W163-(MR_Regression!E$3*MR_Rohdaten!$D163+E$4)</f>
        <v>#DIV/0!</v>
      </c>
      <c r="F162" s="479" t="e">
        <f>MR_Rohdaten!X163-(MR_Regression!F$3*MR_Rohdaten!$D163+F$4)</f>
        <v>#DIV/0!</v>
      </c>
      <c r="G162" s="479" t="e">
        <f>MR_Rohdaten!Y163-(MR_Regression!G$3*MR_Rohdaten!$D163+G$4)</f>
        <v>#DIV/0!</v>
      </c>
      <c r="H162" s="479" t="e">
        <f>MR_Rohdaten!Z163-(MR_Regression!H$3*MR_Rohdaten!$D163+H$4)</f>
        <v>#DIV/0!</v>
      </c>
      <c r="I162" s="479" t="e">
        <f>MR_Rohdaten!AA163-(MR_Regression!I$3*MR_Rohdaten!$D163+I$4)</f>
        <v>#DIV/0!</v>
      </c>
      <c r="J162" s="479" t="e">
        <f>MR_Rohdaten!AB163-(MR_Regression!J$3*MR_Rohdaten!$D163+J$4)</f>
        <v>#DIV/0!</v>
      </c>
      <c r="K162" s="479" t="e">
        <f>MR_Rohdaten!AC163-(MR_Regression!K$3*MR_Rohdaten!$D163+K$4)</f>
        <v>#DIV/0!</v>
      </c>
      <c r="L162" s="479" t="e">
        <f>MR_Rohdaten!AD163-(MR_Regression!L$3*MR_Rohdaten!$D163+L$4)</f>
        <v>#DIV/0!</v>
      </c>
      <c r="M162" s="479" t="e">
        <f>MR_Rohdaten!AE163-(MR_Regression!M$3*MR_Rohdaten!$D163+M$4)</f>
        <v>#DIV/0!</v>
      </c>
      <c r="N162" s="479" t="e">
        <f>MR_Rohdaten!AF163-(MR_Regression!N$3*MR_Rohdaten!$D163+N$4)</f>
        <v>#DIV/0!</v>
      </c>
      <c r="O162" s="479" t="e">
        <f>MR_Rohdaten!AG163-(MR_Regression!O$3*MR_Rohdaten!$D163+O$4)</f>
        <v>#DIV/0!</v>
      </c>
      <c r="P162" s="479" t="e">
        <f>MR_Rohdaten!AH163-(MR_Regression!P$3*MR_Rohdaten!$D163+P$4)</f>
        <v>#DIV/0!</v>
      </c>
    </row>
    <row r="163" spans="1:16" x14ac:dyDescent="0.25">
      <c r="A163" s="465">
        <v>158</v>
      </c>
      <c r="B163" s="479" t="e">
        <f>MR_Rohdaten!T164-(MR_Regression!B$3*MR_Rohdaten!$D164+B$4)</f>
        <v>#DIV/0!</v>
      </c>
      <c r="C163" s="479" t="e">
        <f>MR_Rohdaten!U164-(MR_Regression!C$3*MR_Rohdaten!$D164+C$4)</f>
        <v>#DIV/0!</v>
      </c>
      <c r="D163" s="479" t="e">
        <f>MR_Rohdaten!V164-(MR_Regression!D$3*MR_Rohdaten!$D164+D$4)</f>
        <v>#DIV/0!</v>
      </c>
      <c r="E163" s="479" t="e">
        <f>MR_Rohdaten!W164-(MR_Regression!E$3*MR_Rohdaten!$D164+E$4)</f>
        <v>#DIV/0!</v>
      </c>
      <c r="F163" s="479" t="e">
        <f>MR_Rohdaten!X164-(MR_Regression!F$3*MR_Rohdaten!$D164+F$4)</f>
        <v>#DIV/0!</v>
      </c>
      <c r="G163" s="479" t="e">
        <f>MR_Rohdaten!Y164-(MR_Regression!G$3*MR_Rohdaten!$D164+G$4)</f>
        <v>#DIV/0!</v>
      </c>
      <c r="H163" s="479" t="e">
        <f>MR_Rohdaten!Z164-(MR_Regression!H$3*MR_Rohdaten!$D164+H$4)</f>
        <v>#DIV/0!</v>
      </c>
      <c r="I163" s="479" t="e">
        <f>MR_Rohdaten!AA164-(MR_Regression!I$3*MR_Rohdaten!$D164+I$4)</f>
        <v>#DIV/0!</v>
      </c>
      <c r="J163" s="479" t="e">
        <f>MR_Rohdaten!AB164-(MR_Regression!J$3*MR_Rohdaten!$D164+J$4)</f>
        <v>#DIV/0!</v>
      </c>
      <c r="K163" s="479" t="e">
        <f>MR_Rohdaten!AC164-(MR_Regression!K$3*MR_Rohdaten!$D164+K$4)</f>
        <v>#DIV/0!</v>
      </c>
      <c r="L163" s="479" t="e">
        <f>MR_Rohdaten!AD164-(MR_Regression!L$3*MR_Rohdaten!$D164+L$4)</f>
        <v>#DIV/0!</v>
      </c>
      <c r="M163" s="479" t="e">
        <f>MR_Rohdaten!AE164-(MR_Regression!M$3*MR_Rohdaten!$D164+M$4)</f>
        <v>#DIV/0!</v>
      </c>
      <c r="N163" s="479" t="e">
        <f>MR_Rohdaten!AF164-(MR_Regression!N$3*MR_Rohdaten!$D164+N$4)</f>
        <v>#DIV/0!</v>
      </c>
      <c r="O163" s="479" t="e">
        <f>MR_Rohdaten!AG164-(MR_Regression!O$3*MR_Rohdaten!$D164+O$4)</f>
        <v>#DIV/0!</v>
      </c>
      <c r="P163" s="479" t="e">
        <f>MR_Rohdaten!AH164-(MR_Regression!P$3*MR_Rohdaten!$D164+P$4)</f>
        <v>#DIV/0!</v>
      </c>
    </row>
    <row r="164" spans="1:16" x14ac:dyDescent="0.25">
      <c r="A164" s="465">
        <v>159</v>
      </c>
      <c r="B164" s="479" t="e">
        <f>MR_Rohdaten!T165-(MR_Regression!B$3*MR_Rohdaten!$D165+B$4)</f>
        <v>#DIV/0!</v>
      </c>
      <c r="C164" s="479" t="e">
        <f>MR_Rohdaten!U165-(MR_Regression!C$3*MR_Rohdaten!$D165+C$4)</f>
        <v>#DIV/0!</v>
      </c>
      <c r="D164" s="479" t="e">
        <f>MR_Rohdaten!V165-(MR_Regression!D$3*MR_Rohdaten!$D165+D$4)</f>
        <v>#DIV/0!</v>
      </c>
      <c r="E164" s="479" t="e">
        <f>MR_Rohdaten!W165-(MR_Regression!E$3*MR_Rohdaten!$D165+E$4)</f>
        <v>#DIV/0!</v>
      </c>
      <c r="F164" s="479" t="e">
        <f>MR_Rohdaten!X165-(MR_Regression!F$3*MR_Rohdaten!$D165+F$4)</f>
        <v>#DIV/0!</v>
      </c>
      <c r="G164" s="479" t="e">
        <f>MR_Rohdaten!Y165-(MR_Regression!G$3*MR_Rohdaten!$D165+G$4)</f>
        <v>#DIV/0!</v>
      </c>
      <c r="H164" s="479" t="e">
        <f>MR_Rohdaten!Z165-(MR_Regression!H$3*MR_Rohdaten!$D165+H$4)</f>
        <v>#DIV/0!</v>
      </c>
      <c r="I164" s="479" t="e">
        <f>MR_Rohdaten!AA165-(MR_Regression!I$3*MR_Rohdaten!$D165+I$4)</f>
        <v>#DIV/0!</v>
      </c>
      <c r="J164" s="479" t="e">
        <f>MR_Rohdaten!AB165-(MR_Regression!J$3*MR_Rohdaten!$D165+J$4)</f>
        <v>#DIV/0!</v>
      </c>
      <c r="K164" s="479" t="e">
        <f>MR_Rohdaten!AC165-(MR_Regression!K$3*MR_Rohdaten!$D165+K$4)</f>
        <v>#DIV/0!</v>
      </c>
      <c r="L164" s="479" t="e">
        <f>MR_Rohdaten!AD165-(MR_Regression!L$3*MR_Rohdaten!$D165+L$4)</f>
        <v>#DIV/0!</v>
      </c>
      <c r="M164" s="479" t="e">
        <f>MR_Rohdaten!AE165-(MR_Regression!M$3*MR_Rohdaten!$D165+M$4)</f>
        <v>#DIV/0!</v>
      </c>
      <c r="N164" s="479" t="e">
        <f>MR_Rohdaten!AF165-(MR_Regression!N$3*MR_Rohdaten!$D165+N$4)</f>
        <v>#DIV/0!</v>
      </c>
      <c r="O164" s="479" t="e">
        <f>MR_Rohdaten!AG165-(MR_Regression!O$3*MR_Rohdaten!$D165+O$4)</f>
        <v>#DIV/0!</v>
      </c>
      <c r="P164" s="479" t="e">
        <f>MR_Rohdaten!AH165-(MR_Regression!P$3*MR_Rohdaten!$D165+P$4)</f>
        <v>#DIV/0!</v>
      </c>
    </row>
    <row r="165" spans="1:16" x14ac:dyDescent="0.25">
      <c r="A165" s="465">
        <v>160</v>
      </c>
      <c r="B165" s="479" t="e">
        <f>MR_Rohdaten!T166-(MR_Regression!B$3*MR_Rohdaten!$D166+B$4)</f>
        <v>#DIV/0!</v>
      </c>
      <c r="C165" s="479" t="e">
        <f>MR_Rohdaten!U166-(MR_Regression!C$3*MR_Rohdaten!$D166+C$4)</f>
        <v>#DIV/0!</v>
      </c>
      <c r="D165" s="479" t="e">
        <f>MR_Rohdaten!V166-(MR_Regression!D$3*MR_Rohdaten!$D166+D$4)</f>
        <v>#DIV/0!</v>
      </c>
      <c r="E165" s="479" t="e">
        <f>MR_Rohdaten!W166-(MR_Regression!E$3*MR_Rohdaten!$D166+E$4)</f>
        <v>#DIV/0!</v>
      </c>
      <c r="F165" s="479" t="e">
        <f>MR_Rohdaten!X166-(MR_Regression!F$3*MR_Rohdaten!$D166+F$4)</f>
        <v>#DIV/0!</v>
      </c>
      <c r="G165" s="479" t="e">
        <f>MR_Rohdaten!Y166-(MR_Regression!G$3*MR_Rohdaten!$D166+G$4)</f>
        <v>#DIV/0!</v>
      </c>
      <c r="H165" s="479" t="e">
        <f>MR_Rohdaten!Z166-(MR_Regression!H$3*MR_Rohdaten!$D166+H$4)</f>
        <v>#DIV/0!</v>
      </c>
      <c r="I165" s="479" t="e">
        <f>MR_Rohdaten!AA166-(MR_Regression!I$3*MR_Rohdaten!$D166+I$4)</f>
        <v>#DIV/0!</v>
      </c>
      <c r="J165" s="479" t="e">
        <f>MR_Rohdaten!AB166-(MR_Regression!J$3*MR_Rohdaten!$D166+J$4)</f>
        <v>#DIV/0!</v>
      </c>
      <c r="K165" s="479" t="e">
        <f>MR_Rohdaten!AC166-(MR_Regression!K$3*MR_Rohdaten!$D166+K$4)</f>
        <v>#DIV/0!</v>
      </c>
      <c r="L165" s="479" t="e">
        <f>MR_Rohdaten!AD166-(MR_Regression!L$3*MR_Rohdaten!$D166+L$4)</f>
        <v>#DIV/0!</v>
      </c>
      <c r="M165" s="479" t="e">
        <f>MR_Rohdaten!AE166-(MR_Regression!M$3*MR_Rohdaten!$D166+M$4)</f>
        <v>#DIV/0!</v>
      </c>
      <c r="N165" s="479" t="e">
        <f>MR_Rohdaten!AF166-(MR_Regression!N$3*MR_Rohdaten!$D166+N$4)</f>
        <v>#DIV/0!</v>
      </c>
      <c r="O165" s="479" t="e">
        <f>MR_Rohdaten!AG166-(MR_Regression!O$3*MR_Rohdaten!$D166+O$4)</f>
        <v>#DIV/0!</v>
      </c>
      <c r="P165" s="479" t="e">
        <f>MR_Rohdaten!AH166-(MR_Regression!P$3*MR_Rohdaten!$D166+P$4)</f>
        <v>#DIV/0!</v>
      </c>
    </row>
    <row r="166" spans="1:16" x14ac:dyDescent="0.25">
      <c r="A166" s="465">
        <v>161</v>
      </c>
      <c r="B166" s="479" t="e">
        <f>MR_Rohdaten!T167-(MR_Regression!B$3*MR_Rohdaten!$D167+B$4)</f>
        <v>#DIV/0!</v>
      </c>
      <c r="C166" s="479" t="e">
        <f>MR_Rohdaten!U167-(MR_Regression!C$3*MR_Rohdaten!$D167+C$4)</f>
        <v>#DIV/0!</v>
      </c>
      <c r="D166" s="479" t="e">
        <f>MR_Rohdaten!V167-(MR_Regression!D$3*MR_Rohdaten!$D167+D$4)</f>
        <v>#DIV/0!</v>
      </c>
      <c r="E166" s="479" t="e">
        <f>MR_Rohdaten!W167-(MR_Regression!E$3*MR_Rohdaten!$D167+E$4)</f>
        <v>#DIV/0!</v>
      </c>
      <c r="F166" s="479" t="e">
        <f>MR_Rohdaten!X167-(MR_Regression!F$3*MR_Rohdaten!$D167+F$4)</f>
        <v>#DIV/0!</v>
      </c>
      <c r="G166" s="479" t="e">
        <f>MR_Rohdaten!Y167-(MR_Regression!G$3*MR_Rohdaten!$D167+G$4)</f>
        <v>#DIV/0!</v>
      </c>
      <c r="H166" s="479" t="e">
        <f>MR_Rohdaten!Z167-(MR_Regression!H$3*MR_Rohdaten!$D167+H$4)</f>
        <v>#DIV/0!</v>
      </c>
      <c r="I166" s="479" t="e">
        <f>MR_Rohdaten!AA167-(MR_Regression!I$3*MR_Rohdaten!$D167+I$4)</f>
        <v>#DIV/0!</v>
      </c>
      <c r="J166" s="479" t="e">
        <f>MR_Rohdaten!AB167-(MR_Regression!J$3*MR_Rohdaten!$D167+J$4)</f>
        <v>#DIV/0!</v>
      </c>
      <c r="K166" s="479" t="e">
        <f>MR_Rohdaten!AC167-(MR_Regression!K$3*MR_Rohdaten!$D167+K$4)</f>
        <v>#DIV/0!</v>
      </c>
      <c r="L166" s="479" t="e">
        <f>MR_Rohdaten!AD167-(MR_Regression!L$3*MR_Rohdaten!$D167+L$4)</f>
        <v>#DIV/0!</v>
      </c>
      <c r="M166" s="479" t="e">
        <f>MR_Rohdaten!AE167-(MR_Regression!M$3*MR_Rohdaten!$D167+M$4)</f>
        <v>#DIV/0!</v>
      </c>
      <c r="N166" s="479" t="e">
        <f>MR_Rohdaten!AF167-(MR_Regression!N$3*MR_Rohdaten!$D167+N$4)</f>
        <v>#DIV/0!</v>
      </c>
      <c r="O166" s="479" t="e">
        <f>MR_Rohdaten!AG167-(MR_Regression!O$3*MR_Rohdaten!$D167+O$4)</f>
        <v>#DIV/0!</v>
      </c>
      <c r="P166" s="479" t="e">
        <f>MR_Rohdaten!AH167-(MR_Regression!P$3*MR_Rohdaten!$D167+P$4)</f>
        <v>#DIV/0!</v>
      </c>
    </row>
    <row r="167" spans="1:16" x14ac:dyDescent="0.25">
      <c r="A167" s="465">
        <v>162</v>
      </c>
      <c r="B167" s="479" t="e">
        <f>MR_Rohdaten!T168-(MR_Regression!B$3*MR_Rohdaten!$D168+B$4)</f>
        <v>#DIV/0!</v>
      </c>
      <c r="C167" s="479" t="e">
        <f>MR_Rohdaten!U168-(MR_Regression!C$3*MR_Rohdaten!$D168+C$4)</f>
        <v>#DIV/0!</v>
      </c>
      <c r="D167" s="479" t="e">
        <f>MR_Rohdaten!V168-(MR_Regression!D$3*MR_Rohdaten!$D168+D$4)</f>
        <v>#DIV/0!</v>
      </c>
      <c r="E167" s="479" t="e">
        <f>MR_Rohdaten!W168-(MR_Regression!E$3*MR_Rohdaten!$D168+E$4)</f>
        <v>#DIV/0!</v>
      </c>
      <c r="F167" s="479" t="e">
        <f>MR_Rohdaten!X168-(MR_Regression!F$3*MR_Rohdaten!$D168+F$4)</f>
        <v>#DIV/0!</v>
      </c>
      <c r="G167" s="479" t="e">
        <f>MR_Rohdaten!Y168-(MR_Regression!G$3*MR_Rohdaten!$D168+G$4)</f>
        <v>#DIV/0!</v>
      </c>
      <c r="H167" s="479" t="e">
        <f>MR_Rohdaten!Z168-(MR_Regression!H$3*MR_Rohdaten!$D168+H$4)</f>
        <v>#DIV/0!</v>
      </c>
      <c r="I167" s="479" t="e">
        <f>MR_Rohdaten!AA168-(MR_Regression!I$3*MR_Rohdaten!$D168+I$4)</f>
        <v>#DIV/0!</v>
      </c>
      <c r="J167" s="479" t="e">
        <f>MR_Rohdaten!AB168-(MR_Regression!J$3*MR_Rohdaten!$D168+J$4)</f>
        <v>#DIV/0!</v>
      </c>
      <c r="K167" s="479" t="e">
        <f>MR_Rohdaten!AC168-(MR_Regression!K$3*MR_Rohdaten!$D168+K$4)</f>
        <v>#DIV/0!</v>
      </c>
      <c r="L167" s="479" t="e">
        <f>MR_Rohdaten!AD168-(MR_Regression!L$3*MR_Rohdaten!$D168+L$4)</f>
        <v>#DIV/0!</v>
      </c>
      <c r="M167" s="479" t="e">
        <f>MR_Rohdaten!AE168-(MR_Regression!M$3*MR_Rohdaten!$D168+M$4)</f>
        <v>#DIV/0!</v>
      </c>
      <c r="N167" s="479" t="e">
        <f>MR_Rohdaten!AF168-(MR_Regression!N$3*MR_Rohdaten!$D168+N$4)</f>
        <v>#DIV/0!</v>
      </c>
      <c r="O167" s="479" t="e">
        <f>MR_Rohdaten!AG168-(MR_Regression!O$3*MR_Rohdaten!$D168+O$4)</f>
        <v>#DIV/0!</v>
      </c>
      <c r="P167" s="479" t="e">
        <f>MR_Rohdaten!AH168-(MR_Regression!P$3*MR_Rohdaten!$D168+P$4)</f>
        <v>#DIV/0!</v>
      </c>
    </row>
    <row r="168" spans="1:16" x14ac:dyDescent="0.25">
      <c r="A168" s="465">
        <v>163</v>
      </c>
      <c r="B168" s="479" t="e">
        <f>MR_Rohdaten!T169-(MR_Regression!B$3*MR_Rohdaten!$D169+B$4)</f>
        <v>#DIV/0!</v>
      </c>
      <c r="C168" s="479" t="e">
        <f>MR_Rohdaten!U169-(MR_Regression!C$3*MR_Rohdaten!$D169+C$4)</f>
        <v>#DIV/0!</v>
      </c>
      <c r="D168" s="479" t="e">
        <f>MR_Rohdaten!V169-(MR_Regression!D$3*MR_Rohdaten!$D169+D$4)</f>
        <v>#DIV/0!</v>
      </c>
      <c r="E168" s="479" t="e">
        <f>MR_Rohdaten!W169-(MR_Regression!E$3*MR_Rohdaten!$D169+E$4)</f>
        <v>#DIV/0!</v>
      </c>
      <c r="F168" s="479" t="e">
        <f>MR_Rohdaten!X169-(MR_Regression!F$3*MR_Rohdaten!$D169+F$4)</f>
        <v>#DIV/0!</v>
      </c>
      <c r="G168" s="479" t="e">
        <f>MR_Rohdaten!Y169-(MR_Regression!G$3*MR_Rohdaten!$D169+G$4)</f>
        <v>#DIV/0!</v>
      </c>
      <c r="H168" s="479" t="e">
        <f>MR_Rohdaten!Z169-(MR_Regression!H$3*MR_Rohdaten!$D169+H$4)</f>
        <v>#DIV/0!</v>
      </c>
      <c r="I168" s="479" t="e">
        <f>MR_Rohdaten!AA169-(MR_Regression!I$3*MR_Rohdaten!$D169+I$4)</f>
        <v>#DIV/0!</v>
      </c>
      <c r="J168" s="479" t="e">
        <f>MR_Rohdaten!AB169-(MR_Regression!J$3*MR_Rohdaten!$D169+J$4)</f>
        <v>#DIV/0!</v>
      </c>
      <c r="K168" s="479" t="e">
        <f>MR_Rohdaten!AC169-(MR_Regression!K$3*MR_Rohdaten!$D169+K$4)</f>
        <v>#DIV/0!</v>
      </c>
      <c r="L168" s="479" t="e">
        <f>MR_Rohdaten!AD169-(MR_Regression!L$3*MR_Rohdaten!$D169+L$4)</f>
        <v>#DIV/0!</v>
      </c>
      <c r="M168" s="479" t="e">
        <f>MR_Rohdaten!AE169-(MR_Regression!M$3*MR_Rohdaten!$D169+M$4)</f>
        <v>#DIV/0!</v>
      </c>
      <c r="N168" s="479" t="e">
        <f>MR_Rohdaten!AF169-(MR_Regression!N$3*MR_Rohdaten!$D169+N$4)</f>
        <v>#DIV/0!</v>
      </c>
      <c r="O168" s="479" t="e">
        <f>MR_Rohdaten!AG169-(MR_Regression!O$3*MR_Rohdaten!$D169+O$4)</f>
        <v>#DIV/0!</v>
      </c>
      <c r="P168" s="479" t="e">
        <f>MR_Rohdaten!AH169-(MR_Regression!P$3*MR_Rohdaten!$D169+P$4)</f>
        <v>#DIV/0!</v>
      </c>
    </row>
    <row r="169" spans="1:16" x14ac:dyDescent="0.25">
      <c r="A169" s="465">
        <v>164</v>
      </c>
      <c r="B169" s="479" t="e">
        <f>MR_Rohdaten!T170-(MR_Regression!B$3*MR_Rohdaten!$D170+B$4)</f>
        <v>#DIV/0!</v>
      </c>
      <c r="C169" s="479" t="e">
        <f>MR_Rohdaten!U170-(MR_Regression!C$3*MR_Rohdaten!$D170+C$4)</f>
        <v>#DIV/0!</v>
      </c>
      <c r="D169" s="479" t="e">
        <f>MR_Rohdaten!V170-(MR_Regression!D$3*MR_Rohdaten!$D170+D$4)</f>
        <v>#DIV/0!</v>
      </c>
      <c r="E169" s="479" t="e">
        <f>MR_Rohdaten!W170-(MR_Regression!E$3*MR_Rohdaten!$D170+E$4)</f>
        <v>#DIV/0!</v>
      </c>
      <c r="F169" s="479" t="e">
        <f>MR_Rohdaten!X170-(MR_Regression!F$3*MR_Rohdaten!$D170+F$4)</f>
        <v>#DIV/0!</v>
      </c>
      <c r="G169" s="479" t="e">
        <f>MR_Rohdaten!Y170-(MR_Regression!G$3*MR_Rohdaten!$D170+G$4)</f>
        <v>#DIV/0!</v>
      </c>
      <c r="H169" s="479" t="e">
        <f>MR_Rohdaten!Z170-(MR_Regression!H$3*MR_Rohdaten!$D170+H$4)</f>
        <v>#DIV/0!</v>
      </c>
      <c r="I169" s="479" t="e">
        <f>MR_Rohdaten!AA170-(MR_Regression!I$3*MR_Rohdaten!$D170+I$4)</f>
        <v>#DIV/0!</v>
      </c>
      <c r="J169" s="479" t="e">
        <f>MR_Rohdaten!AB170-(MR_Regression!J$3*MR_Rohdaten!$D170+J$4)</f>
        <v>#DIV/0!</v>
      </c>
      <c r="K169" s="479" t="e">
        <f>MR_Rohdaten!AC170-(MR_Regression!K$3*MR_Rohdaten!$D170+K$4)</f>
        <v>#DIV/0!</v>
      </c>
      <c r="L169" s="479" t="e">
        <f>MR_Rohdaten!AD170-(MR_Regression!L$3*MR_Rohdaten!$D170+L$4)</f>
        <v>#DIV/0!</v>
      </c>
      <c r="M169" s="479" t="e">
        <f>MR_Rohdaten!AE170-(MR_Regression!M$3*MR_Rohdaten!$D170+M$4)</f>
        <v>#DIV/0!</v>
      </c>
      <c r="N169" s="479" t="e">
        <f>MR_Rohdaten!AF170-(MR_Regression!N$3*MR_Rohdaten!$D170+N$4)</f>
        <v>#DIV/0!</v>
      </c>
      <c r="O169" s="479" t="e">
        <f>MR_Rohdaten!AG170-(MR_Regression!O$3*MR_Rohdaten!$D170+O$4)</f>
        <v>#DIV/0!</v>
      </c>
      <c r="P169" s="479" t="e">
        <f>MR_Rohdaten!AH170-(MR_Regression!P$3*MR_Rohdaten!$D170+P$4)</f>
        <v>#DIV/0!</v>
      </c>
    </row>
    <row r="170" spans="1:16" x14ac:dyDescent="0.25">
      <c r="A170" s="465">
        <v>165</v>
      </c>
      <c r="B170" s="479" t="e">
        <f>MR_Rohdaten!T171-(MR_Regression!B$3*MR_Rohdaten!$D171+B$4)</f>
        <v>#DIV/0!</v>
      </c>
      <c r="C170" s="479" t="e">
        <f>MR_Rohdaten!U171-(MR_Regression!C$3*MR_Rohdaten!$D171+C$4)</f>
        <v>#DIV/0!</v>
      </c>
      <c r="D170" s="479" t="e">
        <f>MR_Rohdaten!V171-(MR_Regression!D$3*MR_Rohdaten!$D171+D$4)</f>
        <v>#DIV/0!</v>
      </c>
      <c r="E170" s="479" t="e">
        <f>MR_Rohdaten!W171-(MR_Regression!E$3*MR_Rohdaten!$D171+E$4)</f>
        <v>#DIV/0!</v>
      </c>
      <c r="F170" s="479" t="e">
        <f>MR_Rohdaten!X171-(MR_Regression!F$3*MR_Rohdaten!$D171+F$4)</f>
        <v>#DIV/0!</v>
      </c>
      <c r="G170" s="479" t="e">
        <f>MR_Rohdaten!Y171-(MR_Regression!G$3*MR_Rohdaten!$D171+G$4)</f>
        <v>#DIV/0!</v>
      </c>
      <c r="H170" s="479" t="e">
        <f>MR_Rohdaten!Z171-(MR_Regression!H$3*MR_Rohdaten!$D171+H$4)</f>
        <v>#DIV/0!</v>
      </c>
      <c r="I170" s="479" t="e">
        <f>MR_Rohdaten!AA171-(MR_Regression!I$3*MR_Rohdaten!$D171+I$4)</f>
        <v>#DIV/0!</v>
      </c>
      <c r="J170" s="479" t="e">
        <f>MR_Rohdaten!AB171-(MR_Regression!J$3*MR_Rohdaten!$D171+J$4)</f>
        <v>#DIV/0!</v>
      </c>
      <c r="K170" s="479" t="e">
        <f>MR_Rohdaten!AC171-(MR_Regression!K$3*MR_Rohdaten!$D171+K$4)</f>
        <v>#DIV/0!</v>
      </c>
      <c r="L170" s="479" t="e">
        <f>MR_Rohdaten!AD171-(MR_Regression!L$3*MR_Rohdaten!$D171+L$4)</f>
        <v>#DIV/0!</v>
      </c>
      <c r="M170" s="479" t="e">
        <f>MR_Rohdaten!AE171-(MR_Regression!M$3*MR_Rohdaten!$D171+M$4)</f>
        <v>#DIV/0!</v>
      </c>
      <c r="N170" s="479" t="e">
        <f>MR_Rohdaten!AF171-(MR_Regression!N$3*MR_Rohdaten!$D171+N$4)</f>
        <v>#DIV/0!</v>
      </c>
      <c r="O170" s="479" t="e">
        <f>MR_Rohdaten!AG171-(MR_Regression!O$3*MR_Rohdaten!$D171+O$4)</f>
        <v>#DIV/0!</v>
      </c>
      <c r="P170" s="479" t="e">
        <f>MR_Rohdaten!AH171-(MR_Regression!P$3*MR_Rohdaten!$D171+P$4)</f>
        <v>#DIV/0!</v>
      </c>
    </row>
    <row r="171" spans="1:16" x14ac:dyDescent="0.25">
      <c r="A171" s="465">
        <v>166</v>
      </c>
      <c r="B171" s="479" t="e">
        <f>MR_Rohdaten!T172-(MR_Regression!B$3*MR_Rohdaten!$D172+B$4)</f>
        <v>#DIV/0!</v>
      </c>
      <c r="C171" s="479" t="e">
        <f>MR_Rohdaten!U172-(MR_Regression!C$3*MR_Rohdaten!$D172+C$4)</f>
        <v>#DIV/0!</v>
      </c>
      <c r="D171" s="479" t="e">
        <f>MR_Rohdaten!V172-(MR_Regression!D$3*MR_Rohdaten!$D172+D$4)</f>
        <v>#DIV/0!</v>
      </c>
      <c r="E171" s="479" t="e">
        <f>MR_Rohdaten!W172-(MR_Regression!E$3*MR_Rohdaten!$D172+E$4)</f>
        <v>#DIV/0!</v>
      </c>
      <c r="F171" s="479" t="e">
        <f>MR_Rohdaten!X172-(MR_Regression!F$3*MR_Rohdaten!$D172+F$4)</f>
        <v>#DIV/0!</v>
      </c>
      <c r="G171" s="479" t="e">
        <f>MR_Rohdaten!Y172-(MR_Regression!G$3*MR_Rohdaten!$D172+G$4)</f>
        <v>#DIV/0!</v>
      </c>
      <c r="H171" s="479" t="e">
        <f>MR_Rohdaten!Z172-(MR_Regression!H$3*MR_Rohdaten!$D172+H$4)</f>
        <v>#DIV/0!</v>
      </c>
      <c r="I171" s="479" t="e">
        <f>MR_Rohdaten!AA172-(MR_Regression!I$3*MR_Rohdaten!$D172+I$4)</f>
        <v>#DIV/0!</v>
      </c>
      <c r="J171" s="479" t="e">
        <f>MR_Rohdaten!AB172-(MR_Regression!J$3*MR_Rohdaten!$D172+J$4)</f>
        <v>#DIV/0!</v>
      </c>
      <c r="K171" s="479" t="e">
        <f>MR_Rohdaten!AC172-(MR_Regression!K$3*MR_Rohdaten!$D172+K$4)</f>
        <v>#DIV/0!</v>
      </c>
      <c r="L171" s="479" t="e">
        <f>MR_Rohdaten!AD172-(MR_Regression!L$3*MR_Rohdaten!$D172+L$4)</f>
        <v>#DIV/0!</v>
      </c>
      <c r="M171" s="479" t="e">
        <f>MR_Rohdaten!AE172-(MR_Regression!M$3*MR_Rohdaten!$D172+M$4)</f>
        <v>#DIV/0!</v>
      </c>
      <c r="N171" s="479" t="e">
        <f>MR_Rohdaten!AF172-(MR_Regression!N$3*MR_Rohdaten!$D172+N$4)</f>
        <v>#DIV/0!</v>
      </c>
      <c r="O171" s="479" t="e">
        <f>MR_Rohdaten!AG172-(MR_Regression!O$3*MR_Rohdaten!$D172+O$4)</f>
        <v>#DIV/0!</v>
      </c>
      <c r="P171" s="479" t="e">
        <f>MR_Rohdaten!AH172-(MR_Regression!P$3*MR_Rohdaten!$D172+P$4)</f>
        <v>#DIV/0!</v>
      </c>
    </row>
    <row r="172" spans="1:16" x14ac:dyDescent="0.25">
      <c r="A172" s="465">
        <v>167</v>
      </c>
      <c r="B172" s="479" t="e">
        <f>MR_Rohdaten!T173-(MR_Regression!B$3*MR_Rohdaten!$D173+B$4)</f>
        <v>#DIV/0!</v>
      </c>
      <c r="C172" s="479" t="e">
        <f>MR_Rohdaten!U173-(MR_Regression!C$3*MR_Rohdaten!$D173+C$4)</f>
        <v>#DIV/0!</v>
      </c>
      <c r="D172" s="479" t="e">
        <f>MR_Rohdaten!V173-(MR_Regression!D$3*MR_Rohdaten!$D173+D$4)</f>
        <v>#DIV/0!</v>
      </c>
      <c r="E172" s="479" t="e">
        <f>MR_Rohdaten!W173-(MR_Regression!E$3*MR_Rohdaten!$D173+E$4)</f>
        <v>#DIV/0!</v>
      </c>
      <c r="F172" s="479" t="e">
        <f>MR_Rohdaten!X173-(MR_Regression!F$3*MR_Rohdaten!$D173+F$4)</f>
        <v>#DIV/0!</v>
      </c>
      <c r="G172" s="479" t="e">
        <f>MR_Rohdaten!Y173-(MR_Regression!G$3*MR_Rohdaten!$D173+G$4)</f>
        <v>#DIV/0!</v>
      </c>
      <c r="H172" s="479" t="e">
        <f>MR_Rohdaten!Z173-(MR_Regression!H$3*MR_Rohdaten!$D173+H$4)</f>
        <v>#DIV/0!</v>
      </c>
      <c r="I172" s="479" t="e">
        <f>MR_Rohdaten!AA173-(MR_Regression!I$3*MR_Rohdaten!$D173+I$4)</f>
        <v>#DIV/0!</v>
      </c>
      <c r="J172" s="479" t="e">
        <f>MR_Rohdaten!AB173-(MR_Regression!J$3*MR_Rohdaten!$D173+J$4)</f>
        <v>#DIV/0!</v>
      </c>
      <c r="K172" s="479" t="e">
        <f>MR_Rohdaten!AC173-(MR_Regression!K$3*MR_Rohdaten!$D173+K$4)</f>
        <v>#DIV/0!</v>
      </c>
      <c r="L172" s="479" t="e">
        <f>MR_Rohdaten!AD173-(MR_Regression!L$3*MR_Rohdaten!$D173+L$4)</f>
        <v>#DIV/0!</v>
      </c>
      <c r="M172" s="479" t="e">
        <f>MR_Rohdaten!AE173-(MR_Regression!M$3*MR_Rohdaten!$D173+M$4)</f>
        <v>#DIV/0!</v>
      </c>
      <c r="N172" s="479" t="e">
        <f>MR_Rohdaten!AF173-(MR_Regression!N$3*MR_Rohdaten!$D173+N$4)</f>
        <v>#DIV/0!</v>
      </c>
      <c r="O172" s="479" t="e">
        <f>MR_Rohdaten!AG173-(MR_Regression!O$3*MR_Rohdaten!$D173+O$4)</f>
        <v>#DIV/0!</v>
      </c>
      <c r="P172" s="479" t="e">
        <f>MR_Rohdaten!AH173-(MR_Regression!P$3*MR_Rohdaten!$D173+P$4)</f>
        <v>#DIV/0!</v>
      </c>
    </row>
    <row r="173" spans="1:16" x14ac:dyDescent="0.25">
      <c r="A173" s="465">
        <v>168</v>
      </c>
      <c r="B173" s="479" t="e">
        <f>MR_Rohdaten!T174-(MR_Regression!B$3*MR_Rohdaten!$D174+B$4)</f>
        <v>#DIV/0!</v>
      </c>
      <c r="C173" s="479" t="e">
        <f>MR_Rohdaten!U174-(MR_Regression!C$3*MR_Rohdaten!$D174+C$4)</f>
        <v>#DIV/0!</v>
      </c>
      <c r="D173" s="479" t="e">
        <f>MR_Rohdaten!V174-(MR_Regression!D$3*MR_Rohdaten!$D174+D$4)</f>
        <v>#DIV/0!</v>
      </c>
      <c r="E173" s="479" t="e">
        <f>MR_Rohdaten!W174-(MR_Regression!E$3*MR_Rohdaten!$D174+E$4)</f>
        <v>#DIV/0!</v>
      </c>
      <c r="F173" s="479" t="e">
        <f>MR_Rohdaten!X174-(MR_Regression!F$3*MR_Rohdaten!$D174+F$4)</f>
        <v>#DIV/0!</v>
      </c>
      <c r="G173" s="479" t="e">
        <f>MR_Rohdaten!Y174-(MR_Regression!G$3*MR_Rohdaten!$D174+G$4)</f>
        <v>#DIV/0!</v>
      </c>
      <c r="H173" s="479" t="e">
        <f>MR_Rohdaten!Z174-(MR_Regression!H$3*MR_Rohdaten!$D174+H$4)</f>
        <v>#DIV/0!</v>
      </c>
      <c r="I173" s="479" t="e">
        <f>MR_Rohdaten!AA174-(MR_Regression!I$3*MR_Rohdaten!$D174+I$4)</f>
        <v>#DIV/0!</v>
      </c>
      <c r="J173" s="479" t="e">
        <f>MR_Rohdaten!AB174-(MR_Regression!J$3*MR_Rohdaten!$D174+J$4)</f>
        <v>#DIV/0!</v>
      </c>
      <c r="K173" s="479" t="e">
        <f>MR_Rohdaten!AC174-(MR_Regression!K$3*MR_Rohdaten!$D174+K$4)</f>
        <v>#DIV/0!</v>
      </c>
      <c r="L173" s="479" t="e">
        <f>MR_Rohdaten!AD174-(MR_Regression!L$3*MR_Rohdaten!$D174+L$4)</f>
        <v>#DIV/0!</v>
      </c>
      <c r="M173" s="479" t="e">
        <f>MR_Rohdaten!AE174-(MR_Regression!M$3*MR_Rohdaten!$D174+M$4)</f>
        <v>#DIV/0!</v>
      </c>
      <c r="N173" s="479" t="e">
        <f>MR_Rohdaten!AF174-(MR_Regression!N$3*MR_Rohdaten!$D174+N$4)</f>
        <v>#DIV/0!</v>
      </c>
      <c r="O173" s="479" t="e">
        <f>MR_Rohdaten!AG174-(MR_Regression!O$3*MR_Rohdaten!$D174+O$4)</f>
        <v>#DIV/0!</v>
      </c>
      <c r="P173" s="479" t="e">
        <f>MR_Rohdaten!AH174-(MR_Regression!P$3*MR_Rohdaten!$D174+P$4)</f>
        <v>#DIV/0!</v>
      </c>
    </row>
    <row r="174" spans="1:16" x14ac:dyDescent="0.25">
      <c r="A174" s="465">
        <v>169</v>
      </c>
      <c r="B174" s="479" t="e">
        <f>MR_Rohdaten!T175-(MR_Regression!B$3*MR_Rohdaten!$D175+B$4)</f>
        <v>#DIV/0!</v>
      </c>
      <c r="C174" s="479" t="e">
        <f>MR_Rohdaten!U175-(MR_Regression!C$3*MR_Rohdaten!$D175+C$4)</f>
        <v>#DIV/0!</v>
      </c>
      <c r="D174" s="479" t="e">
        <f>MR_Rohdaten!V175-(MR_Regression!D$3*MR_Rohdaten!$D175+D$4)</f>
        <v>#DIV/0!</v>
      </c>
      <c r="E174" s="479" t="e">
        <f>MR_Rohdaten!W175-(MR_Regression!E$3*MR_Rohdaten!$D175+E$4)</f>
        <v>#DIV/0!</v>
      </c>
      <c r="F174" s="479" t="e">
        <f>MR_Rohdaten!X175-(MR_Regression!F$3*MR_Rohdaten!$D175+F$4)</f>
        <v>#DIV/0!</v>
      </c>
      <c r="G174" s="479" t="e">
        <f>MR_Rohdaten!Y175-(MR_Regression!G$3*MR_Rohdaten!$D175+G$4)</f>
        <v>#DIV/0!</v>
      </c>
      <c r="H174" s="479" t="e">
        <f>MR_Rohdaten!Z175-(MR_Regression!H$3*MR_Rohdaten!$D175+H$4)</f>
        <v>#DIV/0!</v>
      </c>
      <c r="I174" s="479" t="e">
        <f>MR_Rohdaten!AA175-(MR_Regression!I$3*MR_Rohdaten!$D175+I$4)</f>
        <v>#DIV/0!</v>
      </c>
      <c r="J174" s="479" t="e">
        <f>MR_Rohdaten!AB175-(MR_Regression!J$3*MR_Rohdaten!$D175+J$4)</f>
        <v>#DIV/0!</v>
      </c>
      <c r="K174" s="479" t="e">
        <f>MR_Rohdaten!AC175-(MR_Regression!K$3*MR_Rohdaten!$D175+K$4)</f>
        <v>#DIV/0!</v>
      </c>
      <c r="L174" s="479" t="e">
        <f>MR_Rohdaten!AD175-(MR_Regression!L$3*MR_Rohdaten!$D175+L$4)</f>
        <v>#DIV/0!</v>
      </c>
      <c r="M174" s="479" t="e">
        <f>MR_Rohdaten!AE175-(MR_Regression!M$3*MR_Rohdaten!$D175+M$4)</f>
        <v>#DIV/0!</v>
      </c>
      <c r="N174" s="479" t="e">
        <f>MR_Rohdaten!AF175-(MR_Regression!N$3*MR_Rohdaten!$D175+N$4)</f>
        <v>#DIV/0!</v>
      </c>
      <c r="O174" s="479" t="e">
        <f>MR_Rohdaten!AG175-(MR_Regression!O$3*MR_Rohdaten!$D175+O$4)</f>
        <v>#DIV/0!</v>
      </c>
      <c r="P174" s="479" t="e">
        <f>MR_Rohdaten!AH175-(MR_Regression!P$3*MR_Rohdaten!$D175+P$4)</f>
        <v>#DIV/0!</v>
      </c>
    </row>
    <row r="175" spans="1:16" x14ac:dyDescent="0.25">
      <c r="A175" s="465">
        <v>170</v>
      </c>
      <c r="B175" s="479" t="e">
        <f>MR_Rohdaten!T176-(MR_Regression!B$3*MR_Rohdaten!$D176+B$4)</f>
        <v>#DIV/0!</v>
      </c>
      <c r="C175" s="479" t="e">
        <f>MR_Rohdaten!U176-(MR_Regression!C$3*MR_Rohdaten!$D176+C$4)</f>
        <v>#DIV/0!</v>
      </c>
      <c r="D175" s="479" t="e">
        <f>MR_Rohdaten!V176-(MR_Regression!D$3*MR_Rohdaten!$D176+D$4)</f>
        <v>#DIV/0!</v>
      </c>
      <c r="E175" s="479" t="e">
        <f>MR_Rohdaten!W176-(MR_Regression!E$3*MR_Rohdaten!$D176+E$4)</f>
        <v>#DIV/0!</v>
      </c>
      <c r="F175" s="479" t="e">
        <f>MR_Rohdaten!X176-(MR_Regression!F$3*MR_Rohdaten!$D176+F$4)</f>
        <v>#DIV/0!</v>
      </c>
      <c r="G175" s="479" t="e">
        <f>MR_Rohdaten!Y176-(MR_Regression!G$3*MR_Rohdaten!$D176+G$4)</f>
        <v>#DIV/0!</v>
      </c>
      <c r="H175" s="479" t="e">
        <f>MR_Rohdaten!Z176-(MR_Regression!H$3*MR_Rohdaten!$D176+H$4)</f>
        <v>#DIV/0!</v>
      </c>
      <c r="I175" s="479" t="e">
        <f>MR_Rohdaten!AA176-(MR_Regression!I$3*MR_Rohdaten!$D176+I$4)</f>
        <v>#DIV/0!</v>
      </c>
      <c r="J175" s="479" t="e">
        <f>MR_Rohdaten!AB176-(MR_Regression!J$3*MR_Rohdaten!$D176+J$4)</f>
        <v>#DIV/0!</v>
      </c>
      <c r="K175" s="479" t="e">
        <f>MR_Rohdaten!AC176-(MR_Regression!K$3*MR_Rohdaten!$D176+K$4)</f>
        <v>#DIV/0!</v>
      </c>
      <c r="L175" s="479" t="e">
        <f>MR_Rohdaten!AD176-(MR_Regression!L$3*MR_Rohdaten!$D176+L$4)</f>
        <v>#DIV/0!</v>
      </c>
      <c r="M175" s="479" t="e">
        <f>MR_Rohdaten!AE176-(MR_Regression!M$3*MR_Rohdaten!$D176+M$4)</f>
        <v>#DIV/0!</v>
      </c>
      <c r="N175" s="479" t="e">
        <f>MR_Rohdaten!AF176-(MR_Regression!N$3*MR_Rohdaten!$D176+N$4)</f>
        <v>#DIV/0!</v>
      </c>
      <c r="O175" s="479" t="e">
        <f>MR_Rohdaten!AG176-(MR_Regression!O$3*MR_Rohdaten!$D176+O$4)</f>
        <v>#DIV/0!</v>
      </c>
      <c r="P175" s="479" t="e">
        <f>MR_Rohdaten!AH176-(MR_Regression!P$3*MR_Rohdaten!$D176+P$4)</f>
        <v>#DIV/0!</v>
      </c>
    </row>
    <row r="176" spans="1:16" x14ac:dyDescent="0.25">
      <c r="A176" s="465">
        <v>171</v>
      </c>
      <c r="B176" s="479" t="e">
        <f>MR_Rohdaten!T177-(MR_Regression!B$3*MR_Rohdaten!$D177+B$4)</f>
        <v>#DIV/0!</v>
      </c>
      <c r="C176" s="479" t="e">
        <f>MR_Rohdaten!U177-(MR_Regression!C$3*MR_Rohdaten!$D177+C$4)</f>
        <v>#DIV/0!</v>
      </c>
      <c r="D176" s="479" t="e">
        <f>MR_Rohdaten!V177-(MR_Regression!D$3*MR_Rohdaten!$D177+D$4)</f>
        <v>#DIV/0!</v>
      </c>
      <c r="E176" s="479" t="e">
        <f>MR_Rohdaten!W177-(MR_Regression!E$3*MR_Rohdaten!$D177+E$4)</f>
        <v>#DIV/0!</v>
      </c>
      <c r="F176" s="479" t="e">
        <f>MR_Rohdaten!X177-(MR_Regression!F$3*MR_Rohdaten!$D177+F$4)</f>
        <v>#DIV/0!</v>
      </c>
      <c r="G176" s="479" t="e">
        <f>MR_Rohdaten!Y177-(MR_Regression!G$3*MR_Rohdaten!$D177+G$4)</f>
        <v>#DIV/0!</v>
      </c>
      <c r="H176" s="479" t="e">
        <f>MR_Rohdaten!Z177-(MR_Regression!H$3*MR_Rohdaten!$D177+H$4)</f>
        <v>#DIV/0!</v>
      </c>
      <c r="I176" s="479" t="e">
        <f>MR_Rohdaten!AA177-(MR_Regression!I$3*MR_Rohdaten!$D177+I$4)</f>
        <v>#DIV/0!</v>
      </c>
      <c r="J176" s="479" t="e">
        <f>MR_Rohdaten!AB177-(MR_Regression!J$3*MR_Rohdaten!$D177+J$4)</f>
        <v>#DIV/0!</v>
      </c>
      <c r="K176" s="479" t="e">
        <f>MR_Rohdaten!AC177-(MR_Regression!K$3*MR_Rohdaten!$D177+K$4)</f>
        <v>#DIV/0!</v>
      </c>
      <c r="L176" s="479" t="e">
        <f>MR_Rohdaten!AD177-(MR_Regression!L$3*MR_Rohdaten!$D177+L$4)</f>
        <v>#DIV/0!</v>
      </c>
      <c r="M176" s="479" t="e">
        <f>MR_Rohdaten!AE177-(MR_Regression!M$3*MR_Rohdaten!$D177+M$4)</f>
        <v>#DIV/0!</v>
      </c>
      <c r="N176" s="479" t="e">
        <f>MR_Rohdaten!AF177-(MR_Regression!N$3*MR_Rohdaten!$D177+N$4)</f>
        <v>#DIV/0!</v>
      </c>
      <c r="O176" s="479" t="e">
        <f>MR_Rohdaten!AG177-(MR_Regression!O$3*MR_Rohdaten!$D177+O$4)</f>
        <v>#DIV/0!</v>
      </c>
      <c r="P176" s="479" t="e">
        <f>MR_Rohdaten!AH177-(MR_Regression!P$3*MR_Rohdaten!$D177+P$4)</f>
        <v>#DIV/0!</v>
      </c>
    </row>
    <row r="177" spans="1:16" x14ac:dyDescent="0.25">
      <c r="A177" s="465">
        <v>172</v>
      </c>
      <c r="B177" s="479" t="e">
        <f>MR_Rohdaten!T178-(MR_Regression!B$3*MR_Rohdaten!$D178+B$4)</f>
        <v>#DIV/0!</v>
      </c>
      <c r="C177" s="479" t="e">
        <f>MR_Rohdaten!U178-(MR_Regression!C$3*MR_Rohdaten!$D178+C$4)</f>
        <v>#DIV/0!</v>
      </c>
      <c r="D177" s="479" t="e">
        <f>MR_Rohdaten!V178-(MR_Regression!D$3*MR_Rohdaten!$D178+D$4)</f>
        <v>#DIV/0!</v>
      </c>
      <c r="E177" s="479" t="e">
        <f>MR_Rohdaten!W178-(MR_Regression!E$3*MR_Rohdaten!$D178+E$4)</f>
        <v>#DIV/0!</v>
      </c>
      <c r="F177" s="479" t="e">
        <f>MR_Rohdaten!X178-(MR_Regression!F$3*MR_Rohdaten!$D178+F$4)</f>
        <v>#DIV/0!</v>
      </c>
      <c r="G177" s="479" t="e">
        <f>MR_Rohdaten!Y178-(MR_Regression!G$3*MR_Rohdaten!$D178+G$4)</f>
        <v>#DIV/0!</v>
      </c>
      <c r="H177" s="479" t="e">
        <f>MR_Rohdaten!Z178-(MR_Regression!H$3*MR_Rohdaten!$D178+H$4)</f>
        <v>#DIV/0!</v>
      </c>
      <c r="I177" s="479" t="e">
        <f>MR_Rohdaten!AA178-(MR_Regression!I$3*MR_Rohdaten!$D178+I$4)</f>
        <v>#DIV/0!</v>
      </c>
      <c r="J177" s="479" t="e">
        <f>MR_Rohdaten!AB178-(MR_Regression!J$3*MR_Rohdaten!$D178+J$4)</f>
        <v>#DIV/0!</v>
      </c>
      <c r="K177" s="479" t="e">
        <f>MR_Rohdaten!AC178-(MR_Regression!K$3*MR_Rohdaten!$D178+K$4)</f>
        <v>#DIV/0!</v>
      </c>
      <c r="L177" s="479" t="e">
        <f>MR_Rohdaten!AD178-(MR_Regression!L$3*MR_Rohdaten!$D178+L$4)</f>
        <v>#DIV/0!</v>
      </c>
      <c r="M177" s="479" t="e">
        <f>MR_Rohdaten!AE178-(MR_Regression!M$3*MR_Rohdaten!$D178+M$4)</f>
        <v>#DIV/0!</v>
      </c>
      <c r="N177" s="479" t="e">
        <f>MR_Rohdaten!AF178-(MR_Regression!N$3*MR_Rohdaten!$D178+N$4)</f>
        <v>#DIV/0!</v>
      </c>
      <c r="O177" s="479" t="e">
        <f>MR_Rohdaten!AG178-(MR_Regression!O$3*MR_Rohdaten!$D178+O$4)</f>
        <v>#DIV/0!</v>
      </c>
      <c r="P177" s="479" t="e">
        <f>MR_Rohdaten!AH178-(MR_Regression!P$3*MR_Rohdaten!$D178+P$4)</f>
        <v>#DIV/0!</v>
      </c>
    </row>
    <row r="178" spans="1:16" x14ac:dyDescent="0.25">
      <c r="A178" s="465">
        <v>173</v>
      </c>
      <c r="B178" s="479" t="e">
        <f>MR_Rohdaten!T179-(MR_Regression!B$3*MR_Rohdaten!$D179+B$4)</f>
        <v>#DIV/0!</v>
      </c>
      <c r="C178" s="479" t="e">
        <f>MR_Rohdaten!U179-(MR_Regression!C$3*MR_Rohdaten!$D179+C$4)</f>
        <v>#DIV/0!</v>
      </c>
      <c r="D178" s="479" t="e">
        <f>MR_Rohdaten!V179-(MR_Regression!D$3*MR_Rohdaten!$D179+D$4)</f>
        <v>#DIV/0!</v>
      </c>
      <c r="E178" s="479" t="e">
        <f>MR_Rohdaten!W179-(MR_Regression!E$3*MR_Rohdaten!$D179+E$4)</f>
        <v>#DIV/0!</v>
      </c>
      <c r="F178" s="479" t="e">
        <f>MR_Rohdaten!X179-(MR_Regression!F$3*MR_Rohdaten!$D179+F$4)</f>
        <v>#DIV/0!</v>
      </c>
      <c r="G178" s="479" t="e">
        <f>MR_Rohdaten!Y179-(MR_Regression!G$3*MR_Rohdaten!$D179+G$4)</f>
        <v>#DIV/0!</v>
      </c>
      <c r="H178" s="479" t="e">
        <f>MR_Rohdaten!Z179-(MR_Regression!H$3*MR_Rohdaten!$D179+H$4)</f>
        <v>#DIV/0!</v>
      </c>
      <c r="I178" s="479" t="e">
        <f>MR_Rohdaten!AA179-(MR_Regression!I$3*MR_Rohdaten!$D179+I$4)</f>
        <v>#DIV/0!</v>
      </c>
      <c r="J178" s="479" t="e">
        <f>MR_Rohdaten!AB179-(MR_Regression!J$3*MR_Rohdaten!$D179+J$4)</f>
        <v>#DIV/0!</v>
      </c>
      <c r="K178" s="479" t="e">
        <f>MR_Rohdaten!AC179-(MR_Regression!K$3*MR_Rohdaten!$D179+K$4)</f>
        <v>#DIV/0!</v>
      </c>
      <c r="L178" s="479" t="e">
        <f>MR_Rohdaten!AD179-(MR_Regression!L$3*MR_Rohdaten!$D179+L$4)</f>
        <v>#DIV/0!</v>
      </c>
      <c r="M178" s="479" t="e">
        <f>MR_Rohdaten!AE179-(MR_Regression!M$3*MR_Rohdaten!$D179+M$4)</f>
        <v>#DIV/0!</v>
      </c>
      <c r="N178" s="479" t="e">
        <f>MR_Rohdaten!AF179-(MR_Regression!N$3*MR_Rohdaten!$D179+N$4)</f>
        <v>#DIV/0!</v>
      </c>
      <c r="O178" s="479" t="e">
        <f>MR_Rohdaten!AG179-(MR_Regression!O$3*MR_Rohdaten!$D179+O$4)</f>
        <v>#DIV/0!</v>
      </c>
      <c r="P178" s="479" t="e">
        <f>MR_Rohdaten!AH179-(MR_Regression!P$3*MR_Rohdaten!$D179+P$4)</f>
        <v>#DIV/0!</v>
      </c>
    </row>
    <row r="179" spans="1:16" x14ac:dyDescent="0.25">
      <c r="A179" s="465">
        <v>174</v>
      </c>
      <c r="B179" s="479" t="e">
        <f>MR_Rohdaten!T180-(MR_Regression!B$3*MR_Rohdaten!$D180+B$4)</f>
        <v>#DIV/0!</v>
      </c>
      <c r="C179" s="479" t="e">
        <f>MR_Rohdaten!U180-(MR_Regression!C$3*MR_Rohdaten!$D180+C$4)</f>
        <v>#DIV/0!</v>
      </c>
      <c r="D179" s="479" t="e">
        <f>MR_Rohdaten!V180-(MR_Regression!D$3*MR_Rohdaten!$D180+D$4)</f>
        <v>#DIV/0!</v>
      </c>
      <c r="E179" s="479" t="e">
        <f>MR_Rohdaten!W180-(MR_Regression!E$3*MR_Rohdaten!$D180+E$4)</f>
        <v>#DIV/0!</v>
      </c>
      <c r="F179" s="479" t="e">
        <f>MR_Rohdaten!X180-(MR_Regression!F$3*MR_Rohdaten!$D180+F$4)</f>
        <v>#DIV/0!</v>
      </c>
      <c r="G179" s="479" t="e">
        <f>MR_Rohdaten!Y180-(MR_Regression!G$3*MR_Rohdaten!$D180+G$4)</f>
        <v>#DIV/0!</v>
      </c>
      <c r="H179" s="479" t="e">
        <f>MR_Rohdaten!Z180-(MR_Regression!H$3*MR_Rohdaten!$D180+H$4)</f>
        <v>#DIV/0!</v>
      </c>
      <c r="I179" s="479" t="e">
        <f>MR_Rohdaten!AA180-(MR_Regression!I$3*MR_Rohdaten!$D180+I$4)</f>
        <v>#DIV/0!</v>
      </c>
      <c r="J179" s="479" t="e">
        <f>MR_Rohdaten!AB180-(MR_Regression!J$3*MR_Rohdaten!$D180+J$4)</f>
        <v>#DIV/0!</v>
      </c>
      <c r="K179" s="479" t="e">
        <f>MR_Rohdaten!AC180-(MR_Regression!K$3*MR_Rohdaten!$D180+K$4)</f>
        <v>#DIV/0!</v>
      </c>
      <c r="L179" s="479" t="e">
        <f>MR_Rohdaten!AD180-(MR_Regression!L$3*MR_Rohdaten!$D180+L$4)</f>
        <v>#DIV/0!</v>
      </c>
      <c r="M179" s="479" t="e">
        <f>MR_Rohdaten!AE180-(MR_Regression!M$3*MR_Rohdaten!$D180+M$4)</f>
        <v>#DIV/0!</v>
      </c>
      <c r="N179" s="479" t="e">
        <f>MR_Rohdaten!AF180-(MR_Regression!N$3*MR_Rohdaten!$D180+N$4)</f>
        <v>#DIV/0!</v>
      </c>
      <c r="O179" s="479" t="e">
        <f>MR_Rohdaten!AG180-(MR_Regression!O$3*MR_Rohdaten!$D180+O$4)</f>
        <v>#DIV/0!</v>
      </c>
      <c r="P179" s="479" t="e">
        <f>MR_Rohdaten!AH180-(MR_Regression!P$3*MR_Rohdaten!$D180+P$4)</f>
        <v>#DIV/0!</v>
      </c>
    </row>
    <row r="180" spans="1:16" x14ac:dyDescent="0.25">
      <c r="A180" s="465">
        <v>175</v>
      </c>
      <c r="B180" s="479" t="e">
        <f>MR_Rohdaten!T181-(MR_Regression!B$3*MR_Rohdaten!$D181+B$4)</f>
        <v>#DIV/0!</v>
      </c>
      <c r="C180" s="479" t="e">
        <f>MR_Rohdaten!U181-(MR_Regression!C$3*MR_Rohdaten!$D181+C$4)</f>
        <v>#DIV/0!</v>
      </c>
      <c r="D180" s="479" t="e">
        <f>MR_Rohdaten!V181-(MR_Regression!D$3*MR_Rohdaten!$D181+D$4)</f>
        <v>#DIV/0!</v>
      </c>
      <c r="E180" s="479" t="e">
        <f>MR_Rohdaten!W181-(MR_Regression!E$3*MR_Rohdaten!$D181+E$4)</f>
        <v>#DIV/0!</v>
      </c>
      <c r="F180" s="479" t="e">
        <f>MR_Rohdaten!X181-(MR_Regression!F$3*MR_Rohdaten!$D181+F$4)</f>
        <v>#DIV/0!</v>
      </c>
      <c r="G180" s="479" t="e">
        <f>MR_Rohdaten!Y181-(MR_Regression!G$3*MR_Rohdaten!$D181+G$4)</f>
        <v>#DIV/0!</v>
      </c>
      <c r="H180" s="479" t="e">
        <f>MR_Rohdaten!Z181-(MR_Regression!H$3*MR_Rohdaten!$D181+H$4)</f>
        <v>#DIV/0!</v>
      </c>
      <c r="I180" s="479" t="e">
        <f>MR_Rohdaten!AA181-(MR_Regression!I$3*MR_Rohdaten!$D181+I$4)</f>
        <v>#DIV/0!</v>
      </c>
      <c r="J180" s="479" t="e">
        <f>MR_Rohdaten!AB181-(MR_Regression!J$3*MR_Rohdaten!$D181+J$4)</f>
        <v>#DIV/0!</v>
      </c>
      <c r="K180" s="479" t="e">
        <f>MR_Rohdaten!AC181-(MR_Regression!K$3*MR_Rohdaten!$D181+K$4)</f>
        <v>#DIV/0!</v>
      </c>
      <c r="L180" s="479" t="e">
        <f>MR_Rohdaten!AD181-(MR_Regression!L$3*MR_Rohdaten!$D181+L$4)</f>
        <v>#DIV/0!</v>
      </c>
      <c r="M180" s="479" t="e">
        <f>MR_Rohdaten!AE181-(MR_Regression!M$3*MR_Rohdaten!$D181+M$4)</f>
        <v>#DIV/0!</v>
      </c>
      <c r="N180" s="479" t="e">
        <f>MR_Rohdaten!AF181-(MR_Regression!N$3*MR_Rohdaten!$D181+N$4)</f>
        <v>#DIV/0!</v>
      </c>
      <c r="O180" s="479" t="e">
        <f>MR_Rohdaten!AG181-(MR_Regression!O$3*MR_Rohdaten!$D181+O$4)</f>
        <v>#DIV/0!</v>
      </c>
      <c r="P180" s="479" t="e">
        <f>MR_Rohdaten!AH181-(MR_Regression!P$3*MR_Rohdaten!$D181+P$4)</f>
        <v>#DIV/0!</v>
      </c>
    </row>
    <row r="181" spans="1:16" x14ac:dyDescent="0.25">
      <c r="A181" s="465">
        <v>176</v>
      </c>
      <c r="B181" s="479" t="e">
        <f>MR_Rohdaten!T182-(MR_Regression!B$3*MR_Rohdaten!$D182+B$4)</f>
        <v>#DIV/0!</v>
      </c>
      <c r="C181" s="479" t="e">
        <f>MR_Rohdaten!U182-(MR_Regression!C$3*MR_Rohdaten!$D182+C$4)</f>
        <v>#DIV/0!</v>
      </c>
      <c r="D181" s="479" t="e">
        <f>MR_Rohdaten!V182-(MR_Regression!D$3*MR_Rohdaten!$D182+D$4)</f>
        <v>#DIV/0!</v>
      </c>
      <c r="E181" s="479" t="e">
        <f>MR_Rohdaten!W182-(MR_Regression!E$3*MR_Rohdaten!$D182+E$4)</f>
        <v>#DIV/0!</v>
      </c>
      <c r="F181" s="479" t="e">
        <f>MR_Rohdaten!X182-(MR_Regression!F$3*MR_Rohdaten!$D182+F$4)</f>
        <v>#DIV/0!</v>
      </c>
      <c r="G181" s="479" t="e">
        <f>MR_Rohdaten!Y182-(MR_Regression!G$3*MR_Rohdaten!$D182+G$4)</f>
        <v>#DIV/0!</v>
      </c>
      <c r="H181" s="479" t="e">
        <f>MR_Rohdaten!Z182-(MR_Regression!H$3*MR_Rohdaten!$D182+H$4)</f>
        <v>#DIV/0!</v>
      </c>
      <c r="I181" s="479" t="e">
        <f>MR_Rohdaten!AA182-(MR_Regression!I$3*MR_Rohdaten!$D182+I$4)</f>
        <v>#DIV/0!</v>
      </c>
      <c r="J181" s="479" t="e">
        <f>MR_Rohdaten!AB182-(MR_Regression!J$3*MR_Rohdaten!$D182+J$4)</f>
        <v>#DIV/0!</v>
      </c>
      <c r="K181" s="479" t="e">
        <f>MR_Rohdaten!AC182-(MR_Regression!K$3*MR_Rohdaten!$D182+K$4)</f>
        <v>#DIV/0!</v>
      </c>
      <c r="L181" s="479" t="e">
        <f>MR_Rohdaten!AD182-(MR_Regression!L$3*MR_Rohdaten!$D182+L$4)</f>
        <v>#DIV/0!</v>
      </c>
      <c r="M181" s="479" t="e">
        <f>MR_Rohdaten!AE182-(MR_Regression!M$3*MR_Rohdaten!$D182+M$4)</f>
        <v>#DIV/0!</v>
      </c>
      <c r="N181" s="479" t="e">
        <f>MR_Rohdaten!AF182-(MR_Regression!N$3*MR_Rohdaten!$D182+N$4)</f>
        <v>#DIV/0!</v>
      </c>
      <c r="O181" s="479" t="e">
        <f>MR_Rohdaten!AG182-(MR_Regression!O$3*MR_Rohdaten!$D182+O$4)</f>
        <v>#DIV/0!</v>
      </c>
      <c r="P181" s="479" t="e">
        <f>MR_Rohdaten!AH182-(MR_Regression!P$3*MR_Rohdaten!$D182+P$4)</f>
        <v>#DIV/0!</v>
      </c>
    </row>
    <row r="182" spans="1:16" x14ac:dyDescent="0.25">
      <c r="A182" s="465">
        <v>177</v>
      </c>
      <c r="B182" s="479" t="e">
        <f>MR_Rohdaten!T183-(MR_Regression!B$3*MR_Rohdaten!$D183+B$4)</f>
        <v>#DIV/0!</v>
      </c>
      <c r="C182" s="479" t="e">
        <f>MR_Rohdaten!U183-(MR_Regression!C$3*MR_Rohdaten!$D183+C$4)</f>
        <v>#DIV/0!</v>
      </c>
      <c r="D182" s="479" t="e">
        <f>MR_Rohdaten!V183-(MR_Regression!D$3*MR_Rohdaten!$D183+D$4)</f>
        <v>#DIV/0!</v>
      </c>
      <c r="E182" s="479" t="e">
        <f>MR_Rohdaten!W183-(MR_Regression!E$3*MR_Rohdaten!$D183+E$4)</f>
        <v>#DIV/0!</v>
      </c>
      <c r="F182" s="479" t="e">
        <f>MR_Rohdaten!X183-(MR_Regression!F$3*MR_Rohdaten!$D183+F$4)</f>
        <v>#DIV/0!</v>
      </c>
      <c r="G182" s="479" t="e">
        <f>MR_Rohdaten!Y183-(MR_Regression!G$3*MR_Rohdaten!$D183+G$4)</f>
        <v>#DIV/0!</v>
      </c>
      <c r="H182" s="479" t="e">
        <f>MR_Rohdaten!Z183-(MR_Regression!H$3*MR_Rohdaten!$D183+H$4)</f>
        <v>#DIV/0!</v>
      </c>
      <c r="I182" s="479" t="e">
        <f>MR_Rohdaten!AA183-(MR_Regression!I$3*MR_Rohdaten!$D183+I$4)</f>
        <v>#DIV/0!</v>
      </c>
      <c r="J182" s="479" t="e">
        <f>MR_Rohdaten!AB183-(MR_Regression!J$3*MR_Rohdaten!$D183+J$4)</f>
        <v>#DIV/0!</v>
      </c>
      <c r="K182" s="479" t="e">
        <f>MR_Rohdaten!AC183-(MR_Regression!K$3*MR_Rohdaten!$D183+K$4)</f>
        <v>#DIV/0!</v>
      </c>
      <c r="L182" s="479" t="e">
        <f>MR_Rohdaten!AD183-(MR_Regression!L$3*MR_Rohdaten!$D183+L$4)</f>
        <v>#DIV/0!</v>
      </c>
      <c r="M182" s="479" t="e">
        <f>MR_Rohdaten!AE183-(MR_Regression!M$3*MR_Rohdaten!$D183+M$4)</f>
        <v>#DIV/0!</v>
      </c>
      <c r="N182" s="479" t="e">
        <f>MR_Rohdaten!AF183-(MR_Regression!N$3*MR_Rohdaten!$D183+N$4)</f>
        <v>#DIV/0!</v>
      </c>
      <c r="O182" s="479" t="e">
        <f>MR_Rohdaten!AG183-(MR_Regression!O$3*MR_Rohdaten!$D183+O$4)</f>
        <v>#DIV/0!</v>
      </c>
      <c r="P182" s="479" t="e">
        <f>MR_Rohdaten!AH183-(MR_Regression!P$3*MR_Rohdaten!$D183+P$4)</f>
        <v>#DIV/0!</v>
      </c>
    </row>
    <row r="183" spans="1:16" x14ac:dyDescent="0.25">
      <c r="A183" s="465">
        <v>178</v>
      </c>
      <c r="B183" s="479" t="e">
        <f>MR_Rohdaten!T184-(MR_Regression!B$3*MR_Rohdaten!$D184+B$4)</f>
        <v>#DIV/0!</v>
      </c>
      <c r="C183" s="479" t="e">
        <f>MR_Rohdaten!U184-(MR_Regression!C$3*MR_Rohdaten!$D184+C$4)</f>
        <v>#DIV/0!</v>
      </c>
      <c r="D183" s="479" t="e">
        <f>MR_Rohdaten!V184-(MR_Regression!D$3*MR_Rohdaten!$D184+D$4)</f>
        <v>#DIV/0!</v>
      </c>
      <c r="E183" s="479" t="e">
        <f>MR_Rohdaten!W184-(MR_Regression!E$3*MR_Rohdaten!$D184+E$4)</f>
        <v>#DIV/0!</v>
      </c>
      <c r="F183" s="479" t="e">
        <f>MR_Rohdaten!X184-(MR_Regression!F$3*MR_Rohdaten!$D184+F$4)</f>
        <v>#DIV/0!</v>
      </c>
      <c r="G183" s="479" t="e">
        <f>MR_Rohdaten!Y184-(MR_Regression!G$3*MR_Rohdaten!$D184+G$4)</f>
        <v>#DIV/0!</v>
      </c>
      <c r="H183" s="479" t="e">
        <f>MR_Rohdaten!Z184-(MR_Regression!H$3*MR_Rohdaten!$D184+H$4)</f>
        <v>#DIV/0!</v>
      </c>
      <c r="I183" s="479" t="e">
        <f>MR_Rohdaten!AA184-(MR_Regression!I$3*MR_Rohdaten!$D184+I$4)</f>
        <v>#DIV/0!</v>
      </c>
      <c r="J183" s="479" t="e">
        <f>MR_Rohdaten!AB184-(MR_Regression!J$3*MR_Rohdaten!$D184+J$4)</f>
        <v>#DIV/0!</v>
      </c>
      <c r="K183" s="479" t="e">
        <f>MR_Rohdaten!AC184-(MR_Regression!K$3*MR_Rohdaten!$D184+K$4)</f>
        <v>#DIV/0!</v>
      </c>
      <c r="L183" s="479" t="e">
        <f>MR_Rohdaten!AD184-(MR_Regression!L$3*MR_Rohdaten!$D184+L$4)</f>
        <v>#DIV/0!</v>
      </c>
      <c r="M183" s="479" t="e">
        <f>MR_Rohdaten!AE184-(MR_Regression!M$3*MR_Rohdaten!$D184+M$4)</f>
        <v>#DIV/0!</v>
      </c>
      <c r="N183" s="479" t="e">
        <f>MR_Rohdaten!AF184-(MR_Regression!N$3*MR_Rohdaten!$D184+N$4)</f>
        <v>#DIV/0!</v>
      </c>
      <c r="O183" s="479" t="e">
        <f>MR_Rohdaten!AG184-(MR_Regression!O$3*MR_Rohdaten!$D184+O$4)</f>
        <v>#DIV/0!</v>
      </c>
      <c r="P183" s="479" t="e">
        <f>MR_Rohdaten!AH184-(MR_Regression!P$3*MR_Rohdaten!$D184+P$4)</f>
        <v>#DIV/0!</v>
      </c>
    </row>
    <row r="184" spans="1:16" x14ac:dyDescent="0.25">
      <c r="A184" s="465">
        <v>179</v>
      </c>
      <c r="B184" s="479" t="e">
        <f>MR_Rohdaten!T185-(MR_Regression!B$3*MR_Rohdaten!$D185+B$4)</f>
        <v>#DIV/0!</v>
      </c>
      <c r="C184" s="479" t="e">
        <f>MR_Rohdaten!U185-(MR_Regression!C$3*MR_Rohdaten!$D185+C$4)</f>
        <v>#DIV/0!</v>
      </c>
      <c r="D184" s="479" t="e">
        <f>MR_Rohdaten!V185-(MR_Regression!D$3*MR_Rohdaten!$D185+D$4)</f>
        <v>#DIV/0!</v>
      </c>
      <c r="E184" s="479" t="e">
        <f>MR_Rohdaten!W185-(MR_Regression!E$3*MR_Rohdaten!$D185+E$4)</f>
        <v>#DIV/0!</v>
      </c>
      <c r="F184" s="479" t="e">
        <f>MR_Rohdaten!X185-(MR_Regression!F$3*MR_Rohdaten!$D185+F$4)</f>
        <v>#DIV/0!</v>
      </c>
      <c r="G184" s="479" t="e">
        <f>MR_Rohdaten!Y185-(MR_Regression!G$3*MR_Rohdaten!$D185+G$4)</f>
        <v>#DIV/0!</v>
      </c>
      <c r="H184" s="479" t="e">
        <f>MR_Rohdaten!Z185-(MR_Regression!H$3*MR_Rohdaten!$D185+H$4)</f>
        <v>#DIV/0!</v>
      </c>
      <c r="I184" s="479" t="e">
        <f>MR_Rohdaten!AA185-(MR_Regression!I$3*MR_Rohdaten!$D185+I$4)</f>
        <v>#DIV/0!</v>
      </c>
      <c r="J184" s="479" t="e">
        <f>MR_Rohdaten!AB185-(MR_Regression!J$3*MR_Rohdaten!$D185+J$4)</f>
        <v>#DIV/0!</v>
      </c>
      <c r="K184" s="479" t="e">
        <f>MR_Rohdaten!AC185-(MR_Regression!K$3*MR_Rohdaten!$D185+K$4)</f>
        <v>#DIV/0!</v>
      </c>
      <c r="L184" s="479" t="e">
        <f>MR_Rohdaten!AD185-(MR_Regression!L$3*MR_Rohdaten!$D185+L$4)</f>
        <v>#DIV/0!</v>
      </c>
      <c r="M184" s="479" t="e">
        <f>MR_Rohdaten!AE185-(MR_Regression!M$3*MR_Rohdaten!$D185+M$4)</f>
        <v>#DIV/0!</v>
      </c>
      <c r="N184" s="479" t="e">
        <f>MR_Rohdaten!AF185-(MR_Regression!N$3*MR_Rohdaten!$D185+N$4)</f>
        <v>#DIV/0!</v>
      </c>
      <c r="O184" s="479" t="e">
        <f>MR_Rohdaten!AG185-(MR_Regression!O$3*MR_Rohdaten!$D185+O$4)</f>
        <v>#DIV/0!</v>
      </c>
      <c r="P184" s="479" t="e">
        <f>MR_Rohdaten!AH185-(MR_Regression!P$3*MR_Rohdaten!$D185+P$4)</f>
        <v>#DIV/0!</v>
      </c>
    </row>
    <row r="185" spans="1:16" x14ac:dyDescent="0.25">
      <c r="A185" s="465">
        <v>180</v>
      </c>
      <c r="B185" s="479" t="e">
        <f>MR_Rohdaten!T186-(MR_Regression!B$3*MR_Rohdaten!$D186+B$4)</f>
        <v>#DIV/0!</v>
      </c>
      <c r="C185" s="479" t="e">
        <f>MR_Rohdaten!U186-(MR_Regression!C$3*MR_Rohdaten!$D186+C$4)</f>
        <v>#DIV/0!</v>
      </c>
      <c r="D185" s="479" t="e">
        <f>MR_Rohdaten!V186-(MR_Regression!D$3*MR_Rohdaten!$D186+D$4)</f>
        <v>#DIV/0!</v>
      </c>
      <c r="E185" s="479" t="e">
        <f>MR_Rohdaten!W186-(MR_Regression!E$3*MR_Rohdaten!$D186+E$4)</f>
        <v>#DIV/0!</v>
      </c>
      <c r="F185" s="479" t="e">
        <f>MR_Rohdaten!X186-(MR_Regression!F$3*MR_Rohdaten!$D186+F$4)</f>
        <v>#DIV/0!</v>
      </c>
      <c r="G185" s="479" t="e">
        <f>MR_Rohdaten!Y186-(MR_Regression!G$3*MR_Rohdaten!$D186+G$4)</f>
        <v>#DIV/0!</v>
      </c>
      <c r="H185" s="479" t="e">
        <f>MR_Rohdaten!Z186-(MR_Regression!H$3*MR_Rohdaten!$D186+H$4)</f>
        <v>#DIV/0!</v>
      </c>
      <c r="I185" s="479" t="e">
        <f>MR_Rohdaten!AA186-(MR_Regression!I$3*MR_Rohdaten!$D186+I$4)</f>
        <v>#DIV/0!</v>
      </c>
      <c r="J185" s="479" t="e">
        <f>MR_Rohdaten!AB186-(MR_Regression!J$3*MR_Rohdaten!$D186+J$4)</f>
        <v>#DIV/0!</v>
      </c>
      <c r="K185" s="479" t="e">
        <f>MR_Rohdaten!AC186-(MR_Regression!K$3*MR_Rohdaten!$D186+K$4)</f>
        <v>#DIV/0!</v>
      </c>
      <c r="L185" s="479" t="e">
        <f>MR_Rohdaten!AD186-(MR_Regression!L$3*MR_Rohdaten!$D186+L$4)</f>
        <v>#DIV/0!</v>
      </c>
      <c r="M185" s="479" t="e">
        <f>MR_Rohdaten!AE186-(MR_Regression!M$3*MR_Rohdaten!$D186+M$4)</f>
        <v>#DIV/0!</v>
      </c>
      <c r="N185" s="479" t="e">
        <f>MR_Rohdaten!AF186-(MR_Regression!N$3*MR_Rohdaten!$D186+N$4)</f>
        <v>#DIV/0!</v>
      </c>
      <c r="O185" s="479" t="e">
        <f>MR_Rohdaten!AG186-(MR_Regression!O$3*MR_Rohdaten!$D186+O$4)</f>
        <v>#DIV/0!</v>
      </c>
      <c r="P185" s="479" t="e">
        <f>MR_Rohdaten!AH186-(MR_Regression!P$3*MR_Rohdaten!$D186+P$4)</f>
        <v>#DIV/0!</v>
      </c>
    </row>
    <row r="186" spans="1:16" x14ac:dyDescent="0.25">
      <c r="A186" s="465">
        <v>181</v>
      </c>
      <c r="B186" s="479" t="e">
        <f>MR_Rohdaten!T187-(MR_Regression!B$3*MR_Rohdaten!$D187+B$4)</f>
        <v>#DIV/0!</v>
      </c>
      <c r="C186" s="479" t="e">
        <f>MR_Rohdaten!U187-(MR_Regression!C$3*MR_Rohdaten!$D187+C$4)</f>
        <v>#DIV/0!</v>
      </c>
      <c r="D186" s="479" t="e">
        <f>MR_Rohdaten!V187-(MR_Regression!D$3*MR_Rohdaten!$D187+D$4)</f>
        <v>#DIV/0!</v>
      </c>
      <c r="E186" s="479" t="e">
        <f>MR_Rohdaten!W187-(MR_Regression!E$3*MR_Rohdaten!$D187+E$4)</f>
        <v>#DIV/0!</v>
      </c>
      <c r="F186" s="479" t="e">
        <f>MR_Rohdaten!X187-(MR_Regression!F$3*MR_Rohdaten!$D187+F$4)</f>
        <v>#DIV/0!</v>
      </c>
      <c r="G186" s="479" t="e">
        <f>MR_Rohdaten!Y187-(MR_Regression!G$3*MR_Rohdaten!$D187+G$4)</f>
        <v>#DIV/0!</v>
      </c>
      <c r="H186" s="479" t="e">
        <f>MR_Rohdaten!Z187-(MR_Regression!H$3*MR_Rohdaten!$D187+H$4)</f>
        <v>#DIV/0!</v>
      </c>
      <c r="I186" s="479" t="e">
        <f>MR_Rohdaten!AA187-(MR_Regression!I$3*MR_Rohdaten!$D187+I$4)</f>
        <v>#DIV/0!</v>
      </c>
      <c r="J186" s="479" t="e">
        <f>MR_Rohdaten!AB187-(MR_Regression!J$3*MR_Rohdaten!$D187+J$4)</f>
        <v>#DIV/0!</v>
      </c>
      <c r="K186" s="479" t="e">
        <f>MR_Rohdaten!AC187-(MR_Regression!K$3*MR_Rohdaten!$D187+K$4)</f>
        <v>#DIV/0!</v>
      </c>
      <c r="L186" s="479" t="e">
        <f>MR_Rohdaten!AD187-(MR_Regression!L$3*MR_Rohdaten!$D187+L$4)</f>
        <v>#DIV/0!</v>
      </c>
      <c r="M186" s="479" t="e">
        <f>MR_Rohdaten!AE187-(MR_Regression!M$3*MR_Rohdaten!$D187+M$4)</f>
        <v>#DIV/0!</v>
      </c>
      <c r="N186" s="479" t="e">
        <f>MR_Rohdaten!AF187-(MR_Regression!N$3*MR_Rohdaten!$D187+N$4)</f>
        <v>#DIV/0!</v>
      </c>
      <c r="O186" s="479" t="e">
        <f>MR_Rohdaten!AG187-(MR_Regression!O$3*MR_Rohdaten!$D187+O$4)</f>
        <v>#DIV/0!</v>
      </c>
      <c r="P186" s="479" t="e">
        <f>MR_Rohdaten!AH187-(MR_Regression!P$3*MR_Rohdaten!$D187+P$4)</f>
        <v>#DIV/0!</v>
      </c>
    </row>
    <row r="187" spans="1:16" x14ac:dyDescent="0.25">
      <c r="A187" s="465">
        <v>182</v>
      </c>
      <c r="B187" s="479" t="e">
        <f>MR_Rohdaten!T188-(MR_Regression!B$3*MR_Rohdaten!$D188+B$4)</f>
        <v>#DIV/0!</v>
      </c>
      <c r="C187" s="479" t="e">
        <f>MR_Rohdaten!U188-(MR_Regression!C$3*MR_Rohdaten!$D188+C$4)</f>
        <v>#DIV/0!</v>
      </c>
      <c r="D187" s="479" t="e">
        <f>MR_Rohdaten!V188-(MR_Regression!D$3*MR_Rohdaten!$D188+D$4)</f>
        <v>#DIV/0!</v>
      </c>
      <c r="E187" s="479" t="e">
        <f>MR_Rohdaten!W188-(MR_Regression!E$3*MR_Rohdaten!$D188+E$4)</f>
        <v>#DIV/0!</v>
      </c>
      <c r="F187" s="479" t="e">
        <f>MR_Rohdaten!X188-(MR_Regression!F$3*MR_Rohdaten!$D188+F$4)</f>
        <v>#DIV/0!</v>
      </c>
      <c r="G187" s="479" t="e">
        <f>MR_Rohdaten!Y188-(MR_Regression!G$3*MR_Rohdaten!$D188+G$4)</f>
        <v>#DIV/0!</v>
      </c>
      <c r="H187" s="479" t="e">
        <f>MR_Rohdaten!Z188-(MR_Regression!H$3*MR_Rohdaten!$D188+H$4)</f>
        <v>#DIV/0!</v>
      </c>
      <c r="I187" s="479" t="e">
        <f>MR_Rohdaten!AA188-(MR_Regression!I$3*MR_Rohdaten!$D188+I$4)</f>
        <v>#DIV/0!</v>
      </c>
      <c r="J187" s="479" t="e">
        <f>MR_Rohdaten!AB188-(MR_Regression!J$3*MR_Rohdaten!$D188+J$4)</f>
        <v>#DIV/0!</v>
      </c>
      <c r="K187" s="479" t="e">
        <f>MR_Rohdaten!AC188-(MR_Regression!K$3*MR_Rohdaten!$D188+K$4)</f>
        <v>#DIV/0!</v>
      </c>
      <c r="L187" s="479" t="e">
        <f>MR_Rohdaten!AD188-(MR_Regression!L$3*MR_Rohdaten!$D188+L$4)</f>
        <v>#DIV/0!</v>
      </c>
      <c r="M187" s="479" t="e">
        <f>MR_Rohdaten!AE188-(MR_Regression!M$3*MR_Rohdaten!$D188+M$4)</f>
        <v>#DIV/0!</v>
      </c>
      <c r="N187" s="479" t="e">
        <f>MR_Rohdaten!AF188-(MR_Regression!N$3*MR_Rohdaten!$D188+N$4)</f>
        <v>#DIV/0!</v>
      </c>
      <c r="O187" s="479" t="e">
        <f>MR_Rohdaten!AG188-(MR_Regression!O$3*MR_Rohdaten!$D188+O$4)</f>
        <v>#DIV/0!</v>
      </c>
      <c r="P187" s="479" t="e">
        <f>MR_Rohdaten!AH188-(MR_Regression!P$3*MR_Rohdaten!$D188+P$4)</f>
        <v>#DIV/0!</v>
      </c>
    </row>
    <row r="188" spans="1:16" x14ac:dyDescent="0.25">
      <c r="A188" s="465">
        <v>183</v>
      </c>
      <c r="B188" s="479" t="e">
        <f>MR_Rohdaten!T189-(MR_Regression!B$3*MR_Rohdaten!$D189+B$4)</f>
        <v>#DIV/0!</v>
      </c>
      <c r="C188" s="479" t="e">
        <f>MR_Rohdaten!U189-(MR_Regression!C$3*MR_Rohdaten!$D189+C$4)</f>
        <v>#DIV/0!</v>
      </c>
      <c r="D188" s="479" t="e">
        <f>MR_Rohdaten!V189-(MR_Regression!D$3*MR_Rohdaten!$D189+D$4)</f>
        <v>#DIV/0!</v>
      </c>
      <c r="E188" s="479" t="e">
        <f>MR_Rohdaten!W189-(MR_Regression!E$3*MR_Rohdaten!$D189+E$4)</f>
        <v>#DIV/0!</v>
      </c>
      <c r="F188" s="479" t="e">
        <f>MR_Rohdaten!X189-(MR_Regression!F$3*MR_Rohdaten!$D189+F$4)</f>
        <v>#DIV/0!</v>
      </c>
      <c r="G188" s="479" t="e">
        <f>MR_Rohdaten!Y189-(MR_Regression!G$3*MR_Rohdaten!$D189+G$4)</f>
        <v>#DIV/0!</v>
      </c>
      <c r="H188" s="479" t="e">
        <f>MR_Rohdaten!Z189-(MR_Regression!H$3*MR_Rohdaten!$D189+H$4)</f>
        <v>#DIV/0!</v>
      </c>
      <c r="I188" s="479" t="e">
        <f>MR_Rohdaten!AA189-(MR_Regression!I$3*MR_Rohdaten!$D189+I$4)</f>
        <v>#DIV/0!</v>
      </c>
      <c r="J188" s="479" t="e">
        <f>MR_Rohdaten!AB189-(MR_Regression!J$3*MR_Rohdaten!$D189+J$4)</f>
        <v>#DIV/0!</v>
      </c>
      <c r="K188" s="479" t="e">
        <f>MR_Rohdaten!AC189-(MR_Regression!K$3*MR_Rohdaten!$D189+K$4)</f>
        <v>#DIV/0!</v>
      </c>
      <c r="L188" s="479" t="e">
        <f>MR_Rohdaten!AD189-(MR_Regression!L$3*MR_Rohdaten!$D189+L$4)</f>
        <v>#DIV/0!</v>
      </c>
      <c r="M188" s="479" t="e">
        <f>MR_Rohdaten!AE189-(MR_Regression!M$3*MR_Rohdaten!$D189+M$4)</f>
        <v>#DIV/0!</v>
      </c>
      <c r="N188" s="479" t="e">
        <f>MR_Rohdaten!AF189-(MR_Regression!N$3*MR_Rohdaten!$D189+N$4)</f>
        <v>#DIV/0!</v>
      </c>
      <c r="O188" s="479" t="e">
        <f>MR_Rohdaten!AG189-(MR_Regression!O$3*MR_Rohdaten!$D189+O$4)</f>
        <v>#DIV/0!</v>
      </c>
      <c r="P188" s="479" t="e">
        <f>MR_Rohdaten!AH189-(MR_Regression!P$3*MR_Rohdaten!$D189+P$4)</f>
        <v>#DIV/0!</v>
      </c>
    </row>
    <row r="189" spans="1:16" x14ac:dyDescent="0.25">
      <c r="A189" s="465">
        <v>184</v>
      </c>
      <c r="B189" s="479" t="e">
        <f>MR_Rohdaten!T190-(MR_Regression!B$3*MR_Rohdaten!$D190+B$4)</f>
        <v>#DIV/0!</v>
      </c>
      <c r="C189" s="479" t="e">
        <f>MR_Rohdaten!U190-(MR_Regression!C$3*MR_Rohdaten!$D190+C$4)</f>
        <v>#DIV/0!</v>
      </c>
      <c r="D189" s="479" t="e">
        <f>MR_Rohdaten!V190-(MR_Regression!D$3*MR_Rohdaten!$D190+D$4)</f>
        <v>#DIV/0!</v>
      </c>
      <c r="E189" s="479" t="e">
        <f>MR_Rohdaten!W190-(MR_Regression!E$3*MR_Rohdaten!$D190+E$4)</f>
        <v>#DIV/0!</v>
      </c>
      <c r="F189" s="479" t="e">
        <f>MR_Rohdaten!X190-(MR_Regression!F$3*MR_Rohdaten!$D190+F$4)</f>
        <v>#DIV/0!</v>
      </c>
      <c r="G189" s="479" t="e">
        <f>MR_Rohdaten!Y190-(MR_Regression!G$3*MR_Rohdaten!$D190+G$4)</f>
        <v>#DIV/0!</v>
      </c>
      <c r="H189" s="479" t="e">
        <f>MR_Rohdaten!Z190-(MR_Regression!H$3*MR_Rohdaten!$D190+H$4)</f>
        <v>#DIV/0!</v>
      </c>
      <c r="I189" s="479" t="e">
        <f>MR_Rohdaten!AA190-(MR_Regression!I$3*MR_Rohdaten!$D190+I$4)</f>
        <v>#DIV/0!</v>
      </c>
      <c r="J189" s="479" t="e">
        <f>MR_Rohdaten!AB190-(MR_Regression!J$3*MR_Rohdaten!$D190+J$4)</f>
        <v>#DIV/0!</v>
      </c>
      <c r="K189" s="479" t="e">
        <f>MR_Rohdaten!AC190-(MR_Regression!K$3*MR_Rohdaten!$D190+K$4)</f>
        <v>#DIV/0!</v>
      </c>
      <c r="L189" s="479" t="e">
        <f>MR_Rohdaten!AD190-(MR_Regression!L$3*MR_Rohdaten!$D190+L$4)</f>
        <v>#DIV/0!</v>
      </c>
      <c r="M189" s="479" t="e">
        <f>MR_Rohdaten!AE190-(MR_Regression!M$3*MR_Rohdaten!$D190+M$4)</f>
        <v>#DIV/0!</v>
      </c>
      <c r="N189" s="479" t="e">
        <f>MR_Rohdaten!AF190-(MR_Regression!N$3*MR_Rohdaten!$D190+N$4)</f>
        <v>#DIV/0!</v>
      </c>
      <c r="O189" s="479" t="e">
        <f>MR_Rohdaten!AG190-(MR_Regression!O$3*MR_Rohdaten!$D190+O$4)</f>
        <v>#DIV/0!</v>
      </c>
      <c r="P189" s="479" t="e">
        <f>MR_Rohdaten!AH190-(MR_Regression!P$3*MR_Rohdaten!$D190+P$4)</f>
        <v>#DIV/0!</v>
      </c>
    </row>
    <row r="190" spans="1:16" x14ac:dyDescent="0.25">
      <c r="A190" s="465">
        <v>185</v>
      </c>
      <c r="B190" s="479" t="e">
        <f>MR_Rohdaten!T191-(MR_Regression!B$3*MR_Rohdaten!$D191+B$4)</f>
        <v>#DIV/0!</v>
      </c>
      <c r="C190" s="479" t="e">
        <f>MR_Rohdaten!U191-(MR_Regression!C$3*MR_Rohdaten!$D191+C$4)</f>
        <v>#DIV/0!</v>
      </c>
      <c r="D190" s="479" t="e">
        <f>MR_Rohdaten!V191-(MR_Regression!D$3*MR_Rohdaten!$D191+D$4)</f>
        <v>#DIV/0!</v>
      </c>
      <c r="E190" s="479" t="e">
        <f>MR_Rohdaten!W191-(MR_Regression!E$3*MR_Rohdaten!$D191+E$4)</f>
        <v>#DIV/0!</v>
      </c>
      <c r="F190" s="479" t="e">
        <f>MR_Rohdaten!X191-(MR_Regression!F$3*MR_Rohdaten!$D191+F$4)</f>
        <v>#DIV/0!</v>
      </c>
      <c r="G190" s="479" t="e">
        <f>MR_Rohdaten!Y191-(MR_Regression!G$3*MR_Rohdaten!$D191+G$4)</f>
        <v>#DIV/0!</v>
      </c>
      <c r="H190" s="479" t="e">
        <f>MR_Rohdaten!Z191-(MR_Regression!H$3*MR_Rohdaten!$D191+H$4)</f>
        <v>#DIV/0!</v>
      </c>
      <c r="I190" s="479" t="e">
        <f>MR_Rohdaten!AA191-(MR_Regression!I$3*MR_Rohdaten!$D191+I$4)</f>
        <v>#DIV/0!</v>
      </c>
      <c r="J190" s="479" t="e">
        <f>MR_Rohdaten!AB191-(MR_Regression!J$3*MR_Rohdaten!$D191+J$4)</f>
        <v>#DIV/0!</v>
      </c>
      <c r="K190" s="479" t="e">
        <f>MR_Rohdaten!AC191-(MR_Regression!K$3*MR_Rohdaten!$D191+K$4)</f>
        <v>#DIV/0!</v>
      </c>
      <c r="L190" s="479" t="e">
        <f>MR_Rohdaten!AD191-(MR_Regression!L$3*MR_Rohdaten!$D191+L$4)</f>
        <v>#DIV/0!</v>
      </c>
      <c r="M190" s="479" t="e">
        <f>MR_Rohdaten!AE191-(MR_Regression!M$3*MR_Rohdaten!$D191+M$4)</f>
        <v>#DIV/0!</v>
      </c>
      <c r="N190" s="479" t="e">
        <f>MR_Rohdaten!AF191-(MR_Regression!N$3*MR_Rohdaten!$D191+N$4)</f>
        <v>#DIV/0!</v>
      </c>
      <c r="O190" s="479" t="e">
        <f>MR_Rohdaten!AG191-(MR_Regression!O$3*MR_Rohdaten!$D191+O$4)</f>
        <v>#DIV/0!</v>
      </c>
      <c r="P190" s="479" t="e">
        <f>MR_Rohdaten!AH191-(MR_Regression!P$3*MR_Rohdaten!$D191+P$4)</f>
        <v>#DIV/0!</v>
      </c>
    </row>
    <row r="191" spans="1:16" x14ac:dyDescent="0.25">
      <c r="A191" s="465">
        <v>186</v>
      </c>
      <c r="B191" s="479" t="e">
        <f>MR_Rohdaten!T192-(MR_Regression!B$3*MR_Rohdaten!$D192+B$4)</f>
        <v>#DIV/0!</v>
      </c>
      <c r="C191" s="479" t="e">
        <f>MR_Rohdaten!U192-(MR_Regression!C$3*MR_Rohdaten!$D192+C$4)</f>
        <v>#DIV/0!</v>
      </c>
      <c r="D191" s="479" t="e">
        <f>MR_Rohdaten!V192-(MR_Regression!D$3*MR_Rohdaten!$D192+D$4)</f>
        <v>#DIV/0!</v>
      </c>
      <c r="E191" s="479" t="e">
        <f>MR_Rohdaten!W192-(MR_Regression!E$3*MR_Rohdaten!$D192+E$4)</f>
        <v>#DIV/0!</v>
      </c>
      <c r="F191" s="479" t="e">
        <f>MR_Rohdaten!X192-(MR_Regression!F$3*MR_Rohdaten!$D192+F$4)</f>
        <v>#DIV/0!</v>
      </c>
      <c r="G191" s="479" t="e">
        <f>MR_Rohdaten!Y192-(MR_Regression!G$3*MR_Rohdaten!$D192+G$4)</f>
        <v>#DIV/0!</v>
      </c>
      <c r="H191" s="479" t="e">
        <f>MR_Rohdaten!Z192-(MR_Regression!H$3*MR_Rohdaten!$D192+H$4)</f>
        <v>#DIV/0!</v>
      </c>
      <c r="I191" s="479" t="e">
        <f>MR_Rohdaten!AA192-(MR_Regression!I$3*MR_Rohdaten!$D192+I$4)</f>
        <v>#DIV/0!</v>
      </c>
      <c r="J191" s="479" t="e">
        <f>MR_Rohdaten!AB192-(MR_Regression!J$3*MR_Rohdaten!$D192+J$4)</f>
        <v>#DIV/0!</v>
      </c>
      <c r="K191" s="479" t="e">
        <f>MR_Rohdaten!AC192-(MR_Regression!K$3*MR_Rohdaten!$D192+K$4)</f>
        <v>#DIV/0!</v>
      </c>
      <c r="L191" s="479" t="e">
        <f>MR_Rohdaten!AD192-(MR_Regression!L$3*MR_Rohdaten!$D192+L$4)</f>
        <v>#DIV/0!</v>
      </c>
      <c r="M191" s="479" t="e">
        <f>MR_Rohdaten!AE192-(MR_Regression!M$3*MR_Rohdaten!$D192+M$4)</f>
        <v>#DIV/0!</v>
      </c>
      <c r="N191" s="479" t="e">
        <f>MR_Rohdaten!AF192-(MR_Regression!N$3*MR_Rohdaten!$D192+N$4)</f>
        <v>#DIV/0!</v>
      </c>
      <c r="O191" s="479" t="e">
        <f>MR_Rohdaten!AG192-(MR_Regression!O$3*MR_Rohdaten!$D192+O$4)</f>
        <v>#DIV/0!</v>
      </c>
      <c r="P191" s="479" t="e">
        <f>MR_Rohdaten!AH192-(MR_Regression!P$3*MR_Rohdaten!$D192+P$4)</f>
        <v>#DIV/0!</v>
      </c>
    </row>
    <row r="192" spans="1:16" x14ac:dyDescent="0.25">
      <c r="A192" s="465">
        <v>187</v>
      </c>
      <c r="B192" s="479" t="e">
        <f>MR_Rohdaten!T193-(MR_Regression!B$3*MR_Rohdaten!$D193+B$4)</f>
        <v>#DIV/0!</v>
      </c>
      <c r="C192" s="479" t="e">
        <f>MR_Rohdaten!U193-(MR_Regression!C$3*MR_Rohdaten!$D193+C$4)</f>
        <v>#DIV/0!</v>
      </c>
      <c r="D192" s="479" t="e">
        <f>MR_Rohdaten!V193-(MR_Regression!D$3*MR_Rohdaten!$D193+D$4)</f>
        <v>#DIV/0!</v>
      </c>
      <c r="E192" s="479" t="e">
        <f>MR_Rohdaten!W193-(MR_Regression!E$3*MR_Rohdaten!$D193+E$4)</f>
        <v>#DIV/0!</v>
      </c>
      <c r="F192" s="479" t="e">
        <f>MR_Rohdaten!X193-(MR_Regression!F$3*MR_Rohdaten!$D193+F$4)</f>
        <v>#DIV/0!</v>
      </c>
      <c r="G192" s="479" t="e">
        <f>MR_Rohdaten!Y193-(MR_Regression!G$3*MR_Rohdaten!$D193+G$4)</f>
        <v>#DIV/0!</v>
      </c>
      <c r="H192" s="479" t="e">
        <f>MR_Rohdaten!Z193-(MR_Regression!H$3*MR_Rohdaten!$D193+H$4)</f>
        <v>#DIV/0!</v>
      </c>
      <c r="I192" s="479" t="e">
        <f>MR_Rohdaten!AA193-(MR_Regression!I$3*MR_Rohdaten!$D193+I$4)</f>
        <v>#DIV/0!</v>
      </c>
      <c r="J192" s="479" t="e">
        <f>MR_Rohdaten!AB193-(MR_Regression!J$3*MR_Rohdaten!$D193+J$4)</f>
        <v>#DIV/0!</v>
      </c>
      <c r="K192" s="479" t="e">
        <f>MR_Rohdaten!AC193-(MR_Regression!K$3*MR_Rohdaten!$D193+K$4)</f>
        <v>#DIV/0!</v>
      </c>
      <c r="L192" s="479" t="e">
        <f>MR_Rohdaten!AD193-(MR_Regression!L$3*MR_Rohdaten!$D193+L$4)</f>
        <v>#DIV/0!</v>
      </c>
      <c r="M192" s="479" t="e">
        <f>MR_Rohdaten!AE193-(MR_Regression!M$3*MR_Rohdaten!$D193+M$4)</f>
        <v>#DIV/0!</v>
      </c>
      <c r="N192" s="479" t="e">
        <f>MR_Rohdaten!AF193-(MR_Regression!N$3*MR_Rohdaten!$D193+N$4)</f>
        <v>#DIV/0!</v>
      </c>
      <c r="O192" s="479" t="e">
        <f>MR_Rohdaten!AG193-(MR_Regression!O$3*MR_Rohdaten!$D193+O$4)</f>
        <v>#DIV/0!</v>
      </c>
      <c r="P192" s="479" t="e">
        <f>MR_Rohdaten!AH193-(MR_Regression!P$3*MR_Rohdaten!$D193+P$4)</f>
        <v>#DIV/0!</v>
      </c>
    </row>
    <row r="193" spans="1:16" x14ac:dyDescent="0.25">
      <c r="A193" s="465">
        <v>188</v>
      </c>
      <c r="B193" s="479" t="e">
        <f>MR_Rohdaten!T194-(MR_Regression!B$3*MR_Rohdaten!$D194+B$4)</f>
        <v>#DIV/0!</v>
      </c>
      <c r="C193" s="479" t="e">
        <f>MR_Rohdaten!U194-(MR_Regression!C$3*MR_Rohdaten!$D194+C$4)</f>
        <v>#DIV/0!</v>
      </c>
      <c r="D193" s="479" t="e">
        <f>MR_Rohdaten!V194-(MR_Regression!D$3*MR_Rohdaten!$D194+D$4)</f>
        <v>#DIV/0!</v>
      </c>
      <c r="E193" s="479" t="e">
        <f>MR_Rohdaten!W194-(MR_Regression!E$3*MR_Rohdaten!$D194+E$4)</f>
        <v>#DIV/0!</v>
      </c>
      <c r="F193" s="479" t="e">
        <f>MR_Rohdaten!X194-(MR_Regression!F$3*MR_Rohdaten!$D194+F$4)</f>
        <v>#DIV/0!</v>
      </c>
      <c r="G193" s="479" t="e">
        <f>MR_Rohdaten!Y194-(MR_Regression!G$3*MR_Rohdaten!$D194+G$4)</f>
        <v>#DIV/0!</v>
      </c>
      <c r="H193" s="479" t="e">
        <f>MR_Rohdaten!Z194-(MR_Regression!H$3*MR_Rohdaten!$D194+H$4)</f>
        <v>#DIV/0!</v>
      </c>
      <c r="I193" s="479" t="e">
        <f>MR_Rohdaten!AA194-(MR_Regression!I$3*MR_Rohdaten!$D194+I$4)</f>
        <v>#DIV/0!</v>
      </c>
      <c r="J193" s="479" t="e">
        <f>MR_Rohdaten!AB194-(MR_Regression!J$3*MR_Rohdaten!$D194+J$4)</f>
        <v>#DIV/0!</v>
      </c>
      <c r="K193" s="479" t="e">
        <f>MR_Rohdaten!AC194-(MR_Regression!K$3*MR_Rohdaten!$D194+K$4)</f>
        <v>#DIV/0!</v>
      </c>
      <c r="L193" s="479" t="e">
        <f>MR_Rohdaten!AD194-(MR_Regression!L$3*MR_Rohdaten!$D194+L$4)</f>
        <v>#DIV/0!</v>
      </c>
      <c r="M193" s="479" t="e">
        <f>MR_Rohdaten!AE194-(MR_Regression!M$3*MR_Rohdaten!$D194+M$4)</f>
        <v>#DIV/0!</v>
      </c>
      <c r="N193" s="479" t="e">
        <f>MR_Rohdaten!AF194-(MR_Regression!N$3*MR_Rohdaten!$D194+N$4)</f>
        <v>#DIV/0!</v>
      </c>
      <c r="O193" s="479" t="e">
        <f>MR_Rohdaten!AG194-(MR_Regression!O$3*MR_Rohdaten!$D194+O$4)</f>
        <v>#DIV/0!</v>
      </c>
      <c r="P193" s="479" t="e">
        <f>MR_Rohdaten!AH194-(MR_Regression!P$3*MR_Rohdaten!$D194+P$4)</f>
        <v>#DIV/0!</v>
      </c>
    </row>
    <row r="194" spans="1:16" x14ac:dyDescent="0.25">
      <c r="A194" s="465">
        <v>189</v>
      </c>
      <c r="B194" s="479" t="e">
        <f>MR_Rohdaten!T195-(MR_Regression!B$3*MR_Rohdaten!$D195+B$4)</f>
        <v>#DIV/0!</v>
      </c>
      <c r="C194" s="479" t="e">
        <f>MR_Rohdaten!U195-(MR_Regression!C$3*MR_Rohdaten!$D195+C$4)</f>
        <v>#DIV/0!</v>
      </c>
      <c r="D194" s="479" t="e">
        <f>MR_Rohdaten!V195-(MR_Regression!D$3*MR_Rohdaten!$D195+D$4)</f>
        <v>#DIV/0!</v>
      </c>
      <c r="E194" s="479" t="e">
        <f>MR_Rohdaten!W195-(MR_Regression!E$3*MR_Rohdaten!$D195+E$4)</f>
        <v>#DIV/0!</v>
      </c>
      <c r="F194" s="479" t="e">
        <f>MR_Rohdaten!X195-(MR_Regression!F$3*MR_Rohdaten!$D195+F$4)</f>
        <v>#DIV/0!</v>
      </c>
      <c r="G194" s="479" t="e">
        <f>MR_Rohdaten!Y195-(MR_Regression!G$3*MR_Rohdaten!$D195+G$4)</f>
        <v>#DIV/0!</v>
      </c>
      <c r="H194" s="479" t="e">
        <f>MR_Rohdaten!Z195-(MR_Regression!H$3*MR_Rohdaten!$D195+H$4)</f>
        <v>#DIV/0!</v>
      </c>
      <c r="I194" s="479" t="e">
        <f>MR_Rohdaten!AA195-(MR_Regression!I$3*MR_Rohdaten!$D195+I$4)</f>
        <v>#DIV/0!</v>
      </c>
      <c r="J194" s="479" t="e">
        <f>MR_Rohdaten!AB195-(MR_Regression!J$3*MR_Rohdaten!$D195+J$4)</f>
        <v>#DIV/0!</v>
      </c>
      <c r="K194" s="479" t="e">
        <f>MR_Rohdaten!AC195-(MR_Regression!K$3*MR_Rohdaten!$D195+K$4)</f>
        <v>#DIV/0!</v>
      </c>
      <c r="L194" s="479" t="e">
        <f>MR_Rohdaten!AD195-(MR_Regression!L$3*MR_Rohdaten!$D195+L$4)</f>
        <v>#DIV/0!</v>
      </c>
      <c r="M194" s="479" t="e">
        <f>MR_Rohdaten!AE195-(MR_Regression!M$3*MR_Rohdaten!$D195+M$4)</f>
        <v>#DIV/0!</v>
      </c>
      <c r="N194" s="479" t="e">
        <f>MR_Rohdaten!AF195-(MR_Regression!N$3*MR_Rohdaten!$D195+N$4)</f>
        <v>#DIV/0!</v>
      </c>
      <c r="O194" s="479" t="e">
        <f>MR_Rohdaten!AG195-(MR_Regression!O$3*MR_Rohdaten!$D195+O$4)</f>
        <v>#DIV/0!</v>
      </c>
      <c r="P194" s="479" t="e">
        <f>MR_Rohdaten!AH195-(MR_Regression!P$3*MR_Rohdaten!$D195+P$4)</f>
        <v>#DIV/0!</v>
      </c>
    </row>
    <row r="195" spans="1:16" x14ac:dyDescent="0.25">
      <c r="A195" s="465">
        <v>190</v>
      </c>
      <c r="B195" s="479" t="e">
        <f>MR_Rohdaten!T196-(MR_Regression!B$3*MR_Rohdaten!$D196+B$4)</f>
        <v>#DIV/0!</v>
      </c>
      <c r="C195" s="479" t="e">
        <f>MR_Rohdaten!U196-(MR_Regression!C$3*MR_Rohdaten!$D196+C$4)</f>
        <v>#DIV/0!</v>
      </c>
      <c r="D195" s="479" t="e">
        <f>MR_Rohdaten!V196-(MR_Regression!D$3*MR_Rohdaten!$D196+D$4)</f>
        <v>#DIV/0!</v>
      </c>
      <c r="E195" s="479" t="e">
        <f>MR_Rohdaten!W196-(MR_Regression!E$3*MR_Rohdaten!$D196+E$4)</f>
        <v>#DIV/0!</v>
      </c>
      <c r="F195" s="479" t="e">
        <f>MR_Rohdaten!X196-(MR_Regression!F$3*MR_Rohdaten!$D196+F$4)</f>
        <v>#DIV/0!</v>
      </c>
      <c r="G195" s="479" t="e">
        <f>MR_Rohdaten!Y196-(MR_Regression!G$3*MR_Rohdaten!$D196+G$4)</f>
        <v>#DIV/0!</v>
      </c>
      <c r="H195" s="479" t="e">
        <f>MR_Rohdaten!Z196-(MR_Regression!H$3*MR_Rohdaten!$D196+H$4)</f>
        <v>#DIV/0!</v>
      </c>
      <c r="I195" s="479" t="e">
        <f>MR_Rohdaten!AA196-(MR_Regression!I$3*MR_Rohdaten!$D196+I$4)</f>
        <v>#DIV/0!</v>
      </c>
      <c r="J195" s="479" t="e">
        <f>MR_Rohdaten!AB196-(MR_Regression!J$3*MR_Rohdaten!$D196+J$4)</f>
        <v>#DIV/0!</v>
      </c>
      <c r="K195" s="479" t="e">
        <f>MR_Rohdaten!AC196-(MR_Regression!K$3*MR_Rohdaten!$D196+K$4)</f>
        <v>#DIV/0!</v>
      </c>
      <c r="L195" s="479" t="e">
        <f>MR_Rohdaten!AD196-(MR_Regression!L$3*MR_Rohdaten!$D196+L$4)</f>
        <v>#DIV/0!</v>
      </c>
      <c r="M195" s="479" t="e">
        <f>MR_Rohdaten!AE196-(MR_Regression!M$3*MR_Rohdaten!$D196+M$4)</f>
        <v>#DIV/0!</v>
      </c>
      <c r="N195" s="479" t="e">
        <f>MR_Rohdaten!AF196-(MR_Regression!N$3*MR_Rohdaten!$D196+N$4)</f>
        <v>#DIV/0!</v>
      </c>
      <c r="O195" s="479" t="e">
        <f>MR_Rohdaten!AG196-(MR_Regression!O$3*MR_Rohdaten!$D196+O$4)</f>
        <v>#DIV/0!</v>
      </c>
      <c r="P195" s="479" t="e">
        <f>MR_Rohdaten!AH196-(MR_Regression!P$3*MR_Rohdaten!$D196+P$4)</f>
        <v>#DIV/0!</v>
      </c>
    </row>
    <row r="196" spans="1:16" x14ac:dyDescent="0.25">
      <c r="A196" s="465">
        <v>191</v>
      </c>
      <c r="B196" s="479" t="e">
        <f>MR_Rohdaten!T197-(MR_Regression!B$3*MR_Rohdaten!$D197+B$4)</f>
        <v>#DIV/0!</v>
      </c>
      <c r="C196" s="479" t="e">
        <f>MR_Rohdaten!U197-(MR_Regression!C$3*MR_Rohdaten!$D197+C$4)</f>
        <v>#DIV/0!</v>
      </c>
      <c r="D196" s="479" t="e">
        <f>MR_Rohdaten!V197-(MR_Regression!D$3*MR_Rohdaten!$D197+D$4)</f>
        <v>#DIV/0!</v>
      </c>
      <c r="E196" s="479" t="e">
        <f>MR_Rohdaten!W197-(MR_Regression!E$3*MR_Rohdaten!$D197+E$4)</f>
        <v>#DIV/0!</v>
      </c>
      <c r="F196" s="479" t="e">
        <f>MR_Rohdaten!X197-(MR_Regression!F$3*MR_Rohdaten!$D197+F$4)</f>
        <v>#DIV/0!</v>
      </c>
      <c r="G196" s="479" t="e">
        <f>MR_Rohdaten!Y197-(MR_Regression!G$3*MR_Rohdaten!$D197+G$4)</f>
        <v>#DIV/0!</v>
      </c>
      <c r="H196" s="479" t="e">
        <f>MR_Rohdaten!Z197-(MR_Regression!H$3*MR_Rohdaten!$D197+H$4)</f>
        <v>#DIV/0!</v>
      </c>
      <c r="I196" s="479" t="e">
        <f>MR_Rohdaten!AA197-(MR_Regression!I$3*MR_Rohdaten!$D197+I$4)</f>
        <v>#DIV/0!</v>
      </c>
      <c r="J196" s="479" t="e">
        <f>MR_Rohdaten!AB197-(MR_Regression!J$3*MR_Rohdaten!$D197+J$4)</f>
        <v>#DIV/0!</v>
      </c>
      <c r="K196" s="479" t="e">
        <f>MR_Rohdaten!AC197-(MR_Regression!K$3*MR_Rohdaten!$D197+K$4)</f>
        <v>#DIV/0!</v>
      </c>
      <c r="L196" s="479" t="e">
        <f>MR_Rohdaten!AD197-(MR_Regression!L$3*MR_Rohdaten!$D197+L$4)</f>
        <v>#DIV/0!</v>
      </c>
      <c r="M196" s="479" t="e">
        <f>MR_Rohdaten!AE197-(MR_Regression!M$3*MR_Rohdaten!$D197+M$4)</f>
        <v>#DIV/0!</v>
      </c>
      <c r="N196" s="479" t="e">
        <f>MR_Rohdaten!AF197-(MR_Regression!N$3*MR_Rohdaten!$D197+N$4)</f>
        <v>#DIV/0!</v>
      </c>
      <c r="O196" s="479" t="e">
        <f>MR_Rohdaten!AG197-(MR_Regression!O$3*MR_Rohdaten!$D197+O$4)</f>
        <v>#DIV/0!</v>
      </c>
      <c r="P196" s="479" t="e">
        <f>MR_Rohdaten!AH197-(MR_Regression!P$3*MR_Rohdaten!$D197+P$4)</f>
        <v>#DIV/0!</v>
      </c>
    </row>
    <row r="197" spans="1:16" x14ac:dyDescent="0.25">
      <c r="A197" s="465">
        <v>192</v>
      </c>
      <c r="B197" s="479" t="e">
        <f>MR_Rohdaten!T198-(MR_Regression!B$3*MR_Rohdaten!$D198+B$4)</f>
        <v>#DIV/0!</v>
      </c>
      <c r="C197" s="479" t="e">
        <f>MR_Rohdaten!U198-(MR_Regression!C$3*MR_Rohdaten!$D198+C$4)</f>
        <v>#DIV/0!</v>
      </c>
      <c r="D197" s="479" t="e">
        <f>MR_Rohdaten!V198-(MR_Regression!D$3*MR_Rohdaten!$D198+D$4)</f>
        <v>#DIV/0!</v>
      </c>
      <c r="E197" s="479" t="e">
        <f>MR_Rohdaten!W198-(MR_Regression!E$3*MR_Rohdaten!$D198+E$4)</f>
        <v>#DIV/0!</v>
      </c>
      <c r="F197" s="479" t="e">
        <f>MR_Rohdaten!X198-(MR_Regression!F$3*MR_Rohdaten!$D198+F$4)</f>
        <v>#DIV/0!</v>
      </c>
      <c r="G197" s="479" t="e">
        <f>MR_Rohdaten!Y198-(MR_Regression!G$3*MR_Rohdaten!$D198+G$4)</f>
        <v>#DIV/0!</v>
      </c>
      <c r="H197" s="479" t="e">
        <f>MR_Rohdaten!Z198-(MR_Regression!H$3*MR_Rohdaten!$D198+H$4)</f>
        <v>#DIV/0!</v>
      </c>
      <c r="I197" s="479" t="e">
        <f>MR_Rohdaten!AA198-(MR_Regression!I$3*MR_Rohdaten!$D198+I$4)</f>
        <v>#DIV/0!</v>
      </c>
      <c r="J197" s="479" t="e">
        <f>MR_Rohdaten!AB198-(MR_Regression!J$3*MR_Rohdaten!$D198+J$4)</f>
        <v>#DIV/0!</v>
      </c>
      <c r="K197" s="479" t="e">
        <f>MR_Rohdaten!AC198-(MR_Regression!K$3*MR_Rohdaten!$D198+K$4)</f>
        <v>#DIV/0!</v>
      </c>
      <c r="L197" s="479" t="e">
        <f>MR_Rohdaten!AD198-(MR_Regression!L$3*MR_Rohdaten!$D198+L$4)</f>
        <v>#DIV/0!</v>
      </c>
      <c r="M197" s="479" t="e">
        <f>MR_Rohdaten!AE198-(MR_Regression!M$3*MR_Rohdaten!$D198+M$4)</f>
        <v>#DIV/0!</v>
      </c>
      <c r="N197" s="479" t="e">
        <f>MR_Rohdaten!AF198-(MR_Regression!N$3*MR_Rohdaten!$D198+N$4)</f>
        <v>#DIV/0!</v>
      </c>
      <c r="O197" s="479" t="e">
        <f>MR_Rohdaten!AG198-(MR_Regression!O$3*MR_Rohdaten!$D198+O$4)</f>
        <v>#DIV/0!</v>
      </c>
      <c r="P197" s="479" t="e">
        <f>MR_Rohdaten!AH198-(MR_Regression!P$3*MR_Rohdaten!$D198+P$4)</f>
        <v>#DIV/0!</v>
      </c>
    </row>
    <row r="198" spans="1:16" x14ac:dyDescent="0.25">
      <c r="A198" s="465">
        <v>193</v>
      </c>
      <c r="B198" s="479" t="e">
        <f>MR_Rohdaten!T199-(MR_Regression!B$3*MR_Rohdaten!$D199+B$4)</f>
        <v>#DIV/0!</v>
      </c>
      <c r="C198" s="479" t="e">
        <f>MR_Rohdaten!U199-(MR_Regression!C$3*MR_Rohdaten!$D199+C$4)</f>
        <v>#DIV/0!</v>
      </c>
      <c r="D198" s="479" t="e">
        <f>MR_Rohdaten!V199-(MR_Regression!D$3*MR_Rohdaten!$D199+D$4)</f>
        <v>#DIV/0!</v>
      </c>
      <c r="E198" s="479" t="e">
        <f>MR_Rohdaten!W199-(MR_Regression!E$3*MR_Rohdaten!$D199+E$4)</f>
        <v>#DIV/0!</v>
      </c>
      <c r="F198" s="479" t="e">
        <f>MR_Rohdaten!X199-(MR_Regression!F$3*MR_Rohdaten!$D199+F$4)</f>
        <v>#DIV/0!</v>
      </c>
      <c r="G198" s="479" t="e">
        <f>MR_Rohdaten!Y199-(MR_Regression!G$3*MR_Rohdaten!$D199+G$4)</f>
        <v>#DIV/0!</v>
      </c>
      <c r="H198" s="479" t="e">
        <f>MR_Rohdaten!Z199-(MR_Regression!H$3*MR_Rohdaten!$D199+H$4)</f>
        <v>#DIV/0!</v>
      </c>
      <c r="I198" s="479" t="e">
        <f>MR_Rohdaten!AA199-(MR_Regression!I$3*MR_Rohdaten!$D199+I$4)</f>
        <v>#DIV/0!</v>
      </c>
      <c r="J198" s="479" t="e">
        <f>MR_Rohdaten!AB199-(MR_Regression!J$3*MR_Rohdaten!$D199+J$4)</f>
        <v>#DIV/0!</v>
      </c>
      <c r="K198" s="479" t="e">
        <f>MR_Rohdaten!AC199-(MR_Regression!K$3*MR_Rohdaten!$D199+K$4)</f>
        <v>#DIV/0!</v>
      </c>
      <c r="L198" s="479" t="e">
        <f>MR_Rohdaten!AD199-(MR_Regression!L$3*MR_Rohdaten!$D199+L$4)</f>
        <v>#DIV/0!</v>
      </c>
      <c r="M198" s="479" t="e">
        <f>MR_Rohdaten!AE199-(MR_Regression!M$3*MR_Rohdaten!$D199+M$4)</f>
        <v>#DIV/0!</v>
      </c>
      <c r="N198" s="479" t="e">
        <f>MR_Rohdaten!AF199-(MR_Regression!N$3*MR_Rohdaten!$D199+N$4)</f>
        <v>#DIV/0!</v>
      </c>
      <c r="O198" s="479" t="e">
        <f>MR_Rohdaten!AG199-(MR_Regression!O$3*MR_Rohdaten!$D199+O$4)</f>
        <v>#DIV/0!</v>
      </c>
      <c r="P198" s="479" t="e">
        <f>MR_Rohdaten!AH199-(MR_Regression!P$3*MR_Rohdaten!$D199+P$4)</f>
        <v>#DIV/0!</v>
      </c>
    </row>
    <row r="199" spans="1:16" x14ac:dyDescent="0.25">
      <c r="A199" s="465">
        <v>194</v>
      </c>
      <c r="B199" s="479" t="e">
        <f>MR_Rohdaten!T200-(MR_Regression!B$3*MR_Rohdaten!$D200+B$4)</f>
        <v>#DIV/0!</v>
      </c>
      <c r="C199" s="479" t="e">
        <f>MR_Rohdaten!U200-(MR_Regression!C$3*MR_Rohdaten!$D200+C$4)</f>
        <v>#DIV/0!</v>
      </c>
      <c r="D199" s="479" t="e">
        <f>MR_Rohdaten!V200-(MR_Regression!D$3*MR_Rohdaten!$D200+D$4)</f>
        <v>#DIV/0!</v>
      </c>
      <c r="E199" s="479" t="e">
        <f>MR_Rohdaten!W200-(MR_Regression!E$3*MR_Rohdaten!$D200+E$4)</f>
        <v>#DIV/0!</v>
      </c>
      <c r="F199" s="479" t="e">
        <f>MR_Rohdaten!X200-(MR_Regression!F$3*MR_Rohdaten!$D200+F$4)</f>
        <v>#DIV/0!</v>
      </c>
      <c r="G199" s="479" t="e">
        <f>MR_Rohdaten!Y200-(MR_Regression!G$3*MR_Rohdaten!$D200+G$4)</f>
        <v>#DIV/0!</v>
      </c>
      <c r="H199" s="479" t="e">
        <f>MR_Rohdaten!Z200-(MR_Regression!H$3*MR_Rohdaten!$D200+H$4)</f>
        <v>#DIV/0!</v>
      </c>
      <c r="I199" s="479" t="e">
        <f>MR_Rohdaten!AA200-(MR_Regression!I$3*MR_Rohdaten!$D200+I$4)</f>
        <v>#DIV/0!</v>
      </c>
      <c r="J199" s="479" t="e">
        <f>MR_Rohdaten!AB200-(MR_Regression!J$3*MR_Rohdaten!$D200+J$4)</f>
        <v>#DIV/0!</v>
      </c>
      <c r="K199" s="479" t="e">
        <f>MR_Rohdaten!AC200-(MR_Regression!K$3*MR_Rohdaten!$D200+K$4)</f>
        <v>#DIV/0!</v>
      </c>
      <c r="L199" s="479" t="e">
        <f>MR_Rohdaten!AD200-(MR_Regression!L$3*MR_Rohdaten!$D200+L$4)</f>
        <v>#DIV/0!</v>
      </c>
      <c r="M199" s="479" t="e">
        <f>MR_Rohdaten!AE200-(MR_Regression!M$3*MR_Rohdaten!$D200+M$4)</f>
        <v>#DIV/0!</v>
      </c>
      <c r="N199" s="479" t="e">
        <f>MR_Rohdaten!AF200-(MR_Regression!N$3*MR_Rohdaten!$D200+N$4)</f>
        <v>#DIV/0!</v>
      </c>
      <c r="O199" s="479" t="e">
        <f>MR_Rohdaten!AG200-(MR_Regression!O$3*MR_Rohdaten!$D200+O$4)</f>
        <v>#DIV/0!</v>
      </c>
      <c r="P199" s="479" t="e">
        <f>MR_Rohdaten!AH200-(MR_Regression!P$3*MR_Rohdaten!$D200+P$4)</f>
        <v>#DIV/0!</v>
      </c>
    </row>
    <row r="200" spans="1:16" x14ac:dyDescent="0.25">
      <c r="A200" s="465">
        <v>195</v>
      </c>
      <c r="B200" s="479" t="e">
        <f>MR_Rohdaten!T201-(MR_Regression!B$3*MR_Rohdaten!$D201+B$4)</f>
        <v>#DIV/0!</v>
      </c>
      <c r="C200" s="479" t="e">
        <f>MR_Rohdaten!U201-(MR_Regression!C$3*MR_Rohdaten!$D201+C$4)</f>
        <v>#DIV/0!</v>
      </c>
      <c r="D200" s="479" t="e">
        <f>MR_Rohdaten!V201-(MR_Regression!D$3*MR_Rohdaten!$D201+D$4)</f>
        <v>#DIV/0!</v>
      </c>
      <c r="E200" s="479" t="e">
        <f>MR_Rohdaten!W201-(MR_Regression!E$3*MR_Rohdaten!$D201+E$4)</f>
        <v>#DIV/0!</v>
      </c>
      <c r="F200" s="479" t="e">
        <f>MR_Rohdaten!X201-(MR_Regression!F$3*MR_Rohdaten!$D201+F$4)</f>
        <v>#DIV/0!</v>
      </c>
      <c r="G200" s="479" t="e">
        <f>MR_Rohdaten!Y201-(MR_Regression!G$3*MR_Rohdaten!$D201+G$4)</f>
        <v>#DIV/0!</v>
      </c>
      <c r="H200" s="479" t="e">
        <f>MR_Rohdaten!Z201-(MR_Regression!H$3*MR_Rohdaten!$D201+H$4)</f>
        <v>#DIV/0!</v>
      </c>
      <c r="I200" s="479" t="e">
        <f>MR_Rohdaten!AA201-(MR_Regression!I$3*MR_Rohdaten!$D201+I$4)</f>
        <v>#DIV/0!</v>
      </c>
      <c r="J200" s="479" t="e">
        <f>MR_Rohdaten!AB201-(MR_Regression!J$3*MR_Rohdaten!$D201+J$4)</f>
        <v>#DIV/0!</v>
      </c>
      <c r="K200" s="479" t="e">
        <f>MR_Rohdaten!AC201-(MR_Regression!K$3*MR_Rohdaten!$D201+K$4)</f>
        <v>#DIV/0!</v>
      </c>
      <c r="L200" s="479" t="e">
        <f>MR_Rohdaten!AD201-(MR_Regression!L$3*MR_Rohdaten!$D201+L$4)</f>
        <v>#DIV/0!</v>
      </c>
      <c r="M200" s="479" t="e">
        <f>MR_Rohdaten!AE201-(MR_Regression!M$3*MR_Rohdaten!$D201+M$4)</f>
        <v>#DIV/0!</v>
      </c>
      <c r="N200" s="479" t="e">
        <f>MR_Rohdaten!AF201-(MR_Regression!N$3*MR_Rohdaten!$D201+N$4)</f>
        <v>#DIV/0!</v>
      </c>
      <c r="O200" s="479" t="e">
        <f>MR_Rohdaten!AG201-(MR_Regression!O$3*MR_Rohdaten!$D201+O$4)</f>
        <v>#DIV/0!</v>
      </c>
      <c r="P200" s="479" t="e">
        <f>MR_Rohdaten!AH201-(MR_Regression!P$3*MR_Rohdaten!$D201+P$4)</f>
        <v>#DIV/0!</v>
      </c>
    </row>
    <row r="201" spans="1:16" x14ac:dyDescent="0.25">
      <c r="A201" s="465">
        <v>196</v>
      </c>
      <c r="B201" s="479" t="e">
        <f>MR_Rohdaten!T202-(MR_Regression!B$3*MR_Rohdaten!$D202+B$4)</f>
        <v>#DIV/0!</v>
      </c>
      <c r="C201" s="479" t="e">
        <f>MR_Rohdaten!U202-(MR_Regression!C$3*MR_Rohdaten!$D202+C$4)</f>
        <v>#DIV/0!</v>
      </c>
      <c r="D201" s="479" t="e">
        <f>MR_Rohdaten!V202-(MR_Regression!D$3*MR_Rohdaten!$D202+D$4)</f>
        <v>#DIV/0!</v>
      </c>
      <c r="E201" s="479" t="e">
        <f>MR_Rohdaten!W202-(MR_Regression!E$3*MR_Rohdaten!$D202+E$4)</f>
        <v>#DIV/0!</v>
      </c>
      <c r="F201" s="479" t="e">
        <f>MR_Rohdaten!X202-(MR_Regression!F$3*MR_Rohdaten!$D202+F$4)</f>
        <v>#DIV/0!</v>
      </c>
      <c r="G201" s="479" t="e">
        <f>MR_Rohdaten!Y202-(MR_Regression!G$3*MR_Rohdaten!$D202+G$4)</f>
        <v>#DIV/0!</v>
      </c>
      <c r="H201" s="479" t="e">
        <f>MR_Rohdaten!Z202-(MR_Regression!H$3*MR_Rohdaten!$D202+H$4)</f>
        <v>#DIV/0!</v>
      </c>
      <c r="I201" s="479" t="e">
        <f>MR_Rohdaten!AA202-(MR_Regression!I$3*MR_Rohdaten!$D202+I$4)</f>
        <v>#DIV/0!</v>
      </c>
      <c r="J201" s="479" t="e">
        <f>MR_Rohdaten!AB202-(MR_Regression!J$3*MR_Rohdaten!$D202+J$4)</f>
        <v>#DIV/0!</v>
      </c>
      <c r="K201" s="479" t="e">
        <f>MR_Rohdaten!AC202-(MR_Regression!K$3*MR_Rohdaten!$D202+K$4)</f>
        <v>#DIV/0!</v>
      </c>
      <c r="L201" s="479" t="e">
        <f>MR_Rohdaten!AD202-(MR_Regression!L$3*MR_Rohdaten!$D202+L$4)</f>
        <v>#DIV/0!</v>
      </c>
      <c r="M201" s="479" t="e">
        <f>MR_Rohdaten!AE202-(MR_Regression!M$3*MR_Rohdaten!$D202+M$4)</f>
        <v>#DIV/0!</v>
      </c>
      <c r="N201" s="479" t="e">
        <f>MR_Rohdaten!AF202-(MR_Regression!N$3*MR_Rohdaten!$D202+N$4)</f>
        <v>#DIV/0!</v>
      </c>
      <c r="O201" s="479" t="e">
        <f>MR_Rohdaten!AG202-(MR_Regression!O$3*MR_Rohdaten!$D202+O$4)</f>
        <v>#DIV/0!</v>
      </c>
      <c r="P201" s="479" t="e">
        <f>MR_Rohdaten!AH202-(MR_Regression!P$3*MR_Rohdaten!$D202+P$4)</f>
        <v>#DIV/0!</v>
      </c>
    </row>
    <row r="202" spans="1:16" x14ac:dyDescent="0.25">
      <c r="A202" s="465">
        <v>197</v>
      </c>
      <c r="B202" s="479" t="e">
        <f>MR_Rohdaten!T203-(MR_Regression!B$3*MR_Rohdaten!$D203+B$4)</f>
        <v>#DIV/0!</v>
      </c>
      <c r="C202" s="479" t="e">
        <f>MR_Rohdaten!U203-(MR_Regression!C$3*MR_Rohdaten!$D203+C$4)</f>
        <v>#DIV/0!</v>
      </c>
      <c r="D202" s="479" t="e">
        <f>MR_Rohdaten!V203-(MR_Regression!D$3*MR_Rohdaten!$D203+D$4)</f>
        <v>#DIV/0!</v>
      </c>
      <c r="E202" s="479" t="e">
        <f>MR_Rohdaten!W203-(MR_Regression!E$3*MR_Rohdaten!$D203+E$4)</f>
        <v>#DIV/0!</v>
      </c>
      <c r="F202" s="479" t="e">
        <f>MR_Rohdaten!X203-(MR_Regression!F$3*MR_Rohdaten!$D203+F$4)</f>
        <v>#DIV/0!</v>
      </c>
      <c r="G202" s="479" t="e">
        <f>MR_Rohdaten!Y203-(MR_Regression!G$3*MR_Rohdaten!$D203+G$4)</f>
        <v>#DIV/0!</v>
      </c>
      <c r="H202" s="479" t="e">
        <f>MR_Rohdaten!Z203-(MR_Regression!H$3*MR_Rohdaten!$D203+H$4)</f>
        <v>#DIV/0!</v>
      </c>
      <c r="I202" s="479" t="e">
        <f>MR_Rohdaten!AA203-(MR_Regression!I$3*MR_Rohdaten!$D203+I$4)</f>
        <v>#DIV/0!</v>
      </c>
      <c r="J202" s="479" t="e">
        <f>MR_Rohdaten!AB203-(MR_Regression!J$3*MR_Rohdaten!$D203+J$4)</f>
        <v>#DIV/0!</v>
      </c>
      <c r="K202" s="479" t="e">
        <f>MR_Rohdaten!AC203-(MR_Regression!K$3*MR_Rohdaten!$D203+K$4)</f>
        <v>#DIV/0!</v>
      </c>
      <c r="L202" s="479" t="e">
        <f>MR_Rohdaten!AD203-(MR_Regression!L$3*MR_Rohdaten!$D203+L$4)</f>
        <v>#DIV/0!</v>
      </c>
      <c r="M202" s="479" t="e">
        <f>MR_Rohdaten!AE203-(MR_Regression!M$3*MR_Rohdaten!$D203+M$4)</f>
        <v>#DIV/0!</v>
      </c>
      <c r="N202" s="479" t="e">
        <f>MR_Rohdaten!AF203-(MR_Regression!N$3*MR_Rohdaten!$D203+N$4)</f>
        <v>#DIV/0!</v>
      </c>
      <c r="O202" s="479" t="e">
        <f>MR_Rohdaten!AG203-(MR_Regression!O$3*MR_Rohdaten!$D203+O$4)</f>
        <v>#DIV/0!</v>
      </c>
      <c r="P202" s="479" t="e">
        <f>MR_Rohdaten!AH203-(MR_Regression!P$3*MR_Rohdaten!$D203+P$4)</f>
        <v>#DIV/0!</v>
      </c>
    </row>
    <row r="203" spans="1:16" x14ac:dyDescent="0.25">
      <c r="A203" s="465">
        <v>198</v>
      </c>
      <c r="B203" s="479" t="e">
        <f>MR_Rohdaten!T204-(MR_Regression!B$3*MR_Rohdaten!$D204+B$4)</f>
        <v>#DIV/0!</v>
      </c>
      <c r="C203" s="479" t="e">
        <f>MR_Rohdaten!U204-(MR_Regression!C$3*MR_Rohdaten!$D204+C$4)</f>
        <v>#DIV/0!</v>
      </c>
      <c r="D203" s="479" t="e">
        <f>MR_Rohdaten!V204-(MR_Regression!D$3*MR_Rohdaten!$D204+D$4)</f>
        <v>#DIV/0!</v>
      </c>
      <c r="E203" s="479" t="e">
        <f>MR_Rohdaten!W204-(MR_Regression!E$3*MR_Rohdaten!$D204+E$4)</f>
        <v>#DIV/0!</v>
      </c>
      <c r="F203" s="479" t="e">
        <f>MR_Rohdaten!X204-(MR_Regression!F$3*MR_Rohdaten!$D204+F$4)</f>
        <v>#DIV/0!</v>
      </c>
      <c r="G203" s="479" t="e">
        <f>MR_Rohdaten!Y204-(MR_Regression!G$3*MR_Rohdaten!$D204+G$4)</f>
        <v>#DIV/0!</v>
      </c>
      <c r="H203" s="479" t="e">
        <f>MR_Rohdaten!Z204-(MR_Regression!H$3*MR_Rohdaten!$D204+H$4)</f>
        <v>#DIV/0!</v>
      </c>
      <c r="I203" s="479" t="e">
        <f>MR_Rohdaten!AA204-(MR_Regression!I$3*MR_Rohdaten!$D204+I$4)</f>
        <v>#DIV/0!</v>
      </c>
      <c r="J203" s="479" t="e">
        <f>MR_Rohdaten!AB204-(MR_Regression!J$3*MR_Rohdaten!$D204+J$4)</f>
        <v>#DIV/0!</v>
      </c>
      <c r="K203" s="479" t="e">
        <f>MR_Rohdaten!AC204-(MR_Regression!K$3*MR_Rohdaten!$D204+K$4)</f>
        <v>#DIV/0!</v>
      </c>
      <c r="L203" s="479" t="e">
        <f>MR_Rohdaten!AD204-(MR_Regression!L$3*MR_Rohdaten!$D204+L$4)</f>
        <v>#DIV/0!</v>
      </c>
      <c r="M203" s="479" t="e">
        <f>MR_Rohdaten!AE204-(MR_Regression!M$3*MR_Rohdaten!$D204+M$4)</f>
        <v>#DIV/0!</v>
      </c>
      <c r="N203" s="479" t="e">
        <f>MR_Rohdaten!AF204-(MR_Regression!N$3*MR_Rohdaten!$D204+N$4)</f>
        <v>#DIV/0!</v>
      </c>
      <c r="O203" s="479" t="e">
        <f>MR_Rohdaten!AG204-(MR_Regression!O$3*MR_Rohdaten!$D204+O$4)</f>
        <v>#DIV/0!</v>
      </c>
      <c r="P203" s="479" t="e">
        <f>MR_Rohdaten!AH204-(MR_Regression!P$3*MR_Rohdaten!$D204+P$4)</f>
        <v>#DIV/0!</v>
      </c>
    </row>
    <row r="204" spans="1:16" x14ac:dyDescent="0.25">
      <c r="A204" s="465">
        <v>199</v>
      </c>
      <c r="B204" s="479" t="e">
        <f>MR_Rohdaten!T205-(MR_Regression!B$3*MR_Rohdaten!$D205+B$4)</f>
        <v>#DIV/0!</v>
      </c>
      <c r="C204" s="479" t="e">
        <f>MR_Rohdaten!U205-(MR_Regression!C$3*MR_Rohdaten!$D205+C$4)</f>
        <v>#DIV/0!</v>
      </c>
      <c r="D204" s="479" t="e">
        <f>MR_Rohdaten!V205-(MR_Regression!D$3*MR_Rohdaten!$D205+D$4)</f>
        <v>#DIV/0!</v>
      </c>
      <c r="E204" s="479" t="e">
        <f>MR_Rohdaten!W205-(MR_Regression!E$3*MR_Rohdaten!$D205+E$4)</f>
        <v>#DIV/0!</v>
      </c>
      <c r="F204" s="479" t="e">
        <f>MR_Rohdaten!X205-(MR_Regression!F$3*MR_Rohdaten!$D205+F$4)</f>
        <v>#DIV/0!</v>
      </c>
      <c r="G204" s="479" t="e">
        <f>MR_Rohdaten!Y205-(MR_Regression!G$3*MR_Rohdaten!$D205+G$4)</f>
        <v>#DIV/0!</v>
      </c>
      <c r="H204" s="479" t="e">
        <f>MR_Rohdaten!Z205-(MR_Regression!H$3*MR_Rohdaten!$D205+H$4)</f>
        <v>#DIV/0!</v>
      </c>
      <c r="I204" s="479" t="e">
        <f>MR_Rohdaten!AA205-(MR_Regression!I$3*MR_Rohdaten!$D205+I$4)</f>
        <v>#DIV/0!</v>
      </c>
      <c r="J204" s="479" t="e">
        <f>MR_Rohdaten!AB205-(MR_Regression!J$3*MR_Rohdaten!$D205+J$4)</f>
        <v>#DIV/0!</v>
      </c>
      <c r="K204" s="479" t="e">
        <f>MR_Rohdaten!AC205-(MR_Regression!K$3*MR_Rohdaten!$D205+K$4)</f>
        <v>#DIV/0!</v>
      </c>
      <c r="L204" s="479" t="e">
        <f>MR_Rohdaten!AD205-(MR_Regression!L$3*MR_Rohdaten!$D205+L$4)</f>
        <v>#DIV/0!</v>
      </c>
      <c r="M204" s="479" t="e">
        <f>MR_Rohdaten!AE205-(MR_Regression!M$3*MR_Rohdaten!$D205+M$4)</f>
        <v>#DIV/0!</v>
      </c>
      <c r="N204" s="479" t="e">
        <f>MR_Rohdaten!AF205-(MR_Regression!N$3*MR_Rohdaten!$D205+N$4)</f>
        <v>#DIV/0!</v>
      </c>
      <c r="O204" s="479" t="e">
        <f>MR_Rohdaten!AG205-(MR_Regression!O$3*MR_Rohdaten!$D205+O$4)</f>
        <v>#DIV/0!</v>
      </c>
      <c r="P204" s="479" t="e">
        <f>MR_Rohdaten!AH205-(MR_Regression!P$3*MR_Rohdaten!$D205+P$4)</f>
        <v>#DIV/0!</v>
      </c>
    </row>
    <row r="205" spans="1:16" x14ac:dyDescent="0.25">
      <c r="A205" s="465">
        <v>200</v>
      </c>
      <c r="B205" s="479" t="e">
        <f>MR_Rohdaten!T206-(MR_Regression!B$3*MR_Rohdaten!$D206+B$4)</f>
        <v>#DIV/0!</v>
      </c>
      <c r="C205" s="479" t="e">
        <f>MR_Rohdaten!U206-(MR_Regression!C$3*MR_Rohdaten!$D206+C$4)</f>
        <v>#DIV/0!</v>
      </c>
      <c r="D205" s="479" t="e">
        <f>MR_Rohdaten!V206-(MR_Regression!D$3*MR_Rohdaten!$D206+D$4)</f>
        <v>#DIV/0!</v>
      </c>
      <c r="E205" s="479" t="e">
        <f>MR_Rohdaten!W206-(MR_Regression!E$3*MR_Rohdaten!$D206+E$4)</f>
        <v>#DIV/0!</v>
      </c>
      <c r="F205" s="479" t="e">
        <f>MR_Rohdaten!X206-(MR_Regression!F$3*MR_Rohdaten!$D206+F$4)</f>
        <v>#DIV/0!</v>
      </c>
      <c r="G205" s="479" t="e">
        <f>MR_Rohdaten!Y206-(MR_Regression!G$3*MR_Rohdaten!$D206+G$4)</f>
        <v>#DIV/0!</v>
      </c>
      <c r="H205" s="479" t="e">
        <f>MR_Rohdaten!Z206-(MR_Regression!H$3*MR_Rohdaten!$D206+H$4)</f>
        <v>#DIV/0!</v>
      </c>
      <c r="I205" s="479" t="e">
        <f>MR_Rohdaten!AA206-(MR_Regression!I$3*MR_Rohdaten!$D206+I$4)</f>
        <v>#DIV/0!</v>
      </c>
      <c r="J205" s="479" t="e">
        <f>MR_Rohdaten!AB206-(MR_Regression!J$3*MR_Rohdaten!$D206+J$4)</f>
        <v>#DIV/0!</v>
      </c>
      <c r="K205" s="479" t="e">
        <f>MR_Rohdaten!AC206-(MR_Regression!K$3*MR_Rohdaten!$D206+K$4)</f>
        <v>#DIV/0!</v>
      </c>
      <c r="L205" s="479" t="e">
        <f>MR_Rohdaten!AD206-(MR_Regression!L$3*MR_Rohdaten!$D206+L$4)</f>
        <v>#DIV/0!</v>
      </c>
      <c r="M205" s="479" t="e">
        <f>MR_Rohdaten!AE206-(MR_Regression!M$3*MR_Rohdaten!$D206+M$4)</f>
        <v>#DIV/0!</v>
      </c>
      <c r="N205" s="479" t="e">
        <f>MR_Rohdaten!AF206-(MR_Regression!N$3*MR_Rohdaten!$D206+N$4)</f>
        <v>#DIV/0!</v>
      </c>
      <c r="O205" s="479" t="e">
        <f>MR_Rohdaten!AG206-(MR_Regression!O$3*MR_Rohdaten!$D206+O$4)</f>
        <v>#DIV/0!</v>
      </c>
      <c r="P205" s="479" t="e">
        <f>MR_Rohdaten!AH206-(MR_Regression!P$3*MR_Rohdaten!$D206+P$4)</f>
        <v>#DIV/0!</v>
      </c>
    </row>
    <row r="206" spans="1:16" x14ac:dyDescent="0.25">
      <c r="A206" s="465">
        <v>201</v>
      </c>
      <c r="B206" s="479" t="e">
        <f>MR_Rohdaten!T207-(MR_Regression!B$3*MR_Rohdaten!$D207+B$4)</f>
        <v>#DIV/0!</v>
      </c>
      <c r="C206" s="479" t="e">
        <f>MR_Rohdaten!U207-(MR_Regression!C$3*MR_Rohdaten!$D207+C$4)</f>
        <v>#DIV/0!</v>
      </c>
      <c r="D206" s="479" t="e">
        <f>MR_Rohdaten!V207-(MR_Regression!D$3*MR_Rohdaten!$D207+D$4)</f>
        <v>#DIV/0!</v>
      </c>
      <c r="E206" s="479" t="e">
        <f>MR_Rohdaten!W207-(MR_Regression!E$3*MR_Rohdaten!$D207+E$4)</f>
        <v>#DIV/0!</v>
      </c>
      <c r="F206" s="479" t="e">
        <f>MR_Rohdaten!X207-(MR_Regression!F$3*MR_Rohdaten!$D207+F$4)</f>
        <v>#DIV/0!</v>
      </c>
      <c r="G206" s="479" t="e">
        <f>MR_Rohdaten!Y207-(MR_Regression!G$3*MR_Rohdaten!$D207+G$4)</f>
        <v>#DIV/0!</v>
      </c>
      <c r="H206" s="479" t="e">
        <f>MR_Rohdaten!Z207-(MR_Regression!H$3*MR_Rohdaten!$D207+H$4)</f>
        <v>#DIV/0!</v>
      </c>
      <c r="I206" s="479" t="e">
        <f>MR_Rohdaten!AA207-(MR_Regression!I$3*MR_Rohdaten!$D207+I$4)</f>
        <v>#DIV/0!</v>
      </c>
      <c r="J206" s="479" t="e">
        <f>MR_Rohdaten!AB207-(MR_Regression!J$3*MR_Rohdaten!$D207+J$4)</f>
        <v>#DIV/0!</v>
      </c>
      <c r="K206" s="479" t="e">
        <f>MR_Rohdaten!AC207-(MR_Regression!K$3*MR_Rohdaten!$D207+K$4)</f>
        <v>#DIV/0!</v>
      </c>
      <c r="L206" s="479" t="e">
        <f>MR_Rohdaten!AD207-(MR_Regression!L$3*MR_Rohdaten!$D207+L$4)</f>
        <v>#DIV/0!</v>
      </c>
      <c r="M206" s="479" t="e">
        <f>MR_Rohdaten!AE207-(MR_Regression!M$3*MR_Rohdaten!$D207+M$4)</f>
        <v>#DIV/0!</v>
      </c>
      <c r="N206" s="479" t="e">
        <f>MR_Rohdaten!AF207-(MR_Regression!N$3*MR_Rohdaten!$D207+N$4)</f>
        <v>#DIV/0!</v>
      </c>
      <c r="O206" s="479" t="e">
        <f>MR_Rohdaten!AG207-(MR_Regression!O$3*MR_Rohdaten!$D207+O$4)</f>
        <v>#DIV/0!</v>
      </c>
      <c r="P206" s="479" t="e">
        <f>MR_Rohdaten!AH207-(MR_Regression!P$3*MR_Rohdaten!$D207+P$4)</f>
        <v>#DIV/0!</v>
      </c>
    </row>
    <row r="207" spans="1:16" x14ac:dyDescent="0.25">
      <c r="A207" s="465">
        <v>202</v>
      </c>
      <c r="B207" s="479" t="e">
        <f>MR_Rohdaten!T208-(MR_Regression!B$3*MR_Rohdaten!$D208+B$4)</f>
        <v>#DIV/0!</v>
      </c>
      <c r="C207" s="479" t="e">
        <f>MR_Rohdaten!U208-(MR_Regression!C$3*MR_Rohdaten!$D208+C$4)</f>
        <v>#DIV/0!</v>
      </c>
      <c r="D207" s="479" t="e">
        <f>MR_Rohdaten!V208-(MR_Regression!D$3*MR_Rohdaten!$D208+D$4)</f>
        <v>#DIV/0!</v>
      </c>
      <c r="E207" s="479" t="e">
        <f>MR_Rohdaten!W208-(MR_Regression!E$3*MR_Rohdaten!$D208+E$4)</f>
        <v>#DIV/0!</v>
      </c>
      <c r="F207" s="479" t="e">
        <f>MR_Rohdaten!X208-(MR_Regression!F$3*MR_Rohdaten!$D208+F$4)</f>
        <v>#DIV/0!</v>
      </c>
      <c r="G207" s="479" t="e">
        <f>MR_Rohdaten!Y208-(MR_Regression!G$3*MR_Rohdaten!$D208+G$4)</f>
        <v>#DIV/0!</v>
      </c>
      <c r="H207" s="479" t="e">
        <f>MR_Rohdaten!Z208-(MR_Regression!H$3*MR_Rohdaten!$D208+H$4)</f>
        <v>#DIV/0!</v>
      </c>
      <c r="I207" s="479" t="e">
        <f>MR_Rohdaten!AA208-(MR_Regression!I$3*MR_Rohdaten!$D208+I$4)</f>
        <v>#DIV/0!</v>
      </c>
      <c r="J207" s="479" t="e">
        <f>MR_Rohdaten!AB208-(MR_Regression!J$3*MR_Rohdaten!$D208+J$4)</f>
        <v>#DIV/0!</v>
      </c>
      <c r="K207" s="479" t="e">
        <f>MR_Rohdaten!AC208-(MR_Regression!K$3*MR_Rohdaten!$D208+K$4)</f>
        <v>#DIV/0!</v>
      </c>
      <c r="L207" s="479" t="e">
        <f>MR_Rohdaten!AD208-(MR_Regression!L$3*MR_Rohdaten!$D208+L$4)</f>
        <v>#DIV/0!</v>
      </c>
      <c r="M207" s="479" t="e">
        <f>MR_Rohdaten!AE208-(MR_Regression!M$3*MR_Rohdaten!$D208+M$4)</f>
        <v>#DIV/0!</v>
      </c>
      <c r="N207" s="479" t="e">
        <f>MR_Rohdaten!AF208-(MR_Regression!N$3*MR_Rohdaten!$D208+N$4)</f>
        <v>#DIV/0!</v>
      </c>
      <c r="O207" s="479" t="e">
        <f>MR_Rohdaten!AG208-(MR_Regression!O$3*MR_Rohdaten!$D208+O$4)</f>
        <v>#DIV/0!</v>
      </c>
      <c r="P207" s="479" t="e">
        <f>MR_Rohdaten!AH208-(MR_Regression!P$3*MR_Rohdaten!$D208+P$4)</f>
        <v>#DIV/0!</v>
      </c>
    </row>
    <row r="208" spans="1:16" x14ac:dyDescent="0.25">
      <c r="A208" s="465">
        <v>203</v>
      </c>
      <c r="B208" s="479" t="e">
        <f>MR_Rohdaten!T209-(MR_Regression!B$3*MR_Rohdaten!$D209+B$4)</f>
        <v>#DIV/0!</v>
      </c>
      <c r="C208" s="479" t="e">
        <f>MR_Rohdaten!U209-(MR_Regression!C$3*MR_Rohdaten!$D209+C$4)</f>
        <v>#DIV/0!</v>
      </c>
      <c r="D208" s="479" t="e">
        <f>MR_Rohdaten!V209-(MR_Regression!D$3*MR_Rohdaten!$D209+D$4)</f>
        <v>#DIV/0!</v>
      </c>
      <c r="E208" s="479" t="e">
        <f>MR_Rohdaten!W209-(MR_Regression!E$3*MR_Rohdaten!$D209+E$4)</f>
        <v>#DIV/0!</v>
      </c>
      <c r="F208" s="479" t="e">
        <f>MR_Rohdaten!X209-(MR_Regression!F$3*MR_Rohdaten!$D209+F$4)</f>
        <v>#DIV/0!</v>
      </c>
      <c r="G208" s="479" t="e">
        <f>MR_Rohdaten!Y209-(MR_Regression!G$3*MR_Rohdaten!$D209+G$4)</f>
        <v>#DIV/0!</v>
      </c>
      <c r="H208" s="479" t="e">
        <f>MR_Rohdaten!Z209-(MR_Regression!H$3*MR_Rohdaten!$D209+H$4)</f>
        <v>#DIV/0!</v>
      </c>
      <c r="I208" s="479" t="e">
        <f>MR_Rohdaten!AA209-(MR_Regression!I$3*MR_Rohdaten!$D209+I$4)</f>
        <v>#DIV/0!</v>
      </c>
      <c r="J208" s="479" t="e">
        <f>MR_Rohdaten!AB209-(MR_Regression!J$3*MR_Rohdaten!$D209+J$4)</f>
        <v>#DIV/0!</v>
      </c>
      <c r="K208" s="479" t="e">
        <f>MR_Rohdaten!AC209-(MR_Regression!K$3*MR_Rohdaten!$D209+K$4)</f>
        <v>#DIV/0!</v>
      </c>
      <c r="L208" s="479" t="e">
        <f>MR_Rohdaten!AD209-(MR_Regression!L$3*MR_Rohdaten!$D209+L$4)</f>
        <v>#DIV/0!</v>
      </c>
      <c r="M208" s="479" t="e">
        <f>MR_Rohdaten!AE209-(MR_Regression!M$3*MR_Rohdaten!$D209+M$4)</f>
        <v>#DIV/0!</v>
      </c>
      <c r="N208" s="479" t="e">
        <f>MR_Rohdaten!AF209-(MR_Regression!N$3*MR_Rohdaten!$D209+N$4)</f>
        <v>#DIV/0!</v>
      </c>
      <c r="O208" s="479" t="e">
        <f>MR_Rohdaten!AG209-(MR_Regression!O$3*MR_Rohdaten!$D209+O$4)</f>
        <v>#DIV/0!</v>
      </c>
      <c r="P208" s="479" t="e">
        <f>MR_Rohdaten!AH209-(MR_Regression!P$3*MR_Rohdaten!$D209+P$4)</f>
        <v>#DIV/0!</v>
      </c>
    </row>
    <row r="209" spans="1:16" x14ac:dyDescent="0.25">
      <c r="A209" s="465">
        <v>204</v>
      </c>
      <c r="B209" s="479" t="e">
        <f>MR_Rohdaten!T210-(MR_Regression!B$3*MR_Rohdaten!$D210+B$4)</f>
        <v>#DIV/0!</v>
      </c>
      <c r="C209" s="479" t="e">
        <f>MR_Rohdaten!U210-(MR_Regression!C$3*MR_Rohdaten!$D210+C$4)</f>
        <v>#DIV/0!</v>
      </c>
      <c r="D209" s="479" t="e">
        <f>MR_Rohdaten!V210-(MR_Regression!D$3*MR_Rohdaten!$D210+D$4)</f>
        <v>#DIV/0!</v>
      </c>
      <c r="E209" s="479" t="e">
        <f>MR_Rohdaten!W210-(MR_Regression!E$3*MR_Rohdaten!$D210+E$4)</f>
        <v>#DIV/0!</v>
      </c>
      <c r="F209" s="479" t="e">
        <f>MR_Rohdaten!X210-(MR_Regression!F$3*MR_Rohdaten!$D210+F$4)</f>
        <v>#DIV/0!</v>
      </c>
      <c r="G209" s="479" t="e">
        <f>MR_Rohdaten!Y210-(MR_Regression!G$3*MR_Rohdaten!$D210+G$4)</f>
        <v>#DIV/0!</v>
      </c>
      <c r="H209" s="479" t="e">
        <f>MR_Rohdaten!Z210-(MR_Regression!H$3*MR_Rohdaten!$D210+H$4)</f>
        <v>#DIV/0!</v>
      </c>
      <c r="I209" s="479" t="e">
        <f>MR_Rohdaten!AA210-(MR_Regression!I$3*MR_Rohdaten!$D210+I$4)</f>
        <v>#DIV/0!</v>
      </c>
      <c r="J209" s="479" t="e">
        <f>MR_Rohdaten!AB210-(MR_Regression!J$3*MR_Rohdaten!$D210+J$4)</f>
        <v>#DIV/0!</v>
      </c>
      <c r="K209" s="479" t="e">
        <f>MR_Rohdaten!AC210-(MR_Regression!K$3*MR_Rohdaten!$D210+K$4)</f>
        <v>#DIV/0!</v>
      </c>
      <c r="L209" s="479" t="e">
        <f>MR_Rohdaten!AD210-(MR_Regression!L$3*MR_Rohdaten!$D210+L$4)</f>
        <v>#DIV/0!</v>
      </c>
      <c r="M209" s="479" t="e">
        <f>MR_Rohdaten!AE210-(MR_Regression!M$3*MR_Rohdaten!$D210+M$4)</f>
        <v>#DIV/0!</v>
      </c>
      <c r="N209" s="479" t="e">
        <f>MR_Rohdaten!AF210-(MR_Regression!N$3*MR_Rohdaten!$D210+N$4)</f>
        <v>#DIV/0!</v>
      </c>
      <c r="O209" s="479" t="e">
        <f>MR_Rohdaten!AG210-(MR_Regression!O$3*MR_Rohdaten!$D210+O$4)</f>
        <v>#DIV/0!</v>
      </c>
      <c r="P209" s="479" t="e">
        <f>MR_Rohdaten!AH210-(MR_Regression!P$3*MR_Rohdaten!$D210+P$4)</f>
        <v>#DIV/0!</v>
      </c>
    </row>
    <row r="210" spans="1:16" x14ac:dyDescent="0.25">
      <c r="A210" s="465">
        <v>205</v>
      </c>
      <c r="B210" s="479" t="e">
        <f>MR_Rohdaten!T211-(MR_Regression!B$3*MR_Rohdaten!$D211+B$4)</f>
        <v>#DIV/0!</v>
      </c>
      <c r="C210" s="479" t="e">
        <f>MR_Rohdaten!U211-(MR_Regression!C$3*MR_Rohdaten!$D211+C$4)</f>
        <v>#DIV/0!</v>
      </c>
      <c r="D210" s="479" t="e">
        <f>MR_Rohdaten!V211-(MR_Regression!D$3*MR_Rohdaten!$D211+D$4)</f>
        <v>#DIV/0!</v>
      </c>
      <c r="E210" s="479" t="e">
        <f>MR_Rohdaten!W211-(MR_Regression!E$3*MR_Rohdaten!$D211+E$4)</f>
        <v>#DIV/0!</v>
      </c>
      <c r="F210" s="479" t="e">
        <f>MR_Rohdaten!X211-(MR_Regression!F$3*MR_Rohdaten!$D211+F$4)</f>
        <v>#DIV/0!</v>
      </c>
      <c r="G210" s="479" t="e">
        <f>MR_Rohdaten!Y211-(MR_Regression!G$3*MR_Rohdaten!$D211+G$4)</f>
        <v>#DIV/0!</v>
      </c>
      <c r="H210" s="479" t="e">
        <f>MR_Rohdaten!Z211-(MR_Regression!H$3*MR_Rohdaten!$D211+H$4)</f>
        <v>#DIV/0!</v>
      </c>
      <c r="I210" s="479" t="e">
        <f>MR_Rohdaten!AA211-(MR_Regression!I$3*MR_Rohdaten!$D211+I$4)</f>
        <v>#DIV/0!</v>
      </c>
      <c r="J210" s="479" t="e">
        <f>MR_Rohdaten!AB211-(MR_Regression!J$3*MR_Rohdaten!$D211+J$4)</f>
        <v>#DIV/0!</v>
      </c>
      <c r="K210" s="479" t="e">
        <f>MR_Rohdaten!AC211-(MR_Regression!K$3*MR_Rohdaten!$D211+K$4)</f>
        <v>#DIV/0!</v>
      </c>
      <c r="L210" s="479" t="e">
        <f>MR_Rohdaten!AD211-(MR_Regression!L$3*MR_Rohdaten!$D211+L$4)</f>
        <v>#DIV/0!</v>
      </c>
      <c r="M210" s="479" t="e">
        <f>MR_Rohdaten!AE211-(MR_Regression!M$3*MR_Rohdaten!$D211+M$4)</f>
        <v>#DIV/0!</v>
      </c>
      <c r="N210" s="479" t="e">
        <f>MR_Rohdaten!AF211-(MR_Regression!N$3*MR_Rohdaten!$D211+N$4)</f>
        <v>#DIV/0!</v>
      </c>
      <c r="O210" s="479" t="e">
        <f>MR_Rohdaten!AG211-(MR_Regression!O$3*MR_Rohdaten!$D211+O$4)</f>
        <v>#DIV/0!</v>
      </c>
      <c r="P210" s="479" t="e">
        <f>MR_Rohdaten!AH211-(MR_Regression!P$3*MR_Rohdaten!$D211+P$4)</f>
        <v>#DIV/0!</v>
      </c>
    </row>
    <row r="211" spans="1:16" x14ac:dyDescent="0.25">
      <c r="A211" s="465">
        <v>206</v>
      </c>
      <c r="B211" s="479" t="e">
        <f>MR_Rohdaten!T212-(MR_Regression!B$3*MR_Rohdaten!$D212+B$4)</f>
        <v>#DIV/0!</v>
      </c>
      <c r="C211" s="479" t="e">
        <f>MR_Rohdaten!U212-(MR_Regression!C$3*MR_Rohdaten!$D212+C$4)</f>
        <v>#DIV/0!</v>
      </c>
      <c r="D211" s="479" t="e">
        <f>MR_Rohdaten!V212-(MR_Regression!D$3*MR_Rohdaten!$D212+D$4)</f>
        <v>#DIV/0!</v>
      </c>
      <c r="E211" s="479" t="e">
        <f>MR_Rohdaten!W212-(MR_Regression!E$3*MR_Rohdaten!$D212+E$4)</f>
        <v>#DIV/0!</v>
      </c>
      <c r="F211" s="479" t="e">
        <f>MR_Rohdaten!X212-(MR_Regression!F$3*MR_Rohdaten!$D212+F$4)</f>
        <v>#DIV/0!</v>
      </c>
      <c r="G211" s="479" t="e">
        <f>MR_Rohdaten!Y212-(MR_Regression!G$3*MR_Rohdaten!$D212+G$4)</f>
        <v>#DIV/0!</v>
      </c>
      <c r="H211" s="479" t="e">
        <f>MR_Rohdaten!Z212-(MR_Regression!H$3*MR_Rohdaten!$D212+H$4)</f>
        <v>#DIV/0!</v>
      </c>
      <c r="I211" s="479" t="e">
        <f>MR_Rohdaten!AA212-(MR_Regression!I$3*MR_Rohdaten!$D212+I$4)</f>
        <v>#DIV/0!</v>
      </c>
      <c r="J211" s="479" t="e">
        <f>MR_Rohdaten!AB212-(MR_Regression!J$3*MR_Rohdaten!$D212+J$4)</f>
        <v>#DIV/0!</v>
      </c>
      <c r="K211" s="479" t="e">
        <f>MR_Rohdaten!AC212-(MR_Regression!K$3*MR_Rohdaten!$D212+K$4)</f>
        <v>#DIV/0!</v>
      </c>
      <c r="L211" s="479" t="e">
        <f>MR_Rohdaten!AD212-(MR_Regression!L$3*MR_Rohdaten!$D212+L$4)</f>
        <v>#DIV/0!</v>
      </c>
      <c r="M211" s="479" t="e">
        <f>MR_Rohdaten!AE212-(MR_Regression!M$3*MR_Rohdaten!$D212+M$4)</f>
        <v>#DIV/0!</v>
      </c>
      <c r="N211" s="479" t="e">
        <f>MR_Rohdaten!AF212-(MR_Regression!N$3*MR_Rohdaten!$D212+N$4)</f>
        <v>#DIV/0!</v>
      </c>
      <c r="O211" s="479" t="e">
        <f>MR_Rohdaten!AG212-(MR_Regression!O$3*MR_Rohdaten!$D212+O$4)</f>
        <v>#DIV/0!</v>
      </c>
      <c r="P211" s="479" t="e">
        <f>MR_Rohdaten!AH212-(MR_Regression!P$3*MR_Rohdaten!$D212+P$4)</f>
        <v>#DIV/0!</v>
      </c>
    </row>
    <row r="212" spans="1:16" x14ac:dyDescent="0.25">
      <c r="A212" s="465">
        <v>207</v>
      </c>
      <c r="B212" s="479" t="e">
        <f>MR_Rohdaten!T213-(MR_Regression!B$3*MR_Rohdaten!$D213+B$4)</f>
        <v>#DIV/0!</v>
      </c>
      <c r="C212" s="479" t="e">
        <f>MR_Rohdaten!U213-(MR_Regression!C$3*MR_Rohdaten!$D213+C$4)</f>
        <v>#DIV/0!</v>
      </c>
      <c r="D212" s="479" t="e">
        <f>MR_Rohdaten!V213-(MR_Regression!D$3*MR_Rohdaten!$D213+D$4)</f>
        <v>#DIV/0!</v>
      </c>
      <c r="E212" s="479" t="e">
        <f>MR_Rohdaten!W213-(MR_Regression!E$3*MR_Rohdaten!$D213+E$4)</f>
        <v>#DIV/0!</v>
      </c>
      <c r="F212" s="479" t="e">
        <f>MR_Rohdaten!X213-(MR_Regression!F$3*MR_Rohdaten!$D213+F$4)</f>
        <v>#DIV/0!</v>
      </c>
      <c r="G212" s="479" t="e">
        <f>MR_Rohdaten!Y213-(MR_Regression!G$3*MR_Rohdaten!$D213+G$4)</f>
        <v>#DIV/0!</v>
      </c>
      <c r="H212" s="479" t="e">
        <f>MR_Rohdaten!Z213-(MR_Regression!H$3*MR_Rohdaten!$D213+H$4)</f>
        <v>#DIV/0!</v>
      </c>
      <c r="I212" s="479" t="e">
        <f>MR_Rohdaten!AA213-(MR_Regression!I$3*MR_Rohdaten!$D213+I$4)</f>
        <v>#DIV/0!</v>
      </c>
      <c r="J212" s="479" t="e">
        <f>MR_Rohdaten!AB213-(MR_Regression!J$3*MR_Rohdaten!$D213+J$4)</f>
        <v>#DIV/0!</v>
      </c>
      <c r="K212" s="479" t="e">
        <f>MR_Rohdaten!AC213-(MR_Regression!K$3*MR_Rohdaten!$D213+K$4)</f>
        <v>#DIV/0!</v>
      </c>
      <c r="L212" s="479" t="e">
        <f>MR_Rohdaten!AD213-(MR_Regression!L$3*MR_Rohdaten!$D213+L$4)</f>
        <v>#DIV/0!</v>
      </c>
      <c r="M212" s="479" t="e">
        <f>MR_Rohdaten!AE213-(MR_Regression!M$3*MR_Rohdaten!$D213+M$4)</f>
        <v>#DIV/0!</v>
      </c>
      <c r="N212" s="479" t="e">
        <f>MR_Rohdaten!AF213-(MR_Regression!N$3*MR_Rohdaten!$D213+N$4)</f>
        <v>#DIV/0!</v>
      </c>
      <c r="O212" s="479" t="e">
        <f>MR_Rohdaten!AG213-(MR_Regression!O$3*MR_Rohdaten!$D213+O$4)</f>
        <v>#DIV/0!</v>
      </c>
      <c r="P212" s="479" t="e">
        <f>MR_Rohdaten!AH213-(MR_Regression!P$3*MR_Rohdaten!$D213+P$4)</f>
        <v>#DIV/0!</v>
      </c>
    </row>
    <row r="213" spans="1:16" x14ac:dyDescent="0.25">
      <c r="A213" s="465">
        <v>208</v>
      </c>
      <c r="B213" s="479" t="e">
        <f>MR_Rohdaten!T214-(MR_Regression!B$3*MR_Rohdaten!$D214+B$4)</f>
        <v>#DIV/0!</v>
      </c>
      <c r="C213" s="479" t="e">
        <f>MR_Rohdaten!U214-(MR_Regression!C$3*MR_Rohdaten!$D214+C$4)</f>
        <v>#DIV/0!</v>
      </c>
      <c r="D213" s="479" t="e">
        <f>MR_Rohdaten!V214-(MR_Regression!D$3*MR_Rohdaten!$D214+D$4)</f>
        <v>#DIV/0!</v>
      </c>
      <c r="E213" s="479" t="e">
        <f>MR_Rohdaten!W214-(MR_Regression!E$3*MR_Rohdaten!$D214+E$4)</f>
        <v>#DIV/0!</v>
      </c>
      <c r="F213" s="479" t="e">
        <f>MR_Rohdaten!X214-(MR_Regression!F$3*MR_Rohdaten!$D214+F$4)</f>
        <v>#DIV/0!</v>
      </c>
      <c r="G213" s="479" t="e">
        <f>MR_Rohdaten!Y214-(MR_Regression!G$3*MR_Rohdaten!$D214+G$4)</f>
        <v>#DIV/0!</v>
      </c>
      <c r="H213" s="479" t="e">
        <f>MR_Rohdaten!Z214-(MR_Regression!H$3*MR_Rohdaten!$D214+H$4)</f>
        <v>#DIV/0!</v>
      </c>
      <c r="I213" s="479" t="e">
        <f>MR_Rohdaten!AA214-(MR_Regression!I$3*MR_Rohdaten!$D214+I$4)</f>
        <v>#DIV/0!</v>
      </c>
      <c r="J213" s="479" t="e">
        <f>MR_Rohdaten!AB214-(MR_Regression!J$3*MR_Rohdaten!$D214+J$4)</f>
        <v>#DIV/0!</v>
      </c>
      <c r="K213" s="479" t="e">
        <f>MR_Rohdaten!AC214-(MR_Regression!K$3*MR_Rohdaten!$D214+K$4)</f>
        <v>#DIV/0!</v>
      </c>
      <c r="L213" s="479" t="e">
        <f>MR_Rohdaten!AD214-(MR_Regression!L$3*MR_Rohdaten!$D214+L$4)</f>
        <v>#DIV/0!</v>
      </c>
      <c r="M213" s="479" t="e">
        <f>MR_Rohdaten!AE214-(MR_Regression!M$3*MR_Rohdaten!$D214+M$4)</f>
        <v>#DIV/0!</v>
      </c>
      <c r="N213" s="479" t="e">
        <f>MR_Rohdaten!AF214-(MR_Regression!N$3*MR_Rohdaten!$D214+N$4)</f>
        <v>#DIV/0!</v>
      </c>
      <c r="O213" s="479" t="e">
        <f>MR_Rohdaten!AG214-(MR_Regression!O$3*MR_Rohdaten!$D214+O$4)</f>
        <v>#DIV/0!</v>
      </c>
      <c r="P213" s="479" t="e">
        <f>MR_Rohdaten!AH214-(MR_Regression!P$3*MR_Rohdaten!$D214+P$4)</f>
        <v>#DIV/0!</v>
      </c>
    </row>
    <row r="214" spans="1:16" x14ac:dyDescent="0.25">
      <c r="A214" s="465">
        <v>209</v>
      </c>
      <c r="B214" s="479" t="e">
        <f>MR_Rohdaten!T215-(MR_Regression!B$3*MR_Rohdaten!$D215+B$4)</f>
        <v>#DIV/0!</v>
      </c>
      <c r="C214" s="479" t="e">
        <f>MR_Rohdaten!U215-(MR_Regression!C$3*MR_Rohdaten!$D215+C$4)</f>
        <v>#DIV/0!</v>
      </c>
      <c r="D214" s="479" t="e">
        <f>MR_Rohdaten!V215-(MR_Regression!D$3*MR_Rohdaten!$D215+D$4)</f>
        <v>#DIV/0!</v>
      </c>
      <c r="E214" s="479" t="e">
        <f>MR_Rohdaten!W215-(MR_Regression!E$3*MR_Rohdaten!$D215+E$4)</f>
        <v>#DIV/0!</v>
      </c>
      <c r="F214" s="479" t="e">
        <f>MR_Rohdaten!X215-(MR_Regression!F$3*MR_Rohdaten!$D215+F$4)</f>
        <v>#DIV/0!</v>
      </c>
      <c r="G214" s="479" t="e">
        <f>MR_Rohdaten!Y215-(MR_Regression!G$3*MR_Rohdaten!$D215+G$4)</f>
        <v>#DIV/0!</v>
      </c>
      <c r="H214" s="479" t="e">
        <f>MR_Rohdaten!Z215-(MR_Regression!H$3*MR_Rohdaten!$D215+H$4)</f>
        <v>#DIV/0!</v>
      </c>
      <c r="I214" s="479" t="e">
        <f>MR_Rohdaten!AA215-(MR_Regression!I$3*MR_Rohdaten!$D215+I$4)</f>
        <v>#DIV/0!</v>
      </c>
      <c r="J214" s="479" t="e">
        <f>MR_Rohdaten!AB215-(MR_Regression!J$3*MR_Rohdaten!$D215+J$4)</f>
        <v>#DIV/0!</v>
      </c>
      <c r="K214" s="479" t="e">
        <f>MR_Rohdaten!AC215-(MR_Regression!K$3*MR_Rohdaten!$D215+K$4)</f>
        <v>#DIV/0!</v>
      </c>
      <c r="L214" s="479" t="e">
        <f>MR_Rohdaten!AD215-(MR_Regression!L$3*MR_Rohdaten!$D215+L$4)</f>
        <v>#DIV/0!</v>
      </c>
      <c r="M214" s="479" t="e">
        <f>MR_Rohdaten!AE215-(MR_Regression!M$3*MR_Rohdaten!$D215+M$4)</f>
        <v>#DIV/0!</v>
      </c>
      <c r="N214" s="479" t="e">
        <f>MR_Rohdaten!AF215-(MR_Regression!N$3*MR_Rohdaten!$D215+N$4)</f>
        <v>#DIV/0!</v>
      </c>
      <c r="O214" s="479" t="e">
        <f>MR_Rohdaten!AG215-(MR_Regression!O$3*MR_Rohdaten!$D215+O$4)</f>
        <v>#DIV/0!</v>
      </c>
      <c r="P214" s="479" t="e">
        <f>MR_Rohdaten!AH215-(MR_Regression!P$3*MR_Rohdaten!$D215+P$4)</f>
        <v>#DIV/0!</v>
      </c>
    </row>
    <row r="215" spans="1:16" x14ac:dyDescent="0.25">
      <c r="A215" s="465">
        <v>210</v>
      </c>
      <c r="B215" s="479" t="e">
        <f>MR_Rohdaten!T216-(MR_Regression!B$3*MR_Rohdaten!$D216+B$4)</f>
        <v>#DIV/0!</v>
      </c>
      <c r="C215" s="479" t="e">
        <f>MR_Rohdaten!U216-(MR_Regression!C$3*MR_Rohdaten!$D216+C$4)</f>
        <v>#DIV/0!</v>
      </c>
      <c r="D215" s="479" t="e">
        <f>MR_Rohdaten!V216-(MR_Regression!D$3*MR_Rohdaten!$D216+D$4)</f>
        <v>#DIV/0!</v>
      </c>
      <c r="E215" s="479" t="e">
        <f>MR_Rohdaten!W216-(MR_Regression!E$3*MR_Rohdaten!$D216+E$4)</f>
        <v>#DIV/0!</v>
      </c>
      <c r="F215" s="479" t="e">
        <f>MR_Rohdaten!X216-(MR_Regression!F$3*MR_Rohdaten!$D216+F$4)</f>
        <v>#DIV/0!</v>
      </c>
      <c r="G215" s="479" t="e">
        <f>MR_Rohdaten!Y216-(MR_Regression!G$3*MR_Rohdaten!$D216+G$4)</f>
        <v>#DIV/0!</v>
      </c>
      <c r="H215" s="479" t="e">
        <f>MR_Rohdaten!Z216-(MR_Regression!H$3*MR_Rohdaten!$D216+H$4)</f>
        <v>#DIV/0!</v>
      </c>
      <c r="I215" s="479" t="e">
        <f>MR_Rohdaten!AA216-(MR_Regression!I$3*MR_Rohdaten!$D216+I$4)</f>
        <v>#DIV/0!</v>
      </c>
      <c r="J215" s="479" t="e">
        <f>MR_Rohdaten!AB216-(MR_Regression!J$3*MR_Rohdaten!$D216+J$4)</f>
        <v>#DIV/0!</v>
      </c>
      <c r="K215" s="479" t="e">
        <f>MR_Rohdaten!AC216-(MR_Regression!K$3*MR_Rohdaten!$D216+K$4)</f>
        <v>#DIV/0!</v>
      </c>
      <c r="L215" s="479" t="e">
        <f>MR_Rohdaten!AD216-(MR_Regression!L$3*MR_Rohdaten!$D216+L$4)</f>
        <v>#DIV/0!</v>
      </c>
      <c r="M215" s="479" t="e">
        <f>MR_Rohdaten!AE216-(MR_Regression!M$3*MR_Rohdaten!$D216+M$4)</f>
        <v>#DIV/0!</v>
      </c>
      <c r="N215" s="479" t="e">
        <f>MR_Rohdaten!AF216-(MR_Regression!N$3*MR_Rohdaten!$D216+N$4)</f>
        <v>#DIV/0!</v>
      </c>
      <c r="O215" s="479" t="e">
        <f>MR_Rohdaten!AG216-(MR_Regression!O$3*MR_Rohdaten!$D216+O$4)</f>
        <v>#DIV/0!</v>
      </c>
      <c r="P215" s="479" t="e">
        <f>MR_Rohdaten!AH216-(MR_Regression!P$3*MR_Rohdaten!$D216+P$4)</f>
        <v>#DIV/0!</v>
      </c>
    </row>
    <row r="216" spans="1:16" x14ac:dyDescent="0.25">
      <c r="A216" s="465">
        <v>211</v>
      </c>
      <c r="B216" s="479" t="e">
        <f>MR_Rohdaten!T217-(MR_Regression!B$3*MR_Rohdaten!$D217+B$4)</f>
        <v>#DIV/0!</v>
      </c>
      <c r="C216" s="479" t="e">
        <f>MR_Rohdaten!U217-(MR_Regression!C$3*MR_Rohdaten!$D217+C$4)</f>
        <v>#DIV/0!</v>
      </c>
      <c r="D216" s="479" t="e">
        <f>MR_Rohdaten!V217-(MR_Regression!D$3*MR_Rohdaten!$D217+D$4)</f>
        <v>#DIV/0!</v>
      </c>
      <c r="E216" s="479" t="e">
        <f>MR_Rohdaten!W217-(MR_Regression!E$3*MR_Rohdaten!$D217+E$4)</f>
        <v>#DIV/0!</v>
      </c>
      <c r="F216" s="479" t="e">
        <f>MR_Rohdaten!X217-(MR_Regression!F$3*MR_Rohdaten!$D217+F$4)</f>
        <v>#DIV/0!</v>
      </c>
      <c r="G216" s="479" t="e">
        <f>MR_Rohdaten!Y217-(MR_Regression!G$3*MR_Rohdaten!$D217+G$4)</f>
        <v>#DIV/0!</v>
      </c>
      <c r="H216" s="479" t="e">
        <f>MR_Rohdaten!Z217-(MR_Regression!H$3*MR_Rohdaten!$D217+H$4)</f>
        <v>#DIV/0!</v>
      </c>
      <c r="I216" s="479" t="e">
        <f>MR_Rohdaten!AA217-(MR_Regression!I$3*MR_Rohdaten!$D217+I$4)</f>
        <v>#DIV/0!</v>
      </c>
      <c r="J216" s="479" t="e">
        <f>MR_Rohdaten!AB217-(MR_Regression!J$3*MR_Rohdaten!$D217+J$4)</f>
        <v>#DIV/0!</v>
      </c>
      <c r="K216" s="479" t="e">
        <f>MR_Rohdaten!AC217-(MR_Regression!K$3*MR_Rohdaten!$D217+K$4)</f>
        <v>#DIV/0!</v>
      </c>
      <c r="L216" s="479" t="e">
        <f>MR_Rohdaten!AD217-(MR_Regression!L$3*MR_Rohdaten!$D217+L$4)</f>
        <v>#DIV/0!</v>
      </c>
      <c r="M216" s="479" t="e">
        <f>MR_Rohdaten!AE217-(MR_Regression!M$3*MR_Rohdaten!$D217+M$4)</f>
        <v>#DIV/0!</v>
      </c>
      <c r="N216" s="479" t="e">
        <f>MR_Rohdaten!AF217-(MR_Regression!N$3*MR_Rohdaten!$D217+N$4)</f>
        <v>#DIV/0!</v>
      </c>
      <c r="O216" s="479" t="e">
        <f>MR_Rohdaten!AG217-(MR_Regression!O$3*MR_Rohdaten!$D217+O$4)</f>
        <v>#DIV/0!</v>
      </c>
      <c r="P216" s="479" t="e">
        <f>MR_Rohdaten!AH217-(MR_Regression!P$3*MR_Rohdaten!$D217+P$4)</f>
        <v>#DIV/0!</v>
      </c>
    </row>
    <row r="217" spans="1:16" x14ac:dyDescent="0.25">
      <c r="A217" s="465">
        <v>212</v>
      </c>
      <c r="B217" s="479" t="e">
        <f>MR_Rohdaten!T218-(MR_Regression!B$3*MR_Rohdaten!$D218+B$4)</f>
        <v>#DIV/0!</v>
      </c>
      <c r="C217" s="479" t="e">
        <f>MR_Rohdaten!U218-(MR_Regression!C$3*MR_Rohdaten!$D218+C$4)</f>
        <v>#DIV/0!</v>
      </c>
      <c r="D217" s="479" t="e">
        <f>MR_Rohdaten!V218-(MR_Regression!D$3*MR_Rohdaten!$D218+D$4)</f>
        <v>#DIV/0!</v>
      </c>
      <c r="E217" s="479" t="e">
        <f>MR_Rohdaten!W218-(MR_Regression!E$3*MR_Rohdaten!$D218+E$4)</f>
        <v>#DIV/0!</v>
      </c>
      <c r="F217" s="479" t="e">
        <f>MR_Rohdaten!X218-(MR_Regression!F$3*MR_Rohdaten!$D218+F$4)</f>
        <v>#DIV/0!</v>
      </c>
      <c r="G217" s="479" t="e">
        <f>MR_Rohdaten!Y218-(MR_Regression!G$3*MR_Rohdaten!$D218+G$4)</f>
        <v>#DIV/0!</v>
      </c>
      <c r="H217" s="479" t="e">
        <f>MR_Rohdaten!Z218-(MR_Regression!H$3*MR_Rohdaten!$D218+H$4)</f>
        <v>#DIV/0!</v>
      </c>
      <c r="I217" s="479" t="e">
        <f>MR_Rohdaten!AA218-(MR_Regression!I$3*MR_Rohdaten!$D218+I$4)</f>
        <v>#DIV/0!</v>
      </c>
      <c r="J217" s="479" t="e">
        <f>MR_Rohdaten!AB218-(MR_Regression!J$3*MR_Rohdaten!$D218+J$4)</f>
        <v>#DIV/0!</v>
      </c>
      <c r="K217" s="479" t="e">
        <f>MR_Rohdaten!AC218-(MR_Regression!K$3*MR_Rohdaten!$D218+K$4)</f>
        <v>#DIV/0!</v>
      </c>
      <c r="L217" s="479" t="e">
        <f>MR_Rohdaten!AD218-(MR_Regression!L$3*MR_Rohdaten!$D218+L$4)</f>
        <v>#DIV/0!</v>
      </c>
      <c r="M217" s="479" t="e">
        <f>MR_Rohdaten!AE218-(MR_Regression!M$3*MR_Rohdaten!$D218+M$4)</f>
        <v>#DIV/0!</v>
      </c>
      <c r="N217" s="479" t="e">
        <f>MR_Rohdaten!AF218-(MR_Regression!N$3*MR_Rohdaten!$D218+N$4)</f>
        <v>#DIV/0!</v>
      </c>
      <c r="O217" s="479" t="e">
        <f>MR_Rohdaten!AG218-(MR_Regression!O$3*MR_Rohdaten!$D218+O$4)</f>
        <v>#DIV/0!</v>
      </c>
      <c r="P217" s="479" t="e">
        <f>MR_Rohdaten!AH218-(MR_Regression!P$3*MR_Rohdaten!$D218+P$4)</f>
        <v>#DIV/0!</v>
      </c>
    </row>
    <row r="218" spans="1:16" x14ac:dyDescent="0.25">
      <c r="A218" s="465">
        <v>213</v>
      </c>
      <c r="B218" s="479" t="e">
        <f>MR_Rohdaten!T219-(MR_Regression!B$3*MR_Rohdaten!$D219+B$4)</f>
        <v>#DIV/0!</v>
      </c>
      <c r="C218" s="479" t="e">
        <f>MR_Rohdaten!U219-(MR_Regression!C$3*MR_Rohdaten!$D219+C$4)</f>
        <v>#DIV/0!</v>
      </c>
      <c r="D218" s="479" t="e">
        <f>MR_Rohdaten!V219-(MR_Regression!D$3*MR_Rohdaten!$D219+D$4)</f>
        <v>#DIV/0!</v>
      </c>
      <c r="E218" s="479" t="e">
        <f>MR_Rohdaten!W219-(MR_Regression!E$3*MR_Rohdaten!$D219+E$4)</f>
        <v>#DIV/0!</v>
      </c>
      <c r="F218" s="479" t="e">
        <f>MR_Rohdaten!X219-(MR_Regression!F$3*MR_Rohdaten!$D219+F$4)</f>
        <v>#DIV/0!</v>
      </c>
      <c r="G218" s="479" t="e">
        <f>MR_Rohdaten!Y219-(MR_Regression!G$3*MR_Rohdaten!$D219+G$4)</f>
        <v>#DIV/0!</v>
      </c>
      <c r="H218" s="479" t="e">
        <f>MR_Rohdaten!Z219-(MR_Regression!H$3*MR_Rohdaten!$D219+H$4)</f>
        <v>#DIV/0!</v>
      </c>
      <c r="I218" s="479" t="e">
        <f>MR_Rohdaten!AA219-(MR_Regression!I$3*MR_Rohdaten!$D219+I$4)</f>
        <v>#DIV/0!</v>
      </c>
      <c r="J218" s="479" t="e">
        <f>MR_Rohdaten!AB219-(MR_Regression!J$3*MR_Rohdaten!$D219+J$4)</f>
        <v>#DIV/0!</v>
      </c>
      <c r="K218" s="479" t="e">
        <f>MR_Rohdaten!AC219-(MR_Regression!K$3*MR_Rohdaten!$D219+K$4)</f>
        <v>#DIV/0!</v>
      </c>
      <c r="L218" s="479" t="e">
        <f>MR_Rohdaten!AD219-(MR_Regression!L$3*MR_Rohdaten!$D219+L$4)</f>
        <v>#DIV/0!</v>
      </c>
      <c r="M218" s="479" t="e">
        <f>MR_Rohdaten!AE219-(MR_Regression!M$3*MR_Rohdaten!$D219+M$4)</f>
        <v>#DIV/0!</v>
      </c>
      <c r="N218" s="479" t="e">
        <f>MR_Rohdaten!AF219-(MR_Regression!N$3*MR_Rohdaten!$D219+N$4)</f>
        <v>#DIV/0!</v>
      </c>
      <c r="O218" s="479" t="e">
        <f>MR_Rohdaten!AG219-(MR_Regression!O$3*MR_Rohdaten!$D219+O$4)</f>
        <v>#DIV/0!</v>
      </c>
      <c r="P218" s="479" t="e">
        <f>MR_Rohdaten!AH219-(MR_Regression!P$3*MR_Rohdaten!$D219+P$4)</f>
        <v>#DIV/0!</v>
      </c>
    </row>
    <row r="219" spans="1:16" x14ac:dyDescent="0.25">
      <c r="A219" s="465">
        <v>214</v>
      </c>
      <c r="B219" s="479" t="e">
        <f>MR_Rohdaten!T220-(MR_Regression!B$3*MR_Rohdaten!$D220+B$4)</f>
        <v>#DIV/0!</v>
      </c>
      <c r="C219" s="479" t="e">
        <f>MR_Rohdaten!U220-(MR_Regression!C$3*MR_Rohdaten!$D220+C$4)</f>
        <v>#DIV/0!</v>
      </c>
      <c r="D219" s="479" t="e">
        <f>MR_Rohdaten!V220-(MR_Regression!D$3*MR_Rohdaten!$D220+D$4)</f>
        <v>#DIV/0!</v>
      </c>
      <c r="E219" s="479" t="e">
        <f>MR_Rohdaten!W220-(MR_Regression!E$3*MR_Rohdaten!$D220+E$4)</f>
        <v>#DIV/0!</v>
      </c>
      <c r="F219" s="479" t="e">
        <f>MR_Rohdaten!X220-(MR_Regression!F$3*MR_Rohdaten!$D220+F$4)</f>
        <v>#DIV/0!</v>
      </c>
      <c r="G219" s="479" t="e">
        <f>MR_Rohdaten!Y220-(MR_Regression!G$3*MR_Rohdaten!$D220+G$4)</f>
        <v>#DIV/0!</v>
      </c>
      <c r="H219" s="479" t="e">
        <f>MR_Rohdaten!Z220-(MR_Regression!H$3*MR_Rohdaten!$D220+H$4)</f>
        <v>#DIV/0!</v>
      </c>
      <c r="I219" s="479" t="e">
        <f>MR_Rohdaten!AA220-(MR_Regression!I$3*MR_Rohdaten!$D220+I$4)</f>
        <v>#DIV/0!</v>
      </c>
      <c r="J219" s="479" t="e">
        <f>MR_Rohdaten!AB220-(MR_Regression!J$3*MR_Rohdaten!$D220+J$4)</f>
        <v>#DIV/0!</v>
      </c>
      <c r="K219" s="479" t="e">
        <f>MR_Rohdaten!AC220-(MR_Regression!K$3*MR_Rohdaten!$D220+K$4)</f>
        <v>#DIV/0!</v>
      </c>
      <c r="L219" s="479" t="e">
        <f>MR_Rohdaten!AD220-(MR_Regression!L$3*MR_Rohdaten!$D220+L$4)</f>
        <v>#DIV/0!</v>
      </c>
      <c r="M219" s="479" t="e">
        <f>MR_Rohdaten!AE220-(MR_Regression!M$3*MR_Rohdaten!$D220+M$4)</f>
        <v>#DIV/0!</v>
      </c>
      <c r="N219" s="479" t="e">
        <f>MR_Rohdaten!AF220-(MR_Regression!N$3*MR_Rohdaten!$D220+N$4)</f>
        <v>#DIV/0!</v>
      </c>
      <c r="O219" s="479" t="e">
        <f>MR_Rohdaten!AG220-(MR_Regression!O$3*MR_Rohdaten!$D220+O$4)</f>
        <v>#DIV/0!</v>
      </c>
      <c r="P219" s="479" t="e">
        <f>MR_Rohdaten!AH220-(MR_Regression!P$3*MR_Rohdaten!$D220+P$4)</f>
        <v>#DIV/0!</v>
      </c>
    </row>
    <row r="220" spans="1:16" x14ac:dyDescent="0.25">
      <c r="A220" s="465">
        <v>215</v>
      </c>
      <c r="B220" s="479" t="e">
        <f>MR_Rohdaten!T221-(MR_Regression!B$3*MR_Rohdaten!$D221+B$4)</f>
        <v>#DIV/0!</v>
      </c>
      <c r="C220" s="479" t="e">
        <f>MR_Rohdaten!U221-(MR_Regression!C$3*MR_Rohdaten!$D221+C$4)</f>
        <v>#DIV/0!</v>
      </c>
      <c r="D220" s="479" t="e">
        <f>MR_Rohdaten!V221-(MR_Regression!D$3*MR_Rohdaten!$D221+D$4)</f>
        <v>#DIV/0!</v>
      </c>
      <c r="E220" s="479" t="e">
        <f>MR_Rohdaten!W221-(MR_Regression!E$3*MR_Rohdaten!$D221+E$4)</f>
        <v>#DIV/0!</v>
      </c>
      <c r="F220" s="479" t="e">
        <f>MR_Rohdaten!X221-(MR_Regression!F$3*MR_Rohdaten!$D221+F$4)</f>
        <v>#DIV/0!</v>
      </c>
      <c r="G220" s="479" t="e">
        <f>MR_Rohdaten!Y221-(MR_Regression!G$3*MR_Rohdaten!$D221+G$4)</f>
        <v>#DIV/0!</v>
      </c>
      <c r="H220" s="479" t="e">
        <f>MR_Rohdaten!Z221-(MR_Regression!H$3*MR_Rohdaten!$D221+H$4)</f>
        <v>#DIV/0!</v>
      </c>
      <c r="I220" s="479" t="e">
        <f>MR_Rohdaten!AA221-(MR_Regression!I$3*MR_Rohdaten!$D221+I$4)</f>
        <v>#DIV/0!</v>
      </c>
      <c r="J220" s="479" t="e">
        <f>MR_Rohdaten!AB221-(MR_Regression!J$3*MR_Rohdaten!$D221+J$4)</f>
        <v>#DIV/0!</v>
      </c>
      <c r="K220" s="479" t="e">
        <f>MR_Rohdaten!AC221-(MR_Regression!K$3*MR_Rohdaten!$D221+K$4)</f>
        <v>#DIV/0!</v>
      </c>
      <c r="L220" s="479" t="e">
        <f>MR_Rohdaten!AD221-(MR_Regression!L$3*MR_Rohdaten!$D221+L$4)</f>
        <v>#DIV/0!</v>
      </c>
      <c r="M220" s="479" t="e">
        <f>MR_Rohdaten!AE221-(MR_Regression!M$3*MR_Rohdaten!$D221+M$4)</f>
        <v>#DIV/0!</v>
      </c>
      <c r="N220" s="479" t="e">
        <f>MR_Rohdaten!AF221-(MR_Regression!N$3*MR_Rohdaten!$D221+N$4)</f>
        <v>#DIV/0!</v>
      </c>
      <c r="O220" s="479" t="e">
        <f>MR_Rohdaten!AG221-(MR_Regression!O$3*MR_Rohdaten!$D221+O$4)</f>
        <v>#DIV/0!</v>
      </c>
      <c r="P220" s="479" t="e">
        <f>MR_Rohdaten!AH221-(MR_Regression!P$3*MR_Rohdaten!$D221+P$4)</f>
        <v>#DIV/0!</v>
      </c>
    </row>
    <row r="221" spans="1:16" x14ac:dyDescent="0.25">
      <c r="A221" s="465">
        <v>216</v>
      </c>
      <c r="B221" s="479" t="e">
        <f>MR_Rohdaten!T222-(MR_Regression!B$3*MR_Rohdaten!$D222+B$4)</f>
        <v>#DIV/0!</v>
      </c>
      <c r="C221" s="479" t="e">
        <f>MR_Rohdaten!U222-(MR_Regression!C$3*MR_Rohdaten!$D222+C$4)</f>
        <v>#DIV/0!</v>
      </c>
      <c r="D221" s="479" t="e">
        <f>MR_Rohdaten!V222-(MR_Regression!D$3*MR_Rohdaten!$D222+D$4)</f>
        <v>#DIV/0!</v>
      </c>
      <c r="E221" s="479" t="e">
        <f>MR_Rohdaten!W222-(MR_Regression!E$3*MR_Rohdaten!$D222+E$4)</f>
        <v>#DIV/0!</v>
      </c>
      <c r="F221" s="479" t="e">
        <f>MR_Rohdaten!X222-(MR_Regression!F$3*MR_Rohdaten!$D222+F$4)</f>
        <v>#DIV/0!</v>
      </c>
      <c r="G221" s="479" t="e">
        <f>MR_Rohdaten!Y222-(MR_Regression!G$3*MR_Rohdaten!$D222+G$4)</f>
        <v>#DIV/0!</v>
      </c>
      <c r="H221" s="479" t="e">
        <f>MR_Rohdaten!Z222-(MR_Regression!H$3*MR_Rohdaten!$D222+H$4)</f>
        <v>#DIV/0!</v>
      </c>
      <c r="I221" s="479" t="e">
        <f>MR_Rohdaten!AA222-(MR_Regression!I$3*MR_Rohdaten!$D222+I$4)</f>
        <v>#DIV/0!</v>
      </c>
      <c r="J221" s="479" t="e">
        <f>MR_Rohdaten!AB222-(MR_Regression!J$3*MR_Rohdaten!$D222+J$4)</f>
        <v>#DIV/0!</v>
      </c>
      <c r="K221" s="479" t="e">
        <f>MR_Rohdaten!AC222-(MR_Regression!K$3*MR_Rohdaten!$D222+K$4)</f>
        <v>#DIV/0!</v>
      </c>
      <c r="L221" s="479" t="e">
        <f>MR_Rohdaten!AD222-(MR_Regression!L$3*MR_Rohdaten!$D222+L$4)</f>
        <v>#DIV/0!</v>
      </c>
      <c r="M221" s="479" t="e">
        <f>MR_Rohdaten!AE222-(MR_Regression!M$3*MR_Rohdaten!$D222+M$4)</f>
        <v>#DIV/0!</v>
      </c>
      <c r="N221" s="479" t="e">
        <f>MR_Rohdaten!AF222-(MR_Regression!N$3*MR_Rohdaten!$D222+N$4)</f>
        <v>#DIV/0!</v>
      </c>
      <c r="O221" s="479" t="e">
        <f>MR_Rohdaten!AG222-(MR_Regression!O$3*MR_Rohdaten!$D222+O$4)</f>
        <v>#DIV/0!</v>
      </c>
      <c r="P221" s="479" t="e">
        <f>MR_Rohdaten!AH222-(MR_Regression!P$3*MR_Rohdaten!$D222+P$4)</f>
        <v>#DIV/0!</v>
      </c>
    </row>
    <row r="222" spans="1:16" x14ac:dyDescent="0.25">
      <c r="A222" s="465">
        <v>217</v>
      </c>
      <c r="B222" s="479" t="e">
        <f>MR_Rohdaten!T223-(MR_Regression!B$3*MR_Rohdaten!$D223+B$4)</f>
        <v>#DIV/0!</v>
      </c>
      <c r="C222" s="479" t="e">
        <f>MR_Rohdaten!U223-(MR_Regression!C$3*MR_Rohdaten!$D223+C$4)</f>
        <v>#DIV/0!</v>
      </c>
      <c r="D222" s="479" t="e">
        <f>MR_Rohdaten!V223-(MR_Regression!D$3*MR_Rohdaten!$D223+D$4)</f>
        <v>#DIV/0!</v>
      </c>
      <c r="E222" s="479" t="e">
        <f>MR_Rohdaten!W223-(MR_Regression!E$3*MR_Rohdaten!$D223+E$4)</f>
        <v>#DIV/0!</v>
      </c>
      <c r="F222" s="479" t="e">
        <f>MR_Rohdaten!X223-(MR_Regression!F$3*MR_Rohdaten!$D223+F$4)</f>
        <v>#DIV/0!</v>
      </c>
      <c r="G222" s="479" t="e">
        <f>MR_Rohdaten!Y223-(MR_Regression!G$3*MR_Rohdaten!$D223+G$4)</f>
        <v>#DIV/0!</v>
      </c>
      <c r="H222" s="479" t="e">
        <f>MR_Rohdaten!Z223-(MR_Regression!H$3*MR_Rohdaten!$D223+H$4)</f>
        <v>#DIV/0!</v>
      </c>
      <c r="I222" s="479" t="e">
        <f>MR_Rohdaten!AA223-(MR_Regression!I$3*MR_Rohdaten!$D223+I$4)</f>
        <v>#DIV/0!</v>
      </c>
      <c r="J222" s="479" t="e">
        <f>MR_Rohdaten!AB223-(MR_Regression!J$3*MR_Rohdaten!$D223+J$4)</f>
        <v>#DIV/0!</v>
      </c>
      <c r="K222" s="479" t="e">
        <f>MR_Rohdaten!AC223-(MR_Regression!K$3*MR_Rohdaten!$D223+K$4)</f>
        <v>#DIV/0!</v>
      </c>
      <c r="L222" s="479" t="e">
        <f>MR_Rohdaten!AD223-(MR_Regression!L$3*MR_Rohdaten!$D223+L$4)</f>
        <v>#DIV/0!</v>
      </c>
      <c r="M222" s="479" t="e">
        <f>MR_Rohdaten!AE223-(MR_Regression!M$3*MR_Rohdaten!$D223+M$4)</f>
        <v>#DIV/0!</v>
      </c>
      <c r="N222" s="479" t="e">
        <f>MR_Rohdaten!AF223-(MR_Regression!N$3*MR_Rohdaten!$D223+N$4)</f>
        <v>#DIV/0!</v>
      </c>
      <c r="O222" s="479" t="e">
        <f>MR_Rohdaten!AG223-(MR_Regression!O$3*MR_Rohdaten!$D223+O$4)</f>
        <v>#DIV/0!</v>
      </c>
      <c r="P222" s="479" t="e">
        <f>MR_Rohdaten!AH223-(MR_Regression!P$3*MR_Rohdaten!$D223+P$4)</f>
        <v>#DIV/0!</v>
      </c>
    </row>
    <row r="223" spans="1:16" x14ac:dyDescent="0.25">
      <c r="A223" s="465">
        <v>218</v>
      </c>
      <c r="B223" s="479" t="e">
        <f>MR_Rohdaten!T224-(MR_Regression!B$3*MR_Rohdaten!$D224+B$4)</f>
        <v>#DIV/0!</v>
      </c>
      <c r="C223" s="479" t="e">
        <f>MR_Rohdaten!U224-(MR_Regression!C$3*MR_Rohdaten!$D224+C$4)</f>
        <v>#DIV/0!</v>
      </c>
      <c r="D223" s="479" t="e">
        <f>MR_Rohdaten!V224-(MR_Regression!D$3*MR_Rohdaten!$D224+D$4)</f>
        <v>#DIV/0!</v>
      </c>
      <c r="E223" s="479" t="e">
        <f>MR_Rohdaten!W224-(MR_Regression!E$3*MR_Rohdaten!$D224+E$4)</f>
        <v>#DIV/0!</v>
      </c>
      <c r="F223" s="479" t="e">
        <f>MR_Rohdaten!X224-(MR_Regression!F$3*MR_Rohdaten!$D224+F$4)</f>
        <v>#DIV/0!</v>
      </c>
      <c r="G223" s="479" t="e">
        <f>MR_Rohdaten!Y224-(MR_Regression!G$3*MR_Rohdaten!$D224+G$4)</f>
        <v>#DIV/0!</v>
      </c>
      <c r="H223" s="479" t="e">
        <f>MR_Rohdaten!Z224-(MR_Regression!H$3*MR_Rohdaten!$D224+H$4)</f>
        <v>#DIV/0!</v>
      </c>
      <c r="I223" s="479" t="e">
        <f>MR_Rohdaten!AA224-(MR_Regression!I$3*MR_Rohdaten!$D224+I$4)</f>
        <v>#DIV/0!</v>
      </c>
      <c r="J223" s="479" t="e">
        <f>MR_Rohdaten!AB224-(MR_Regression!J$3*MR_Rohdaten!$D224+J$4)</f>
        <v>#DIV/0!</v>
      </c>
      <c r="K223" s="479" t="e">
        <f>MR_Rohdaten!AC224-(MR_Regression!K$3*MR_Rohdaten!$D224+K$4)</f>
        <v>#DIV/0!</v>
      </c>
      <c r="L223" s="479" t="e">
        <f>MR_Rohdaten!AD224-(MR_Regression!L$3*MR_Rohdaten!$D224+L$4)</f>
        <v>#DIV/0!</v>
      </c>
      <c r="M223" s="479" t="e">
        <f>MR_Rohdaten!AE224-(MR_Regression!M$3*MR_Rohdaten!$D224+M$4)</f>
        <v>#DIV/0!</v>
      </c>
      <c r="N223" s="479" t="e">
        <f>MR_Rohdaten!AF224-(MR_Regression!N$3*MR_Rohdaten!$D224+N$4)</f>
        <v>#DIV/0!</v>
      </c>
      <c r="O223" s="479" t="e">
        <f>MR_Rohdaten!AG224-(MR_Regression!O$3*MR_Rohdaten!$D224+O$4)</f>
        <v>#DIV/0!</v>
      </c>
      <c r="P223" s="479" t="e">
        <f>MR_Rohdaten!AH224-(MR_Regression!P$3*MR_Rohdaten!$D224+P$4)</f>
        <v>#DIV/0!</v>
      </c>
    </row>
    <row r="224" spans="1:16" x14ac:dyDescent="0.25">
      <c r="A224" s="465">
        <v>219</v>
      </c>
      <c r="B224" s="479" t="e">
        <f>MR_Rohdaten!T225-(MR_Regression!B$3*MR_Rohdaten!$D225+B$4)</f>
        <v>#DIV/0!</v>
      </c>
      <c r="C224" s="479" t="e">
        <f>MR_Rohdaten!U225-(MR_Regression!C$3*MR_Rohdaten!$D225+C$4)</f>
        <v>#DIV/0!</v>
      </c>
      <c r="D224" s="479" t="e">
        <f>MR_Rohdaten!V225-(MR_Regression!D$3*MR_Rohdaten!$D225+D$4)</f>
        <v>#DIV/0!</v>
      </c>
      <c r="E224" s="479" t="e">
        <f>MR_Rohdaten!W225-(MR_Regression!E$3*MR_Rohdaten!$D225+E$4)</f>
        <v>#DIV/0!</v>
      </c>
      <c r="F224" s="479" t="e">
        <f>MR_Rohdaten!X225-(MR_Regression!F$3*MR_Rohdaten!$D225+F$4)</f>
        <v>#DIV/0!</v>
      </c>
      <c r="G224" s="479" t="e">
        <f>MR_Rohdaten!Y225-(MR_Regression!G$3*MR_Rohdaten!$D225+G$4)</f>
        <v>#DIV/0!</v>
      </c>
      <c r="H224" s="479" t="e">
        <f>MR_Rohdaten!Z225-(MR_Regression!H$3*MR_Rohdaten!$D225+H$4)</f>
        <v>#DIV/0!</v>
      </c>
      <c r="I224" s="479" t="e">
        <f>MR_Rohdaten!AA225-(MR_Regression!I$3*MR_Rohdaten!$D225+I$4)</f>
        <v>#DIV/0!</v>
      </c>
      <c r="J224" s="479" t="e">
        <f>MR_Rohdaten!AB225-(MR_Regression!J$3*MR_Rohdaten!$D225+J$4)</f>
        <v>#DIV/0!</v>
      </c>
      <c r="K224" s="479" t="e">
        <f>MR_Rohdaten!AC225-(MR_Regression!K$3*MR_Rohdaten!$D225+K$4)</f>
        <v>#DIV/0!</v>
      </c>
      <c r="L224" s="479" t="e">
        <f>MR_Rohdaten!AD225-(MR_Regression!L$3*MR_Rohdaten!$D225+L$4)</f>
        <v>#DIV/0!</v>
      </c>
      <c r="M224" s="479" t="e">
        <f>MR_Rohdaten!AE225-(MR_Regression!M$3*MR_Rohdaten!$D225+M$4)</f>
        <v>#DIV/0!</v>
      </c>
      <c r="N224" s="479" t="e">
        <f>MR_Rohdaten!AF225-(MR_Regression!N$3*MR_Rohdaten!$D225+N$4)</f>
        <v>#DIV/0!</v>
      </c>
      <c r="O224" s="479" t="e">
        <f>MR_Rohdaten!AG225-(MR_Regression!O$3*MR_Rohdaten!$D225+O$4)</f>
        <v>#DIV/0!</v>
      </c>
      <c r="P224" s="479" t="e">
        <f>MR_Rohdaten!AH225-(MR_Regression!P$3*MR_Rohdaten!$D225+P$4)</f>
        <v>#DIV/0!</v>
      </c>
    </row>
    <row r="225" spans="1:16" x14ac:dyDescent="0.25">
      <c r="A225" s="465">
        <v>220</v>
      </c>
      <c r="B225" s="479" t="e">
        <f>MR_Rohdaten!T226-(MR_Regression!B$3*MR_Rohdaten!$D226+B$4)</f>
        <v>#DIV/0!</v>
      </c>
      <c r="C225" s="479" t="e">
        <f>MR_Rohdaten!U226-(MR_Regression!C$3*MR_Rohdaten!$D226+C$4)</f>
        <v>#DIV/0!</v>
      </c>
      <c r="D225" s="479" t="e">
        <f>MR_Rohdaten!V226-(MR_Regression!D$3*MR_Rohdaten!$D226+D$4)</f>
        <v>#DIV/0!</v>
      </c>
      <c r="E225" s="479" t="e">
        <f>MR_Rohdaten!W226-(MR_Regression!E$3*MR_Rohdaten!$D226+E$4)</f>
        <v>#DIV/0!</v>
      </c>
      <c r="F225" s="479" t="e">
        <f>MR_Rohdaten!X226-(MR_Regression!F$3*MR_Rohdaten!$D226+F$4)</f>
        <v>#DIV/0!</v>
      </c>
      <c r="G225" s="479" t="e">
        <f>MR_Rohdaten!Y226-(MR_Regression!G$3*MR_Rohdaten!$D226+G$4)</f>
        <v>#DIV/0!</v>
      </c>
      <c r="H225" s="479" t="e">
        <f>MR_Rohdaten!Z226-(MR_Regression!H$3*MR_Rohdaten!$D226+H$4)</f>
        <v>#DIV/0!</v>
      </c>
      <c r="I225" s="479" t="e">
        <f>MR_Rohdaten!AA226-(MR_Regression!I$3*MR_Rohdaten!$D226+I$4)</f>
        <v>#DIV/0!</v>
      </c>
      <c r="J225" s="479" t="e">
        <f>MR_Rohdaten!AB226-(MR_Regression!J$3*MR_Rohdaten!$D226+J$4)</f>
        <v>#DIV/0!</v>
      </c>
      <c r="K225" s="479" t="e">
        <f>MR_Rohdaten!AC226-(MR_Regression!K$3*MR_Rohdaten!$D226+K$4)</f>
        <v>#DIV/0!</v>
      </c>
      <c r="L225" s="479" t="e">
        <f>MR_Rohdaten!AD226-(MR_Regression!L$3*MR_Rohdaten!$D226+L$4)</f>
        <v>#DIV/0!</v>
      </c>
      <c r="M225" s="479" t="e">
        <f>MR_Rohdaten!AE226-(MR_Regression!M$3*MR_Rohdaten!$D226+M$4)</f>
        <v>#DIV/0!</v>
      </c>
      <c r="N225" s="479" t="e">
        <f>MR_Rohdaten!AF226-(MR_Regression!N$3*MR_Rohdaten!$D226+N$4)</f>
        <v>#DIV/0!</v>
      </c>
      <c r="O225" s="479" t="e">
        <f>MR_Rohdaten!AG226-(MR_Regression!O$3*MR_Rohdaten!$D226+O$4)</f>
        <v>#DIV/0!</v>
      </c>
      <c r="P225" s="479" t="e">
        <f>MR_Rohdaten!AH226-(MR_Regression!P$3*MR_Rohdaten!$D226+P$4)</f>
        <v>#DIV/0!</v>
      </c>
    </row>
    <row r="226" spans="1:16" x14ac:dyDescent="0.25">
      <c r="A226" s="465">
        <v>221</v>
      </c>
      <c r="B226" s="479" t="e">
        <f>MR_Rohdaten!T227-(MR_Regression!B$3*MR_Rohdaten!$D227+B$4)</f>
        <v>#DIV/0!</v>
      </c>
      <c r="C226" s="479" t="e">
        <f>MR_Rohdaten!U227-(MR_Regression!C$3*MR_Rohdaten!$D227+C$4)</f>
        <v>#DIV/0!</v>
      </c>
      <c r="D226" s="479" t="e">
        <f>MR_Rohdaten!V227-(MR_Regression!D$3*MR_Rohdaten!$D227+D$4)</f>
        <v>#DIV/0!</v>
      </c>
      <c r="E226" s="479" t="e">
        <f>MR_Rohdaten!W227-(MR_Regression!E$3*MR_Rohdaten!$D227+E$4)</f>
        <v>#DIV/0!</v>
      </c>
      <c r="F226" s="479" t="e">
        <f>MR_Rohdaten!X227-(MR_Regression!F$3*MR_Rohdaten!$D227+F$4)</f>
        <v>#DIV/0!</v>
      </c>
      <c r="G226" s="479" t="e">
        <f>MR_Rohdaten!Y227-(MR_Regression!G$3*MR_Rohdaten!$D227+G$4)</f>
        <v>#DIV/0!</v>
      </c>
      <c r="H226" s="479" t="e">
        <f>MR_Rohdaten!Z227-(MR_Regression!H$3*MR_Rohdaten!$D227+H$4)</f>
        <v>#DIV/0!</v>
      </c>
      <c r="I226" s="479" t="e">
        <f>MR_Rohdaten!AA227-(MR_Regression!I$3*MR_Rohdaten!$D227+I$4)</f>
        <v>#DIV/0!</v>
      </c>
      <c r="J226" s="479" t="e">
        <f>MR_Rohdaten!AB227-(MR_Regression!J$3*MR_Rohdaten!$D227+J$4)</f>
        <v>#DIV/0!</v>
      </c>
      <c r="K226" s="479" t="e">
        <f>MR_Rohdaten!AC227-(MR_Regression!K$3*MR_Rohdaten!$D227+K$4)</f>
        <v>#DIV/0!</v>
      </c>
      <c r="L226" s="479" t="e">
        <f>MR_Rohdaten!AD227-(MR_Regression!L$3*MR_Rohdaten!$D227+L$4)</f>
        <v>#DIV/0!</v>
      </c>
      <c r="M226" s="479" t="e">
        <f>MR_Rohdaten!AE227-(MR_Regression!M$3*MR_Rohdaten!$D227+M$4)</f>
        <v>#DIV/0!</v>
      </c>
      <c r="N226" s="479" t="e">
        <f>MR_Rohdaten!AF227-(MR_Regression!N$3*MR_Rohdaten!$D227+N$4)</f>
        <v>#DIV/0!</v>
      </c>
      <c r="O226" s="479" t="e">
        <f>MR_Rohdaten!AG227-(MR_Regression!O$3*MR_Rohdaten!$D227+O$4)</f>
        <v>#DIV/0!</v>
      </c>
      <c r="P226" s="479" t="e">
        <f>MR_Rohdaten!AH227-(MR_Regression!P$3*MR_Rohdaten!$D227+P$4)</f>
        <v>#DIV/0!</v>
      </c>
    </row>
    <row r="227" spans="1:16" x14ac:dyDescent="0.25">
      <c r="A227" s="465">
        <v>222</v>
      </c>
      <c r="B227" s="479" t="e">
        <f>MR_Rohdaten!T228-(MR_Regression!B$3*MR_Rohdaten!$D228+B$4)</f>
        <v>#DIV/0!</v>
      </c>
      <c r="C227" s="479" t="e">
        <f>MR_Rohdaten!U228-(MR_Regression!C$3*MR_Rohdaten!$D228+C$4)</f>
        <v>#DIV/0!</v>
      </c>
      <c r="D227" s="479" t="e">
        <f>MR_Rohdaten!V228-(MR_Regression!D$3*MR_Rohdaten!$D228+D$4)</f>
        <v>#DIV/0!</v>
      </c>
      <c r="E227" s="479" t="e">
        <f>MR_Rohdaten!W228-(MR_Regression!E$3*MR_Rohdaten!$D228+E$4)</f>
        <v>#DIV/0!</v>
      </c>
      <c r="F227" s="479" t="e">
        <f>MR_Rohdaten!X228-(MR_Regression!F$3*MR_Rohdaten!$D228+F$4)</f>
        <v>#DIV/0!</v>
      </c>
      <c r="G227" s="479" t="e">
        <f>MR_Rohdaten!Y228-(MR_Regression!G$3*MR_Rohdaten!$D228+G$4)</f>
        <v>#DIV/0!</v>
      </c>
      <c r="H227" s="479" t="e">
        <f>MR_Rohdaten!Z228-(MR_Regression!H$3*MR_Rohdaten!$D228+H$4)</f>
        <v>#DIV/0!</v>
      </c>
      <c r="I227" s="479" t="e">
        <f>MR_Rohdaten!AA228-(MR_Regression!I$3*MR_Rohdaten!$D228+I$4)</f>
        <v>#DIV/0!</v>
      </c>
      <c r="J227" s="479" t="e">
        <f>MR_Rohdaten!AB228-(MR_Regression!J$3*MR_Rohdaten!$D228+J$4)</f>
        <v>#DIV/0!</v>
      </c>
      <c r="K227" s="479" t="e">
        <f>MR_Rohdaten!AC228-(MR_Regression!K$3*MR_Rohdaten!$D228+K$4)</f>
        <v>#DIV/0!</v>
      </c>
      <c r="L227" s="479" t="e">
        <f>MR_Rohdaten!AD228-(MR_Regression!L$3*MR_Rohdaten!$D228+L$4)</f>
        <v>#DIV/0!</v>
      </c>
      <c r="M227" s="479" t="e">
        <f>MR_Rohdaten!AE228-(MR_Regression!M$3*MR_Rohdaten!$D228+M$4)</f>
        <v>#DIV/0!</v>
      </c>
      <c r="N227" s="479" t="e">
        <f>MR_Rohdaten!AF228-(MR_Regression!N$3*MR_Rohdaten!$D228+N$4)</f>
        <v>#DIV/0!</v>
      </c>
      <c r="O227" s="479" t="e">
        <f>MR_Rohdaten!AG228-(MR_Regression!O$3*MR_Rohdaten!$D228+O$4)</f>
        <v>#DIV/0!</v>
      </c>
      <c r="P227" s="479" t="e">
        <f>MR_Rohdaten!AH228-(MR_Regression!P$3*MR_Rohdaten!$D228+P$4)</f>
        <v>#DIV/0!</v>
      </c>
    </row>
    <row r="228" spans="1:16" x14ac:dyDescent="0.25">
      <c r="A228" s="465">
        <v>223</v>
      </c>
      <c r="B228" s="479" t="e">
        <f>MR_Rohdaten!T229-(MR_Regression!B$3*MR_Rohdaten!$D229+B$4)</f>
        <v>#DIV/0!</v>
      </c>
      <c r="C228" s="479" t="e">
        <f>MR_Rohdaten!U229-(MR_Regression!C$3*MR_Rohdaten!$D229+C$4)</f>
        <v>#DIV/0!</v>
      </c>
      <c r="D228" s="479" t="e">
        <f>MR_Rohdaten!V229-(MR_Regression!D$3*MR_Rohdaten!$D229+D$4)</f>
        <v>#DIV/0!</v>
      </c>
      <c r="E228" s="479" t="e">
        <f>MR_Rohdaten!W229-(MR_Regression!E$3*MR_Rohdaten!$D229+E$4)</f>
        <v>#DIV/0!</v>
      </c>
      <c r="F228" s="479" t="e">
        <f>MR_Rohdaten!X229-(MR_Regression!F$3*MR_Rohdaten!$D229+F$4)</f>
        <v>#DIV/0!</v>
      </c>
      <c r="G228" s="479" t="e">
        <f>MR_Rohdaten!Y229-(MR_Regression!G$3*MR_Rohdaten!$D229+G$4)</f>
        <v>#DIV/0!</v>
      </c>
      <c r="H228" s="479" t="e">
        <f>MR_Rohdaten!Z229-(MR_Regression!H$3*MR_Rohdaten!$D229+H$4)</f>
        <v>#DIV/0!</v>
      </c>
      <c r="I228" s="479" t="e">
        <f>MR_Rohdaten!AA229-(MR_Regression!I$3*MR_Rohdaten!$D229+I$4)</f>
        <v>#DIV/0!</v>
      </c>
      <c r="J228" s="479" t="e">
        <f>MR_Rohdaten!AB229-(MR_Regression!J$3*MR_Rohdaten!$D229+J$4)</f>
        <v>#DIV/0!</v>
      </c>
      <c r="K228" s="479" t="e">
        <f>MR_Rohdaten!AC229-(MR_Regression!K$3*MR_Rohdaten!$D229+K$4)</f>
        <v>#DIV/0!</v>
      </c>
      <c r="L228" s="479" t="e">
        <f>MR_Rohdaten!AD229-(MR_Regression!L$3*MR_Rohdaten!$D229+L$4)</f>
        <v>#DIV/0!</v>
      </c>
      <c r="M228" s="479" t="e">
        <f>MR_Rohdaten!AE229-(MR_Regression!M$3*MR_Rohdaten!$D229+M$4)</f>
        <v>#DIV/0!</v>
      </c>
      <c r="N228" s="479" t="e">
        <f>MR_Rohdaten!AF229-(MR_Regression!N$3*MR_Rohdaten!$D229+N$4)</f>
        <v>#DIV/0!</v>
      </c>
      <c r="O228" s="479" t="e">
        <f>MR_Rohdaten!AG229-(MR_Regression!O$3*MR_Rohdaten!$D229+O$4)</f>
        <v>#DIV/0!</v>
      </c>
      <c r="P228" s="479" t="e">
        <f>MR_Rohdaten!AH229-(MR_Regression!P$3*MR_Rohdaten!$D229+P$4)</f>
        <v>#DIV/0!</v>
      </c>
    </row>
    <row r="229" spans="1:16" x14ac:dyDescent="0.25">
      <c r="A229" s="465">
        <v>224</v>
      </c>
      <c r="B229" s="479" t="e">
        <f>MR_Rohdaten!T230-(MR_Regression!B$3*MR_Rohdaten!$D230+B$4)</f>
        <v>#DIV/0!</v>
      </c>
      <c r="C229" s="479" t="e">
        <f>MR_Rohdaten!U230-(MR_Regression!C$3*MR_Rohdaten!$D230+C$4)</f>
        <v>#DIV/0!</v>
      </c>
      <c r="D229" s="479" t="e">
        <f>MR_Rohdaten!V230-(MR_Regression!D$3*MR_Rohdaten!$D230+D$4)</f>
        <v>#DIV/0!</v>
      </c>
      <c r="E229" s="479" t="e">
        <f>MR_Rohdaten!W230-(MR_Regression!E$3*MR_Rohdaten!$D230+E$4)</f>
        <v>#DIV/0!</v>
      </c>
      <c r="F229" s="479" t="e">
        <f>MR_Rohdaten!X230-(MR_Regression!F$3*MR_Rohdaten!$D230+F$4)</f>
        <v>#DIV/0!</v>
      </c>
      <c r="G229" s="479" t="e">
        <f>MR_Rohdaten!Y230-(MR_Regression!G$3*MR_Rohdaten!$D230+G$4)</f>
        <v>#DIV/0!</v>
      </c>
      <c r="H229" s="479" t="e">
        <f>MR_Rohdaten!Z230-(MR_Regression!H$3*MR_Rohdaten!$D230+H$4)</f>
        <v>#DIV/0!</v>
      </c>
      <c r="I229" s="479" t="e">
        <f>MR_Rohdaten!AA230-(MR_Regression!I$3*MR_Rohdaten!$D230+I$4)</f>
        <v>#DIV/0!</v>
      </c>
      <c r="J229" s="479" t="e">
        <f>MR_Rohdaten!AB230-(MR_Regression!J$3*MR_Rohdaten!$D230+J$4)</f>
        <v>#DIV/0!</v>
      </c>
      <c r="K229" s="479" t="e">
        <f>MR_Rohdaten!AC230-(MR_Regression!K$3*MR_Rohdaten!$D230+K$4)</f>
        <v>#DIV/0!</v>
      </c>
      <c r="L229" s="479" t="e">
        <f>MR_Rohdaten!AD230-(MR_Regression!L$3*MR_Rohdaten!$D230+L$4)</f>
        <v>#DIV/0!</v>
      </c>
      <c r="M229" s="479" t="e">
        <f>MR_Rohdaten!AE230-(MR_Regression!M$3*MR_Rohdaten!$D230+M$4)</f>
        <v>#DIV/0!</v>
      </c>
      <c r="N229" s="479" t="e">
        <f>MR_Rohdaten!AF230-(MR_Regression!N$3*MR_Rohdaten!$D230+N$4)</f>
        <v>#DIV/0!</v>
      </c>
      <c r="O229" s="479" t="e">
        <f>MR_Rohdaten!AG230-(MR_Regression!O$3*MR_Rohdaten!$D230+O$4)</f>
        <v>#DIV/0!</v>
      </c>
      <c r="P229" s="479" t="e">
        <f>MR_Rohdaten!AH230-(MR_Regression!P$3*MR_Rohdaten!$D230+P$4)</f>
        <v>#DIV/0!</v>
      </c>
    </row>
    <row r="230" spans="1:16" x14ac:dyDescent="0.25">
      <c r="A230" s="465">
        <v>225</v>
      </c>
      <c r="B230" s="479" t="e">
        <f>MR_Rohdaten!T231-(MR_Regression!B$3*MR_Rohdaten!$D231+B$4)</f>
        <v>#DIV/0!</v>
      </c>
      <c r="C230" s="479" t="e">
        <f>MR_Rohdaten!U231-(MR_Regression!C$3*MR_Rohdaten!$D231+C$4)</f>
        <v>#DIV/0!</v>
      </c>
      <c r="D230" s="479" t="e">
        <f>MR_Rohdaten!V231-(MR_Regression!D$3*MR_Rohdaten!$D231+D$4)</f>
        <v>#DIV/0!</v>
      </c>
      <c r="E230" s="479" t="e">
        <f>MR_Rohdaten!W231-(MR_Regression!E$3*MR_Rohdaten!$D231+E$4)</f>
        <v>#DIV/0!</v>
      </c>
      <c r="F230" s="479" t="e">
        <f>MR_Rohdaten!X231-(MR_Regression!F$3*MR_Rohdaten!$D231+F$4)</f>
        <v>#DIV/0!</v>
      </c>
      <c r="G230" s="479" t="e">
        <f>MR_Rohdaten!Y231-(MR_Regression!G$3*MR_Rohdaten!$D231+G$4)</f>
        <v>#DIV/0!</v>
      </c>
      <c r="H230" s="479" t="e">
        <f>MR_Rohdaten!Z231-(MR_Regression!H$3*MR_Rohdaten!$D231+H$4)</f>
        <v>#DIV/0!</v>
      </c>
      <c r="I230" s="479" t="e">
        <f>MR_Rohdaten!AA231-(MR_Regression!I$3*MR_Rohdaten!$D231+I$4)</f>
        <v>#DIV/0!</v>
      </c>
      <c r="J230" s="479" t="e">
        <f>MR_Rohdaten!AB231-(MR_Regression!J$3*MR_Rohdaten!$D231+J$4)</f>
        <v>#DIV/0!</v>
      </c>
      <c r="K230" s="479" t="e">
        <f>MR_Rohdaten!AC231-(MR_Regression!K$3*MR_Rohdaten!$D231+K$4)</f>
        <v>#DIV/0!</v>
      </c>
      <c r="L230" s="479" t="e">
        <f>MR_Rohdaten!AD231-(MR_Regression!L$3*MR_Rohdaten!$D231+L$4)</f>
        <v>#DIV/0!</v>
      </c>
      <c r="M230" s="479" t="e">
        <f>MR_Rohdaten!AE231-(MR_Regression!M$3*MR_Rohdaten!$D231+M$4)</f>
        <v>#DIV/0!</v>
      </c>
      <c r="N230" s="479" t="e">
        <f>MR_Rohdaten!AF231-(MR_Regression!N$3*MR_Rohdaten!$D231+N$4)</f>
        <v>#DIV/0!</v>
      </c>
      <c r="O230" s="479" t="e">
        <f>MR_Rohdaten!AG231-(MR_Regression!O$3*MR_Rohdaten!$D231+O$4)</f>
        <v>#DIV/0!</v>
      </c>
      <c r="P230" s="479" t="e">
        <f>MR_Rohdaten!AH231-(MR_Regression!P$3*MR_Rohdaten!$D231+P$4)</f>
        <v>#DIV/0!</v>
      </c>
    </row>
    <row r="231" spans="1:16" x14ac:dyDescent="0.25">
      <c r="A231" s="465">
        <v>226</v>
      </c>
      <c r="B231" s="479" t="e">
        <f>MR_Rohdaten!T232-(MR_Regression!B$3*MR_Rohdaten!$D232+B$4)</f>
        <v>#DIV/0!</v>
      </c>
      <c r="C231" s="479" t="e">
        <f>MR_Rohdaten!U232-(MR_Regression!C$3*MR_Rohdaten!$D232+C$4)</f>
        <v>#DIV/0!</v>
      </c>
      <c r="D231" s="479" t="e">
        <f>MR_Rohdaten!V232-(MR_Regression!D$3*MR_Rohdaten!$D232+D$4)</f>
        <v>#DIV/0!</v>
      </c>
      <c r="E231" s="479" t="e">
        <f>MR_Rohdaten!W232-(MR_Regression!E$3*MR_Rohdaten!$D232+E$4)</f>
        <v>#DIV/0!</v>
      </c>
      <c r="F231" s="479" t="e">
        <f>MR_Rohdaten!X232-(MR_Regression!F$3*MR_Rohdaten!$D232+F$4)</f>
        <v>#DIV/0!</v>
      </c>
      <c r="G231" s="479" t="e">
        <f>MR_Rohdaten!Y232-(MR_Regression!G$3*MR_Rohdaten!$D232+G$4)</f>
        <v>#DIV/0!</v>
      </c>
      <c r="H231" s="479" t="e">
        <f>MR_Rohdaten!Z232-(MR_Regression!H$3*MR_Rohdaten!$D232+H$4)</f>
        <v>#DIV/0!</v>
      </c>
      <c r="I231" s="479" t="e">
        <f>MR_Rohdaten!AA232-(MR_Regression!I$3*MR_Rohdaten!$D232+I$4)</f>
        <v>#DIV/0!</v>
      </c>
      <c r="J231" s="479" t="e">
        <f>MR_Rohdaten!AB232-(MR_Regression!J$3*MR_Rohdaten!$D232+J$4)</f>
        <v>#DIV/0!</v>
      </c>
      <c r="K231" s="479" t="e">
        <f>MR_Rohdaten!AC232-(MR_Regression!K$3*MR_Rohdaten!$D232+K$4)</f>
        <v>#DIV/0!</v>
      </c>
      <c r="L231" s="479" t="e">
        <f>MR_Rohdaten!AD232-(MR_Regression!L$3*MR_Rohdaten!$D232+L$4)</f>
        <v>#DIV/0!</v>
      </c>
      <c r="M231" s="479" t="e">
        <f>MR_Rohdaten!AE232-(MR_Regression!M$3*MR_Rohdaten!$D232+M$4)</f>
        <v>#DIV/0!</v>
      </c>
      <c r="N231" s="479" t="e">
        <f>MR_Rohdaten!AF232-(MR_Regression!N$3*MR_Rohdaten!$D232+N$4)</f>
        <v>#DIV/0!</v>
      </c>
      <c r="O231" s="479" t="e">
        <f>MR_Rohdaten!AG232-(MR_Regression!O$3*MR_Rohdaten!$D232+O$4)</f>
        <v>#DIV/0!</v>
      </c>
      <c r="P231" s="479" t="e">
        <f>MR_Rohdaten!AH232-(MR_Regression!P$3*MR_Rohdaten!$D232+P$4)</f>
        <v>#DIV/0!</v>
      </c>
    </row>
    <row r="232" spans="1:16" x14ac:dyDescent="0.25">
      <c r="A232" s="465">
        <v>227</v>
      </c>
      <c r="B232" s="479" t="e">
        <f>MR_Rohdaten!T233-(MR_Regression!B$3*MR_Rohdaten!$D233+B$4)</f>
        <v>#DIV/0!</v>
      </c>
      <c r="C232" s="479" t="e">
        <f>MR_Rohdaten!U233-(MR_Regression!C$3*MR_Rohdaten!$D233+C$4)</f>
        <v>#DIV/0!</v>
      </c>
      <c r="D232" s="479" t="e">
        <f>MR_Rohdaten!V233-(MR_Regression!D$3*MR_Rohdaten!$D233+D$4)</f>
        <v>#DIV/0!</v>
      </c>
      <c r="E232" s="479" t="e">
        <f>MR_Rohdaten!W233-(MR_Regression!E$3*MR_Rohdaten!$D233+E$4)</f>
        <v>#DIV/0!</v>
      </c>
      <c r="F232" s="479" t="e">
        <f>MR_Rohdaten!X233-(MR_Regression!F$3*MR_Rohdaten!$D233+F$4)</f>
        <v>#DIV/0!</v>
      </c>
      <c r="G232" s="479" t="e">
        <f>MR_Rohdaten!Y233-(MR_Regression!G$3*MR_Rohdaten!$D233+G$4)</f>
        <v>#DIV/0!</v>
      </c>
      <c r="H232" s="479" t="e">
        <f>MR_Rohdaten!Z233-(MR_Regression!H$3*MR_Rohdaten!$D233+H$4)</f>
        <v>#DIV/0!</v>
      </c>
      <c r="I232" s="479" t="e">
        <f>MR_Rohdaten!AA233-(MR_Regression!I$3*MR_Rohdaten!$D233+I$4)</f>
        <v>#DIV/0!</v>
      </c>
      <c r="J232" s="479" t="e">
        <f>MR_Rohdaten!AB233-(MR_Regression!J$3*MR_Rohdaten!$D233+J$4)</f>
        <v>#DIV/0!</v>
      </c>
      <c r="K232" s="479" t="e">
        <f>MR_Rohdaten!AC233-(MR_Regression!K$3*MR_Rohdaten!$D233+K$4)</f>
        <v>#DIV/0!</v>
      </c>
      <c r="L232" s="479" t="e">
        <f>MR_Rohdaten!AD233-(MR_Regression!L$3*MR_Rohdaten!$D233+L$4)</f>
        <v>#DIV/0!</v>
      </c>
      <c r="M232" s="479" t="e">
        <f>MR_Rohdaten!AE233-(MR_Regression!M$3*MR_Rohdaten!$D233+M$4)</f>
        <v>#DIV/0!</v>
      </c>
      <c r="N232" s="479" t="e">
        <f>MR_Rohdaten!AF233-(MR_Regression!N$3*MR_Rohdaten!$D233+N$4)</f>
        <v>#DIV/0!</v>
      </c>
      <c r="O232" s="479" t="e">
        <f>MR_Rohdaten!AG233-(MR_Regression!O$3*MR_Rohdaten!$D233+O$4)</f>
        <v>#DIV/0!</v>
      </c>
      <c r="P232" s="479" t="e">
        <f>MR_Rohdaten!AH233-(MR_Regression!P$3*MR_Rohdaten!$D233+P$4)</f>
        <v>#DIV/0!</v>
      </c>
    </row>
    <row r="233" spans="1:16" x14ac:dyDescent="0.25">
      <c r="A233" s="465">
        <v>228</v>
      </c>
      <c r="B233" s="479" t="e">
        <f>MR_Rohdaten!T234-(MR_Regression!B$3*MR_Rohdaten!$D234+B$4)</f>
        <v>#DIV/0!</v>
      </c>
      <c r="C233" s="479" t="e">
        <f>MR_Rohdaten!U234-(MR_Regression!C$3*MR_Rohdaten!$D234+C$4)</f>
        <v>#DIV/0!</v>
      </c>
      <c r="D233" s="479" t="e">
        <f>MR_Rohdaten!V234-(MR_Regression!D$3*MR_Rohdaten!$D234+D$4)</f>
        <v>#DIV/0!</v>
      </c>
      <c r="E233" s="479" t="e">
        <f>MR_Rohdaten!W234-(MR_Regression!E$3*MR_Rohdaten!$D234+E$4)</f>
        <v>#DIV/0!</v>
      </c>
      <c r="F233" s="479" t="e">
        <f>MR_Rohdaten!X234-(MR_Regression!F$3*MR_Rohdaten!$D234+F$4)</f>
        <v>#DIV/0!</v>
      </c>
      <c r="G233" s="479" t="e">
        <f>MR_Rohdaten!Y234-(MR_Regression!G$3*MR_Rohdaten!$D234+G$4)</f>
        <v>#DIV/0!</v>
      </c>
      <c r="H233" s="479" t="e">
        <f>MR_Rohdaten!Z234-(MR_Regression!H$3*MR_Rohdaten!$D234+H$4)</f>
        <v>#DIV/0!</v>
      </c>
      <c r="I233" s="479" t="e">
        <f>MR_Rohdaten!AA234-(MR_Regression!I$3*MR_Rohdaten!$D234+I$4)</f>
        <v>#DIV/0!</v>
      </c>
      <c r="J233" s="479" t="e">
        <f>MR_Rohdaten!AB234-(MR_Regression!J$3*MR_Rohdaten!$D234+J$4)</f>
        <v>#DIV/0!</v>
      </c>
      <c r="K233" s="479" t="e">
        <f>MR_Rohdaten!AC234-(MR_Regression!K$3*MR_Rohdaten!$D234+K$4)</f>
        <v>#DIV/0!</v>
      </c>
      <c r="L233" s="479" t="e">
        <f>MR_Rohdaten!AD234-(MR_Regression!L$3*MR_Rohdaten!$D234+L$4)</f>
        <v>#DIV/0!</v>
      </c>
      <c r="M233" s="479" t="e">
        <f>MR_Rohdaten!AE234-(MR_Regression!M$3*MR_Rohdaten!$D234+M$4)</f>
        <v>#DIV/0!</v>
      </c>
      <c r="N233" s="479" t="e">
        <f>MR_Rohdaten!AF234-(MR_Regression!N$3*MR_Rohdaten!$D234+N$4)</f>
        <v>#DIV/0!</v>
      </c>
      <c r="O233" s="479" t="e">
        <f>MR_Rohdaten!AG234-(MR_Regression!O$3*MR_Rohdaten!$D234+O$4)</f>
        <v>#DIV/0!</v>
      </c>
      <c r="P233" s="479" t="e">
        <f>MR_Rohdaten!AH234-(MR_Regression!P$3*MR_Rohdaten!$D234+P$4)</f>
        <v>#DIV/0!</v>
      </c>
    </row>
    <row r="234" spans="1:16" x14ac:dyDescent="0.25">
      <c r="A234" s="465">
        <v>229</v>
      </c>
      <c r="B234" s="479" t="e">
        <f>MR_Rohdaten!T235-(MR_Regression!B$3*MR_Rohdaten!$D235+B$4)</f>
        <v>#DIV/0!</v>
      </c>
      <c r="C234" s="479" t="e">
        <f>MR_Rohdaten!U235-(MR_Regression!C$3*MR_Rohdaten!$D235+C$4)</f>
        <v>#DIV/0!</v>
      </c>
      <c r="D234" s="479" t="e">
        <f>MR_Rohdaten!V235-(MR_Regression!D$3*MR_Rohdaten!$D235+D$4)</f>
        <v>#DIV/0!</v>
      </c>
      <c r="E234" s="479" t="e">
        <f>MR_Rohdaten!W235-(MR_Regression!E$3*MR_Rohdaten!$D235+E$4)</f>
        <v>#DIV/0!</v>
      </c>
      <c r="F234" s="479" t="e">
        <f>MR_Rohdaten!X235-(MR_Regression!F$3*MR_Rohdaten!$D235+F$4)</f>
        <v>#DIV/0!</v>
      </c>
      <c r="G234" s="479" t="e">
        <f>MR_Rohdaten!Y235-(MR_Regression!G$3*MR_Rohdaten!$D235+G$4)</f>
        <v>#DIV/0!</v>
      </c>
      <c r="H234" s="479" t="e">
        <f>MR_Rohdaten!Z235-(MR_Regression!H$3*MR_Rohdaten!$D235+H$4)</f>
        <v>#DIV/0!</v>
      </c>
      <c r="I234" s="479" t="e">
        <f>MR_Rohdaten!AA235-(MR_Regression!I$3*MR_Rohdaten!$D235+I$4)</f>
        <v>#DIV/0!</v>
      </c>
      <c r="J234" s="479" t="e">
        <f>MR_Rohdaten!AB235-(MR_Regression!J$3*MR_Rohdaten!$D235+J$4)</f>
        <v>#DIV/0!</v>
      </c>
      <c r="K234" s="479" t="e">
        <f>MR_Rohdaten!AC235-(MR_Regression!K$3*MR_Rohdaten!$D235+K$4)</f>
        <v>#DIV/0!</v>
      </c>
      <c r="L234" s="479" t="e">
        <f>MR_Rohdaten!AD235-(MR_Regression!L$3*MR_Rohdaten!$D235+L$4)</f>
        <v>#DIV/0!</v>
      </c>
      <c r="M234" s="479" t="e">
        <f>MR_Rohdaten!AE235-(MR_Regression!M$3*MR_Rohdaten!$D235+M$4)</f>
        <v>#DIV/0!</v>
      </c>
      <c r="N234" s="479" t="e">
        <f>MR_Rohdaten!AF235-(MR_Regression!N$3*MR_Rohdaten!$D235+N$4)</f>
        <v>#DIV/0!</v>
      </c>
      <c r="O234" s="479" t="e">
        <f>MR_Rohdaten!AG235-(MR_Regression!O$3*MR_Rohdaten!$D235+O$4)</f>
        <v>#DIV/0!</v>
      </c>
      <c r="P234" s="479" t="e">
        <f>MR_Rohdaten!AH235-(MR_Regression!P$3*MR_Rohdaten!$D235+P$4)</f>
        <v>#DIV/0!</v>
      </c>
    </row>
    <row r="235" spans="1:16" x14ac:dyDescent="0.25">
      <c r="A235" s="465">
        <v>230</v>
      </c>
      <c r="B235" s="479" t="e">
        <f>MR_Rohdaten!T236-(MR_Regression!B$3*MR_Rohdaten!$D236+B$4)</f>
        <v>#DIV/0!</v>
      </c>
      <c r="C235" s="479" t="e">
        <f>MR_Rohdaten!U236-(MR_Regression!C$3*MR_Rohdaten!$D236+C$4)</f>
        <v>#DIV/0!</v>
      </c>
      <c r="D235" s="479" t="e">
        <f>MR_Rohdaten!V236-(MR_Regression!D$3*MR_Rohdaten!$D236+D$4)</f>
        <v>#DIV/0!</v>
      </c>
      <c r="E235" s="479" t="e">
        <f>MR_Rohdaten!W236-(MR_Regression!E$3*MR_Rohdaten!$D236+E$4)</f>
        <v>#DIV/0!</v>
      </c>
      <c r="F235" s="479" t="e">
        <f>MR_Rohdaten!X236-(MR_Regression!F$3*MR_Rohdaten!$D236+F$4)</f>
        <v>#DIV/0!</v>
      </c>
      <c r="G235" s="479" t="e">
        <f>MR_Rohdaten!Y236-(MR_Regression!G$3*MR_Rohdaten!$D236+G$4)</f>
        <v>#DIV/0!</v>
      </c>
      <c r="H235" s="479" t="e">
        <f>MR_Rohdaten!Z236-(MR_Regression!H$3*MR_Rohdaten!$D236+H$4)</f>
        <v>#DIV/0!</v>
      </c>
      <c r="I235" s="479" t="e">
        <f>MR_Rohdaten!AA236-(MR_Regression!I$3*MR_Rohdaten!$D236+I$4)</f>
        <v>#DIV/0!</v>
      </c>
      <c r="J235" s="479" t="e">
        <f>MR_Rohdaten!AB236-(MR_Regression!J$3*MR_Rohdaten!$D236+J$4)</f>
        <v>#DIV/0!</v>
      </c>
      <c r="K235" s="479" t="e">
        <f>MR_Rohdaten!AC236-(MR_Regression!K$3*MR_Rohdaten!$D236+K$4)</f>
        <v>#DIV/0!</v>
      </c>
      <c r="L235" s="479" t="e">
        <f>MR_Rohdaten!AD236-(MR_Regression!L$3*MR_Rohdaten!$D236+L$4)</f>
        <v>#DIV/0!</v>
      </c>
      <c r="M235" s="479" t="e">
        <f>MR_Rohdaten!AE236-(MR_Regression!M$3*MR_Rohdaten!$D236+M$4)</f>
        <v>#DIV/0!</v>
      </c>
      <c r="N235" s="479" t="e">
        <f>MR_Rohdaten!AF236-(MR_Regression!N$3*MR_Rohdaten!$D236+N$4)</f>
        <v>#DIV/0!</v>
      </c>
      <c r="O235" s="479" t="e">
        <f>MR_Rohdaten!AG236-(MR_Regression!O$3*MR_Rohdaten!$D236+O$4)</f>
        <v>#DIV/0!</v>
      </c>
      <c r="P235" s="479" t="e">
        <f>MR_Rohdaten!AH236-(MR_Regression!P$3*MR_Rohdaten!$D236+P$4)</f>
        <v>#DIV/0!</v>
      </c>
    </row>
    <row r="236" spans="1:16" x14ac:dyDescent="0.25">
      <c r="A236" s="465">
        <v>231</v>
      </c>
      <c r="B236" s="479" t="e">
        <f>MR_Rohdaten!T237-(MR_Regression!B$3*MR_Rohdaten!$D237+B$4)</f>
        <v>#DIV/0!</v>
      </c>
      <c r="C236" s="479" t="e">
        <f>MR_Rohdaten!U237-(MR_Regression!C$3*MR_Rohdaten!$D237+C$4)</f>
        <v>#DIV/0!</v>
      </c>
      <c r="D236" s="479" t="e">
        <f>MR_Rohdaten!V237-(MR_Regression!D$3*MR_Rohdaten!$D237+D$4)</f>
        <v>#DIV/0!</v>
      </c>
      <c r="E236" s="479" t="e">
        <f>MR_Rohdaten!W237-(MR_Regression!E$3*MR_Rohdaten!$D237+E$4)</f>
        <v>#DIV/0!</v>
      </c>
      <c r="F236" s="479" t="e">
        <f>MR_Rohdaten!X237-(MR_Regression!F$3*MR_Rohdaten!$D237+F$4)</f>
        <v>#DIV/0!</v>
      </c>
      <c r="G236" s="479" t="e">
        <f>MR_Rohdaten!Y237-(MR_Regression!G$3*MR_Rohdaten!$D237+G$4)</f>
        <v>#DIV/0!</v>
      </c>
      <c r="H236" s="479" t="e">
        <f>MR_Rohdaten!Z237-(MR_Regression!H$3*MR_Rohdaten!$D237+H$4)</f>
        <v>#DIV/0!</v>
      </c>
      <c r="I236" s="479" t="e">
        <f>MR_Rohdaten!AA237-(MR_Regression!I$3*MR_Rohdaten!$D237+I$4)</f>
        <v>#DIV/0!</v>
      </c>
      <c r="J236" s="479" t="e">
        <f>MR_Rohdaten!AB237-(MR_Regression!J$3*MR_Rohdaten!$D237+J$4)</f>
        <v>#DIV/0!</v>
      </c>
      <c r="K236" s="479" t="e">
        <f>MR_Rohdaten!AC237-(MR_Regression!K$3*MR_Rohdaten!$D237+K$4)</f>
        <v>#DIV/0!</v>
      </c>
      <c r="L236" s="479" t="e">
        <f>MR_Rohdaten!AD237-(MR_Regression!L$3*MR_Rohdaten!$D237+L$4)</f>
        <v>#DIV/0!</v>
      </c>
      <c r="M236" s="479" t="e">
        <f>MR_Rohdaten!AE237-(MR_Regression!M$3*MR_Rohdaten!$D237+M$4)</f>
        <v>#DIV/0!</v>
      </c>
      <c r="N236" s="479" t="e">
        <f>MR_Rohdaten!AF237-(MR_Regression!N$3*MR_Rohdaten!$D237+N$4)</f>
        <v>#DIV/0!</v>
      </c>
      <c r="O236" s="479" t="e">
        <f>MR_Rohdaten!AG237-(MR_Regression!O$3*MR_Rohdaten!$D237+O$4)</f>
        <v>#DIV/0!</v>
      </c>
      <c r="P236" s="479" t="e">
        <f>MR_Rohdaten!AH237-(MR_Regression!P$3*MR_Rohdaten!$D237+P$4)</f>
        <v>#DIV/0!</v>
      </c>
    </row>
    <row r="237" spans="1:16" x14ac:dyDescent="0.25">
      <c r="A237" s="465">
        <v>232</v>
      </c>
      <c r="B237" s="479" t="e">
        <f>MR_Rohdaten!T238-(MR_Regression!B$3*MR_Rohdaten!$D238+B$4)</f>
        <v>#DIV/0!</v>
      </c>
      <c r="C237" s="479" t="e">
        <f>MR_Rohdaten!U238-(MR_Regression!C$3*MR_Rohdaten!$D238+C$4)</f>
        <v>#DIV/0!</v>
      </c>
      <c r="D237" s="479" t="e">
        <f>MR_Rohdaten!V238-(MR_Regression!D$3*MR_Rohdaten!$D238+D$4)</f>
        <v>#DIV/0!</v>
      </c>
      <c r="E237" s="479" t="e">
        <f>MR_Rohdaten!W238-(MR_Regression!E$3*MR_Rohdaten!$D238+E$4)</f>
        <v>#DIV/0!</v>
      </c>
      <c r="F237" s="479" t="e">
        <f>MR_Rohdaten!X238-(MR_Regression!F$3*MR_Rohdaten!$D238+F$4)</f>
        <v>#DIV/0!</v>
      </c>
      <c r="G237" s="479" t="e">
        <f>MR_Rohdaten!Y238-(MR_Regression!G$3*MR_Rohdaten!$D238+G$4)</f>
        <v>#DIV/0!</v>
      </c>
      <c r="H237" s="479" t="e">
        <f>MR_Rohdaten!Z238-(MR_Regression!H$3*MR_Rohdaten!$D238+H$4)</f>
        <v>#DIV/0!</v>
      </c>
      <c r="I237" s="479" t="e">
        <f>MR_Rohdaten!AA238-(MR_Regression!I$3*MR_Rohdaten!$D238+I$4)</f>
        <v>#DIV/0!</v>
      </c>
      <c r="J237" s="479" t="e">
        <f>MR_Rohdaten!AB238-(MR_Regression!J$3*MR_Rohdaten!$D238+J$4)</f>
        <v>#DIV/0!</v>
      </c>
      <c r="K237" s="479" t="e">
        <f>MR_Rohdaten!AC238-(MR_Regression!K$3*MR_Rohdaten!$D238+K$4)</f>
        <v>#DIV/0!</v>
      </c>
      <c r="L237" s="479" t="e">
        <f>MR_Rohdaten!AD238-(MR_Regression!L$3*MR_Rohdaten!$D238+L$4)</f>
        <v>#DIV/0!</v>
      </c>
      <c r="M237" s="479" t="e">
        <f>MR_Rohdaten!AE238-(MR_Regression!M$3*MR_Rohdaten!$D238+M$4)</f>
        <v>#DIV/0!</v>
      </c>
      <c r="N237" s="479" t="e">
        <f>MR_Rohdaten!AF238-(MR_Regression!N$3*MR_Rohdaten!$D238+N$4)</f>
        <v>#DIV/0!</v>
      </c>
      <c r="O237" s="479" t="e">
        <f>MR_Rohdaten!AG238-(MR_Regression!O$3*MR_Rohdaten!$D238+O$4)</f>
        <v>#DIV/0!</v>
      </c>
      <c r="P237" s="479" t="e">
        <f>MR_Rohdaten!AH238-(MR_Regression!P$3*MR_Rohdaten!$D238+P$4)</f>
        <v>#DIV/0!</v>
      </c>
    </row>
    <row r="238" spans="1:16" x14ac:dyDescent="0.25">
      <c r="A238" s="465">
        <v>233</v>
      </c>
      <c r="B238" s="479" t="e">
        <f>MR_Rohdaten!T239-(MR_Regression!B$3*MR_Rohdaten!$D239+B$4)</f>
        <v>#DIV/0!</v>
      </c>
      <c r="C238" s="479" t="e">
        <f>MR_Rohdaten!U239-(MR_Regression!C$3*MR_Rohdaten!$D239+C$4)</f>
        <v>#DIV/0!</v>
      </c>
      <c r="D238" s="479" t="e">
        <f>MR_Rohdaten!V239-(MR_Regression!D$3*MR_Rohdaten!$D239+D$4)</f>
        <v>#DIV/0!</v>
      </c>
      <c r="E238" s="479" t="e">
        <f>MR_Rohdaten!W239-(MR_Regression!E$3*MR_Rohdaten!$D239+E$4)</f>
        <v>#DIV/0!</v>
      </c>
      <c r="F238" s="479" t="e">
        <f>MR_Rohdaten!X239-(MR_Regression!F$3*MR_Rohdaten!$D239+F$4)</f>
        <v>#DIV/0!</v>
      </c>
      <c r="G238" s="479" t="e">
        <f>MR_Rohdaten!Y239-(MR_Regression!G$3*MR_Rohdaten!$D239+G$4)</f>
        <v>#DIV/0!</v>
      </c>
      <c r="H238" s="479" t="e">
        <f>MR_Rohdaten!Z239-(MR_Regression!H$3*MR_Rohdaten!$D239+H$4)</f>
        <v>#DIV/0!</v>
      </c>
      <c r="I238" s="479" t="e">
        <f>MR_Rohdaten!AA239-(MR_Regression!I$3*MR_Rohdaten!$D239+I$4)</f>
        <v>#DIV/0!</v>
      </c>
      <c r="J238" s="479" t="e">
        <f>MR_Rohdaten!AB239-(MR_Regression!J$3*MR_Rohdaten!$D239+J$4)</f>
        <v>#DIV/0!</v>
      </c>
      <c r="K238" s="479" t="e">
        <f>MR_Rohdaten!AC239-(MR_Regression!K$3*MR_Rohdaten!$D239+K$4)</f>
        <v>#DIV/0!</v>
      </c>
      <c r="L238" s="479" t="e">
        <f>MR_Rohdaten!AD239-(MR_Regression!L$3*MR_Rohdaten!$D239+L$4)</f>
        <v>#DIV/0!</v>
      </c>
      <c r="M238" s="479" t="e">
        <f>MR_Rohdaten!AE239-(MR_Regression!M$3*MR_Rohdaten!$D239+M$4)</f>
        <v>#DIV/0!</v>
      </c>
      <c r="N238" s="479" t="e">
        <f>MR_Rohdaten!AF239-(MR_Regression!N$3*MR_Rohdaten!$D239+N$4)</f>
        <v>#DIV/0!</v>
      </c>
      <c r="O238" s="479" t="e">
        <f>MR_Rohdaten!AG239-(MR_Regression!O$3*MR_Rohdaten!$D239+O$4)</f>
        <v>#DIV/0!</v>
      </c>
      <c r="P238" s="479" t="e">
        <f>MR_Rohdaten!AH239-(MR_Regression!P$3*MR_Rohdaten!$D239+P$4)</f>
        <v>#DIV/0!</v>
      </c>
    </row>
    <row r="239" spans="1:16" x14ac:dyDescent="0.25">
      <c r="A239" s="465">
        <v>234</v>
      </c>
      <c r="B239" s="479" t="e">
        <f>MR_Rohdaten!T240-(MR_Regression!B$3*MR_Rohdaten!$D240+B$4)</f>
        <v>#DIV/0!</v>
      </c>
      <c r="C239" s="479" t="e">
        <f>MR_Rohdaten!U240-(MR_Regression!C$3*MR_Rohdaten!$D240+C$4)</f>
        <v>#DIV/0!</v>
      </c>
      <c r="D239" s="479" t="e">
        <f>MR_Rohdaten!V240-(MR_Regression!D$3*MR_Rohdaten!$D240+D$4)</f>
        <v>#DIV/0!</v>
      </c>
      <c r="E239" s="479" t="e">
        <f>MR_Rohdaten!W240-(MR_Regression!E$3*MR_Rohdaten!$D240+E$4)</f>
        <v>#DIV/0!</v>
      </c>
      <c r="F239" s="479" t="e">
        <f>MR_Rohdaten!X240-(MR_Regression!F$3*MR_Rohdaten!$D240+F$4)</f>
        <v>#DIV/0!</v>
      </c>
      <c r="G239" s="479" t="e">
        <f>MR_Rohdaten!Y240-(MR_Regression!G$3*MR_Rohdaten!$D240+G$4)</f>
        <v>#DIV/0!</v>
      </c>
      <c r="H239" s="479" t="e">
        <f>MR_Rohdaten!Z240-(MR_Regression!H$3*MR_Rohdaten!$D240+H$4)</f>
        <v>#DIV/0!</v>
      </c>
      <c r="I239" s="479" t="e">
        <f>MR_Rohdaten!AA240-(MR_Regression!I$3*MR_Rohdaten!$D240+I$4)</f>
        <v>#DIV/0!</v>
      </c>
      <c r="J239" s="479" t="e">
        <f>MR_Rohdaten!AB240-(MR_Regression!J$3*MR_Rohdaten!$D240+J$4)</f>
        <v>#DIV/0!</v>
      </c>
      <c r="K239" s="479" t="e">
        <f>MR_Rohdaten!AC240-(MR_Regression!K$3*MR_Rohdaten!$D240+K$4)</f>
        <v>#DIV/0!</v>
      </c>
      <c r="L239" s="479" t="e">
        <f>MR_Rohdaten!AD240-(MR_Regression!L$3*MR_Rohdaten!$D240+L$4)</f>
        <v>#DIV/0!</v>
      </c>
      <c r="M239" s="479" t="e">
        <f>MR_Rohdaten!AE240-(MR_Regression!M$3*MR_Rohdaten!$D240+M$4)</f>
        <v>#DIV/0!</v>
      </c>
      <c r="N239" s="479" t="e">
        <f>MR_Rohdaten!AF240-(MR_Regression!N$3*MR_Rohdaten!$D240+N$4)</f>
        <v>#DIV/0!</v>
      </c>
      <c r="O239" s="479" t="e">
        <f>MR_Rohdaten!AG240-(MR_Regression!O$3*MR_Rohdaten!$D240+O$4)</f>
        <v>#DIV/0!</v>
      </c>
      <c r="P239" s="479" t="e">
        <f>MR_Rohdaten!AH240-(MR_Regression!P$3*MR_Rohdaten!$D240+P$4)</f>
        <v>#DIV/0!</v>
      </c>
    </row>
    <row r="240" spans="1:16" x14ac:dyDescent="0.25">
      <c r="A240" s="465">
        <v>235</v>
      </c>
      <c r="B240" s="479" t="e">
        <f>MR_Rohdaten!T241-(MR_Regression!B$3*MR_Rohdaten!$D241+B$4)</f>
        <v>#DIV/0!</v>
      </c>
      <c r="C240" s="479" t="e">
        <f>MR_Rohdaten!U241-(MR_Regression!C$3*MR_Rohdaten!$D241+C$4)</f>
        <v>#DIV/0!</v>
      </c>
      <c r="D240" s="479" t="e">
        <f>MR_Rohdaten!V241-(MR_Regression!D$3*MR_Rohdaten!$D241+D$4)</f>
        <v>#DIV/0!</v>
      </c>
      <c r="E240" s="479" t="e">
        <f>MR_Rohdaten!W241-(MR_Regression!E$3*MR_Rohdaten!$D241+E$4)</f>
        <v>#DIV/0!</v>
      </c>
      <c r="F240" s="479" t="e">
        <f>MR_Rohdaten!X241-(MR_Regression!F$3*MR_Rohdaten!$D241+F$4)</f>
        <v>#DIV/0!</v>
      </c>
      <c r="G240" s="479" t="e">
        <f>MR_Rohdaten!Y241-(MR_Regression!G$3*MR_Rohdaten!$D241+G$4)</f>
        <v>#DIV/0!</v>
      </c>
      <c r="H240" s="479" t="e">
        <f>MR_Rohdaten!Z241-(MR_Regression!H$3*MR_Rohdaten!$D241+H$4)</f>
        <v>#DIV/0!</v>
      </c>
      <c r="I240" s="479" t="e">
        <f>MR_Rohdaten!AA241-(MR_Regression!I$3*MR_Rohdaten!$D241+I$4)</f>
        <v>#DIV/0!</v>
      </c>
      <c r="J240" s="479" t="e">
        <f>MR_Rohdaten!AB241-(MR_Regression!J$3*MR_Rohdaten!$D241+J$4)</f>
        <v>#DIV/0!</v>
      </c>
      <c r="K240" s="479" t="e">
        <f>MR_Rohdaten!AC241-(MR_Regression!K$3*MR_Rohdaten!$D241+K$4)</f>
        <v>#DIV/0!</v>
      </c>
      <c r="L240" s="479" t="e">
        <f>MR_Rohdaten!AD241-(MR_Regression!L$3*MR_Rohdaten!$D241+L$4)</f>
        <v>#DIV/0!</v>
      </c>
      <c r="M240" s="479" t="e">
        <f>MR_Rohdaten!AE241-(MR_Regression!M$3*MR_Rohdaten!$D241+M$4)</f>
        <v>#DIV/0!</v>
      </c>
      <c r="N240" s="479" t="e">
        <f>MR_Rohdaten!AF241-(MR_Regression!N$3*MR_Rohdaten!$D241+N$4)</f>
        <v>#DIV/0!</v>
      </c>
      <c r="O240" s="479" t="e">
        <f>MR_Rohdaten!AG241-(MR_Regression!O$3*MR_Rohdaten!$D241+O$4)</f>
        <v>#DIV/0!</v>
      </c>
      <c r="P240" s="479" t="e">
        <f>MR_Rohdaten!AH241-(MR_Regression!P$3*MR_Rohdaten!$D241+P$4)</f>
        <v>#DIV/0!</v>
      </c>
    </row>
    <row r="241" spans="1:16" x14ac:dyDescent="0.25">
      <c r="A241" s="465">
        <v>236</v>
      </c>
      <c r="B241" s="479" t="e">
        <f>MR_Rohdaten!T242-(MR_Regression!B$3*MR_Rohdaten!$D242+B$4)</f>
        <v>#DIV/0!</v>
      </c>
      <c r="C241" s="479" t="e">
        <f>MR_Rohdaten!U242-(MR_Regression!C$3*MR_Rohdaten!$D242+C$4)</f>
        <v>#DIV/0!</v>
      </c>
      <c r="D241" s="479" t="e">
        <f>MR_Rohdaten!V242-(MR_Regression!D$3*MR_Rohdaten!$D242+D$4)</f>
        <v>#DIV/0!</v>
      </c>
      <c r="E241" s="479" t="e">
        <f>MR_Rohdaten!W242-(MR_Regression!E$3*MR_Rohdaten!$D242+E$4)</f>
        <v>#DIV/0!</v>
      </c>
      <c r="F241" s="479" t="e">
        <f>MR_Rohdaten!X242-(MR_Regression!F$3*MR_Rohdaten!$D242+F$4)</f>
        <v>#DIV/0!</v>
      </c>
      <c r="G241" s="479" t="e">
        <f>MR_Rohdaten!Y242-(MR_Regression!G$3*MR_Rohdaten!$D242+G$4)</f>
        <v>#DIV/0!</v>
      </c>
      <c r="H241" s="479" t="e">
        <f>MR_Rohdaten!Z242-(MR_Regression!H$3*MR_Rohdaten!$D242+H$4)</f>
        <v>#DIV/0!</v>
      </c>
      <c r="I241" s="479" t="e">
        <f>MR_Rohdaten!AA242-(MR_Regression!I$3*MR_Rohdaten!$D242+I$4)</f>
        <v>#DIV/0!</v>
      </c>
      <c r="J241" s="479" t="e">
        <f>MR_Rohdaten!AB242-(MR_Regression!J$3*MR_Rohdaten!$D242+J$4)</f>
        <v>#DIV/0!</v>
      </c>
      <c r="K241" s="479" t="e">
        <f>MR_Rohdaten!AC242-(MR_Regression!K$3*MR_Rohdaten!$D242+K$4)</f>
        <v>#DIV/0!</v>
      </c>
      <c r="L241" s="479" t="e">
        <f>MR_Rohdaten!AD242-(MR_Regression!L$3*MR_Rohdaten!$D242+L$4)</f>
        <v>#DIV/0!</v>
      </c>
      <c r="M241" s="479" t="e">
        <f>MR_Rohdaten!AE242-(MR_Regression!M$3*MR_Rohdaten!$D242+M$4)</f>
        <v>#DIV/0!</v>
      </c>
      <c r="N241" s="479" t="e">
        <f>MR_Rohdaten!AF242-(MR_Regression!N$3*MR_Rohdaten!$D242+N$4)</f>
        <v>#DIV/0!</v>
      </c>
      <c r="O241" s="479" t="e">
        <f>MR_Rohdaten!AG242-(MR_Regression!O$3*MR_Rohdaten!$D242+O$4)</f>
        <v>#DIV/0!</v>
      </c>
      <c r="P241" s="479" t="e">
        <f>MR_Rohdaten!AH242-(MR_Regression!P$3*MR_Rohdaten!$D242+P$4)</f>
        <v>#DIV/0!</v>
      </c>
    </row>
    <row r="242" spans="1:16" x14ac:dyDescent="0.25">
      <c r="A242" s="465">
        <v>237</v>
      </c>
      <c r="B242" s="479" t="e">
        <f>MR_Rohdaten!T243-(MR_Regression!B$3*MR_Rohdaten!$D243+B$4)</f>
        <v>#DIV/0!</v>
      </c>
      <c r="C242" s="479" t="e">
        <f>MR_Rohdaten!U243-(MR_Regression!C$3*MR_Rohdaten!$D243+C$4)</f>
        <v>#DIV/0!</v>
      </c>
      <c r="D242" s="479" t="e">
        <f>MR_Rohdaten!V243-(MR_Regression!D$3*MR_Rohdaten!$D243+D$4)</f>
        <v>#DIV/0!</v>
      </c>
      <c r="E242" s="479" t="e">
        <f>MR_Rohdaten!W243-(MR_Regression!E$3*MR_Rohdaten!$D243+E$4)</f>
        <v>#DIV/0!</v>
      </c>
      <c r="F242" s="479" t="e">
        <f>MR_Rohdaten!X243-(MR_Regression!F$3*MR_Rohdaten!$D243+F$4)</f>
        <v>#DIV/0!</v>
      </c>
      <c r="G242" s="479" t="e">
        <f>MR_Rohdaten!Y243-(MR_Regression!G$3*MR_Rohdaten!$D243+G$4)</f>
        <v>#DIV/0!</v>
      </c>
      <c r="H242" s="479" t="e">
        <f>MR_Rohdaten!Z243-(MR_Regression!H$3*MR_Rohdaten!$D243+H$4)</f>
        <v>#DIV/0!</v>
      </c>
      <c r="I242" s="479" t="e">
        <f>MR_Rohdaten!AA243-(MR_Regression!I$3*MR_Rohdaten!$D243+I$4)</f>
        <v>#DIV/0!</v>
      </c>
      <c r="J242" s="479" t="e">
        <f>MR_Rohdaten!AB243-(MR_Regression!J$3*MR_Rohdaten!$D243+J$4)</f>
        <v>#DIV/0!</v>
      </c>
      <c r="K242" s="479" t="e">
        <f>MR_Rohdaten!AC243-(MR_Regression!K$3*MR_Rohdaten!$D243+K$4)</f>
        <v>#DIV/0!</v>
      </c>
      <c r="L242" s="479" t="e">
        <f>MR_Rohdaten!AD243-(MR_Regression!L$3*MR_Rohdaten!$D243+L$4)</f>
        <v>#DIV/0!</v>
      </c>
      <c r="M242" s="479" t="e">
        <f>MR_Rohdaten!AE243-(MR_Regression!M$3*MR_Rohdaten!$D243+M$4)</f>
        <v>#DIV/0!</v>
      </c>
      <c r="N242" s="479" t="e">
        <f>MR_Rohdaten!AF243-(MR_Regression!N$3*MR_Rohdaten!$D243+N$4)</f>
        <v>#DIV/0!</v>
      </c>
      <c r="O242" s="479" t="e">
        <f>MR_Rohdaten!AG243-(MR_Regression!O$3*MR_Rohdaten!$D243+O$4)</f>
        <v>#DIV/0!</v>
      </c>
      <c r="P242" s="479" t="e">
        <f>MR_Rohdaten!AH243-(MR_Regression!P$3*MR_Rohdaten!$D243+P$4)</f>
        <v>#DIV/0!</v>
      </c>
    </row>
    <row r="243" spans="1:16" x14ac:dyDescent="0.25">
      <c r="A243" s="465">
        <v>238</v>
      </c>
      <c r="B243" s="479" t="e">
        <f>MR_Rohdaten!T244-(MR_Regression!B$3*MR_Rohdaten!$D244+B$4)</f>
        <v>#DIV/0!</v>
      </c>
      <c r="C243" s="479" t="e">
        <f>MR_Rohdaten!U244-(MR_Regression!C$3*MR_Rohdaten!$D244+C$4)</f>
        <v>#DIV/0!</v>
      </c>
      <c r="D243" s="479" t="e">
        <f>MR_Rohdaten!V244-(MR_Regression!D$3*MR_Rohdaten!$D244+D$4)</f>
        <v>#DIV/0!</v>
      </c>
      <c r="E243" s="479" t="e">
        <f>MR_Rohdaten!W244-(MR_Regression!E$3*MR_Rohdaten!$D244+E$4)</f>
        <v>#DIV/0!</v>
      </c>
      <c r="F243" s="479" t="e">
        <f>MR_Rohdaten!X244-(MR_Regression!F$3*MR_Rohdaten!$D244+F$4)</f>
        <v>#DIV/0!</v>
      </c>
      <c r="G243" s="479" t="e">
        <f>MR_Rohdaten!Y244-(MR_Regression!G$3*MR_Rohdaten!$D244+G$4)</f>
        <v>#DIV/0!</v>
      </c>
      <c r="H243" s="479" t="e">
        <f>MR_Rohdaten!Z244-(MR_Regression!H$3*MR_Rohdaten!$D244+H$4)</f>
        <v>#DIV/0!</v>
      </c>
      <c r="I243" s="479" t="e">
        <f>MR_Rohdaten!AA244-(MR_Regression!I$3*MR_Rohdaten!$D244+I$4)</f>
        <v>#DIV/0!</v>
      </c>
      <c r="J243" s="479" t="e">
        <f>MR_Rohdaten!AB244-(MR_Regression!J$3*MR_Rohdaten!$D244+J$4)</f>
        <v>#DIV/0!</v>
      </c>
      <c r="K243" s="479" t="e">
        <f>MR_Rohdaten!AC244-(MR_Regression!K$3*MR_Rohdaten!$D244+K$4)</f>
        <v>#DIV/0!</v>
      </c>
      <c r="L243" s="479" t="e">
        <f>MR_Rohdaten!AD244-(MR_Regression!L$3*MR_Rohdaten!$D244+L$4)</f>
        <v>#DIV/0!</v>
      </c>
      <c r="M243" s="479" t="e">
        <f>MR_Rohdaten!AE244-(MR_Regression!M$3*MR_Rohdaten!$D244+M$4)</f>
        <v>#DIV/0!</v>
      </c>
      <c r="N243" s="479" t="e">
        <f>MR_Rohdaten!AF244-(MR_Regression!N$3*MR_Rohdaten!$D244+N$4)</f>
        <v>#DIV/0!</v>
      </c>
      <c r="O243" s="479" t="e">
        <f>MR_Rohdaten!AG244-(MR_Regression!O$3*MR_Rohdaten!$D244+O$4)</f>
        <v>#DIV/0!</v>
      </c>
      <c r="P243" s="479" t="e">
        <f>MR_Rohdaten!AH244-(MR_Regression!P$3*MR_Rohdaten!$D244+P$4)</f>
        <v>#DIV/0!</v>
      </c>
    </row>
    <row r="244" spans="1:16" x14ac:dyDescent="0.25">
      <c r="A244" s="465">
        <v>239</v>
      </c>
      <c r="B244" s="479" t="e">
        <f>MR_Rohdaten!T245-(MR_Regression!B$3*MR_Rohdaten!$D245+B$4)</f>
        <v>#DIV/0!</v>
      </c>
      <c r="C244" s="479" t="e">
        <f>MR_Rohdaten!U245-(MR_Regression!C$3*MR_Rohdaten!$D245+C$4)</f>
        <v>#DIV/0!</v>
      </c>
      <c r="D244" s="479" t="e">
        <f>MR_Rohdaten!V245-(MR_Regression!D$3*MR_Rohdaten!$D245+D$4)</f>
        <v>#DIV/0!</v>
      </c>
      <c r="E244" s="479" t="e">
        <f>MR_Rohdaten!W245-(MR_Regression!E$3*MR_Rohdaten!$D245+E$4)</f>
        <v>#DIV/0!</v>
      </c>
      <c r="F244" s="479" t="e">
        <f>MR_Rohdaten!X245-(MR_Regression!F$3*MR_Rohdaten!$D245+F$4)</f>
        <v>#DIV/0!</v>
      </c>
      <c r="G244" s="479" t="e">
        <f>MR_Rohdaten!Y245-(MR_Regression!G$3*MR_Rohdaten!$D245+G$4)</f>
        <v>#DIV/0!</v>
      </c>
      <c r="H244" s="479" t="e">
        <f>MR_Rohdaten!Z245-(MR_Regression!H$3*MR_Rohdaten!$D245+H$4)</f>
        <v>#DIV/0!</v>
      </c>
      <c r="I244" s="479" t="e">
        <f>MR_Rohdaten!AA245-(MR_Regression!I$3*MR_Rohdaten!$D245+I$4)</f>
        <v>#DIV/0!</v>
      </c>
      <c r="J244" s="479" t="e">
        <f>MR_Rohdaten!AB245-(MR_Regression!J$3*MR_Rohdaten!$D245+J$4)</f>
        <v>#DIV/0!</v>
      </c>
      <c r="K244" s="479" t="e">
        <f>MR_Rohdaten!AC245-(MR_Regression!K$3*MR_Rohdaten!$D245+K$4)</f>
        <v>#DIV/0!</v>
      </c>
      <c r="L244" s="479" t="e">
        <f>MR_Rohdaten!AD245-(MR_Regression!L$3*MR_Rohdaten!$D245+L$4)</f>
        <v>#DIV/0!</v>
      </c>
      <c r="M244" s="479" t="e">
        <f>MR_Rohdaten!AE245-(MR_Regression!M$3*MR_Rohdaten!$D245+M$4)</f>
        <v>#DIV/0!</v>
      </c>
      <c r="N244" s="479" t="e">
        <f>MR_Rohdaten!AF245-(MR_Regression!N$3*MR_Rohdaten!$D245+N$4)</f>
        <v>#DIV/0!</v>
      </c>
      <c r="O244" s="479" t="e">
        <f>MR_Rohdaten!AG245-(MR_Regression!O$3*MR_Rohdaten!$D245+O$4)</f>
        <v>#DIV/0!</v>
      </c>
      <c r="P244" s="479" t="e">
        <f>MR_Rohdaten!AH245-(MR_Regression!P$3*MR_Rohdaten!$D245+P$4)</f>
        <v>#DIV/0!</v>
      </c>
    </row>
    <row r="245" spans="1:16" x14ac:dyDescent="0.25">
      <c r="A245" s="465">
        <v>240</v>
      </c>
      <c r="B245" s="479" t="e">
        <f>MR_Rohdaten!T246-(MR_Regression!B$3*MR_Rohdaten!$D246+B$4)</f>
        <v>#DIV/0!</v>
      </c>
      <c r="C245" s="479" t="e">
        <f>MR_Rohdaten!U246-(MR_Regression!C$3*MR_Rohdaten!$D246+C$4)</f>
        <v>#DIV/0!</v>
      </c>
      <c r="D245" s="479" t="e">
        <f>MR_Rohdaten!V246-(MR_Regression!D$3*MR_Rohdaten!$D246+D$4)</f>
        <v>#DIV/0!</v>
      </c>
      <c r="E245" s="479" t="e">
        <f>MR_Rohdaten!W246-(MR_Regression!E$3*MR_Rohdaten!$D246+E$4)</f>
        <v>#DIV/0!</v>
      </c>
      <c r="F245" s="479" t="e">
        <f>MR_Rohdaten!X246-(MR_Regression!F$3*MR_Rohdaten!$D246+F$4)</f>
        <v>#DIV/0!</v>
      </c>
      <c r="G245" s="479" t="e">
        <f>MR_Rohdaten!Y246-(MR_Regression!G$3*MR_Rohdaten!$D246+G$4)</f>
        <v>#DIV/0!</v>
      </c>
      <c r="H245" s="479" t="e">
        <f>MR_Rohdaten!Z246-(MR_Regression!H$3*MR_Rohdaten!$D246+H$4)</f>
        <v>#DIV/0!</v>
      </c>
      <c r="I245" s="479" t="e">
        <f>MR_Rohdaten!AA246-(MR_Regression!I$3*MR_Rohdaten!$D246+I$4)</f>
        <v>#DIV/0!</v>
      </c>
      <c r="J245" s="479" t="e">
        <f>MR_Rohdaten!AB246-(MR_Regression!J$3*MR_Rohdaten!$D246+J$4)</f>
        <v>#DIV/0!</v>
      </c>
      <c r="K245" s="479" t="e">
        <f>MR_Rohdaten!AC246-(MR_Regression!K$3*MR_Rohdaten!$D246+K$4)</f>
        <v>#DIV/0!</v>
      </c>
      <c r="L245" s="479" t="e">
        <f>MR_Rohdaten!AD246-(MR_Regression!L$3*MR_Rohdaten!$D246+L$4)</f>
        <v>#DIV/0!</v>
      </c>
      <c r="M245" s="479" t="e">
        <f>MR_Rohdaten!AE246-(MR_Regression!M$3*MR_Rohdaten!$D246+M$4)</f>
        <v>#DIV/0!</v>
      </c>
      <c r="N245" s="479" t="e">
        <f>MR_Rohdaten!AF246-(MR_Regression!N$3*MR_Rohdaten!$D246+N$4)</f>
        <v>#DIV/0!</v>
      </c>
      <c r="O245" s="479" t="e">
        <f>MR_Rohdaten!AG246-(MR_Regression!O$3*MR_Rohdaten!$D246+O$4)</f>
        <v>#DIV/0!</v>
      </c>
      <c r="P245" s="479" t="e">
        <f>MR_Rohdaten!AH246-(MR_Regression!P$3*MR_Rohdaten!$D246+P$4)</f>
        <v>#DIV/0!</v>
      </c>
    </row>
    <row r="246" spans="1:16" x14ac:dyDescent="0.25">
      <c r="A246" s="465">
        <v>241</v>
      </c>
      <c r="B246" s="479" t="e">
        <f>MR_Rohdaten!T247-(MR_Regression!B$3*MR_Rohdaten!$D247+B$4)</f>
        <v>#DIV/0!</v>
      </c>
      <c r="C246" s="479" t="e">
        <f>MR_Rohdaten!U247-(MR_Regression!C$3*MR_Rohdaten!$D247+C$4)</f>
        <v>#DIV/0!</v>
      </c>
      <c r="D246" s="479" t="e">
        <f>MR_Rohdaten!V247-(MR_Regression!D$3*MR_Rohdaten!$D247+D$4)</f>
        <v>#DIV/0!</v>
      </c>
      <c r="E246" s="479" t="e">
        <f>MR_Rohdaten!W247-(MR_Regression!E$3*MR_Rohdaten!$D247+E$4)</f>
        <v>#DIV/0!</v>
      </c>
      <c r="F246" s="479" t="e">
        <f>MR_Rohdaten!X247-(MR_Regression!F$3*MR_Rohdaten!$D247+F$4)</f>
        <v>#DIV/0!</v>
      </c>
      <c r="G246" s="479" t="e">
        <f>MR_Rohdaten!Y247-(MR_Regression!G$3*MR_Rohdaten!$D247+G$4)</f>
        <v>#DIV/0!</v>
      </c>
      <c r="H246" s="479" t="e">
        <f>MR_Rohdaten!Z247-(MR_Regression!H$3*MR_Rohdaten!$D247+H$4)</f>
        <v>#DIV/0!</v>
      </c>
      <c r="I246" s="479" t="e">
        <f>MR_Rohdaten!AA247-(MR_Regression!I$3*MR_Rohdaten!$D247+I$4)</f>
        <v>#DIV/0!</v>
      </c>
      <c r="J246" s="479" t="e">
        <f>MR_Rohdaten!AB247-(MR_Regression!J$3*MR_Rohdaten!$D247+J$4)</f>
        <v>#DIV/0!</v>
      </c>
      <c r="K246" s="479" t="e">
        <f>MR_Rohdaten!AC247-(MR_Regression!K$3*MR_Rohdaten!$D247+K$4)</f>
        <v>#DIV/0!</v>
      </c>
      <c r="L246" s="479" t="e">
        <f>MR_Rohdaten!AD247-(MR_Regression!L$3*MR_Rohdaten!$D247+L$4)</f>
        <v>#DIV/0!</v>
      </c>
      <c r="M246" s="479" t="e">
        <f>MR_Rohdaten!AE247-(MR_Regression!M$3*MR_Rohdaten!$D247+M$4)</f>
        <v>#DIV/0!</v>
      </c>
      <c r="N246" s="479" t="e">
        <f>MR_Rohdaten!AF247-(MR_Regression!N$3*MR_Rohdaten!$D247+N$4)</f>
        <v>#DIV/0!</v>
      </c>
      <c r="O246" s="479" t="e">
        <f>MR_Rohdaten!AG247-(MR_Regression!O$3*MR_Rohdaten!$D247+O$4)</f>
        <v>#DIV/0!</v>
      </c>
      <c r="P246" s="479" t="e">
        <f>MR_Rohdaten!AH247-(MR_Regression!P$3*MR_Rohdaten!$D247+P$4)</f>
        <v>#DIV/0!</v>
      </c>
    </row>
    <row r="247" spans="1:16" x14ac:dyDescent="0.25">
      <c r="A247" s="465">
        <v>242</v>
      </c>
      <c r="B247" s="479" t="e">
        <f>MR_Rohdaten!T248-(MR_Regression!B$3*MR_Rohdaten!$D248+B$4)</f>
        <v>#DIV/0!</v>
      </c>
      <c r="C247" s="479" t="e">
        <f>MR_Rohdaten!U248-(MR_Regression!C$3*MR_Rohdaten!$D248+C$4)</f>
        <v>#DIV/0!</v>
      </c>
      <c r="D247" s="479" t="e">
        <f>MR_Rohdaten!V248-(MR_Regression!D$3*MR_Rohdaten!$D248+D$4)</f>
        <v>#DIV/0!</v>
      </c>
      <c r="E247" s="479" t="e">
        <f>MR_Rohdaten!W248-(MR_Regression!E$3*MR_Rohdaten!$D248+E$4)</f>
        <v>#DIV/0!</v>
      </c>
      <c r="F247" s="479" t="e">
        <f>MR_Rohdaten!X248-(MR_Regression!F$3*MR_Rohdaten!$D248+F$4)</f>
        <v>#DIV/0!</v>
      </c>
      <c r="G247" s="479" t="e">
        <f>MR_Rohdaten!Y248-(MR_Regression!G$3*MR_Rohdaten!$D248+G$4)</f>
        <v>#DIV/0!</v>
      </c>
      <c r="H247" s="479" t="e">
        <f>MR_Rohdaten!Z248-(MR_Regression!H$3*MR_Rohdaten!$D248+H$4)</f>
        <v>#DIV/0!</v>
      </c>
      <c r="I247" s="479" t="e">
        <f>MR_Rohdaten!AA248-(MR_Regression!I$3*MR_Rohdaten!$D248+I$4)</f>
        <v>#DIV/0!</v>
      </c>
      <c r="J247" s="479" t="e">
        <f>MR_Rohdaten!AB248-(MR_Regression!J$3*MR_Rohdaten!$D248+J$4)</f>
        <v>#DIV/0!</v>
      </c>
      <c r="K247" s="479" t="e">
        <f>MR_Rohdaten!AC248-(MR_Regression!K$3*MR_Rohdaten!$D248+K$4)</f>
        <v>#DIV/0!</v>
      </c>
      <c r="L247" s="479" t="e">
        <f>MR_Rohdaten!AD248-(MR_Regression!L$3*MR_Rohdaten!$D248+L$4)</f>
        <v>#DIV/0!</v>
      </c>
      <c r="M247" s="479" t="e">
        <f>MR_Rohdaten!AE248-(MR_Regression!M$3*MR_Rohdaten!$D248+M$4)</f>
        <v>#DIV/0!</v>
      </c>
      <c r="N247" s="479" t="e">
        <f>MR_Rohdaten!AF248-(MR_Regression!N$3*MR_Rohdaten!$D248+N$4)</f>
        <v>#DIV/0!</v>
      </c>
      <c r="O247" s="479" t="e">
        <f>MR_Rohdaten!AG248-(MR_Regression!O$3*MR_Rohdaten!$D248+O$4)</f>
        <v>#DIV/0!</v>
      </c>
      <c r="P247" s="479" t="e">
        <f>MR_Rohdaten!AH248-(MR_Regression!P$3*MR_Rohdaten!$D248+P$4)</f>
        <v>#DIV/0!</v>
      </c>
    </row>
    <row r="248" spans="1:16" x14ac:dyDescent="0.25">
      <c r="A248" s="465">
        <v>243</v>
      </c>
      <c r="B248" s="479" t="e">
        <f>MR_Rohdaten!T249-(MR_Regression!B$3*MR_Rohdaten!$D249+B$4)</f>
        <v>#DIV/0!</v>
      </c>
      <c r="C248" s="479" t="e">
        <f>MR_Rohdaten!U249-(MR_Regression!C$3*MR_Rohdaten!$D249+C$4)</f>
        <v>#DIV/0!</v>
      </c>
      <c r="D248" s="479" t="e">
        <f>MR_Rohdaten!V249-(MR_Regression!D$3*MR_Rohdaten!$D249+D$4)</f>
        <v>#DIV/0!</v>
      </c>
      <c r="E248" s="479" t="e">
        <f>MR_Rohdaten!W249-(MR_Regression!E$3*MR_Rohdaten!$D249+E$4)</f>
        <v>#DIV/0!</v>
      </c>
      <c r="F248" s="479" t="e">
        <f>MR_Rohdaten!X249-(MR_Regression!F$3*MR_Rohdaten!$D249+F$4)</f>
        <v>#DIV/0!</v>
      </c>
      <c r="G248" s="479" t="e">
        <f>MR_Rohdaten!Y249-(MR_Regression!G$3*MR_Rohdaten!$D249+G$4)</f>
        <v>#DIV/0!</v>
      </c>
      <c r="H248" s="479" t="e">
        <f>MR_Rohdaten!Z249-(MR_Regression!H$3*MR_Rohdaten!$D249+H$4)</f>
        <v>#DIV/0!</v>
      </c>
      <c r="I248" s="479" t="e">
        <f>MR_Rohdaten!AA249-(MR_Regression!I$3*MR_Rohdaten!$D249+I$4)</f>
        <v>#DIV/0!</v>
      </c>
      <c r="J248" s="479" t="e">
        <f>MR_Rohdaten!AB249-(MR_Regression!J$3*MR_Rohdaten!$D249+J$4)</f>
        <v>#DIV/0!</v>
      </c>
      <c r="K248" s="479" t="e">
        <f>MR_Rohdaten!AC249-(MR_Regression!K$3*MR_Rohdaten!$D249+K$4)</f>
        <v>#DIV/0!</v>
      </c>
      <c r="L248" s="479" t="e">
        <f>MR_Rohdaten!AD249-(MR_Regression!L$3*MR_Rohdaten!$D249+L$4)</f>
        <v>#DIV/0!</v>
      </c>
      <c r="M248" s="479" t="e">
        <f>MR_Rohdaten!AE249-(MR_Regression!M$3*MR_Rohdaten!$D249+M$4)</f>
        <v>#DIV/0!</v>
      </c>
      <c r="N248" s="479" t="e">
        <f>MR_Rohdaten!AF249-(MR_Regression!N$3*MR_Rohdaten!$D249+N$4)</f>
        <v>#DIV/0!</v>
      </c>
      <c r="O248" s="479" t="e">
        <f>MR_Rohdaten!AG249-(MR_Regression!O$3*MR_Rohdaten!$D249+O$4)</f>
        <v>#DIV/0!</v>
      </c>
      <c r="P248" s="479" t="e">
        <f>MR_Rohdaten!AH249-(MR_Regression!P$3*MR_Rohdaten!$D249+P$4)</f>
        <v>#DIV/0!</v>
      </c>
    </row>
    <row r="249" spans="1:16" x14ac:dyDescent="0.25">
      <c r="A249" s="465">
        <v>244</v>
      </c>
      <c r="B249" s="479" t="e">
        <f>MR_Rohdaten!T250-(MR_Regression!B$3*MR_Rohdaten!$D250+B$4)</f>
        <v>#DIV/0!</v>
      </c>
      <c r="C249" s="479" t="e">
        <f>MR_Rohdaten!U250-(MR_Regression!C$3*MR_Rohdaten!$D250+C$4)</f>
        <v>#DIV/0!</v>
      </c>
      <c r="D249" s="479" t="e">
        <f>MR_Rohdaten!V250-(MR_Regression!D$3*MR_Rohdaten!$D250+D$4)</f>
        <v>#DIV/0!</v>
      </c>
      <c r="E249" s="479" t="e">
        <f>MR_Rohdaten!W250-(MR_Regression!E$3*MR_Rohdaten!$D250+E$4)</f>
        <v>#DIV/0!</v>
      </c>
      <c r="F249" s="479" t="e">
        <f>MR_Rohdaten!X250-(MR_Regression!F$3*MR_Rohdaten!$D250+F$4)</f>
        <v>#DIV/0!</v>
      </c>
      <c r="G249" s="479" t="e">
        <f>MR_Rohdaten!Y250-(MR_Regression!G$3*MR_Rohdaten!$D250+G$4)</f>
        <v>#DIV/0!</v>
      </c>
      <c r="H249" s="479" t="e">
        <f>MR_Rohdaten!Z250-(MR_Regression!H$3*MR_Rohdaten!$D250+H$4)</f>
        <v>#DIV/0!</v>
      </c>
      <c r="I249" s="479" t="e">
        <f>MR_Rohdaten!AA250-(MR_Regression!I$3*MR_Rohdaten!$D250+I$4)</f>
        <v>#DIV/0!</v>
      </c>
      <c r="J249" s="479" t="e">
        <f>MR_Rohdaten!AB250-(MR_Regression!J$3*MR_Rohdaten!$D250+J$4)</f>
        <v>#DIV/0!</v>
      </c>
      <c r="K249" s="479" t="e">
        <f>MR_Rohdaten!AC250-(MR_Regression!K$3*MR_Rohdaten!$D250+K$4)</f>
        <v>#DIV/0!</v>
      </c>
      <c r="L249" s="479" t="e">
        <f>MR_Rohdaten!AD250-(MR_Regression!L$3*MR_Rohdaten!$D250+L$4)</f>
        <v>#DIV/0!</v>
      </c>
      <c r="M249" s="479" t="e">
        <f>MR_Rohdaten!AE250-(MR_Regression!M$3*MR_Rohdaten!$D250+M$4)</f>
        <v>#DIV/0!</v>
      </c>
      <c r="N249" s="479" t="e">
        <f>MR_Rohdaten!AF250-(MR_Regression!N$3*MR_Rohdaten!$D250+N$4)</f>
        <v>#DIV/0!</v>
      </c>
      <c r="O249" s="479" t="e">
        <f>MR_Rohdaten!AG250-(MR_Regression!O$3*MR_Rohdaten!$D250+O$4)</f>
        <v>#DIV/0!</v>
      </c>
      <c r="P249" s="479" t="e">
        <f>MR_Rohdaten!AH250-(MR_Regression!P$3*MR_Rohdaten!$D250+P$4)</f>
        <v>#DIV/0!</v>
      </c>
    </row>
    <row r="250" spans="1:16" x14ac:dyDescent="0.25">
      <c r="A250" s="465">
        <v>245</v>
      </c>
      <c r="B250" s="479" t="e">
        <f>MR_Rohdaten!T251-(MR_Regression!B$3*MR_Rohdaten!$D251+B$4)</f>
        <v>#DIV/0!</v>
      </c>
      <c r="C250" s="479" t="e">
        <f>MR_Rohdaten!U251-(MR_Regression!C$3*MR_Rohdaten!$D251+C$4)</f>
        <v>#DIV/0!</v>
      </c>
      <c r="D250" s="479" t="e">
        <f>MR_Rohdaten!V251-(MR_Regression!D$3*MR_Rohdaten!$D251+D$4)</f>
        <v>#DIV/0!</v>
      </c>
      <c r="E250" s="479" t="e">
        <f>MR_Rohdaten!W251-(MR_Regression!E$3*MR_Rohdaten!$D251+E$4)</f>
        <v>#DIV/0!</v>
      </c>
      <c r="F250" s="479" t="e">
        <f>MR_Rohdaten!X251-(MR_Regression!F$3*MR_Rohdaten!$D251+F$4)</f>
        <v>#DIV/0!</v>
      </c>
      <c r="G250" s="479" t="e">
        <f>MR_Rohdaten!Y251-(MR_Regression!G$3*MR_Rohdaten!$D251+G$4)</f>
        <v>#DIV/0!</v>
      </c>
      <c r="H250" s="479" t="e">
        <f>MR_Rohdaten!Z251-(MR_Regression!H$3*MR_Rohdaten!$D251+H$4)</f>
        <v>#DIV/0!</v>
      </c>
      <c r="I250" s="479" t="e">
        <f>MR_Rohdaten!AA251-(MR_Regression!I$3*MR_Rohdaten!$D251+I$4)</f>
        <v>#DIV/0!</v>
      </c>
      <c r="J250" s="479" t="e">
        <f>MR_Rohdaten!AB251-(MR_Regression!J$3*MR_Rohdaten!$D251+J$4)</f>
        <v>#DIV/0!</v>
      </c>
      <c r="K250" s="479" t="e">
        <f>MR_Rohdaten!AC251-(MR_Regression!K$3*MR_Rohdaten!$D251+K$4)</f>
        <v>#DIV/0!</v>
      </c>
      <c r="L250" s="479" t="e">
        <f>MR_Rohdaten!AD251-(MR_Regression!L$3*MR_Rohdaten!$D251+L$4)</f>
        <v>#DIV/0!</v>
      </c>
      <c r="M250" s="479" t="e">
        <f>MR_Rohdaten!AE251-(MR_Regression!M$3*MR_Rohdaten!$D251+M$4)</f>
        <v>#DIV/0!</v>
      </c>
      <c r="N250" s="479" t="e">
        <f>MR_Rohdaten!AF251-(MR_Regression!N$3*MR_Rohdaten!$D251+N$4)</f>
        <v>#DIV/0!</v>
      </c>
      <c r="O250" s="479" t="e">
        <f>MR_Rohdaten!AG251-(MR_Regression!O$3*MR_Rohdaten!$D251+O$4)</f>
        <v>#DIV/0!</v>
      </c>
      <c r="P250" s="479" t="e">
        <f>MR_Rohdaten!AH251-(MR_Regression!P$3*MR_Rohdaten!$D251+P$4)</f>
        <v>#DIV/0!</v>
      </c>
    </row>
    <row r="251" spans="1:16" x14ac:dyDescent="0.25">
      <c r="A251" s="465">
        <v>246</v>
      </c>
      <c r="B251" s="479" t="e">
        <f>MR_Rohdaten!T252-(MR_Regression!B$3*MR_Rohdaten!$D252+B$4)</f>
        <v>#DIV/0!</v>
      </c>
      <c r="C251" s="479" t="e">
        <f>MR_Rohdaten!U252-(MR_Regression!C$3*MR_Rohdaten!$D252+C$4)</f>
        <v>#DIV/0!</v>
      </c>
      <c r="D251" s="479" t="e">
        <f>MR_Rohdaten!V252-(MR_Regression!D$3*MR_Rohdaten!$D252+D$4)</f>
        <v>#DIV/0!</v>
      </c>
      <c r="E251" s="479" t="e">
        <f>MR_Rohdaten!W252-(MR_Regression!E$3*MR_Rohdaten!$D252+E$4)</f>
        <v>#DIV/0!</v>
      </c>
      <c r="F251" s="479" t="e">
        <f>MR_Rohdaten!X252-(MR_Regression!F$3*MR_Rohdaten!$D252+F$4)</f>
        <v>#DIV/0!</v>
      </c>
      <c r="G251" s="479" t="e">
        <f>MR_Rohdaten!Y252-(MR_Regression!G$3*MR_Rohdaten!$D252+G$4)</f>
        <v>#DIV/0!</v>
      </c>
      <c r="H251" s="479" t="e">
        <f>MR_Rohdaten!Z252-(MR_Regression!H$3*MR_Rohdaten!$D252+H$4)</f>
        <v>#DIV/0!</v>
      </c>
      <c r="I251" s="479" t="e">
        <f>MR_Rohdaten!AA252-(MR_Regression!I$3*MR_Rohdaten!$D252+I$4)</f>
        <v>#DIV/0!</v>
      </c>
      <c r="J251" s="479" t="e">
        <f>MR_Rohdaten!AB252-(MR_Regression!J$3*MR_Rohdaten!$D252+J$4)</f>
        <v>#DIV/0!</v>
      </c>
      <c r="K251" s="479" t="e">
        <f>MR_Rohdaten!AC252-(MR_Regression!K$3*MR_Rohdaten!$D252+K$4)</f>
        <v>#DIV/0!</v>
      </c>
      <c r="L251" s="479" t="e">
        <f>MR_Rohdaten!AD252-(MR_Regression!L$3*MR_Rohdaten!$D252+L$4)</f>
        <v>#DIV/0!</v>
      </c>
      <c r="M251" s="479" t="e">
        <f>MR_Rohdaten!AE252-(MR_Regression!M$3*MR_Rohdaten!$D252+M$4)</f>
        <v>#DIV/0!</v>
      </c>
      <c r="N251" s="479" t="e">
        <f>MR_Rohdaten!AF252-(MR_Regression!N$3*MR_Rohdaten!$D252+N$4)</f>
        <v>#DIV/0!</v>
      </c>
      <c r="O251" s="479" t="e">
        <f>MR_Rohdaten!AG252-(MR_Regression!O$3*MR_Rohdaten!$D252+O$4)</f>
        <v>#DIV/0!</v>
      </c>
      <c r="P251" s="479" t="e">
        <f>MR_Rohdaten!AH252-(MR_Regression!P$3*MR_Rohdaten!$D252+P$4)</f>
        <v>#DIV/0!</v>
      </c>
    </row>
    <row r="252" spans="1:16" x14ac:dyDescent="0.25">
      <c r="A252" s="465">
        <v>247</v>
      </c>
      <c r="B252" s="479" t="e">
        <f>MR_Rohdaten!T253-(MR_Regression!B$3*MR_Rohdaten!$D253+B$4)</f>
        <v>#DIV/0!</v>
      </c>
      <c r="C252" s="479" t="e">
        <f>MR_Rohdaten!U253-(MR_Regression!C$3*MR_Rohdaten!$D253+C$4)</f>
        <v>#DIV/0!</v>
      </c>
      <c r="D252" s="479" t="e">
        <f>MR_Rohdaten!V253-(MR_Regression!D$3*MR_Rohdaten!$D253+D$4)</f>
        <v>#DIV/0!</v>
      </c>
      <c r="E252" s="479" t="e">
        <f>MR_Rohdaten!W253-(MR_Regression!E$3*MR_Rohdaten!$D253+E$4)</f>
        <v>#DIV/0!</v>
      </c>
      <c r="F252" s="479" t="e">
        <f>MR_Rohdaten!X253-(MR_Regression!F$3*MR_Rohdaten!$D253+F$4)</f>
        <v>#DIV/0!</v>
      </c>
      <c r="G252" s="479" t="e">
        <f>MR_Rohdaten!Y253-(MR_Regression!G$3*MR_Rohdaten!$D253+G$4)</f>
        <v>#DIV/0!</v>
      </c>
      <c r="H252" s="479" t="e">
        <f>MR_Rohdaten!Z253-(MR_Regression!H$3*MR_Rohdaten!$D253+H$4)</f>
        <v>#DIV/0!</v>
      </c>
      <c r="I252" s="479" t="e">
        <f>MR_Rohdaten!AA253-(MR_Regression!I$3*MR_Rohdaten!$D253+I$4)</f>
        <v>#DIV/0!</v>
      </c>
      <c r="J252" s="479" t="e">
        <f>MR_Rohdaten!AB253-(MR_Regression!J$3*MR_Rohdaten!$D253+J$4)</f>
        <v>#DIV/0!</v>
      </c>
      <c r="K252" s="479" t="e">
        <f>MR_Rohdaten!AC253-(MR_Regression!K$3*MR_Rohdaten!$D253+K$4)</f>
        <v>#DIV/0!</v>
      </c>
      <c r="L252" s="479" t="e">
        <f>MR_Rohdaten!AD253-(MR_Regression!L$3*MR_Rohdaten!$D253+L$4)</f>
        <v>#DIV/0!</v>
      </c>
      <c r="M252" s="479" t="e">
        <f>MR_Rohdaten!AE253-(MR_Regression!M$3*MR_Rohdaten!$D253+M$4)</f>
        <v>#DIV/0!</v>
      </c>
      <c r="N252" s="479" t="e">
        <f>MR_Rohdaten!AF253-(MR_Regression!N$3*MR_Rohdaten!$D253+N$4)</f>
        <v>#DIV/0!</v>
      </c>
      <c r="O252" s="479" t="e">
        <f>MR_Rohdaten!AG253-(MR_Regression!O$3*MR_Rohdaten!$D253+O$4)</f>
        <v>#DIV/0!</v>
      </c>
      <c r="P252" s="479" t="e">
        <f>MR_Rohdaten!AH253-(MR_Regression!P$3*MR_Rohdaten!$D253+P$4)</f>
        <v>#DIV/0!</v>
      </c>
    </row>
    <row r="253" spans="1:16" x14ac:dyDescent="0.25">
      <c r="A253" s="465">
        <v>248</v>
      </c>
      <c r="B253" s="479" t="e">
        <f>MR_Rohdaten!T254-(MR_Regression!B$3*MR_Rohdaten!$D254+B$4)</f>
        <v>#DIV/0!</v>
      </c>
      <c r="C253" s="479" t="e">
        <f>MR_Rohdaten!U254-(MR_Regression!C$3*MR_Rohdaten!$D254+C$4)</f>
        <v>#DIV/0!</v>
      </c>
      <c r="D253" s="479" t="e">
        <f>MR_Rohdaten!V254-(MR_Regression!D$3*MR_Rohdaten!$D254+D$4)</f>
        <v>#DIV/0!</v>
      </c>
      <c r="E253" s="479" t="e">
        <f>MR_Rohdaten!W254-(MR_Regression!E$3*MR_Rohdaten!$D254+E$4)</f>
        <v>#DIV/0!</v>
      </c>
      <c r="F253" s="479" t="e">
        <f>MR_Rohdaten!X254-(MR_Regression!F$3*MR_Rohdaten!$D254+F$4)</f>
        <v>#DIV/0!</v>
      </c>
      <c r="G253" s="479" t="e">
        <f>MR_Rohdaten!Y254-(MR_Regression!G$3*MR_Rohdaten!$D254+G$4)</f>
        <v>#DIV/0!</v>
      </c>
      <c r="H253" s="479" t="e">
        <f>MR_Rohdaten!Z254-(MR_Regression!H$3*MR_Rohdaten!$D254+H$4)</f>
        <v>#DIV/0!</v>
      </c>
      <c r="I253" s="479" t="e">
        <f>MR_Rohdaten!AA254-(MR_Regression!I$3*MR_Rohdaten!$D254+I$4)</f>
        <v>#DIV/0!</v>
      </c>
      <c r="J253" s="479" t="e">
        <f>MR_Rohdaten!AB254-(MR_Regression!J$3*MR_Rohdaten!$D254+J$4)</f>
        <v>#DIV/0!</v>
      </c>
      <c r="K253" s="479" t="e">
        <f>MR_Rohdaten!AC254-(MR_Regression!K$3*MR_Rohdaten!$D254+K$4)</f>
        <v>#DIV/0!</v>
      </c>
      <c r="L253" s="479" t="e">
        <f>MR_Rohdaten!AD254-(MR_Regression!L$3*MR_Rohdaten!$D254+L$4)</f>
        <v>#DIV/0!</v>
      </c>
      <c r="M253" s="479" t="e">
        <f>MR_Rohdaten!AE254-(MR_Regression!M$3*MR_Rohdaten!$D254+M$4)</f>
        <v>#DIV/0!</v>
      </c>
      <c r="N253" s="479" t="e">
        <f>MR_Rohdaten!AF254-(MR_Regression!N$3*MR_Rohdaten!$D254+N$4)</f>
        <v>#DIV/0!</v>
      </c>
      <c r="O253" s="479" t="e">
        <f>MR_Rohdaten!AG254-(MR_Regression!O$3*MR_Rohdaten!$D254+O$4)</f>
        <v>#DIV/0!</v>
      </c>
      <c r="P253" s="479" t="e">
        <f>MR_Rohdaten!AH254-(MR_Regression!P$3*MR_Rohdaten!$D254+P$4)</f>
        <v>#DIV/0!</v>
      </c>
    </row>
    <row r="254" spans="1:16" x14ac:dyDescent="0.25">
      <c r="A254" s="465">
        <v>249</v>
      </c>
      <c r="B254" s="479" t="e">
        <f>MR_Rohdaten!T255-(MR_Regression!B$3*MR_Rohdaten!$D255+B$4)</f>
        <v>#DIV/0!</v>
      </c>
      <c r="C254" s="479" t="e">
        <f>MR_Rohdaten!U255-(MR_Regression!C$3*MR_Rohdaten!$D255+C$4)</f>
        <v>#DIV/0!</v>
      </c>
      <c r="D254" s="479" t="e">
        <f>MR_Rohdaten!V255-(MR_Regression!D$3*MR_Rohdaten!$D255+D$4)</f>
        <v>#DIV/0!</v>
      </c>
      <c r="E254" s="479" t="e">
        <f>MR_Rohdaten!W255-(MR_Regression!E$3*MR_Rohdaten!$D255+E$4)</f>
        <v>#DIV/0!</v>
      </c>
      <c r="F254" s="479" t="e">
        <f>MR_Rohdaten!X255-(MR_Regression!F$3*MR_Rohdaten!$D255+F$4)</f>
        <v>#DIV/0!</v>
      </c>
      <c r="G254" s="479" t="e">
        <f>MR_Rohdaten!Y255-(MR_Regression!G$3*MR_Rohdaten!$D255+G$4)</f>
        <v>#DIV/0!</v>
      </c>
      <c r="H254" s="479" t="e">
        <f>MR_Rohdaten!Z255-(MR_Regression!H$3*MR_Rohdaten!$D255+H$4)</f>
        <v>#DIV/0!</v>
      </c>
      <c r="I254" s="479" t="e">
        <f>MR_Rohdaten!AA255-(MR_Regression!I$3*MR_Rohdaten!$D255+I$4)</f>
        <v>#DIV/0!</v>
      </c>
      <c r="J254" s="479" t="e">
        <f>MR_Rohdaten!AB255-(MR_Regression!J$3*MR_Rohdaten!$D255+J$4)</f>
        <v>#DIV/0!</v>
      </c>
      <c r="K254" s="479" t="e">
        <f>MR_Rohdaten!AC255-(MR_Regression!K$3*MR_Rohdaten!$D255+K$4)</f>
        <v>#DIV/0!</v>
      </c>
      <c r="L254" s="479" t="e">
        <f>MR_Rohdaten!AD255-(MR_Regression!L$3*MR_Rohdaten!$D255+L$4)</f>
        <v>#DIV/0!</v>
      </c>
      <c r="M254" s="479" t="e">
        <f>MR_Rohdaten!AE255-(MR_Regression!M$3*MR_Rohdaten!$D255+M$4)</f>
        <v>#DIV/0!</v>
      </c>
      <c r="N254" s="479" t="e">
        <f>MR_Rohdaten!AF255-(MR_Regression!N$3*MR_Rohdaten!$D255+N$4)</f>
        <v>#DIV/0!</v>
      </c>
      <c r="O254" s="479" t="e">
        <f>MR_Rohdaten!AG255-(MR_Regression!O$3*MR_Rohdaten!$D255+O$4)</f>
        <v>#DIV/0!</v>
      </c>
      <c r="P254" s="479" t="e">
        <f>MR_Rohdaten!AH255-(MR_Regression!P$3*MR_Rohdaten!$D255+P$4)</f>
        <v>#DIV/0!</v>
      </c>
    </row>
    <row r="255" spans="1:16" x14ac:dyDescent="0.25">
      <c r="A255" s="465">
        <v>250</v>
      </c>
      <c r="B255" s="479" t="e">
        <f>MR_Rohdaten!T256-(MR_Regression!B$3*MR_Rohdaten!$D256+B$4)</f>
        <v>#DIV/0!</v>
      </c>
      <c r="C255" s="479" t="e">
        <f>MR_Rohdaten!U256-(MR_Regression!C$3*MR_Rohdaten!$D256+C$4)</f>
        <v>#DIV/0!</v>
      </c>
      <c r="D255" s="479" t="e">
        <f>MR_Rohdaten!V256-(MR_Regression!D$3*MR_Rohdaten!$D256+D$4)</f>
        <v>#DIV/0!</v>
      </c>
      <c r="E255" s="479" t="e">
        <f>MR_Rohdaten!W256-(MR_Regression!E$3*MR_Rohdaten!$D256+E$4)</f>
        <v>#DIV/0!</v>
      </c>
      <c r="F255" s="479" t="e">
        <f>MR_Rohdaten!X256-(MR_Regression!F$3*MR_Rohdaten!$D256+F$4)</f>
        <v>#DIV/0!</v>
      </c>
      <c r="G255" s="479" t="e">
        <f>MR_Rohdaten!Y256-(MR_Regression!G$3*MR_Rohdaten!$D256+G$4)</f>
        <v>#DIV/0!</v>
      </c>
      <c r="H255" s="479" t="e">
        <f>MR_Rohdaten!Z256-(MR_Regression!H$3*MR_Rohdaten!$D256+H$4)</f>
        <v>#DIV/0!</v>
      </c>
      <c r="I255" s="479" t="e">
        <f>MR_Rohdaten!AA256-(MR_Regression!I$3*MR_Rohdaten!$D256+I$4)</f>
        <v>#DIV/0!</v>
      </c>
      <c r="J255" s="479" t="e">
        <f>MR_Rohdaten!AB256-(MR_Regression!J$3*MR_Rohdaten!$D256+J$4)</f>
        <v>#DIV/0!</v>
      </c>
      <c r="K255" s="479" t="e">
        <f>MR_Rohdaten!AC256-(MR_Regression!K$3*MR_Rohdaten!$D256+K$4)</f>
        <v>#DIV/0!</v>
      </c>
      <c r="L255" s="479" t="e">
        <f>MR_Rohdaten!AD256-(MR_Regression!L$3*MR_Rohdaten!$D256+L$4)</f>
        <v>#DIV/0!</v>
      </c>
      <c r="M255" s="479" t="e">
        <f>MR_Rohdaten!AE256-(MR_Regression!M$3*MR_Rohdaten!$D256+M$4)</f>
        <v>#DIV/0!</v>
      </c>
      <c r="N255" s="479" t="e">
        <f>MR_Rohdaten!AF256-(MR_Regression!N$3*MR_Rohdaten!$D256+N$4)</f>
        <v>#DIV/0!</v>
      </c>
      <c r="O255" s="479" t="e">
        <f>MR_Rohdaten!AG256-(MR_Regression!O$3*MR_Rohdaten!$D256+O$4)</f>
        <v>#DIV/0!</v>
      </c>
      <c r="P255" s="479" t="e">
        <f>MR_Rohdaten!AH256-(MR_Regression!P$3*MR_Rohdaten!$D256+P$4)</f>
        <v>#DIV/0!</v>
      </c>
    </row>
    <row r="256" spans="1:16" x14ac:dyDescent="0.25">
      <c r="A256" s="465">
        <v>251</v>
      </c>
      <c r="B256" s="479" t="e">
        <f>MR_Rohdaten!T257-(MR_Regression!B$3*MR_Rohdaten!$D257+B$4)</f>
        <v>#DIV/0!</v>
      </c>
      <c r="C256" s="479" t="e">
        <f>MR_Rohdaten!U257-(MR_Regression!C$3*MR_Rohdaten!$D257+C$4)</f>
        <v>#DIV/0!</v>
      </c>
      <c r="D256" s="479" t="e">
        <f>MR_Rohdaten!V257-(MR_Regression!D$3*MR_Rohdaten!$D257+D$4)</f>
        <v>#DIV/0!</v>
      </c>
      <c r="E256" s="479" t="e">
        <f>MR_Rohdaten!W257-(MR_Regression!E$3*MR_Rohdaten!$D257+E$4)</f>
        <v>#DIV/0!</v>
      </c>
      <c r="F256" s="479" t="e">
        <f>MR_Rohdaten!X257-(MR_Regression!F$3*MR_Rohdaten!$D257+F$4)</f>
        <v>#DIV/0!</v>
      </c>
      <c r="G256" s="479" t="e">
        <f>MR_Rohdaten!Y257-(MR_Regression!G$3*MR_Rohdaten!$D257+G$4)</f>
        <v>#DIV/0!</v>
      </c>
      <c r="H256" s="479" t="e">
        <f>MR_Rohdaten!Z257-(MR_Regression!H$3*MR_Rohdaten!$D257+H$4)</f>
        <v>#DIV/0!</v>
      </c>
      <c r="I256" s="479" t="e">
        <f>MR_Rohdaten!AA257-(MR_Regression!I$3*MR_Rohdaten!$D257+I$4)</f>
        <v>#DIV/0!</v>
      </c>
      <c r="J256" s="479" t="e">
        <f>MR_Rohdaten!AB257-(MR_Regression!J$3*MR_Rohdaten!$D257+J$4)</f>
        <v>#DIV/0!</v>
      </c>
      <c r="K256" s="479" t="e">
        <f>MR_Rohdaten!AC257-(MR_Regression!K$3*MR_Rohdaten!$D257+K$4)</f>
        <v>#DIV/0!</v>
      </c>
      <c r="L256" s="479" t="e">
        <f>MR_Rohdaten!AD257-(MR_Regression!L$3*MR_Rohdaten!$D257+L$4)</f>
        <v>#DIV/0!</v>
      </c>
      <c r="M256" s="479" t="e">
        <f>MR_Rohdaten!AE257-(MR_Regression!M$3*MR_Rohdaten!$D257+M$4)</f>
        <v>#DIV/0!</v>
      </c>
      <c r="N256" s="479" t="e">
        <f>MR_Rohdaten!AF257-(MR_Regression!N$3*MR_Rohdaten!$D257+N$4)</f>
        <v>#DIV/0!</v>
      </c>
      <c r="O256" s="479" t="e">
        <f>MR_Rohdaten!AG257-(MR_Regression!O$3*MR_Rohdaten!$D257+O$4)</f>
        <v>#DIV/0!</v>
      </c>
      <c r="P256" s="479" t="e">
        <f>MR_Rohdaten!AH257-(MR_Regression!P$3*MR_Rohdaten!$D257+P$4)</f>
        <v>#DIV/0!</v>
      </c>
    </row>
    <row r="257" spans="1:16" x14ac:dyDescent="0.25">
      <c r="A257" s="465">
        <v>252</v>
      </c>
      <c r="B257" s="479" t="e">
        <f>MR_Rohdaten!T258-(MR_Regression!B$3*MR_Rohdaten!$D258+B$4)</f>
        <v>#DIV/0!</v>
      </c>
      <c r="C257" s="479" t="e">
        <f>MR_Rohdaten!U258-(MR_Regression!C$3*MR_Rohdaten!$D258+C$4)</f>
        <v>#DIV/0!</v>
      </c>
      <c r="D257" s="479" t="e">
        <f>MR_Rohdaten!V258-(MR_Regression!D$3*MR_Rohdaten!$D258+D$4)</f>
        <v>#DIV/0!</v>
      </c>
      <c r="E257" s="479" t="e">
        <f>MR_Rohdaten!W258-(MR_Regression!E$3*MR_Rohdaten!$D258+E$4)</f>
        <v>#DIV/0!</v>
      </c>
      <c r="F257" s="479" t="e">
        <f>MR_Rohdaten!X258-(MR_Regression!F$3*MR_Rohdaten!$D258+F$4)</f>
        <v>#DIV/0!</v>
      </c>
      <c r="G257" s="479" t="e">
        <f>MR_Rohdaten!Y258-(MR_Regression!G$3*MR_Rohdaten!$D258+G$4)</f>
        <v>#DIV/0!</v>
      </c>
      <c r="H257" s="479" t="e">
        <f>MR_Rohdaten!Z258-(MR_Regression!H$3*MR_Rohdaten!$D258+H$4)</f>
        <v>#DIV/0!</v>
      </c>
      <c r="I257" s="479" t="e">
        <f>MR_Rohdaten!AA258-(MR_Regression!I$3*MR_Rohdaten!$D258+I$4)</f>
        <v>#DIV/0!</v>
      </c>
      <c r="J257" s="479" t="e">
        <f>MR_Rohdaten!AB258-(MR_Regression!J$3*MR_Rohdaten!$D258+J$4)</f>
        <v>#DIV/0!</v>
      </c>
      <c r="K257" s="479" t="e">
        <f>MR_Rohdaten!AC258-(MR_Regression!K$3*MR_Rohdaten!$D258+K$4)</f>
        <v>#DIV/0!</v>
      </c>
      <c r="L257" s="479" t="e">
        <f>MR_Rohdaten!AD258-(MR_Regression!L$3*MR_Rohdaten!$D258+L$4)</f>
        <v>#DIV/0!</v>
      </c>
      <c r="M257" s="479" t="e">
        <f>MR_Rohdaten!AE258-(MR_Regression!M$3*MR_Rohdaten!$D258+M$4)</f>
        <v>#DIV/0!</v>
      </c>
      <c r="N257" s="479" t="e">
        <f>MR_Rohdaten!AF258-(MR_Regression!N$3*MR_Rohdaten!$D258+N$4)</f>
        <v>#DIV/0!</v>
      </c>
      <c r="O257" s="479" t="e">
        <f>MR_Rohdaten!AG258-(MR_Regression!O$3*MR_Rohdaten!$D258+O$4)</f>
        <v>#DIV/0!</v>
      </c>
      <c r="P257" s="479" t="e">
        <f>MR_Rohdaten!AH258-(MR_Regression!P$3*MR_Rohdaten!$D258+P$4)</f>
        <v>#DIV/0!</v>
      </c>
    </row>
    <row r="258" spans="1:16" x14ac:dyDescent="0.25">
      <c r="A258" s="465">
        <v>253</v>
      </c>
      <c r="B258" s="479" t="e">
        <f>MR_Rohdaten!T259-(MR_Regression!B$3*MR_Rohdaten!$D259+B$4)</f>
        <v>#DIV/0!</v>
      </c>
      <c r="C258" s="479" t="e">
        <f>MR_Rohdaten!U259-(MR_Regression!C$3*MR_Rohdaten!$D259+C$4)</f>
        <v>#DIV/0!</v>
      </c>
      <c r="D258" s="479" t="e">
        <f>MR_Rohdaten!V259-(MR_Regression!D$3*MR_Rohdaten!$D259+D$4)</f>
        <v>#DIV/0!</v>
      </c>
      <c r="E258" s="479" t="e">
        <f>MR_Rohdaten!W259-(MR_Regression!E$3*MR_Rohdaten!$D259+E$4)</f>
        <v>#DIV/0!</v>
      </c>
      <c r="F258" s="479" t="e">
        <f>MR_Rohdaten!X259-(MR_Regression!F$3*MR_Rohdaten!$D259+F$4)</f>
        <v>#DIV/0!</v>
      </c>
      <c r="G258" s="479" t="e">
        <f>MR_Rohdaten!Y259-(MR_Regression!G$3*MR_Rohdaten!$D259+G$4)</f>
        <v>#DIV/0!</v>
      </c>
      <c r="H258" s="479" t="e">
        <f>MR_Rohdaten!Z259-(MR_Regression!H$3*MR_Rohdaten!$D259+H$4)</f>
        <v>#DIV/0!</v>
      </c>
      <c r="I258" s="479" t="e">
        <f>MR_Rohdaten!AA259-(MR_Regression!I$3*MR_Rohdaten!$D259+I$4)</f>
        <v>#DIV/0!</v>
      </c>
      <c r="J258" s="479" t="e">
        <f>MR_Rohdaten!AB259-(MR_Regression!J$3*MR_Rohdaten!$D259+J$4)</f>
        <v>#DIV/0!</v>
      </c>
      <c r="K258" s="479" t="e">
        <f>MR_Rohdaten!AC259-(MR_Regression!K$3*MR_Rohdaten!$D259+K$4)</f>
        <v>#DIV/0!</v>
      </c>
      <c r="L258" s="479" t="e">
        <f>MR_Rohdaten!AD259-(MR_Regression!L$3*MR_Rohdaten!$D259+L$4)</f>
        <v>#DIV/0!</v>
      </c>
      <c r="M258" s="479" t="e">
        <f>MR_Rohdaten!AE259-(MR_Regression!M$3*MR_Rohdaten!$D259+M$4)</f>
        <v>#DIV/0!</v>
      </c>
      <c r="N258" s="479" t="e">
        <f>MR_Rohdaten!AF259-(MR_Regression!N$3*MR_Rohdaten!$D259+N$4)</f>
        <v>#DIV/0!</v>
      </c>
      <c r="O258" s="479" t="e">
        <f>MR_Rohdaten!AG259-(MR_Regression!O$3*MR_Rohdaten!$D259+O$4)</f>
        <v>#DIV/0!</v>
      </c>
      <c r="P258" s="479" t="e">
        <f>MR_Rohdaten!AH259-(MR_Regression!P$3*MR_Rohdaten!$D259+P$4)</f>
        <v>#DIV/0!</v>
      </c>
    </row>
    <row r="259" spans="1:16" x14ac:dyDescent="0.25">
      <c r="A259" s="465">
        <v>254</v>
      </c>
      <c r="B259" s="479" t="e">
        <f>MR_Rohdaten!T260-(MR_Regression!B$3*MR_Rohdaten!$D260+B$4)</f>
        <v>#DIV/0!</v>
      </c>
      <c r="C259" s="479" t="e">
        <f>MR_Rohdaten!U260-(MR_Regression!C$3*MR_Rohdaten!$D260+C$4)</f>
        <v>#DIV/0!</v>
      </c>
      <c r="D259" s="479" t="e">
        <f>MR_Rohdaten!V260-(MR_Regression!D$3*MR_Rohdaten!$D260+D$4)</f>
        <v>#DIV/0!</v>
      </c>
      <c r="E259" s="479" t="e">
        <f>MR_Rohdaten!W260-(MR_Regression!E$3*MR_Rohdaten!$D260+E$4)</f>
        <v>#DIV/0!</v>
      </c>
      <c r="F259" s="479" t="e">
        <f>MR_Rohdaten!X260-(MR_Regression!F$3*MR_Rohdaten!$D260+F$4)</f>
        <v>#DIV/0!</v>
      </c>
      <c r="G259" s="479" t="e">
        <f>MR_Rohdaten!Y260-(MR_Regression!G$3*MR_Rohdaten!$D260+G$4)</f>
        <v>#DIV/0!</v>
      </c>
      <c r="H259" s="479" t="e">
        <f>MR_Rohdaten!Z260-(MR_Regression!H$3*MR_Rohdaten!$D260+H$4)</f>
        <v>#DIV/0!</v>
      </c>
      <c r="I259" s="479" t="e">
        <f>MR_Rohdaten!AA260-(MR_Regression!I$3*MR_Rohdaten!$D260+I$4)</f>
        <v>#DIV/0!</v>
      </c>
      <c r="J259" s="479" t="e">
        <f>MR_Rohdaten!AB260-(MR_Regression!J$3*MR_Rohdaten!$D260+J$4)</f>
        <v>#DIV/0!</v>
      </c>
      <c r="K259" s="479" t="e">
        <f>MR_Rohdaten!AC260-(MR_Regression!K$3*MR_Rohdaten!$D260+K$4)</f>
        <v>#DIV/0!</v>
      </c>
      <c r="L259" s="479" t="e">
        <f>MR_Rohdaten!AD260-(MR_Regression!L$3*MR_Rohdaten!$D260+L$4)</f>
        <v>#DIV/0!</v>
      </c>
      <c r="M259" s="479" t="e">
        <f>MR_Rohdaten!AE260-(MR_Regression!M$3*MR_Rohdaten!$D260+M$4)</f>
        <v>#DIV/0!</v>
      </c>
      <c r="N259" s="479" t="e">
        <f>MR_Rohdaten!AF260-(MR_Regression!N$3*MR_Rohdaten!$D260+N$4)</f>
        <v>#DIV/0!</v>
      </c>
      <c r="O259" s="479" t="e">
        <f>MR_Rohdaten!AG260-(MR_Regression!O$3*MR_Rohdaten!$D260+O$4)</f>
        <v>#DIV/0!</v>
      </c>
      <c r="P259" s="479" t="e">
        <f>MR_Rohdaten!AH260-(MR_Regression!P$3*MR_Rohdaten!$D260+P$4)</f>
        <v>#DIV/0!</v>
      </c>
    </row>
    <row r="260" spans="1:16" x14ac:dyDescent="0.25">
      <c r="A260" s="465">
        <v>255</v>
      </c>
      <c r="B260" s="479" t="e">
        <f>MR_Rohdaten!T261-(MR_Regression!B$3*MR_Rohdaten!$D261+B$4)</f>
        <v>#DIV/0!</v>
      </c>
      <c r="C260" s="479" t="e">
        <f>MR_Rohdaten!U261-(MR_Regression!C$3*MR_Rohdaten!$D261+C$4)</f>
        <v>#DIV/0!</v>
      </c>
      <c r="D260" s="479" t="e">
        <f>MR_Rohdaten!V261-(MR_Regression!D$3*MR_Rohdaten!$D261+D$4)</f>
        <v>#DIV/0!</v>
      </c>
      <c r="E260" s="479" t="e">
        <f>MR_Rohdaten!W261-(MR_Regression!E$3*MR_Rohdaten!$D261+E$4)</f>
        <v>#DIV/0!</v>
      </c>
      <c r="F260" s="479" t="e">
        <f>MR_Rohdaten!X261-(MR_Regression!F$3*MR_Rohdaten!$D261+F$4)</f>
        <v>#DIV/0!</v>
      </c>
      <c r="G260" s="479" t="e">
        <f>MR_Rohdaten!Y261-(MR_Regression!G$3*MR_Rohdaten!$D261+G$4)</f>
        <v>#DIV/0!</v>
      </c>
      <c r="H260" s="479" t="e">
        <f>MR_Rohdaten!Z261-(MR_Regression!H$3*MR_Rohdaten!$D261+H$4)</f>
        <v>#DIV/0!</v>
      </c>
      <c r="I260" s="479" t="e">
        <f>MR_Rohdaten!AA261-(MR_Regression!I$3*MR_Rohdaten!$D261+I$4)</f>
        <v>#DIV/0!</v>
      </c>
      <c r="J260" s="479" t="e">
        <f>MR_Rohdaten!AB261-(MR_Regression!J$3*MR_Rohdaten!$D261+J$4)</f>
        <v>#DIV/0!</v>
      </c>
      <c r="K260" s="479" t="e">
        <f>MR_Rohdaten!AC261-(MR_Regression!K$3*MR_Rohdaten!$D261+K$4)</f>
        <v>#DIV/0!</v>
      </c>
      <c r="L260" s="479" t="e">
        <f>MR_Rohdaten!AD261-(MR_Regression!L$3*MR_Rohdaten!$D261+L$4)</f>
        <v>#DIV/0!</v>
      </c>
      <c r="M260" s="479" t="e">
        <f>MR_Rohdaten!AE261-(MR_Regression!M$3*MR_Rohdaten!$D261+M$4)</f>
        <v>#DIV/0!</v>
      </c>
      <c r="N260" s="479" t="e">
        <f>MR_Rohdaten!AF261-(MR_Regression!N$3*MR_Rohdaten!$D261+N$4)</f>
        <v>#DIV/0!</v>
      </c>
      <c r="O260" s="479" t="e">
        <f>MR_Rohdaten!AG261-(MR_Regression!O$3*MR_Rohdaten!$D261+O$4)</f>
        <v>#DIV/0!</v>
      </c>
      <c r="P260" s="479" t="e">
        <f>MR_Rohdaten!AH261-(MR_Regression!P$3*MR_Rohdaten!$D261+P$4)</f>
        <v>#DIV/0!</v>
      </c>
    </row>
    <row r="261" spans="1:16" x14ac:dyDescent="0.25">
      <c r="A261" s="465">
        <v>256</v>
      </c>
      <c r="B261" s="479" t="e">
        <f>MR_Rohdaten!T262-(MR_Regression!B$3*MR_Rohdaten!$D262+B$4)</f>
        <v>#DIV/0!</v>
      </c>
      <c r="C261" s="479" t="e">
        <f>MR_Rohdaten!U262-(MR_Regression!C$3*MR_Rohdaten!$D262+C$4)</f>
        <v>#DIV/0!</v>
      </c>
      <c r="D261" s="479" t="e">
        <f>MR_Rohdaten!V262-(MR_Regression!D$3*MR_Rohdaten!$D262+D$4)</f>
        <v>#DIV/0!</v>
      </c>
      <c r="E261" s="479" t="e">
        <f>MR_Rohdaten!W262-(MR_Regression!E$3*MR_Rohdaten!$D262+E$4)</f>
        <v>#DIV/0!</v>
      </c>
      <c r="F261" s="479" t="e">
        <f>MR_Rohdaten!X262-(MR_Regression!F$3*MR_Rohdaten!$D262+F$4)</f>
        <v>#DIV/0!</v>
      </c>
      <c r="G261" s="479" t="e">
        <f>MR_Rohdaten!Y262-(MR_Regression!G$3*MR_Rohdaten!$D262+G$4)</f>
        <v>#DIV/0!</v>
      </c>
      <c r="H261" s="479" t="e">
        <f>MR_Rohdaten!Z262-(MR_Regression!H$3*MR_Rohdaten!$D262+H$4)</f>
        <v>#DIV/0!</v>
      </c>
      <c r="I261" s="479" t="e">
        <f>MR_Rohdaten!AA262-(MR_Regression!I$3*MR_Rohdaten!$D262+I$4)</f>
        <v>#DIV/0!</v>
      </c>
      <c r="J261" s="479" t="e">
        <f>MR_Rohdaten!AB262-(MR_Regression!J$3*MR_Rohdaten!$D262+J$4)</f>
        <v>#DIV/0!</v>
      </c>
      <c r="K261" s="479" t="e">
        <f>MR_Rohdaten!AC262-(MR_Regression!K$3*MR_Rohdaten!$D262+K$4)</f>
        <v>#DIV/0!</v>
      </c>
      <c r="L261" s="479" t="e">
        <f>MR_Rohdaten!AD262-(MR_Regression!L$3*MR_Rohdaten!$D262+L$4)</f>
        <v>#DIV/0!</v>
      </c>
      <c r="M261" s="479" t="e">
        <f>MR_Rohdaten!AE262-(MR_Regression!M$3*MR_Rohdaten!$D262+M$4)</f>
        <v>#DIV/0!</v>
      </c>
      <c r="N261" s="479" t="e">
        <f>MR_Rohdaten!AF262-(MR_Regression!N$3*MR_Rohdaten!$D262+N$4)</f>
        <v>#DIV/0!</v>
      </c>
      <c r="O261" s="479" t="e">
        <f>MR_Rohdaten!AG262-(MR_Regression!O$3*MR_Rohdaten!$D262+O$4)</f>
        <v>#DIV/0!</v>
      </c>
      <c r="P261" s="479" t="e">
        <f>MR_Rohdaten!AH262-(MR_Regression!P$3*MR_Rohdaten!$D262+P$4)</f>
        <v>#DIV/0!</v>
      </c>
    </row>
    <row r="262" spans="1:16" x14ac:dyDescent="0.25">
      <c r="A262" s="465">
        <v>257</v>
      </c>
      <c r="B262" s="479" t="e">
        <f>MR_Rohdaten!T263-(MR_Regression!B$3*MR_Rohdaten!$D263+B$4)</f>
        <v>#DIV/0!</v>
      </c>
      <c r="C262" s="479" t="e">
        <f>MR_Rohdaten!U263-(MR_Regression!C$3*MR_Rohdaten!$D263+C$4)</f>
        <v>#DIV/0!</v>
      </c>
      <c r="D262" s="479" t="e">
        <f>MR_Rohdaten!V263-(MR_Regression!D$3*MR_Rohdaten!$D263+D$4)</f>
        <v>#DIV/0!</v>
      </c>
      <c r="E262" s="479" t="e">
        <f>MR_Rohdaten!W263-(MR_Regression!E$3*MR_Rohdaten!$D263+E$4)</f>
        <v>#DIV/0!</v>
      </c>
      <c r="F262" s="479" t="e">
        <f>MR_Rohdaten!X263-(MR_Regression!F$3*MR_Rohdaten!$D263+F$4)</f>
        <v>#DIV/0!</v>
      </c>
      <c r="G262" s="479" t="e">
        <f>MR_Rohdaten!Y263-(MR_Regression!G$3*MR_Rohdaten!$D263+G$4)</f>
        <v>#DIV/0!</v>
      </c>
      <c r="H262" s="479" t="e">
        <f>MR_Rohdaten!Z263-(MR_Regression!H$3*MR_Rohdaten!$D263+H$4)</f>
        <v>#DIV/0!</v>
      </c>
      <c r="I262" s="479" t="e">
        <f>MR_Rohdaten!AA263-(MR_Regression!I$3*MR_Rohdaten!$D263+I$4)</f>
        <v>#DIV/0!</v>
      </c>
      <c r="J262" s="479" t="e">
        <f>MR_Rohdaten!AB263-(MR_Regression!J$3*MR_Rohdaten!$D263+J$4)</f>
        <v>#DIV/0!</v>
      </c>
      <c r="K262" s="479" t="e">
        <f>MR_Rohdaten!AC263-(MR_Regression!K$3*MR_Rohdaten!$D263+K$4)</f>
        <v>#DIV/0!</v>
      </c>
      <c r="L262" s="479" t="e">
        <f>MR_Rohdaten!AD263-(MR_Regression!L$3*MR_Rohdaten!$D263+L$4)</f>
        <v>#DIV/0!</v>
      </c>
      <c r="M262" s="479" t="e">
        <f>MR_Rohdaten!AE263-(MR_Regression!M$3*MR_Rohdaten!$D263+M$4)</f>
        <v>#DIV/0!</v>
      </c>
      <c r="N262" s="479" t="e">
        <f>MR_Rohdaten!AF263-(MR_Regression!N$3*MR_Rohdaten!$D263+N$4)</f>
        <v>#DIV/0!</v>
      </c>
      <c r="O262" s="479" t="e">
        <f>MR_Rohdaten!AG263-(MR_Regression!O$3*MR_Rohdaten!$D263+O$4)</f>
        <v>#DIV/0!</v>
      </c>
      <c r="P262" s="479" t="e">
        <f>MR_Rohdaten!AH263-(MR_Regression!P$3*MR_Rohdaten!$D263+P$4)</f>
        <v>#DIV/0!</v>
      </c>
    </row>
    <row r="263" spans="1:16" x14ac:dyDescent="0.25">
      <c r="A263" s="465">
        <v>258</v>
      </c>
      <c r="B263" s="479" t="e">
        <f>MR_Rohdaten!T264-(MR_Regression!B$3*MR_Rohdaten!$D264+B$4)</f>
        <v>#DIV/0!</v>
      </c>
      <c r="C263" s="479" t="e">
        <f>MR_Rohdaten!U264-(MR_Regression!C$3*MR_Rohdaten!$D264+C$4)</f>
        <v>#DIV/0!</v>
      </c>
      <c r="D263" s="479" t="e">
        <f>MR_Rohdaten!V264-(MR_Regression!D$3*MR_Rohdaten!$D264+D$4)</f>
        <v>#DIV/0!</v>
      </c>
      <c r="E263" s="479" t="e">
        <f>MR_Rohdaten!W264-(MR_Regression!E$3*MR_Rohdaten!$D264+E$4)</f>
        <v>#DIV/0!</v>
      </c>
      <c r="F263" s="479" t="e">
        <f>MR_Rohdaten!X264-(MR_Regression!F$3*MR_Rohdaten!$D264+F$4)</f>
        <v>#DIV/0!</v>
      </c>
      <c r="G263" s="479" t="e">
        <f>MR_Rohdaten!Y264-(MR_Regression!G$3*MR_Rohdaten!$D264+G$4)</f>
        <v>#DIV/0!</v>
      </c>
      <c r="H263" s="479" t="e">
        <f>MR_Rohdaten!Z264-(MR_Regression!H$3*MR_Rohdaten!$D264+H$4)</f>
        <v>#DIV/0!</v>
      </c>
      <c r="I263" s="479" t="e">
        <f>MR_Rohdaten!AA264-(MR_Regression!I$3*MR_Rohdaten!$D264+I$4)</f>
        <v>#DIV/0!</v>
      </c>
      <c r="J263" s="479" t="e">
        <f>MR_Rohdaten!AB264-(MR_Regression!J$3*MR_Rohdaten!$D264+J$4)</f>
        <v>#DIV/0!</v>
      </c>
      <c r="K263" s="479" t="e">
        <f>MR_Rohdaten!AC264-(MR_Regression!K$3*MR_Rohdaten!$D264+K$4)</f>
        <v>#DIV/0!</v>
      </c>
      <c r="L263" s="479" t="e">
        <f>MR_Rohdaten!AD264-(MR_Regression!L$3*MR_Rohdaten!$D264+L$4)</f>
        <v>#DIV/0!</v>
      </c>
      <c r="M263" s="479" t="e">
        <f>MR_Rohdaten!AE264-(MR_Regression!M$3*MR_Rohdaten!$D264+M$4)</f>
        <v>#DIV/0!</v>
      </c>
      <c r="N263" s="479" t="e">
        <f>MR_Rohdaten!AF264-(MR_Regression!N$3*MR_Rohdaten!$D264+N$4)</f>
        <v>#DIV/0!</v>
      </c>
      <c r="O263" s="479" t="e">
        <f>MR_Rohdaten!AG264-(MR_Regression!O$3*MR_Rohdaten!$D264+O$4)</f>
        <v>#DIV/0!</v>
      </c>
      <c r="P263" s="479" t="e">
        <f>MR_Rohdaten!AH264-(MR_Regression!P$3*MR_Rohdaten!$D264+P$4)</f>
        <v>#DIV/0!</v>
      </c>
    </row>
    <row r="264" spans="1:16" x14ac:dyDescent="0.25">
      <c r="A264" s="465">
        <v>259</v>
      </c>
      <c r="B264" s="479" t="e">
        <f>MR_Rohdaten!T265-(MR_Regression!B$3*MR_Rohdaten!$D265+B$4)</f>
        <v>#DIV/0!</v>
      </c>
      <c r="C264" s="479" t="e">
        <f>MR_Rohdaten!U265-(MR_Regression!C$3*MR_Rohdaten!$D265+C$4)</f>
        <v>#DIV/0!</v>
      </c>
      <c r="D264" s="479" t="e">
        <f>MR_Rohdaten!V265-(MR_Regression!D$3*MR_Rohdaten!$D265+D$4)</f>
        <v>#DIV/0!</v>
      </c>
      <c r="E264" s="479" t="e">
        <f>MR_Rohdaten!W265-(MR_Regression!E$3*MR_Rohdaten!$D265+E$4)</f>
        <v>#DIV/0!</v>
      </c>
      <c r="F264" s="479" t="e">
        <f>MR_Rohdaten!X265-(MR_Regression!F$3*MR_Rohdaten!$D265+F$4)</f>
        <v>#DIV/0!</v>
      </c>
      <c r="G264" s="479" t="e">
        <f>MR_Rohdaten!Y265-(MR_Regression!G$3*MR_Rohdaten!$D265+G$4)</f>
        <v>#DIV/0!</v>
      </c>
      <c r="H264" s="479" t="e">
        <f>MR_Rohdaten!Z265-(MR_Regression!H$3*MR_Rohdaten!$D265+H$4)</f>
        <v>#DIV/0!</v>
      </c>
      <c r="I264" s="479" t="e">
        <f>MR_Rohdaten!AA265-(MR_Regression!I$3*MR_Rohdaten!$D265+I$4)</f>
        <v>#DIV/0!</v>
      </c>
      <c r="J264" s="479" t="e">
        <f>MR_Rohdaten!AB265-(MR_Regression!J$3*MR_Rohdaten!$D265+J$4)</f>
        <v>#DIV/0!</v>
      </c>
      <c r="K264" s="479" t="e">
        <f>MR_Rohdaten!AC265-(MR_Regression!K$3*MR_Rohdaten!$D265+K$4)</f>
        <v>#DIV/0!</v>
      </c>
      <c r="L264" s="479" t="e">
        <f>MR_Rohdaten!AD265-(MR_Regression!L$3*MR_Rohdaten!$D265+L$4)</f>
        <v>#DIV/0!</v>
      </c>
      <c r="M264" s="479" t="e">
        <f>MR_Rohdaten!AE265-(MR_Regression!M$3*MR_Rohdaten!$D265+M$4)</f>
        <v>#DIV/0!</v>
      </c>
      <c r="N264" s="479" t="e">
        <f>MR_Rohdaten!AF265-(MR_Regression!N$3*MR_Rohdaten!$D265+N$4)</f>
        <v>#DIV/0!</v>
      </c>
      <c r="O264" s="479" t="e">
        <f>MR_Rohdaten!AG265-(MR_Regression!O$3*MR_Rohdaten!$D265+O$4)</f>
        <v>#DIV/0!</v>
      </c>
      <c r="P264" s="479" t="e">
        <f>MR_Rohdaten!AH265-(MR_Regression!P$3*MR_Rohdaten!$D265+P$4)</f>
        <v>#DIV/0!</v>
      </c>
    </row>
    <row r="265" spans="1:16" x14ac:dyDescent="0.25">
      <c r="A265" s="465">
        <v>260</v>
      </c>
      <c r="B265" s="479" t="e">
        <f>MR_Rohdaten!T266-(MR_Regression!B$3*MR_Rohdaten!$D266+B$4)</f>
        <v>#DIV/0!</v>
      </c>
      <c r="C265" s="479" t="e">
        <f>MR_Rohdaten!U266-(MR_Regression!C$3*MR_Rohdaten!$D266+C$4)</f>
        <v>#DIV/0!</v>
      </c>
      <c r="D265" s="479" t="e">
        <f>MR_Rohdaten!V266-(MR_Regression!D$3*MR_Rohdaten!$D266+D$4)</f>
        <v>#DIV/0!</v>
      </c>
      <c r="E265" s="479" t="e">
        <f>MR_Rohdaten!W266-(MR_Regression!E$3*MR_Rohdaten!$D266+E$4)</f>
        <v>#DIV/0!</v>
      </c>
      <c r="F265" s="479" t="e">
        <f>MR_Rohdaten!X266-(MR_Regression!F$3*MR_Rohdaten!$D266+F$4)</f>
        <v>#DIV/0!</v>
      </c>
      <c r="G265" s="479" t="e">
        <f>MR_Rohdaten!Y266-(MR_Regression!G$3*MR_Rohdaten!$D266+G$4)</f>
        <v>#DIV/0!</v>
      </c>
      <c r="H265" s="479" t="e">
        <f>MR_Rohdaten!Z266-(MR_Regression!H$3*MR_Rohdaten!$D266+H$4)</f>
        <v>#DIV/0!</v>
      </c>
      <c r="I265" s="479" t="e">
        <f>MR_Rohdaten!AA266-(MR_Regression!I$3*MR_Rohdaten!$D266+I$4)</f>
        <v>#DIV/0!</v>
      </c>
      <c r="J265" s="479" t="e">
        <f>MR_Rohdaten!AB266-(MR_Regression!J$3*MR_Rohdaten!$D266+J$4)</f>
        <v>#DIV/0!</v>
      </c>
      <c r="K265" s="479" t="e">
        <f>MR_Rohdaten!AC266-(MR_Regression!K$3*MR_Rohdaten!$D266+K$4)</f>
        <v>#DIV/0!</v>
      </c>
      <c r="L265" s="479" t="e">
        <f>MR_Rohdaten!AD266-(MR_Regression!L$3*MR_Rohdaten!$D266+L$4)</f>
        <v>#DIV/0!</v>
      </c>
      <c r="M265" s="479" t="e">
        <f>MR_Rohdaten!AE266-(MR_Regression!M$3*MR_Rohdaten!$D266+M$4)</f>
        <v>#DIV/0!</v>
      </c>
      <c r="N265" s="479" t="e">
        <f>MR_Rohdaten!AF266-(MR_Regression!N$3*MR_Rohdaten!$D266+N$4)</f>
        <v>#DIV/0!</v>
      </c>
      <c r="O265" s="479" t="e">
        <f>MR_Rohdaten!AG266-(MR_Regression!O$3*MR_Rohdaten!$D266+O$4)</f>
        <v>#DIV/0!</v>
      </c>
      <c r="P265" s="479" t="e">
        <f>MR_Rohdaten!AH266-(MR_Regression!P$3*MR_Rohdaten!$D266+P$4)</f>
        <v>#DIV/0!</v>
      </c>
    </row>
    <row r="266" spans="1:16" x14ac:dyDescent="0.25">
      <c r="A266" s="465">
        <v>261</v>
      </c>
      <c r="B266" s="479" t="e">
        <f>MR_Rohdaten!T267-(MR_Regression!B$3*MR_Rohdaten!$D267+B$4)</f>
        <v>#DIV/0!</v>
      </c>
      <c r="C266" s="479" t="e">
        <f>MR_Rohdaten!U267-(MR_Regression!C$3*MR_Rohdaten!$D267+C$4)</f>
        <v>#DIV/0!</v>
      </c>
      <c r="D266" s="479" t="e">
        <f>MR_Rohdaten!V267-(MR_Regression!D$3*MR_Rohdaten!$D267+D$4)</f>
        <v>#DIV/0!</v>
      </c>
      <c r="E266" s="479" t="e">
        <f>MR_Rohdaten!W267-(MR_Regression!E$3*MR_Rohdaten!$D267+E$4)</f>
        <v>#DIV/0!</v>
      </c>
      <c r="F266" s="479" t="e">
        <f>MR_Rohdaten!X267-(MR_Regression!F$3*MR_Rohdaten!$D267+F$4)</f>
        <v>#DIV/0!</v>
      </c>
      <c r="G266" s="479" t="e">
        <f>MR_Rohdaten!Y267-(MR_Regression!G$3*MR_Rohdaten!$D267+G$4)</f>
        <v>#DIV/0!</v>
      </c>
      <c r="H266" s="479" t="e">
        <f>MR_Rohdaten!Z267-(MR_Regression!H$3*MR_Rohdaten!$D267+H$4)</f>
        <v>#DIV/0!</v>
      </c>
      <c r="I266" s="479" t="e">
        <f>MR_Rohdaten!AA267-(MR_Regression!I$3*MR_Rohdaten!$D267+I$4)</f>
        <v>#DIV/0!</v>
      </c>
      <c r="J266" s="479" t="e">
        <f>MR_Rohdaten!AB267-(MR_Regression!J$3*MR_Rohdaten!$D267+J$4)</f>
        <v>#DIV/0!</v>
      </c>
      <c r="K266" s="479" t="e">
        <f>MR_Rohdaten!AC267-(MR_Regression!K$3*MR_Rohdaten!$D267+K$4)</f>
        <v>#DIV/0!</v>
      </c>
      <c r="L266" s="479" t="e">
        <f>MR_Rohdaten!AD267-(MR_Regression!L$3*MR_Rohdaten!$D267+L$4)</f>
        <v>#DIV/0!</v>
      </c>
      <c r="M266" s="479" t="e">
        <f>MR_Rohdaten!AE267-(MR_Regression!M$3*MR_Rohdaten!$D267+M$4)</f>
        <v>#DIV/0!</v>
      </c>
      <c r="N266" s="479" t="e">
        <f>MR_Rohdaten!AF267-(MR_Regression!N$3*MR_Rohdaten!$D267+N$4)</f>
        <v>#DIV/0!</v>
      </c>
      <c r="O266" s="479" t="e">
        <f>MR_Rohdaten!AG267-(MR_Regression!O$3*MR_Rohdaten!$D267+O$4)</f>
        <v>#DIV/0!</v>
      </c>
      <c r="P266" s="479" t="e">
        <f>MR_Rohdaten!AH267-(MR_Regression!P$3*MR_Rohdaten!$D267+P$4)</f>
        <v>#DIV/0!</v>
      </c>
    </row>
    <row r="267" spans="1:16" x14ac:dyDescent="0.25">
      <c r="A267" s="465">
        <v>262</v>
      </c>
      <c r="B267" s="479" t="e">
        <f>MR_Rohdaten!T268-(MR_Regression!B$3*MR_Rohdaten!$D268+B$4)</f>
        <v>#DIV/0!</v>
      </c>
      <c r="C267" s="479" t="e">
        <f>MR_Rohdaten!U268-(MR_Regression!C$3*MR_Rohdaten!$D268+C$4)</f>
        <v>#DIV/0!</v>
      </c>
      <c r="D267" s="479" t="e">
        <f>MR_Rohdaten!V268-(MR_Regression!D$3*MR_Rohdaten!$D268+D$4)</f>
        <v>#DIV/0!</v>
      </c>
      <c r="E267" s="479" t="e">
        <f>MR_Rohdaten!W268-(MR_Regression!E$3*MR_Rohdaten!$D268+E$4)</f>
        <v>#DIV/0!</v>
      </c>
      <c r="F267" s="479" t="e">
        <f>MR_Rohdaten!X268-(MR_Regression!F$3*MR_Rohdaten!$D268+F$4)</f>
        <v>#DIV/0!</v>
      </c>
      <c r="G267" s="479" t="e">
        <f>MR_Rohdaten!Y268-(MR_Regression!G$3*MR_Rohdaten!$D268+G$4)</f>
        <v>#DIV/0!</v>
      </c>
      <c r="H267" s="479" t="e">
        <f>MR_Rohdaten!Z268-(MR_Regression!H$3*MR_Rohdaten!$D268+H$4)</f>
        <v>#DIV/0!</v>
      </c>
      <c r="I267" s="479" t="e">
        <f>MR_Rohdaten!AA268-(MR_Regression!I$3*MR_Rohdaten!$D268+I$4)</f>
        <v>#DIV/0!</v>
      </c>
      <c r="J267" s="479" t="e">
        <f>MR_Rohdaten!AB268-(MR_Regression!J$3*MR_Rohdaten!$D268+J$4)</f>
        <v>#DIV/0!</v>
      </c>
      <c r="K267" s="479" t="e">
        <f>MR_Rohdaten!AC268-(MR_Regression!K$3*MR_Rohdaten!$D268+K$4)</f>
        <v>#DIV/0!</v>
      </c>
      <c r="L267" s="479" t="e">
        <f>MR_Rohdaten!AD268-(MR_Regression!L$3*MR_Rohdaten!$D268+L$4)</f>
        <v>#DIV/0!</v>
      </c>
      <c r="M267" s="479" t="e">
        <f>MR_Rohdaten!AE268-(MR_Regression!M$3*MR_Rohdaten!$D268+M$4)</f>
        <v>#DIV/0!</v>
      </c>
      <c r="N267" s="479" t="e">
        <f>MR_Rohdaten!AF268-(MR_Regression!N$3*MR_Rohdaten!$D268+N$4)</f>
        <v>#DIV/0!</v>
      </c>
      <c r="O267" s="479" t="e">
        <f>MR_Rohdaten!AG268-(MR_Regression!O$3*MR_Rohdaten!$D268+O$4)</f>
        <v>#DIV/0!</v>
      </c>
      <c r="P267" s="479" t="e">
        <f>MR_Rohdaten!AH268-(MR_Regression!P$3*MR_Rohdaten!$D268+P$4)</f>
        <v>#DIV/0!</v>
      </c>
    </row>
    <row r="268" spans="1:16" x14ac:dyDescent="0.25">
      <c r="A268" s="465">
        <v>263</v>
      </c>
      <c r="B268" s="479" t="e">
        <f>MR_Rohdaten!T269-(MR_Regression!B$3*MR_Rohdaten!$D269+B$4)</f>
        <v>#DIV/0!</v>
      </c>
      <c r="C268" s="479" t="e">
        <f>MR_Rohdaten!U269-(MR_Regression!C$3*MR_Rohdaten!$D269+C$4)</f>
        <v>#DIV/0!</v>
      </c>
      <c r="D268" s="479" t="e">
        <f>MR_Rohdaten!V269-(MR_Regression!D$3*MR_Rohdaten!$D269+D$4)</f>
        <v>#DIV/0!</v>
      </c>
      <c r="E268" s="479" t="e">
        <f>MR_Rohdaten!W269-(MR_Regression!E$3*MR_Rohdaten!$D269+E$4)</f>
        <v>#DIV/0!</v>
      </c>
      <c r="F268" s="479" t="e">
        <f>MR_Rohdaten!X269-(MR_Regression!F$3*MR_Rohdaten!$D269+F$4)</f>
        <v>#DIV/0!</v>
      </c>
      <c r="G268" s="479" t="e">
        <f>MR_Rohdaten!Y269-(MR_Regression!G$3*MR_Rohdaten!$D269+G$4)</f>
        <v>#DIV/0!</v>
      </c>
      <c r="H268" s="479" t="e">
        <f>MR_Rohdaten!Z269-(MR_Regression!H$3*MR_Rohdaten!$D269+H$4)</f>
        <v>#DIV/0!</v>
      </c>
      <c r="I268" s="479" t="e">
        <f>MR_Rohdaten!AA269-(MR_Regression!I$3*MR_Rohdaten!$D269+I$4)</f>
        <v>#DIV/0!</v>
      </c>
      <c r="J268" s="479" t="e">
        <f>MR_Rohdaten!AB269-(MR_Regression!J$3*MR_Rohdaten!$D269+J$4)</f>
        <v>#DIV/0!</v>
      </c>
      <c r="K268" s="479" t="e">
        <f>MR_Rohdaten!AC269-(MR_Regression!K$3*MR_Rohdaten!$D269+K$4)</f>
        <v>#DIV/0!</v>
      </c>
      <c r="L268" s="479" t="e">
        <f>MR_Rohdaten!AD269-(MR_Regression!L$3*MR_Rohdaten!$D269+L$4)</f>
        <v>#DIV/0!</v>
      </c>
      <c r="M268" s="479" t="e">
        <f>MR_Rohdaten!AE269-(MR_Regression!M$3*MR_Rohdaten!$D269+M$4)</f>
        <v>#DIV/0!</v>
      </c>
      <c r="N268" s="479" t="e">
        <f>MR_Rohdaten!AF269-(MR_Regression!N$3*MR_Rohdaten!$D269+N$4)</f>
        <v>#DIV/0!</v>
      </c>
      <c r="O268" s="479" t="e">
        <f>MR_Rohdaten!AG269-(MR_Regression!O$3*MR_Rohdaten!$D269+O$4)</f>
        <v>#DIV/0!</v>
      </c>
      <c r="P268" s="479" t="e">
        <f>MR_Rohdaten!AH269-(MR_Regression!P$3*MR_Rohdaten!$D269+P$4)</f>
        <v>#DIV/0!</v>
      </c>
    </row>
    <row r="269" spans="1:16" x14ac:dyDescent="0.25">
      <c r="A269" s="465">
        <v>264</v>
      </c>
      <c r="B269" s="479" t="e">
        <f>MR_Rohdaten!T270-(MR_Regression!B$3*MR_Rohdaten!$D270+B$4)</f>
        <v>#DIV/0!</v>
      </c>
      <c r="C269" s="479" t="e">
        <f>MR_Rohdaten!U270-(MR_Regression!C$3*MR_Rohdaten!$D270+C$4)</f>
        <v>#DIV/0!</v>
      </c>
      <c r="D269" s="479" t="e">
        <f>MR_Rohdaten!V270-(MR_Regression!D$3*MR_Rohdaten!$D270+D$4)</f>
        <v>#DIV/0!</v>
      </c>
      <c r="E269" s="479" t="e">
        <f>MR_Rohdaten!W270-(MR_Regression!E$3*MR_Rohdaten!$D270+E$4)</f>
        <v>#DIV/0!</v>
      </c>
      <c r="F269" s="479" t="e">
        <f>MR_Rohdaten!X270-(MR_Regression!F$3*MR_Rohdaten!$D270+F$4)</f>
        <v>#DIV/0!</v>
      </c>
      <c r="G269" s="479" t="e">
        <f>MR_Rohdaten!Y270-(MR_Regression!G$3*MR_Rohdaten!$D270+G$4)</f>
        <v>#DIV/0!</v>
      </c>
      <c r="H269" s="479" t="e">
        <f>MR_Rohdaten!Z270-(MR_Regression!H$3*MR_Rohdaten!$D270+H$4)</f>
        <v>#DIV/0!</v>
      </c>
      <c r="I269" s="479" t="e">
        <f>MR_Rohdaten!AA270-(MR_Regression!I$3*MR_Rohdaten!$D270+I$4)</f>
        <v>#DIV/0!</v>
      </c>
      <c r="J269" s="479" t="e">
        <f>MR_Rohdaten!AB270-(MR_Regression!J$3*MR_Rohdaten!$D270+J$4)</f>
        <v>#DIV/0!</v>
      </c>
      <c r="K269" s="479" t="e">
        <f>MR_Rohdaten!AC270-(MR_Regression!K$3*MR_Rohdaten!$D270+K$4)</f>
        <v>#DIV/0!</v>
      </c>
      <c r="L269" s="479" t="e">
        <f>MR_Rohdaten!AD270-(MR_Regression!L$3*MR_Rohdaten!$D270+L$4)</f>
        <v>#DIV/0!</v>
      </c>
      <c r="M269" s="479" t="e">
        <f>MR_Rohdaten!AE270-(MR_Regression!M$3*MR_Rohdaten!$D270+M$4)</f>
        <v>#DIV/0!</v>
      </c>
      <c r="N269" s="479" t="e">
        <f>MR_Rohdaten!AF270-(MR_Regression!N$3*MR_Rohdaten!$D270+N$4)</f>
        <v>#DIV/0!</v>
      </c>
      <c r="O269" s="479" t="e">
        <f>MR_Rohdaten!AG270-(MR_Regression!O$3*MR_Rohdaten!$D270+O$4)</f>
        <v>#DIV/0!</v>
      </c>
      <c r="P269" s="479" t="e">
        <f>MR_Rohdaten!AH270-(MR_Regression!P$3*MR_Rohdaten!$D270+P$4)</f>
        <v>#DIV/0!</v>
      </c>
    </row>
    <row r="270" spans="1:16" x14ac:dyDescent="0.25">
      <c r="A270" s="465">
        <v>265</v>
      </c>
      <c r="B270" s="479" t="e">
        <f>MR_Rohdaten!T271-(MR_Regression!B$3*MR_Rohdaten!$D271+B$4)</f>
        <v>#DIV/0!</v>
      </c>
      <c r="C270" s="479" t="e">
        <f>MR_Rohdaten!U271-(MR_Regression!C$3*MR_Rohdaten!$D271+C$4)</f>
        <v>#DIV/0!</v>
      </c>
      <c r="D270" s="479" t="e">
        <f>MR_Rohdaten!V271-(MR_Regression!D$3*MR_Rohdaten!$D271+D$4)</f>
        <v>#DIV/0!</v>
      </c>
      <c r="E270" s="479" t="e">
        <f>MR_Rohdaten!W271-(MR_Regression!E$3*MR_Rohdaten!$D271+E$4)</f>
        <v>#DIV/0!</v>
      </c>
      <c r="F270" s="479" t="e">
        <f>MR_Rohdaten!X271-(MR_Regression!F$3*MR_Rohdaten!$D271+F$4)</f>
        <v>#DIV/0!</v>
      </c>
      <c r="G270" s="479" t="e">
        <f>MR_Rohdaten!Y271-(MR_Regression!G$3*MR_Rohdaten!$D271+G$4)</f>
        <v>#DIV/0!</v>
      </c>
      <c r="H270" s="479" t="e">
        <f>MR_Rohdaten!Z271-(MR_Regression!H$3*MR_Rohdaten!$D271+H$4)</f>
        <v>#DIV/0!</v>
      </c>
      <c r="I270" s="479" t="e">
        <f>MR_Rohdaten!AA271-(MR_Regression!I$3*MR_Rohdaten!$D271+I$4)</f>
        <v>#DIV/0!</v>
      </c>
      <c r="J270" s="479" t="e">
        <f>MR_Rohdaten!AB271-(MR_Regression!J$3*MR_Rohdaten!$D271+J$4)</f>
        <v>#DIV/0!</v>
      </c>
      <c r="K270" s="479" t="e">
        <f>MR_Rohdaten!AC271-(MR_Regression!K$3*MR_Rohdaten!$D271+K$4)</f>
        <v>#DIV/0!</v>
      </c>
      <c r="L270" s="479" t="e">
        <f>MR_Rohdaten!AD271-(MR_Regression!L$3*MR_Rohdaten!$D271+L$4)</f>
        <v>#DIV/0!</v>
      </c>
      <c r="M270" s="479" t="e">
        <f>MR_Rohdaten!AE271-(MR_Regression!M$3*MR_Rohdaten!$D271+M$4)</f>
        <v>#DIV/0!</v>
      </c>
      <c r="N270" s="479" t="e">
        <f>MR_Rohdaten!AF271-(MR_Regression!N$3*MR_Rohdaten!$D271+N$4)</f>
        <v>#DIV/0!</v>
      </c>
      <c r="O270" s="479" t="e">
        <f>MR_Rohdaten!AG271-(MR_Regression!O$3*MR_Rohdaten!$D271+O$4)</f>
        <v>#DIV/0!</v>
      </c>
      <c r="P270" s="479" t="e">
        <f>MR_Rohdaten!AH271-(MR_Regression!P$3*MR_Rohdaten!$D271+P$4)</f>
        <v>#DIV/0!</v>
      </c>
    </row>
    <row r="271" spans="1:16" x14ac:dyDescent="0.25">
      <c r="A271" s="465">
        <v>266</v>
      </c>
      <c r="B271" s="479" t="e">
        <f>MR_Rohdaten!T272-(MR_Regression!B$3*MR_Rohdaten!$D272+B$4)</f>
        <v>#DIV/0!</v>
      </c>
      <c r="C271" s="479" t="e">
        <f>MR_Rohdaten!U272-(MR_Regression!C$3*MR_Rohdaten!$D272+C$4)</f>
        <v>#DIV/0!</v>
      </c>
      <c r="D271" s="479" t="e">
        <f>MR_Rohdaten!V272-(MR_Regression!D$3*MR_Rohdaten!$D272+D$4)</f>
        <v>#DIV/0!</v>
      </c>
      <c r="E271" s="479" t="e">
        <f>MR_Rohdaten!W272-(MR_Regression!E$3*MR_Rohdaten!$D272+E$4)</f>
        <v>#DIV/0!</v>
      </c>
      <c r="F271" s="479" t="e">
        <f>MR_Rohdaten!X272-(MR_Regression!F$3*MR_Rohdaten!$D272+F$4)</f>
        <v>#DIV/0!</v>
      </c>
      <c r="G271" s="479" t="e">
        <f>MR_Rohdaten!Y272-(MR_Regression!G$3*MR_Rohdaten!$D272+G$4)</f>
        <v>#DIV/0!</v>
      </c>
      <c r="H271" s="479" t="e">
        <f>MR_Rohdaten!Z272-(MR_Regression!H$3*MR_Rohdaten!$D272+H$4)</f>
        <v>#DIV/0!</v>
      </c>
      <c r="I271" s="479" t="e">
        <f>MR_Rohdaten!AA272-(MR_Regression!I$3*MR_Rohdaten!$D272+I$4)</f>
        <v>#DIV/0!</v>
      </c>
      <c r="J271" s="479" t="e">
        <f>MR_Rohdaten!AB272-(MR_Regression!J$3*MR_Rohdaten!$D272+J$4)</f>
        <v>#DIV/0!</v>
      </c>
      <c r="K271" s="479" t="e">
        <f>MR_Rohdaten!AC272-(MR_Regression!K$3*MR_Rohdaten!$D272+K$4)</f>
        <v>#DIV/0!</v>
      </c>
      <c r="L271" s="479" t="e">
        <f>MR_Rohdaten!AD272-(MR_Regression!L$3*MR_Rohdaten!$D272+L$4)</f>
        <v>#DIV/0!</v>
      </c>
      <c r="M271" s="479" t="e">
        <f>MR_Rohdaten!AE272-(MR_Regression!M$3*MR_Rohdaten!$D272+M$4)</f>
        <v>#DIV/0!</v>
      </c>
      <c r="N271" s="479" t="e">
        <f>MR_Rohdaten!AF272-(MR_Regression!N$3*MR_Rohdaten!$D272+N$4)</f>
        <v>#DIV/0!</v>
      </c>
      <c r="O271" s="479" t="e">
        <f>MR_Rohdaten!AG272-(MR_Regression!O$3*MR_Rohdaten!$D272+O$4)</f>
        <v>#DIV/0!</v>
      </c>
      <c r="P271" s="479" t="e">
        <f>MR_Rohdaten!AH272-(MR_Regression!P$3*MR_Rohdaten!$D272+P$4)</f>
        <v>#DIV/0!</v>
      </c>
    </row>
    <row r="272" spans="1:16" x14ac:dyDescent="0.25">
      <c r="A272" s="465">
        <v>267</v>
      </c>
      <c r="B272" s="479" t="e">
        <f>MR_Rohdaten!T273-(MR_Regression!B$3*MR_Rohdaten!$D273+B$4)</f>
        <v>#DIV/0!</v>
      </c>
      <c r="C272" s="479" t="e">
        <f>MR_Rohdaten!U273-(MR_Regression!C$3*MR_Rohdaten!$D273+C$4)</f>
        <v>#DIV/0!</v>
      </c>
      <c r="D272" s="479" t="e">
        <f>MR_Rohdaten!V273-(MR_Regression!D$3*MR_Rohdaten!$D273+D$4)</f>
        <v>#DIV/0!</v>
      </c>
      <c r="E272" s="479" t="e">
        <f>MR_Rohdaten!W273-(MR_Regression!E$3*MR_Rohdaten!$D273+E$4)</f>
        <v>#DIV/0!</v>
      </c>
      <c r="F272" s="479" t="e">
        <f>MR_Rohdaten!X273-(MR_Regression!F$3*MR_Rohdaten!$D273+F$4)</f>
        <v>#DIV/0!</v>
      </c>
      <c r="G272" s="479" t="e">
        <f>MR_Rohdaten!Y273-(MR_Regression!G$3*MR_Rohdaten!$D273+G$4)</f>
        <v>#DIV/0!</v>
      </c>
      <c r="H272" s="479" t="e">
        <f>MR_Rohdaten!Z273-(MR_Regression!H$3*MR_Rohdaten!$D273+H$4)</f>
        <v>#DIV/0!</v>
      </c>
      <c r="I272" s="479" t="e">
        <f>MR_Rohdaten!AA273-(MR_Regression!I$3*MR_Rohdaten!$D273+I$4)</f>
        <v>#DIV/0!</v>
      </c>
      <c r="J272" s="479" t="e">
        <f>MR_Rohdaten!AB273-(MR_Regression!J$3*MR_Rohdaten!$D273+J$4)</f>
        <v>#DIV/0!</v>
      </c>
      <c r="K272" s="479" t="e">
        <f>MR_Rohdaten!AC273-(MR_Regression!K$3*MR_Rohdaten!$D273+K$4)</f>
        <v>#DIV/0!</v>
      </c>
      <c r="L272" s="479" t="e">
        <f>MR_Rohdaten!AD273-(MR_Regression!L$3*MR_Rohdaten!$D273+L$4)</f>
        <v>#DIV/0!</v>
      </c>
      <c r="M272" s="479" t="e">
        <f>MR_Rohdaten!AE273-(MR_Regression!M$3*MR_Rohdaten!$D273+M$4)</f>
        <v>#DIV/0!</v>
      </c>
      <c r="N272" s="479" t="e">
        <f>MR_Rohdaten!AF273-(MR_Regression!N$3*MR_Rohdaten!$D273+N$4)</f>
        <v>#DIV/0!</v>
      </c>
      <c r="O272" s="479" t="e">
        <f>MR_Rohdaten!AG273-(MR_Regression!O$3*MR_Rohdaten!$D273+O$4)</f>
        <v>#DIV/0!</v>
      </c>
      <c r="P272" s="479" t="e">
        <f>MR_Rohdaten!AH273-(MR_Regression!P$3*MR_Rohdaten!$D273+P$4)</f>
        <v>#DIV/0!</v>
      </c>
    </row>
    <row r="273" spans="1:16" x14ac:dyDescent="0.25">
      <c r="A273" s="465">
        <v>268</v>
      </c>
      <c r="B273" s="479" t="e">
        <f>MR_Rohdaten!T274-(MR_Regression!B$3*MR_Rohdaten!$D274+B$4)</f>
        <v>#DIV/0!</v>
      </c>
      <c r="C273" s="479" t="e">
        <f>MR_Rohdaten!U274-(MR_Regression!C$3*MR_Rohdaten!$D274+C$4)</f>
        <v>#DIV/0!</v>
      </c>
      <c r="D273" s="479" t="e">
        <f>MR_Rohdaten!V274-(MR_Regression!D$3*MR_Rohdaten!$D274+D$4)</f>
        <v>#DIV/0!</v>
      </c>
      <c r="E273" s="479" t="e">
        <f>MR_Rohdaten!W274-(MR_Regression!E$3*MR_Rohdaten!$D274+E$4)</f>
        <v>#DIV/0!</v>
      </c>
      <c r="F273" s="479" t="e">
        <f>MR_Rohdaten!X274-(MR_Regression!F$3*MR_Rohdaten!$D274+F$4)</f>
        <v>#DIV/0!</v>
      </c>
      <c r="G273" s="479" t="e">
        <f>MR_Rohdaten!Y274-(MR_Regression!G$3*MR_Rohdaten!$D274+G$4)</f>
        <v>#DIV/0!</v>
      </c>
      <c r="H273" s="479" t="e">
        <f>MR_Rohdaten!Z274-(MR_Regression!H$3*MR_Rohdaten!$D274+H$4)</f>
        <v>#DIV/0!</v>
      </c>
      <c r="I273" s="479" t="e">
        <f>MR_Rohdaten!AA274-(MR_Regression!I$3*MR_Rohdaten!$D274+I$4)</f>
        <v>#DIV/0!</v>
      </c>
      <c r="J273" s="479" t="e">
        <f>MR_Rohdaten!AB274-(MR_Regression!J$3*MR_Rohdaten!$D274+J$4)</f>
        <v>#DIV/0!</v>
      </c>
      <c r="K273" s="479" t="e">
        <f>MR_Rohdaten!AC274-(MR_Regression!K$3*MR_Rohdaten!$D274+K$4)</f>
        <v>#DIV/0!</v>
      </c>
      <c r="L273" s="479" t="e">
        <f>MR_Rohdaten!AD274-(MR_Regression!L$3*MR_Rohdaten!$D274+L$4)</f>
        <v>#DIV/0!</v>
      </c>
      <c r="M273" s="479" t="e">
        <f>MR_Rohdaten!AE274-(MR_Regression!M$3*MR_Rohdaten!$D274+M$4)</f>
        <v>#DIV/0!</v>
      </c>
      <c r="N273" s="479" t="e">
        <f>MR_Rohdaten!AF274-(MR_Regression!N$3*MR_Rohdaten!$D274+N$4)</f>
        <v>#DIV/0!</v>
      </c>
      <c r="O273" s="479" t="e">
        <f>MR_Rohdaten!AG274-(MR_Regression!O$3*MR_Rohdaten!$D274+O$4)</f>
        <v>#DIV/0!</v>
      </c>
      <c r="P273" s="479" t="e">
        <f>MR_Rohdaten!AH274-(MR_Regression!P$3*MR_Rohdaten!$D274+P$4)</f>
        <v>#DIV/0!</v>
      </c>
    </row>
    <row r="274" spans="1:16" x14ac:dyDescent="0.25">
      <c r="A274" s="465">
        <v>269</v>
      </c>
      <c r="B274" s="479" t="e">
        <f>MR_Rohdaten!T275-(MR_Regression!B$3*MR_Rohdaten!$D275+B$4)</f>
        <v>#DIV/0!</v>
      </c>
      <c r="C274" s="479" t="e">
        <f>MR_Rohdaten!U275-(MR_Regression!C$3*MR_Rohdaten!$D275+C$4)</f>
        <v>#DIV/0!</v>
      </c>
      <c r="D274" s="479" t="e">
        <f>MR_Rohdaten!V275-(MR_Regression!D$3*MR_Rohdaten!$D275+D$4)</f>
        <v>#DIV/0!</v>
      </c>
      <c r="E274" s="479" t="e">
        <f>MR_Rohdaten!W275-(MR_Regression!E$3*MR_Rohdaten!$D275+E$4)</f>
        <v>#DIV/0!</v>
      </c>
      <c r="F274" s="479" t="e">
        <f>MR_Rohdaten!X275-(MR_Regression!F$3*MR_Rohdaten!$D275+F$4)</f>
        <v>#DIV/0!</v>
      </c>
      <c r="G274" s="479" t="e">
        <f>MR_Rohdaten!Y275-(MR_Regression!G$3*MR_Rohdaten!$D275+G$4)</f>
        <v>#DIV/0!</v>
      </c>
      <c r="H274" s="479" t="e">
        <f>MR_Rohdaten!Z275-(MR_Regression!H$3*MR_Rohdaten!$D275+H$4)</f>
        <v>#DIV/0!</v>
      </c>
      <c r="I274" s="479" t="e">
        <f>MR_Rohdaten!AA275-(MR_Regression!I$3*MR_Rohdaten!$D275+I$4)</f>
        <v>#DIV/0!</v>
      </c>
      <c r="J274" s="479" t="e">
        <f>MR_Rohdaten!AB275-(MR_Regression!J$3*MR_Rohdaten!$D275+J$4)</f>
        <v>#DIV/0!</v>
      </c>
      <c r="K274" s="479" t="e">
        <f>MR_Rohdaten!AC275-(MR_Regression!K$3*MR_Rohdaten!$D275+K$4)</f>
        <v>#DIV/0!</v>
      </c>
      <c r="L274" s="479" t="e">
        <f>MR_Rohdaten!AD275-(MR_Regression!L$3*MR_Rohdaten!$D275+L$4)</f>
        <v>#DIV/0!</v>
      </c>
      <c r="M274" s="479" t="e">
        <f>MR_Rohdaten!AE275-(MR_Regression!M$3*MR_Rohdaten!$D275+M$4)</f>
        <v>#DIV/0!</v>
      </c>
      <c r="N274" s="479" t="e">
        <f>MR_Rohdaten!AF275-(MR_Regression!N$3*MR_Rohdaten!$D275+N$4)</f>
        <v>#DIV/0!</v>
      </c>
      <c r="O274" s="479" t="e">
        <f>MR_Rohdaten!AG275-(MR_Regression!O$3*MR_Rohdaten!$D275+O$4)</f>
        <v>#DIV/0!</v>
      </c>
      <c r="P274" s="479" t="e">
        <f>MR_Rohdaten!AH275-(MR_Regression!P$3*MR_Rohdaten!$D275+P$4)</f>
        <v>#DIV/0!</v>
      </c>
    </row>
    <row r="275" spans="1:16" x14ac:dyDescent="0.25">
      <c r="A275" s="465">
        <v>270</v>
      </c>
      <c r="B275" s="479" t="e">
        <f>MR_Rohdaten!T276-(MR_Regression!B$3*MR_Rohdaten!$D276+B$4)</f>
        <v>#DIV/0!</v>
      </c>
      <c r="C275" s="479" t="e">
        <f>MR_Rohdaten!U276-(MR_Regression!C$3*MR_Rohdaten!$D276+C$4)</f>
        <v>#DIV/0!</v>
      </c>
      <c r="D275" s="479" t="e">
        <f>MR_Rohdaten!V276-(MR_Regression!D$3*MR_Rohdaten!$D276+D$4)</f>
        <v>#DIV/0!</v>
      </c>
      <c r="E275" s="479" t="e">
        <f>MR_Rohdaten!W276-(MR_Regression!E$3*MR_Rohdaten!$D276+E$4)</f>
        <v>#DIV/0!</v>
      </c>
      <c r="F275" s="479" t="e">
        <f>MR_Rohdaten!X276-(MR_Regression!F$3*MR_Rohdaten!$D276+F$4)</f>
        <v>#DIV/0!</v>
      </c>
      <c r="G275" s="479" t="e">
        <f>MR_Rohdaten!Y276-(MR_Regression!G$3*MR_Rohdaten!$D276+G$4)</f>
        <v>#DIV/0!</v>
      </c>
      <c r="H275" s="479" t="e">
        <f>MR_Rohdaten!Z276-(MR_Regression!H$3*MR_Rohdaten!$D276+H$4)</f>
        <v>#DIV/0!</v>
      </c>
      <c r="I275" s="479" t="e">
        <f>MR_Rohdaten!AA276-(MR_Regression!I$3*MR_Rohdaten!$D276+I$4)</f>
        <v>#DIV/0!</v>
      </c>
      <c r="J275" s="479" t="e">
        <f>MR_Rohdaten!AB276-(MR_Regression!J$3*MR_Rohdaten!$D276+J$4)</f>
        <v>#DIV/0!</v>
      </c>
      <c r="K275" s="479" t="e">
        <f>MR_Rohdaten!AC276-(MR_Regression!K$3*MR_Rohdaten!$D276+K$4)</f>
        <v>#DIV/0!</v>
      </c>
      <c r="L275" s="479" t="e">
        <f>MR_Rohdaten!AD276-(MR_Regression!L$3*MR_Rohdaten!$D276+L$4)</f>
        <v>#DIV/0!</v>
      </c>
      <c r="M275" s="479" t="e">
        <f>MR_Rohdaten!AE276-(MR_Regression!M$3*MR_Rohdaten!$D276+M$4)</f>
        <v>#DIV/0!</v>
      </c>
      <c r="N275" s="479" t="e">
        <f>MR_Rohdaten!AF276-(MR_Regression!N$3*MR_Rohdaten!$D276+N$4)</f>
        <v>#DIV/0!</v>
      </c>
      <c r="O275" s="479" t="e">
        <f>MR_Rohdaten!AG276-(MR_Regression!O$3*MR_Rohdaten!$D276+O$4)</f>
        <v>#DIV/0!</v>
      </c>
      <c r="P275" s="479" t="e">
        <f>MR_Rohdaten!AH276-(MR_Regression!P$3*MR_Rohdaten!$D276+P$4)</f>
        <v>#DIV/0!</v>
      </c>
    </row>
    <row r="276" spans="1:16" x14ac:dyDescent="0.25">
      <c r="A276" s="465">
        <v>271</v>
      </c>
      <c r="B276" s="479" t="e">
        <f>MR_Rohdaten!T277-(MR_Regression!B$3*MR_Rohdaten!$D277+B$4)</f>
        <v>#DIV/0!</v>
      </c>
      <c r="C276" s="479" t="e">
        <f>MR_Rohdaten!U277-(MR_Regression!C$3*MR_Rohdaten!$D277+C$4)</f>
        <v>#DIV/0!</v>
      </c>
      <c r="D276" s="479" t="e">
        <f>MR_Rohdaten!V277-(MR_Regression!D$3*MR_Rohdaten!$D277+D$4)</f>
        <v>#DIV/0!</v>
      </c>
      <c r="E276" s="479" t="e">
        <f>MR_Rohdaten!W277-(MR_Regression!E$3*MR_Rohdaten!$D277+E$4)</f>
        <v>#DIV/0!</v>
      </c>
      <c r="F276" s="479" t="e">
        <f>MR_Rohdaten!X277-(MR_Regression!F$3*MR_Rohdaten!$D277+F$4)</f>
        <v>#DIV/0!</v>
      </c>
      <c r="G276" s="479" t="e">
        <f>MR_Rohdaten!Y277-(MR_Regression!G$3*MR_Rohdaten!$D277+G$4)</f>
        <v>#DIV/0!</v>
      </c>
      <c r="H276" s="479" t="e">
        <f>MR_Rohdaten!Z277-(MR_Regression!H$3*MR_Rohdaten!$D277+H$4)</f>
        <v>#DIV/0!</v>
      </c>
      <c r="I276" s="479" t="e">
        <f>MR_Rohdaten!AA277-(MR_Regression!I$3*MR_Rohdaten!$D277+I$4)</f>
        <v>#DIV/0!</v>
      </c>
      <c r="J276" s="479" t="e">
        <f>MR_Rohdaten!AB277-(MR_Regression!J$3*MR_Rohdaten!$D277+J$4)</f>
        <v>#DIV/0!</v>
      </c>
      <c r="K276" s="479" t="e">
        <f>MR_Rohdaten!AC277-(MR_Regression!K$3*MR_Rohdaten!$D277+K$4)</f>
        <v>#DIV/0!</v>
      </c>
      <c r="L276" s="479" t="e">
        <f>MR_Rohdaten!AD277-(MR_Regression!L$3*MR_Rohdaten!$D277+L$4)</f>
        <v>#DIV/0!</v>
      </c>
      <c r="M276" s="479" t="e">
        <f>MR_Rohdaten!AE277-(MR_Regression!M$3*MR_Rohdaten!$D277+M$4)</f>
        <v>#DIV/0!</v>
      </c>
      <c r="N276" s="479" t="e">
        <f>MR_Rohdaten!AF277-(MR_Regression!N$3*MR_Rohdaten!$D277+N$4)</f>
        <v>#DIV/0!</v>
      </c>
      <c r="O276" s="479" t="e">
        <f>MR_Rohdaten!AG277-(MR_Regression!O$3*MR_Rohdaten!$D277+O$4)</f>
        <v>#DIV/0!</v>
      </c>
      <c r="P276" s="479" t="e">
        <f>MR_Rohdaten!AH277-(MR_Regression!P$3*MR_Rohdaten!$D277+P$4)</f>
        <v>#DIV/0!</v>
      </c>
    </row>
    <row r="277" spans="1:16" x14ac:dyDescent="0.25">
      <c r="A277" s="465">
        <v>272</v>
      </c>
      <c r="B277" s="479" t="e">
        <f>MR_Rohdaten!T278-(MR_Regression!B$3*MR_Rohdaten!$D278+B$4)</f>
        <v>#DIV/0!</v>
      </c>
      <c r="C277" s="479" t="e">
        <f>MR_Rohdaten!U278-(MR_Regression!C$3*MR_Rohdaten!$D278+C$4)</f>
        <v>#DIV/0!</v>
      </c>
      <c r="D277" s="479" t="e">
        <f>MR_Rohdaten!V278-(MR_Regression!D$3*MR_Rohdaten!$D278+D$4)</f>
        <v>#DIV/0!</v>
      </c>
      <c r="E277" s="479" t="e">
        <f>MR_Rohdaten!W278-(MR_Regression!E$3*MR_Rohdaten!$D278+E$4)</f>
        <v>#DIV/0!</v>
      </c>
      <c r="F277" s="479" t="e">
        <f>MR_Rohdaten!X278-(MR_Regression!F$3*MR_Rohdaten!$D278+F$4)</f>
        <v>#DIV/0!</v>
      </c>
      <c r="G277" s="479" t="e">
        <f>MR_Rohdaten!Y278-(MR_Regression!G$3*MR_Rohdaten!$D278+G$4)</f>
        <v>#DIV/0!</v>
      </c>
      <c r="H277" s="479" t="e">
        <f>MR_Rohdaten!Z278-(MR_Regression!H$3*MR_Rohdaten!$D278+H$4)</f>
        <v>#DIV/0!</v>
      </c>
      <c r="I277" s="479" t="e">
        <f>MR_Rohdaten!AA278-(MR_Regression!I$3*MR_Rohdaten!$D278+I$4)</f>
        <v>#DIV/0!</v>
      </c>
      <c r="J277" s="479" t="e">
        <f>MR_Rohdaten!AB278-(MR_Regression!J$3*MR_Rohdaten!$D278+J$4)</f>
        <v>#DIV/0!</v>
      </c>
      <c r="K277" s="479" t="e">
        <f>MR_Rohdaten!AC278-(MR_Regression!K$3*MR_Rohdaten!$D278+K$4)</f>
        <v>#DIV/0!</v>
      </c>
      <c r="L277" s="479" t="e">
        <f>MR_Rohdaten!AD278-(MR_Regression!L$3*MR_Rohdaten!$D278+L$4)</f>
        <v>#DIV/0!</v>
      </c>
      <c r="M277" s="479" t="e">
        <f>MR_Rohdaten!AE278-(MR_Regression!M$3*MR_Rohdaten!$D278+M$4)</f>
        <v>#DIV/0!</v>
      </c>
      <c r="N277" s="479" t="e">
        <f>MR_Rohdaten!AF278-(MR_Regression!N$3*MR_Rohdaten!$D278+N$4)</f>
        <v>#DIV/0!</v>
      </c>
      <c r="O277" s="479" t="e">
        <f>MR_Rohdaten!AG278-(MR_Regression!O$3*MR_Rohdaten!$D278+O$4)</f>
        <v>#DIV/0!</v>
      </c>
      <c r="P277" s="479" t="e">
        <f>MR_Rohdaten!AH278-(MR_Regression!P$3*MR_Rohdaten!$D278+P$4)</f>
        <v>#DIV/0!</v>
      </c>
    </row>
    <row r="278" spans="1:16" x14ac:dyDescent="0.25">
      <c r="A278" s="465">
        <v>273</v>
      </c>
      <c r="B278" s="479" t="e">
        <f>MR_Rohdaten!T279-(MR_Regression!B$3*MR_Rohdaten!$D279+B$4)</f>
        <v>#DIV/0!</v>
      </c>
      <c r="C278" s="479" t="e">
        <f>MR_Rohdaten!U279-(MR_Regression!C$3*MR_Rohdaten!$D279+C$4)</f>
        <v>#DIV/0!</v>
      </c>
      <c r="D278" s="479" t="e">
        <f>MR_Rohdaten!V279-(MR_Regression!D$3*MR_Rohdaten!$D279+D$4)</f>
        <v>#DIV/0!</v>
      </c>
      <c r="E278" s="479" t="e">
        <f>MR_Rohdaten!W279-(MR_Regression!E$3*MR_Rohdaten!$D279+E$4)</f>
        <v>#DIV/0!</v>
      </c>
      <c r="F278" s="479" t="e">
        <f>MR_Rohdaten!X279-(MR_Regression!F$3*MR_Rohdaten!$D279+F$4)</f>
        <v>#DIV/0!</v>
      </c>
      <c r="G278" s="479" t="e">
        <f>MR_Rohdaten!Y279-(MR_Regression!G$3*MR_Rohdaten!$D279+G$4)</f>
        <v>#DIV/0!</v>
      </c>
      <c r="H278" s="479" t="e">
        <f>MR_Rohdaten!Z279-(MR_Regression!H$3*MR_Rohdaten!$D279+H$4)</f>
        <v>#DIV/0!</v>
      </c>
      <c r="I278" s="479" t="e">
        <f>MR_Rohdaten!AA279-(MR_Regression!I$3*MR_Rohdaten!$D279+I$4)</f>
        <v>#DIV/0!</v>
      </c>
      <c r="J278" s="479" t="e">
        <f>MR_Rohdaten!AB279-(MR_Regression!J$3*MR_Rohdaten!$D279+J$4)</f>
        <v>#DIV/0!</v>
      </c>
      <c r="K278" s="479" t="e">
        <f>MR_Rohdaten!AC279-(MR_Regression!K$3*MR_Rohdaten!$D279+K$4)</f>
        <v>#DIV/0!</v>
      </c>
      <c r="L278" s="479" t="e">
        <f>MR_Rohdaten!AD279-(MR_Regression!L$3*MR_Rohdaten!$D279+L$4)</f>
        <v>#DIV/0!</v>
      </c>
      <c r="M278" s="479" t="e">
        <f>MR_Rohdaten!AE279-(MR_Regression!M$3*MR_Rohdaten!$D279+M$4)</f>
        <v>#DIV/0!</v>
      </c>
      <c r="N278" s="479" t="e">
        <f>MR_Rohdaten!AF279-(MR_Regression!N$3*MR_Rohdaten!$D279+N$4)</f>
        <v>#DIV/0!</v>
      </c>
      <c r="O278" s="479" t="e">
        <f>MR_Rohdaten!AG279-(MR_Regression!O$3*MR_Rohdaten!$D279+O$4)</f>
        <v>#DIV/0!</v>
      </c>
      <c r="P278" s="479" t="e">
        <f>MR_Rohdaten!AH279-(MR_Regression!P$3*MR_Rohdaten!$D279+P$4)</f>
        <v>#DIV/0!</v>
      </c>
    </row>
    <row r="279" spans="1:16" x14ac:dyDescent="0.25">
      <c r="A279" s="465">
        <v>274</v>
      </c>
      <c r="B279" s="479" t="e">
        <f>MR_Rohdaten!T280-(MR_Regression!B$3*MR_Rohdaten!$D280+B$4)</f>
        <v>#DIV/0!</v>
      </c>
      <c r="C279" s="479" t="e">
        <f>MR_Rohdaten!U280-(MR_Regression!C$3*MR_Rohdaten!$D280+C$4)</f>
        <v>#DIV/0!</v>
      </c>
      <c r="D279" s="479" t="e">
        <f>MR_Rohdaten!V280-(MR_Regression!D$3*MR_Rohdaten!$D280+D$4)</f>
        <v>#DIV/0!</v>
      </c>
      <c r="E279" s="479" t="e">
        <f>MR_Rohdaten!W280-(MR_Regression!E$3*MR_Rohdaten!$D280+E$4)</f>
        <v>#DIV/0!</v>
      </c>
      <c r="F279" s="479" t="e">
        <f>MR_Rohdaten!X280-(MR_Regression!F$3*MR_Rohdaten!$D280+F$4)</f>
        <v>#DIV/0!</v>
      </c>
      <c r="G279" s="479" t="e">
        <f>MR_Rohdaten!Y280-(MR_Regression!G$3*MR_Rohdaten!$D280+G$4)</f>
        <v>#DIV/0!</v>
      </c>
      <c r="H279" s="479" t="e">
        <f>MR_Rohdaten!Z280-(MR_Regression!H$3*MR_Rohdaten!$D280+H$4)</f>
        <v>#DIV/0!</v>
      </c>
      <c r="I279" s="479" t="e">
        <f>MR_Rohdaten!AA280-(MR_Regression!I$3*MR_Rohdaten!$D280+I$4)</f>
        <v>#DIV/0!</v>
      </c>
      <c r="J279" s="479" t="e">
        <f>MR_Rohdaten!AB280-(MR_Regression!J$3*MR_Rohdaten!$D280+J$4)</f>
        <v>#DIV/0!</v>
      </c>
      <c r="K279" s="479" t="e">
        <f>MR_Rohdaten!AC280-(MR_Regression!K$3*MR_Rohdaten!$D280+K$4)</f>
        <v>#DIV/0!</v>
      </c>
      <c r="L279" s="479" t="e">
        <f>MR_Rohdaten!AD280-(MR_Regression!L$3*MR_Rohdaten!$D280+L$4)</f>
        <v>#DIV/0!</v>
      </c>
      <c r="M279" s="479" t="e">
        <f>MR_Rohdaten!AE280-(MR_Regression!M$3*MR_Rohdaten!$D280+M$4)</f>
        <v>#DIV/0!</v>
      </c>
      <c r="N279" s="479" t="e">
        <f>MR_Rohdaten!AF280-(MR_Regression!N$3*MR_Rohdaten!$D280+N$4)</f>
        <v>#DIV/0!</v>
      </c>
      <c r="O279" s="479" t="e">
        <f>MR_Rohdaten!AG280-(MR_Regression!O$3*MR_Rohdaten!$D280+O$4)</f>
        <v>#DIV/0!</v>
      </c>
      <c r="P279" s="479" t="e">
        <f>MR_Rohdaten!AH280-(MR_Regression!P$3*MR_Rohdaten!$D280+P$4)</f>
        <v>#DIV/0!</v>
      </c>
    </row>
    <row r="280" spans="1:16" x14ac:dyDescent="0.25">
      <c r="A280" s="465">
        <v>275</v>
      </c>
      <c r="B280" s="479" t="e">
        <f>MR_Rohdaten!T281-(MR_Regression!B$3*MR_Rohdaten!$D281+B$4)</f>
        <v>#DIV/0!</v>
      </c>
      <c r="C280" s="479" t="e">
        <f>MR_Rohdaten!U281-(MR_Regression!C$3*MR_Rohdaten!$D281+C$4)</f>
        <v>#DIV/0!</v>
      </c>
      <c r="D280" s="479" t="e">
        <f>MR_Rohdaten!V281-(MR_Regression!D$3*MR_Rohdaten!$D281+D$4)</f>
        <v>#DIV/0!</v>
      </c>
      <c r="E280" s="479" t="e">
        <f>MR_Rohdaten!W281-(MR_Regression!E$3*MR_Rohdaten!$D281+E$4)</f>
        <v>#DIV/0!</v>
      </c>
      <c r="F280" s="479" t="e">
        <f>MR_Rohdaten!X281-(MR_Regression!F$3*MR_Rohdaten!$D281+F$4)</f>
        <v>#DIV/0!</v>
      </c>
      <c r="G280" s="479" t="e">
        <f>MR_Rohdaten!Y281-(MR_Regression!G$3*MR_Rohdaten!$D281+G$4)</f>
        <v>#DIV/0!</v>
      </c>
      <c r="H280" s="479" t="e">
        <f>MR_Rohdaten!Z281-(MR_Regression!H$3*MR_Rohdaten!$D281+H$4)</f>
        <v>#DIV/0!</v>
      </c>
      <c r="I280" s="479" t="e">
        <f>MR_Rohdaten!AA281-(MR_Regression!I$3*MR_Rohdaten!$D281+I$4)</f>
        <v>#DIV/0!</v>
      </c>
      <c r="J280" s="479" t="e">
        <f>MR_Rohdaten!AB281-(MR_Regression!J$3*MR_Rohdaten!$D281+J$4)</f>
        <v>#DIV/0!</v>
      </c>
      <c r="K280" s="479" t="e">
        <f>MR_Rohdaten!AC281-(MR_Regression!K$3*MR_Rohdaten!$D281+K$4)</f>
        <v>#DIV/0!</v>
      </c>
      <c r="L280" s="479" t="e">
        <f>MR_Rohdaten!AD281-(MR_Regression!L$3*MR_Rohdaten!$D281+L$4)</f>
        <v>#DIV/0!</v>
      </c>
      <c r="M280" s="479" t="e">
        <f>MR_Rohdaten!AE281-(MR_Regression!M$3*MR_Rohdaten!$D281+M$4)</f>
        <v>#DIV/0!</v>
      </c>
      <c r="N280" s="479" t="e">
        <f>MR_Rohdaten!AF281-(MR_Regression!N$3*MR_Rohdaten!$D281+N$4)</f>
        <v>#DIV/0!</v>
      </c>
      <c r="O280" s="479" t="e">
        <f>MR_Rohdaten!AG281-(MR_Regression!O$3*MR_Rohdaten!$D281+O$4)</f>
        <v>#DIV/0!</v>
      </c>
      <c r="P280" s="479" t="e">
        <f>MR_Rohdaten!AH281-(MR_Regression!P$3*MR_Rohdaten!$D281+P$4)</f>
        <v>#DIV/0!</v>
      </c>
    </row>
    <row r="281" spans="1:16" x14ac:dyDescent="0.25">
      <c r="A281" s="465">
        <v>276</v>
      </c>
      <c r="B281" s="479" t="e">
        <f>MR_Rohdaten!T282-(MR_Regression!B$3*MR_Rohdaten!$D282+B$4)</f>
        <v>#DIV/0!</v>
      </c>
      <c r="C281" s="479" t="e">
        <f>MR_Rohdaten!U282-(MR_Regression!C$3*MR_Rohdaten!$D282+C$4)</f>
        <v>#DIV/0!</v>
      </c>
      <c r="D281" s="479" t="e">
        <f>MR_Rohdaten!V282-(MR_Regression!D$3*MR_Rohdaten!$D282+D$4)</f>
        <v>#DIV/0!</v>
      </c>
      <c r="E281" s="479" t="e">
        <f>MR_Rohdaten!W282-(MR_Regression!E$3*MR_Rohdaten!$D282+E$4)</f>
        <v>#DIV/0!</v>
      </c>
      <c r="F281" s="479" t="e">
        <f>MR_Rohdaten!X282-(MR_Regression!F$3*MR_Rohdaten!$D282+F$4)</f>
        <v>#DIV/0!</v>
      </c>
      <c r="G281" s="479" t="e">
        <f>MR_Rohdaten!Y282-(MR_Regression!G$3*MR_Rohdaten!$D282+G$4)</f>
        <v>#DIV/0!</v>
      </c>
      <c r="H281" s="479" t="e">
        <f>MR_Rohdaten!Z282-(MR_Regression!H$3*MR_Rohdaten!$D282+H$4)</f>
        <v>#DIV/0!</v>
      </c>
      <c r="I281" s="479" t="e">
        <f>MR_Rohdaten!AA282-(MR_Regression!I$3*MR_Rohdaten!$D282+I$4)</f>
        <v>#DIV/0!</v>
      </c>
      <c r="J281" s="479" t="e">
        <f>MR_Rohdaten!AB282-(MR_Regression!J$3*MR_Rohdaten!$D282+J$4)</f>
        <v>#DIV/0!</v>
      </c>
      <c r="K281" s="479" t="e">
        <f>MR_Rohdaten!AC282-(MR_Regression!K$3*MR_Rohdaten!$D282+K$4)</f>
        <v>#DIV/0!</v>
      </c>
      <c r="L281" s="479" t="e">
        <f>MR_Rohdaten!AD282-(MR_Regression!L$3*MR_Rohdaten!$D282+L$4)</f>
        <v>#DIV/0!</v>
      </c>
      <c r="M281" s="479" t="e">
        <f>MR_Rohdaten!AE282-(MR_Regression!M$3*MR_Rohdaten!$D282+M$4)</f>
        <v>#DIV/0!</v>
      </c>
      <c r="N281" s="479" t="e">
        <f>MR_Rohdaten!AF282-(MR_Regression!N$3*MR_Rohdaten!$D282+N$4)</f>
        <v>#DIV/0!</v>
      </c>
      <c r="O281" s="479" t="e">
        <f>MR_Rohdaten!AG282-(MR_Regression!O$3*MR_Rohdaten!$D282+O$4)</f>
        <v>#DIV/0!</v>
      </c>
      <c r="P281" s="479" t="e">
        <f>MR_Rohdaten!AH282-(MR_Regression!P$3*MR_Rohdaten!$D282+P$4)</f>
        <v>#DIV/0!</v>
      </c>
    </row>
    <row r="282" spans="1:16" x14ac:dyDescent="0.25">
      <c r="A282" s="465">
        <v>277</v>
      </c>
      <c r="B282" s="479" t="e">
        <f>MR_Rohdaten!T283-(MR_Regression!B$3*MR_Rohdaten!$D283+B$4)</f>
        <v>#DIV/0!</v>
      </c>
      <c r="C282" s="479" t="e">
        <f>MR_Rohdaten!U283-(MR_Regression!C$3*MR_Rohdaten!$D283+C$4)</f>
        <v>#DIV/0!</v>
      </c>
      <c r="D282" s="479" t="e">
        <f>MR_Rohdaten!V283-(MR_Regression!D$3*MR_Rohdaten!$D283+D$4)</f>
        <v>#DIV/0!</v>
      </c>
      <c r="E282" s="479" t="e">
        <f>MR_Rohdaten!W283-(MR_Regression!E$3*MR_Rohdaten!$D283+E$4)</f>
        <v>#DIV/0!</v>
      </c>
      <c r="F282" s="479" t="e">
        <f>MR_Rohdaten!X283-(MR_Regression!F$3*MR_Rohdaten!$D283+F$4)</f>
        <v>#DIV/0!</v>
      </c>
      <c r="G282" s="479" t="e">
        <f>MR_Rohdaten!Y283-(MR_Regression!G$3*MR_Rohdaten!$D283+G$4)</f>
        <v>#DIV/0!</v>
      </c>
      <c r="H282" s="479" t="e">
        <f>MR_Rohdaten!Z283-(MR_Regression!H$3*MR_Rohdaten!$D283+H$4)</f>
        <v>#DIV/0!</v>
      </c>
      <c r="I282" s="479" t="e">
        <f>MR_Rohdaten!AA283-(MR_Regression!I$3*MR_Rohdaten!$D283+I$4)</f>
        <v>#DIV/0!</v>
      </c>
      <c r="J282" s="479" t="e">
        <f>MR_Rohdaten!AB283-(MR_Regression!J$3*MR_Rohdaten!$D283+J$4)</f>
        <v>#DIV/0!</v>
      </c>
      <c r="K282" s="479" t="e">
        <f>MR_Rohdaten!AC283-(MR_Regression!K$3*MR_Rohdaten!$D283+K$4)</f>
        <v>#DIV/0!</v>
      </c>
      <c r="L282" s="479" t="e">
        <f>MR_Rohdaten!AD283-(MR_Regression!L$3*MR_Rohdaten!$D283+L$4)</f>
        <v>#DIV/0!</v>
      </c>
      <c r="M282" s="479" t="e">
        <f>MR_Rohdaten!AE283-(MR_Regression!M$3*MR_Rohdaten!$D283+M$4)</f>
        <v>#DIV/0!</v>
      </c>
      <c r="N282" s="479" t="e">
        <f>MR_Rohdaten!AF283-(MR_Regression!N$3*MR_Rohdaten!$D283+N$4)</f>
        <v>#DIV/0!</v>
      </c>
      <c r="O282" s="479" t="e">
        <f>MR_Rohdaten!AG283-(MR_Regression!O$3*MR_Rohdaten!$D283+O$4)</f>
        <v>#DIV/0!</v>
      </c>
      <c r="P282" s="479" t="e">
        <f>MR_Rohdaten!AH283-(MR_Regression!P$3*MR_Rohdaten!$D283+P$4)</f>
        <v>#DIV/0!</v>
      </c>
    </row>
    <row r="283" spans="1:16" x14ac:dyDescent="0.25">
      <c r="A283" s="465">
        <v>278</v>
      </c>
      <c r="B283" s="479" t="e">
        <f>MR_Rohdaten!T284-(MR_Regression!B$3*MR_Rohdaten!$D284+B$4)</f>
        <v>#DIV/0!</v>
      </c>
      <c r="C283" s="479" t="e">
        <f>MR_Rohdaten!U284-(MR_Regression!C$3*MR_Rohdaten!$D284+C$4)</f>
        <v>#DIV/0!</v>
      </c>
      <c r="D283" s="479" t="e">
        <f>MR_Rohdaten!V284-(MR_Regression!D$3*MR_Rohdaten!$D284+D$4)</f>
        <v>#DIV/0!</v>
      </c>
      <c r="E283" s="479" t="e">
        <f>MR_Rohdaten!W284-(MR_Regression!E$3*MR_Rohdaten!$D284+E$4)</f>
        <v>#DIV/0!</v>
      </c>
      <c r="F283" s="479" t="e">
        <f>MR_Rohdaten!X284-(MR_Regression!F$3*MR_Rohdaten!$D284+F$4)</f>
        <v>#DIV/0!</v>
      </c>
      <c r="G283" s="479" t="e">
        <f>MR_Rohdaten!Y284-(MR_Regression!G$3*MR_Rohdaten!$D284+G$4)</f>
        <v>#DIV/0!</v>
      </c>
      <c r="H283" s="479" t="e">
        <f>MR_Rohdaten!Z284-(MR_Regression!H$3*MR_Rohdaten!$D284+H$4)</f>
        <v>#DIV/0!</v>
      </c>
      <c r="I283" s="479" t="e">
        <f>MR_Rohdaten!AA284-(MR_Regression!I$3*MR_Rohdaten!$D284+I$4)</f>
        <v>#DIV/0!</v>
      </c>
      <c r="J283" s="479" t="e">
        <f>MR_Rohdaten!AB284-(MR_Regression!J$3*MR_Rohdaten!$D284+J$4)</f>
        <v>#DIV/0!</v>
      </c>
      <c r="K283" s="479" t="e">
        <f>MR_Rohdaten!AC284-(MR_Regression!K$3*MR_Rohdaten!$D284+K$4)</f>
        <v>#DIV/0!</v>
      </c>
      <c r="L283" s="479" t="e">
        <f>MR_Rohdaten!AD284-(MR_Regression!L$3*MR_Rohdaten!$D284+L$4)</f>
        <v>#DIV/0!</v>
      </c>
      <c r="M283" s="479" t="e">
        <f>MR_Rohdaten!AE284-(MR_Regression!M$3*MR_Rohdaten!$D284+M$4)</f>
        <v>#DIV/0!</v>
      </c>
      <c r="N283" s="479" t="e">
        <f>MR_Rohdaten!AF284-(MR_Regression!N$3*MR_Rohdaten!$D284+N$4)</f>
        <v>#DIV/0!</v>
      </c>
      <c r="O283" s="479" t="e">
        <f>MR_Rohdaten!AG284-(MR_Regression!O$3*MR_Rohdaten!$D284+O$4)</f>
        <v>#DIV/0!</v>
      </c>
      <c r="P283" s="479" t="e">
        <f>MR_Rohdaten!AH284-(MR_Regression!P$3*MR_Rohdaten!$D284+P$4)</f>
        <v>#DIV/0!</v>
      </c>
    </row>
    <row r="284" spans="1:16" x14ac:dyDescent="0.25">
      <c r="A284" s="465">
        <v>279</v>
      </c>
      <c r="B284" s="479" t="e">
        <f>MR_Rohdaten!T285-(MR_Regression!B$3*MR_Rohdaten!$D285+B$4)</f>
        <v>#DIV/0!</v>
      </c>
      <c r="C284" s="479" t="e">
        <f>MR_Rohdaten!U285-(MR_Regression!C$3*MR_Rohdaten!$D285+C$4)</f>
        <v>#DIV/0!</v>
      </c>
      <c r="D284" s="479" t="e">
        <f>MR_Rohdaten!V285-(MR_Regression!D$3*MR_Rohdaten!$D285+D$4)</f>
        <v>#DIV/0!</v>
      </c>
      <c r="E284" s="479" t="e">
        <f>MR_Rohdaten!W285-(MR_Regression!E$3*MR_Rohdaten!$D285+E$4)</f>
        <v>#DIV/0!</v>
      </c>
      <c r="F284" s="479" t="e">
        <f>MR_Rohdaten!X285-(MR_Regression!F$3*MR_Rohdaten!$D285+F$4)</f>
        <v>#DIV/0!</v>
      </c>
      <c r="G284" s="479" t="e">
        <f>MR_Rohdaten!Y285-(MR_Regression!G$3*MR_Rohdaten!$D285+G$4)</f>
        <v>#DIV/0!</v>
      </c>
      <c r="H284" s="479" t="e">
        <f>MR_Rohdaten!Z285-(MR_Regression!H$3*MR_Rohdaten!$D285+H$4)</f>
        <v>#DIV/0!</v>
      </c>
      <c r="I284" s="479" t="e">
        <f>MR_Rohdaten!AA285-(MR_Regression!I$3*MR_Rohdaten!$D285+I$4)</f>
        <v>#DIV/0!</v>
      </c>
      <c r="J284" s="479" t="e">
        <f>MR_Rohdaten!AB285-(MR_Regression!J$3*MR_Rohdaten!$D285+J$4)</f>
        <v>#DIV/0!</v>
      </c>
      <c r="K284" s="479" t="e">
        <f>MR_Rohdaten!AC285-(MR_Regression!K$3*MR_Rohdaten!$D285+K$4)</f>
        <v>#DIV/0!</v>
      </c>
      <c r="L284" s="479" t="e">
        <f>MR_Rohdaten!AD285-(MR_Regression!L$3*MR_Rohdaten!$D285+L$4)</f>
        <v>#DIV/0!</v>
      </c>
      <c r="M284" s="479" t="e">
        <f>MR_Rohdaten!AE285-(MR_Regression!M$3*MR_Rohdaten!$D285+M$4)</f>
        <v>#DIV/0!</v>
      </c>
      <c r="N284" s="479" t="e">
        <f>MR_Rohdaten!AF285-(MR_Regression!N$3*MR_Rohdaten!$D285+N$4)</f>
        <v>#DIV/0!</v>
      </c>
      <c r="O284" s="479" t="e">
        <f>MR_Rohdaten!AG285-(MR_Regression!O$3*MR_Rohdaten!$D285+O$4)</f>
        <v>#DIV/0!</v>
      </c>
      <c r="P284" s="479" t="e">
        <f>MR_Rohdaten!AH285-(MR_Regression!P$3*MR_Rohdaten!$D285+P$4)</f>
        <v>#DIV/0!</v>
      </c>
    </row>
    <row r="285" spans="1:16" x14ac:dyDescent="0.25">
      <c r="A285" s="465">
        <v>280</v>
      </c>
      <c r="B285" s="479" t="e">
        <f>MR_Rohdaten!T286-(MR_Regression!B$3*MR_Rohdaten!$D286+B$4)</f>
        <v>#DIV/0!</v>
      </c>
      <c r="C285" s="479" t="e">
        <f>MR_Rohdaten!U286-(MR_Regression!C$3*MR_Rohdaten!$D286+C$4)</f>
        <v>#DIV/0!</v>
      </c>
      <c r="D285" s="479" t="e">
        <f>MR_Rohdaten!V286-(MR_Regression!D$3*MR_Rohdaten!$D286+D$4)</f>
        <v>#DIV/0!</v>
      </c>
      <c r="E285" s="479" t="e">
        <f>MR_Rohdaten!W286-(MR_Regression!E$3*MR_Rohdaten!$D286+E$4)</f>
        <v>#DIV/0!</v>
      </c>
      <c r="F285" s="479" t="e">
        <f>MR_Rohdaten!X286-(MR_Regression!F$3*MR_Rohdaten!$D286+F$4)</f>
        <v>#DIV/0!</v>
      </c>
      <c r="G285" s="479" t="e">
        <f>MR_Rohdaten!Y286-(MR_Regression!G$3*MR_Rohdaten!$D286+G$4)</f>
        <v>#DIV/0!</v>
      </c>
      <c r="H285" s="479" t="e">
        <f>MR_Rohdaten!Z286-(MR_Regression!H$3*MR_Rohdaten!$D286+H$4)</f>
        <v>#DIV/0!</v>
      </c>
      <c r="I285" s="479" t="e">
        <f>MR_Rohdaten!AA286-(MR_Regression!I$3*MR_Rohdaten!$D286+I$4)</f>
        <v>#DIV/0!</v>
      </c>
      <c r="J285" s="479" t="e">
        <f>MR_Rohdaten!AB286-(MR_Regression!J$3*MR_Rohdaten!$D286+J$4)</f>
        <v>#DIV/0!</v>
      </c>
      <c r="K285" s="479" t="e">
        <f>MR_Rohdaten!AC286-(MR_Regression!K$3*MR_Rohdaten!$D286+K$4)</f>
        <v>#DIV/0!</v>
      </c>
      <c r="L285" s="479" t="e">
        <f>MR_Rohdaten!AD286-(MR_Regression!L$3*MR_Rohdaten!$D286+L$4)</f>
        <v>#DIV/0!</v>
      </c>
      <c r="M285" s="479" t="e">
        <f>MR_Rohdaten!AE286-(MR_Regression!M$3*MR_Rohdaten!$D286+M$4)</f>
        <v>#DIV/0!</v>
      </c>
      <c r="N285" s="479" t="e">
        <f>MR_Rohdaten!AF286-(MR_Regression!N$3*MR_Rohdaten!$D286+N$4)</f>
        <v>#DIV/0!</v>
      </c>
      <c r="O285" s="479" t="e">
        <f>MR_Rohdaten!AG286-(MR_Regression!O$3*MR_Rohdaten!$D286+O$4)</f>
        <v>#DIV/0!</v>
      </c>
      <c r="P285" s="479" t="e">
        <f>MR_Rohdaten!AH286-(MR_Regression!P$3*MR_Rohdaten!$D286+P$4)</f>
        <v>#DIV/0!</v>
      </c>
    </row>
    <row r="286" spans="1:16" x14ac:dyDescent="0.25">
      <c r="A286" s="465">
        <v>281</v>
      </c>
      <c r="B286" s="479" t="e">
        <f>MR_Rohdaten!T287-(MR_Regression!B$3*MR_Rohdaten!$D287+B$4)</f>
        <v>#DIV/0!</v>
      </c>
      <c r="C286" s="479" t="e">
        <f>MR_Rohdaten!U287-(MR_Regression!C$3*MR_Rohdaten!$D287+C$4)</f>
        <v>#DIV/0!</v>
      </c>
      <c r="D286" s="479" t="e">
        <f>MR_Rohdaten!V287-(MR_Regression!D$3*MR_Rohdaten!$D287+D$4)</f>
        <v>#DIV/0!</v>
      </c>
      <c r="E286" s="479" t="e">
        <f>MR_Rohdaten!W287-(MR_Regression!E$3*MR_Rohdaten!$D287+E$4)</f>
        <v>#DIV/0!</v>
      </c>
      <c r="F286" s="479" t="e">
        <f>MR_Rohdaten!X287-(MR_Regression!F$3*MR_Rohdaten!$D287+F$4)</f>
        <v>#DIV/0!</v>
      </c>
      <c r="G286" s="479" t="e">
        <f>MR_Rohdaten!Y287-(MR_Regression!G$3*MR_Rohdaten!$D287+G$4)</f>
        <v>#DIV/0!</v>
      </c>
      <c r="H286" s="479" t="e">
        <f>MR_Rohdaten!Z287-(MR_Regression!H$3*MR_Rohdaten!$D287+H$4)</f>
        <v>#DIV/0!</v>
      </c>
      <c r="I286" s="479" t="e">
        <f>MR_Rohdaten!AA287-(MR_Regression!I$3*MR_Rohdaten!$D287+I$4)</f>
        <v>#DIV/0!</v>
      </c>
      <c r="J286" s="479" t="e">
        <f>MR_Rohdaten!AB287-(MR_Regression!J$3*MR_Rohdaten!$D287+J$4)</f>
        <v>#DIV/0!</v>
      </c>
      <c r="K286" s="479" t="e">
        <f>MR_Rohdaten!AC287-(MR_Regression!K$3*MR_Rohdaten!$D287+K$4)</f>
        <v>#DIV/0!</v>
      </c>
      <c r="L286" s="479" t="e">
        <f>MR_Rohdaten!AD287-(MR_Regression!L$3*MR_Rohdaten!$D287+L$4)</f>
        <v>#DIV/0!</v>
      </c>
      <c r="M286" s="479" t="e">
        <f>MR_Rohdaten!AE287-(MR_Regression!M$3*MR_Rohdaten!$D287+M$4)</f>
        <v>#DIV/0!</v>
      </c>
      <c r="N286" s="479" t="e">
        <f>MR_Rohdaten!AF287-(MR_Regression!N$3*MR_Rohdaten!$D287+N$4)</f>
        <v>#DIV/0!</v>
      </c>
      <c r="O286" s="479" t="e">
        <f>MR_Rohdaten!AG287-(MR_Regression!O$3*MR_Rohdaten!$D287+O$4)</f>
        <v>#DIV/0!</v>
      </c>
      <c r="P286" s="479" t="e">
        <f>MR_Rohdaten!AH287-(MR_Regression!P$3*MR_Rohdaten!$D287+P$4)</f>
        <v>#DIV/0!</v>
      </c>
    </row>
    <row r="287" spans="1:16" x14ac:dyDescent="0.25">
      <c r="A287" s="465">
        <v>282</v>
      </c>
      <c r="B287" s="479" t="e">
        <f>MR_Rohdaten!T288-(MR_Regression!B$3*MR_Rohdaten!$D288+B$4)</f>
        <v>#DIV/0!</v>
      </c>
      <c r="C287" s="479" t="e">
        <f>MR_Rohdaten!U288-(MR_Regression!C$3*MR_Rohdaten!$D288+C$4)</f>
        <v>#DIV/0!</v>
      </c>
      <c r="D287" s="479" t="e">
        <f>MR_Rohdaten!V288-(MR_Regression!D$3*MR_Rohdaten!$D288+D$4)</f>
        <v>#DIV/0!</v>
      </c>
      <c r="E287" s="479" t="e">
        <f>MR_Rohdaten!W288-(MR_Regression!E$3*MR_Rohdaten!$D288+E$4)</f>
        <v>#DIV/0!</v>
      </c>
      <c r="F287" s="479" t="e">
        <f>MR_Rohdaten!X288-(MR_Regression!F$3*MR_Rohdaten!$D288+F$4)</f>
        <v>#DIV/0!</v>
      </c>
      <c r="G287" s="479" t="e">
        <f>MR_Rohdaten!Y288-(MR_Regression!G$3*MR_Rohdaten!$D288+G$4)</f>
        <v>#DIV/0!</v>
      </c>
      <c r="H287" s="479" t="e">
        <f>MR_Rohdaten!Z288-(MR_Regression!H$3*MR_Rohdaten!$D288+H$4)</f>
        <v>#DIV/0!</v>
      </c>
      <c r="I287" s="479" t="e">
        <f>MR_Rohdaten!AA288-(MR_Regression!I$3*MR_Rohdaten!$D288+I$4)</f>
        <v>#DIV/0!</v>
      </c>
      <c r="J287" s="479" t="e">
        <f>MR_Rohdaten!AB288-(MR_Regression!J$3*MR_Rohdaten!$D288+J$4)</f>
        <v>#DIV/0!</v>
      </c>
      <c r="K287" s="479" t="e">
        <f>MR_Rohdaten!AC288-(MR_Regression!K$3*MR_Rohdaten!$D288+K$4)</f>
        <v>#DIV/0!</v>
      </c>
      <c r="L287" s="479" t="e">
        <f>MR_Rohdaten!AD288-(MR_Regression!L$3*MR_Rohdaten!$D288+L$4)</f>
        <v>#DIV/0!</v>
      </c>
      <c r="M287" s="479" t="e">
        <f>MR_Rohdaten!AE288-(MR_Regression!M$3*MR_Rohdaten!$D288+M$4)</f>
        <v>#DIV/0!</v>
      </c>
      <c r="N287" s="479" t="e">
        <f>MR_Rohdaten!AF288-(MR_Regression!N$3*MR_Rohdaten!$D288+N$4)</f>
        <v>#DIV/0!</v>
      </c>
      <c r="O287" s="479" t="e">
        <f>MR_Rohdaten!AG288-(MR_Regression!O$3*MR_Rohdaten!$D288+O$4)</f>
        <v>#DIV/0!</v>
      </c>
      <c r="P287" s="479" t="e">
        <f>MR_Rohdaten!AH288-(MR_Regression!P$3*MR_Rohdaten!$D288+P$4)</f>
        <v>#DIV/0!</v>
      </c>
    </row>
    <row r="288" spans="1:16" x14ac:dyDescent="0.25">
      <c r="A288" s="465">
        <v>283</v>
      </c>
      <c r="B288" s="479" t="e">
        <f>MR_Rohdaten!T289-(MR_Regression!B$3*MR_Rohdaten!$D289+B$4)</f>
        <v>#DIV/0!</v>
      </c>
      <c r="C288" s="479" t="e">
        <f>MR_Rohdaten!U289-(MR_Regression!C$3*MR_Rohdaten!$D289+C$4)</f>
        <v>#DIV/0!</v>
      </c>
      <c r="D288" s="479" t="e">
        <f>MR_Rohdaten!V289-(MR_Regression!D$3*MR_Rohdaten!$D289+D$4)</f>
        <v>#DIV/0!</v>
      </c>
      <c r="E288" s="479" t="e">
        <f>MR_Rohdaten!W289-(MR_Regression!E$3*MR_Rohdaten!$D289+E$4)</f>
        <v>#DIV/0!</v>
      </c>
      <c r="F288" s="479" t="e">
        <f>MR_Rohdaten!X289-(MR_Regression!F$3*MR_Rohdaten!$D289+F$4)</f>
        <v>#DIV/0!</v>
      </c>
      <c r="G288" s="479" t="e">
        <f>MR_Rohdaten!Y289-(MR_Regression!G$3*MR_Rohdaten!$D289+G$4)</f>
        <v>#DIV/0!</v>
      </c>
      <c r="H288" s="479" t="e">
        <f>MR_Rohdaten!Z289-(MR_Regression!H$3*MR_Rohdaten!$D289+H$4)</f>
        <v>#DIV/0!</v>
      </c>
      <c r="I288" s="479" t="e">
        <f>MR_Rohdaten!AA289-(MR_Regression!I$3*MR_Rohdaten!$D289+I$4)</f>
        <v>#DIV/0!</v>
      </c>
      <c r="J288" s="479" t="e">
        <f>MR_Rohdaten!AB289-(MR_Regression!J$3*MR_Rohdaten!$D289+J$4)</f>
        <v>#DIV/0!</v>
      </c>
      <c r="K288" s="479" t="e">
        <f>MR_Rohdaten!AC289-(MR_Regression!K$3*MR_Rohdaten!$D289+K$4)</f>
        <v>#DIV/0!</v>
      </c>
      <c r="L288" s="479" t="e">
        <f>MR_Rohdaten!AD289-(MR_Regression!L$3*MR_Rohdaten!$D289+L$4)</f>
        <v>#DIV/0!</v>
      </c>
      <c r="M288" s="479" t="e">
        <f>MR_Rohdaten!AE289-(MR_Regression!M$3*MR_Rohdaten!$D289+M$4)</f>
        <v>#DIV/0!</v>
      </c>
      <c r="N288" s="479" t="e">
        <f>MR_Rohdaten!AF289-(MR_Regression!N$3*MR_Rohdaten!$D289+N$4)</f>
        <v>#DIV/0!</v>
      </c>
      <c r="O288" s="479" t="e">
        <f>MR_Rohdaten!AG289-(MR_Regression!O$3*MR_Rohdaten!$D289+O$4)</f>
        <v>#DIV/0!</v>
      </c>
      <c r="P288" s="479" t="e">
        <f>MR_Rohdaten!AH289-(MR_Regression!P$3*MR_Rohdaten!$D289+P$4)</f>
        <v>#DIV/0!</v>
      </c>
    </row>
    <row r="289" spans="1:16" x14ac:dyDescent="0.25">
      <c r="A289" s="465">
        <v>284</v>
      </c>
      <c r="B289" s="479" t="e">
        <f>MR_Rohdaten!T290-(MR_Regression!B$3*MR_Rohdaten!$D290+B$4)</f>
        <v>#DIV/0!</v>
      </c>
      <c r="C289" s="479" t="e">
        <f>MR_Rohdaten!U290-(MR_Regression!C$3*MR_Rohdaten!$D290+C$4)</f>
        <v>#DIV/0!</v>
      </c>
      <c r="D289" s="479" t="e">
        <f>MR_Rohdaten!V290-(MR_Regression!D$3*MR_Rohdaten!$D290+D$4)</f>
        <v>#DIV/0!</v>
      </c>
      <c r="E289" s="479" t="e">
        <f>MR_Rohdaten!W290-(MR_Regression!E$3*MR_Rohdaten!$D290+E$4)</f>
        <v>#DIV/0!</v>
      </c>
      <c r="F289" s="479" t="e">
        <f>MR_Rohdaten!X290-(MR_Regression!F$3*MR_Rohdaten!$D290+F$4)</f>
        <v>#DIV/0!</v>
      </c>
      <c r="G289" s="479" t="e">
        <f>MR_Rohdaten!Y290-(MR_Regression!G$3*MR_Rohdaten!$D290+G$4)</f>
        <v>#DIV/0!</v>
      </c>
      <c r="H289" s="479" t="e">
        <f>MR_Rohdaten!Z290-(MR_Regression!H$3*MR_Rohdaten!$D290+H$4)</f>
        <v>#DIV/0!</v>
      </c>
      <c r="I289" s="479" t="e">
        <f>MR_Rohdaten!AA290-(MR_Regression!I$3*MR_Rohdaten!$D290+I$4)</f>
        <v>#DIV/0!</v>
      </c>
      <c r="J289" s="479" t="e">
        <f>MR_Rohdaten!AB290-(MR_Regression!J$3*MR_Rohdaten!$D290+J$4)</f>
        <v>#DIV/0!</v>
      </c>
      <c r="K289" s="479" t="e">
        <f>MR_Rohdaten!AC290-(MR_Regression!K$3*MR_Rohdaten!$D290+K$4)</f>
        <v>#DIV/0!</v>
      </c>
      <c r="L289" s="479" t="e">
        <f>MR_Rohdaten!AD290-(MR_Regression!L$3*MR_Rohdaten!$D290+L$4)</f>
        <v>#DIV/0!</v>
      </c>
      <c r="M289" s="479" t="e">
        <f>MR_Rohdaten!AE290-(MR_Regression!M$3*MR_Rohdaten!$D290+M$4)</f>
        <v>#DIV/0!</v>
      </c>
      <c r="N289" s="479" t="e">
        <f>MR_Rohdaten!AF290-(MR_Regression!N$3*MR_Rohdaten!$D290+N$4)</f>
        <v>#DIV/0!</v>
      </c>
      <c r="O289" s="479" t="e">
        <f>MR_Rohdaten!AG290-(MR_Regression!O$3*MR_Rohdaten!$D290+O$4)</f>
        <v>#DIV/0!</v>
      </c>
      <c r="P289" s="479" t="e">
        <f>MR_Rohdaten!AH290-(MR_Regression!P$3*MR_Rohdaten!$D290+P$4)</f>
        <v>#DIV/0!</v>
      </c>
    </row>
    <row r="290" spans="1:16" x14ac:dyDescent="0.25">
      <c r="A290" s="465">
        <v>285</v>
      </c>
      <c r="B290" s="479" t="e">
        <f>MR_Rohdaten!T291-(MR_Regression!B$3*MR_Rohdaten!$D291+B$4)</f>
        <v>#DIV/0!</v>
      </c>
      <c r="C290" s="479" t="e">
        <f>MR_Rohdaten!U291-(MR_Regression!C$3*MR_Rohdaten!$D291+C$4)</f>
        <v>#DIV/0!</v>
      </c>
      <c r="D290" s="479" t="e">
        <f>MR_Rohdaten!V291-(MR_Regression!D$3*MR_Rohdaten!$D291+D$4)</f>
        <v>#DIV/0!</v>
      </c>
      <c r="E290" s="479" t="e">
        <f>MR_Rohdaten!W291-(MR_Regression!E$3*MR_Rohdaten!$D291+E$4)</f>
        <v>#DIV/0!</v>
      </c>
      <c r="F290" s="479" t="e">
        <f>MR_Rohdaten!X291-(MR_Regression!F$3*MR_Rohdaten!$D291+F$4)</f>
        <v>#DIV/0!</v>
      </c>
      <c r="G290" s="479" t="e">
        <f>MR_Rohdaten!Y291-(MR_Regression!G$3*MR_Rohdaten!$D291+G$4)</f>
        <v>#DIV/0!</v>
      </c>
      <c r="H290" s="479" t="e">
        <f>MR_Rohdaten!Z291-(MR_Regression!H$3*MR_Rohdaten!$D291+H$4)</f>
        <v>#DIV/0!</v>
      </c>
      <c r="I290" s="479" t="e">
        <f>MR_Rohdaten!AA291-(MR_Regression!I$3*MR_Rohdaten!$D291+I$4)</f>
        <v>#DIV/0!</v>
      </c>
      <c r="J290" s="479" t="e">
        <f>MR_Rohdaten!AB291-(MR_Regression!J$3*MR_Rohdaten!$D291+J$4)</f>
        <v>#DIV/0!</v>
      </c>
      <c r="K290" s="479" t="e">
        <f>MR_Rohdaten!AC291-(MR_Regression!K$3*MR_Rohdaten!$D291+K$4)</f>
        <v>#DIV/0!</v>
      </c>
      <c r="L290" s="479" t="e">
        <f>MR_Rohdaten!AD291-(MR_Regression!L$3*MR_Rohdaten!$D291+L$4)</f>
        <v>#DIV/0!</v>
      </c>
      <c r="M290" s="479" t="e">
        <f>MR_Rohdaten!AE291-(MR_Regression!M$3*MR_Rohdaten!$D291+M$4)</f>
        <v>#DIV/0!</v>
      </c>
      <c r="N290" s="479" t="e">
        <f>MR_Rohdaten!AF291-(MR_Regression!N$3*MR_Rohdaten!$D291+N$4)</f>
        <v>#DIV/0!</v>
      </c>
      <c r="O290" s="479" t="e">
        <f>MR_Rohdaten!AG291-(MR_Regression!O$3*MR_Rohdaten!$D291+O$4)</f>
        <v>#DIV/0!</v>
      </c>
      <c r="P290" s="479" t="e">
        <f>MR_Rohdaten!AH291-(MR_Regression!P$3*MR_Rohdaten!$D291+P$4)</f>
        <v>#DIV/0!</v>
      </c>
    </row>
    <row r="291" spans="1:16" x14ac:dyDescent="0.25">
      <c r="A291" s="465">
        <v>286</v>
      </c>
      <c r="B291" s="479" t="e">
        <f>MR_Rohdaten!T292-(MR_Regression!B$3*MR_Rohdaten!$D292+B$4)</f>
        <v>#DIV/0!</v>
      </c>
      <c r="C291" s="479" t="e">
        <f>MR_Rohdaten!U292-(MR_Regression!C$3*MR_Rohdaten!$D292+C$4)</f>
        <v>#DIV/0!</v>
      </c>
      <c r="D291" s="479" t="e">
        <f>MR_Rohdaten!V292-(MR_Regression!D$3*MR_Rohdaten!$D292+D$4)</f>
        <v>#DIV/0!</v>
      </c>
      <c r="E291" s="479" t="e">
        <f>MR_Rohdaten!W292-(MR_Regression!E$3*MR_Rohdaten!$D292+E$4)</f>
        <v>#DIV/0!</v>
      </c>
      <c r="F291" s="479" t="e">
        <f>MR_Rohdaten!X292-(MR_Regression!F$3*MR_Rohdaten!$D292+F$4)</f>
        <v>#DIV/0!</v>
      </c>
      <c r="G291" s="479" t="e">
        <f>MR_Rohdaten!Y292-(MR_Regression!G$3*MR_Rohdaten!$D292+G$4)</f>
        <v>#DIV/0!</v>
      </c>
      <c r="H291" s="479" t="e">
        <f>MR_Rohdaten!Z292-(MR_Regression!H$3*MR_Rohdaten!$D292+H$4)</f>
        <v>#DIV/0!</v>
      </c>
      <c r="I291" s="479" t="e">
        <f>MR_Rohdaten!AA292-(MR_Regression!I$3*MR_Rohdaten!$D292+I$4)</f>
        <v>#DIV/0!</v>
      </c>
      <c r="J291" s="479" t="e">
        <f>MR_Rohdaten!AB292-(MR_Regression!J$3*MR_Rohdaten!$D292+J$4)</f>
        <v>#DIV/0!</v>
      </c>
      <c r="K291" s="479" t="e">
        <f>MR_Rohdaten!AC292-(MR_Regression!K$3*MR_Rohdaten!$D292+K$4)</f>
        <v>#DIV/0!</v>
      </c>
      <c r="L291" s="479" t="e">
        <f>MR_Rohdaten!AD292-(MR_Regression!L$3*MR_Rohdaten!$D292+L$4)</f>
        <v>#DIV/0!</v>
      </c>
      <c r="M291" s="479" t="e">
        <f>MR_Rohdaten!AE292-(MR_Regression!M$3*MR_Rohdaten!$D292+M$4)</f>
        <v>#DIV/0!</v>
      </c>
      <c r="N291" s="479" t="e">
        <f>MR_Rohdaten!AF292-(MR_Regression!N$3*MR_Rohdaten!$D292+N$4)</f>
        <v>#DIV/0!</v>
      </c>
      <c r="O291" s="479" t="e">
        <f>MR_Rohdaten!AG292-(MR_Regression!O$3*MR_Rohdaten!$D292+O$4)</f>
        <v>#DIV/0!</v>
      </c>
      <c r="P291" s="479" t="e">
        <f>MR_Rohdaten!AH292-(MR_Regression!P$3*MR_Rohdaten!$D292+P$4)</f>
        <v>#DIV/0!</v>
      </c>
    </row>
    <row r="292" spans="1:16" x14ac:dyDescent="0.25">
      <c r="A292" s="465">
        <v>287</v>
      </c>
      <c r="B292" s="479" t="e">
        <f>MR_Rohdaten!T293-(MR_Regression!B$3*MR_Rohdaten!$D293+B$4)</f>
        <v>#DIV/0!</v>
      </c>
      <c r="C292" s="479" t="e">
        <f>MR_Rohdaten!U293-(MR_Regression!C$3*MR_Rohdaten!$D293+C$4)</f>
        <v>#DIV/0!</v>
      </c>
      <c r="D292" s="479" t="e">
        <f>MR_Rohdaten!V293-(MR_Regression!D$3*MR_Rohdaten!$D293+D$4)</f>
        <v>#DIV/0!</v>
      </c>
      <c r="E292" s="479" t="e">
        <f>MR_Rohdaten!W293-(MR_Regression!E$3*MR_Rohdaten!$D293+E$4)</f>
        <v>#DIV/0!</v>
      </c>
      <c r="F292" s="479" t="e">
        <f>MR_Rohdaten!X293-(MR_Regression!F$3*MR_Rohdaten!$D293+F$4)</f>
        <v>#DIV/0!</v>
      </c>
      <c r="G292" s="479" t="e">
        <f>MR_Rohdaten!Y293-(MR_Regression!G$3*MR_Rohdaten!$D293+G$4)</f>
        <v>#DIV/0!</v>
      </c>
      <c r="H292" s="479" t="e">
        <f>MR_Rohdaten!Z293-(MR_Regression!H$3*MR_Rohdaten!$D293+H$4)</f>
        <v>#DIV/0!</v>
      </c>
      <c r="I292" s="479" t="e">
        <f>MR_Rohdaten!AA293-(MR_Regression!I$3*MR_Rohdaten!$D293+I$4)</f>
        <v>#DIV/0!</v>
      </c>
      <c r="J292" s="479" t="e">
        <f>MR_Rohdaten!AB293-(MR_Regression!J$3*MR_Rohdaten!$D293+J$4)</f>
        <v>#DIV/0!</v>
      </c>
      <c r="K292" s="479" t="e">
        <f>MR_Rohdaten!AC293-(MR_Regression!K$3*MR_Rohdaten!$D293+K$4)</f>
        <v>#DIV/0!</v>
      </c>
      <c r="L292" s="479" t="e">
        <f>MR_Rohdaten!AD293-(MR_Regression!L$3*MR_Rohdaten!$D293+L$4)</f>
        <v>#DIV/0!</v>
      </c>
      <c r="M292" s="479" t="e">
        <f>MR_Rohdaten!AE293-(MR_Regression!M$3*MR_Rohdaten!$D293+M$4)</f>
        <v>#DIV/0!</v>
      </c>
      <c r="N292" s="479" t="e">
        <f>MR_Rohdaten!AF293-(MR_Regression!N$3*MR_Rohdaten!$D293+N$4)</f>
        <v>#DIV/0!</v>
      </c>
      <c r="O292" s="479" t="e">
        <f>MR_Rohdaten!AG293-(MR_Regression!O$3*MR_Rohdaten!$D293+O$4)</f>
        <v>#DIV/0!</v>
      </c>
      <c r="P292" s="479" t="e">
        <f>MR_Rohdaten!AH293-(MR_Regression!P$3*MR_Rohdaten!$D293+P$4)</f>
        <v>#DIV/0!</v>
      </c>
    </row>
    <row r="293" spans="1:16" x14ac:dyDescent="0.25">
      <c r="A293" s="465">
        <v>288</v>
      </c>
      <c r="B293" s="479" t="e">
        <f>MR_Rohdaten!T294-(MR_Regression!B$3*MR_Rohdaten!$D294+B$4)</f>
        <v>#DIV/0!</v>
      </c>
      <c r="C293" s="479" t="e">
        <f>MR_Rohdaten!U294-(MR_Regression!C$3*MR_Rohdaten!$D294+C$4)</f>
        <v>#DIV/0!</v>
      </c>
      <c r="D293" s="479" t="e">
        <f>MR_Rohdaten!V294-(MR_Regression!D$3*MR_Rohdaten!$D294+D$4)</f>
        <v>#DIV/0!</v>
      </c>
      <c r="E293" s="479" t="e">
        <f>MR_Rohdaten!W294-(MR_Regression!E$3*MR_Rohdaten!$D294+E$4)</f>
        <v>#DIV/0!</v>
      </c>
      <c r="F293" s="479" t="e">
        <f>MR_Rohdaten!X294-(MR_Regression!F$3*MR_Rohdaten!$D294+F$4)</f>
        <v>#DIV/0!</v>
      </c>
      <c r="G293" s="479" t="e">
        <f>MR_Rohdaten!Y294-(MR_Regression!G$3*MR_Rohdaten!$D294+G$4)</f>
        <v>#DIV/0!</v>
      </c>
      <c r="H293" s="479" t="e">
        <f>MR_Rohdaten!Z294-(MR_Regression!H$3*MR_Rohdaten!$D294+H$4)</f>
        <v>#DIV/0!</v>
      </c>
      <c r="I293" s="479" t="e">
        <f>MR_Rohdaten!AA294-(MR_Regression!I$3*MR_Rohdaten!$D294+I$4)</f>
        <v>#DIV/0!</v>
      </c>
      <c r="J293" s="479" t="e">
        <f>MR_Rohdaten!AB294-(MR_Regression!J$3*MR_Rohdaten!$D294+J$4)</f>
        <v>#DIV/0!</v>
      </c>
      <c r="K293" s="479" t="e">
        <f>MR_Rohdaten!AC294-(MR_Regression!K$3*MR_Rohdaten!$D294+K$4)</f>
        <v>#DIV/0!</v>
      </c>
      <c r="L293" s="479" t="e">
        <f>MR_Rohdaten!AD294-(MR_Regression!L$3*MR_Rohdaten!$D294+L$4)</f>
        <v>#DIV/0!</v>
      </c>
      <c r="M293" s="479" t="e">
        <f>MR_Rohdaten!AE294-(MR_Regression!M$3*MR_Rohdaten!$D294+M$4)</f>
        <v>#DIV/0!</v>
      </c>
      <c r="N293" s="479" t="e">
        <f>MR_Rohdaten!AF294-(MR_Regression!N$3*MR_Rohdaten!$D294+N$4)</f>
        <v>#DIV/0!</v>
      </c>
      <c r="O293" s="479" t="e">
        <f>MR_Rohdaten!AG294-(MR_Regression!O$3*MR_Rohdaten!$D294+O$4)</f>
        <v>#DIV/0!</v>
      </c>
      <c r="P293" s="479" t="e">
        <f>MR_Rohdaten!AH294-(MR_Regression!P$3*MR_Rohdaten!$D294+P$4)</f>
        <v>#DIV/0!</v>
      </c>
    </row>
    <row r="294" spans="1:16" x14ac:dyDescent="0.25">
      <c r="A294" s="465">
        <v>289</v>
      </c>
      <c r="B294" s="479" t="e">
        <f>MR_Rohdaten!T295-(MR_Regression!B$3*MR_Rohdaten!$D295+B$4)</f>
        <v>#DIV/0!</v>
      </c>
      <c r="C294" s="479" t="e">
        <f>MR_Rohdaten!U295-(MR_Regression!C$3*MR_Rohdaten!$D295+C$4)</f>
        <v>#DIV/0!</v>
      </c>
      <c r="D294" s="479" t="e">
        <f>MR_Rohdaten!V295-(MR_Regression!D$3*MR_Rohdaten!$D295+D$4)</f>
        <v>#DIV/0!</v>
      </c>
      <c r="E294" s="479" t="e">
        <f>MR_Rohdaten!W295-(MR_Regression!E$3*MR_Rohdaten!$D295+E$4)</f>
        <v>#DIV/0!</v>
      </c>
      <c r="F294" s="479" t="e">
        <f>MR_Rohdaten!X295-(MR_Regression!F$3*MR_Rohdaten!$D295+F$4)</f>
        <v>#DIV/0!</v>
      </c>
      <c r="G294" s="479" t="e">
        <f>MR_Rohdaten!Y295-(MR_Regression!G$3*MR_Rohdaten!$D295+G$4)</f>
        <v>#DIV/0!</v>
      </c>
      <c r="H294" s="479" t="e">
        <f>MR_Rohdaten!Z295-(MR_Regression!H$3*MR_Rohdaten!$D295+H$4)</f>
        <v>#DIV/0!</v>
      </c>
      <c r="I294" s="479" t="e">
        <f>MR_Rohdaten!AA295-(MR_Regression!I$3*MR_Rohdaten!$D295+I$4)</f>
        <v>#DIV/0!</v>
      </c>
      <c r="J294" s="479" t="e">
        <f>MR_Rohdaten!AB295-(MR_Regression!J$3*MR_Rohdaten!$D295+J$4)</f>
        <v>#DIV/0!</v>
      </c>
      <c r="K294" s="479" t="e">
        <f>MR_Rohdaten!AC295-(MR_Regression!K$3*MR_Rohdaten!$D295+K$4)</f>
        <v>#DIV/0!</v>
      </c>
      <c r="L294" s="479" t="e">
        <f>MR_Rohdaten!AD295-(MR_Regression!L$3*MR_Rohdaten!$D295+L$4)</f>
        <v>#DIV/0!</v>
      </c>
      <c r="M294" s="479" t="e">
        <f>MR_Rohdaten!AE295-(MR_Regression!M$3*MR_Rohdaten!$D295+M$4)</f>
        <v>#DIV/0!</v>
      </c>
      <c r="N294" s="479" t="e">
        <f>MR_Rohdaten!AF295-(MR_Regression!N$3*MR_Rohdaten!$D295+N$4)</f>
        <v>#DIV/0!</v>
      </c>
      <c r="O294" s="479" t="e">
        <f>MR_Rohdaten!AG295-(MR_Regression!O$3*MR_Rohdaten!$D295+O$4)</f>
        <v>#DIV/0!</v>
      </c>
      <c r="P294" s="479" t="e">
        <f>MR_Rohdaten!AH295-(MR_Regression!P$3*MR_Rohdaten!$D295+P$4)</f>
        <v>#DIV/0!</v>
      </c>
    </row>
    <row r="295" spans="1:16" x14ac:dyDescent="0.25">
      <c r="A295" s="465">
        <v>290</v>
      </c>
      <c r="B295" s="479" t="e">
        <f>MR_Rohdaten!T296-(MR_Regression!B$3*MR_Rohdaten!$D296+B$4)</f>
        <v>#DIV/0!</v>
      </c>
      <c r="C295" s="479" t="e">
        <f>MR_Rohdaten!U296-(MR_Regression!C$3*MR_Rohdaten!$D296+C$4)</f>
        <v>#DIV/0!</v>
      </c>
      <c r="D295" s="479" t="e">
        <f>MR_Rohdaten!V296-(MR_Regression!D$3*MR_Rohdaten!$D296+D$4)</f>
        <v>#DIV/0!</v>
      </c>
      <c r="E295" s="479" t="e">
        <f>MR_Rohdaten!W296-(MR_Regression!E$3*MR_Rohdaten!$D296+E$4)</f>
        <v>#DIV/0!</v>
      </c>
      <c r="F295" s="479" t="e">
        <f>MR_Rohdaten!X296-(MR_Regression!F$3*MR_Rohdaten!$D296+F$4)</f>
        <v>#DIV/0!</v>
      </c>
      <c r="G295" s="479" t="e">
        <f>MR_Rohdaten!Y296-(MR_Regression!G$3*MR_Rohdaten!$D296+G$4)</f>
        <v>#DIV/0!</v>
      </c>
      <c r="H295" s="479" t="e">
        <f>MR_Rohdaten!Z296-(MR_Regression!H$3*MR_Rohdaten!$D296+H$4)</f>
        <v>#DIV/0!</v>
      </c>
      <c r="I295" s="479" t="e">
        <f>MR_Rohdaten!AA296-(MR_Regression!I$3*MR_Rohdaten!$D296+I$4)</f>
        <v>#DIV/0!</v>
      </c>
      <c r="J295" s="479" t="e">
        <f>MR_Rohdaten!AB296-(MR_Regression!J$3*MR_Rohdaten!$D296+J$4)</f>
        <v>#DIV/0!</v>
      </c>
      <c r="K295" s="479" t="e">
        <f>MR_Rohdaten!AC296-(MR_Regression!K$3*MR_Rohdaten!$D296+K$4)</f>
        <v>#DIV/0!</v>
      </c>
      <c r="L295" s="479" t="e">
        <f>MR_Rohdaten!AD296-(MR_Regression!L$3*MR_Rohdaten!$D296+L$4)</f>
        <v>#DIV/0!</v>
      </c>
      <c r="M295" s="479" t="e">
        <f>MR_Rohdaten!AE296-(MR_Regression!M$3*MR_Rohdaten!$D296+M$4)</f>
        <v>#DIV/0!</v>
      </c>
      <c r="N295" s="479" t="e">
        <f>MR_Rohdaten!AF296-(MR_Regression!N$3*MR_Rohdaten!$D296+N$4)</f>
        <v>#DIV/0!</v>
      </c>
      <c r="O295" s="479" t="e">
        <f>MR_Rohdaten!AG296-(MR_Regression!O$3*MR_Rohdaten!$D296+O$4)</f>
        <v>#DIV/0!</v>
      </c>
      <c r="P295" s="479" t="e">
        <f>MR_Rohdaten!AH296-(MR_Regression!P$3*MR_Rohdaten!$D296+P$4)</f>
        <v>#DIV/0!</v>
      </c>
    </row>
    <row r="296" spans="1:16" x14ac:dyDescent="0.25">
      <c r="A296" s="465">
        <v>291</v>
      </c>
      <c r="B296" s="479" t="e">
        <f>MR_Rohdaten!T297-(MR_Regression!B$3*MR_Rohdaten!$D297+B$4)</f>
        <v>#DIV/0!</v>
      </c>
      <c r="C296" s="479" t="e">
        <f>MR_Rohdaten!U297-(MR_Regression!C$3*MR_Rohdaten!$D297+C$4)</f>
        <v>#DIV/0!</v>
      </c>
      <c r="D296" s="479" t="e">
        <f>MR_Rohdaten!V297-(MR_Regression!D$3*MR_Rohdaten!$D297+D$4)</f>
        <v>#DIV/0!</v>
      </c>
      <c r="E296" s="479" t="e">
        <f>MR_Rohdaten!W297-(MR_Regression!E$3*MR_Rohdaten!$D297+E$4)</f>
        <v>#DIV/0!</v>
      </c>
      <c r="F296" s="479" t="e">
        <f>MR_Rohdaten!X297-(MR_Regression!F$3*MR_Rohdaten!$D297+F$4)</f>
        <v>#DIV/0!</v>
      </c>
      <c r="G296" s="479" t="e">
        <f>MR_Rohdaten!Y297-(MR_Regression!G$3*MR_Rohdaten!$D297+G$4)</f>
        <v>#DIV/0!</v>
      </c>
      <c r="H296" s="479" t="e">
        <f>MR_Rohdaten!Z297-(MR_Regression!H$3*MR_Rohdaten!$D297+H$4)</f>
        <v>#DIV/0!</v>
      </c>
      <c r="I296" s="479" t="e">
        <f>MR_Rohdaten!AA297-(MR_Regression!I$3*MR_Rohdaten!$D297+I$4)</f>
        <v>#DIV/0!</v>
      </c>
      <c r="J296" s="479" t="e">
        <f>MR_Rohdaten!AB297-(MR_Regression!J$3*MR_Rohdaten!$D297+J$4)</f>
        <v>#DIV/0!</v>
      </c>
      <c r="K296" s="479" t="e">
        <f>MR_Rohdaten!AC297-(MR_Regression!K$3*MR_Rohdaten!$D297+K$4)</f>
        <v>#DIV/0!</v>
      </c>
      <c r="L296" s="479" t="e">
        <f>MR_Rohdaten!AD297-(MR_Regression!L$3*MR_Rohdaten!$D297+L$4)</f>
        <v>#DIV/0!</v>
      </c>
      <c r="M296" s="479" t="e">
        <f>MR_Rohdaten!AE297-(MR_Regression!M$3*MR_Rohdaten!$D297+M$4)</f>
        <v>#DIV/0!</v>
      </c>
      <c r="N296" s="479" t="e">
        <f>MR_Rohdaten!AF297-(MR_Regression!N$3*MR_Rohdaten!$D297+N$4)</f>
        <v>#DIV/0!</v>
      </c>
      <c r="O296" s="479" t="e">
        <f>MR_Rohdaten!AG297-(MR_Regression!O$3*MR_Rohdaten!$D297+O$4)</f>
        <v>#DIV/0!</v>
      </c>
      <c r="P296" s="479" t="e">
        <f>MR_Rohdaten!AH297-(MR_Regression!P$3*MR_Rohdaten!$D297+P$4)</f>
        <v>#DIV/0!</v>
      </c>
    </row>
    <row r="297" spans="1:16" x14ac:dyDescent="0.25">
      <c r="A297" s="465">
        <v>292</v>
      </c>
      <c r="B297" s="479" t="e">
        <f>MR_Rohdaten!T298-(MR_Regression!B$3*MR_Rohdaten!$D298+B$4)</f>
        <v>#DIV/0!</v>
      </c>
      <c r="C297" s="479" t="e">
        <f>MR_Rohdaten!U298-(MR_Regression!C$3*MR_Rohdaten!$D298+C$4)</f>
        <v>#DIV/0!</v>
      </c>
      <c r="D297" s="479" t="e">
        <f>MR_Rohdaten!V298-(MR_Regression!D$3*MR_Rohdaten!$D298+D$4)</f>
        <v>#DIV/0!</v>
      </c>
      <c r="E297" s="479" t="e">
        <f>MR_Rohdaten!W298-(MR_Regression!E$3*MR_Rohdaten!$D298+E$4)</f>
        <v>#DIV/0!</v>
      </c>
      <c r="F297" s="479" t="e">
        <f>MR_Rohdaten!X298-(MR_Regression!F$3*MR_Rohdaten!$D298+F$4)</f>
        <v>#DIV/0!</v>
      </c>
      <c r="G297" s="479" t="e">
        <f>MR_Rohdaten!Y298-(MR_Regression!G$3*MR_Rohdaten!$D298+G$4)</f>
        <v>#DIV/0!</v>
      </c>
      <c r="H297" s="479" t="e">
        <f>MR_Rohdaten!Z298-(MR_Regression!H$3*MR_Rohdaten!$D298+H$4)</f>
        <v>#DIV/0!</v>
      </c>
      <c r="I297" s="479" t="e">
        <f>MR_Rohdaten!AA298-(MR_Regression!I$3*MR_Rohdaten!$D298+I$4)</f>
        <v>#DIV/0!</v>
      </c>
      <c r="J297" s="479" t="e">
        <f>MR_Rohdaten!AB298-(MR_Regression!J$3*MR_Rohdaten!$D298+J$4)</f>
        <v>#DIV/0!</v>
      </c>
      <c r="K297" s="479" t="e">
        <f>MR_Rohdaten!AC298-(MR_Regression!K$3*MR_Rohdaten!$D298+K$4)</f>
        <v>#DIV/0!</v>
      </c>
      <c r="L297" s="479" t="e">
        <f>MR_Rohdaten!AD298-(MR_Regression!L$3*MR_Rohdaten!$D298+L$4)</f>
        <v>#DIV/0!</v>
      </c>
      <c r="M297" s="479" t="e">
        <f>MR_Rohdaten!AE298-(MR_Regression!M$3*MR_Rohdaten!$D298+M$4)</f>
        <v>#DIV/0!</v>
      </c>
      <c r="N297" s="479" t="e">
        <f>MR_Rohdaten!AF298-(MR_Regression!N$3*MR_Rohdaten!$D298+N$4)</f>
        <v>#DIV/0!</v>
      </c>
      <c r="O297" s="479" t="e">
        <f>MR_Rohdaten!AG298-(MR_Regression!O$3*MR_Rohdaten!$D298+O$4)</f>
        <v>#DIV/0!</v>
      </c>
      <c r="P297" s="479" t="e">
        <f>MR_Rohdaten!AH298-(MR_Regression!P$3*MR_Rohdaten!$D298+P$4)</f>
        <v>#DIV/0!</v>
      </c>
    </row>
    <row r="298" spans="1:16" x14ac:dyDescent="0.25">
      <c r="A298" s="465">
        <v>293</v>
      </c>
      <c r="B298" s="479" t="e">
        <f>MR_Rohdaten!T299-(MR_Regression!B$3*MR_Rohdaten!$D299+B$4)</f>
        <v>#DIV/0!</v>
      </c>
      <c r="C298" s="479" t="e">
        <f>MR_Rohdaten!U299-(MR_Regression!C$3*MR_Rohdaten!$D299+C$4)</f>
        <v>#DIV/0!</v>
      </c>
      <c r="D298" s="479" t="e">
        <f>MR_Rohdaten!V299-(MR_Regression!D$3*MR_Rohdaten!$D299+D$4)</f>
        <v>#DIV/0!</v>
      </c>
      <c r="E298" s="479" t="e">
        <f>MR_Rohdaten!W299-(MR_Regression!E$3*MR_Rohdaten!$D299+E$4)</f>
        <v>#DIV/0!</v>
      </c>
      <c r="F298" s="479" t="e">
        <f>MR_Rohdaten!X299-(MR_Regression!F$3*MR_Rohdaten!$D299+F$4)</f>
        <v>#DIV/0!</v>
      </c>
      <c r="G298" s="479" t="e">
        <f>MR_Rohdaten!Y299-(MR_Regression!G$3*MR_Rohdaten!$D299+G$4)</f>
        <v>#DIV/0!</v>
      </c>
      <c r="H298" s="479" t="e">
        <f>MR_Rohdaten!Z299-(MR_Regression!H$3*MR_Rohdaten!$D299+H$4)</f>
        <v>#DIV/0!</v>
      </c>
      <c r="I298" s="479" t="e">
        <f>MR_Rohdaten!AA299-(MR_Regression!I$3*MR_Rohdaten!$D299+I$4)</f>
        <v>#DIV/0!</v>
      </c>
      <c r="J298" s="479" t="e">
        <f>MR_Rohdaten!AB299-(MR_Regression!J$3*MR_Rohdaten!$D299+J$4)</f>
        <v>#DIV/0!</v>
      </c>
      <c r="K298" s="479" t="e">
        <f>MR_Rohdaten!AC299-(MR_Regression!K$3*MR_Rohdaten!$D299+K$4)</f>
        <v>#DIV/0!</v>
      </c>
      <c r="L298" s="479" t="e">
        <f>MR_Rohdaten!AD299-(MR_Regression!L$3*MR_Rohdaten!$D299+L$4)</f>
        <v>#DIV/0!</v>
      </c>
      <c r="M298" s="479" t="e">
        <f>MR_Rohdaten!AE299-(MR_Regression!M$3*MR_Rohdaten!$D299+M$4)</f>
        <v>#DIV/0!</v>
      </c>
      <c r="N298" s="479" t="e">
        <f>MR_Rohdaten!AF299-(MR_Regression!N$3*MR_Rohdaten!$D299+N$4)</f>
        <v>#DIV/0!</v>
      </c>
      <c r="O298" s="479" t="e">
        <f>MR_Rohdaten!AG299-(MR_Regression!O$3*MR_Rohdaten!$D299+O$4)</f>
        <v>#DIV/0!</v>
      </c>
      <c r="P298" s="479" t="e">
        <f>MR_Rohdaten!AH299-(MR_Regression!P$3*MR_Rohdaten!$D299+P$4)</f>
        <v>#DIV/0!</v>
      </c>
    </row>
    <row r="299" spans="1:16" x14ac:dyDescent="0.25">
      <c r="A299" s="465">
        <v>294</v>
      </c>
      <c r="B299" s="479" t="e">
        <f>MR_Rohdaten!T300-(MR_Regression!B$3*MR_Rohdaten!$D300+B$4)</f>
        <v>#DIV/0!</v>
      </c>
      <c r="C299" s="479" t="e">
        <f>MR_Rohdaten!U300-(MR_Regression!C$3*MR_Rohdaten!$D300+C$4)</f>
        <v>#DIV/0!</v>
      </c>
      <c r="D299" s="479" t="e">
        <f>MR_Rohdaten!V300-(MR_Regression!D$3*MR_Rohdaten!$D300+D$4)</f>
        <v>#DIV/0!</v>
      </c>
      <c r="E299" s="479" t="e">
        <f>MR_Rohdaten!W300-(MR_Regression!E$3*MR_Rohdaten!$D300+E$4)</f>
        <v>#DIV/0!</v>
      </c>
      <c r="F299" s="479" t="e">
        <f>MR_Rohdaten!X300-(MR_Regression!F$3*MR_Rohdaten!$D300+F$4)</f>
        <v>#DIV/0!</v>
      </c>
      <c r="G299" s="479" t="e">
        <f>MR_Rohdaten!Y300-(MR_Regression!G$3*MR_Rohdaten!$D300+G$4)</f>
        <v>#DIV/0!</v>
      </c>
      <c r="H299" s="479" t="e">
        <f>MR_Rohdaten!Z300-(MR_Regression!H$3*MR_Rohdaten!$D300+H$4)</f>
        <v>#DIV/0!</v>
      </c>
      <c r="I299" s="479" t="e">
        <f>MR_Rohdaten!AA300-(MR_Regression!I$3*MR_Rohdaten!$D300+I$4)</f>
        <v>#DIV/0!</v>
      </c>
      <c r="J299" s="479" t="e">
        <f>MR_Rohdaten!AB300-(MR_Regression!J$3*MR_Rohdaten!$D300+J$4)</f>
        <v>#DIV/0!</v>
      </c>
      <c r="K299" s="479" t="e">
        <f>MR_Rohdaten!AC300-(MR_Regression!K$3*MR_Rohdaten!$D300+K$4)</f>
        <v>#DIV/0!</v>
      </c>
      <c r="L299" s="479" t="e">
        <f>MR_Rohdaten!AD300-(MR_Regression!L$3*MR_Rohdaten!$D300+L$4)</f>
        <v>#DIV/0!</v>
      </c>
      <c r="M299" s="479" t="e">
        <f>MR_Rohdaten!AE300-(MR_Regression!M$3*MR_Rohdaten!$D300+M$4)</f>
        <v>#DIV/0!</v>
      </c>
      <c r="N299" s="479" t="e">
        <f>MR_Rohdaten!AF300-(MR_Regression!N$3*MR_Rohdaten!$D300+N$4)</f>
        <v>#DIV/0!</v>
      </c>
      <c r="O299" s="479" t="e">
        <f>MR_Rohdaten!AG300-(MR_Regression!O$3*MR_Rohdaten!$D300+O$4)</f>
        <v>#DIV/0!</v>
      </c>
      <c r="P299" s="479" t="e">
        <f>MR_Rohdaten!AH300-(MR_Regression!P$3*MR_Rohdaten!$D300+P$4)</f>
        <v>#DIV/0!</v>
      </c>
    </row>
    <row r="300" spans="1:16" x14ac:dyDescent="0.25">
      <c r="A300" s="465">
        <v>295</v>
      </c>
      <c r="B300" s="479" t="e">
        <f>MR_Rohdaten!T301-(MR_Regression!B$3*MR_Rohdaten!$D301+B$4)</f>
        <v>#DIV/0!</v>
      </c>
      <c r="C300" s="479" t="e">
        <f>MR_Rohdaten!U301-(MR_Regression!C$3*MR_Rohdaten!$D301+C$4)</f>
        <v>#DIV/0!</v>
      </c>
      <c r="D300" s="479" t="e">
        <f>MR_Rohdaten!V301-(MR_Regression!D$3*MR_Rohdaten!$D301+D$4)</f>
        <v>#DIV/0!</v>
      </c>
      <c r="E300" s="479" t="e">
        <f>MR_Rohdaten!W301-(MR_Regression!E$3*MR_Rohdaten!$D301+E$4)</f>
        <v>#DIV/0!</v>
      </c>
      <c r="F300" s="479" t="e">
        <f>MR_Rohdaten!X301-(MR_Regression!F$3*MR_Rohdaten!$D301+F$4)</f>
        <v>#DIV/0!</v>
      </c>
      <c r="G300" s="479" t="e">
        <f>MR_Rohdaten!Y301-(MR_Regression!G$3*MR_Rohdaten!$D301+G$4)</f>
        <v>#DIV/0!</v>
      </c>
      <c r="H300" s="479" t="e">
        <f>MR_Rohdaten!Z301-(MR_Regression!H$3*MR_Rohdaten!$D301+H$4)</f>
        <v>#DIV/0!</v>
      </c>
      <c r="I300" s="479" t="e">
        <f>MR_Rohdaten!AA301-(MR_Regression!I$3*MR_Rohdaten!$D301+I$4)</f>
        <v>#DIV/0!</v>
      </c>
      <c r="J300" s="479" t="e">
        <f>MR_Rohdaten!AB301-(MR_Regression!J$3*MR_Rohdaten!$D301+J$4)</f>
        <v>#DIV/0!</v>
      </c>
      <c r="K300" s="479" t="e">
        <f>MR_Rohdaten!AC301-(MR_Regression!K$3*MR_Rohdaten!$D301+K$4)</f>
        <v>#DIV/0!</v>
      </c>
      <c r="L300" s="479" t="e">
        <f>MR_Rohdaten!AD301-(MR_Regression!L$3*MR_Rohdaten!$D301+L$4)</f>
        <v>#DIV/0!</v>
      </c>
      <c r="M300" s="479" t="e">
        <f>MR_Rohdaten!AE301-(MR_Regression!M$3*MR_Rohdaten!$D301+M$4)</f>
        <v>#DIV/0!</v>
      </c>
      <c r="N300" s="479" t="e">
        <f>MR_Rohdaten!AF301-(MR_Regression!N$3*MR_Rohdaten!$D301+N$4)</f>
        <v>#DIV/0!</v>
      </c>
      <c r="O300" s="479" t="e">
        <f>MR_Rohdaten!AG301-(MR_Regression!O$3*MR_Rohdaten!$D301+O$4)</f>
        <v>#DIV/0!</v>
      </c>
      <c r="P300" s="479" t="e">
        <f>MR_Rohdaten!AH301-(MR_Regression!P$3*MR_Rohdaten!$D301+P$4)</f>
        <v>#DIV/0!</v>
      </c>
    </row>
    <row r="301" spans="1:16" x14ac:dyDescent="0.25">
      <c r="A301" s="465">
        <v>296</v>
      </c>
      <c r="B301" s="479" t="e">
        <f>MR_Rohdaten!T302-(MR_Regression!B$3*MR_Rohdaten!$D302+B$4)</f>
        <v>#DIV/0!</v>
      </c>
      <c r="C301" s="479" t="e">
        <f>MR_Rohdaten!U302-(MR_Regression!C$3*MR_Rohdaten!$D302+C$4)</f>
        <v>#DIV/0!</v>
      </c>
      <c r="D301" s="479" t="e">
        <f>MR_Rohdaten!V302-(MR_Regression!D$3*MR_Rohdaten!$D302+D$4)</f>
        <v>#DIV/0!</v>
      </c>
      <c r="E301" s="479" t="e">
        <f>MR_Rohdaten!W302-(MR_Regression!E$3*MR_Rohdaten!$D302+E$4)</f>
        <v>#DIV/0!</v>
      </c>
      <c r="F301" s="479" t="e">
        <f>MR_Rohdaten!X302-(MR_Regression!F$3*MR_Rohdaten!$D302+F$4)</f>
        <v>#DIV/0!</v>
      </c>
      <c r="G301" s="479" t="e">
        <f>MR_Rohdaten!Y302-(MR_Regression!G$3*MR_Rohdaten!$D302+G$4)</f>
        <v>#DIV/0!</v>
      </c>
      <c r="H301" s="479" t="e">
        <f>MR_Rohdaten!Z302-(MR_Regression!H$3*MR_Rohdaten!$D302+H$4)</f>
        <v>#DIV/0!</v>
      </c>
      <c r="I301" s="479" t="e">
        <f>MR_Rohdaten!AA302-(MR_Regression!I$3*MR_Rohdaten!$D302+I$4)</f>
        <v>#DIV/0!</v>
      </c>
      <c r="J301" s="479" t="e">
        <f>MR_Rohdaten!AB302-(MR_Regression!J$3*MR_Rohdaten!$D302+J$4)</f>
        <v>#DIV/0!</v>
      </c>
      <c r="K301" s="479" t="e">
        <f>MR_Rohdaten!AC302-(MR_Regression!K$3*MR_Rohdaten!$D302+K$4)</f>
        <v>#DIV/0!</v>
      </c>
      <c r="L301" s="479" t="e">
        <f>MR_Rohdaten!AD302-(MR_Regression!L$3*MR_Rohdaten!$D302+L$4)</f>
        <v>#DIV/0!</v>
      </c>
      <c r="M301" s="479" t="e">
        <f>MR_Rohdaten!AE302-(MR_Regression!M$3*MR_Rohdaten!$D302+M$4)</f>
        <v>#DIV/0!</v>
      </c>
      <c r="N301" s="479" t="e">
        <f>MR_Rohdaten!AF302-(MR_Regression!N$3*MR_Rohdaten!$D302+N$4)</f>
        <v>#DIV/0!</v>
      </c>
      <c r="O301" s="479" t="e">
        <f>MR_Rohdaten!AG302-(MR_Regression!O$3*MR_Rohdaten!$D302+O$4)</f>
        <v>#DIV/0!</v>
      </c>
      <c r="P301" s="479" t="e">
        <f>MR_Rohdaten!AH302-(MR_Regression!P$3*MR_Rohdaten!$D302+P$4)</f>
        <v>#DIV/0!</v>
      </c>
    </row>
    <row r="302" spans="1:16" x14ac:dyDescent="0.25">
      <c r="A302" s="465">
        <v>297</v>
      </c>
      <c r="B302" s="479" t="e">
        <f>MR_Rohdaten!T303-(MR_Regression!B$3*MR_Rohdaten!$D303+B$4)</f>
        <v>#DIV/0!</v>
      </c>
      <c r="C302" s="479" t="e">
        <f>MR_Rohdaten!U303-(MR_Regression!C$3*MR_Rohdaten!$D303+C$4)</f>
        <v>#DIV/0!</v>
      </c>
      <c r="D302" s="479" t="e">
        <f>MR_Rohdaten!V303-(MR_Regression!D$3*MR_Rohdaten!$D303+D$4)</f>
        <v>#DIV/0!</v>
      </c>
      <c r="E302" s="479" t="e">
        <f>MR_Rohdaten!W303-(MR_Regression!E$3*MR_Rohdaten!$D303+E$4)</f>
        <v>#DIV/0!</v>
      </c>
      <c r="F302" s="479" t="e">
        <f>MR_Rohdaten!X303-(MR_Regression!F$3*MR_Rohdaten!$D303+F$4)</f>
        <v>#DIV/0!</v>
      </c>
      <c r="G302" s="479" t="e">
        <f>MR_Rohdaten!Y303-(MR_Regression!G$3*MR_Rohdaten!$D303+G$4)</f>
        <v>#DIV/0!</v>
      </c>
      <c r="H302" s="479" t="e">
        <f>MR_Rohdaten!Z303-(MR_Regression!H$3*MR_Rohdaten!$D303+H$4)</f>
        <v>#DIV/0!</v>
      </c>
      <c r="I302" s="479" t="e">
        <f>MR_Rohdaten!AA303-(MR_Regression!I$3*MR_Rohdaten!$D303+I$4)</f>
        <v>#DIV/0!</v>
      </c>
      <c r="J302" s="479" t="e">
        <f>MR_Rohdaten!AB303-(MR_Regression!J$3*MR_Rohdaten!$D303+J$4)</f>
        <v>#DIV/0!</v>
      </c>
      <c r="K302" s="479" t="e">
        <f>MR_Rohdaten!AC303-(MR_Regression!K$3*MR_Rohdaten!$D303+K$4)</f>
        <v>#DIV/0!</v>
      </c>
      <c r="L302" s="479" t="e">
        <f>MR_Rohdaten!AD303-(MR_Regression!L$3*MR_Rohdaten!$D303+L$4)</f>
        <v>#DIV/0!</v>
      </c>
      <c r="M302" s="479" t="e">
        <f>MR_Rohdaten!AE303-(MR_Regression!M$3*MR_Rohdaten!$D303+M$4)</f>
        <v>#DIV/0!</v>
      </c>
      <c r="N302" s="479" t="e">
        <f>MR_Rohdaten!AF303-(MR_Regression!N$3*MR_Rohdaten!$D303+N$4)</f>
        <v>#DIV/0!</v>
      </c>
      <c r="O302" s="479" t="e">
        <f>MR_Rohdaten!AG303-(MR_Regression!O$3*MR_Rohdaten!$D303+O$4)</f>
        <v>#DIV/0!</v>
      </c>
      <c r="P302" s="479" t="e">
        <f>MR_Rohdaten!AH303-(MR_Regression!P$3*MR_Rohdaten!$D303+P$4)</f>
        <v>#DIV/0!</v>
      </c>
    </row>
    <row r="303" spans="1:16" x14ac:dyDescent="0.25">
      <c r="A303" s="465">
        <v>298</v>
      </c>
      <c r="B303" s="479" t="e">
        <f>MR_Rohdaten!T304-(MR_Regression!B$3*MR_Rohdaten!$D304+B$4)</f>
        <v>#DIV/0!</v>
      </c>
      <c r="C303" s="479" t="e">
        <f>MR_Rohdaten!U304-(MR_Regression!C$3*MR_Rohdaten!$D304+C$4)</f>
        <v>#DIV/0!</v>
      </c>
      <c r="D303" s="479" t="e">
        <f>MR_Rohdaten!V304-(MR_Regression!D$3*MR_Rohdaten!$D304+D$4)</f>
        <v>#DIV/0!</v>
      </c>
      <c r="E303" s="479" t="e">
        <f>MR_Rohdaten!W304-(MR_Regression!E$3*MR_Rohdaten!$D304+E$4)</f>
        <v>#DIV/0!</v>
      </c>
      <c r="F303" s="479" t="e">
        <f>MR_Rohdaten!X304-(MR_Regression!F$3*MR_Rohdaten!$D304+F$4)</f>
        <v>#DIV/0!</v>
      </c>
      <c r="G303" s="479" t="e">
        <f>MR_Rohdaten!Y304-(MR_Regression!G$3*MR_Rohdaten!$D304+G$4)</f>
        <v>#DIV/0!</v>
      </c>
      <c r="H303" s="479" t="e">
        <f>MR_Rohdaten!Z304-(MR_Regression!H$3*MR_Rohdaten!$D304+H$4)</f>
        <v>#DIV/0!</v>
      </c>
      <c r="I303" s="479" t="e">
        <f>MR_Rohdaten!AA304-(MR_Regression!I$3*MR_Rohdaten!$D304+I$4)</f>
        <v>#DIV/0!</v>
      </c>
      <c r="J303" s="479" t="e">
        <f>MR_Rohdaten!AB304-(MR_Regression!J$3*MR_Rohdaten!$D304+J$4)</f>
        <v>#DIV/0!</v>
      </c>
      <c r="K303" s="479" t="e">
        <f>MR_Rohdaten!AC304-(MR_Regression!K$3*MR_Rohdaten!$D304+K$4)</f>
        <v>#DIV/0!</v>
      </c>
      <c r="L303" s="479" t="e">
        <f>MR_Rohdaten!AD304-(MR_Regression!L$3*MR_Rohdaten!$D304+L$4)</f>
        <v>#DIV/0!</v>
      </c>
      <c r="M303" s="479" t="e">
        <f>MR_Rohdaten!AE304-(MR_Regression!M$3*MR_Rohdaten!$D304+M$4)</f>
        <v>#DIV/0!</v>
      </c>
      <c r="N303" s="479" t="e">
        <f>MR_Rohdaten!AF304-(MR_Regression!N$3*MR_Rohdaten!$D304+N$4)</f>
        <v>#DIV/0!</v>
      </c>
      <c r="O303" s="479" t="e">
        <f>MR_Rohdaten!AG304-(MR_Regression!O$3*MR_Rohdaten!$D304+O$4)</f>
        <v>#DIV/0!</v>
      </c>
      <c r="P303" s="479" t="e">
        <f>MR_Rohdaten!AH304-(MR_Regression!P$3*MR_Rohdaten!$D304+P$4)</f>
        <v>#DIV/0!</v>
      </c>
    </row>
    <row r="304" spans="1:16" x14ac:dyDescent="0.25">
      <c r="A304" s="465">
        <v>299</v>
      </c>
      <c r="B304" s="479" t="e">
        <f>MR_Rohdaten!T305-(MR_Regression!B$3*MR_Rohdaten!$D305+B$4)</f>
        <v>#DIV/0!</v>
      </c>
      <c r="C304" s="479" t="e">
        <f>MR_Rohdaten!U305-(MR_Regression!C$3*MR_Rohdaten!$D305+C$4)</f>
        <v>#DIV/0!</v>
      </c>
      <c r="D304" s="479" t="e">
        <f>MR_Rohdaten!V305-(MR_Regression!D$3*MR_Rohdaten!$D305+D$4)</f>
        <v>#DIV/0!</v>
      </c>
      <c r="E304" s="479" t="e">
        <f>MR_Rohdaten!W305-(MR_Regression!E$3*MR_Rohdaten!$D305+E$4)</f>
        <v>#DIV/0!</v>
      </c>
      <c r="F304" s="479" t="e">
        <f>MR_Rohdaten!X305-(MR_Regression!F$3*MR_Rohdaten!$D305+F$4)</f>
        <v>#DIV/0!</v>
      </c>
      <c r="G304" s="479" t="e">
        <f>MR_Rohdaten!Y305-(MR_Regression!G$3*MR_Rohdaten!$D305+G$4)</f>
        <v>#DIV/0!</v>
      </c>
      <c r="H304" s="479" t="e">
        <f>MR_Rohdaten!Z305-(MR_Regression!H$3*MR_Rohdaten!$D305+H$4)</f>
        <v>#DIV/0!</v>
      </c>
      <c r="I304" s="479" t="e">
        <f>MR_Rohdaten!AA305-(MR_Regression!I$3*MR_Rohdaten!$D305+I$4)</f>
        <v>#DIV/0!</v>
      </c>
      <c r="J304" s="479" t="e">
        <f>MR_Rohdaten!AB305-(MR_Regression!J$3*MR_Rohdaten!$D305+J$4)</f>
        <v>#DIV/0!</v>
      </c>
      <c r="K304" s="479" t="e">
        <f>MR_Rohdaten!AC305-(MR_Regression!K$3*MR_Rohdaten!$D305+K$4)</f>
        <v>#DIV/0!</v>
      </c>
      <c r="L304" s="479" t="e">
        <f>MR_Rohdaten!AD305-(MR_Regression!L$3*MR_Rohdaten!$D305+L$4)</f>
        <v>#DIV/0!</v>
      </c>
      <c r="M304" s="479" t="e">
        <f>MR_Rohdaten!AE305-(MR_Regression!M$3*MR_Rohdaten!$D305+M$4)</f>
        <v>#DIV/0!</v>
      </c>
      <c r="N304" s="479" t="e">
        <f>MR_Rohdaten!AF305-(MR_Regression!N$3*MR_Rohdaten!$D305+N$4)</f>
        <v>#DIV/0!</v>
      </c>
      <c r="O304" s="479" t="e">
        <f>MR_Rohdaten!AG305-(MR_Regression!O$3*MR_Rohdaten!$D305+O$4)</f>
        <v>#DIV/0!</v>
      </c>
      <c r="P304" s="479" t="e">
        <f>MR_Rohdaten!AH305-(MR_Regression!P$3*MR_Rohdaten!$D305+P$4)</f>
        <v>#DIV/0!</v>
      </c>
    </row>
    <row r="305" spans="1:16" x14ac:dyDescent="0.25">
      <c r="A305" s="465">
        <v>300</v>
      </c>
      <c r="B305" s="479" t="e">
        <f>MR_Rohdaten!T306-(MR_Regression!B$3*MR_Rohdaten!$D306+B$4)</f>
        <v>#DIV/0!</v>
      </c>
      <c r="C305" s="479" t="e">
        <f>MR_Rohdaten!U306-(MR_Regression!C$3*MR_Rohdaten!$D306+C$4)</f>
        <v>#DIV/0!</v>
      </c>
      <c r="D305" s="479" t="e">
        <f>MR_Rohdaten!V306-(MR_Regression!D$3*MR_Rohdaten!$D306+D$4)</f>
        <v>#DIV/0!</v>
      </c>
      <c r="E305" s="479" t="e">
        <f>MR_Rohdaten!W306-(MR_Regression!E$3*MR_Rohdaten!$D306+E$4)</f>
        <v>#DIV/0!</v>
      </c>
      <c r="F305" s="479" t="e">
        <f>MR_Rohdaten!X306-(MR_Regression!F$3*MR_Rohdaten!$D306+F$4)</f>
        <v>#DIV/0!</v>
      </c>
      <c r="G305" s="479" t="e">
        <f>MR_Rohdaten!Y306-(MR_Regression!G$3*MR_Rohdaten!$D306+G$4)</f>
        <v>#DIV/0!</v>
      </c>
      <c r="H305" s="479" t="e">
        <f>MR_Rohdaten!Z306-(MR_Regression!H$3*MR_Rohdaten!$D306+H$4)</f>
        <v>#DIV/0!</v>
      </c>
      <c r="I305" s="479" t="e">
        <f>MR_Rohdaten!AA306-(MR_Regression!I$3*MR_Rohdaten!$D306+I$4)</f>
        <v>#DIV/0!</v>
      </c>
      <c r="J305" s="479" t="e">
        <f>MR_Rohdaten!AB306-(MR_Regression!J$3*MR_Rohdaten!$D306+J$4)</f>
        <v>#DIV/0!</v>
      </c>
      <c r="K305" s="479" t="e">
        <f>MR_Rohdaten!AC306-(MR_Regression!K$3*MR_Rohdaten!$D306+K$4)</f>
        <v>#DIV/0!</v>
      </c>
      <c r="L305" s="479" t="e">
        <f>MR_Rohdaten!AD306-(MR_Regression!L$3*MR_Rohdaten!$D306+L$4)</f>
        <v>#DIV/0!</v>
      </c>
      <c r="M305" s="479" t="e">
        <f>MR_Rohdaten!AE306-(MR_Regression!M$3*MR_Rohdaten!$D306+M$4)</f>
        <v>#DIV/0!</v>
      </c>
      <c r="N305" s="479" t="e">
        <f>MR_Rohdaten!AF306-(MR_Regression!N$3*MR_Rohdaten!$D306+N$4)</f>
        <v>#DIV/0!</v>
      </c>
      <c r="O305" s="479" t="e">
        <f>MR_Rohdaten!AG306-(MR_Regression!O$3*MR_Rohdaten!$D306+O$4)</f>
        <v>#DIV/0!</v>
      </c>
      <c r="P305" s="479" t="e">
        <f>MR_Rohdaten!AH306-(MR_Regression!P$3*MR_Rohdaten!$D306+P$4)</f>
        <v>#DIV/0!</v>
      </c>
    </row>
    <row r="306" spans="1:16" x14ac:dyDescent="0.25">
      <c r="A306" s="465">
        <v>301</v>
      </c>
      <c r="B306" s="479" t="e">
        <f>MR_Rohdaten!T307-(MR_Regression!B$3*MR_Rohdaten!$D307+B$4)</f>
        <v>#DIV/0!</v>
      </c>
      <c r="C306" s="479" t="e">
        <f>MR_Rohdaten!U307-(MR_Regression!C$3*MR_Rohdaten!$D307+C$4)</f>
        <v>#DIV/0!</v>
      </c>
      <c r="D306" s="479" t="e">
        <f>MR_Rohdaten!V307-(MR_Regression!D$3*MR_Rohdaten!$D307+D$4)</f>
        <v>#DIV/0!</v>
      </c>
      <c r="E306" s="479" t="e">
        <f>MR_Rohdaten!W307-(MR_Regression!E$3*MR_Rohdaten!$D307+E$4)</f>
        <v>#DIV/0!</v>
      </c>
      <c r="F306" s="479" t="e">
        <f>MR_Rohdaten!X307-(MR_Regression!F$3*MR_Rohdaten!$D307+F$4)</f>
        <v>#DIV/0!</v>
      </c>
      <c r="G306" s="479" t="e">
        <f>MR_Rohdaten!Y307-(MR_Regression!G$3*MR_Rohdaten!$D307+G$4)</f>
        <v>#DIV/0!</v>
      </c>
      <c r="H306" s="479" t="e">
        <f>MR_Rohdaten!Z307-(MR_Regression!H$3*MR_Rohdaten!$D307+H$4)</f>
        <v>#DIV/0!</v>
      </c>
      <c r="I306" s="479" t="e">
        <f>MR_Rohdaten!AA307-(MR_Regression!I$3*MR_Rohdaten!$D307+I$4)</f>
        <v>#DIV/0!</v>
      </c>
      <c r="J306" s="479" t="e">
        <f>MR_Rohdaten!AB307-(MR_Regression!J$3*MR_Rohdaten!$D307+J$4)</f>
        <v>#DIV/0!</v>
      </c>
      <c r="K306" s="479" t="e">
        <f>MR_Rohdaten!AC307-(MR_Regression!K$3*MR_Rohdaten!$D307+K$4)</f>
        <v>#DIV/0!</v>
      </c>
      <c r="L306" s="479" t="e">
        <f>MR_Rohdaten!AD307-(MR_Regression!L$3*MR_Rohdaten!$D307+L$4)</f>
        <v>#DIV/0!</v>
      </c>
      <c r="M306" s="479" t="e">
        <f>MR_Rohdaten!AE307-(MR_Regression!M$3*MR_Rohdaten!$D307+M$4)</f>
        <v>#DIV/0!</v>
      </c>
      <c r="N306" s="479" t="e">
        <f>MR_Rohdaten!AF307-(MR_Regression!N$3*MR_Rohdaten!$D307+N$4)</f>
        <v>#DIV/0!</v>
      </c>
      <c r="O306" s="479" t="e">
        <f>MR_Rohdaten!AG307-(MR_Regression!O$3*MR_Rohdaten!$D307+O$4)</f>
        <v>#DIV/0!</v>
      </c>
      <c r="P306" s="479" t="e">
        <f>MR_Rohdaten!AH307-(MR_Regression!P$3*MR_Rohdaten!$D307+P$4)</f>
        <v>#DIV/0!</v>
      </c>
    </row>
    <row r="307" spans="1:16" x14ac:dyDescent="0.25">
      <c r="A307" s="465">
        <v>302</v>
      </c>
      <c r="B307" s="479" t="e">
        <f>MR_Rohdaten!T308-(MR_Regression!B$3*MR_Rohdaten!$D308+B$4)</f>
        <v>#DIV/0!</v>
      </c>
      <c r="C307" s="479" t="e">
        <f>MR_Rohdaten!U308-(MR_Regression!C$3*MR_Rohdaten!$D308+C$4)</f>
        <v>#DIV/0!</v>
      </c>
      <c r="D307" s="479" t="e">
        <f>MR_Rohdaten!V308-(MR_Regression!D$3*MR_Rohdaten!$D308+D$4)</f>
        <v>#DIV/0!</v>
      </c>
      <c r="E307" s="479" t="e">
        <f>MR_Rohdaten!W308-(MR_Regression!E$3*MR_Rohdaten!$D308+E$4)</f>
        <v>#DIV/0!</v>
      </c>
      <c r="F307" s="479" t="e">
        <f>MR_Rohdaten!X308-(MR_Regression!F$3*MR_Rohdaten!$D308+F$4)</f>
        <v>#DIV/0!</v>
      </c>
      <c r="G307" s="479" t="e">
        <f>MR_Rohdaten!Y308-(MR_Regression!G$3*MR_Rohdaten!$D308+G$4)</f>
        <v>#DIV/0!</v>
      </c>
      <c r="H307" s="479" t="e">
        <f>MR_Rohdaten!Z308-(MR_Regression!H$3*MR_Rohdaten!$D308+H$4)</f>
        <v>#DIV/0!</v>
      </c>
      <c r="I307" s="479" t="e">
        <f>MR_Rohdaten!AA308-(MR_Regression!I$3*MR_Rohdaten!$D308+I$4)</f>
        <v>#DIV/0!</v>
      </c>
      <c r="J307" s="479" t="e">
        <f>MR_Rohdaten!AB308-(MR_Regression!J$3*MR_Rohdaten!$D308+J$4)</f>
        <v>#DIV/0!</v>
      </c>
      <c r="K307" s="479" t="e">
        <f>MR_Rohdaten!AC308-(MR_Regression!K$3*MR_Rohdaten!$D308+K$4)</f>
        <v>#DIV/0!</v>
      </c>
      <c r="L307" s="479" t="e">
        <f>MR_Rohdaten!AD308-(MR_Regression!L$3*MR_Rohdaten!$D308+L$4)</f>
        <v>#DIV/0!</v>
      </c>
      <c r="M307" s="479" t="e">
        <f>MR_Rohdaten!AE308-(MR_Regression!M$3*MR_Rohdaten!$D308+M$4)</f>
        <v>#DIV/0!</v>
      </c>
      <c r="N307" s="479" t="e">
        <f>MR_Rohdaten!AF308-(MR_Regression!N$3*MR_Rohdaten!$D308+N$4)</f>
        <v>#DIV/0!</v>
      </c>
      <c r="O307" s="479" t="e">
        <f>MR_Rohdaten!AG308-(MR_Regression!O$3*MR_Rohdaten!$D308+O$4)</f>
        <v>#DIV/0!</v>
      </c>
      <c r="P307" s="479" t="e">
        <f>MR_Rohdaten!AH308-(MR_Regression!P$3*MR_Rohdaten!$D308+P$4)</f>
        <v>#DIV/0!</v>
      </c>
    </row>
    <row r="308" spans="1:16" x14ac:dyDescent="0.25">
      <c r="A308" s="465">
        <v>303</v>
      </c>
      <c r="B308" s="479" t="e">
        <f>MR_Rohdaten!T309-(MR_Regression!B$3*MR_Rohdaten!$D309+B$4)</f>
        <v>#DIV/0!</v>
      </c>
      <c r="C308" s="479" t="e">
        <f>MR_Rohdaten!U309-(MR_Regression!C$3*MR_Rohdaten!$D309+C$4)</f>
        <v>#DIV/0!</v>
      </c>
      <c r="D308" s="479" t="e">
        <f>MR_Rohdaten!V309-(MR_Regression!D$3*MR_Rohdaten!$D309+D$4)</f>
        <v>#DIV/0!</v>
      </c>
      <c r="E308" s="479" t="e">
        <f>MR_Rohdaten!W309-(MR_Regression!E$3*MR_Rohdaten!$D309+E$4)</f>
        <v>#DIV/0!</v>
      </c>
      <c r="F308" s="479" t="e">
        <f>MR_Rohdaten!X309-(MR_Regression!F$3*MR_Rohdaten!$D309+F$4)</f>
        <v>#DIV/0!</v>
      </c>
      <c r="G308" s="479" t="e">
        <f>MR_Rohdaten!Y309-(MR_Regression!G$3*MR_Rohdaten!$D309+G$4)</f>
        <v>#DIV/0!</v>
      </c>
      <c r="H308" s="479" t="e">
        <f>MR_Rohdaten!Z309-(MR_Regression!H$3*MR_Rohdaten!$D309+H$4)</f>
        <v>#DIV/0!</v>
      </c>
      <c r="I308" s="479" t="e">
        <f>MR_Rohdaten!AA309-(MR_Regression!I$3*MR_Rohdaten!$D309+I$4)</f>
        <v>#DIV/0!</v>
      </c>
      <c r="J308" s="479" t="e">
        <f>MR_Rohdaten!AB309-(MR_Regression!J$3*MR_Rohdaten!$D309+J$4)</f>
        <v>#DIV/0!</v>
      </c>
      <c r="K308" s="479" t="e">
        <f>MR_Rohdaten!AC309-(MR_Regression!K$3*MR_Rohdaten!$D309+K$4)</f>
        <v>#DIV/0!</v>
      </c>
      <c r="L308" s="479" t="e">
        <f>MR_Rohdaten!AD309-(MR_Regression!L$3*MR_Rohdaten!$D309+L$4)</f>
        <v>#DIV/0!</v>
      </c>
      <c r="M308" s="479" t="e">
        <f>MR_Rohdaten!AE309-(MR_Regression!M$3*MR_Rohdaten!$D309+M$4)</f>
        <v>#DIV/0!</v>
      </c>
      <c r="N308" s="479" t="e">
        <f>MR_Rohdaten!AF309-(MR_Regression!N$3*MR_Rohdaten!$D309+N$4)</f>
        <v>#DIV/0!</v>
      </c>
      <c r="O308" s="479" t="e">
        <f>MR_Rohdaten!AG309-(MR_Regression!O$3*MR_Rohdaten!$D309+O$4)</f>
        <v>#DIV/0!</v>
      </c>
      <c r="P308" s="479" t="e">
        <f>MR_Rohdaten!AH309-(MR_Regression!P$3*MR_Rohdaten!$D309+P$4)</f>
        <v>#DIV/0!</v>
      </c>
    </row>
    <row r="309" spans="1:16" x14ac:dyDescent="0.25">
      <c r="A309" s="465">
        <v>304</v>
      </c>
      <c r="B309" s="479" t="e">
        <f>MR_Rohdaten!T310-(MR_Regression!B$3*MR_Rohdaten!$D310+B$4)</f>
        <v>#DIV/0!</v>
      </c>
      <c r="C309" s="479" t="e">
        <f>MR_Rohdaten!U310-(MR_Regression!C$3*MR_Rohdaten!$D310+C$4)</f>
        <v>#DIV/0!</v>
      </c>
      <c r="D309" s="479" t="e">
        <f>MR_Rohdaten!V310-(MR_Regression!D$3*MR_Rohdaten!$D310+D$4)</f>
        <v>#DIV/0!</v>
      </c>
      <c r="E309" s="479" t="e">
        <f>MR_Rohdaten!W310-(MR_Regression!E$3*MR_Rohdaten!$D310+E$4)</f>
        <v>#DIV/0!</v>
      </c>
      <c r="F309" s="479" t="e">
        <f>MR_Rohdaten!X310-(MR_Regression!F$3*MR_Rohdaten!$D310+F$4)</f>
        <v>#DIV/0!</v>
      </c>
      <c r="G309" s="479" t="e">
        <f>MR_Rohdaten!Y310-(MR_Regression!G$3*MR_Rohdaten!$D310+G$4)</f>
        <v>#DIV/0!</v>
      </c>
      <c r="H309" s="479" t="e">
        <f>MR_Rohdaten!Z310-(MR_Regression!H$3*MR_Rohdaten!$D310+H$4)</f>
        <v>#DIV/0!</v>
      </c>
      <c r="I309" s="479" t="e">
        <f>MR_Rohdaten!AA310-(MR_Regression!I$3*MR_Rohdaten!$D310+I$4)</f>
        <v>#DIV/0!</v>
      </c>
      <c r="J309" s="479" t="e">
        <f>MR_Rohdaten!AB310-(MR_Regression!J$3*MR_Rohdaten!$D310+J$4)</f>
        <v>#DIV/0!</v>
      </c>
      <c r="K309" s="479" t="e">
        <f>MR_Rohdaten!AC310-(MR_Regression!K$3*MR_Rohdaten!$D310+K$4)</f>
        <v>#DIV/0!</v>
      </c>
      <c r="L309" s="479" t="e">
        <f>MR_Rohdaten!AD310-(MR_Regression!L$3*MR_Rohdaten!$D310+L$4)</f>
        <v>#DIV/0!</v>
      </c>
      <c r="M309" s="479" t="e">
        <f>MR_Rohdaten!AE310-(MR_Regression!M$3*MR_Rohdaten!$D310+M$4)</f>
        <v>#DIV/0!</v>
      </c>
      <c r="N309" s="479" t="e">
        <f>MR_Rohdaten!AF310-(MR_Regression!N$3*MR_Rohdaten!$D310+N$4)</f>
        <v>#DIV/0!</v>
      </c>
      <c r="O309" s="479" t="e">
        <f>MR_Rohdaten!AG310-(MR_Regression!O$3*MR_Rohdaten!$D310+O$4)</f>
        <v>#DIV/0!</v>
      </c>
      <c r="P309" s="479" t="e">
        <f>MR_Rohdaten!AH310-(MR_Regression!P$3*MR_Rohdaten!$D310+P$4)</f>
        <v>#DIV/0!</v>
      </c>
    </row>
    <row r="310" spans="1:16" x14ac:dyDescent="0.25">
      <c r="A310" s="465">
        <v>305</v>
      </c>
      <c r="B310" s="479" t="e">
        <f>MR_Rohdaten!T311-(MR_Regression!B$3*MR_Rohdaten!$D311+B$4)</f>
        <v>#DIV/0!</v>
      </c>
      <c r="C310" s="479" t="e">
        <f>MR_Rohdaten!U311-(MR_Regression!C$3*MR_Rohdaten!$D311+C$4)</f>
        <v>#DIV/0!</v>
      </c>
      <c r="D310" s="479" t="e">
        <f>MR_Rohdaten!V311-(MR_Regression!D$3*MR_Rohdaten!$D311+D$4)</f>
        <v>#DIV/0!</v>
      </c>
      <c r="E310" s="479" t="e">
        <f>MR_Rohdaten!W311-(MR_Regression!E$3*MR_Rohdaten!$D311+E$4)</f>
        <v>#DIV/0!</v>
      </c>
      <c r="F310" s="479" t="e">
        <f>MR_Rohdaten!X311-(MR_Regression!F$3*MR_Rohdaten!$D311+F$4)</f>
        <v>#DIV/0!</v>
      </c>
      <c r="G310" s="479" t="e">
        <f>MR_Rohdaten!Y311-(MR_Regression!G$3*MR_Rohdaten!$D311+G$4)</f>
        <v>#DIV/0!</v>
      </c>
      <c r="H310" s="479" t="e">
        <f>MR_Rohdaten!Z311-(MR_Regression!H$3*MR_Rohdaten!$D311+H$4)</f>
        <v>#DIV/0!</v>
      </c>
      <c r="I310" s="479" t="e">
        <f>MR_Rohdaten!AA311-(MR_Regression!I$3*MR_Rohdaten!$D311+I$4)</f>
        <v>#DIV/0!</v>
      </c>
      <c r="J310" s="479" t="e">
        <f>MR_Rohdaten!AB311-(MR_Regression!J$3*MR_Rohdaten!$D311+J$4)</f>
        <v>#DIV/0!</v>
      </c>
      <c r="K310" s="479" t="e">
        <f>MR_Rohdaten!AC311-(MR_Regression!K$3*MR_Rohdaten!$D311+K$4)</f>
        <v>#DIV/0!</v>
      </c>
      <c r="L310" s="479" t="e">
        <f>MR_Rohdaten!AD311-(MR_Regression!L$3*MR_Rohdaten!$D311+L$4)</f>
        <v>#DIV/0!</v>
      </c>
      <c r="M310" s="479" t="e">
        <f>MR_Rohdaten!AE311-(MR_Regression!M$3*MR_Rohdaten!$D311+M$4)</f>
        <v>#DIV/0!</v>
      </c>
      <c r="N310" s="479" t="e">
        <f>MR_Rohdaten!AF311-(MR_Regression!N$3*MR_Rohdaten!$D311+N$4)</f>
        <v>#DIV/0!</v>
      </c>
      <c r="O310" s="479" t="e">
        <f>MR_Rohdaten!AG311-(MR_Regression!O$3*MR_Rohdaten!$D311+O$4)</f>
        <v>#DIV/0!</v>
      </c>
      <c r="P310" s="479" t="e">
        <f>MR_Rohdaten!AH311-(MR_Regression!P$3*MR_Rohdaten!$D311+P$4)</f>
        <v>#DIV/0!</v>
      </c>
    </row>
    <row r="311" spans="1:16" x14ac:dyDescent="0.25">
      <c r="A311" s="465">
        <v>306</v>
      </c>
      <c r="B311" s="479" t="e">
        <f>MR_Rohdaten!T312-(MR_Regression!B$3*MR_Rohdaten!$D312+B$4)</f>
        <v>#DIV/0!</v>
      </c>
      <c r="C311" s="479" t="e">
        <f>MR_Rohdaten!U312-(MR_Regression!C$3*MR_Rohdaten!$D312+C$4)</f>
        <v>#DIV/0!</v>
      </c>
      <c r="D311" s="479" t="e">
        <f>MR_Rohdaten!V312-(MR_Regression!D$3*MR_Rohdaten!$D312+D$4)</f>
        <v>#DIV/0!</v>
      </c>
      <c r="E311" s="479" t="e">
        <f>MR_Rohdaten!W312-(MR_Regression!E$3*MR_Rohdaten!$D312+E$4)</f>
        <v>#DIV/0!</v>
      </c>
      <c r="F311" s="479" t="e">
        <f>MR_Rohdaten!X312-(MR_Regression!F$3*MR_Rohdaten!$D312+F$4)</f>
        <v>#DIV/0!</v>
      </c>
      <c r="G311" s="479" t="e">
        <f>MR_Rohdaten!Y312-(MR_Regression!G$3*MR_Rohdaten!$D312+G$4)</f>
        <v>#DIV/0!</v>
      </c>
      <c r="H311" s="479" t="e">
        <f>MR_Rohdaten!Z312-(MR_Regression!H$3*MR_Rohdaten!$D312+H$4)</f>
        <v>#DIV/0!</v>
      </c>
      <c r="I311" s="479" t="e">
        <f>MR_Rohdaten!AA312-(MR_Regression!I$3*MR_Rohdaten!$D312+I$4)</f>
        <v>#DIV/0!</v>
      </c>
      <c r="J311" s="479" t="e">
        <f>MR_Rohdaten!AB312-(MR_Regression!J$3*MR_Rohdaten!$D312+J$4)</f>
        <v>#DIV/0!</v>
      </c>
      <c r="K311" s="479" t="e">
        <f>MR_Rohdaten!AC312-(MR_Regression!K$3*MR_Rohdaten!$D312+K$4)</f>
        <v>#DIV/0!</v>
      </c>
      <c r="L311" s="479" t="e">
        <f>MR_Rohdaten!AD312-(MR_Regression!L$3*MR_Rohdaten!$D312+L$4)</f>
        <v>#DIV/0!</v>
      </c>
      <c r="M311" s="479" t="e">
        <f>MR_Rohdaten!AE312-(MR_Regression!M$3*MR_Rohdaten!$D312+M$4)</f>
        <v>#DIV/0!</v>
      </c>
      <c r="N311" s="479" t="e">
        <f>MR_Rohdaten!AF312-(MR_Regression!N$3*MR_Rohdaten!$D312+N$4)</f>
        <v>#DIV/0!</v>
      </c>
      <c r="O311" s="479" t="e">
        <f>MR_Rohdaten!AG312-(MR_Regression!O$3*MR_Rohdaten!$D312+O$4)</f>
        <v>#DIV/0!</v>
      </c>
      <c r="P311" s="479" t="e">
        <f>MR_Rohdaten!AH312-(MR_Regression!P$3*MR_Rohdaten!$D312+P$4)</f>
        <v>#DIV/0!</v>
      </c>
    </row>
    <row r="312" spans="1:16" x14ac:dyDescent="0.25">
      <c r="A312" s="465">
        <v>307</v>
      </c>
      <c r="B312" s="479" t="e">
        <f>MR_Rohdaten!T313-(MR_Regression!B$3*MR_Rohdaten!$D313+B$4)</f>
        <v>#DIV/0!</v>
      </c>
      <c r="C312" s="479" t="e">
        <f>MR_Rohdaten!U313-(MR_Regression!C$3*MR_Rohdaten!$D313+C$4)</f>
        <v>#DIV/0!</v>
      </c>
      <c r="D312" s="479" t="e">
        <f>MR_Rohdaten!V313-(MR_Regression!D$3*MR_Rohdaten!$D313+D$4)</f>
        <v>#DIV/0!</v>
      </c>
      <c r="E312" s="479" t="e">
        <f>MR_Rohdaten!W313-(MR_Regression!E$3*MR_Rohdaten!$D313+E$4)</f>
        <v>#DIV/0!</v>
      </c>
      <c r="F312" s="479" t="e">
        <f>MR_Rohdaten!X313-(MR_Regression!F$3*MR_Rohdaten!$D313+F$4)</f>
        <v>#DIV/0!</v>
      </c>
      <c r="G312" s="479" t="e">
        <f>MR_Rohdaten!Y313-(MR_Regression!G$3*MR_Rohdaten!$D313+G$4)</f>
        <v>#DIV/0!</v>
      </c>
      <c r="H312" s="479" t="e">
        <f>MR_Rohdaten!Z313-(MR_Regression!H$3*MR_Rohdaten!$D313+H$4)</f>
        <v>#DIV/0!</v>
      </c>
      <c r="I312" s="479" t="e">
        <f>MR_Rohdaten!AA313-(MR_Regression!I$3*MR_Rohdaten!$D313+I$4)</f>
        <v>#DIV/0!</v>
      </c>
      <c r="J312" s="479" t="e">
        <f>MR_Rohdaten!AB313-(MR_Regression!J$3*MR_Rohdaten!$D313+J$4)</f>
        <v>#DIV/0!</v>
      </c>
      <c r="K312" s="479" t="e">
        <f>MR_Rohdaten!AC313-(MR_Regression!K$3*MR_Rohdaten!$D313+K$4)</f>
        <v>#DIV/0!</v>
      </c>
      <c r="L312" s="479" t="e">
        <f>MR_Rohdaten!AD313-(MR_Regression!L$3*MR_Rohdaten!$D313+L$4)</f>
        <v>#DIV/0!</v>
      </c>
      <c r="M312" s="479" t="e">
        <f>MR_Rohdaten!AE313-(MR_Regression!M$3*MR_Rohdaten!$D313+M$4)</f>
        <v>#DIV/0!</v>
      </c>
      <c r="N312" s="479" t="e">
        <f>MR_Rohdaten!AF313-(MR_Regression!N$3*MR_Rohdaten!$D313+N$4)</f>
        <v>#DIV/0!</v>
      </c>
      <c r="O312" s="479" t="e">
        <f>MR_Rohdaten!AG313-(MR_Regression!O$3*MR_Rohdaten!$D313+O$4)</f>
        <v>#DIV/0!</v>
      </c>
      <c r="P312" s="479" t="e">
        <f>MR_Rohdaten!AH313-(MR_Regression!P$3*MR_Rohdaten!$D313+P$4)</f>
        <v>#DIV/0!</v>
      </c>
    </row>
    <row r="313" spans="1:16" x14ac:dyDescent="0.25">
      <c r="A313" s="465">
        <v>308</v>
      </c>
      <c r="B313" s="479" t="e">
        <f>MR_Rohdaten!T314-(MR_Regression!B$3*MR_Rohdaten!$D314+B$4)</f>
        <v>#DIV/0!</v>
      </c>
      <c r="C313" s="479" t="e">
        <f>MR_Rohdaten!U314-(MR_Regression!C$3*MR_Rohdaten!$D314+C$4)</f>
        <v>#DIV/0!</v>
      </c>
      <c r="D313" s="479" t="e">
        <f>MR_Rohdaten!V314-(MR_Regression!D$3*MR_Rohdaten!$D314+D$4)</f>
        <v>#DIV/0!</v>
      </c>
      <c r="E313" s="479" t="e">
        <f>MR_Rohdaten!W314-(MR_Regression!E$3*MR_Rohdaten!$D314+E$4)</f>
        <v>#DIV/0!</v>
      </c>
      <c r="F313" s="479" t="e">
        <f>MR_Rohdaten!X314-(MR_Regression!F$3*MR_Rohdaten!$D314+F$4)</f>
        <v>#DIV/0!</v>
      </c>
      <c r="G313" s="479" t="e">
        <f>MR_Rohdaten!Y314-(MR_Regression!G$3*MR_Rohdaten!$D314+G$4)</f>
        <v>#DIV/0!</v>
      </c>
      <c r="H313" s="479" t="e">
        <f>MR_Rohdaten!Z314-(MR_Regression!H$3*MR_Rohdaten!$D314+H$4)</f>
        <v>#DIV/0!</v>
      </c>
      <c r="I313" s="479" t="e">
        <f>MR_Rohdaten!AA314-(MR_Regression!I$3*MR_Rohdaten!$D314+I$4)</f>
        <v>#DIV/0!</v>
      </c>
      <c r="J313" s="479" t="e">
        <f>MR_Rohdaten!AB314-(MR_Regression!J$3*MR_Rohdaten!$D314+J$4)</f>
        <v>#DIV/0!</v>
      </c>
      <c r="K313" s="479" t="e">
        <f>MR_Rohdaten!AC314-(MR_Regression!K$3*MR_Rohdaten!$D314+K$4)</f>
        <v>#DIV/0!</v>
      </c>
      <c r="L313" s="479" t="e">
        <f>MR_Rohdaten!AD314-(MR_Regression!L$3*MR_Rohdaten!$D314+L$4)</f>
        <v>#DIV/0!</v>
      </c>
      <c r="M313" s="479" t="e">
        <f>MR_Rohdaten!AE314-(MR_Regression!M$3*MR_Rohdaten!$D314+M$4)</f>
        <v>#DIV/0!</v>
      </c>
      <c r="N313" s="479" t="e">
        <f>MR_Rohdaten!AF314-(MR_Regression!N$3*MR_Rohdaten!$D314+N$4)</f>
        <v>#DIV/0!</v>
      </c>
      <c r="O313" s="479" t="e">
        <f>MR_Rohdaten!AG314-(MR_Regression!O$3*MR_Rohdaten!$D314+O$4)</f>
        <v>#DIV/0!</v>
      </c>
      <c r="P313" s="479" t="e">
        <f>MR_Rohdaten!AH314-(MR_Regression!P$3*MR_Rohdaten!$D314+P$4)</f>
        <v>#DIV/0!</v>
      </c>
    </row>
    <row r="314" spans="1:16" x14ac:dyDescent="0.25">
      <c r="A314" s="465">
        <v>309</v>
      </c>
      <c r="B314" s="479" t="e">
        <f>MR_Rohdaten!T315-(MR_Regression!B$3*MR_Rohdaten!$D315+B$4)</f>
        <v>#DIV/0!</v>
      </c>
      <c r="C314" s="479" t="e">
        <f>MR_Rohdaten!U315-(MR_Regression!C$3*MR_Rohdaten!$D315+C$4)</f>
        <v>#DIV/0!</v>
      </c>
      <c r="D314" s="479" t="e">
        <f>MR_Rohdaten!V315-(MR_Regression!D$3*MR_Rohdaten!$D315+D$4)</f>
        <v>#DIV/0!</v>
      </c>
      <c r="E314" s="479" t="e">
        <f>MR_Rohdaten!W315-(MR_Regression!E$3*MR_Rohdaten!$D315+E$4)</f>
        <v>#DIV/0!</v>
      </c>
      <c r="F314" s="479" t="e">
        <f>MR_Rohdaten!X315-(MR_Regression!F$3*MR_Rohdaten!$D315+F$4)</f>
        <v>#DIV/0!</v>
      </c>
      <c r="G314" s="479" t="e">
        <f>MR_Rohdaten!Y315-(MR_Regression!G$3*MR_Rohdaten!$D315+G$4)</f>
        <v>#DIV/0!</v>
      </c>
      <c r="H314" s="479" t="e">
        <f>MR_Rohdaten!Z315-(MR_Regression!H$3*MR_Rohdaten!$D315+H$4)</f>
        <v>#DIV/0!</v>
      </c>
      <c r="I314" s="479" t="e">
        <f>MR_Rohdaten!AA315-(MR_Regression!I$3*MR_Rohdaten!$D315+I$4)</f>
        <v>#DIV/0!</v>
      </c>
      <c r="J314" s="479" t="e">
        <f>MR_Rohdaten!AB315-(MR_Regression!J$3*MR_Rohdaten!$D315+J$4)</f>
        <v>#DIV/0!</v>
      </c>
      <c r="K314" s="479" t="e">
        <f>MR_Rohdaten!AC315-(MR_Regression!K$3*MR_Rohdaten!$D315+K$4)</f>
        <v>#DIV/0!</v>
      </c>
      <c r="L314" s="479" t="e">
        <f>MR_Rohdaten!AD315-(MR_Regression!L$3*MR_Rohdaten!$D315+L$4)</f>
        <v>#DIV/0!</v>
      </c>
      <c r="M314" s="479" t="e">
        <f>MR_Rohdaten!AE315-(MR_Regression!M$3*MR_Rohdaten!$D315+M$4)</f>
        <v>#DIV/0!</v>
      </c>
      <c r="N314" s="479" t="e">
        <f>MR_Rohdaten!AF315-(MR_Regression!N$3*MR_Rohdaten!$D315+N$4)</f>
        <v>#DIV/0!</v>
      </c>
      <c r="O314" s="479" t="e">
        <f>MR_Rohdaten!AG315-(MR_Regression!O$3*MR_Rohdaten!$D315+O$4)</f>
        <v>#DIV/0!</v>
      </c>
      <c r="P314" s="479" t="e">
        <f>MR_Rohdaten!AH315-(MR_Regression!P$3*MR_Rohdaten!$D315+P$4)</f>
        <v>#DIV/0!</v>
      </c>
    </row>
    <row r="315" spans="1:16" x14ac:dyDescent="0.25">
      <c r="A315" s="465">
        <v>310</v>
      </c>
      <c r="B315" s="479" t="e">
        <f>MR_Rohdaten!T316-(MR_Regression!B$3*MR_Rohdaten!$D316+B$4)</f>
        <v>#DIV/0!</v>
      </c>
      <c r="C315" s="479" t="e">
        <f>MR_Rohdaten!U316-(MR_Regression!C$3*MR_Rohdaten!$D316+C$4)</f>
        <v>#DIV/0!</v>
      </c>
      <c r="D315" s="479" t="e">
        <f>MR_Rohdaten!V316-(MR_Regression!D$3*MR_Rohdaten!$D316+D$4)</f>
        <v>#DIV/0!</v>
      </c>
      <c r="E315" s="479" t="e">
        <f>MR_Rohdaten!W316-(MR_Regression!E$3*MR_Rohdaten!$D316+E$4)</f>
        <v>#DIV/0!</v>
      </c>
      <c r="F315" s="479" t="e">
        <f>MR_Rohdaten!X316-(MR_Regression!F$3*MR_Rohdaten!$D316+F$4)</f>
        <v>#DIV/0!</v>
      </c>
      <c r="G315" s="479" t="e">
        <f>MR_Rohdaten!Y316-(MR_Regression!G$3*MR_Rohdaten!$D316+G$4)</f>
        <v>#DIV/0!</v>
      </c>
      <c r="H315" s="479" t="e">
        <f>MR_Rohdaten!Z316-(MR_Regression!H$3*MR_Rohdaten!$D316+H$4)</f>
        <v>#DIV/0!</v>
      </c>
      <c r="I315" s="479" t="e">
        <f>MR_Rohdaten!AA316-(MR_Regression!I$3*MR_Rohdaten!$D316+I$4)</f>
        <v>#DIV/0!</v>
      </c>
      <c r="J315" s="479" t="e">
        <f>MR_Rohdaten!AB316-(MR_Regression!J$3*MR_Rohdaten!$D316+J$4)</f>
        <v>#DIV/0!</v>
      </c>
      <c r="K315" s="479" t="e">
        <f>MR_Rohdaten!AC316-(MR_Regression!K$3*MR_Rohdaten!$D316+K$4)</f>
        <v>#DIV/0!</v>
      </c>
      <c r="L315" s="479" t="e">
        <f>MR_Rohdaten!AD316-(MR_Regression!L$3*MR_Rohdaten!$D316+L$4)</f>
        <v>#DIV/0!</v>
      </c>
      <c r="M315" s="479" t="e">
        <f>MR_Rohdaten!AE316-(MR_Regression!M$3*MR_Rohdaten!$D316+M$4)</f>
        <v>#DIV/0!</v>
      </c>
      <c r="N315" s="479" t="e">
        <f>MR_Rohdaten!AF316-(MR_Regression!N$3*MR_Rohdaten!$D316+N$4)</f>
        <v>#DIV/0!</v>
      </c>
      <c r="O315" s="479" t="e">
        <f>MR_Rohdaten!AG316-(MR_Regression!O$3*MR_Rohdaten!$D316+O$4)</f>
        <v>#DIV/0!</v>
      </c>
      <c r="P315" s="479" t="e">
        <f>MR_Rohdaten!AH316-(MR_Regression!P$3*MR_Rohdaten!$D316+P$4)</f>
        <v>#DIV/0!</v>
      </c>
    </row>
    <row r="316" spans="1:16" x14ac:dyDescent="0.25">
      <c r="A316" s="465">
        <v>311</v>
      </c>
      <c r="B316" s="479" t="e">
        <f>MR_Rohdaten!T317-(MR_Regression!B$3*MR_Rohdaten!$D317+B$4)</f>
        <v>#DIV/0!</v>
      </c>
      <c r="C316" s="479" t="e">
        <f>MR_Rohdaten!U317-(MR_Regression!C$3*MR_Rohdaten!$D317+C$4)</f>
        <v>#DIV/0!</v>
      </c>
      <c r="D316" s="479" t="e">
        <f>MR_Rohdaten!V317-(MR_Regression!D$3*MR_Rohdaten!$D317+D$4)</f>
        <v>#DIV/0!</v>
      </c>
      <c r="E316" s="479" t="e">
        <f>MR_Rohdaten!W317-(MR_Regression!E$3*MR_Rohdaten!$D317+E$4)</f>
        <v>#DIV/0!</v>
      </c>
      <c r="F316" s="479" t="e">
        <f>MR_Rohdaten!X317-(MR_Regression!F$3*MR_Rohdaten!$D317+F$4)</f>
        <v>#DIV/0!</v>
      </c>
      <c r="G316" s="479" t="e">
        <f>MR_Rohdaten!Y317-(MR_Regression!G$3*MR_Rohdaten!$D317+G$4)</f>
        <v>#DIV/0!</v>
      </c>
      <c r="H316" s="479" t="e">
        <f>MR_Rohdaten!Z317-(MR_Regression!H$3*MR_Rohdaten!$D317+H$4)</f>
        <v>#DIV/0!</v>
      </c>
      <c r="I316" s="479" t="e">
        <f>MR_Rohdaten!AA317-(MR_Regression!I$3*MR_Rohdaten!$D317+I$4)</f>
        <v>#DIV/0!</v>
      </c>
      <c r="J316" s="479" t="e">
        <f>MR_Rohdaten!AB317-(MR_Regression!J$3*MR_Rohdaten!$D317+J$4)</f>
        <v>#DIV/0!</v>
      </c>
      <c r="K316" s="479" t="e">
        <f>MR_Rohdaten!AC317-(MR_Regression!K$3*MR_Rohdaten!$D317+K$4)</f>
        <v>#DIV/0!</v>
      </c>
      <c r="L316" s="479" t="e">
        <f>MR_Rohdaten!AD317-(MR_Regression!L$3*MR_Rohdaten!$D317+L$4)</f>
        <v>#DIV/0!</v>
      </c>
      <c r="M316" s="479" t="e">
        <f>MR_Rohdaten!AE317-(MR_Regression!M$3*MR_Rohdaten!$D317+M$4)</f>
        <v>#DIV/0!</v>
      </c>
      <c r="N316" s="479" t="e">
        <f>MR_Rohdaten!AF317-(MR_Regression!N$3*MR_Rohdaten!$D317+N$4)</f>
        <v>#DIV/0!</v>
      </c>
      <c r="O316" s="479" t="e">
        <f>MR_Rohdaten!AG317-(MR_Regression!O$3*MR_Rohdaten!$D317+O$4)</f>
        <v>#DIV/0!</v>
      </c>
      <c r="P316" s="479" t="e">
        <f>MR_Rohdaten!AH317-(MR_Regression!P$3*MR_Rohdaten!$D317+P$4)</f>
        <v>#DIV/0!</v>
      </c>
    </row>
    <row r="317" spans="1:16" x14ac:dyDescent="0.25">
      <c r="A317" s="465">
        <v>312</v>
      </c>
      <c r="B317" s="479" t="e">
        <f>MR_Rohdaten!T318-(MR_Regression!B$3*MR_Rohdaten!$D318+B$4)</f>
        <v>#DIV/0!</v>
      </c>
      <c r="C317" s="479" t="e">
        <f>MR_Rohdaten!U318-(MR_Regression!C$3*MR_Rohdaten!$D318+C$4)</f>
        <v>#DIV/0!</v>
      </c>
      <c r="D317" s="479" t="e">
        <f>MR_Rohdaten!V318-(MR_Regression!D$3*MR_Rohdaten!$D318+D$4)</f>
        <v>#DIV/0!</v>
      </c>
      <c r="E317" s="479" t="e">
        <f>MR_Rohdaten!W318-(MR_Regression!E$3*MR_Rohdaten!$D318+E$4)</f>
        <v>#DIV/0!</v>
      </c>
      <c r="F317" s="479" t="e">
        <f>MR_Rohdaten!X318-(MR_Regression!F$3*MR_Rohdaten!$D318+F$4)</f>
        <v>#DIV/0!</v>
      </c>
      <c r="G317" s="479" t="e">
        <f>MR_Rohdaten!Y318-(MR_Regression!G$3*MR_Rohdaten!$D318+G$4)</f>
        <v>#DIV/0!</v>
      </c>
      <c r="H317" s="479" t="e">
        <f>MR_Rohdaten!Z318-(MR_Regression!H$3*MR_Rohdaten!$D318+H$4)</f>
        <v>#DIV/0!</v>
      </c>
      <c r="I317" s="479" t="e">
        <f>MR_Rohdaten!AA318-(MR_Regression!I$3*MR_Rohdaten!$D318+I$4)</f>
        <v>#DIV/0!</v>
      </c>
      <c r="J317" s="479" t="e">
        <f>MR_Rohdaten!AB318-(MR_Regression!J$3*MR_Rohdaten!$D318+J$4)</f>
        <v>#DIV/0!</v>
      </c>
      <c r="K317" s="479" t="e">
        <f>MR_Rohdaten!AC318-(MR_Regression!K$3*MR_Rohdaten!$D318+K$4)</f>
        <v>#DIV/0!</v>
      </c>
      <c r="L317" s="479" t="e">
        <f>MR_Rohdaten!AD318-(MR_Regression!L$3*MR_Rohdaten!$D318+L$4)</f>
        <v>#DIV/0!</v>
      </c>
      <c r="M317" s="479" t="e">
        <f>MR_Rohdaten!AE318-(MR_Regression!M$3*MR_Rohdaten!$D318+M$4)</f>
        <v>#DIV/0!</v>
      </c>
      <c r="N317" s="479" t="e">
        <f>MR_Rohdaten!AF318-(MR_Regression!N$3*MR_Rohdaten!$D318+N$4)</f>
        <v>#DIV/0!</v>
      </c>
      <c r="O317" s="479" t="e">
        <f>MR_Rohdaten!AG318-(MR_Regression!O$3*MR_Rohdaten!$D318+O$4)</f>
        <v>#DIV/0!</v>
      </c>
      <c r="P317" s="479" t="e">
        <f>MR_Rohdaten!AH318-(MR_Regression!P$3*MR_Rohdaten!$D318+P$4)</f>
        <v>#DIV/0!</v>
      </c>
    </row>
    <row r="318" spans="1:16" x14ac:dyDescent="0.25">
      <c r="A318" s="465">
        <v>313</v>
      </c>
      <c r="B318" s="479" t="e">
        <f>MR_Rohdaten!T319-(MR_Regression!B$3*MR_Rohdaten!$D319+B$4)</f>
        <v>#DIV/0!</v>
      </c>
      <c r="C318" s="479" t="e">
        <f>MR_Rohdaten!U319-(MR_Regression!C$3*MR_Rohdaten!$D319+C$4)</f>
        <v>#DIV/0!</v>
      </c>
      <c r="D318" s="479" t="e">
        <f>MR_Rohdaten!V319-(MR_Regression!D$3*MR_Rohdaten!$D319+D$4)</f>
        <v>#DIV/0!</v>
      </c>
      <c r="E318" s="479" t="e">
        <f>MR_Rohdaten!W319-(MR_Regression!E$3*MR_Rohdaten!$D319+E$4)</f>
        <v>#DIV/0!</v>
      </c>
      <c r="F318" s="479" t="e">
        <f>MR_Rohdaten!X319-(MR_Regression!F$3*MR_Rohdaten!$D319+F$4)</f>
        <v>#DIV/0!</v>
      </c>
      <c r="G318" s="479" t="e">
        <f>MR_Rohdaten!Y319-(MR_Regression!G$3*MR_Rohdaten!$D319+G$4)</f>
        <v>#DIV/0!</v>
      </c>
      <c r="H318" s="479" t="e">
        <f>MR_Rohdaten!Z319-(MR_Regression!H$3*MR_Rohdaten!$D319+H$4)</f>
        <v>#DIV/0!</v>
      </c>
      <c r="I318" s="479" t="e">
        <f>MR_Rohdaten!AA319-(MR_Regression!I$3*MR_Rohdaten!$D319+I$4)</f>
        <v>#DIV/0!</v>
      </c>
      <c r="J318" s="479" t="e">
        <f>MR_Rohdaten!AB319-(MR_Regression!J$3*MR_Rohdaten!$D319+J$4)</f>
        <v>#DIV/0!</v>
      </c>
      <c r="K318" s="479" t="e">
        <f>MR_Rohdaten!AC319-(MR_Regression!K$3*MR_Rohdaten!$D319+K$4)</f>
        <v>#DIV/0!</v>
      </c>
      <c r="L318" s="479" t="e">
        <f>MR_Rohdaten!AD319-(MR_Regression!L$3*MR_Rohdaten!$D319+L$4)</f>
        <v>#DIV/0!</v>
      </c>
      <c r="M318" s="479" t="e">
        <f>MR_Rohdaten!AE319-(MR_Regression!M$3*MR_Rohdaten!$D319+M$4)</f>
        <v>#DIV/0!</v>
      </c>
      <c r="N318" s="479" t="e">
        <f>MR_Rohdaten!AF319-(MR_Regression!N$3*MR_Rohdaten!$D319+N$4)</f>
        <v>#DIV/0!</v>
      </c>
      <c r="O318" s="479" t="e">
        <f>MR_Rohdaten!AG319-(MR_Regression!O$3*MR_Rohdaten!$D319+O$4)</f>
        <v>#DIV/0!</v>
      </c>
      <c r="P318" s="479" t="e">
        <f>MR_Rohdaten!AH319-(MR_Regression!P$3*MR_Rohdaten!$D319+P$4)</f>
        <v>#DIV/0!</v>
      </c>
    </row>
    <row r="319" spans="1:16" x14ac:dyDescent="0.25">
      <c r="A319" s="465">
        <v>314</v>
      </c>
      <c r="B319" s="479" t="e">
        <f>MR_Rohdaten!T320-(MR_Regression!B$3*MR_Rohdaten!$D320+B$4)</f>
        <v>#DIV/0!</v>
      </c>
      <c r="C319" s="479" t="e">
        <f>MR_Rohdaten!U320-(MR_Regression!C$3*MR_Rohdaten!$D320+C$4)</f>
        <v>#DIV/0!</v>
      </c>
      <c r="D319" s="479" t="e">
        <f>MR_Rohdaten!V320-(MR_Regression!D$3*MR_Rohdaten!$D320+D$4)</f>
        <v>#DIV/0!</v>
      </c>
      <c r="E319" s="479" t="e">
        <f>MR_Rohdaten!W320-(MR_Regression!E$3*MR_Rohdaten!$D320+E$4)</f>
        <v>#DIV/0!</v>
      </c>
      <c r="F319" s="479" t="e">
        <f>MR_Rohdaten!X320-(MR_Regression!F$3*MR_Rohdaten!$D320+F$4)</f>
        <v>#DIV/0!</v>
      </c>
      <c r="G319" s="479" t="e">
        <f>MR_Rohdaten!Y320-(MR_Regression!G$3*MR_Rohdaten!$D320+G$4)</f>
        <v>#DIV/0!</v>
      </c>
      <c r="H319" s="479" t="e">
        <f>MR_Rohdaten!Z320-(MR_Regression!H$3*MR_Rohdaten!$D320+H$4)</f>
        <v>#DIV/0!</v>
      </c>
      <c r="I319" s="479" t="e">
        <f>MR_Rohdaten!AA320-(MR_Regression!I$3*MR_Rohdaten!$D320+I$4)</f>
        <v>#DIV/0!</v>
      </c>
      <c r="J319" s="479" t="e">
        <f>MR_Rohdaten!AB320-(MR_Regression!J$3*MR_Rohdaten!$D320+J$4)</f>
        <v>#DIV/0!</v>
      </c>
      <c r="K319" s="479" t="e">
        <f>MR_Rohdaten!AC320-(MR_Regression!K$3*MR_Rohdaten!$D320+K$4)</f>
        <v>#DIV/0!</v>
      </c>
      <c r="L319" s="479" t="e">
        <f>MR_Rohdaten!AD320-(MR_Regression!L$3*MR_Rohdaten!$D320+L$4)</f>
        <v>#DIV/0!</v>
      </c>
      <c r="M319" s="479" t="e">
        <f>MR_Rohdaten!AE320-(MR_Regression!M$3*MR_Rohdaten!$D320+M$4)</f>
        <v>#DIV/0!</v>
      </c>
      <c r="N319" s="479" t="e">
        <f>MR_Rohdaten!AF320-(MR_Regression!N$3*MR_Rohdaten!$D320+N$4)</f>
        <v>#DIV/0!</v>
      </c>
      <c r="O319" s="479" t="e">
        <f>MR_Rohdaten!AG320-(MR_Regression!O$3*MR_Rohdaten!$D320+O$4)</f>
        <v>#DIV/0!</v>
      </c>
      <c r="P319" s="479" t="e">
        <f>MR_Rohdaten!AH320-(MR_Regression!P$3*MR_Rohdaten!$D320+P$4)</f>
        <v>#DIV/0!</v>
      </c>
    </row>
    <row r="320" spans="1:16" x14ac:dyDescent="0.25">
      <c r="A320" s="465">
        <v>315</v>
      </c>
      <c r="B320" s="479" t="e">
        <f>MR_Rohdaten!T321-(MR_Regression!B$3*MR_Rohdaten!$D321+B$4)</f>
        <v>#DIV/0!</v>
      </c>
      <c r="C320" s="479" t="e">
        <f>MR_Rohdaten!U321-(MR_Regression!C$3*MR_Rohdaten!$D321+C$4)</f>
        <v>#DIV/0!</v>
      </c>
      <c r="D320" s="479" t="e">
        <f>MR_Rohdaten!V321-(MR_Regression!D$3*MR_Rohdaten!$D321+D$4)</f>
        <v>#DIV/0!</v>
      </c>
      <c r="E320" s="479" t="e">
        <f>MR_Rohdaten!W321-(MR_Regression!E$3*MR_Rohdaten!$D321+E$4)</f>
        <v>#DIV/0!</v>
      </c>
      <c r="F320" s="479" t="e">
        <f>MR_Rohdaten!X321-(MR_Regression!F$3*MR_Rohdaten!$D321+F$4)</f>
        <v>#DIV/0!</v>
      </c>
      <c r="G320" s="479" t="e">
        <f>MR_Rohdaten!Y321-(MR_Regression!G$3*MR_Rohdaten!$D321+G$4)</f>
        <v>#DIV/0!</v>
      </c>
      <c r="H320" s="479" t="e">
        <f>MR_Rohdaten!Z321-(MR_Regression!H$3*MR_Rohdaten!$D321+H$4)</f>
        <v>#DIV/0!</v>
      </c>
      <c r="I320" s="479" t="e">
        <f>MR_Rohdaten!AA321-(MR_Regression!I$3*MR_Rohdaten!$D321+I$4)</f>
        <v>#DIV/0!</v>
      </c>
      <c r="J320" s="479" t="e">
        <f>MR_Rohdaten!AB321-(MR_Regression!J$3*MR_Rohdaten!$D321+J$4)</f>
        <v>#DIV/0!</v>
      </c>
      <c r="K320" s="479" t="e">
        <f>MR_Rohdaten!AC321-(MR_Regression!K$3*MR_Rohdaten!$D321+K$4)</f>
        <v>#DIV/0!</v>
      </c>
      <c r="L320" s="479" t="e">
        <f>MR_Rohdaten!AD321-(MR_Regression!L$3*MR_Rohdaten!$D321+L$4)</f>
        <v>#DIV/0!</v>
      </c>
      <c r="M320" s="479" t="e">
        <f>MR_Rohdaten!AE321-(MR_Regression!M$3*MR_Rohdaten!$D321+M$4)</f>
        <v>#DIV/0!</v>
      </c>
      <c r="N320" s="479" t="e">
        <f>MR_Rohdaten!AF321-(MR_Regression!N$3*MR_Rohdaten!$D321+N$4)</f>
        <v>#DIV/0!</v>
      </c>
      <c r="O320" s="479" t="e">
        <f>MR_Rohdaten!AG321-(MR_Regression!O$3*MR_Rohdaten!$D321+O$4)</f>
        <v>#DIV/0!</v>
      </c>
      <c r="P320" s="479" t="e">
        <f>MR_Rohdaten!AH321-(MR_Regression!P$3*MR_Rohdaten!$D321+P$4)</f>
        <v>#DIV/0!</v>
      </c>
    </row>
    <row r="321" spans="1:16" x14ac:dyDescent="0.25">
      <c r="A321" s="465">
        <v>316</v>
      </c>
      <c r="B321" s="479" t="e">
        <f>MR_Rohdaten!T322-(MR_Regression!B$3*MR_Rohdaten!$D322+B$4)</f>
        <v>#DIV/0!</v>
      </c>
      <c r="C321" s="479" t="e">
        <f>MR_Rohdaten!U322-(MR_Regression!C$3*MR_Rohdaten!$D322+C$4)</f>
        <v>#DIV/0!</v>
      </c>
      <c r="D321" s="479" t="e">
        <f>MR_Rohdaten!V322-(MR_Regression!D$3*MR_Rohdaten!$D322+D$4)</f>
        <v>#DIV/0!</v>
      </c>
      <c r="E321" s="479" t="e">
        <f>MR_Rohdaten!W322-(MR_Regression!E$3*MR_Rohdaten!$D322+E$4)</f>
        <v>#DIV/0!</v>
      </c>
      <c r="F321" s="479" t="e">
        <f>MR_Rohdaten!X322-(MR_Regression!F$3*MR_Rohdaten!$D322+F$4)</f>
        <v>#DIV/0!</v>
      </c>
      <c r="G321" s="479" t="e">
        <f>MR_Rohdaten!Y322-(MR_Regression!G$3*MR_Rohdaten!$D322+G$4)</f>
        <v>#DIV/0!</v>
      </c>
      <c r="H321" s="479" t="e">
        <f>MR_Rohdaten!Z322-(MR_Regression!H$3*MR_Rohdaten!$D322+H$4)</f>
        <v>#DIV/0!</v>
      </c>
      <c r="I321" s="479" t="e">
        <f>MR_Rohdaten!AA322-(MR_Regression!I$3*MR_Rohdaten!$D322+I$4)</f>
        <v>#DIV/0!</v>
      </c>
      <c r="J321" s="479" t="e">
        <f>MR_Rohdaten!AB322-(MR_Regression!J$3*MR_Rohdaten!$D322+J$4)</f>
        <v>#DIV/0!</v>
      </c>
      <c r="K321" s="479" t="e">
        <f>MR_Rohdaten!AC322-(MR_Regression!K$3*MR_Rohdaten!$D322+K$4)</f>
        <v>#DIV/0!</v>
      </c>
      <c r="L321" s="479" t="e">
        <f>MR_Rohdaten!AD322-(MR_Regression!L$3*MR_Rohdaten!$D322+L$4)</f>
        <v>#DIV/0!</v>
      </c>
      <c r="M321" s="479" t="e">
        <f>MR_Rohdaten!AE322-(MR_Regression!M$3*MR_Rohdaten!$D322+M$4)</f>
        <v>#DIV/0!</v>
      </c>
      <c r="N321" s="479" t="e">
        <f>MR_Rohdaten!AF322-(MR_Regression!N$3*MR_Rohdaten!$D322+N$4)</f>
        <v>#DIV/0!</v>
      </c>
      <c r="O321" s="479" t="e">
        <f>MR_Rohdaten!AG322-(MR_Regression!O$3*MR_Rohdaten!$D322+O$4)</f>
        <v>#DIV/0!</v>
      </c>
      <c r="P321" s="479" t="e">
        <f>MR_Rohdaten!AH322-(MR_Regression!P$3*MR_Rohdaten!$D322+P$4)</f>
        <v>#DIV/0!</v>
      </c>
    </row>
    <row r="322" spans="1:16" x14ac:dyDescent="0.25">
      <c r="A322" s="465">
        <v>317</v>
      </c>
      <c r="B322" s="479" t="e">
        <f>MR_Rohdaten!T323-(MR_Regression!B$3*MR_Rohdaten!$D323+B$4)</f>
        <v>#DIV/0!</v>
      </c>
      <c r="C322" s="479" t="e">
        <f>MR_Rohdaten!U323-(MR_Regression!C$3*MR_Rohdaten!$D323+C$4)</f>
        <v>#DIV/0!</v>
      </c>
      <c r="D322" s="479" t="e">
        <f>MR_Rohdaten!V323-(MR_Regression!D$3*MR_Rohdaten!$D323+D$4)</f>
        <v>#DIV/0!</v>
      </c>
      <c r="E322" s="479" t="e">
        <f>MR_Rohdaten!W323-(MR_Regression!E$3*MR_Rohdaten!$D323+E$4)</f>
        <v>#DIV/0!</v>
      </c>
      <c r="F322" s="479" t="e">
        <f>MR_Rohdaten!X323-(MR_Regression!F$3*MR_Rohdaten!$D323+F$4)</f>
        <v>#DIV/0!</v>
      </c>
      <c r="G322" s="479" t="e">
        <f>MR_Rohdaten!Y323-(MR_Regression!G$3*MR_Rohdaten!$D323+G$4)</f>
        <v>#DIV/0!</v>
      </c>
      <c r="H322" s="479" t="e">
        <f>MR_Rohdaten!Z323-(MR_Regression!H$3*MR_Rohdaten!$D323+H$4)</f>
        <v>#DIV/0!</v>
      </c>
      <c r="I322" s="479" t="e">
        <f>MR_Rohdaten!AA323-(MR_Regression!I$3*MR_Rohdaten!$D323+I$4)</f>
        <v>#DIV/0!</v>
      </c>
      <c r="J322" s="479" t="e">
        <f>MR_Rohdaten!AB323-(MR_Regression!J$3*MR_Rohdaten!$D323+J$4)</f>
        <v>#DIV/0!</v>
      </c>
      <c r="K322" s="479" t="e">
        <f>MR_Rohdaten!AC323-(MR_Regression!K$3*MR_Rohdaten!$D323+K$4)</f>
        <v>#DIV/0!</v>
      </c>
      <c r="L322" s="479" t="e">
        <f>MR_Rohdaten!AD323-(MR_Regression!L$3*MR_Rohdaten!$D323+L$4)</f>
        <v>#DIV/0!</v>
      </c>
      <c r="M322" s="479" t="e">
        <f>MR_Rohdaten!AE323-(MR_Regression!M$3*MR_Rohdaten!$D323+M$4)</f>
        <v>#DIV/0!</v>
      </c>
      <c r="N322" s="479" t="e">
        <f>MR_Rohdaten!AF323-(MR_Regression!N$3*MR_Rohdaten!$D323+N$4)</f>
        <v>#DIV/0!</v>
      </c>
      <c r="O322" s="479" t="e">
        <f>MR_Rohdaten!AG323-(MR_Regression!O$3*MR_Rohdaten!$D323+O$4)</f>
        <v>#DIV/0!</v>
      </c>
      <c r="P322" s="479" t="e">
        <f>MR_Rohdaten!AH323-(MR_Regression!P$3*MR_Rohdaten!$D323+P$4)</f>
        <v>#DIV/0!</v>
      </c>
    </row>
    <row r="323" spans="1:16" x14ac:dyDescent="0.25">
      <c r="A323" s="465">
        <v>318</v>
      </c>
      <c r="B323" s="479" t="e">
        <f>MR_Rohdaten!T324-(MR_Regression!B$3*MR_Rohdaten!$D324+B$4)</f>
        <v>#DIV/0!</v>
      </c>
      <c r="C323" s="479" t="e">
        <f>MR_Rohdaten!U324-(MR_Regression!C$3*MR_Rohdaten!$D324+C$4)</f>
        <v>#DIV/0!</v>
      </c>
      <c r="D323" s="479" t="e">
        <f>MR_Rohdaten!V324-(MR_Regression!D$3*MR_Rohdaten!$D324+D$4)</f>
        <v>#DIV/0!</v>
      </c>
      <c r="E323" s="479" t="e">
        <f>MR_Rohdaten!W324-(MR_Regression!E$3*MR_Rohdaten!$D324+E$4)</f>
        <v>#DIV/0!</v>
      </c>
      <c r="F323" s="479" t="e">
        <f>MR_Rohdaten!X324-(MR_Regression!F$3*MR_Rohdaten!$D324+F$4)</f>
        <v>#DIV/0!</v>
      </c>
      <c r="G323" s="479" t="e">
        <f>MR_Rohdaten!Y324-(MR_Regression!G$3*MR_Rohdaten!$D324+G$4)</f>
        <v>#DIV/0!</v>
      </c>
      <c r="H323" s="479" t="e">
        <f>MR_Rohdaten!Z324-(MR_Regression!H$3*MR_Rohdaten!$D324+H$4)</f>
        <v>#DIV/0!</v>
      </c>
      <c r="I323" s="479" t="e">
        <f>MR_Rohdaten!AA324-(MR_Regression!I$3*MR_Rohdaten!$D324+I$4)</f>
        <v>#DIV/0!</v>
      </c>
      <c r="J323" s="479" t="e">
        <f>MR_Rohdaten!AB324-(MR_Regression!J$3*MR_Rohdaten!$D324+J$4)</f>
        <v>#DIV/0!</v>
      </c>
      <c r="K323" s="479" t="e">
        <f>MR_Rohdaten!AC324-(MR_Regression!K$3*MR_Rohdaten!$D324+K$4)</f>
        <v>#DIV/0!</v>
      </c>
      <c r="L323" s="479" t="e">
        <f>MR_Rohdaten!AD324-(MR_Regression!L$3*MR_Rohdaten!$D324+L$4)</f>
        <v>#DIV/0!</v>
      </c>
      <c r="M323" s="479" t="e">
        <f>MR_Rohdaten!AE324-(MR_Regression!M$3*MR_Rohdaten!$D324+M$4)</f>
        <v>#DIV/0!</v>
      </c>
      <c r="N323" s="479" t="e">
        <f>MR_Rohdaten!AF324-(MR_Regression!N$3*MR_Rohdaten!$D324+N$4)</f>
        <v>#DIV/0!</v>
      </c>
      <c r="O323" s="479" t="e">
        <f>MR_Rohdaten!AG324-(MR_Regression!O$3*MR_Rohdaten!$D324+O$4)</f>
        <v>#DIV/0!</v>
      </c>
      <c r="P323" s="479" t="e">
        <f>MR_Rohdaten!AH324-(MR_Regression!P$3*MR_Rohdaten!$D324+P$4)</f>
        <v>#DIV/0!</v>
      </c>
    </row>
    <row r="324" spans="1:16" x14ac:dyDescent="0.25">
      <c r="A324" s="465">
        <v>319</v>
      </c>
      <c r="B324" s="479" t="e">
        <f>MR_Rohdaten!T325-(MR_Regression!B$3*MR_Rohdaten!$D325+B$4)</f>
        <v>#DIV/0!</v>
      </c>
      <c r="C324" s="479" t="e">
        <f>MR_Rohdaten!U325-(MR_Regression!C$3*MR_Rohdaten!$D325+C$4)</f>
        <v>#DIV/0!</v>
      </c>
      <c r="D324" s="479" t="e">
        <f>MR_Rohdaten!V325-(MR_Regression!D$3*MR_Rohdaten!$D325+D$4)</f>
        <v>#DIV/0!</v>
      </c>
      <c r="E324" s="479" t="e">
        <f>MR_Rohdaten!W325-(MR_Regression!E$3*MR_Rohdaten!$D325+E$4)</f>
        <v>#DIV/0!</v>
      </c>
      <c r="F324" s="479" t="e">
        <f>MR_Rohdaten!X325-(MR_Regression!F$3*MR_Rohdaten!$D325+F$4)</f>
        <v>#DIV/0!</v>
      </c>
      <c r="G324" s="479" t="e">
        <f>MR_Rohdaten!Y325-(MR_Regression!G$3*MR_Rohdaten!$D325+G$4)</f>
        <v>#DIV/0!</v>
      </c>
      <c r="H324" s="479" t="e">
        <f>MR_Rohdaten!Z325-(MR_Regression!H$3*MR_Rohdaten!$D325+H$4)</f>
        <v>#DIV/0!</v>
      </c>
      <c r="I324" s="479" t="e">
        <f>MR_Rohdaten!AA325-(MR_Regression!I$3*MR_Rohdaten!$D325+I$4)</f>
        <v>#DIV/0!</v>
      </c>
      <c r="J324" s="479" t="e">
        <f>MR_Rohdaten!AB325-(MR_Regression!J$3*MR_Rohdaten!$D325+J$4)</f>
        <v>#DIV/0!</v>
      </c>
      <c r="K324" s="479" t="e">
        <f>MR_Rohdaten!AC325-(MR_Regression!K$3*MR_Rohdaten!$D325+K$4)</f>
        <v>#DIV/0!</v>
      </c>
      <c r="L324" s="479" t="e">
        <f>MR_Rohdaten!AD325-(MR_Regression!L$3*MR_Rohdaten!$D325+L$4)</f>
        <v>#DIV/0!</v>
      </c>
      <c r="M324" s="479" t="e">
        <f>MR_Rohdaten!AE325-(MR_Regression!M$3*MR_Rohdaten!$D325+M$4)</f>
        <v>#DIV/0!</v>
      </c>
      <c r="N324" s="479" t="e">
        <f>MR_Rohdaten!AF325-(MR_Regression!N$3*MR_Rohdaten!$D325+N$4)</f>
        <v>#DIV/0!</v>
      </c>
      <c r="O324" s="479" t="e">
        <f>MR_Rohdaten!AG325-(MR_Regression!O$3*MR_Rohdaten!$D325+O$4)</f>
        <v>#DIV/0!</v>
      </c>
      <c r="P324" s="479" t="e">
        <f>MR_Rohdaten!AH325-(MR_Regression!P$3*MR_Rohdaten!$D325+P$4)</f>
        <v>#DIV/0!</v>
      </c>
    </row>
    <row r="325" spans="1:16" x14ac:dyDescent="0.25">
      <c r="A325" s="465">
        <v>320</v>
      </c>
      <c r="B325" s="479" t="e">
        <f>MR_Rohdaten!T326-(MR_Regression!B$3*MR_Rohdaten!$D326+B$4)</f>
        <v>#DIV/0!</v>
      </c>
      <c r="C325" s="479" t="e">
        <f>MR_Rohdaten!U326-(MR_Regression!C$3*MR_Rohdaten!$D326+C$4)</f>
        <v>#DIV/0!</v>
      </c>
      <c r="D325" s="479" t="e">
        <f>MR_Rohdaten!V326-(MR_Regression!D$3*MR_Rohdaten!$D326+D$4)</f>
        <v>#DIV/0!</v>
      </c>
      <c r="E325" s="479" t="e">
        <f>MR_Rohdaten!W326-(MR_Regression!E$3*MR_Rohdaten!$D326+E$4)</f>
        <v>#DIV/0!</v>
      </c>
      <c r="F325" s="479" t="e">
        <f>MR_Rohdaten!X326-(MR_Regression!F$3*MR_Rohdaten!$D326+F$4)</f>
        <v>#DIV/0!</v>
      </c>
      <c r="G325" s="479" t="e">
        <f>MR_Rohdaten!Y326-(MR_Regression!G$3*MR_Rohdaten!$D326+G$4)</f>
        <v>#DIV/0!</v>
      </c>
      <c r="H325" s="479" t="e">
        <f>MR_Rohdaten!Z326-(MR_Regression!H$3*MR_Rohdaten!$D326+H$4)</f>
        <v>#DIV/0!</v>
      </c>
      <c r="I325" s="479" t="e">
        <f>MR_Rohdaten!AA326-(MR_Regression!I$3*MR_Rohdaten!$D326+I$4)</f>
        <v>#DIV/0!</v>
      </c>
      <c r="J325" s="479" t="e">
        <f>MR_Rohdaten!AB326-(MR_Regression!J$3*MR_Rohdaten!$D326+J$4)</f>
        <v>#DIV/0!</v>
      </c>
      <c r="K325" s="479" t="e">
        <f>MR_Rohdaten!AC326-(MR_Regression!K$3*MR_Rohdaten!$D326+K$4)</f>
        <v>#DIV/0!</v>
      </c>
      <c r="L325" s="479" t="e">
        <f>MR_Rohdaten!AD326-(MR_Regression!L$3*MR_Rohdaten!$D326+L$4)</f>
        <v>#DIV/0!</v>
      </c>
      <c r="M325" s="479" t="e">
        <f>MR_Rohdaten!AE326-(MR_Regression!M$3*MR_Rohdaten!$D326+M$4)</f>
        <v>#DIV/0!</v>
      </c>
      <c r="N325" s="479" t="e">
        <f>MR_Rohdaten!AF326-(MR_Regression!N$3*MR_Rohdaten!$D326+N$4)</f>
        <v>#DIV/0!</v>
      </c>
      <c r="O325" s="479" t="e">
        <f>MR_Rohdaten!AG326-(MR_Regression!O$3*MR_Rohdaten!$D326+O$4)</f>
        <v>#DIV/0!</v>
      </c>
      <c r="P325" s="479" t="e">
        <f>MR_Rohdaten!AH326-(MR_Regression!P$3*MR_Rohdaten!$D326+P$4)</f>
        <v>#DIV/0!</v>
      </c>
    </row>
    <row r="326" spans="1:16" x14ac:dyDescent="0.25">
      <c r="A326" s="465">
        <v>321</v>
      </c>
      <c r="B326" s="479" t="e">
        <f>MR_Rohdaten!T327-(MR_Regression!B$3*MR_Rohdaten!$D327+B$4)</f>
        <v>#DIV/0!</v>
      </c>
      <c r="C326" s="479" t="e">
        <f>MR_Rohdaten!U327-(MR_Regression!C$3*MR_Rohdaten!$D327+C$4)</f>
        <v>#DIV/0!</v>
      </c>
      <c r="D326" s="479" t="e">
        <f>MR_Rohdaten!V327-(MR_Regression!D$3*MR_Rohdaten!$D327+D$4)</f>
        <v>#DIV/0!</v>
      </c>
      <c r="E326" s="479" t="e">
        <f>MR_Rohdaten!W327-(MR_Regression!E$3*MR_Rohdaten!$D327+E$4)</f>
        <v>#DIV/0!</v>
      </c>
      <c r="F326" s="479" t="e">
        <f>MR_Rohdaten!X327-(MR_Regression!F$3*MR_Rohdaten!$D327+F$4)</f>
        <v>#DIV/0!</v>
      </c>
      <c r="G326" s="479" t="e">
        <f>MR_Rohdaten!Y327-(MR_Regression!G$3*MR_Rohdaten!$D327+G$4)</f>
        <v>#DIV/0!</v>
      </c>
      <c r="H326" s="479" t="e">
        <f>MR_Rohdaten!Z327-(MR_Regression!H$3*MR_Rohdaten!$D327+H$4)</f>
        <v>#DIV/0!</v>
      </c>
      <c r="I326" s="479" t="e">
        <f>MR_Rohdaten!AA327-(MR_Regression!I$3*MR_Rohdaten!$D327+I$4)</f>
        <v>#DIV/0!</v>
      </c>
      <c r="J326" s="479" t="e">
        <f>MR_Rohdaten!AB327-(MR_Regression!J$3*MR_Rohdaten!$D327+J$4)</f>
        <v>#DIV/0!</v>
      </c>
      <c r="K326" s="479" t="e">
        <f>MR_Rohdaten!AC327-(MR_Regression!K$3*MR_Rohdaten!$D327+K$4)</f>
        <v>#DIV/0!</v>
      </c>
      <c r="L326" s="479" t="e">
        <f>MR_Rohdaten!AD327-(MR_Regression!L$3*MR_Rohdaten!$D327+L$4)</f>
        <v>#DIV/0!</v>
      </c>
      <c r="M326" s="479" t="e">
        <f>MR_Rohdaten!AE327-(MR_Regression!M$3*MR_Rohdaten!$D327+M$4)</f>
        <v>#DIV/0!</v>
      </c>
      <c r="N326" s="479" t="e">
        <f>MR_Rohdaten!AF327-(MR_Regression!N$3*MR_Rohdaten!$D327+N$4)</f>
        <v>#DIV/0!</v>
      </c>
      <c r="O326" s="479" t="e">
        <f>MR_Rohdaten!AG327-(MR_Regression!O$3*MR_Rohdaten!$D327+O$4)</f>
        <v>#DIV/0!</v>
      </c>
      <c r="P326" s="479" t="e">
        <f>MR_Rohdaten!AH327-(MR_Regression!P$3*MR_Rohdaten!$D327+P$4)</f>
        <v>#DIV/0!</v>
      </c>
    </row>
    <row r="327" spans="1:16" x14ac:dyDescent="0.25">
      <c r="A327" s="465">
        <v>322</v>
      </c>
      <c r="B327" s="479" t="e">
        <f>MR_Rohdaten!T328-(MR_Regression!B$3*MR_Rohdaten!$D328+B$4)</f>
        <v>#DIV/0!</v>
      </c>
      <c r="C327" s="479" t="e">
        <f>MR_Rohdaten!U328-(MR_Regression!C$3*MR_Rohdaten!$D328+C$4)</f>
        <v>#DIV/0!</v>
      </c>
      <c r="D327" s="479" t="e">
        <f>MR_Rohdaten!V328-(MR_Regression!D$3*MR_Rohdaten!$D328+D$4)</f>
        <v>#DIV/0!</v>
      </c>
      <c r="E327" s="479" t="e">
        <f>MR_Rohdaten!W328-(MR_Regression!E$3*MR_Rohdaten!$D328+E$4)</f>
        <v>#DIV/0!</v>
      </c>
      <c r="F327" s="479" t="e">
        <f>MR_Rohdaten!X328-(MR_Regression!F$3*MR_Rohdaten!$D328+F$4)</f>
        <v>#DIV/0!</v>
      </c>
      <c r="G327" s="479" t="e">
        <f>MR_Rohdaten!Y328-(MR_Regression!G$3*MR_Rohdaten!$D328+G$4)</f>
        <v>#DIV/0!</v>
      </c>
      <c r="H327" s="479" t="e">
        <f>MR_Rohdaten!Z328-(MR_Regression!H$3*MR_Rohdaten!$D328+H$4)</f>
        <v>#DIV/0!</v>
      </c>
      <c r="I327" s="479" t="e">
        <f>MR_Rohdaten!AA328-(MR_Regression!I$3*MR_Rohdaten!$D328+I$4)</f>
        <v>#DIV/0!</v>
      </c>
      <c r="J327" s="479" t="e">
        <f>MR_Rohdaten!AB328-(MR_Regression!J$3*MR_Rohdaten!$D328+J$4)</f>
        <v>#DIV/0!</v>
      </c>
      <c r="K327" s="479" t="e">
        <f>MR_Rohdaten!AC328-(MR_Regression!K$3*MR_Rohdaten!$D328+K$4)</f>
        <v>#DIV/0!</v>
      </c>
      <c r="L327" s="479" t="e">
        <f>MR_Rohdaten!AD328-(MR_Regression!L$3*MR_Rohdaten!$D328+L$4)</f>
        <v>#DIV/0!</v>
      </c>
      <c r="M327" s="479" t="e">
        <f>MR_Rohdaten!AE328-(MR_Regression!M$3*MR_Rohdaten!$D328+M$4)</f>
        <v>#DIV/0!</v>
      </c>
      <c r="N327" s="479" t="e">
        <f>MR_Rohdaten!AF328-(MR_Regression!N$3*MR_Rohdaten!$D328+N$4)</f>
        <v>#DIV/0!</v>
      </c>
      <c r="O327" s="479" t="e">
        <f>MR_Rohdaten!AG328-(MR_Regression!O$3*MR_Rohdaten!$D328+O$4)</f>
        <v>#DIV/0!</v>
      </c>
      <c r="P327" s="479" t="e">
        <f>MR_Rohdaten!AH328-(MR_Regression!P$3*MR_Rohdaten!$D328+P$4)</f>
        <v>#DIV/0!</v>
      </c>
    </row>
    <row r="328" spans="1:16" x14ac:dyDescent="0.25">
      <c r="A328" s="465">
        <v>323</v>
      </c>
      <c r="B328" s="479" t="e">
        <f>MR_Rohdaten!T329-(MR_Regression!B$3*MR_Rohdaten!$D329+B$4)</f>
        <v>#DIV/0!</v>
      </c>
      <c r="C328" s="479" t="e">
        <f>MR_Rohdaten!U329-(MR_Regression!C$3*MR_Rohdaten!$D329+C$4)</f>
        <v>#DIV/0!</v>
      </c>
      <c r="D328" s="479" t="e">
        <f>MR_Rohdaten!V329-(MR_Regression!D$3*MR_Rohdaten!$D329+D$4)</f>
        <v>#DIV/0!</v>
      </c>
      <c r="E328" s="479" t="e">
        <f>MR_Rohdaten!W329-(MR_Regression!E$3*MR_Rohdaten!$D329+E$4)</f>
        <v>#DIV/0!</v>
      </c>
      <c r="F328" s="479" t="e">
        <f>MR_Rohdaten!X329-(MR_Regression!F$3*MR_Rohdaten!$D329+F$4)</f>
        <v>#DIV/0!</v>
      </c>
      <c r="G328" s="479" t="e">
        <f>MR_Rohdaten!Y329-(MR_Regression!G$3*MR_Rohdaten!$D329+G$4)</f>
        <v>#DIV/0!</v>
      </c>
      <c r="H328" s="479" t="e">
        <f>MR_Rohdaten!Z329-(MR_Regression!H$3*MR_Rohdaten!$D329+H$4)</f>
        <v>#DIV/0!</v>
      </c>
      <c r="I328" s="479" t="e">
        <f>MR_Rohdaten!AA329-(MR_Regression!I$3*MR_Rohdaten!$D329+I$4)</f>
        <v>#DIV/0!</v>
      </c>
      <c r="J328" s="479" t="e">
        <f>MR_Rohdaten!AB329-(MR_Regression!J$3*MR_Rohdaten!$D329+J$4)</f>
        <v>#DIV/0!</v>
      </c>
      <c r="K328" s="479" t="e">
        <f>MR_Rohdaten!AC329-(MR_Regression!K$3*MR_Rohdaten!$D329+K$4)</f>
        <v>#DIV/0!</v>
      </c>
      <c r="L328" s="479" t="e">
        <f>MR_Rohdaten!AD329-(MR_Regression!L$3*MR_Rohdaten!$D329+L$4)</f>
        <v>#DIV/0!</v>
      </c>
      <c r="M328" s="479" t="e">
        <f>MR_Rohdaten!AE329-(MR_Regression!M$3*MR_Rohdaten!$D329+M$4)</f>
        <v>#DIV/0!</v>
      </c>
      <c r="N328" s="479" t="e">
        <f>MR_Rohdaten!AF329-(MR_Regression!N$3*MR_Rohdaten!$D329+N$4)</f>
        <v>#DIV/0!</v>
      </c>
      <c r="O328" s="479" t="e">
        <f>MR_Rohdaten!AG329-(MR_Regression!O$3*MR_Rohdaten!$D329+O$4)</f>
        <v>#DIV/0!</v>
      </c>
      <c r="P328" s="479" t="e">
        <f>MR_Rohdaten!AH329-(MR_Regression!P$3*MR_Rohdaten!$D329+P$4)</f>
        <v>#DIV/0!</v>
      </c>
    </row>
    <row r="329" spans="1:16" x14ac:dyDescent="0.25">
      <c r="A329" s="465">
        <v>324</v>
      </c>
      <c r="B329" s="479" t="e">
        <f>MR_Rohdaten!T330-(MR_Regression!B$3*MR_Rohdaten!$D330+B$4)</f>
        <v>#DIV/0!</v>
      </c>
      <c r="C329" s="479" t="e">
        <f>MR_Rohdaten!U330-(MR_Regression!C$3*MR_Rohdaten!$D330+C$4)</f>
        <v>#DIV/0!</v>
      </c>
      <c r="D329" s="479" t="e">
        <f>MR_Rohdaten!V330-(MR_Regression!D$3*MR_Rohdaten!$D330+D$4)</f>
        <v>#DIV/0!</v>
      </c>
      <c r="E329" s="479" t="e">
        <f>MR_Rohdaten!W330-(MR_Regression!E$3*MR_Rohdaten!$D330+E$4)</f>
        <v>#DIV/0!</v>
      </c>
      <c r="F329" s="479" t="e">
        <f>MR_Rohdaten!X330-(MR_Regression!F$3*MR_Rohdaten!$D330+F$4)</f>
        <v>#DIV/0!</v>
      </c>
      <c r="G329" s="479" t="e">
        <f>MR_Rohdaten!Y330-(MR_Regression!G$3*MR_Rohdaten!$D330+G$4)</f>
        <v>#DIV/0!</v>
      </c>
      <c r="H329" s="479" t="e">
        <f>MR_Rohdaten!Z330-(MR_Regression!H$3*MR_Rohdaten!$D330+H$4)</f>
        <v>#DIV/0!</v>
      </c>
      <c r="I329" s="479" t="e">
        <f>MR_Rohdaten!AA330-(MR_Regression!I$3*MR_Rohdaten!$D330+I$4)</f>
        <v>#DIV/0!</v>
      </c>
      <c r="J329" s="479" t="e">
        <f>MR_Rohdaten!AB330-(MR_Regression!J$3*MR_Rohdaten!$D330+J$4)</f>
        <v>#DIV/0!</v>
      </c>
      <c r="K329" s="479" t="e">
        <f>MR_Rohdaten!AC330-(MR_Regression!K$3*MR_Rohdaten!$D330+K$4)</f>
        <v>#DIV/0!</v>
      </c>
      <c r="L329" s="479" t="e">
        <f>MR_Rohdaten!AD330-(MR_Regression!L$3*MR_Rohdaten!$D330+L$4)</f>
        <v>#DIV/0!</v>
      </c>
      <c r="M329" s="479" t="e">
        <f>MR_Rohdaten!AE330-(MR_Regression!M$3*MR_Rohdaten!$D330+M$4)</f>
        <v>#DIV/0!</v>
      </c>
      <c r="N329" s="479" t="e">
        <f>MR_Rohdaten!AF330-(MR_Regression!N$3*MR_Rohdaten!$D330+N$4)</f>
        <v>#DIV/0!</v>
      </c>
      <c r="O329" s="479" t="e">
        <f>MR_Rohdaten!AG330-(MR_Regression!O$3*MR_Rohdaten!$D330+O$4)</f>
        <v>#DIV/0!</v>
      </c>
      <c r="P329" s="479" t="e">
        <f>MR_Rohdaten!AH330-(MR_Regression!P$3*MR_Rohdaten!$D330+P$4)</f>
        <v>#DIV/0!</v>
      </c>
    </row>
    <row r="330" spans="1:16" x14ac:dyDescent="0.25">
      <c r="A330" s="465">
        <v>325</v>
      </c>
      <c r="B330" s="479" t="e">
        <f>MR_Rohdaten!T331-(MR_Regression!B$3*MR_Rohdaten!$D331+B$4)</f>
        <v>#DIV/0!</v>
      </c>
      <c r="C330" s="479" t="e">
        <f>MR_Rohdaten!U331-(MR_Regression!C$3*MR_Rohdaten!$D331+C$4)</f>
        <v>#DIV/0!</v>
      </c>
      <c r="D330" s="479" t="e">
        <f>MR_Rohdaten!V331-(MR_Regression!D$3*MR_Rohdaten!$D331+D$4)</f>
        <v>#DIV/0!</v>
      </c>
      <c r="E330" s="479" t="e">
        <f>MR_Rohdaten!W331-(MR_Regression!E$3*MR_Rohdaten!$D331+E$4)</f>
        <v>#DIV/0!</v>
      </c>
      <c r="F330" s="479" t="e">
        <f>MR_Rohdaten!X331-(MR_Regression!F$3*MR_Rohdaten!$D331+F$4)</f>
        <v>#DIV/0!</v>
      </c>
      <c r="G330" s="479" t="e">
        <f>MR_Rohdaten!Y331-(MR_Regression!G$3*MR_Rohdaten!$D331+G$4)</f>
        <v>#DIV/0!</v>
      </c>
      <c r="H330" s="479" t="e">
        <f>MR_Rohdaten!Z331-(MR_Regression!H$3*MR_Rohdaten!$D331+H$4)</f>
        <v>#DIV/0!</v>
      </c>
      <c r="I330" s="479" t="e">
        <f>MR_Rohdaten!AA331-(MR_Regression!I$3*MR_Rohdaten!$D331+I$4)</f>
        <v>#DIV/0!</v>
      </c>
      <c r="J330" s="479" t="e">
        <f>MR_Rohdaten!AB331-(MR_Regression!J$3*MR_Rohdaten!$D331+J$4)</f>
        <v>#DIV/0!</v>
      </c>
      <c r="K330" s="479" t="e">
        <f>MR_Rohdaten!AC331-(MR_Regression!K$3*MR_Rohdaten!$D331+K$4)</f>
        <v>#DIV/0!</v>
      </c>
      <c r="L330" s="479" t="e">
        <f>MR_Rohdaten!AD331-(MR_Regression!L$3*MR_Rohdaten!$D331+L$4)</f>
        <v>#DIV/0!</v>
      </c>
      <c r="M330" s="479" t="e">
        <f>MR_Rohdaten!AE331-(MR_Regression!M$3*MR_Rohdaten!$D331+M$4)</f>
        <v>#DIV/0!</v>
      </c>
      <c r="N330" s="479" t="e">
        <f>MR_Rohdaten!AF331-(MR_Regression!N$3*MR_Rohdaten!$D331+N$4)</f>
        <v>#DIV/0!</v>
      </c>
      <c r="O330" s="479" t="e">
        <f>MR_Rohdaten!AG331-(MR_Regression!O$3*MR_Rohdaten!$D331+O$4)</f>
        <v>#DIV/0!</v>
      </c>
      <c r="P330" s="479" t="e">
        <f>MR_Rohdaten!AH331-(MR_Regression!P$3*MR_Rohdaten!$D331+P$4)</f>
        <v>#DIV/0!</v>
      </c>
    </row>
    <row r="331" spans="1:16" x14ac:dyDescent="0.25">
      <c r="A331" s="465">
        <v>326</v>
      </c>
      <c r="B331" s="479" t="e">
        <f>MR_Rohdaten!T332-(MR_Regression!B$3*MR_Rohdaten!$D332+B$4)</f>
        <v>#DIV/0!</v>
      </c>
      <c r="C331" s="479" t="e">
        <f>MR_Rohdaten!U332-(MR_Regression!C$3*MR_Rohdaten!$D332+C$4)</f>
        <v>#DIV/0!</v>
      </c>
      <c r="D331" s="479" t="e">
        <f>MR_Rohdaten!V332-(MR_Regression!D$3*MR_Rohdaten!$D332+D$4)</f>
        <v>#DIV/0!</v>
      </c>
      <c r="E331" s="479" t="e">
        <f>MR_Rohdaten!W332-(MR_Regression!E$3*MR_Rohdaten!$D332+E$4)</f>
        <v>#DIV/0!</v>
      </c>
      <c r="F331" s="479" t="e">
        <f>MR_Rohdaten!X332-(MR_Regression!F$3*MR_Rohdaten!$D332+F$4)</f>
        <v>#DIV/0!</v>
      </c>
      <c r="G331" s="479" t="e">
        <f>MR_Rohdaten!Y332-(MR_Regression!G$3*MR_Rohdaten!$D332+G$4)</f>
        <v>#DIV/0!</v>
      </c>
      <c r="H331" s="479" t="e">
        <f>MR_Rohdaten!Z332-(MR_Regression!H$3*MR_Rohdaten!$D332+H$4)</f>
        <v>#DIV/0!</v>
      </c>
      <c r="I331" s="479" t="e">
        <f>MR_Rohdaten!AA332-(MR_Regression!I$3*MR_Rohdaten!$D332+I$4)</f>
        <v>#DIV/0!</v>
      </c>
      <c r="J331" s="479" t="e">
        <f>MR_Rohdaten!AB332-(MR_Regression!J$3*MR_Rohdaten!$D332+J$4)</f>
        <v>#DIV/0!</v>
      </c>
      <c r="K331" s="479" t="e">
        <f>MR_Rohdaten!AC332-(MR_Regression!K$3*MR_Rohdaten!$D332+K$4)</f>
        <v>#DIV/0!</v>
      </c>
      <c r="L331" s="479" t="e">
        <f>MR_Rohdaten!AD332-(MR_Regression!L$3*MR_Rohdaten!$D332+L$4)</f>
        <v>#DIV/0!</v>
      </c>
      <c r="M331" s="479" t="e">
        <f>MR_Rohdaten!AE332-(MR_Regression!M$3*MR_Rohdaten!$D332+M$4)</f>
        <v>#DIV/0!</v>
      </c>
      <c r="N331" s="479" t="e">
        <f>MR_Rohdaten!AF332-(MR_Regression!N$3*MR_Rohdaten!$D332+N$4)</f>
        <v>#DIV/0!</v>
      </c>
      <c r="O331" s="479" t="e">
        <f>MR_Rohdaten!AG332-(MR_Regression!O$3*MR_Rohdaten!$D332+O$4)</f>
        <v>#DIV/0!</v>
      </c>
      <c r="P331" s="479" t="e">
        <f>MR_Rohdaten!AH332-(MR_Regression!P$3*MR_Rohdaten!$D332+P$4)</f>
        <v>#DIV/0!</v>
      </c>
    </row>
    <row r="332" spans="1:16" x14ac:dyDescent="0.25">
      <c r="A332" s="465">
        <v>327</v>
      </c>
      <c r="B332" s="479" t="e">
        <f>MR_Rohdaten!T333-(MR_Regression!B$3*MR_Rohdaten!$D333+B$4)</f>
        <v>#DIV/0!</v>
      </c>
      <c r="C332" s="479" t="e">
        <f>MR_Rohdaten!U333-(MR_Regression!C$3*MR_Rohdaten!$D333+C$4)</f>
        <v>#DIV/0!</v>
      </c>
      <c r="D332" s="479" t="e">
        <f>MR_Rohdaten!V333-(MR_Regression!D$3*MR_Rohdaten!$D333+D$4)</f>
        <v>#DIV/0!</v>
      </c>
      <c r="E332" s="479" t="e">
        <f>MR_Rohdaten!W333-(MR_Regression!E$3*MR_Rohdaten!$D333+E$4)</f>
        <v>#DIV/0!</v>
      </c>
      <c r="F332" s="479" t="e">
        <f>MR_Rohdaten!X333-(MR_Regression!F$3*MR_Rohdaten!$D333+F$4)</f>
        <v>#DIV/0!</v>
      </c>
      <c r="G332" s="479" t="e">
        <f>MR_Rohdaten!Y333-(MR_Regression!G$3*MR_Rohdaten!$D333+G$4)</f>
        <v>#DIV/0!</v>
      </c>
      <c r="H332" s="479" t="e">
        <f>MR_Rohdaten!Z333-(MR_Regression!H$3*MR_Rohdaten!$D333+H$4)</f>
        <v>#DIV/0!</v>
      </c>
      <c r="I332" s="479" t="e">
        <f>MR_Rohdaten!AA333-(MR_Regression!I$3*MR_Rohdaten!$D333+I$4)</f>
        <v>#DIV/0!</v>
      </c>
      <c r="J332" s="479" t="e">
        <f>MR_Rohdaten!AB333-(MR_Regression!J$3*MR_Rohdaten!$D333+J$4)</f>
        <v>#DIV/0!</v>
      </c>
      <c r="K332" s="479" t="e">
        <f>MR_Rohdaten!AC333-(MR_Regression!K$3*MR_Rohdaten!$D333+K$4)</f>
        <v>#DIV/0!</v>
      </c>
      <c r="L332" s="479" t="e">
        <f>MR_Rohdaten!AD333-(MR_Regression!L$3*MR_Rohdaten!$D333+L$4)</f>
        <v>#DIV/0!</v>
      </c>
      <c r="M332" s="479" t="e">
        <f>MR_Rohdaten!AE333-(MR_Regression!M$3*MR_Rohdaten!$D333+M$4)</f>
        <v>#DIV/0!</v>
      </c>
      <c r="N332" s="479" t="e">
        <f>MR_Rohdaten!AF333-(MR_Regression!N$3*MR_Rohdaten!$D333+N$4)</f>
        <v>#DIV/0!</v>
      </c>
      <c r="O332" s="479" t="e">
        <f>MR_Rohdaten!AG333-(MR_Regression!O$3*MR_Rohdaten!$D333+O$4)</f>
        <v>#DIV/0!</v>
      </c>
      <c r="P332" s="479" t="e">
        <f>MR_Rohdaten!AH333-(MR_Regression!P$3*MR_Rohdaten!$D333+P$4)</f>
        <v>#DIV/0!</v>
      </c>
    </row>
    <row r="333" spans="1:16" x14ac:dyDescent="0.25">
      <c r="A333" s="465">
        <v>328</v>
      </c>
      <c r="B333" s="479" t="e">
        <f>MR_Rohdaten!T334-(MR_Regression!B$3*MR_Rohdaten!$D334+B$4)</f>
        <v>#DIV/0!</v>
      </c>
      <c r="C333" s="479" t="e">
        <f>MR_Rohdaten!U334-(MR_Regression!C$3*MR_Rohdaten!$D334+C$4)</f>
        <v>#DIV/0!</v>
      </c>
      <c r="D333" s="479" t="e">
        <f>MR_Rohdaten!V334-(MR_Regression!D$3*MR_Rohdaten!$D334+D$4)</f>
        <v>#DIV/0!</v>
      </c>
      <c r="E333" s="479" t="e">
        <f>MR_Rohdaten!W334-(MR_Regression!E$3*MR_Rohdaten!$D334+E$4)</f>
        <v>#DIV/0!</v>
      </c>
      <c r="F333" s="479" t="e">
        <f>MR_Rohdaten!X334-(MR_Regression!F$3*MR_Rohdaten!$D334+F$4)</f>
        <v>#DIV/0!</v>
      </c>
      <c r="G333" s="479" t="e">
        <f>MR_Rohdaten!Y334-(MR_Regression!G$3*MR_Rohdaten!$D334+G$4)</f>
        <v>#DIV/0!</v>
      </c>
      <c r="H333" s="479" t="e">
        <f>MR_Rohdaten!Z334-(MR_Regression!H$3*MR_Rohdaten!$D334+H$4)</f>
        <v>#DIV/0!</v>
      </c>
      <c r="I333" s="479" t="e">
        <f>MR_Rohdaten!AA334-(MR_Regression!I$3*MR_Rohdaten!$D334+I$4)</f>
        <v>#DIV/0!</v>
      </c>
      <c r="J333" s="479" t="e">
        <f>MR_Rohdaten!AB334-(MR_Regression!J$3*MR_Rohdaten!$D334+J$4)</f>
        <v>#DIV/0!</v>
      </c>
      <c r="K333" s="479" t="e">
        <f>MR_Rohdaten!AC334-(MR_Regression!K$3*MR_Rohdaten!$D334+K$4)</f>
        <v>#DIV/0!</v>
      </c>
      <c r="L333" s="479" t="e">
        <f>MR_Rohdaten!AD334-(MR_Regression!L$3*MR_Rohdaten!$D334+L$4)</f>
        <v>#DIV/0!</v>
      </c>
      <c r="M333" s="479" t="e">
        <f>MR_Rohdaten!AE334-(MR_Regression!M$3*MR_Rohdaten!$D334+M$4)</f>
        <v>#DIV/0!</v>
      </c>
      <c r="N333" s="479" t="e">
        <f>MR_Rohdaten!AF334-(MR_Regression!N$3*MR_Rohdaten!$D334+N$4)</f>
        <v>#DIV/0!</v>
      </c>
      <c r="O333" s="479" t="e">
        <f>MR_Rohdaten!AG334-(MR_Regression!O$3*MR_Rohdaten!$D334+O$4)</f>
        <v>#DIV/0!</v>
      </c>
      <c r="P333" s="479" t="e">
        <f>MR_Rohdaten!AH334-(MR_Regression!P$3*MR_Rohdaten!$D334+P$4)</f>
        <v>#DIV/0!</v>
      </c>
    </row>
    <row r="334" spans="1:16" x14ac:dyDescent="0.25">
      <c r="A334" s="465">
        <v>329</v>
      </c>
      <c r="B334" s="479" t="e">
        <f>MR_Rohdaten!T335-(MR_Regression!B$3*MR_Rohdaten!$D335+B$4)</f>
        <v>#DIV/0!</v>
      </c>
      <c r="C334" s="479" t="e">
        <f>MR_Rohdaten!U335-(MR_Regression!C$3*MR_Rohdaten!$D335+C$4)</f>
        <v>#DIV/0!</v>
      </c>
      <c r="D334" s="479" t="e">
        <f>MR_Rohdaten!V335-(MR_Regression!D$3*MR_Rohdaten!$D335+D$4)</f>
        <v>#DIV/0!</v>
      </c>
      <c r="E334" s="479" t="e">
        <f>MR_Rohdaten!W335-(MR_Regression!E$3*MR_Rohdaten!$D335+E$4)</f>
        <v>#DIV/0!</v>
      </c>
      <c r="F334" s="479" t="e">
        <f>MR_Rohdaten!X335-(MR_Regression!F$3*MR_Rohdaten!$D335+F$4)</f>
        <v>#DIV/0!</v>
      </c>
      <c r="G334" s="479" t="e">
        <f>MR_Rohdaten!Y335-(MR_Regression!G$3*MR_Rohdaten!$D335+G$4)</f>
        <v>#DIV/0!</v>
      </c>
      <c r="H334" s="479" t="e">
        <f>MR_Rohdaten!Z335-(MR_Regression!H$3*MR_Rohdaten!$D335+H$4)</f>
        <v>#DIV/0!</v>
      </c>
      <c r="I334" s="479" t="e">
        <f>MR_Rohdaten!AA335-(MR_Regression!I$3*MR_Rohdaten!$D335+I$4)</f>
        <v>#DIV/0!</v>
      </c>
      <c r="J334" s="479" t="e">
        <f>MR_Rohdaten!AB335-(MR_Regression!J$3*MR_Rohdaten!$D335+J$4)</f>
        <v>#DIV/0!</v>
      </c>
      <c r="K334" s="479" t="e">
        <f>MR_Rohdaten!AC335-(MR_Regression!K$3*MR_Rohdaten!$D335+K$4)</f>
        <v>#DIV/0!</v>
      </c>
      <c r="L334" s="479" t="e">
        <f>MR_Rohdaten!AD335-(MR_Regression!L$3*MR_Rohdaten!$D335+L$4)</f>
        <v>#DIV/0!</v>
      </c>
      <c r="M334" s="479" t="e">
        <f>MR_Rohdaten!AE335-(MR_Regression!M$3*MR_Rohdaten!$D335+M$4)</f>
        <v>#DIV/0!</v>
      </c>
      <c r="N334" s="479" t="e">
        <f>MR_Rohdaten!AF335-(MR_Regression!N$3*MR_Rohdaten!$D335+N$4)</f>
        <v>#DIV/0!</v>
      </c>
      <c r="O334" s="479" t="e">
        <f>MR_Rohdaten!AG335-(MR_Regression!O$3*MR_Rohdaten!$D335+O$4)</f>
        <v>#DIV/0!</v>
      </c>
      <c r="P334" s="479" t="e">
        <f>MR_Rohdaten!AH335-(MR_Regression!P$3*MR_Rohdaten!$D335+P$4)</f>
        <v>#DIV/0!</v>
      </c>
    </row>
    <row r="335" spans="1:16" x14ac:dyDescent="0.25">
      <c r="A335" s="465">
        <v>330</v>
      </c>
      <c r="B335" s="479" t="e">
        <f>MR_Rohdaten!T336-(MR_Regression!B$3*MR_Rohdaten!$D336+B$4)</f>
        <v>#DIV/0!</v>
      </c>
      <c r="C335" s="479" t="e">
        <f>MR_Rohdaten!U336-(MR_Regression!C$3*MR_Rohdaten!$D336+C$4)</f>
        <v>#DIV/0!</v>
      </c>
      <c r="D335" s="479" t="e">
        <f>MR_Rohdaten!V336-(MR_Regression!D$3*MR_Rohdaten!$D336+D$4)</f>
        <v>#DIV/0!</v>
      </c>
      <c r="E335" s="479" t="e">
        <f>MR_Rohdaten!W336-(MR_Regression!E$3*MR_Rohdaten!$D336+E$4)</f>
        <v>#DIV/0!</v>
      </c>
      <c r="F335" s="479" t="e">
        <f>MR_Rohdaten!X336-(MR_Regression!F$3*MR_Rohdaten!$D336+F$4)</f>
        <v>#DIV/0!</v>
      </c>
      <c r="G335" s="479" t="e">
        <f>MR_Rohdaten!Y336-(MR_Regression!G$3*MR_Rohdaten!$D336+G$4)</f>
        <v>#DIV/0!</v>
      </c>
      <c r="H335" s="479" t="e">
        <f>MR_Rohdaten!Z336-(MR_Regression!H$3*MR_Rohdaten!$D336+H$4)</f>
        <v>#DIV/0!</v>
      </c>
      <c r="I335" s="479" t="e">
        <f>MR_Rohdaten!AA336-(MR_Regression!I$3*MR_Rohdaten!$D336+I$4)</f>
        <v>#DIV/0!</v>
      </c>
      <c r="J335" s="479" t="e">
        <f>MR_Rohdaten!AB336-(MR_Regression!J$3*MR_Rohdaten!$D336+J$4)</f>
        <v>#DIV/0!</v>
      </c>
      <c r="K335" s="479" t="e">
        <f>MR_Rohdaten!AC336-(MR_Regression!K$3*MR_Rohdaten!$D336+K$4)</f>
        <v>#DIV/0!</v>
      </c>
      <c r="L335" s="479" t="e">
        <f>MR_Rohdaten!AD336-(MR_Regression!L$3*MR_Rohdaten!$D336+L$4)</f>
        <v>#DIV/0!</v>
      </c>
      <c r="M335" s="479" t="e">
        <f>MR_Rohdaten!AE336-(MR_Regression!M$3*MR_Rohdaten!$D336+M$4)</f>
        <v>#DIV/0!</v>
      </c>
      <c r="N335" s="479" t="e">
        <f>MR_Rohdaten!AF336-(MR_Regression!N$3*MR_Rohdaten!$D336+N$4)</f>
        <v>#DIV/0!</v>
      </c>
      <c r="O335" s="479" t="e">
        <f>MR_Rohdaten!AG336-(MR_Regression!O$3*MR_Rohdaten!$D336+O$4)</f>
        <v>#DIV/0!</v>
      </c>
      <c r="P335" s="479" t="e">
        <f>MR_Rohdaten!AH336-(MR_Regression!P$3*MR_Rohdaten!$D336+P$4)</f>
        <v>#DIV/0!</v>
      </c>
    </row>
    <row r="336" spans="1:16" x14ac:dyDescent="0.25">
      <c r="A336" s="465">
        <v>331</v>
      </c>
      <c r="B336" s="479" t="e">
        <f>MR_Rohdaten!T337-(MR_Regression!B$3*MR_Rohdaten!$D337+B$4)</f>
        <v>#DIV/0!</v>
      </c>
      <c r="C336" s="479" t="e">
        <f>MR_Rohdaten!U337-(MR_Regression!C$3*MR_Rohdaten!$D337+C$4)</f>
        <v>#DIV/0!</v>
      </c>
      <c r="D336" s="479" t="e">
        <f>MR_Rohdaten!V337-(MR_Regression!D$3*MR_Rohdaten!$D337+D$4)</f>
        <v>#DIV/0!</v>
      </c>
      <c r="E336" s="479" t="e">
        <f>MR_Rohdaten!W337-(MR_Regression!E$3*MR_Rohdaten!$D337+E$4)</f>
        <v>#DIV/0!</v>
      </c>
      <c r="F336" s="479" t="e">
        <f>MR_Rohdaten!X337-(MR_Regression!F$3*MR_Rohdaten!$D337+F$4)</f>
        <v>#DIV/0!</v>
      </c>
      <c r="G336" s="479" t="e">
        <f>MR_Rohdaten!Y337-(MR_Regression!G$3*MR_Rohdaten!$D337+G$4)</f>
        <v>#DIV/0!</v>
      </c>
      <c r="H336" s="479" t="e">
        <f>MR_Rohdaten!Z337-(MR_Regression!H$3*MR_Rohdaten!$D337+H$4)</f>
        <v>#DIV/0!</v>
      </c>
      <c r="I336" s="479" t="e">
        <f>MR_Rohdaten!AA337-(MR_Regression!I$3*MR_Rohdaten!$D337+I$4)</f>
        <v>#DIV/0!</v>
      </c>
      <c r="J336" s="479" t="e">
        <f>MR_Rohdaten!AB337-(MR_Regression!J$3*MR_Rohdaten!$D337+J$4)</f>
        <v>#DIV/0!</v>
      </c>
      <c r="K336" s="479" t="e">
        <f>MR_Rohdaten!AC337-(MR_Regression!K$3*MR_Rohdaten!$D337+K$4)</f>
        <v>#DIV/0!</v>
      </c>
      <c r="L336" s="479" t="e">
        <f>MR_Rohdaten!AD337-(MR_Regression!L$3*MR_Rohdaten!$D337+L$4)</f>
        <v>#DIV/0!</v>
      </c>
      <c r="M336" s="479" t="e">
        <f>MR_Rohdaten!AE337-(MR_Regression!M$3*MR_Rohdaten!$D337+M$4)</f>
        <v>#DIV/0!</v>
      </c>
      <c r="N336" s="479" t="e">
        <f>MR_Rohdaten!AF337-(MR_Regression!N$3*MR_Rohdaten!$D337+N$4)</f>
        <v>#DIV/0!</v>
      </c>
      <c r="O336" s="479" t="e">
        <f>MR_Rohdaten!AG337-(MR_Regression!O$3*MR_Rohdaten!$D337+O$4)</f>
        <v>#DIV/0!</v>
      </c>
      <c r="P336" s="479" t="e">
        <f>MR_Rohdaten!AH337-(MR_Regression!P$3*MR_Rohdaten!$D337+P$4)</f>
        <v>#DIV/0!</v>
      </c>
    </row>
    <row r="337" spans="1:16" x14ac:dyDescent="0.25">
      <c r="A337" s="465">
        <v>332</v>
      </c>
      <c r="B337" s="479" t="e">
        <f>MR_Rohdaten!T338-(MR_Regression!B$3*MR_Rohdaten!$D338+B$4)</f>
        <v>#DIV/0!</v>
      </c>
      <c r="C337" s="479" t="e">
        <f>MR_Rohdaten!U338-(MR_Regression!C$3*MR_Rohdaten!$D338+C$4)</f>
        <v>#DIV/0!</v>
      </c>
      <c r="D337" s="479" t="e">
        <f>MR_Rohdaten!V338-(MR_Regression!D$3*MR_Rohdaten!$D338+D$4)</f>
        <v>#DIV/0!</v>
      </c>
      <c r="E337" s="479" t="e">
        <f>MR_Rohdaten!W338-(MR_Regression!E$3*MR_Rohdaten!$D338+E$4)</f>
        <v>#DIV/0!</v>
      </c>
      <c r="F337" s="479" t="e">
        <f>MR_Rohdaten!X338-(MR_Regression!F$3*MR_Rohdaten!$D338+F$4)</f>
        <v>#DIV/0!</v>
      </c>
      <c r="G337" s="479" t="e">
        <f>MR_Rohdaten!Y338-(MR_Regression!G$3*MR_Rohdaten!$D338+G$4)</f>
        <v>#DIV/0!</v>
      </c>
      <c r="H337" s="479" t="e">
        <f>MR_Rohdaten!Z338-(MR_Regression!H$3*MR_Rohdaten!$D338+H$4)</f>
        <v>#DIV/0!</v>
      </c>
      <c r="I337" s="479" t="e">
        <f>MR_Rohdaten!AA338-(MR_Regression!I$3*MR_Rohdaten!$D338+I$4)</f>
        <v>#DIV/0!</v>
      </c>
      <c r="J337" s="479" t="e">
        <f>MR_Rohdaten!AB338-(MR_Regression!J$3*MR_Rohdaten!$D338+J$4)</f>
        <v>#DIV/0!</v>
      </c>
      <c r="K337" s="479" t="e">
        <f>MR_Rohdaten!AC338-(MR_Regression!K$3*MR_Rohdaten!$D338+K$4)</f>
        <v>#DIV/0!</v>
      </c>
      <c r="L337" s="479" t="e">
        <f>MR_Rohdaten!AD338-(MR_Regression!L$3*MR_Rohdaten!$D338+L$4)</f>
        <v>#DIV/0!</v>
      </c>
      <c r="M337" s="479" t="e">
        <f>MR_Rohdaten!AE338-(MR_Regression!M$3*MR_Rohdaten!$D338+M$4)</f>
        <v>#DIV/0!</v>
      </c>
      <c r="N337" s="479" t="e">
        <f>MR_Rohdaten!AF338-(MR_Regression!N$3*MR_Rohdaten!$D338+N$4)</f>
        <v>#DIV/0!</v>
      </c>
      <c r="O337" s="479" t="e">
        <f>MR_Rohdaten!AG338-(MR_Regression!O$3*MR_Rohdaten!$D338+O$4)</f>
        <v>#DIV/0!</v>
      </c>
      <c r="P337" s="479" t="e">
        <f>MR_Rohdaten!AH338-(MR_Regression!P$3*MR_Rohdaten!$D338+P$4)</f>
        <v>#DIV/0!</v>
      </c>
    </row>
    <row r="338" spans="1:16" x14ac:dyDescent="0.25">
      <c r="A338" s="465">
        <v>333</v>
      </c>
      <c r="B338" s="479" t="e">
        <f>MR_Rohdaten!T339-(MR_Regression!B$3*MR_Rohdaten!$D339+B$4)</f>
        <v>#DIV/0!</v>
      </c>
      <c r="C338" s="479" t="e">
        <f>MR_Rohdaten!U339-(MR_Regression!C$3*MR_Rohdaten!$D339+C$4)</f>
        <v>#DIV/0!</v>
      </c>
      <c r="D338" s="479" t="e">
        <f>MR_Rohdaten!V339-(MR_Regression!D$3*MR_Rohdaten!$D339+D$4)</f>
        <v>#DIV/0!</v>
      </c>
      <c r="E338" s="479" t="e">
        <f>MR_Rohdaten!W339-(MR_Regression!E$3*MR_Rohdaten!$D339+E$4)</f>
        <v>#DIV/0!</v>
      </c>
      <c r="F338" s="479" t="e">
        <f>MR_Rohdaten!X339-(MR_Regression!F$3*MR_Rohdaten!$D339+F$4)</f>
        <v>#DIV/0!</v>
      </c>
      <c r="G338" s="479" t="e">
        <f>MR_Rohdaten!Y339-(MR_Regression!G$3*MR_Rohdaten!$D339+G$4)</f>
        <v>#DIV/0!</v>
      </c>
      <c r="H338" s="479" t="e">
        <f>MR_Rohdaten!Z339-(MR_Regression!H$3*MR_Rohdaten!$D339+H$4)</f>
        <v>#DIV/0!</v>
      </c>
      <c r="I338" s="479" t="e">
        <f>MR_Rohdaten!AA339-(MR_Regression!I$3*MR_Rohdaten!$D339+I$4)</f>
        <v>#DIV/0!</v>
      </c>
      <c r="J338" s="479" t="e">
        <f>MR_Rohdaten!AB339-(MR_Regression!J$3*MR_Rohdaten!$D339+J$4)</f>
        <v>#DIV/0!</v>
      </c>
      <c r="K338" s="479" t="e">
        <f>MR_Rohdaten!AC339-(MR_Regression!K$3*MR_Rohdaten!$D339+K$4)</f>
        <v>#DIV/0!</v>
      </c>
      <c r="L338" s="479" t="e">
        <f>MR_Rohdaten!AD339-(MR_Regression!L$3*MR_Rohdaten!$D339+L$4)</f>
        <v>#DIV/0!</v>
      </c>
      <c r="M338" s="479" t="e">
        <f>MR_Rohdaten!AE339-(MR_Regression!M$3*MR_Rohdaten!$D339+M$4)</f>
        <v>#DIV/0!</v>
      </c>
      <c r="N338" s="479" t="e">
        <f>MR_Rohdaten!AF339-(MR_Regression!N$3*MR_Rohdaten!$D339+N$4)</f>
        <v>#DIV/0!</v>
      </c>
      <c r="O338" s="479" t="e">
        <f>MR_Rohdaten!AG339-(MR_Regression!O$3*MR_Rohdaten!$D339+O$4)</f>
        <v>#DIV/0!</v>
      </c>
      <c r="P338" s="479" t="e">
        <f>MR_Rohdaten!AH339-(MR_Regression!P$3*MR_Rohdaten!$D339+P$4)</f>
        <v>#DIV/0!</v>
      </c>
    </row>
    <row r="339" spans="1:16" x14ac:dyDescent="0.25">
      <c r="A339" s="465">
        <v>334</v>
      </c>
      <c r="B339" s="479" t="e">
        <f>MR_Rohdaten!T340-(MR_Regression!B$3*MR_Rohdaten!$D340+B$4)</f>
        <v>#DIV/0!</v>
      </c>
      <c r="C339" s="479" t="e">
        <f>MR_Rohdaten!U340-(MR_Regression!C$3*MR_Rohdaten!$D340+C$4)</f>
        <v>#DIV/0!</v>
      </c>
      <c r="D339" s="479" t="e">
        <f>MR_Rohdaten!V340-(MR_Regression!D$3*MR_Rohdaten!$D340+D$4)</f>
        <v>#DIV/0!</v>
      </c>
      <c r="E339" s="479" t="e">
        <f>MR_Rohdaten!W340-(MR_Regression!E$3*MR_Rohdaten!$D340+E$4)</f>
        <v>#DIV/0!</v>
      </c>
      <c r="F339" s="479" t="e">
        <f>MR_Rohdaten!X340-(MR_Regression!F$3*MR_Rohdaten!$D340+F$4)</f>
        <v>#DIV/0!</v>
      </c>
      <c r="G339" s="479" t="e">
        <f>MR_Rohdaten!Y340-(MR_Regression!G$3*MR_Rohdaten!$D340+G$4)</f>
        <v>#DIV/0!</v>
      </c>
      <c r="H339" s="479" t="e">
        <f>MR_Rohdaten!Z340-(MR_Regression!H$3*MR_Rohdaten!$D340+H$4)</f>
        <v>#DIV/0!</v>
      </c>
      <c r="I339" s="479" t="e">
        <f>MR_Rohdaten!AA340-(MR_Regression!I$3*MR_Rohdaten!$D340+I$4)</f>
        <v>#DIV/0!</v>
      </c>
      <c r="J339" s="479" t="e">
        <f>MR_Rohdaten!AB340-(MR_Regression!J$3*MR_Rohdaten!$D340+J$4)</f>
        <v>#DIV/0!</v>
      </c>
      <c r="K339" s="479" t="e">
        <f>MR_Rohdaten!AC340-(MR_Regression!K$3*MR_Rohdaten!$D340+K$4)</f>
        <v>#DIV/0!</v>
      </c>
      <c r="L339" s="479" t="e">
        <f>MR_Rohdaten!AD340-(MR_Regression!L$3*MR_Rohdaten!$D340+L$4)</f>
        <v>#DIV/0!</v>
      </c>
      <c r="M339" s="479" t="e">
        <f>MR_Rohdaten!AE340-(MR_Regression!M$3*MR_Rohdaten!$D340+M$4)</f>
        <v>#DIV/0!</v>
      </c>
      <c r="N339" s="479" t="e">
        <f>MR_Rohdaten!AF340-(MR_Regression!N$3*MR_Rohdaten!$D340+N$4)</f>
        <v>#DIV/0!</v>
      </c>
      <c r="O339" s="479" t="e">
        <f>MR_Rohdaten!AG340-(MR_Regression!O$3*MR_Rohdaten!$D340+O$4)</f>
        <v>#DIV/0!</v>
      </c>
      <c r="P339" s="479" t="e">
        <f>MR_Rohdaten!AH340-(MR_Regression!P$3*MR_Rohdaten!$D340+P$4)</f>
        <v>#DIV/0!</v>
      </c>
    </row>
    <row r="340" spans="1:16" x14ac:dyDescent="0.25">
      <c r="A340" s="465">
        <v>335</v>
      </c>
      <c r="B340" s="479" t="e">
        <f>MR_Rohdaten!T341-(MR_Regression!B$3*MR_Rohdaten!$D341+B$4)</f>
        <v>#DIV/0!</v>
      </c>
      <c r="C340" s="479" t="e">
        <f>MR_Rohdaten!U341-(MR_Regression!C$3*MR_Rohdaten!$D341+C$4)</f>
        <v>#DIV/0!</v>
      </c>
      <c r="D340" s="479" t="e">
        <f>MR_Rohdaten!V341-(MR_Regression!D$3*MR_Rohdaten!$D341+D$4)</f>
        <v>#DIV/0!</v>
      </c>
      <c r="E340" s="479" t="e">
        <f>MR_Rohdaten!W341-(MR_Regression!E$3*MR_Rohdaten!$D341+E$4)</f>
        <v>#DIV/0!</v>
      </c>
      <c r="F340" s="479" t="e">
        <f>MR_Rohdaten!X341-(MR_Regression!F$3*MR_Rohdaten!$D341+F$4)</f>
        <v>#DIV/0!</v>
      </c>
      <c r="G340" s="479" t="e">
        <f>MR_Rohdaten!Y341-(MR_Regression!G$3*MR_Rohdaten!$D341+G$4)</f>
        <v>#DIV/0!</v>
      </c>
      <c r="H340" s="479" t="e">
        <f>MR_Rohdaten!Z341-(MR_Regression!H$3*MR_Rohdaten!$D341+H$4)</f>
        <v>#DIV/0!</v>
      </c>
      <c r="I340" s="479" t="e">
        <f>MR_Rohdaten!AA341-(MR_Regression!I$3*MR_Rohdaten!$D341+I$4)</f>
        <v>#DIV/0!</v>
      </c>
      <c r="J340" s="479" t="e">
        <f>MR_Rohdaten!AB341-(MR_Regression!J$3*MR_Rohdaten!$D341+J$4)</f>
        <v>#DIV/0!</v>
      </c>
      <c r="K340" s="479" t="e">
        <f>MR_Rohdaten!AC341-(MR_Regression!K$3*MR_Rohdaten!$D341+K$4)</f>
        <v>#DIV/0!</v>
      </c>
      <c r="L340" s="479" t="e">
        <f>MR_Rohdaten!AD341-(MR_Regression!L$3*MR_Rohdaten!$D341+L$4)</f>
        <v>#DIV/0!</v>
      </c>
      <c r="M340" s="479" t="e">
        <f>MR_Rohdaten!AE341-(MR_Regression!M$3*MR_Rohdaten!$D341+M$4)</f>
        <v>#DIV/0!</v>
      </c>
      <c r="N340" s="479" t="e">
        <f>MR_Rohdaten!AF341-(MR_Regression!N$3*MR_Rohdaten!$D341+N$4)</f>
        <v>#DIV/0!</v>
      </c>
      <c r="O340" s="479" t="e">
        <f>MR_Rohdaten!AG341-(MR_Regression!O$3*MR_Rohdaten!$D341+O$4)</f>
        <v>#DIV/0!</v>
      </c>
      <c r="P340" s="479" t="e">
        <f>MR_Rohdaten!AH341-(MR_Regression!P$3*MR_Rohdaten!$D341+P$4)</f>
        <v>#DIV/0!</v>
      </c>
    </row>
    <row r="341" spans="1:16" x14ac:dyDescent="0.25">
      <c r="A341" s="465">
        <v>336</v>
      </c>
      <c r="B341" s="479" t="e">
        <f>MR_Rohdaten!T342-(MR_Regression!B$3*MR_Rohdaten!$D342+B$4)</f>
        <v>#DIV/0!</v>
      </c>
      <c r="C341" s="479" t="e">
        <f>MR_Rohdaten!U342-(MR_Regression!C$3*MR_Rohdaten!$D342+C$4)</f>
        <v>#DIV/0!</v>
      </c>
      <c r="D341" s="479" t="e">
        <f>MR_Rohdaten!V342-(MR_Regression!D$3*MR_Rohdaten!$D342+D$4)</f>
        <v>#DIV/0!</v>
      </c>
      <c r="E341" s="479" t="e">
        <f>MR_Rohdaten!W342-(MR_Regression!E$3*MR_Rohdaten!$D342+E$4)</f>
        <v>#DIV/0!</v>
      </c>
      <c r="F341" s="479" t="e">
        <f>MR_Rohdaten!X342-(MR_Regression!F$3*MR_Rohdaten!$D342+F$4)</f>
        <v>#DIV/0!</v>
      </c>
      <c r="G341" s="479" t="e">
        <f>MR_Rohdaten!Y342-(MR_Regression!G$3*MR_Rohdaten!$D342+G$4)</f>
        <v>#DIV/0!</v>
      </c>
      <c r="H341" s="479" t="e">
        <f>MR_Rohdaten!Z342-(MR_Regression!H$3*MR_Rohdaten!$D342+H$4)</f>
        <v>#DIV/0!</v>
      </c>
      <c r="I341" s="479" t="e">
        <f>MR_Rohdaten!AA342-(MR_Regression!I$3*MR_Rohdaten!$D342+I$4)</f>
        <v>#DIV/0!</v>
      </c>
      <c r="J341" s="479" t="e">
        <f>MR_Rohdaten!AB342-(MR_Regression!J$3*MR_Rohdaten!$D342+J$4)</f>
        <v>#DIV/0!</v>
      </c>
      <c r="K341" s="479" t="e">
        <f>MR_Rohdaten!AC342-(MR_Regression!K$3*MR_Rohdaten!$D342+K$4)</f>
        <v>#DIV/0!</v>
      </c>
      <c r="L341" s="479" t="e">
        <f>MR_Rohdaten!AD342-(MR_Regression!L$3*MR_Rohdaten!$D342+L$4)</f>
        <v>#DIV/0!</v>
      </c>
      <c r="M341" s="479" t="e">
        <f>MR_Rohdaten!AE342-(MR_Regression!M$3*MR_Rohdaten!$D342+M$4)</f>
        <v>#DIV/0!</v>
      </c>
      <c r="N341" s="479" t="e">
        <f>MR_Rohdaten!AF342-(MR_Regression!N$3*MR_Rohdaten!$D342+N$4)</f>
        <v>#DIV/0!</v>
      </c>
      <c r="O341" s="479" t="e">
        <f>MR_Rohdaten!AG342-(MR_Regression!O$3*MR_Rohdaten!$D342+O$4)</f>
        <v>#DIV/0!</v>
      </c>
      <c r="P341" s="479" t="e">
        <f>MR_Rohdaten!AH342-(MR_Regression!P$3*MR_Rohdaten!$D342+P$4)</f>
        <v>#DIV/0!</v>
      </c>
    </row>
    <row r="342" spans="1:16" x14ac:dyDescent="0.25">
      <c r="A342" s="465">
        <v>337</v>
      </c>
      <c r="B342" s="479" t="e">
        <f>MR_Rohdaten!T343-(MR_Regression!B$3*MR_Rohdaten!$D343+B$4)</f>
        <v>#DIV/0!</v>
      </c>
      <c r="C342" s="479" t="e">
        <f>MR_Rohdaten!U343-(MR_Regression!C$3*MR_Rohdaten!$D343+C$4)</f>
        <v>#DIV/0!</v>
      </c>
      <c r="D342" s="479" t="e">
        <f>MR_Rohdaten!V343-(MR_Regression!D$3*MR_Rohdaten!$D343+D$4)</f>
        <v>#DIV/0!</v>
      </c>
      <c r="E342" s="479" t="e">
        <f>MR_Rohdaten!W343-(MR_Regression!E$3*MR_Rohdaten!$D343+E$4)</f>
        <v>#DIV/0!</v>
      </c>
      <c r="F342" s="479" t="e">
        <f>MR_Rohdaten!X343-(MR_Regression!F$3*MR_Rohdaten!$D343+F$4)</f>
        <v>#DIV/0!</v>
      </c>
      <c r="G342" s="479" t="e">
        <f>MR_Rohdaten!Y343-(MR_Regression!G$3*MR_Rohdaten!$D343+G$4)</f>
        <v>#DIV/0!</v>
      </c>
      <c r="H342" s="479" t="e">
        <f>MR_Rohdaten!Z343-(MR_Regression!H$3*MR_Rohdaten!$D343+H$4)</f>
        <v>#DIV/0!</v>
      </c>
      <c r="I342" s="479" t="e">
        <f>MR_Rohdaten!AA343-(MR_Regression!I$3*MR_Rohdaten!$D343+I$4)</f>
        <v>#DIV/0!</v>
      </c>
      <c r="J342" s="479" t="e">
        <f>MR_Rohdaten!AB343-(MR_Regression!J$3*MR_Rohdaten!$D343+J$4)</f>
        <v>#DIV/0!</v>
      </c>
      <c r="K342" s="479" t="e">
        <f>MR_Rohdaten!AC343-(MR_Regression!K$3*MR_Rohdaten!$D343+K$4)</f>
        <v>#DIV/0!</v>
      </c>
      <c r="L342" s="479" t="e">
        <f>MR_Rohdaten!AD343-(MR_Regression!L$3*MR_Rohdaten!$D343+L$4)</f>
        <v>#DIV/0!</v>
      </c>
      <c r="M342" s="479" t="e">
        <f>MR_Rohdaten!AE343-(MR_Regression!M$3*MR_Rohdaten!$D343+M$4)</f>
        <v>#DIV/0!</v>
      </c>
      <c r="N342" s="479" t="e">
        <f>MR_Rohdaten!AF343-(MR_Regression!N$3*MR_Rohdaten!$D343+N$4)</f>
        <v>#DIV/0!</v>
      </c>
      <c r="O342" s="479" t="e">
        <f>MR_Rohdaten!AG343-(MR_Regression!O$3*MR_Rohdaten!$D343+O$4)</f>
        <v>#DIV/0!</v>
      </c>
      <c r="P342" s="479" t="e">
        <f>MR_Rohdaten!AH343-(MR_Regression!P$3*MR_Rohdaten!$D343+P$4)</f>
        <v>#DIV/0!</v>
      </c>
    </row>
    <row r="343" spans="1:16" x14ac:dyDescent="0.25">
      <c r="A343" s="465">
        <v>338</v>
      </c>
      <c r="B343" s="479" t="e">
        <f>MR_Rohdaten!T344-(MR_Regression!B$3*MR_Rohdaten!$D344+B$4)</f>
        <v>#DIV/0!</v>
      </c>
      <c r="C343" s="479" t="e">
        <f>MR_Rohdaten!U344-(MR_Regression!C$3*MR_Rohdaten!$D344+C$4)</f>
        <v>#DIV/0!</v>
      </c>
      <c r="D343" s="479" t="e">
        <f>MR_Rohdaten!V344-(MR_Regression!D$3*MR_Rohdaten!$D344+D$4)</f>
        <v>#DIV/0!</v>
      </c>
      <c r="E343" s="479" t="e">
        <f>MR_Rohdaten!W344-(MR_Regression!E$3*MR_Rohdaten!$D344+E$4)</f>
        <v>#DIV/0!</v>
      </c>
      <c r="F343" s="479" t="e">
        <f>MR_Rohdaten!X344-(MR_Regression!F$3*MR_Rohdaten!$D344+F$4)</f>
        <v>#DIV/0!</v>
      </c>
      <c r="G343" s="479" t="e">
        <f>MR_Rohdaten!Y344-(MR_Regression!G$3*MR_Rohdaten!$D344+G$4)</f>
        <v>#DIV/0!</v>
      </c>
      <c r="H343" s="479" t="e">
        <f>MR_Rohdaten!Z344-(MR_Regression!H$3*MR_Rohdaten!$D344+H$4)</f>
        <v>#DIV/0!</v>
      </c>
      <c r="I343" s="479" t="e">
        <f>MR_Rohdaten!AA344-(MR_Regression!I$3*MR_Rohdaten!$D344+I$4)</f>
        <v>#DIV/0!</v>
      </c>
      <c r="J343" s="479" t="e">
        <f>MR_Rohdaten!AB344-(MR_Regression!J$3*MR_Rohdaten!$D344+J$4)</f>
        <v>#DIV/0!</v>
      </c>
      <c r="K343" s="479" t="e">
        <f>MR_Rohdaten!AC344-(MR_Regression!K$3*MR_Rohdaten!$D344+K$4)</f>
        <v>#DIV/0!</v>
      </c>
      <c r="L343" s="479" t="e">
        <f>MR_Rohdaten!AD344-(MR_Regression!L$3*MR_Rohdaten!$D344+L$4)</f>
        <v>#DIV/0!</v>
      </c>
      <c r="M343" s="479" t="e">
        <f>MR_Rohdaten!AE344-(MR_Regression!M$3*MR_Rohdaten!$D344+M$4)</f>
        <v>#DIV/0!</v>
      </c>
      <c r="N343" s="479" t="e">
        <f>MR_Rohdaten!AF344-(MR_Regression!N$3*MR_Rohdaten!$D344+N$4)</f>
        <v>#DIV/0!</v>
      </c>
      <c r="O343" s="479" t="e">
        <f>MR_Rohdaten!AG344-(MR_Regression!O$3*MR_Rohdaten!$D344+O$4)</f>
        <v>#DIV/0!</v>
      </c>
      <c r="P343" s="479" t="e">
        <f>MR_Rohdaten!AH344-(MR_Regression!P$3*MR_Rohdaten!$D344+P$4)</f>
        <v>#DIV/0!</v>
      </c>
    </row>
    <row r="344" spans="1:16" x14ac:dyDescent="0.25">
      <c r="A344" s="465">
        <v>339</v>
      </c>
      <c r="B344" s="479" t="e">
        <f>MR_Rohdaten!T345-(MR_Regression!B$3*MR_Rohdaten!$D345+B$4)</f>
        <v>#DIV/0!</v>
      </c>
      <c r="C344" s="479" t="e">
        <f>MR_Rohdaten!U345-(MR_Regression!C$3*MR_Rohdaten!$D345+C$4)</f>
        <v>#DIV/0!</v>
      </c>
      <c r="D344" s="479" t="e">
        <f>MR_Rohdaten!V345-(MR_Regression!D$3*MR_Rohdaten!$D345+D$4)</f>
        <v>#DIV/0!</v>
      </c>
      <c r="E344" s="479" t="e">
        <f>MR_Rohdaten!W345-(MR_Regression!E$3*MR_Rohdaten!$D345+E$4)</f>
        <v>#DIV/0!</v>
      </c>
      <c r="F344" s="479" t="e">
        <f>MR_Rohdaten!X345-(MR_Regression!F$3*MR_Rohdaten!$D345+F$4)</f>
        <v>#DIV/0!</v>
      </c>
      <c r="G344" s="479" t="e">
        <f>MR_Rohdaten!Y345-(MR_Regression!G$3*MR_Rohdaten!$D345+G$4)</f>
        <v>#DIV/0!</v>
      </c>
      <c r="H344" s="479" t="e">
        <f>MR_Rohdaten!Z345-(MR_Regression!H$3*MR_Rohdaten!$D345+H$4)</f>
        <v>#DIV/0!</v>
      </c>
      <c r="I344" s="479" t="e">
        <f>MR_Rohdaten!AA345-(MR_Regression!I$3*MR_Rohdaten!$D345+I$4)</f>
        <v>#DIV/0!</v>
      </c>
      <c r="J344" s="479" t="e">
        <f>MR_Rohdaten!AB345-(MR_Regression!J$3*MR_Rohdaten!$D345+J$4)</f>
        <v>#DIV/0!</v>
      </c>
      <c r="K344" s="479" t="e">
        <f>MR_Rohdaten!AC345-(MR_Regression!K$3*MR_Rohdaten!$D345+K$4)</f>
        <v>#DIV/0!</v>
      </c>
      <c r="L344" s="479" t="e">
        <f>MR_Rohdaten!AD345-(MR_Regression!L$3*MR_Rohdaten!$D345+L$4)</f>
        <v>#DIV/0!</v>
      </c>
      <c r="M344" s="479" t="e">
        <f>MR_Rohdaten!AE345-(MR_Regression!M$3*MR_Rohdaten!$D345+M$4)</f>
        <v>#DIV/0!</v>
      </c>
      <c r="N344" s="479" t="e">
        <f>MR_Rohdaten!AF345-(MR_Regression!N$3*MR_Rohdaten!$D345+N$4)</f>
        <v>#DIV/0!</v>
      </c>
      <c r="O344" s="479" t="e">
        <f>MR_Rohdaten!AG345-(MR_Regression!O$3*MR_Rohdaten!$D345+O$4)</f>
        <v>#DIV/0!</v>
      </c>
      <c r="P344" s="479" t="e">
        <f>MR_Rohdaten!AH345-(MR_Regression!P$3*MR_Rohdaten!$D345+P$4)</f>
        <v>#DIV/0!</v>
      </c>
    </row>
    <row r="345" spans="1:16" x14ac:dyDescent="0.25">
      <c r="A345" s="465">
        <v>340</v>
      </c>
      <c r="B345" s="479" t="e">
        <f>MR_Rohdaten!T346-(MR_Regression!B$3*MR_Rohdaten!$D346+B$4)</f>
        <v>#DIV/0!</v>
      </c>
      <c r="C345" s="479" t="e">
        <f>MR_Rohdaten!U346-(MR_Regression!C$3*MR_Rohdaten!$D346+C$4)</f>
        <v>#DIV/0!</v>
      </c>
      <c r="D345" s="479" t="e">
        <f>MR_Rohdaten!V346-(MR_Regression!D$3*MR_Rohdaten!$D346+D$4)</f>
        <v>#DIV/0!</v>
      </c>
      <c r="E345" s="479" t="e">
        <f>MR_Rohdaten!W346-(MR_Regression!E$3*MR_Rohdaten!$D346+E$4)</f>
        <v>#DIV/0!</v>
      </c>
      <c r="F345" s="479" t="e">
        <f>MR_Rohdaten!X346-(MR_Regression!F$3*MR_Rohdaten!$D346+F$4)</f>
        <v>#DIV/0!</v>
      </c>
      <c r="G345" s="479" t="e">
        <f>MR_Rohdaten!Y346-(MR_Regression!G$3*MR_Rohdaten!$D346+G$4)</f>
        <v>#DIV/0!</v>
      </c>
      <c r="H345" s="479" t="e">
        <f>MR_Rohdaten!Z346-(MR_Regression!H$3*MR_Rohdaten!$D346+H$4)</f>
        <v>#DIV/0!</v>
      </c>
      <c r="I345" s="479" t="e">
        <f>MR_Rohdaten!AA346-(MR_Regression!I$3*MR_Rohdaten!$D346+I$4)</f>
        <v>#DIV/0!</v>
      </c>
      <c r="J345" s="479" t="e">
        <f>MR_Rohdaten!AB346-(MR_Regression!J$3*MR_Rohdaten!$D346+J$4)</f>
        <v>#DIV/0!</v>
      </c>
      <c r="K345" s="479" t="e">
        <f>MR_Rohdaten!AC346-(MR_Regression!K$3*MR_Rohdaten!$D346+K$4)</f>
        <v>#DIV/0!</v>
      </c>
      <c r="L345" s="479" t="e">
        <f>MR_Rohdaten!AD346-(MR_Regression!L$3*MR_Rohdaten!$D346+L$4)</f>
        <v>#DIV/0!</v>
      </c>
      <c r="M345" s="479" t="e">
        <f>MR_Rohdaten!AE346-(MR_Regression!M$3*MR_Rohdaten!$D346+M$4)</f>
        <v>#DIV/0!</v>
      </c>
      <c r="N345" s="479" t="e">
        <f>MR_Rohdaten!AF346-(MR_Regression!N$3*MR_Rohdaten!$D346+N$4)</f>
        <v>#DIV/0!</v>
      </c>
      <c r="O345" s="479" t="e">
        <f>MR_Rohdaten!AG346-(MR_Regression!O$3*MR_Rohdaten!$D346+O$4)</f>
        <v>#DIV/0!</v>
      </c>
      <c r="P345" s="479" t="e">
        <f>MR_Rohdaten!AH346-(MR_Regression!P$3*MR_Rohdaten!$D346+P$4)</f>
        <v>#DIV/0!</v>
      </c>
    </row>
    <row r="346" spans="1:16" x14ac:dyDescent="0.25">
      <c r="A346" s="465">
        <v>341</v>
      </c>
      <c r="B346" s="479" t="e">
        <f>MR_Rohdaten!T347-(MR_Regression!B$3*MR_Rohdaten!$D347+B$4)</f>
        <v>#DIV/0!</v>
      </c>
      <c r="C346" s="479" t="e">
        <f>MR_Rohdaten!U347-(MR_Regression!C$3*MR_Rohdaten!$D347+C$4)</f>
        <v>#DIV/0!</v>
      </c>
      <c r="D346" s="479" t="e">
        <f>MR_Rohdaten!V347-(MR_Regression!D$3*MR_Rohdaten!$D347+D$4)</f>
        <v>#DIV/0!</v>
      </c>
      <c r="E346" s="479" t="e">
        <f>MR_Rohdaten!W347-(MR_Regression!E$3*MR_Rohdaten!$D347+E$4)</f>
        <v>#DIV/0!</v>
      </c>
      <c r="F346" s="479" t="e">
        <f>MR_Rohdaten!X347-(MR_Regression!F$3*MR_Rohdaten!$D347+F$4)</f>
        <v>#DIV/0!</v>
      </c>
      <c r="G346" s="479" t="e">
        <f>MR_Rohdaten!Y347-(MR_Regression!G$3*MR_Rohdaten!$D347+G$4)</f>
        <v>#DIV/0!</v>
      </c>
      <c r="H346" s="479" t="e">
        <f>MR_Rohdaten!Z347-(MR_Regression!H$3*MR_Rohdaten!$D347+H$4)</f>
        <v>#DIV/0!</v>
      </c>
      <c r="I346" s="479" t="e">
        <f>MR_Rohdaten!AA347-(MR_Regression!I$3*MR_Rohdaten!$D347+I$4)</f>
        <v>#DIV/0!</v>
      </c>
      <c r="J346" s="479" t="e">
        <f>MR_Rohdaten!AB347-(MR_Regression!J$3*MR_Rohdaten!$D347+J$4)</f>
        <v>#DIV/0!</v>
      </c>
      <c r="K346" s="479" t="e">
        <f>MR_Rohdaten!AC347-(MR_Regression!K$3*MR_Rohdaten!$D347+K$4)</f>
        <v>#DIV/0!</v>
      </c>
      <c r="L346" s="479" t="e">
        <f>MR_Rohdaten!AD347-(MR_Regression!L$3*MR_Rohdaten!$D347+L$4)</f>
        <v>#DIV/0!</v>
      </c>
      <c r="M346" s="479" t="e">
        <f>MR_Rohdaten!AE347-(MR_Regression!M$3*MR_Rohdaten!$D347+M$4)</f>
        <v>#DIV/0!</v>
      </c>
      <c r="N346" s="479" t="e">
        <f>MR_Rohdaten!AF347-(MR_Regression!N$3*MR_Rohdaten!$D347+N$4)</f>
        <v>#DIV/0!</v>
      </c>
      <c r="O346" s="479" t="e">
        <f>MR_Rohdaten!AG347-(MR_Regression!O$3*MR_Rohdaten!$D347+O$4)</f>
        <v>#DIV/0!</v>
      </c>
      <c r="P346" s="479" t="e">
        <f>MR_Rohdaten!AH347-(MR_Regression!P$3*MR_Rohdaten!$D347+P$4)</f>
        <v>#DIV/0!</v>
      </c>
    </row>
    <row r="347" spans="1:16" x14ac:dyDescent="0.25">
      <c r="A347" s="465">
        <v>342</v>
      </c>
      <c r="B347" s="479" t="e">
        <f>MR_Rohdaten!T348-(MR_Regression!B$3*MR_Rohdaten!$D348+B$4)</f>
        <v>#DIV/0!</v>
      </c>
      <c r="C347" s="479" t="e">
        <f>MR_Rohdaten!U348-(MR_Regression!C$3*MR_Rohdaten!$D348+C$4)</f>
        <v>#DIV/0!</v>
      </c>
      <c r="D347" s="479" t="e">
        <f>MR_Rohdaten!V348-(MR_Regression!D$3*MR_Rohdaten!$D348+D$4)</f>
        <v>#DIV/0!</v>
      </c>
      <c r="E347" s="479" t="e">
        <f>MR_Rohdaten!W348-(MR_Regression!E$3*MR_Rohdaten!$D348+E$4)</f>
        <v>#DIV/0!</v>
      </c>
      <c r="F347" s="479" t="e">
        <f>MR_Rohdaten!X348-(MR_Regression!F$3*MR_Rohdaten!$D348+F$4)</f>
        <v>#DIV/0!</v>
      </c>
      <c r="G347" s="479" t="e">
        <f>MR_Rohdaten!Y348-(MR_Regression!G$3*MR_Rohdaten!$D348+G$4)</f>
        <v>#DIV/0!</v>
      </c>
      <c r="H347" s="479" t="e">
        <f>MR_Rohdaten!Z348-(MR_Regression!H$3*MR_Rohdaten!$D348+H$4)</f>
        <v>#DIV/0!</v>
      </c>
      <c r="I347" s="479" t="e">
        <f>MR_Rohdaten!AA348-(MR_Regression!I$3*MR_Rohdaten!$D348+I$4)</f>
        <v>#DIV/0!</v>
      </c>
      <c r="J347" s="479" t="e">
        <f>MR_Rohdaten!AB348-(MR_Regression!J$3*MR_Rohdaten!$D348+J$4)</f>
        <v>#DIV/0!</v>
      </c>
      <c r="K347" s="479" t="e">
        <f>MR_Rohdaten!AC348-(MR_Regression!K$3*MR_Rohdaten!$D348+K$4)</f>
        <v>#DIV/0!</v>
      </c>
      <c r="L347" s="479" t="e">
        <f>MR_Rohdaten!AD348-(MR_Regression!L$3*MR_Rohdaten!$D348+L$4)</f>
        <v>#DIV/0!</v>
      </c>
      <c r="M347" s="479" t="e">
        <f>MR_Rohdaten!AE348-(MR_Regression!M$3*MR_Rohdaten!$D348+M$4)</f>
        <v>#DIV/0!</v>
      </c>
      <c r="N347" s="479" t="e">
        <f>MR_Rohdaten!AF348-(MR_Regression!N$3*MR_Rohdaten!$D348+N$4)</f>
        <v>#DIV/0!</v>
      </c>
      <c r="O347" s="479" t="e">
        <f>MR_Rohdaten!AG348-(MR_Regression!O$3*MR_Rohdaten!$D348+O$4)</f>
        <v>#DIV/0!</v>
      </c>
      <c r="P347" s="479" t="e">
        <f>MR_Rohdaten!AH348-(MR_Regression!P$3*MR_Rohdaten!$D348+P$4)</f>
        <v>#DIV/0!</v>
      </c>
    </row>
    <row r="348" spans="1:16" x14ac:dyDescent="0.25">
      <c r="A348" s="465">
        <v>343</v>
      </c>
      <c r="B348" s="479" t="e">
        <f>MR_Rohdaten!T349-(MR_Regression!B$3*MR_Rohdaten!$D349+B$4)</f>
        <v>#DIV/0!</v>
      </c>
      <c r="C348" s="479" t="e">
        <f>MR_Rohdaten!U349-(MR_Regression!C$3*MR_Rohdaten!$D349+C$4)</f>
        <v>#DIV/0!</v>
      </c>
      <c r="D348" s="479" t="e">
        <f>MR_Rohdaten!V349-(MR_Regression!D$3*MR_Rohdaten!$D349+D$4)</f>
        <v>#DIV/0!</v>
      </c>
      <c r="E348" s="479" t="e">
        <f>MR_Rohdaten!W349-(MR_Regression!E$3*MR_Rohdaten!$D349+E$4)</f>
        <v>#DIV/0!</v>
      </c>
      <c r="F348" s="479" t="e">
        <f>MR_Rohdaten!X349-(MR_Regression!F$3*MR_Rohdaten!$D349+F$4)</f>
        <v>#DIV/0!</v>
      </c>
      <c r="G348" s="479" t="e">
        <f>MR_Rohdaten!Y349-(MR_Regression!G$3*MR_Rohdaten!$D349+G$4)</f>
        <v>#DIV/0!</v>
      </c>
      <c r="H348" s="479" t="e">
        <f>MR_Rohdaten!Z349-(MR_Regression!H$3*MR_Rohdaten!$D349+H$4)</f>
        <v>#DIV/0!</v>
      </c>
      <c r="I348" s="479" t="e">
        <f>MR_Rohdaten!AA349-(MR_Regression!I$3*MR_Rohdaten!$D349+I$4)</f>
        <v>#DIV/0!</v>
      </c>
      <c r="J348" s="479" t="e">
        <f>MR_Rohdaten!AB349-(MR_Regression!J$3*MR_Rohdaten!$D349+J$4)</f>
        <v>#DIV/0!</v>
      </c>
      <c r="K348" s="479" t="e">
        <f>MR_Rohdaten!AC349-(MR_Regression!K$3*MR_Rohdaten!$D349+K$4)</f>
        <v>#DIV/0!</v>
      </c>
      <c r="L348" s="479" t="e">
        <f>MR_Rohdaten!AD349-(MR_Regression!L$3*MR_Rohdaten!$D349+L$4)</f>
        <v>#DIV/0!</v>
      </c>
      <c r="M348" s="479" t="e">
        <f>MR_Rohdaten!AE349-(MR_Regression!M$3*MR_Rohdaten!$D349+M$4)</f>
        <v>#DIV/0!</v>
      </c>
      <c r="N348" s="479" t="e">
        <f>MR_Rohdaten!AF349-(MR_Regression!N$3*MR_Rohdaten!$D349+N$4)</f>
        <v>#DIV/0!</v>
      </c>
      <c r="O348" s="479" t="e">
        <f>MR_Rohdaten!AG349-(MR_Regression!O$3*MR_Rohdaten!$D349+O$4)</f>
        <v>#DIV/0!</v>
      </c>
      <c r="P348" s="479" t="e">
        <f>MR_Rohdaten!AH349-(MR_Regression!P$3*MR_Rohdaten!$D349+P$4)</f>
        <v>#DIV/0!</v>
      </c>
    </row>
    <row r="349" spans="1:16" x14ac:dyDescent="0.25">
      <c r="A349" s="465">
        <v>344</v>
      </c>
      <c r="B349" s="479" t="e">
        <f>MR_Rohdaten!T350-(MR_Regression!B$3*MR_Rohdaten!$D350+B$4)</f>
        <v>#DIV/0!</v>
      </c>
      <c r="C349" s="479" t="e">
        <f>MR_Rohdaten!U350-(MR_Regression!C$3*MR_Rohdaten!$D350+C$4)</f>
        <v>#DIV/0!</v>
      </c>
      <c r="D349" s="479" t="e">
        <f>MR_Rohdaten!V350-(MR_Regression!D$3*MR_Rohdaten!$D350+D$4)</f>
        <v>#DIV/0!</v>
      </c>
      <c r="E349" s="479" t="e">
        <f>MR_Rohdaten!W350-(MR_Regression!E$3*MR_Rohdaten!$D350+E$4)</f>
        <v>#DIV/0!</v>
      </c>
      <c r="F349" s="479" t="e">
        <f>MR_Rohdaten!X350-(MR_Regression!F$3*MR_Rohdaten!$D350+F$4)</f>
        <v>#DIV/0!</v>
      </c>
      <c r="G349" s="479" t="e">
        <f>MR_Rohdaten!Y350-(MR_Regression!G$3*MR_Rohdaten!$D350+G$4)</f>
        <v>#DIV/0!</v>
      </c>
      <c r="H349" s="479" t="e">
        <f>MR_Rohdaten!Z350-(MR_Regression!H$3*MR_Rohdaten!$D350+H$4)</f>
        <v>#DIV/0!</v>
      </c>
      <c r="I349" s="479" t="e">
        <f>MR_Rohdaten!AA350-(MR_Regression!I$3*MR_Rohdaten!$D350+I$4)</f>
        <v>#DIV/0!</v>
      </c>
      <c r="J349" s="479" t="e">
        <f>MR_Rohdaten!AB350-(MR_Regression!J$3*MR_Rohdaten!$D350+J$4)</f>
        <v>#DIV/0!</v>
      </c>
      <c r="K349" s="479" t="e">
        <f>MR_Rohdaten!AC350-(MR_Regression!K$3*MR_Rohdaten!$D350+K$4)</f>
        <v>#DIV/0!</v>
      </c>
      <c r="L349" s="479" t="e">
        <f>MR_Rohdaten!AD350-(MR_Regression!L$3*MR_Rohdaten!$D350+L$4)</f>
        <v>#DIV/0!</v>
      </c>
      <c r="M349" s="479" t="e">
        <f>MR_Rohdaten!AE350-(MR_Regression!M$3*MR_Rohdaten!$D350+M$4)</f>
        <v>#DIV/0!</v>
      </c>
      <c r="N349" s="479" t="e">
        <f>MR_Rohdaten!AF350-(MR_Regression!N$3*MR_Rohdaten!$D350+N$4)</f>
        <v>#DIV/0!</v>
      </c>
      <c r="O349" s="479" t="e">
        <f>MR_Rohdaten!AG350-(MR_Regression!O$3*MR_Rohdaten!$D350+O$4)</f>
        <v>#DIV/0!</v>
      </c>
      <c r="P349" s="479" t="e">
        <f>MR_Rohdaten!AH350-(MR_Regression!P$3*MR_Rohdaten!$D350+P$4)</f>
        <v>#DIV/0!</v>
      </c>
    </row>
    <row r="350" spans="1:16" x14ac:dyDescent="0.25">
      <c r="A350" s="465">
        <v>345</v>
      </c>
      <c r="B350" s="479" t="e">
        <f>MR_Rohdaten!T351-(MR_Regression!B$3*MR_Rohdaten!$D351+B$4)</f>
        <v>#DIV/0!</v>
      </c>
      <c r="C350" s="479" t="e">
        <f>MR_Rohdaten!U351-(MR_Regression!C$3*MR_Rohdaten!$D351+C$4)</f>
        <v>#DIV/0!</v>
      </c>
      <c r="D350" s="479" t="e">
        <f>MR_Rohdaten!V351-(MR_Regression!D$3*MR_Rohdaten!$D351+D$4)</f>
        <v>#DIV/0!</v>
      </c>
      <c r="E350" s="479" t="e">
        <f>MR_Rohdaten!W351-(MR_Regression!E$3*MR_Rohdaten!$D351+E$4)</f>
        <v>#DIV/0!</v>
      </c>
      <c r="F350" s="479" t="e">
        <f>MR_Rohdaten!X351-(MR_Regression!F$3*MR_Rohdaten!$D351+F$4)</f>
        <v>#DIV/0!</v>
      </c>
      <c r="G350" s="479" t="e">
        <f>MR_Rohdaten!Y351-(MR_Regression!G$3*MR_Rohdaten!$D351+G$4)</f>
        <v>#DIV/0!</v>
      </c>
      <c r="H350" s="479" t="e">
        <f>MR_Rohdaten!Z351-(MR_Regression!H$3*MR_Rohdaten!$D351+H$4)</f>
        <v>#DIV/0!</v>
      </c>
      <c r="I350" s="479" t="e">
        <f>MR_Rohdaten!AA351-(MR_Regression!I$3*MR_Rohdaten!$D351+I$4)</f>
        <v>#DIV/0!</v>
      </c>
      <c r="J350" s="479" t="e">
        <f>MR_Rohdaten!AB351-(MR_Regression!J$3*MR_Rohdaten!$D351+J$4)</f>
        <v>#DIV/0!</v>
      </c>
      <c r="K350" s="479" t="e">
        <f>MR_Rohdaten!AC351-(MR_Regression!K$3*MR_Rohdaten!$D351+K$4)</f>
        <v>#DIV/0!</v>
      </c>
      <c r="L350" s="479" t="e">
        <f>MR_Rohdaten!AD351-(MR_Regression!L$3*MR_Rohdaten!$D351+L$4)</f>
        <v>#DIV/0!</v>
      </c>
      <c r="M350" s="479" t="e">
        <f>MR_Rohdaten!AE351-(MR_Regression!M$3*MR_Rohdaten!$D351+M$4)</f>
        <v>#DIV/0!</v>
      </c>
      <c r="N350" s="479" t="e">
        <f>MR_Rohdaten!AF351-(MR_Regression!N$3*MR_Rohdaten!$D351+N$4)</f>
        <v>#DIV/0!</v>
      </c>
      <c r="O350" s="479" t="e">
        <f>MR_Rohdaten!AG351-(MR_Regression!O$3*MR_Rohdaten!$D351+O$4)</f>
        <v>#DIV/0!</v>
      </c>
      <c r="P350" s="479" t="e">
        <f>MR_Rohdaten!AH351-(MR_Regression!P$3*MR_Rohdaten!$D351+P$4)</f>
        <v>#DIV/0!</v>
      </c>
    </row>
    <row r="351" spans="1:16" x14ac:dyDescent="0.25">
      <c r="A351" s="465">
        <v>346</v>
      </c>
      <c r="B351" s="479" t="e">
        <f>MR_Rohdaten!T352-(MR_Regression!B$3*MR_Rohdaten!$D352+B$4)</f>
        <v>#DIV/0!</v>
      </c>
      <c r="C351" s="479" t="e">
        <f>MR_Rohdaten!U352-(MR_Regression!C$3*MR_Rohdaten!$D352+C$4)</f>
        <v>#DIV/0!</v>
      </c>
      <c r="D351" s="479" t="e">
        <f>MR_Rohdaten!V352-(MR_Regression!D$3*MR_Rohdaten!$D352+D$4)</f>
        <v>#DIV/0!</v>
      </c>
      <c r="E351" s="479" t="e">
        <f>MR_Rohdaten!W352-(MR_Regression!E$3*MR_Rohdaten!$D352+E$4)</f>
        <v>#DIV/0!</v>
      </c>
      <c r="F351" s="479" t="e">
        <f>MR_Rohdaten!X352-(MR_Regression!F$3*MR_Rohdaten!$D352+F$4)</f>
        <v>#DIV/0!</v>
      </c>
      <c r="G351" s="479" t="e">
        <f>MR_Rohdaten!Y352-(MR_Regression!G$3*MR_Rohdaten!$D352+G$4)</f>
        <v>#DIV/0!</v>
      </c>
      <c r="H351" s="479" t="e">
        <f>MR_Rohdaten!Z352-(MR_Regression!H$3*MR_Rohdaten!$D352+H$4)</f>
        <v>#DIV/0!</v>
      </c>
      <c r="I351" s="479" t="e">
        <f>MR_Rohdaten!AA352-(MR_Regression!I$3*MR_Rohdaten!$D352+I$4)</f>
        <v>#DIV/0!</v>
      </c>
      <c r="J351" s="479" t="e">
        <f>MR_Rohdaten!AB352-(MR_Regression!J$3*MR_Rohdaten!$D352+J$4)</f>
        <v>#DIV/0!</v>
      </c>
      <c r="K351" s="479" t="e">
        <f>MR_Rohdaten!AC352-(MR_Regression!K$3*MR_Rohdaten!$D352+K$4)</f>
        <v>#DIV/0!</v>
      </c>
      <c r="L351" s="479" t="e">
        <f>MR_Rohdaten!AD352-(MR_Regression!L$3*MR_Rohdaten!$D352+L$4)</f>
        <v>#DIV/0!</v>
      </c>
      <c r="M351" s="479" t="e">
        <f>MR_Rohdaten!AE352-(MR_Regression!M$3*MR_Rohdaten!$D352+M$4)</f>
        <v>#DIV/0!</v>
      </c>
      <c r="N351" s="479" t="e">
        <f>MR_Rohdaten!AF352-(MR_Regression!N$3*MR_Rohdaten!$D352+N$4)</f>
        <v>#DIV/0!</v>
      </c>
      <c r="O351" s="479" t="e">
        <f>MR_Rohdaten!AG352-(MR_Regression!O$3*MR_Rohdaten!$D352+O$4)</f>
        <v>#DIV/0!</v>
      </c>
      <c r="P351" s="479" t="e">
        <f>MR_Rohdaten!AH352-(MR_Regression!P$3*MR_Rohdaten!$D352+P$4)</f>
        <v>#DIV/0!</v>
      </c>
    </row>
    <row r="352" spans="1:16" x14ac:dyDescent="0.25">
      <c r="A352" s="465">
        <v>347</v>
      </c>
      <c r="B352" s="479" t="e">
        <f>MR_Rohdaten!T353-(MR_Regression!B$3*MR_Rohdaten!$D353+B$4)</f>
        <v>#DIV/0!</v>
      </c>
      <c r="C352" s="479" t="e">
        <f>MR_Rohdaten!U353-(MR_Regression!C$3*MR_Rohdaten!$D353+C$4)</f>
        <v>#DIV/0!</v>
      </c>
      <c r="D352" s="479" t="e">
        <f>MR_Rohdaten!V353-(MR_Regression!D$3*MR_Rohdaten!$D353+D$4)</f>
        <v>#DIV/0!</v>
      </c>
      <c r="E352" s="479" t="e">
        <f>MR_Rohdaten!W353-(MR_Regression!E$3*MR_Rohdaten!$D353+E$4)</f>
        <v>#DIV/0!</v>
      </c>
      <c r="F352" s="479" t="e">
        <f>MR_Rohdaten!X353-(MR_Regression!F$3*MR_Rohdaten!$D353+F$4)</f>
        <v>#DIV/0!</v>
      </c>
      <c r="G352" s="479" t="e">
        <f>MR_Rohdaten!Y353-(MR_Regression!G$3*MR_Rohdaten!$D353+G$4)</f>
        <v>#DIV/0!</v>
      </c>
      <c r="H352" s="479" t="e">
        <f>MR_Rohdaten!Z353-(MR_Regression!H$3*MR_Rohdaten!$D353+H$4)</f>
        <v>#DIV/0!</v>
      </c>
      <c r="I352" s="479" t="e">
        <f>MR_Rohdaten!AA353-(MR_Regression!I$3*MR_Rohdaten!$D353+I$4)</f>
        <v>#DIV/0!</v>
      </c>
      <c r="J352" s="479" t="e">
        <f>MR_Rohdaten!AB353-(MR_Regression!J$3*MR_Rohdaten!$D353+J$4)</f>
        <v>#DIV/0!</v>
      </c>
      <c r="K352" s="479" t="e">
        <f>MR_Rohdaten!AC353-(MR_Regression!K$3*MR_Rohdaten!$D353+K$4)</f>
        <v>#DIV/0!</v>
      </c>
      <c r="L352" s="479" t="e">
        <f>MR_Rohdaten!AD353-(MR_Regression!L$3*MR_Rohdaten!$D353+L$4)</f>
        <v>#DIV/0!</v>
      </c>
      <c r="M352" s="479" t="e">
        <f>MR_Rohdaten!AE353-(MR_Regression!M$3*MR_Rohdaten!$D353+M$4)</f>
        <v>#DIV/0!</v>
      </c>
      <c r="N352" s="479" t="e">
        <f>MR_Rohdaten!AF353-(MR_Regression!N$3*MR_Rohdaten!$D353+N$4)</f>
        <v>#DIV/0!</v>
      </c>
      <c r="O352" s="479" t="e">
        <f>MR_Rohdaten!AG353-(MR_Regression!O$3*MR_Rohdaten!$D353+O$4)</f>
        <v>#DIV/0!</v>
      </c>
      <c r="P352" s="479" t="e">
        <f>MR_Rohdaten!AH353-(MR_Regression!P$3*MR_Rohdaten!$D353+P$4)</f>
        <v>#DIV/0!</v>
      </c>
    </row>
    <row r="353" spans="1:16" x14ac:dyDescent="0.25">
      <c r="A353" s="465">
        <v>348</v>
      </c>
      <c r="B353" s="479" t="e">
        <f>MR_Rohdaten!T354-(MR_Regression!B$3*MR_Rohdaten!$D354+B$4)</f>
        <v>#DIV/0!</v>
      </c>
      <c r="C353" s="479" t="e">
        <f>MR_Rohdaten!U354-(MR_Regression!C$3*MR_Rohdaten!$D354+C$4)</f>
        <v>#DIV/0!</v>
      </c>
      <c r="D353" s="479" t="e">
        <f>MR_Rohdaten!V354-(MR_Regression!D$3*MR_Rohdaten!$D354+D$4)</f>
        <v>#DIV/0!</v>
      </c>
      <c r="E353" s="479" t="e">
        <f>MR_Rohdaten!W354-(MR_Regression!E$3*MR_Rohdaten!$D354+E$4)</f>
        <v>#DIV/0!</v>
      </c>
      <c r="F353" s="479" t="e">
        <f>MR_Rohdaten!X354-(MR_Regression!F$3*MR_Rohdaten!$D354+F$4)</f>
        <v>#DIV/0!</v>
      </c>
      <c r="G353" s="479" t="e">
        <f>MR_Rohdaten!Y354-(MR_Regression!G$3*MR_Rohdaten!$D354+G$4)</f>
        <v>#DIV/0!</v>
      </c>
      <c r="H353" s="479" t="e">
        <f>MR_Rohdaten!Z354-(MR_Regression!H$3*MR_Rohdaten!$D354+H$4)</f>
        <v>#DIV/0!</v>
      </c>
      <c r="I353" s="479" t="e">
        <f>MR_Rohdaten!AA354-(MR_Regression!I$3*MR_Rohdaten!$D354+I$4)</f>
        <v>#DIV/0!</v>
      </c>
      <c r="J353" s="479" t="e">
        <f>MR_Rohdaten!AB354-(MR_Regression!J$3*MR_Rohdaten!$D354+J$4)</f>
        <v>#DIV/0!</v>
      </c>
      <c r="K353" s="479" t="e">
        <f>MR_Rohdaten!AC354-(MR_Regression!K$3*MR_Rohdaten!$D354+K$4)</f>
        <v>#DIV/0!</v>
      </c>
      <c r="L353" s="479" t="e">
        <f>MR_Rohdaten!AD354-(MR_Regression!L$3*MR_Rohdaten!$D354+L$4)</f>
        <v>#DIV/0!</v>
      </c>
      <c r="M353" s="479" t="e">
        <f>MR_Rohdaten!AE354-(MR_Regression!M$3*MR_Rohdaten!$D354+M$4)</f>
        <v>#DIV/0!</v>
      </c>
      <c r="N353" s="479" t="e">
        <f>MR_Rohdaten!AF354-(MR_Regression!N$3*MR_Rohdaten!$D354+N$4)</f>
        <v>#DIV/0!</v>
      </c>
      <c r="O353" s="479" t="e">
        <f>MR_Rohdaten!AG354-(MR_Regression!O$3*MR_Rohdaten!$D354+O$4)</f>
        <v>#DIV/0!</v>
      </c>
      <c r="P353" s="479" t="e">
        <f>MR_Rohdaten!AH354-(MR_Regression!P$3*MR_Rohdaten!$D354+P$4)</f>
        <v>#DIV/0!</v>
      </c>
    </row>
    <row r="354" spans="1:16" x14ac:dyDescent="0.25">
      <c r="A354" s="465">
        <v>349</v>
      </c>
      <c r="B354" s="479" t="e">
        <f>MR_Rohdaten!T355-(MR_Regression!B$3*MR_Rohdaten!$D355+B$4)</f>
        <v>#DIV/0!</v>
      </c>
      <c r="C354" s="479" t="e">
        <f>MR_Rohdaten!U355-(MR_Regression!C$3*MR_Rohdaten!$D355+C$4)</f>
        <v>#DIV/0!</v>
      </c>
      <c r="D354" s="479" t="e">
        <f>MR_Rohdaten!V355-(MR_Regression!D$3*MR_Rohdaten!$D355+D$4)</f>
        <v>#DIV/0!</v>
      </c>
      <c r="E354" s="479" t="e">
        <f>MR_Rohdaten!W355-(MR_Regression!E$3*MR_Rohdaten!$D355+E$4)</f>
        <v>#DIV/0!</v>
      </c>
      <c r="F354" s="479" t="e">
        <f>MR_Rohdaten!X355-(MR_Regression!F$3*MR_Rohdaten!$D355+F$4)</f>
        <v>#DIV/0!</v>
      </c>
      <c r="G354" s="479" t="e">
        <f>MR_Rohdaten!Y355-(MR_Regression!G$3*MR_Rohdaten!$D355+G$4)</f>
        <v>#DIV/0!</v>
      </c>
      <c r="H354" s="479" t="e">
        <f>MR_Rohdaten!Z355-(MR_Regression!H$3*MR_Rohdaten!$D355+H$4)</f>
        <v>#DIV/0!</v>
      </c>
      <c r="I354" s="479" t="e">
        <f>MR_Rohdaten!AA355-(MR_Regression!I$3*MR_Rohdaten!$D355+I$4)</f>
        <v>#DIV/0!</v>
      </c>
      <c r="J354" s="479" t="e">
        <f>MR_Rohdaten!AB355-(MR_Regression!J$3*MR_Rohdaten!$D355+J$4)</f>
        <v>#DIV/0!</v>
      </c>
      <c r="K354" s="479" t="e">
        <f>MR_Rohdaten!AC355-(MR_Regression!K$3*MR_Rohdaten!$D355+K$4)</f>
        <v>#DIV/0!</v>
      </c>
      <c r="L354" s="479" t="e">
        <f>MR_Rohdaten!AD355-(MR_Regression!L$3*MR_Rohdaten!$D355+L$4)</f>
        <v>#DIV/0!</v>
      </c>
      <c r="M354" s="479" t="e">
        <f>MR_Rohdaten!AE355-(MR_Regression!M$3*MR_Rohdaten!$D355+M$4)</f>
        <v>#DIV/0!</v>
      </c>
      <c r="N354" s="479" t="e">
        <f>MR_Rohdaten!AF355-(MR_Regression!N$3*MR_Rohdaten!$D355+N$4)</f>
        <v>#DIV/0!</v>
      </c>
      <c r="O354" s="479" t="e">
        <f>MR_Rohdaten!AG355-(MR_Regression!O$3*MR_Rohdaten!$D355+O$4)</f>
        <v>#DIV/0!</v>
      </c>
      <c r="P354" s="479" t="e">
        <f>MR_Rohdaten!AH355-(MR_Regression!P$3*MR_Rohdaten!$D355+P$4)</f>
        <v>#DIV/0!</v>
      </c>
    </row>
    <row r="355" spans="1:16" x14ac:dyDescent="0.25">
      <c r="A355" s="465">
        <v>350</v>
      </c>
      <c r="B355" s="479" t="e">
        <f>MR_Rohdaten!T356-(MR_Regression!B$3*MR_Rohdaten!$D356+B$4)</f>
        <v>#DIV/0!</v>
      </c>
      <c r="C355" s="479" t="e">
        <f>MR_Rohdaten!U356-(MR_Regression!C$3*MR_Rohdaten!$D356+C$4)</f>
        <v>#DIV/0!</v>
      </c>
      <c r="D355" s="479" t="e">
        <f>MR_Rohdaten!V356-(MR_Regression!D$3*MR_Rohdaten!$D356+D$4)</f>
        <v>#DIV/0!</v>
      </c>
      <c r="E355" s="479" t="e">
        <f>MR_Rohdaten!W356-(MR_Regression!E$3*MR_Rohdaten!$D356+E$4)</f>
        <v>#DIV/0!</v>
      </c>
      <c r="F355" s="479" t="e">
        <f>MR_Rohdaten!X356-(MR_Regression!F$3*MR_Rohdaten!$D356+F$4)</f>
        <v>#DIV/0!</v>
      </c>
      <c r="G355" s="479" t="e">
        <f>MR_Rohdaten!Y356-(MR_Regression!G$3*MR_Rohdaten!$D356+G$4)</f>
        <v>#DIV/0!</v>
      </c>
      <c r="H355" s="479" t="e">
        <f>MR_Rohdaten!Z356-(MR_Regression!H$3*MR_Rohdaten!$D356+H$4)</f>
        <v>#DIV/0!</v>
      </c>
      <c r="I355" s="479" t="e">
        <f>MR_Rohdaten!AA356-(MR_Regression!I$3*MR_Rohdaten!$D356+I$4)</f>
        <v>#DIV/0!</v>
      </c>
      <c r="J355" s="479" t="e">
        <f>MR_Rohdaten!AB356-(MR_Regression!J$3*MR_Rohdaten!$D356+J$4)</f>
        <v>#DIV/0!</v>
      </c>
      <c r="K355" s="479" t="e">
        <f>MR_Rohdaten!AC356-(MR_Regression!K$3*MR_Rohdaten!$D356+K$4)</f>
        <v>#DIV/0!</v>
      </c>
      <c r="L355" s="479" t="e">
        <f>MR_Rohdaten!AD356-(MR_Regression!L$3*MR_Rohdaten!$D356+L$4)</f>
        <v>#DIV/0!</v>
      </c>
      <c r="M355" s="479" t="e">
        <f>MR_Rohdaten!AE356-(MR_Regression!M$3*MR_Rohdaten!$D356+M$4)</f>
        <v>#DIV/0!</v>
      </c>
      <c r="N355" s="479" t="e">
        <f>MR_Rohdaten!AF356-(MR_Regression!N$3*MR_Rohdaten!$D356+N$4)</f>
        <v>#DIV/0!</v>
      </c>
      <c r="O355" s="479" t="e">
        <f>MR_Rohdaten!AG356-(MR_Regression!O$3*MR_Rohdaten!$D356+O$4)</f>
        <v>#DIV/0!</v>
      </c>
      <c r="P355" s="479" t="e">
        <f>MR_Rohdaten!AH356-(MR_Regression!P$3*MR_Rohdaten!$D356+P$4)</f>
        <v>#DIV/0!</v>
      </c>
    </row>
    <row r="356" spans="1:16" x14ac:dyDescent="0.25">
      <c r="A356" s="465">
        <v>351</v>
      </c>
      <c r="B356" s="479" t="e">
        <f>MR_Rohdaten!T357-(MR_Regression!B$3*MR_Rohdaten!$D357+B$4)</f>
        <v>#DIV/0!</v>
      </c>
      <c r="C356" s="479" t="e">
        <f>MR_Rohdaten!U357-(MR_Regression!C$3*MR_Rohdaten!$D357+C$4)</f>
        <v>#DIV/0!</v>
      </c>
      <c r="D356" s="479" t="e">
        <f>MR_Rohdaten!V357-(MR_Regression!D$3*MR_Rohdaten!$D357+D$4)</f>
        <v>#DIV/0!</v>
      </c>
      <c r="E356" s="479" t="e">
        <f>MR_Rohdaten!W357-(MR_Regression!E$3*MR_Rohdaten!$D357+E$4)</f>
        <v>#DIV/0!</v>
      </c>
      <c r="F356" s="479" t="e">
        <f>MR_Rohdaten!X357-(MR_Regression!F$3*MR_Rohdaten!$D357+F$4)</f>
        <v>#DIV/0!</v>
      </c>
      <c r="G356" s="479" t="e">
        <f>MR_Rohdaten!Y357-(MR_Regression!G$3*MR_Rohdaten!$D357+G$4)</f>
        <v>#DIV/0!</v>
      </c>
      <c r="H356" s="479" t="e">
        <f>MR_Rohdaten!Z357-(MR_Regression!H$3*MR_Rohdaten!$D357+H$4)</f>
        <v>#DIV/0!</v>
      </c>
      <c r="I356" s="479" t="e">
        <f>MR_Rohdaten!AA357-(MR_Regression!I$3*MR_Rohdaten!$D357+I$4)</f>
        <v>#DIV/0!</v>
      </c>
      <c r="J356" s="479" t="e">
        <f>MR_Rohdaten!AB357-(MR_Regression!J$3*MR_Rohdaten!$D357+J$4)</f>
        <v>#DIV/0!</v>
      </c>
      <c r="K356" s="479" t="e">
        <f>MR_Rohdaten!AC357-(MR_Regression!K$3*MR_Rohdaten!$D357+K$4)</f>
        <v>#DIV/0!</v>
      </c>
      <c r="L356" s="479" t="e">
        <f>MR_Rohdaten!AD357-(MR_Regression!L$3*MR_Rohdaten!$D357+L$4)</f>
        <v>#DIV/0!</v>
      </c>
      <c r="M356" s="479" t="e">
        <f>MR_Rohdaten!AE357-(MR_Regression!M$3*MR_Rohdaten!$D357+M$4)</f>
        <v>#DIV/0!</v>
      </c>
      <c r="N356" s="479" t="e">
        <f>MR_Rohdaten!AF357-(MR_Regression!N$3*MR_Rohdaten!$D357+N$4)</f>
        <v>#DIV/0!</v>
      </c>
      <c r="O356" s="479" t="e">
        <f>MR_Rohdaten!AG357-(MR_Regression!O$3*MR_Rohdaten!$D357+O$4)</f>
        <v>#DIV/0!</v>
      </c>
      <c r="P356" s="479" t="e">
        <f>MR_Rohdaten!AH357-(MR_Regression!P$3*MR_Rohdaten!$D357+P$4)</f>
        <v>#DIV/0!</v>
      </c>
    </row>
    <row r="357" spans="1:16" x14ac:dyDescent="0.25">
      <c r="A357" s="465">
        <v>352</v>
      </c>
      <c r="B357" s="479" t="e">
        <f>MR_Rohdaten!T358-(MR_Regression!B$3*MR_Rohdaten!$D358+B$4)</f>
        <v>#DIV/0!</v>
      </c>
      <c r="C357" s="479" t="e">
        <f>MR_Rohdaten!U358-(MR_Regression!C$3*MR_Rohdaten!$D358+C$4)</f>
        <v>#DIV/0!</v>
      </c>
      <c r="D357" s="479" t="e">
        <f>MR_Rohdaten!V358-(MR_Regression!D$3*MR_Rohdaten!$D358+D$4)</f>
        <v>#DIV/0!</v>
      </c>
      <c r="E357" s="479" t="e">
        <f>MR_Rohdaten!W358-(MR_Regression!E$3*MR_Rohdaten!$D358+E$4)</f>
        <v>#DIV/0!</v>
      </c>
      <c r="F357" s="479" t="e">
        <f>MR_Rohdaten!X358-(MR_Regression!F$3*MR_Rohdaten!$D358+F$4)</f>
        <v>#DIV/0!</v>
      </c>
      <c r="G357" s="479" t="e">
        <f>MR_Rohdaten!Y358-(MR_Regression!G$3*MR_Rohdaten!$D358+G$4)</f>
        <v>#DIV/0!</v>
      </c>
      <c r="H357" s="479" t="e">
        <f>MR_Rohdaten!Z358-(MR_Regression!H$3*MR_Rohdaten!$D358+H$4)</f>
        <v>#DIV/0!</v>
      </c>
      <c r="I357" s="479" t="e">
        <f>MR_Rohdaten!AA358-(MR_Regression!I$3*MR_Rohdaten!$D358+I$4)</f>
        <v>#DIV/0!</v>
      </c>
      <c r="J357" s="479" t="e">
        <f>MR_Rohdaten!AB358-(MR_Regression!J$3*MR_Rohdaten!$D358+J$4)</f>
        <v>#DIV/0!</v>
      </c>
      <c r="K357" s="479" t="e">
        <f>MR_Rohdaten!AC358-(MR_Regression!K$3*MR_Rohdaten!$D358+K$4)</f>
        <v>#DIV/0!</v>
      </c>
      <c r="L357" s="479" t="e">
        <f>MR_Rohdaten!AD358-(MR_Regression!L$3*MR_Rohdaten!$D358+L$4)</f>
        <v>#DIV/0!</v>
      </c>
      <c r="M357" s="479" t="e">
        <f>MR_Rohdaten!AE358-(MR_Regression!M$3*MR_Rohdaten!$D358+M$4)</f>
        <v>#DIV/0!</v>
      </c>
      <c r="N357" s="479" t="e">
        <f>MR_Rohdaten!AF358-(MR_Regression!N$3*MR_Rohdaten!$D358+N$4)</f>
        <v>#DIV/0!</v>
      </c>
      <c r="O357" s="479" t="e">
        <f>MR_Rohdaten!AG358-(MR_Regression!O$3*MR_Rohdaten!$D358+O$4)</f>
        <v>#DIV/0!</v>
      </c>
      <c r="P357" s="479" t="e">
        <f>MR_Rohdaten!AH358-(MR_Regression!P$3*MR_Rohdaten!$D358+P$4)</f>
        <v>#DIV/0!</v>
      </c>
    </row>
    <row r="358" spans="1:16" x14ac:dyDescent="0.25">
      <c r="A358" s="465">
        <v>353</v>
      </c>
      <c r="B358" s="479" t="e">
        <f>MR_Rohdaten!T359-(MR_Regression!B$3*MR_Rohdaten!$D359+B$4)</f>
        <v>#DIV/0!</v>
      </c>
      <c r="C358" s="479" t="e">
        <f>MR_Rohdaten!U359-(MR_Regression!C$3*MR_Rohdaten!$D359+C$4)</f>
        <v>#DIV/0!</v>
      </c>
      <c r="D358" s="479" t="e">
        <f>MR_Rohdaten!V359-(MR_Regression!D$3*MR_Rohdaten!$D359+D$4)</f>
        <v>#DIV/0!</v>
      </c>
      <c r="E358" s="479" t="e">
        <f>MR_Rohdaten!W359-(MR_Regression!E$3*MR_Rohdaten!$D359+E$4)</f>
        <v>#DIV/0!</v>
      </c>
      <c r="F358" s="479" t="e">
        <f>MR_Rohdaten!X359-(MR_Regression!F$3*MR_Rohdaten!$D359+F$4)</f>
        <v>#DIV/0!</v>
      </c>
      <c r="G358" s="479" t="e">
        <f>MR_Rohdaten!Y359-(MR_Regression!G$3*MR_Rohdaten!$D359+G$4)</f>
        <v>#DIV/0!</v>
      </c>
      <c r="H358" s="479" t="e">
        <f>MR_Rohdaten!Z359-(MR_Regression!H$3*MR_Rohdaten!$D359+H$4)</f>
        <v>#DIV/0!</v>
      </c>
      <c r="I358" s="479" t="e">
        <f>MR_Rohdaten!AA359-(MR_Regression!I$3*MR_Rohdaten!$D359+I$4)</f>
        <v>#DIV/0!</v>
      </c>
      <c r="J358" s="479" t="e">
        <f>MR_Rohdaten!AB359-(MR_Regression!J$3*MR_Rohdaten!$D359+J$4)</f>
        <v>#DIV/0!</v>
      </c>
      <c r="K358" s="479" t="e">
        <f>MR_Rohdaten!AC359-(MR_Regression!K$3*MR_Rohdaten!$D359+K$4)</f>
        <v>#DIV/0!</v>
      </c>
      <c r="L358" s="479" t="e">
        <f>MR_Rohdaten!AD359-(MR_Regression!L$3*MR_Rohdaten!$D359+L$4)</f>
        <v>#DIV/0!</v>
      </c>
      <c r="M358" s="479" t="e">
        <f>MR_Rohdaten!AE359-(MR_Regression!M$3*MR_Rohdaten!$D359+M$4)</f>
        <v>#DIV/0!</v>
      </c>
      <c r="N358" s="479" t="e">
        <f>MR_Rohdaten!AF359-(MR_Regression!N$3*MR_Rohdaten!$D359+N$4)</f>
        <v>#DIV/0!</v>
      </c>
      <c r="O358" s="479" t="e">
        <f>MR_Rohdaten!AG359-(MR_Regression!O$3*MR_Rohdaten!$D359+O$4)</f>
        <v>#DIV/0!</v>
      </c>
      <c r="P358" s="479" t="e">
        <f>MR_Rohdaten!AH359-(MR_Regression!P$3*MR_Rohdaten!$D359+P$4)</f>
        <v>#DIV/0!</v>
      </c>
    </row>
    <row r="359" spans="1:16" x14ac:dyDescent="0.25">
      <c r="A359" s="465">
        <v>354</v>
      </c>
      <c r="B359" s="479" t="e">
        <f>MR_Rohdaten!T360-(MR_Regression!B$3*MR_Rohdaten!$D360+B$4)</f>
        <v>#DIV/0!</v>
      </c>
      <c r="C359" s="479" t="e">
        <f>MR_Rohdaten!U360-(MR_Regression!C$3*MR_Rohdaten!$D360+C$4)</f>
        <v>#DIV/0!</v>
      </c>
      <c r="D359" s="479" t="e">
        <f>MR_Rohdaten!V360-(MR_Regression!D$3*MR_Rohdaten!$D360+D$4)</f>
        <v>#DIV/0!</v>
      </c>
      <c r="E359" s="479" t="e">
        <f>MR_Rohdaten!W360-(MR_Regression!E$3*MR_Rohdaten!$D360+E$4)</f>
        <v>#DIV/0!</v>
      </c>
      <c r="F359" s="479" t="e">
        <f>MR_Rohdaten!X360-(MR_Regression!F$3*MR_Rohdaten!$D360+F$4)</f>
        <v>#DIV/0!</v>
      </c>
      <c r="G359" s="479" t="e">
        <f>MR_Rohdaten!Y360-(MR_Regression!G$3*MR_Rohdaten!$D360+G$4)</f>
        <v>#DIV/0!</v>
      </c>
      <c r="H359" s="479" t="e">
        <f>MR_Rohdaten!Z360-(MR_Regression!H$3*MR_Rohdaten!$D360+H$4)</f>
        <v>#DIV/0!</v>
      </c>
      <c r="I359" s="479" t="e">
        <f>MR_Rohdaten!AA360-(MR_Regression!I$3*MR_Rohdaten!$D360+I$4)</f>
        <v>#DIV/0!</v>
      </c>
      <c r="J359" s="479" t="e">
        <f>MR_Rohdaten!AB360-(MR_Regression!J$3*MR_Rohdaten!$D360+J$4)</f>
        <v>#DIV/0!</v>
      </c>
      <c r="K359" s="479" t="e">
        <f>MR_Rohdaten!AC360-(MR_Regression!K$3*MR_Rohdaten!$D360+K$4)</f>
        <v>#DIV/0!</v>
      </c>
      <c r="L359" s="479" t="e">
        <f>MR_Rohdaten!AD360-(MR_Regression!L$3*MR_Rohdaten!$D360+L$4)</f>
        <v>#DIV/0!</v>
      </c>
      <c r="M359" s="479" t="e">
        <f>MR_Rohdaten!AE360-(MR_Regression!M$3*MR_Rohdaten!$D360+M$4)</f>
        <v>#DIV/0!</v>
      </c>
      <c r="N359" s="479" t="e">
        <f>MR_Rohdaten!AF360-(MR_Regression!N$3*MR_Rohdaten!$D360+N$4)</f>
        <v>#DIV/0!</v>
      </c>
      <c r="O359" s="479" t="e">
        <f>MR_Rohdaten!AG360-(MR_Regression!O$3*MR_Rohdaten!$D360+O$4)</f>
        <v>#DIV/0!</v>
      </c>
      <c r="P359" s="479" t="e">
        <f>MR_Rohdaten!AH360-(MR_Regression!P$3*MR_Rohdaten!$D360+P$4)</f>
        <v>#DIV/0!</v>
      </c>
    </row>
    <row r="360" spans="1:16" x14ac:dyDescent="0.25">
      <c r="A360" s="465">
        <v>355</v>
      </c>
      <c r="B360" s="479" t="e">
        <f>MR_Rohdaten!T361-(MR_Regression!B$3*MR_Rohdaten!$D361+B$4)</f>
        <v>#DIV/0!</v>
      </c>
      <c r="C360" s="479" t="e">
        <f>MR_Rohdaten!U361-(MR_Regression!C$3*MR_Rohdaten!$D361+C$4)</f>
        <v>#DIV/0!</v>
      </c>
      <c r="D360" s="479" t="e">
        <f>MR_Rohdaten!V361-(MR_Regression!D$3*MR_Rohdaten!$D361+D$4)</f>
        <v>#DIV/0!</v>
      </c>
      <c r="E360" s="479" t="e">
        <f>MR_Rohdaten!W361-(MR_Regression!E$3*MR_Rohdaten!$D361+E$4)</f>
        <v>#DIV/0!</v>
      </c>
      <c r="F360" s="479" t="e">
        <f>MR_Rohdaten!X361-(MR_Regression!F$3*MR_Rohdaten!$D361+F$4)</f>
        <v>#DIV/0!</v>
      </c>
      <c r="G360" s="479" t="e">
        <f>MR_Rohdaten!Y361-(MR_Regression!G$3*MR_Rohdaten!$D361+G$4)</f>
        <v>#DIV/0!</v>
      </c>
      <c r="H360" s="479" t="e">
        <f>MR_Rohdaten!Z361-(MR_Regression!H$3*MR_Rohdaten!$D361+H$4)</f>
        <v>#DIV/0!</v>
      </c>
      <c r="I360" s="479" t="e">
        <f>MR_Rohdaten!AA361-(MR_Regression!I$3*MR_Rohdaten!$D361+I$4)</f>
        <v>#DIV/0!</v>
      </c>
      <c r="J360" s="479" t="e">
        <f>MR_Rohdaten!AB361-(MR_Regression!J$3*MR_Rohdaten!$D361+J$4)</f>
        <v>#DIV/0!</v>
      </c>
      <c r="K360" s="479" t="e">
        <f>MR_Rohdaten!AC361-(MR_Regression!K$3*MR_Rohdaten!$D361+K$4)</f>
        <v>#DIV/0!</v>
      </c>
      <c r="L360" s="479" t="e">
        <f>MR_Rohdaten!AD361-(MR_Regression!L$3*MR_Rohdaten!$D361+L$4)</f>
        <v>#DIV/0!</v>
      </c>
      <c r="M360" s="479" t="e">
        <f>MR_Rohdaten!AE361-(MR_Regression!M$3*MR_Rohdaten!$D361+M$4)</f>
        <v>#DIV/0!</v>
      </c>
      <c r="N360" s="479" t="e">
        <f>MR_Rohdaten!AF361-(MR_Regression!N$3*MR_Rohdaten!$D361+N$4)</f>
        <v>#DIV/0!</v>
      </c>
      <c r="O360" s="479" t="e">
        <f>MR_Rohdaten!AG361-(MR_Regression!O$3*MR_Rohdaten!$D361+O$4)</f>
        <v>#DIV/0!</v>
      </c>
      <c r="P360" s="479" t="e">
        <f>MR_Rohdaten!AH361-(MR_Regression!P$3*MR_Rohdaten!$D361+P$4)</f>
        <v>#DIV/0!</v>
      </c>
    </row>
    <row r="361" spans="1:16" x14ac:dyDescent="0.25">
      <c r="A361" s="465">
        <v>356</v>
      </c>
      <c r="B361" s="479" t="e">
        <f>MR_Rohdaten!T362-(MR_Regression!B$3*MR_Rohdaten!$D362+B$4)</f>
        <v>#DIV/0!</v>
      </c>
      <c r="C361" s="479" t="e">
        <f>MR_Rohdaten!U362-(MR_Regression!C$3*MR_Rohdaten!$D362+C$4)</f>
        <v>#DIV/0!</v>
      </c>
      <c r="D361" s="479" t="e">
        <f>MR_Rohdaten!V362-(MR_Regression!D$3*MR_Rohdaten!$D362+D$4)</f>
        <v>#DIV/0!</v>
      </c>
      <c r="E361" s="479" t="e">
        <f>MR_Rohdaten!W362-(MR_Regression!E$3*MR_Rohdaten!$D362+E$4)</f>
        <v>#DIV/0!</v>
      </c>
      <c r="F361" s="479" t="e">
        <f>MR_Rohdaten!X362-(MR_Regression!F$3*MR_Rohdaten!$D362+F$4)</f>
        <v>#DIV/0!</v>
      </c>
      <c r="G361" s="479" t="e">
        <f>MR_Rohdaten!Y362-(MR_Regression!G$3*MR_Rohdaten!$D362+G$4)</f>
        <v>#DIV/0!</v>
      </c>
      <c r="H361" s="479" t="e">
        <f>MR_Rohdaten!Z362-(MR_Regression!H$3*MR_Rohdaten!$D362+H$4)</f>
        <v>#DIV/0!</v>
      </c>
      <c r="I361" s="479" t="e">
        <f>MR_Rohdaten!AA362-(MR_Regression!I$3*MR_Rohdaten!$D362+I$4)</f>
        <v>#DIV/0!</v>
      </c>
      <c r="J361" s="479" t="e">
        <f>MR_Rohdaten!AB362-(MR_Regression!J$3*MR_Rohdaten!$D362+J$4)</f>
        <v>#DIV/0!</v>
      </c>
      <c r="K361" s="479" t="e">
        <f>MR_Rohdaten!AC362-(MR_Regression!K$3*MR_Rohdaten!$D362+K$4)</f>
        <v>#DIV/0!</v>
      </c>
      <c r="L361" s="479" t="e">
        <f>MR_Rohdaten!AD362-(MR_Regression!L$3*MR_Rohdaten!$D362+L$4)</f>
        <v>#DIV/0!</v>
      </c>
      <c r="M361" s="479" t="e">
        <f>MR_Rohdaten!AE362-(MR_Regression!M$3*MR_Rohdaten!$D362+M$4)</f>
        <v>#DIV/0!</v>
      </c>
      <c r="N361" s="479" t="e">
        <f>MR_Rohdaten!AF362-(MR_Regression!N$3*MR_Rohdaten!$D362+N$4)</f>
        <v>#DIV/0!</v>
      </c>
      <c r="O361" s="479" t="e">
        <f>MR_Rohdaten!AG362-(MR_Regression!O$3*MR_Rohdaten!$D362+O$4)</f>
        <v>#DIV/0!</v>
      </c>
      <c r="P361" s="479" t="e">
        <f>MR_Rohdaten!AH362-(MR_Regression!P$3*MR_Rohdaten!$D362+P$4)</f>
        <v>#DIV/0!</v>
      </c>
    </row>
    <row r="362" spans="1:16" x14ac:dyDescent="0.25">
      <c r="A362" s="465">
        <v>357</v>
      </c>
      <c r="B362" s="479" t="e">
        <f>MR_Rohdaten!T363-(MR_Regression!B$3*MR_Rohdaten!$D363+B$4)</f>
        <v>#DIV/0!</v>
      </c>
      <c r="C362" s="479" t="e">
        <f>MR_Rohdaten!U363-(MR_Regression!C$3*MR_Rohdaten!$D363+C$4)</f>
        <v>#DIV/0!</v>
      </c>
      <c r="D362" s="479" t="e">
        <f>MR_Rohdaten!V363-(MR_Regression!D$3*MR_Rohdaten!$D363+D$4)</f>
        <v>#DIV/0!</v>
      </c>
      <c r="E362" s="479" t="e">
        <f>MR_Rohdaten!W363-(MR_Regression!E$3*MR_Rohdaten!$D363+E$4)</f>
        <v>#DIV/0!</v>
      </c>
      <c r="F362" s="479" t="e">
        <f>MR_Rohdaten!X363-(MR_Regression!F$3*MR_Rohdaten!$D363+F$4)</f>
        <v>#DIV/0!</v>
      </c>
      <c r="G362" s="479" t="e">
        <f>MR_Rohdaten!Y363-(MR_Regression!G$3*MR_Rohdaten!$D363+G$4)</f>
        <v>#DIV/0!</v>
      </c>
      <c r="H362" s="479" t="e">
        <f>MR_Rohdaten!Z363-(MR_Regression!H$3*MR_Rohdaten!$D363+H$4)</f>
        <v>#DIV/0!</v>
      </c>
      <c r="I362" s="479" t="e">
        <f>MR_Rohdaten!AA363-(MR_Regression!I$3*MR_Rohdaten!$D363+I$4)</f>
        <v>#DIV/0!</v>
      </c>
      <c r="J362" s="479" t="e">
        <f>MR_Rohdaten!AB363-(MR_Regression!J$3*MR_Rohdaten!$D363+J$4)</f>
        <v>#DIV/0!</v>
      </c>
      <c r="K362" s="479" t="e">
        <f>MR_Rohdaten!AC363-(MR_Regression!K$3*MR_Rohdaten!$D363+K$4)</f>
        <v>#DIV/0!</v>
      </c>
      <c r="L362" s="479" t="e">
        <f>MR_Rohdaten!AD363-(MR_Regression!L$3*MR_Rohdaten!$D363+L$4)</f>
        <v>#DIV/0!</v>
      </c>
      <c r="M362" s="479" t="e">
        <f>MR_Rohdaten!AE363-(MR_Regression!M$3*MR_Rohdaten!$D363+M$4)</f>
        <v>#DIV/0!</v>
      </c>
      <c r="N362" s="479" t="e">
        <f>MR_Rohdaten!AF363-(MR_Regression!N$3*MR_Rohdaten!$D363+N$4)</f>
        <v>#DIV/0!</v>
      </c>
      <c r="O362" s="479" t="e">
        <f>MR_Rohdaten!AG363-(MR_Regression!O$3*MR_Rohdaten!$D363+O$4)</f>
        <v>#DIV/0!</v>
      </c>
      <c r="P362" s="479" t="e">
        <f>MR_Rohdaten!AH363-(MR_Regression!P$3*MR_Rohdaten!$D363+P$4)</f>
        <v>#DIV/0!</v>
      </c>
    </row>
    <row r="363" spans="1:16" x14ac:dyDescent="0.25">
      <c r="A363" s="465">
        <v>358</v>
      </c>
      <c r="B363" s="479" t="e">
        <f>MR_Rohdaten!T364-(MR_Regression!B$3*MR_Rohdaten!$D364+B$4)</f>
        <v>#DIV/0!</v>
      </c>
      <c r="C363" s="479" t="e">
        <f>MR_Rohdaten!U364-(MR_Regression!C$3*MR_Rohdaten!$D364+C$4)</f>
        <v>#DIV/0!</v>
      </c>
      <c r="D363" s="479" t="e">
        <f>MR_Rohdaten!V364-(MR_Regression!D$3*MR_Rohdaten!$D364+D$4)</f>
        <v>#DIV/0!</v>
      </c>
      <c r="E363" s="479" t="e">
        <f>MR_Rohdaten!W364-(MR_Regression!E$3*MR_Rohdaten!$D364+E$4)</f>
        <v>#DIV/0!</v>
      </c>
      <c r="F363" s="479" t="e">
        <f>MR_Rohdaten!X364-(MR_Regression!F$3*MR_Rohdaten!$D364+F$4)</f>
        <v>#DIV/0!</v>
      </c>
      <c r="G363" s="479" t="e">
        <f>MR_Rohdaten!Y364-(MR_Regression!G$3*MR_Rohdaten!$D364+G$4)</f>
        <v>#DIV/0!</v>
      </c>
      <c r="H363" s="479" t="e">
        <f>MR_Rohdaten!Z364-(MR_Regression!H$3*MR_Rohdaten!$D364+H$4)</f>
        <v>#DIV/0!</v>
      </c>
      <c r="I363" s="479" t="e">
        <f>MR_Rohdaten!AA364-(MR_Regression!I$3*MR_Rohdaten!$D364+I$4)</f>
        <v>#DIV/0!</v>
      </c>
      <c r="J363" s="479" t="e">
        <f>MR_Rohdaten!AB364-(MR_Regression!J$3*MR_Rohdaten!$D364+J$4)</f>
        <v>#DIV/0!</v>
      </c>
      <c r="K363" s="479" t="e">
        <f>MR_Rohdaten!AC364-(MR_Regression!K$3*MR_Rohdaten!$D364+K$4)</f>
        <v>#DIV/0!</v>
      </c>
      <c r="L363" s="479" t="e">
        <f>MR_Rohdaten!AD364-(MR_Regression!L$3*MR_Rohdaten!$D364+L$4)</f>
        <v>#DIV/0!</v>
      </c>
      <c r="M363" s="479" t="e">
        <f>MR_Rohdaten!AE364-(MR_Regression!M$3*MR_Rohdaten!$D364+M$4)</f>
        <v>#DIV/0!</v>
      </c>
      <c r="N363" s="479" t="e">
        <f>MR_Rohdaten!AF364-(MR_Regression!N$3*MR_Rohdaten!$D364+N$4)</f>
        <v>#DIV/0!</v>
      </c>
      <c r="O363" s="479" t="e">
        <f>MR_Rohdaten!AG364-(MR_Regression!O$3*MR_Rohdaten!$D364+O$4)</f>
        <v>#DIV/0!</v>
      </c>
      <c r="P363" s="479" t="e">
        <f>MR_Rohdaten!AH364-(MR_Regression!P$3*MR_Rohdaten!$D364+P$4)</f>
        <v>#DIV/0!</v>
      </c>
    </row>
    <row r="364" spans="1:16" x14ac:dyDescent="0.25">
      <c r="A364" s="465">
        <v>359</v>
      </c>
      <c r="B364" s="479" t="e">
        <f>MR_Rohdaten!T365-(MR_Regression!B$3*MR_Rohdaten!$D365+B$4)</f>
        <v>#DIV/0!</v>
      </c>
      <c r="C364" s="479" t="e">
        <f>MR_Rohdaten!U365-(MR_Regression!C$3*MR_Rohdaten!$D365+C$4)</f>
        <v>#DIV/0!</v>
      </c>
      <c r="D364" s="479" t="e">
        <f>MR_Rohdaten!V365-(MR_Regression!D$3*MR_Rohdaten!$D365+D$4)</f>
        <v>#DIV/0!</v>
      </c>
      <c r="E364" s="479" t="e">
        <f>MR_Rohdaten!W365-(MR_Regression!E$3*MR_Rohdaten!$D365+E$4)</f>
        <v>#DIV/0!</v>
      </c>
      <c r="F364" s="479" t="e">
        <f>MR_Rohdaten!X365-(MR_Regression!F$3*MR_Rohdaten!$D365+F$4)</f>
        <v>#DIV/0!</v>
      </c>
      <c r="G364" s="479" t="e">
        <f>MR_Rohdaten!Y365-(MR_Regression!G$3*MR_Rohdaten!$D365+G$4)</f>
        <v>#DIV/0!</v>
      </c>
      <c r="H364" s="479" t="e">
        <f>MR_Rohdaten!Z365-(MR_Regression!H$3*MR_Rohdaten!$D365+H$4)</f>
        <v>#DIV/0!</v>
      </c>
      <c r="I364" s="479" t="e">
        <f>MR_Rohdaten!AA365-(MR_Regression!I$3*MR_Rohdaten!$D365+I$4)</f>
        <v>#DIV/0!</v>
      </c>
      <c r="J364" s="479" t="e">
        <f>MR_Rohdaten!AB365-(MR_Regression!J$3*MR_Rohdaten!$D365+J$4)</f>
        <v>#DIV/0!</v>
      </c>
      <c r="K364" s="479" t="e">
        <f>MR_Rohdaten!AC365-(MR_Regression!K$3*MR_Rohdaten!$D365+K$4)</f>
        <v>#DIV/0!</v>
      </c>
      <c r="L364" s="479" t="e">
        <f>MR_Rohdaten!AD365-(MR_Regression!L$3*MR_Rohdaten!$D365+L$4)</f>
        <v>#DIV/0!</v>
      </c>
      <c r="M364" s="479" t="e">
        <f>MR_Rohdaten!AE365-(MR_Regression!M$3*MR_Rohdaten!$D365+M$4)</f>
        <v>#DIV/0!</v>
      </c>
      <c r="N364" s="479" t="e">
        <f>MR_Rohdaten!AF365-(MR_Regression!N$3*MR_Rohdaten!$D365+N$4)</f>
        <v>#DIV/0!</v>
      </c>
      <c r="O364" s="479" t="e">
        <f>MR_Rohdaten!AG365-(MR_Regression!O$3*MR_Rohdaten!$D365+O$4)</f>
        <v>#DIV/0!</v>
      </c>
      <c r="P364" s="479" t="e">
        <f>MR_Rohdaten!AH365-(MR_Regression!P$3*MR_Rohdaten!$D365+P$4)</f>
        <v>#DIV/0!</v>
      </c>
    </row>
    <row r="365" spans="1:16" x14ac:dyDescent="0.25">
      <c r="A365" s="465">
        <v>360</v>
      </c>
      <c r="B365" s="479" t="e">
        <f>MR_Rohdaten!T366-(MR_Regression!B$3*MR_Rohdaten!$D366+B$4)</f>
        <v>#DIV/0!</v>
      </c>
      <c r="C365" s="479" t="e">
        <f>MR_Rohdaten!U366-(MR_Regression!C$3*MR_Rohdaten!$D366+C$4)</f>
        <v>#DIV/0!</v>
      </c>
      <c r="D365" s="479" t="e">
        <f>MR_Rohdaten!V366-(MR_Regression!D$3*MR_Rohdaten!$D366+D$4)</f>
        <v>#DIV/0!</v>
      </c>
      <c r="E365" s="479" t="e">
        <f>MR_Rohdaten!W366-(MR_Regression!E$3*MR_Rohdaten!$D366+E$4)</f>
        <v>#DIV/0!</v>
      </c>
      <c r="F365" s="479" t="e">
        <f>MR_Rohdaten!X366-(MR_Regression!F$3*MR_Rohdaten!$D366+F$4)</f>
        <v>#DIV/0!</v>
      </c>
      <c r="G365" s="479" t="e">
        <f>MR_Rohdaten!Y366-(MR_Regression!G$3*MR_Rohdaten!$D366+G$4)</f>
        <v>#DIV/0!</v>
      </c>
      <c r="H365" s="479" t="e">
        <f>MR_Rohdaten!Z366-(MR_Regression!H$3*MR_Rohdaten!$D366+H$4)</f>
        <v>#DIV/0!</v>
      </c>
      <c r="I365" s="479" t="e">
        <f>MR_Rohdaten!AA366-(MR_Regression!I$3*MR_Rohdaten!$D366+I$4)</f>
        <v>#DIV/0!</v>
      </c>
      <c r="J365" s="479" t="e">
        <f>MR_Rohdaten!AB366-(MR_Regression!J$3*MR_Rohdaten!$D366+J$4)</f>
        <v>#DIV/0!</v>
      </c>
      <c r="K365" s="479" t="e">
        <f>MR_Rohdaten!AC366-(MR_Regression!K$3*MR_Rohdaten!$D366+K$4)</f>
        <v>#DIV/0!</v>
      </c>
      <c r="L365" s="479" t="e">
        <f>MR_Rohdaten!AD366-(MR_Regression!L$3*MR_Rohdaten!$D366+L$4)</f>
        <v>#DIV/0!</v>
      </c>
      <c r="M365" s="479" t="e">
        <f>MR_Rohdaten!AE366-(MR_Regression!M$3*MR_Rohdaten!$D366+M$4)</f>
        <v>#DIV/0!</v>
      </c>
      <c r="N365" s="479" t="e">
        <f>MR_Rohdaten!AF366-(MR_Regression!N$3*MR_Rohdaten!$D366+N$4)</f>
        <v>#DIV/0!</v>
      </c>
      <c r="O365" s="479" t="e">
        <f>MR_Rohdaten!AG366-(MR_Regression!O$3*MR_Rohdaten!$D366+O$4)</f>
        <v>#DIV/0!</v>
      </c>
      <c r="P365" s="479" t="e">
        <f>MR_Rohdaten!AH366-(MR_Regression!P$3*MR_Rohdaten!$D366+P$4)</f>
        <v>#DIV/0!</v>
      </c>
    </row>
    <row r="366" spans="1:16" x14ac:dyDescent="0.25">
      <c r="A366" s="465">
        <v>361</v>
      </c>
      <c r="B366" s="479" t="e">
        <f>MR_Rohdaten!T367-(MR_Regression!B$3*MR_Rohdaten!$D367+B$4)</f>
        <v>#DIV/0!</v>
      </c>
      <c r="C366" s="479" t="e">
        <f>MR_Rohdaten!U367-(MR_Regression!C$3*MR_Rohdaten!$D367+C$4)</f>
        <v>#DIV/0!</v>
      </c>
      <c r="D366" s="479" t="e">
        <f>MR_Rohdaten!V367-(MR_Regression!D$3*MR_Rohdaten!$D367+D$4)</f>
        <v>#DIV/0!</v>
      </c>
      <c r="E366" s="479" t="e">
        <f>MR_Rohdaten!W367-(MR_Regression!E$3*MR_Rohdaten!$D367+E$4)</f>
        <v>#DIV/0!</v>
      </c>
      <c r="F366" s="479" t="e">
        <f>MR_Rohdaten!X367-(MR_Regression!F$3*MR_Rohdaten!$D367+F$4)</f>
        <v>#DIV/0!</v>
      </c>
      <c r="G366" s="479" t="e">
        <f>MR_Rohdaten!Y367-(MR_Regression!G$3*MR_Rohdaten!$D367+G$4)</f>
        <v>#DIV/0!</v>
      </c>
      <c r="H366" s="479" t="e">
        <f>MR_Rohdaten!Z367-(MR_Regression!H$3*MR_Rohdaten!$D367+H$4)</f>
        <v>#DIV/0!</v>
      </c>
      <c r="I366" s="479" t="e">
        <f>MR_Rohdaten!AA367-(MR_Regression!I$3*MR_Rohdaten!$D367+I$4)</f>
        <v>#DIV/0!</v>
      </c>
      <c r="J366" s="479" t="e">
        <f>MR_Rohdaten!AB367-(MR_Regression!J$3*MR_Rohdaten!$D367+J$4)</f>
        <v>#DIV/0!</v>
      </c>
      <c r="K366" s="479" t="e">
        <f>MR_Rohdaten!AC367-(MR_Regression!K$3*MR_Rohdaten!$D367+K$4)</f>
        <v>#DIV/0!</v>
      </c>
      <c r="L366" s="479" t="e">
        <f>MR_Rohdaten!AD367-(MR_Regression!L$3*MR_Rohdaten!$D367+L$4)</f>
        <v>#DIV/0!</v>
      </c>
      <c r="M366" s="479" t="e">
        <f>MR_Rohdaten!AE367-(MR_Regression!M$3*MR_Rohdaten!$D367+M$4)</f>
        <v>#DIV/0!</v>
      </c>
      <c r="N366" s="479" t="e">
        <f>MR_Rohdaten!AF367-(MR_Regression!N$3*MR_Rohdaten!$D367+N$4)</f>
        <v>#DIV/0!</v>
      </c>
      <c r="O366" s="479" t="e">
        <f>MR_Rohdaten!AG367-(MR_Regression!O$3*MR_Rohdaten!$D367+O$4)</f>
        <v>#DIV/0!</v>
      </c>
      <c r="P366" s="479" t="e">
        <f>MR_Rohdaten!AH367-(MR_Regression!P$3*MR_Rohdaten!$D367+P$4)</f>
        <v>#DIV/0!</v>
      </c>
    </row>
    <row r="367" spans="1:16" x14ac:dyDescent="0.25">
      <c r="A367" s="465">
        <v>362</v>
      </c>
      <c r="B367" s="479" t="e">
        <f>MR_Rohdaten!T368-(MR_Regression!B$3*MR_Rohdaten!$D368+B$4)</f>
        <v>#DIV/0!</v>
      </c>
      <c r="C367" s="479" t="e">
        <f>MR_Rohdaten!U368-(MR_Regression!C$3*MR_Rohdaten!$D368+C$4)</f>
        <v>#DIV/0!</v>
      </c>
      <c r="D367" s="479" t="e">
        <f>MR_Rohdaten!V368-(MR_Regression!D$3*MR_Rohdaten!$D368+D$4)</f>
        <v>#DIV/0!</v>
      </c>
      <c r="E367" s="479" t="e">
        <f>MR_Rohdaten!W368-(MR_Regression!E$3*MR_Rohdaten!$D368+E$4)</f>
        <v>#DIV/0!</v>
      </c>
      <c r="F367" s="479" t="e">
        <f>MR_Rohdaten!X368-(MR_Regression!F$3*MR_Rohdaten!$D368+F$4)</f>
        <v>#DIV/0!</v>
      </c>
      <c r="G367" s="479" t="e">
        <f>MR_Rohdaten!Y368-(MR_Regression!G$3*MR_Rohdaten!$D368+G$4)</f>
        <v>#DIV/0!</v>
      </c>
      <c r="H367" s="479" t="e">
        <f>MR_Rohdaten!Z368-(MR_Regression!H$3*MR_Rohdaten!$D368+H$4)</f>
        <v>#DIV/0!</v>
      </c>
      <c r="I367" s="479" t="e">
        <f>MR_Rohdaten!AA368-(MR_Regression!I$3*MR_Rohdaten!$D368+I$4)</f>
        <v>#DIV/0!</v>
      </c>
      <c r="J367" s="479" t="e">
        <f>MR_Rohdaten!AB368-(MR_Regression!J$3*MR_Rohdaten!$D368+J$4)</f>
        <v>#DIV/0!</v>
      </c>
      <c r="K367" s="479" t="e">
        <f>MR_Rohdaten!AC368-(MR_Regression!K$3*MR_Rohdaten!$D368+K$4)</f>
        <v>#DIV/0!</v>
      </c>
      <c r="L367" s="479" t="e">
        <f>MR_Rohdaten!AD368-(MR_Regression!L$3*MR_Rohdaten!$D368+L$4)</f>
        <v>#DIV/0!</v>
      </c>
      <c r="M367" s="479" t="e">
        <f>MR_Rohdaten!AE368-(MR_Regression!M$3*MR_Rohdaten!$D368+M$4)</f>
        <v>#DIV/0!</v>
      </c>
      <c r="N367" s="479" t="e">
        <f>MR_Rohdaten!AF368-(MR_Regression!N$3*MR_Rohdaten!$D368+N$4)</f>
        <v>#DIV/0!</v>
      </c>
      <c r="O367" s="479" t="e">
        <f>MR_Rohdaten!AG368-(MR_Regression!O$3*MR_Rohdaten!$D368+O$4)</f>
        <v>#DIV/0!</v>
      </c>
      <c r="P367" s="479" t="e">
        <f>MR_Rohdaten!AH368-(MR_Regression!P$3*MR_Rohdaten!$D368+P$4)</f>
        <v>#DIV/0!</v>
      </c>
    </row>
    <row r="368" spans="1:16" x14ac:dyDescent="0.25">
      <c r="A368" s="465">
        <v>363</v>
      </c>
      <c r="B368" s="479" t="e">
        <f>MR_Rohdaten!T369-(MR_Regression!B$3*MR_Rohdaten!$D369+B$4)</f>
        <v>#DIV/0!</v>
      </c>
      <c r="C368" s="479" t="e">
        <f>MR_Rohdaten!U369-(MR_Regression!C$3*MR_Rohdaten!$D369+C$4)</f>
        <v>#DIV/0!</v>
      </c>
      <c r="D368" s="479" t="e">
        <f>MR_Rohdaten!V369-(MR_Regression!D$3*MR_Rohdaten!$D369+D$4)</f>
        <v>#DIV/0!</v>
      </c>
      <c r="E368" s="479" t="e">
        <f>MR_Rohdaten!W369-(MR_Regression!E$3*MR_Rohdaten!$D369+E$4)</f>
        <v>#DIV/0!</v>
      </c>
      <c r="F368" s="479" t="e">
        <f>MR_Rohdaten!X369-(MR_Regression!F$3*MR_Rohdaten!$D369+F$4)</f>
        <v>#DIV/0!</v>
      </c>
      <c r="G368" s="479" t="e">
        <f>MR_Rohdaten!Y369-(MR_Regression!G$3*MR_Rohdaten!$D369+G$4)</f>
        <v>#DIV/0!</v>
      </c>
      <c r="H368" s="479" t="e">
        <f>MR_Rohdaten!Z369-(MR_Regression!H$3*MR_Rohdaten!$D369+H$4)</f>
        <v>#DIV/0!</v>
      </c>
      <c r="I368" s="479" t="e">
        <f>MR_Rohdaten!AA369-(MR_Regression!I$3*MR_Rohdaten!$D369+I$4)</f>
        <v>#DIV/0!</v>
      </c>
      <c r="J368" s="479" t="e">
        <f>MR_Rohdaten!AB369-(MR_Regression!J$3*MR_Rohdaten!$D369+J$4)</f>
        <v>#DIV/0!</v>
      </c>
      <c r="K368" s="479" t="e">
        <f>MR_Rohdaten!AC369-(MR_Regression!K$3*MR_Rohdaten!$D369+K$4)</f>
        <v>#DIV/0!</v>
      </c>
      <c r="L368" s="479" t="e">
        <f>MR_Rohdaten!AD369-(MR_Regression!L$3*MR_Rohdaten!$D369+L$4)</f>
        <v>#DIV/0!</v>
      </c>
      <c r="M368" s="479" t="e">
        <f>MR_Rohdaten!AE369-(MR_Regression!M$3*MR_Rohdaten!$D369+M$4)</f>
        <v>#DIV/0!</v>
      </c>
      <c r="N368" s="479" t="e">
        <f>MR_Rohdaten!AF369-(MR_Regression!N$3*MR_Rohdaten!$D369+N$4)</f>
        <v>#DIV/0!</v>
      </c>
      <c r="O368" s="479" t="e">
        <f>MR_Rohdaten!AG369-(MR_Regression!O$3*MR_Rohdaten!$D369+O$4)</f>
        <v>#DIV/0!</v>
      </c>
      <c r="P368" s="479" t="e">
        <f>MR_Rohdaten!AH369-(MR_Regression!P$3*MR_Rohdaten!$D369+P$4)</f>
        <v>#DIV/0!</v>
      </c>
    </row>
    <row r="369" spans="1:16" x14ac:dyDescent="0.25">
      <c r="A369" s="465">
        <v>364</v>
      </c>
      <c r="B369" s="479" t="e">
        <f>MR_Rohdaten!T370-(MR_Regression!B$3*MR_Rohdaten!$D370+B$4)</f>
        <v>#DIV/0!</v>
      </c>
      <c r="C369" s="479" t="e">
        <f>MR_Rohdaten!U370-(MR_Regression!C$3*MR_Rohdaten!$D370+C$4)</f>
        <v>#DIV/0!</v>
      </c>
      <c r="D369" s="479" t="e">
        <f>MR_Rohdaten!V370-(MR_Regression!D$3*MR_Rohdaten!$D370+D$4)</f>
        <v>#DIV/0!</v>
      </c>
      <c r="E369" s="479" t="e">
        <f>MR_Rohdaten!W370-(MR_Regression!E$3*MR_Rohdaten!$D370+E$4)</f>
        <v>#DIV/0!</v>
      </c>
      <c r="F369" s="479" t="e">
        <f>MR_Rohdaten!X370-(MR_Regression!F$3*MR_Rohdaten!$D370+F$4)</f>
        <v>#DIV/0!</v>
      </c>
      <c r="G369" s="479" t="e">
        <f>MR_Rohdaten!Y370-(MR_Regression!G$3*MR_Rohdaten!$D370+G$4)</f>
        <v>#DIV/0!</v>
      </c>
      <c r="H369" s="479" t="e">
        <f>MR_Rohdaten!Z370-(MR_Regression!H$3*MR_Rohdaten!$D370+H$4)</f>
        <v>#DIV/0!</v>
      </c>
      <c r="I369" s="479" t="e">
        <f>MR_Rohdaten!AA370-(MR_Regression!I$3*MR_Rohdaten!$D370+I$4)</f>
        <v>#DIV/0!</v>
      </c>
      <c r="J369" s="479" t="e">
        <f>MR_Rohdaten!AB370-(MR_Regression!J$3*MR_Rohdaten!$D370+J$4)</f>
        <v>#DIV/0!</v>
      </c>
      <c r="K369" s="479" t="e">
        <f>MR_Rohdaten!AC370-(MR_Regression!K$3*MR_Rohdaten!$D370+K$4)</f>
        <v>#DIV/0!</v>
      </c>
      <c r="L369" s="479" t="e">
        <f>MR_Rohdaten!AD370-(MR_Regression!L$3*MR_Rohdaten!$D370+L$4)</f>
        <v>#DIV/0!</v>
      </c>
      <c r="M369" s="479" t="e">
        <f>MR_Rohdaten!AE370-(MR_Regression!M$3*MR_Rohdaten!$D370+M$4)</f>
        <v>#DIV/0!</v>
      </c>
      <c r="N369" s="479" t="e">
        <f>MR_Rohdaten!AF370-(MR_Regression!N$3*MR_Rohdaten!$D370+N$4)</f>
        <v>#DIV/0!</v>
      </c>
      <c r="O369" s="479" t="e">
        <f>MR_Rohdaten!AG370-(MR_Regression!O$3*MR_Rohdaten!$D370+O$4)</f>
        <v>#DIV/0!</v>
      </c>
      <c r="P369" s="479" t="e">
        <f>MR_Rohdaten!AH370-(MR_Regression!P$3*MR_Rohdaten!$D370+P$4)</f>
        <v>#DIV/0!</v>
      </c>
    </row>
    <row r="370" spans="1:16" x14ac:dyDescent="0.25">
      <c r="A370" s="465">
        <v>365</v>
      </c>
      <c r="B370" s="479" t="e">
        <f>MR_Rohdaten!T371-(MR_Regression!B$3*MR_Rohdaten!$D371+B$4)</f>
        <v>#DIV/0!</v>
      </c>
      <c r="C370" s="479" t="e">
        <f>MR_Rohdaten!U371-(MR_Regression!C$3*MR_Rohdaten!$D371+C$4)</f>
        <v>#DIV/0!</v>
      </c>
      <c r="D370" s="479" t="e">
        <f>MR_Rohdaten!V371-(MR_Regression!D$3*MR_Rohdaten!$D371+D$4)</f>
        <v>#DIV/0!</v>
      </c>
      <c r="E370" s="479" t="e">
        <f>MR_Rohdaten!W371-(MR_Regression!E$3*MR_Rohdaten!$D371+E$4)</f>
        <v>#DIV/0!</v>
      </c>
      <c r="F370" s="479" t="e">
        <f>MR_Rohdaten!X371-(MR_Regression!F$3*MR_Rohdaten!$D371+F$4)</f>
        <v>#DIV/0!</v>
      </c>
      <c r="G370" s="479" t="e">
        <f>MR_Rohdaten!Y371-(MR_Regression!G$3*MR_Rohdaten!$D371+G$4)</f>
        <v>#DIV/0!</v>
      </c>
      <c r="H370" s="479" t="e">
        <f>MR_Rohdaten!Z371-(MR_Regression!H$3*MR_Rohdaten!$D371+H$4)</f>
        <v>#DIV/0!</v>
      </c>
      <c r="I370" s="479" t="e">
        <f>MR_Rohdaten!AA371-(MR_Regression!I$3*MR_Rohdaten!$D371+I$4)</f>
        <v>#DIV/0!</v>
      </c>
      <c r="J370" s="479" t="e">
        <f>MR_Rohdaten!AB371-(MR_Regression!J$3*MR_Rohdaten!$D371+J$4)</f>
        <v>#DIV/0!</v>
      </c>
      <c r="K370" s="479" t="e">
        <f>MR_Rohdaten!AC371-(MR_Regression!K$3*MR_Rohdaten!$D371+K$4)</f>
        <v>#DIV/0!</v>
      </c>
      <c r="L370" s="479" t="e">
        <f>MR_Rohdaten!AD371-(MR_Regression!L$3*MR_Rohdaten!$D371+L$4)</f>
        <v>#DIV/0!</v>
      </c>
      <c r="M370" s="479" t="e">
        <f>MR_Rohdaten!AE371-(MR_Regression!M$3*MR_Rohdaten!$D371+M$4)</f>
        <v>#DIV/0!</v>
      </c>
      <c r="N370" s="479" t="e">
        <f>MR_Rohdaten!AF371-(MR_Regression!N$3*MR_Rohdaten!$D371+N$4)</f>
        <v>#DIV/0!</v>
      </c>
      <c r="O370" s="479" t="e">
        <f>MR_Rohdaten!AG371-(MR_Regression!O$3*MR_Rohdaten!$D371+O$4)</f>
        <v>#DIV/0!</v>
      </c>
      <c r="P370" s="479" t="e">
        <f>MR_Rohdaten!AH371-(MR_Regression!P$3*MR_Rohdaten!$D371+P$4)</f>
        <v>#DIV/0!</v>
      </c>
    </row>
    <row r="371" spans="1:16" x14ac:dyDescent="0.25">
      <c r="A371" s="465">
        <v>366</v>
      </c>
      <c r="B371" s="479" t="e">
        <f>MR_Rohdaten!T372-(MR_Regression!B$3*MR_Rohdaten!$D372+B$4)</f>
        <v>#DIV/0!</v>
      </c>
      <c r="C371" s="479" t="e">
        <f>MR_Rohdaten!U372-(MR_Regression!C$3*MR_Rohdaten!$D372+C$4)</f>
        <v>#DIV/0!</v>
      </c>
      <c r="D371" s="479" t="e">
        <f>MR_Rohdaten!V372-(MR_Regression!D$3*MR_Rohdaten!$D372+D$4)</f>
        <v>#DIV/0!</v>
      </c>
      <c r="E371" s="479" t="e">
        <f>MR_Rohdaten!W372-(MR_Regression!E$3*MR_Rohdaten!$D372+E$4)</f>
        <v>#DIV/0!</v>
      </c>
      <c r="F371" s="479" t="e">
        <f>MR_Rohdaten!X372-(MR_Regression!F$3*MR_Rohdaten!$D372+F$4)</f>
        <v>#DIV/0!</v>
      </c>
      <c r="G371" s="479" t="e">
        <f>MR_Rohdaten!Y372-(MR_Regression!G$3*MR_Rohdaten!$D372+G$4)</f>
        <v>#DIV/0!</v>
      </c>
      <c r="H371" s="479" t="e">
        <f>MR_Rohdaten!Z372-(MR_Regression!H$3*MR_Rohdaten!$D372+H$4)</f>
        <v>#DIV/0!</v>
      </c>
      <c r="I371" s="479" t="e">
        <f>MR_Rohdaten!AA372-(MR_Regression!I$3*MR_Rohdaten!$D372+I$4)</f>
        <v>#DIV/0!</v>
      </c>
      <c r="J371" s="479" t="e">
        <f>MR_Rohdaten!AB372-(MR_Regression!J$3*MR_Rohdaten!$D372+J$4)</f>
        <v>#DIV/0!</v>
      </c>
      <c r="K371" s="479" t="e">
        <f>MR_Rohdaten!AC372-(MR_Regression!K$3*MR_Rohdaten!$D372+K$4)</f>
        <v>#DIV/0!</v>
      </c>
      <c r="L371" s="479" t="e">
        <f>MR_Rohdaten!AD372-(MR_Regression!L$3*MR_Rohdaten!$D372+L$4)</f>
        <v>#DIV/0!</v>
      </c>
      <c r="M371" s="479" t="e">
        <f>MR_Rohdaten!AE372-(MR_Regression!M$3*MR_Rohdaten!$D372+M$4)</f>
        <v>#DIV/0!</v>
      </c>
      <c r="N371" s="479" t="e">
        <f>MR_Rohdaten!AF372-(MR_Regression!N$3*MR_Rohdaten!$D372+N$4)</f>
        <v>#DIV/0!</v>
      </c>
      <c r="O371" s="479" t="e">
        <f>MR_Rohdaten!AG372-(MR_Regression!O$3*MR_Rohdaten!$D372+O$4)</f>
        <v>#DIV/0!</v>
      </c>
      <c r="P371" s="479" t="e">
        <f>MR_Rohdaten!AH372-(MR_Regression!P$3*MR_Rohdaten!$D372+P$4)</f>
        <v>#DIV/0!</v>
      </c>
    </row>
    <row r="372" spans="1:16" x14ac:dyDescent="0.25">
      <c r="A372" s="465">
        <v>367</v>
      </c>
      <c r="B372" s="479" t="e">
        <f>MR_Rohdaten!T373-(MR_Regression!B$3*MR_Rohdaten!$D373+B$4)</f>
        <v>#DIV/0!</v>
      </c>
      <c r="C372" s="479" t="e">
        <f>MR_Rohdaten!U373-(MR_Regression!C$3*MR_Rohdaten!$D373+C$4)</f>
        <v>#DIV/0!</v>
      </c>
      <c r="D372" s="479" t="e">
        <f>MR_Rohdaten!V373-(MR_Regression!D$3*MR_Rohdaten!$D373+D$4)</f>
        <v>#DIV/0!</v>
      </c>
      <c r="E372" s="479" t="e">
        <f>MR_Rohdaten!W373-(MR_Regression!E$3*MR_Rohdaten!$D373+E$4)</f>
        <v>#DIV/0!</v>
      </c>
      <c r="F372" s="479" t="e">
        <f>MR_Rohdaten!X373-(MR_Regression!F$3*MR_Rohdaten!$D373+F$4)</f>
        <v>#DIV/0!</v>
      </c>
      <c r="G372" s="479" t="e">
        <f>MR_Rohdaten!Y373-(MR_Regression!G$3*MR_Rohdaten!$D373+G$4)</f>
        <v>#DIV/0!</v>
      </c>
      <c r="H372" s="479" t="e">
        <f>MR_Rohdaten!Z373-(MR_Regression!H$3*MR_Rohdaten!$D373+H$4)</f>
        <v>#DIV/0!</v>
      </c>
      <c r="I372" s="479" t="e">
        <f>MR_Rohdaten!AA373-(MR_Regression!I$3*MR_Rohdaten!$D373+I$4)</f>
        <v>#DIV/0!</v>
      </c>
      <c r="J372" s="479" t="e">
        <f>MR_Rohdaten!AB373-(MR_Regression!J$3*MR_Rohdaten!$D373+J$4)</f>
        <v>#DIV/0!</v>
      </c>
      <c r="K372" s="479" t="e">
        <f>MR_Rohdaten!AC373-(MR_Regression!K$3*MR_Rohdaten!$D373+K$4)</f>
        <v>#DIV/0!</v>
      </c>
      <c r="L372" s="479" t="e">
        <f>MR_Rohdaten!AD373-(MR_Regression!L$3*MR_Rohdaten!$D373+L$4)</f>
        <v>#DIV/0!</v>
      </c>
      <c r="M372" s="479" t="e">
        <f>MR_Rohdaten!AE373-(MR_Regression!M$3*MR_Rohdaten!$D373+M$4)</f>
        <v>#DIV/0!</v>
      </c>
      <c r="N372" s="479" t="e">
        <f>MR_Rohdaten!AF373-(MR_Regression!N$3*MR_Rohdaten!$D373+N$4)</f>
        <v>#DIV/0!</v>
      </c>
      <c r="O372" s="479" t="e">
        <f>MR_Rohdaten!AG373-(MR_Regression!O$3*MR_Rohdaten!$D373+O$4)</f>
        <v>#DIV/0!</v>
      </c>
      <c r="P372" s="479" t="e">
        <f>MR_Rohdaten!AH373-(MR_Regression!P$3*MR_Rohdaten!$D373+P$4)</f>
        <v>#DIV/0!</v>
      </c>
    </row>
    <row r="373" spans="1:16" x14ac:dyDescent="0.25">
      <c r="A373" s="465">
        <v>368</v>
      </c>
      <c r="B373" s="479" t="e">
        <f>MR_Rohdaten!T374-(MR_Regression!B$3*MR_Rohdaten!$D374+B$4)</f>
        <v>#DIV/0!</v>
      </c>
      <c r="C373" s="479" t="e">
        <f>MR_Rohdaten!U374-(MR_Regression!C$3*MR_Rohdaten!$D374+C$4)</f>
        <v>#DIV/0!</v>
      </c>
      <c r="D373" s="479" t="e">
        <f>MR_Rohdaten!V374-(MR_Regression!D$3*MR_Rohdaten!$D374+D$4)</f>
        <v>#DIV/0!</v>
      </c>
      <c r="E373" s="479" t="e">
        <f>MR_Rohdaten!W374-(MR_Regression!E$3*MR_Rohdaten!$D374+E$4)</f>
        <v>#DIV/0!</v>
      </c>
      <c r="F373" s="479" t="e">
        <f>MR_Rohdaten!X374-(MR_Regression!F$3*MR_Rohdaten!$D374+F$4)</f>
        <v>#DIV/0!</v>
      </c>
      <c r="G373" s="479" t="e">
        <f>MR_Rohdaten!Y374-(MR_Regression!G$3*MR_Rohdaten!$D374+G$4)</f>
        <v>#DIV/0!</v>
      </c>
      <c r="H373" s="479" t="e">
        <f>MR_Rohdaten!Z374-(MR_Regression!H$3*MR_Rohdaten!$D374+H$4)</f>
        <v>#DIV/0!</v>
      </c>
      <c r="I373" s="479" t="e">
        <f>MR_Rohdaten!AA374-(MR_Regression!I$3*MR_Rohdaten!$D374+I$4)</f>
        <v>#DIV/0!</v>
      </c>
      <c r="J373" s="479" t="e">
        <f>MR_Rohdaten!AB374-(MR_Regression!J$3*MR_Rohdaten!$D374+J$4)</f>
        <v>#DIV/0!</v>
      </c>
      <c r="K373" s="479" t="e">
        <f>MR_Rohdaten!AC374-(MR_Regression!K$3*MR_Rohdaten!$D374+K$4)</f>
        <v>#DIV/0!</v>
      </c>
      <c r="L373" s="479" t="e">
        <f>MR_Rohdaten!AD374-(MR_Regression!L$3*MR_Rohdaten!$D374+L$4)</f>
        <v>#DIV/0!</v>
      </c>
      <c r="M373" s="479" t="e">
        <f>MR_Rohdaten!AE374-(MR_Regression!M$3*MR_Rohdaten!$D374+M$4)</f>
        <v>#DIV/0!</v>
      </c>
      <c r="N373" s="479" t="e">
        <f>MR_Rohdaten!AF374-(MR_Regression!N$3*MR_Rohdaten!$D374+N$4)</f>
        <v>#DIV/0!</v>
      </c>
      <c r="O373" s="479" t="e">
        <f>MR_Rohdaten!AG374-(MR_Regression!O$3*MR_Rohdaten!$D374+O$4)</f>
        <v>#DIV/0!</v>
      </c>
      <c r="P373" s="479" t="e">
        <f>MR_Rohdaten!AH374-(MR_Regression!P$3*MR_Rohdaten!$D374+P$4)</f>
        <v>#DIV/0!</v>
      </c>
    </row>
    <row r="374" spans="1:16" x14ac:dyDescent="0.25">
      <c r="A374" s="465">
        <v>369</v>
      </c>
      <c r="B374" s="479" t="e">
        <f>MR_Rohdaten!T375-(MR_Regression!B$3*MR_Rohdaten!$D375+B$4)</f>
        <v>#DIV/0!</v>
      </c>
      <c r="C374" s="479" t="e">
        <f>MR_Rohdaten!U375-(MR_Regression!C$3*MR_Rohdaten!$D375+C$4)</f>
        <v>#DIV/0!</v>
      </c>
      <c r="D374" s="479" t="e">
        <f>MR_Rohdaten!V375-(MR_Regression!D$3*MR_Rohdaten!$D375+D$4)</f>
        <v>#DIV/0!</v>
      </c>
      <c r="E374" s="479" t="e">
        <f>MR_Rohdaten!W375-(MR_Regression!E$3*MR_Rohdaten!$D375+E$4)</f>
        <v>#DIV/0!</v>
      </c>
      <c r="F374" s="479" t="e">
        <f>MR_Rohdaten!X375-(MR_Regression!F$3*MR_Rohdaten!$D375+F$4)</f>
        <v>#DIV/0!</v>
      </c>
      <c r="G374" s="479" t="e">
        <f>MR_Rohdaten!Y375-(MR_Regression!G$3*MR_Rohdaten!$D375+G$4)</f>
        <v>#DIV/0!</v>
      </c>
      <c r="H374" s="479" t="e">
        <f>MR_Rohdaten!Z375-(MR_Regression!H$3*MR_Rohdaten!$D375+H$4)</f>
        <v>#DIV/0!</v>
      </c>
      <c r="I374" s="479" t="e">
        <f>MR_Rohdaten!AA375-(MR_Regression!I$3*MR_Rohdaten!$D375+I$4)</f>
        <v>#DIV/0!</v>
      </c>
      <c r="J374" s="479" t="e">
        <f>MR_Rohdaten!AB375-(MR_Regression!J$3*MR_Rohdaten!$D375+J$4)</f>
        <v>#DIV/0!</v>
      </c>
      <c r="K374" s="479" t="e">
        <f>MR_Rohdaten!AC375-(MR_Regression!K$3*MR_Rohdaten!$D375+K$4)</f>
        <v>#DIV/0!</v>
      </c>
      <c r="L374" s="479" t="e">
        <f>MR_Rohdaten!AD375-(MR_Regression!L$3*MR_Rohdaten!$D375+L$4)</f>
        <v>#DIV/0!</v>
      </c>
      <c r="M374" s="479" t="e">
        <f>MR_Rohdaten!AE375-(MR_Regression!M$3*MR_Rohdaten!$D375+M$4)</f>
        <v>#DIV/0!</v>
      </c>
      <c r="N374" s="479" t="e">
        <f>MR_Rohdaten!AF375-(MR_Regression!N$3*MR_Rohdaten!$D375+N$4)</f>
        <v>#DIV/0!</v>
      </c>
      <c r="O374" s="479" t="e">
        <f>MR_Rohdaten!AG375-(MR_Regression!O$3*MR_Rohdaten!$D375+O$4)</f>
        <v>#DIV/0!</v>
      </c>
      <c r="P374" s="479" t="e">
        <f>MR_Rohdaten!AH375-(MR_Regression!P$3*MR_Rohdaten!$D375+P$4)</f>
        <v>#DIV/0!</v>
      </c>
    </row>
    <row r="375" spans="1:16" x14ac:dyDescent="0.25">
      <c r="A375" s="465">
        <v>370</v>
      </c>
      <c r="B375" s="479" t="e">
        <f>MR_Rohdaten!T376-(MR_Regression!B$3*MR_Rohdaten!$D376+B$4)</f>
        <v>#DIV/0!</v>
      </c>
      <c r="C375" s="479" t="e">
        <f>MR_Rohdaten!U376-(MR_Regression!C$3*MR_Rohdaten!$D376+C$4)</f>
        <v>#DIV/0!</v>
      </c>
      <c r="D375" s="479" t="e">
        <f>MR_Rohdaten!V376-(MR_Regression!D$3*MR_Rohdaten!$D376+D$4)</f>
        <v>#DIV/0!</v>
      </c>
      <c r="E375" s="479" t="e">
        <f>MR_Rohdaten!W376-(MR_Regression!E$3*MR_Rohdaten!$D376+E$4)</f>
        <v>#DIV/0!</v>
      </c>
      <c r="F375" s="479" t="e">
        <f>MR_Rohdaten!X376-(MR_Regression!F$3*MR_Rohdaten!$D376+F$4)</f>
        <v>#DIV/0!</v>
      </c>
      <c r="G375" s="479" t="e">
        <f>MR_Rohdaten!Y376-(MR_Regression!G$3*MR_Rohdaten!$D376+G$4)</f>
        <v>#DIV/0!</v>
      </c>
      <c r="H375" s="479" t="e">
        <f>MR_Rohdaten!Z376-(MR_Regression!H$3*MR_Rohdaten!$D376+H$4)</f>
        <v>#DIV/0!</v>
      </c>
      <c r="I375" s="479" t="e">
        <f>MR_Rohdaten!AA376-(MR_Regression!I$3*MR_Rohdaten!$D376+I$4)</f>
        <v>#DIV/0!</v>
      </c>
      <c r="J375" s="479" t="e">
        <f>MR_Rohdaten!AB376-(MR_Regression!J$3*MR_Rohdaten!$D376+J$4)</f>
        <v>#DIV/0!</v>
      </c>
      <c r="K375" s="479" t="e">
        <f>MR_Rohdaten!AC376-(MR_Regression!K$3*MR_Rohdaten!$D376+K$4)</f>
        <v>#DIV/0!</v>
      </c>
      <c r="L375" s="479" t="e">
        <f>MR_Rohdaten!AD376-(MR_Regression!L$3*MR_Rohdaten!$D376+L$4)</f>
        <v>#DIV/0!</v>
      </c>
      <c r="M375" s="479" t="e">
        <f>MR_Rohdaten!AE376-(MR_Regression!M$3*MR_Rohdaten!$D376+M$4)</f>
        <v>#DIV/0!</v>
      </c>
      <c r="N375" s="479" t="e">
        <f>MR_Rohdaten!AF376-(MR_Regression!N$3*MR_Rohdaten!$D376+N$4)</f>
        <v>#DIV/0!</v>
      </c>
      <c r="O375" s="479" t="e">
        <f>MR_Rohdaten!AG376-(MR_Regression!O$3*MR_Rohdaten!$D376+O$4)</f>
        <v>#DIV/0!</v>
      </c>
      <c r="P375" s="479" t="e">
        <f>MR_Rohdaten!AH376-(MR_Regression!P$3*MR_Rohdaten!$D376+P$4)</f>
        <v>#DIV/0!</v>
      </c>
    </row>
    <row r="376" spans="1:16" x14ac:dyDescent="0.25">
      <c r="A376" s="465">
        <v>371</v>
      </c>
      <c r="B376" s="479" t="e">
        <f>MR_Rohdaten!T377-(MR_Regression!B$3*MR_Rohdaten!$D377+B$4)</f>
        <v>#DIV/0!</v>
      </c>
      <c r="C376" s="479" t="e">
        <f>MR_Rohdaten!U377-(MR_Regression!C$3*MR_Rohdaten!$D377+C$4)</f>
        <v>#DIV/0!</v>
      </c>
      <c r="D376" s="479" t="e">
        <f>MR_Rohdaten!V377-(MR_Regression!D$3*MR_Rohdaten!$D377+D$4)</f>
        <v>#DIV/0!</v>
      </c>
      <c r="E376" s="479" t="e">
        <f>MR_Rohdaten!W377-(MR_Regression!E$3*MR_Rohdaten!$D377+E$4)</f>
        <v>#DIV/0!</v>
      </c>
      <c r="F376" s="479" t="e">
        <f>MR_Rohdaten!X377-(MR_Regression!F$3*MR_Rohdaten!$D377+F$4)</f>
        <v>#DIV/0!</v>
      </c>
      <c r="G376" s="479" t="e">
        <f>MR_Rohdaten!Y377-(MR_Regression!G$3*MR_Rohdaten!$D377+G$4)</f>
        <v>#DIV/0!</v>
      </c>
      <c r="H376" s="479" t="e">
        <f>MR_Rohdaten!Z377-(MR_Regression!H$3*MR_Rohdaten!$D377+H$4)</f>
        <v>#DIV/0!</v>
      </c>
      <c r="I376" s="479" t="e">
        <f>MR_Rohdaten!AA377-(MR_Regression!I$3*MR_Rohdaten!$D377+I$4)</f>
        <v>#DIV/0!</v>
      </c>
      <c r="J376" s="479" t="e">
        <f>MR_Rohdaten!AB377-(MR_Regression!J$3*MR_Rohdaten!$D377+J$4)</f>
        <v>#DIV/0!</v>
      </c>
      <c r="K376" s="479" t="e">
        <f>MR_Rohdaten!AC377-(MR_Regression!K$3*MR_Rohdaten!$D377+K$4)</f>
        <v>#DIV/0!</v>
      </c>
      <c r="L376" s="479" t="e">
        <f>MR_Rohdaten!AD377-(MR_Regression!L$3*MR_Rohdaten!$D377+L$4)</f>
        <v>#DIV/0!</v>
      </c>
      <c r="M376" s="479" t="e">
        <f>MR_Rohdaten!AE377-(MR_Regression!M$3*MR_Rohdaten!$D377+M$4)</f>
        <v>#DIV/0!</v>
      </c>
      <c r="N376" s="479" t="e">
        <f>MR_Rohdaten!AF377-(MR_Regression!N$3*MR_Rohdaten!$D377+N$4)</f>
        <v>#DIV/0!</v>
      </c>
      <c r="O376" s="479" t="e">
        <f>MR_Rohdaten!AG377-(MR_Regression!O$3*MR_Rohdaten!$D377+O$4)</f>
        <v>#DIV/0!</v>
      </c>
      <c r="P376" s="479" t="e">
        <f>MR_Rohdaten!AH377-(MR_Regression!P$3*MR_Rohdaten!$D377+P$4)</f>
        <v>#DIV/0!</v>
      </c>
    </row>
    <row r="377" spans="1:16" x14ac:dyDescent="0.25">
      <c r="A377" s="465">
        <v>372</v>
      </c>
      <c r="B377" s="479" t="e">
        <f>MR_Rohdaten!T378-(MR_Regression!B$3*MR_Rohdaten!$D378+B$4)</f>
        <v>#DIV/0!</v>
      </c>
      <c r="C377" s="479" t="e">
        <f>MR_Rohdaten!U378-(MR_Regression!C$3*MR_Rohdaten!$D378+C$4)</f>
        <v>#DIV/0!</v>
      </c>
      <c r="D377" s="479" t="e">
        <f>MR_Rohdaten!V378-(MR_Regression!D$3*MR_Rohdaten!$D378+D$4)</f>
        <v>#DIV/0!</v>
      </c>
      <c r="E377" s="479" t="e">
        <f>MR_Rohdaten!W378-(MR_Regression!E$3*MR_Rohdaten!$D378+E$4)</f>
        <v>#DIV/0!</v>
      </c>
      <c r="F377" s="479" t="e">
        <f>MR_Rohdaten!X378-(MR_Regression!F$3*MR_Rohdaten!$D378+F$4)</f>
        <v>#DIV/0!</v>
      </c>
      <c r="G377" s="479" t="e">
        <f>MR_Rohdaten!Y378-(MR_Regression!G$3*MR_Rohdaten!$D378+G$4)</f>
        <v>#DIV/0!</v>
      </c>
      <c r="H377" s="479" t="e">
        <f>MR_Rohdaten!Z378-(MR_Regression!H$3*MR_Rohdaten!$D378+H$4)</f>
        <v>#DIV/0!</v>
      </c>
      <c r="I377" s="479" t="e">
        <f>MR_Rohdaten!AA378-(MR_Regression!I$3*MR_Rohdaten!$D378+I$4)</f>
        <v>#DIV/0!</v>
      </c>
      <c r="J377" s="479" t="e">
        <f>MR_Rohdaten!AB378-(MR_Regression!J$3*MR_Rohdaten!$D378+J$4)</f>
        <v>#DIV/0!</v>
      </c>
      <c r="K377" s="479" t="e">
        <f>MR_Rohdaten!AC378-(MR_Regression!K$3*MR_Rohdaten!$D378+K$4)</f>
        <v>#DIV/0!</v>
      </c>
      <c r="L377" s="479" t="e">
        <f>MR_Rohdaten!AD378-(MR_Regression!L$3*MR_Rohdaten!$D378+L$4)</f>
        <v>#DIV/0!</v>
      </c>
      <c r="M377" s="479" t="e">
        <f>MR_Rohdaten!AE378-(MR_Regression!M$3*MR_Rohdaten!$D378+M$4)</f>
        <v>#DIV/0!</v>
      </c>
      <c r="N377" s="479" t="e">
        <f>MR_Rohdaten!AF378-(MR_Regression!N$3*MR_Rohdaten!$D378+N$4)</f>
        <v>#DIV/0!</v>
      </c>
      <c r="O377" s="479" t="e">
        <f>MR_Rohdaten!AG378-(MR_Regression!O$3*MR_Rohdaten!$D378+O$4)</f>
        <v>#DIV/0!</v>
      </c>
      <c r="P377" s="479" t="e">
        <f>MR_Rohdaten!AH378-(MR_Regression!P$3*MR_Rohdaten!$D378+P$4)</f>
        <v>#DIV/0!</v>
      </c>
    </row>
    <row r="378" spans="1:16" x14ac:dyDescent="0.25">
      <c r="A378" s="465">
        <v>373</v>
      </c>
      <c r="B378" s="479" t="e">
        <f>MR_Rohdaten!T379-(MR_Regression!B$3*MR_Rohdaten!$D379+B$4)</f>
        <v>#DIV/0!</v>
      </c>
      <c r="C378" s="479" t="e">
        <f>MR_Rohdaten!U379-(MR_Regression!C$3*MR_Rohdaten!$D379+C$4)</f>
        <v>#DIV/0!</v>
      </c>
      <c r="D378" s="479" t="e">
        <f>MR_Rohdaten!V379-(MR_Regression!D$3*MR_Rohdaten!$D379+D$4)</f>
        <v>#DIV/0!</v>
      </c>
      <c r="E378" s="479" t="e">
        <f>MR_Rohdaten!W379-(MR_Regression!E$3*MR_Rohdaten!$D379+E$4)</f>
        <v>#DIV/0!</v>
      </c>
      <c r="F378" s="479" t="e">
        <f>MR_Rohdaten!X379-(MR_Regression!F$3*MR_Rohdaten!$D379+F$4)</f>
        <v>#DIV/0!</v>
      </c>
      <c r="G378" s="479" t="e">
        <f>MR_Rohdaten!Y379-(MR_Regression!G$3*MR_Rohdaten!$D379+G$4)</f>
        <v>#DIV/0!</v>
      </c>
      <c r="H378" s="479" t="e">
        <f>MR_Rohdaten!Z379-(MR_Regression!H$3*MR_Rohdaten!$D379+H$4)</f>
        <v>#DIV/0!</v>
      </c>
      <c r="I378" s="479" t="e">
        <f>MR_Rohdaten!AA379-(MR_Regression!I$3*MR_Rohdaten!$D379+I$4)</f>
        <v>#DIV/0!</v>
      </c>
      <c r="J378" s="479" t="e">
        <f>MR_Rohdaten!AB379-(MR_Regression!J$3*MR_Rohdaten!$D379+J$4)</f>
        <v>#DIV/0!</v>
      </c>
      <c r="K378" s="479" t="e">
        <f>MR_Rohdaten!AC379-(MR_Regression!K$3*MR_Rohdaten!$D379+K$4)</f>
        <v>#DIV/0!</v>
      </c>
      <c r="L378" s="479" t="e">
        <f>MR_Rohdaten!AD379-(MR_Regression!L$3*MR_Rohdaten!$D379+L$4)</f>
        <v>#DIV/0!</v>
      </c>
      <c r="M378" s="479" t="e">
        <f>MR_Rohdaten!AE379-(MR_Regression!M$3*MR_Rohdaten!$D379+M$4)</f>
        <v>#DIV/0!</v>
      </c>
      <c r="N378" s="479" t="e">
        <f>MR_Rohdaten!AF379-(MR_Regression!N$3*MR_Rohdaten!$D379+N$4)</f>
        <v>#DIV/0!</v>
      </c>
      <c r="O378" s="479" t="e">
        <f>MR_Rohdaten!AG379-(MR_Regression!O$3*MR_Rohdaten!$D379+O$4)</f>
        <v>#DIV/0!</v>
      </c>
      <c r="P378" s="479" t="e">
        <f>MR_Rohdaten!AH379-(MR_Regression!P$3*MR_Rohdaten!$D379+P$4)</f>
        <v>#DIV/0!</v>
      </c>
    </row>
    <row r="379" spans="1:16" x14ac:dyDescent="0.25">
      <c r="A379" s="465">
        <v>374</v>
      </c>
      <c r="B379" s="479" t="e">
        <f>MR_Rohdaten!T380-(MR_Regression!B$3*MR_Rohdaten!$D380+B$4)</f>
        <v>#DIV/0!</v>
      </c>
      <c r="C379" s="479" t="e">
        <f>MR_Rohdaten!U380-(MR_Regression!C$3*MR_Rohdaten!$D380+C$4)</f>
        <v>#DIV/0!</v>
      </c>
      <c r="D379" s="479" t="e">
        <f>MR_Rohdaten!V380-(MR_Regression!D$3*MR_Rohdaten!$D380+D$4)</f>
        <v>#DIV/0!</v>
      </c>
      <c r="E379" s="479" t="e">
        <f>MR_Rohdaten!W380-(MR_Regression!E$3*MR_Rohdaten!$D380+E$4)</f>
        <v>#DIV/0!</v>
      </c>
      <c r="F379" s="479" t="e">
        <f>MR_Rohdaten!X380-(MR_Regression!F$3*MR_Rohdaten!$D380+F$4)</f>
        <v>#DIV/0!</v>
      </c>
      <c r="G379" s="479" t="e">
        <f>MR_Rohdaten!Y380-(MR_Regression!G$3*MR_Rohdaten!$D380+G$4)</f>
        <v>#DIV/0!</v>
      </c>
      <c r="H379" s="479" t="e">
        <f>MR_Rohdaten!Z380-(MR_Regression!H$3*MR_Rohdaten!$D380+H$4)</f>
        <v>#DIV/0!</v>
      </c>
      <c r="I379" s="479" t="e">
        <f>MR_Rohdaten!AA380-(MR_Regression!I$3*MR_Rohdaten!$D380+I$4)</f>
        <v>#DIV/0!</v>
      </c>
      <c r="J379" s="479" t="e">
        <f>MR_Rohdaten!AB380-(MR_Regression!J$3*MR_Rohdaten!$D380+J$4)</f>
        <v>#DIV/0!</v>
      </c>
      <c r="K379" s="479" t="e">
        <f>MR_Rohdaten!AC380-(MR_Regression!K$3*MR_Rohdaten!$D380+K$4)</f>
        <v>#DIV/0!</v>
      </c>
      <c r="L379" s="479" t="e">
        <f>MR_Rohdaten!AD380-(MR_Regression!L$3*MR_Rohdaten!$D380+L$4)</f>
        <v>#DIV/0!</v>
      </c>
      <c r="M379" s="479" t="e">
        <f>MR_Rohdaten!AE380-(MR_Regression!M$3*MR_Rohdaten!$D380+M$4)</f>
        <v>#DIV/0!</v>
      </c>
      <c r="N379" s="479" t="e">
        <f>MR_Rohdaten!AF380-(MR_Regression!N$3*MR_Rohdaten!$D380+N$4)</f>
        <v>#DIV/0!</v>
      </c>
      <c r="O379" s="479" t="e">
        <f>MR_Rohdaten!AG380-(MR_Regression!O$3*MR_Rohdaten!$D380+O$4)</f>
        <v>#DIV/0!</v>
      </c>
      <c r="P379" s="479" t="e">
        <f>MR_Rohdaten!AH380-(MR_Regression!P$3*MR_Rohdaten!$D380+P$4)</f>
        <v>#DIV/0!</v>
      </c>
    </row>
    <row r="380" spans="1:16" x14ac:dyDescent="0.25">
      <c r="A380" s="465">
        <v>375</v>
      </c>
      <c r="B380" s="479" t="e">
        <f>MR_Rohdaten!T381-(MR_Regression!B$3*MR_Rohdaten!$D381+B$4)</f>
        <v>#DIV/0!</v>
      </c>
      <c r="C380" s="479" t="e">
        <f>MR_Rohdaten!U381-(MR_Regression!C$3*MR_Rohdaten!$D381+C$4)</f>
        <v>#DIV/0!</v>
      </c>
      <c r="D380" s="479" t="e">
        <f>MR_Rohdaten!V381-(MR_Regression!D$3*MR_Rohdaten!$D381+D$4)</f>
        <v>#DIV/0!</v>
      </c>
      <c r="E380" s="479" t="e">
        <f>MR_Rohdaten!W381-(MR_Regression!E$3*MR_Rohdaten!$D381+E$4)</f>
        <v>#DIV/0!</v>
      </c>
      <c r="F380" s="479" t="e">
        <f>MR_Rohdaten!X381-(MR_Regression!F$3*MR_Rohdaten!$D381+F$4)</f>
        <v>#DIV/0!</v>
      </c>
      <c r="G380" s="479" t="e">
        <f>MR_Rohdaten!Y381-(MR_Regression!G$3*MR_Rohdaten!$D381+G$4)</f>
        <v>#DIV/0!</v>
      </c>
      <c r="H380" s="479" t="e">
        <f>MR_Rohdaten!Z381-(MR_Regression!H$3*MR_Rohdaten!$D381+H$4)</f>
        <v>#DIV/0!</v>
      </c>
      <c r="I380" s="479" t="e">
        <f>MR_Rohdaten!AA381-(MR_Regression!I$3*MR_Rohdaten!$D381+I$4)</f>
        <v>#DIV/0!</v>
      </c>
      <c r="J380" s="479" t="e">
        <f>MR_Rohdaten!AB381-(MR_Regression!J$3*MR_Rohdaten!$D381+J$4)</f>
        <v>#DIV/0!</v>
      </c>
      <c r="K380" s="479" t="e">
        <f>MR_Rohdaten!AC381-(MR_Regression!K$3*MR_Rohdaten!$D381+K$4)</f>
        <v>#DIV/0!</v>
      </c>
      <c r="L380" s="479" t="e">
        <f>MR_Rohdaten!AD381-(MR_Regression!L$3*MR_Rohdaten!$D381+L$4)</f>
        <v>#DIV/0!</v>
      </c>
      <c r="M380" s="479" t="e">
        <f>MR_Rohdaten!AE381-(MR_Regression!M$3*MR_Rohdaten!$D381+M$4)</f>
        <v>#DIV/0!</v>
      </c>
      <c r="N380" s="479" t="e">
        <f>MR_Rohdaten!AF381-(MR_Regression!N$3*MR_Rohdaten!$D381+N$4)</f>
        <v>#DIV/0!</v>
      </c>
      <c r="O380" s="479" t="e">
        <f>MR_Rohdaten!AG381-(MR_Regression!O$3*MR_Rohdaten!$D381+O$4)</f>
        <v>#DIV/0!</v>
      </c>
      <c r="P380" s="479" t="e">
        <f>MR_Rohdaten!AH381-(MR_Regression!P$3*MR_Rohdaten!$D381+P$4)</f>
        <v>#DIV/0!</v>
      </c>
    </row>
    <row r="381" spans="1:16" x14ac:dyDescent="0.25">
      <c r="A381" s="465">
        <v>376</v>
      </c>
      <c r="B381" s="479" t="e">
        <f>MR_Rohdaten!T382-(MR_Regression!B$3*MR_Rohdaten!$D382+B$4)</f>
        <v>#DIV/0!</v>
      </c>
      <c r="C381" s="479" t="e">
        <f>MR_Rohdaten!U382-(MR_Regression!C$3*MR_Rohdaten!$D382+C$4)</f>
        <v>#DIV/0!</v>
      </c>
      <c r="D381" s="479" t="e">
        <f>MR_Rohdaten!V382-(MR_Regression!D$3*MR_Rohdaten!$D382+D$4)</f>
        <v>#DIV/0!</v>
      </c>
      <c r="E381" s="479" t="e">
        <f>MR_Rohdaten!W382-(MR_Regression!E$3*MR_Rohdaten!$D382+E$4)</f>
        <v>#DIV/0!</v>
      </c>
      <c r="F381" s="479" t="e">
        <f>MR_Rohdaten!X382-(MR_Regression!F$3*MR_Rohdaten!$D382+F$4)</f>
        <v>#DIV/0!</v>
      </c>
      <c r="G381" s="479" t="e">
        <f>MR_Rohdaten!Y382-(MR_Regression!G$3*MR_Rohdaten!$D382+G$4)</f>
        <v>#DIV/0!</v>
      </c>
      <c r="H381" s="479" t="e">
        <f>MR_Rohdaten!Z382-(MR_Regression!H$3*MR_Rohdaten!$D382+H$4)</f>
        <v>#DIV/0!</v>
      </c>
      <c r="I381" s="479" t="e">
        <f>MR_Rohdaten!AA382-(MR_Regression!I$3*MR_Rohdaten!$D382+I$4)</f>
        <v>#DIV/0!</v>
      </c>
      <c r="J381" s="479" t="e">
        <f>MR_Rohdaten!AB382-(MR_Regression!J$3*MR_Rohdaten!$D382+J$4)</f>
        <v>#DIV/0!</v>
      </c>
      <c r="K381" s="479" t="e">
        <f>MR_Rohdaten!AC382-(MR_Regression!K$3*MR_Rohdaten!$D382+K$4)</f>
        <v>#DIV/0!</v>
      </c>
      <c r="L381" s="479" t="e">
        <f>MR_Rohdaten!AD382-(MR_Regression!L$3*MR_Rohdaten!$D382+L$4)</f>
        <v>#DIV/0!</v>
      </c>
      <c r="M381" s="479" t="e">
        <f>MR_Rohdaten!AE382-(MR_Regression!M$3*MR_Rohdaten!$D382+M$4)</f>
        <v>#DIV/0!</v>
      </c>
      <c r="N381" s="479" t="e">
        <f>MR_Rohdaten!AF382-(MR_Regression!N$3*MR_Rohdaten!$D382+N$4)</f>
        <v>#DIV/0!</v>
      </c>
      <c r="O381" s="479" t="e">
        <f>MR_Rohdaten!AG382-(MR_Regression!O$3*MR_Rohdaten!$D382+O$4)</f>
        <v>#DIV/0!</v>
      </c>
      <c r="P381" s="479" t="e">
        <f>MR_Rohdaten!AH382-(MR_Regression!P$3*MR_Rohdaten!$D382+P$4)</f>
        <v>#DIV/0!</v>
      </c>
    </row>
    <row r="382" spans="1:16" x14ac:dyDescent="0.25">
      <c r="A382" s="465">
        <v>377</v>
      </c>
      <c r="B382" s="479" t="e">
        <f>MR_Rohdaten!T383-(MR_Regression!B$3*MR_Rohdaten!$D383+B$4)</f>
        <v>#DIV/0!</v>
      </c>
      <c r="C382" s="479" t="e">
        <f>MR_Rohdaten!U383-(MR_Regression!C$3*MR_Rohdaten!$D383+C$4)</f>
        <v>#DIV/0!</v>
      </c>
      <c r="D382" s="479" t="e">
        <f>MR_Rohdaten!V383-(MR_Regression!D$3*MR_Rohdaten!$D383+D$4)</f>
        <v>#DIV/0!</v>
      </c>
      <c r="E382" s="479" t="e">
        <f>MR_Rohdaten!W383-(MR_Regression!E$3*MR_Rohdaten!$D383+E$4)</f>
        <v>#DIV/0!</v>
      </c>
      <c r="F382" s="479" t="e">
        <f>MR_Rohdaten!X383-(MR_Regression!F$3*MR_Rohdaten!$D383+F$4)</f>
        <v>#DIV/0!</v>
      </c>
      <c r="G382" s="479" t="e">
        <f>MR_Rohdaten!Y383-(MR_Regression!G$3*MR_Rohdaten!$D383+G$4)</f>
        <v>#DIV/0!</v>
      </c>
      <c r="H382" s="479" t="e">
        <f>MR_Rohdaten!Z383-(MR_Regression!H$3*MR_Rohdaten!$D383+H$4)</f>
        <v>#DIV/0!</v>
      </c>
      <c r="I382" s="479" t="e">
        <f>MR_Rohdaten!AA383-(MR_Regression!I$3*MR_Rohdaten!$D383+I$4)</f>
        <v>#DIV/0!</v>
      </c>
      <c r="J382" s="479" t="e">
        <f>MR_Rohdaten!AB383-(MR_Regression!J$3*MR_Rohdaten!$D383+J$4)</f>
        <v>#DIV/0!</v>
      </c>
      <c r="K382" s="479" t="e">
        <f>MR_Rohdaten!AC383-(MR_Regression!K$3*MR_Rohdaten!$D383+K$4)</f>
        <v>#DIV/0!</v>
      </c>
      <c r="L382" s="479" t="e">
        <f>MR_Rohdaten!AD383-(MR_Regression!L$3*MR_Rohdaten!$D383+L$4)</f>
        <v>#DIV/0!</v>
      </c>
      <c r="M382" s="479" t="e">
        <f>MR_Rohdaten!AE383-(MR_Regression!M$3*MR_Rohdaten!$D383+M$4)</f>
        <v>#DIV/0!</v>
      </c>
      <c r="N382" s="479" t="e">
        <f>MR_Rohdaten!AF383-(MR_Regression!N$3*MR_Rohdaten!$D383+N$4)</f>
        <v>#DIV/0!</v>
      </c>
      <c r="O382" s="479" t="e">
        <f>MR_Rohdaten!AG383-(MR_Regression!O$3*MR_Rohdaten!$D383+O$4)</f>
        <v>#DIV/0!</v>
      </c>
      <c r="P382" s="479" t="e">
        <f>MR_Rohdaten!AH383-(MR_Regression!P$3*MR_Rohdaten!$D383+P$4)</f>
        <v>#DIV/0!</v>
      </c>
    </row>
    <row r="383" spans="1:16" x14ac:dyDescent="0.25">
      <c r="A383" s="465">
        <v>378</v>
      </c>
      <c r="B383" s="479" t="e">
        <f>MR_Rohdaten!T384-(MR_Regression!B$3*MR_Rohdaten!$D384+B$4)</f>
        <v>#DIV/0!</v>
      </c>
      <c r="C383" s="479" t="e">
        <f>MR_Rohdaten!U384-(MR_Regression!C$3*MR_Rohdaten!$D384+C$4)</f>
        <v>#DIV/0!</v>
      </c>
      <c r="D383" s="479" t="e">
        <f>MR_Rohdaten!V384-(MR_Regression!D$3*MR_Rohdaten!$D384+D$4)</f>
        <v>#DIV/0!</v>
      </c>
      <c r="E383" s="479" t="e">
        <f>MR_Rohdaten!W384-(MR_Regression!E$3*MR_Rohdaten!$D384+E$4)</f>
        <v>#DIV/0!</v>
      </c>
      <c r="F383" s="479" t="e">
        <f>MR_Rohdaten!X384-(MR_Regression!F$3*MR_Rohdaten!$D384+F$4)</f>
        <v>#DIV/0!</v>
      </c>
      <c r="G383" s="479" t="e">
        <f>MR_Rohdaten!Y384-(MR_Regression!G$3*MR_Rohdaten!$D384+G$4)</f>
        <v>#DIV/0!</v>
      </c>
      <c r="H383" s="479" t="e">
        <f>MR_Rohdaten!Z384-(MR_Regression!H$3*MR_Rohdaten!$D384+H$4)</f>
        <v>#DIV/0!</v>
      </c>
      <c r="I383" s="479" t="e">
        <f>MR_Rohdaten!AA384-(MR_Regression!I$3*MR_Rohdaten!$D384+I$4)</f>
        <v>#DIV/0!</v>
      </c>
      <c r="J383" s="479" t="e">
        <f>MR_Rohdaten!AB384-(MR_Regression!J$3*MR_Rohdaten!$D384+J$4)</f>
        <v>#DIV/0!</v>
      </c>
      <c r="K383" s="479" t="e">
        <f>MR_Rohdaten!AC384-(MR_Regression!K$3*MR_Rohdaten!$D384+K$4)</f>
        <v>#DIV/0!</v>
      </c>
      <c r="L383" s="479" t="e">
        <f>MR_Rohdaten!AD384-(MR_Regression!L$3*MR_Rohdaten!$D384+L$4)</f>
        <v>#DIV/0!</v>
      </c>
      <c r="M383" s="479" t="e">
        <f>MR_Rohdaten!AE384-(MR_Regression!M$3*MR_Rohdaten!$D384+M$4)</f>
        <v>#DIV/0!</v>
      </c>
      <c r="N383" s="479" t="e">
        <f>MR_Rohdaten!AF384-(MR_Regression!N$3*MR_Rohdaten!$D384+N$4)</f>
        <v>#DIV/0!</v>
      </c>
      <c r="O383" s="479" t="e">
        <f>MR_Rohdaten!AG384-(MR_Regression!O$3*MR_Rohdaten!$D384+O$4)</f>
        <v>#DIV/0!</v>
      </c>
      <c r="P383" s="479" t="e">
        <f>MR_Rohdaten!AH384-(MR_Regression!P$3*MR_Rohdaten!$D384+P$4)</f>
        <v>#DIV/0!</v>
      </c>
    </row>
    <row r="384" spans="1:16" x14ac:dyDescent="0.25">
      <c r="A384" s="465">
        <v>379</v>
      </c>
      <c r="B384" s="479" t="e">
        <f>MR_Rohdaten!T385-(MR_Regression!B$3*MR_Rohdaten!$D385+B$4)</f>
        <v>#DIV/0!</v>
      </c>
      <c r="C384" s="479" t="e">
        <f>MR_Rohdaten!U385-(MR_Regression!C$3*MR_Rohdaten!$D385+C$4)</f>
        <v>#DIV/0!</v>
      </c>
      <c r="D384" s="479" t="e">
        <f>MR_Rohdaten!V385-(MR_Regression!D$3*MR_Rohdaten!$D385+D$4)</f>
        <v>#DIV/0!</v>
      </c>
      <c r="E384" s="479" t="e">
        <f>MR_Rohdaten!W385-(MR_Regression!E$3*MR_Rohdaten!$D385+E$4)</f>
        <v>#DIV/0!</v>
      </c>
      <c r="F384" s="479" t="e">
        <f>MR_Rohdaten!X385-(MR_Regression!F$3*MR_Rohdaten!$D385+F$4)</f>
        <v>#DIV/0!</v>
      </c>
      <c r="G384" s="479" t="e">
        <f>MR_Rohdaten!Y385-(MR_Regression!G$3*MR_Rohdaten!$D385+G$4)</f>
        <v>#DIV/0!</v>
      </c>
      <c r="H384" s="479" t="e">
        <f>MR_Rohdaten!Z385-(MR_Regression!H$3*MR_Rohdaten!$D385+H$4)</f>
        <v>#DIV/0!</v>
      </c>
      <c r="I384" s="479" t="e">
        <f>MR_Rohdaten!AA385-(MR_Regression!I$3*MR_Rohdaten!$D385+I$4)</f>
        <v>#DIV/0!</v>
      </c>
      <c r="J384" s="479" t="e">
        <f>MR_Rohdaten!AB385-(MR_Regression!J$3*MR_Rohdaten!$D385+J$4)</f>
        <v>#DIV/0!</v>
      </c>
      <c r="K384" s="479" t="e">
        <f>MR_Rohdaten!AC385-(MR_Regression!K$3*MR_Rohdaten!$D385+K$4)</f>
        <v>#DIV/0!</v>
      </c>
      <c r="L384" s="479" t="e">
        <f>MR_Rohdaten!AD385-(MR_Regression!L$3*MR_Rohdaten!$D385+L$4)</f>
        <v>#DIV/0!</v>
      </c>
      <c r="M384" s="479" t="e">
        <f>MR_Rohdaten!AE385-(MR_Regression!M$3*MR_Rohdaten!$D385+M$4)</f>
        <v>#DIV/0!</v>
      </c>
      <c r="N384" s="479" t="e">
        <f>MR_Rohdaten!AF385-(MR_Regression!N$3*MR_Rohdaten!$D385+N$4)</f>
        <v>#DIV/0!</v>
      </c>
      <c r="O384" s="479" t="e">
        <f>MR_Rohdaten!AG385-(MR_Regression!O$3*MR_Rohdaten!$D385+O$4)</f>
        <v>#DIV/0!</v>
      </c>
      <c r="P384" s="479" t="e">
        <f>MR_Rohdaten!AH385-(MR_Regression!P$3*MR_Rohdaten!$D385+P$4)</f>
        <v>#DIV/0!</v>
      </c>
    </row>
    <row r="385" spans="1:16" x14ac:dyDescent="0.25">
      <c r="A385" s="465">
        <v>380</v>
      </c>
      <c r="B385" s="479" t="e">
        <f>MR_Rohdaten!T386-(MR_Regression!B$3*MR_Rohdaten!$D386+B$4)</f>
        <v>#DIV/0!</v>
      </c>
      <c r="C385" s="479" t="e">
        <f>MR_Rohdaten!U386-(MR_Regression!C$3*MR_Rohdaten!$D386+C$4)</f>
        <v>#DIV/0!</v>
      </c>
      <c r="D385" s="479" t="e">
        <f>MR_Rohdaten!V386-(MR_Regression!D$3*MR_Rohdaten!$D386+D$4)</f>
        <v>#DIV/0!</v>
      </c>
      <c r="E385" s="479" t="e">
        <f>MR_Rohdaten!W386-(MR_Regression!E$3*MR_Rohdaten!$D386+E$4)</f>
        <v>#DIV/0!</v>
      </c>
      <c r="F385" s="479" t="e">
        <f>MR_Rohdaten!X386-(MR_Regression!F$3*MR_Rohdaten!$D386+F$4)</f>
        <v>#DIV/0!</v>
      </c>
      <c r="G385" s="479" t="e">
        <f>MR_Rohdaten!Y386-(MR_Regression!G$3*MR_Rohdaten!$D386+G$4)</f>
        <v>#DIV/0!</v>
      </c>
      <c r="H385" s="479" t="e">
        <f>MR_Rohdaten!Z386-(MR_Regression!H$3*MR_Rohdaten!$D386+H$4)</f>
        <v>#DIV/0!</v>
      </c>
      <c r="I385" s="479" t="e">
        <f>MR_Rohdaten!AA386-(MR_Regression!I$3*MR_Rohdaten!$D386+I$4)</f>
        <v>#DIV/0!</v>
      </c>
      <c r="J385" s="479" t="e">
        <f>MR_Rohdaten!AB386-(MR_Regression!J$3*MR_Rohdaten!$D386+J$4)</f>
        <v>#DIV/0!</v>
      </c>
      <c r="K385" s="479" t="e">
        <f>MR_Rohdaten!AC386-(MR_Regression!K$3*MR_Rohdaten!$D386+K$4)</f>
        <v>#DIV/0!</v>
      </c>
      <c r="L385" s="479" t="e">
        <f>MR_Rohdaten!AD386-(MR_Regression!L$3*MR_Rohdaten!$D386+L$4)</f>
        <v>#DIV/0!</v>
      </c>
      <c r="M385" s="479" t="e">
        <f>MR_Rohdaten!AE386-(MR_Regression!M$3*MR_Rohdaten!$D386+M$4)</f>
        <v>#DIV/0!</v>
      </c>
      <c r="N385" s="479" t="e">
        <f>MR_Rohdaten!AF386-(MR_Regression!N$3*MR_Rohdaten!$D386+N$4)</f>
        <v>#DIV/0!</v>
      </c>
      <c r="O385" s="479" t="e">
        <f>MR_Rohdaten!AG386-(MR_Regression!O$3*MR_Rohdaten!$D386+O$4)</f>
        <v>#DIV/0!</v>
      </c>
      <c r="P385" s="479" t="e">
        <f>MR_Rohdaten!AH386-(MR_Regression!P$3*MR_Rohdaten!$D386+P$4)</f>
        <v>#DIV/0!</v>
      </c>
    </row>
    <row r="386" spans="1:16" x14ac:dyDescent="0.25">
      <c r="A386" s="465">
        <v>381</v>
      </c>
      <c r="B386" s="479" t="e">
        <f>MR_Rohdaten!T387-(MR_Regression!B$3*MR_Rohdaten!$D387+B$4)</f>
        <v>#DIV/0!</v>
      </c>
      <c r="C386" s="479" t="e">
        <f>MR_Rohdaten!U387-(MR_Regression!C$3*MR_Rohdaten!$D387+C$4)</f>
        <v>#DIV/0!</v>
      </c>
      <c r="D386" s="479" t="e">
        <f>MR_Rohdaten!V387-(MR_Regression!D$3*MR_Rohdaten!$D387+D$4)</f>
        <v>#DIV/0!</v>
      </c>
      <c r="E386" s="479" t="e">
        <f>MR_Rohdaten!W387-(MR_Regression!E$3*MR_Rohdaten!$D387+E$4)</f>
        <v>#DIV/0!</v>
      </c>
      <c r="F386" s="479" t="e">
        <f>MR_Rohdaten!X387-(MR_Regression!F$3*MR_Rohdaten!$D387+F$4)</f>
        <v>#DIV/0!</v>
      </c>
      <c r="G386" s="479" t="e">
        <f>MR_Rohdaten!Y387-(MR_Regression!G$3*MR_Rohdaten!$D387+G$4)</f>
        <v>#DIV/0!</v>
      </c>
      <c r="H386" s="479" t="e">
        <f>MR_Rohdaten!Z387-(MR_Regression!H$3*MR_Rohdaten!$D387+H$4)</f>
        <v>#DIV/0!</v>
      </c>
      <c r="I386" s="479" t="e">
        <f>MR_Rohdaten!AA387-(MR_Regression!I$3*MR_Rohdaten!$D387+I$4)</f>
        <v>#DIV/0!</v>
      </c>
      <c r="J386" s="479" t="e">
        <f>MR_Rohdaten!AB387-(MR_Regression!J$3*MR_Rohdaten!$D387+J$4)</f>
        <v>#DIV/0!</v>
      </c>
      <c r="K386" s="479" t="e">
        <f>MR_Rohdaten!AC387-(MR_Regression!K$3*MR_Rohdaten!$D387+K$4)</f>
        <v>#DIV/0!</v>
      </c>
      <c r="L386" s="479" t="e">
        <f>MR_Rohdaten!AD387-(MR_Regression!L$3*MR_Rohdaten!$D387+L$4)</f>
        <v>#DIV/0!</v>
      </c>
      <c r="M386" s="479" t="e">
        <f>MR_Rohdaten!AE387-(MR_Regression!M$3*MR_Rohdaten!$D387+M$4)</f>
        <v>#DIV/0!</v>
      </c>
      <c r="N386" s="479" t="e">
        <f>MR_Rohdaten!AF387-(MR_Regression!N$3*MR_Rohdaten!$D387+N$4)</f>
        <v>#DIV/0!</v>
      </c>
      <c r="O386" s="479" t="e">
        <f>MR_Rohdaten!AG387-(MR_Regression!O$3*MR_Rohdaten!$D387+O$4)</f>
        <v>#DIV/0!</v>
      </c>
      <c r="P386" s="479" t="e">
        <f>MR_Rohdaten!AH387-(MR_Regression!P$3*MR_Rohdaten!$D387+P$4)</f>
        <v>#DIV/0!</v>
      </c>
    </row>
    <row r="387" spans="1:16" x14ac:dyDescent="0.25">
      <c r="A387" s="465">
        <v>382</v>
      </c>
      <c r="B387" s="479" t="e">
        <f>MR_Rohdaten!T388-(MR_Regression!B$3*MR_Rohdaten!$D388+B$4)</f>
        <v>#DIV/0!</v>
      </c>
      <c r="C387" s="479" t="e">
        <f>MR_Rohdaten!U388-(MR_Regression!C$3*MR_Rohdaten!$D388+C$4)</f>
        <v>#DIV/0!</v>
      </c>
      <c r="D387" s="479" t="e">
        <f>MR_Rohdaten!V388-(MR_Regression!D$3*MR_Rohdaten!$D388+D$4)</f>
        <v>#DIV/0!</v>
      </c>
      <c r="E387" s="479" t="e">
        <f>MR_Rohdaten!W388-(MR_Regression!E$3*MR_Rohdaten!$D388+E$4)</f>
        <v>#DIV/0!</v>
      </c>
      <c r="F387" s="479" t="e">
        <f>MR_Rohdaten!X388-(MR_Regression!F$3*MR_Rohdaten!$D388+F$4)</f>
        <v>#DIV/0!</v>
      </c>
      <c r="G387" s="479" t="e">
        <f>MR_Rohdaten!Y388-(MR_Regression!G$3*MR_Rohdaten!$D388+G$4)</f>
        <v>#DIV/0!</v>
      </c>
      <c r="H387" s="479" t="e">
        <f>MR_Rohdaten!Z388-(MR_Regression!H$3*MR_Rohdaten!$D388+H$4)</f>
        <v>#DIV/0!</v>
      </c>
      <c r="I387" s="479" t="e">
        <f>MR_Rohdaten!AA388-(MR_Regression!I$3*MR_Rohdaten!$D388+I$4)</f>
        <v>#DIV/0!</v>
      </c>
      <c r="J387" s="479" t="e">
        <f>MR_Rohdaten!AB388-(MR_Regression!J$3*MR_Rohdaten!$D388+J$4)</f>
        <v>#DIV/0!</v>
      </c>
      <c r="K387" s="479" t="e">
        <f>MR_Rohdaten!AC388-(MR_Regression!K$3*MR_Rohdaten!$D388+K$4)</f>
        <v>#DIV/0!</v>
      </c>
      <c r="L387" s="479" t="e">
        <f>MR_Rohdaten!AD388-(MR_Regression!L$3*MR_Rohdaten!$D388+L$4)</f>
        <v>#DIV/0!</v>
      </c>
      <c r="M387" s="479" t="e">
        <f>MR_Rohdaten!AE388-(MR_Regression!M$3*MR_Rohdaten!$D388+M$4)</f>
        <v>#DIV/0!</v>
      </c>
      <c r="N387" s="479" t="e">
        <f>MR_Rohdaten!AF388-(MR_Regression!N$3*MR_Rohdaten!$D388+N$4)</f>
        <v>#DIV/0!</v>
      </c>
      <c r="O387" s="479" t="e">
        <f>MR_Rohdaten!AG388-(MR_Regression!O$3*MR_Rohdaten!$D388+O$4)</f>
        <v>#DIV/0!</v>
      </c>
      <c r="P387" s="479" t="e">
        <f>MR_Rohdaten!AH388-(MR_Regression!P$3*MR_Rohdaten!$D388+P$4)</f>
        <v>#DIV/0!</v>
      </c>
    </row>
    <row r="388" spans="1:16" x14ac:dyDescent="0.25">
      <c r="A388" s="465">
        <v>383</v>
      </c>
      <c r="B388" s="479" t="e">
        <f>MR_Rohdaten!T389-(MR_Regression!B$3*MR_Rohdaten!$D389+B$4)</f>
        <v>#DIV/0!</v>
      </c>
      <c r="C388" s="479" t="e">
        <f>MR_Rohdaten!U389-(MR_Regression!C$3*MR_Rohdaten!$D389+C$4)</f>
        <v>#DIV/0!</v>
      </c>
      <c r="D388" s="479" t="e">
        <f>MR_Rohdaten!V389-(MR_Regression!D$3*MR_Rohdaten!$D389+D$4)</f>
        <v>#DIV/0!</v>
      </c>
      <c r="E388" s="479" t="e">
        <f>MR_Rohdaten!W389-(MR_Regression!E$3*MR_Rohdaten!$D389+E$4)</f>
        <v>#DIV/0!</v>
      </c>
      <c r="F388" s="479" t="e">
        <f>MR_Rohdaten!X389-(MR_Regression!F$3*MR_Rohdaten!$D389+F$4)</f>
        <v>#DIV/0!</v>
      </c>
      <c r="G388" s="479" t="e">
        <f>MR_Rohdaten!Y389-(MR_Regression!G$3*MR_Rohdaten!$D389+G$4)</f>
        <v>#DIV/0!</v>
      </c>
      <c r="H388" s="479" t="e">
        <f>MR_Rohdaten!Z389-(MR_Regression!H$3*MR_Rohdaten!$D389+H$4)</f>
        <v>#DIV/0!</v>
      </c>
      <c r="I388" s="479" t="e">
        <f>MR_Rohdaten!AA389-(MR_Regression!I$3*MR_Rohdaten!$D389+I$4)</f>
        <v>#DIV/0!</v>
      </c>
      <c r="J388" s="479" t="e">
        <f>MR_Rohdaten!AB389-(MR_Regression!J$3*MR_Rohdaten!$D389+J$4)</f>
        <v>#DIV/0!</v>
      </c>
      <c r="K388" s="479" t="e">
        <f>MR_Rohdaten!AC389-(MR_Regression!K$3*MR_Rohdaten!$D389+K$4)</f>
        <v>#DIV/0!</v>
      </c>
      <c r="L388" s="479" t="e">
        <f>MR_Rohdaten!AD389-(MR_Regression!L$3*MR_Rohdaten!$D389+L$4)</f>
        <v>#DIV/0!</v>
      </c>
      <c r="M388" s="479" t="e">
        <f>MR_Rohdaten!AE389-(MR_Regression!M$3*MR_Rohdaten!$D389+M$4)</f>
        <v>#DIV/0!</v>
      </c>
      <c r="N388" s="479" t="e">
        <f>MR_Rohdaten!AF389-(MR_Regression!N$3*MR_Rohdaten!$D389+N$4)</f>
        <v>#DIV/0!</v>
      </c>
      <c r="O388" s="479" t="e">
        <f>MR_Rohdaten!AG389-(MR_Regression!O$3*MR_Rohdaten!$D389+O$4)</f>
        <v>#DIV/0!</v>
      </c>
      <c r="P388" s="479" t="e">
        <f>MR_Rohdaten!AH389-(MR_Regression!P$3*MR_Rohdaten!$D389+P$4)</f>
        <v>#DIV/0!</v>
      </c>
    </row>
    <row r="389" spans="1:16" x14ac:dyDescent="0.25">
      <c r="A389" s="465">
        <v>384</v>
      </c>
      <c r="B389" s="479" t="e">
        <f>MR_Rohdaten!T390-(MR_Regression!B$3*MR_Rohdaten!$D390+B$4)</f>
        <v>#DIV/0!</v>
      </c>
      <c r="C389" s="479" t="e">
        <f>MR_Rohdaten!U390-(MR_Regression!C$3*MR_Rohdaten!$D390+C$4)</f>
        <v>#DIV/0!</v>
      </c>
      <c r="D389" s="479" t="e">
        <f>MR_Rohdaten!V390-(MR_Regression!D$3*MR_Rohdaten!$D390+D$4)</f>
        <v>#DIV/0!</v>
      </c>
      <c r="E389" s="479" t="e">
        <f>MR_Rohdaten!W390-(MR_Regression!E$3*MR_Rohdaten!$D390+E$4)</f>
        <v>#DIV/0!</v>
      </c>
      <c r="F389" s="479" t="e">
        <f>MR_Rohdaten!X390-(MR_Regression!F$3*MR_Rohdaten!$D390+F$4)</f>
        <v>#DIV/0!</v>
      </c>
      <c r="G389" s="479" t="e">
        <f>MR_Rohdaten!Y390-(MR_Regression!G$3*MR_Rohdaten!$D390+G$4)</f>
        <v>#DIV/0!</v>
      </c>
      <c r="H389" s="479" t="e">
        <f>MR_Rohdaten!Z390-(MR_Regression!H$3*MR_Rohdaten!$D390+H$4)</f>
        <v>#DIV/0!</v>
      </c>
      <c r="I389" s="479" t="e">
        <f>MR_Rohdaten!AA390-(MR_Regression!I$3*MR_Rohdaten!$D390+I$4)</f>
        <v>#DIV/0!</v>
      </c>
      <c r="J389" s="479" t="e">
        <f>MR_Rohdaten!AB390-(MR_Regression!J$3*MR_Rohdaten!$D390+J$4)</f>
        <v>#DIV/0!</v>
      </c>
      <c r="K389" s="479" t="e">
        <f>MR_Rohdaten!AC390-(MR_Regression!K$3*MR_Rohdaten!$D390+K$4)</f>
        <v>#DIV/0!</v>
      </c>
      <c r="L389" s="479" t="e">
        <f>MR_Rohdaten!AD390-(MR_Regression!L$3*MR_Rohdaten!$D390+L$4)</f>
        <v>#DIV/0!</v>
      </c>
      <c r="M389" s="479" t="e">
        <f>MR_Rohdaten!AE390-(MR_Regression!M$3*MR_Rohdaten!$D390+M$4)</f>
        <v>#DIV/0!</v>
      </c>
      <c r="N389" s="479" t="e">
        <f>MR_Rohdaten!AF390-(MR_Regression!N$3*MR_Rohdaten!$D390+N$4)</f>
        <v>#DIV/0!</v>
      </c>
      <c r="O389" s="479" t="e">
        <f>MR_Rohdaten!AG390-(MR_Regression!O$3*MR_Rohdaten!$D390+O$4)</f>
        <v>#DIV/0!</v>
      </c>
      <c r="P389" s="479" t="e">
        <f>MR_Rohdaten!AH390-(MR_Regression!P$3*MR_Rohdaten!$D390+P$4)</f>
        <v>#DIV/0!</v>
      </c>
    </row>
    <row r="390" spans="1:16" x14ac:dyDescent="0.25">
      <c r="A390" s="465">
        <v>385</v>
      </c>
      <c r="B390" s="479" t="e">
        <f>MR_Rohdaten!T391-(MR_Regression!B$3*MR_Rohdaten!$D391+B$4)</f>
        <v>#DIV/0!</v>
      </c>
      <c r="C390" s="479" t="e">
        <f>MR_Rohdaten!U391-(MR_Regression!C$3*MR_Rohdaten!$D391+C$4)</f>
        <v>#DIV/0!</v>
      </c>
      <c r="D390" s="479" t="e">
        <f>MR_Rohdaten!V391-(MR_Regression!D$3*MR_Rohdaten!$D391+D$4)</f>
        <v>#DIV/0!</v>
      </c>
      <c r="E390" s="479" t="e">
        <f>MR_Rohdaten!W391-(MR_Regression!E$3*MR_Rohdaten!$D391+E$4)</f>
        <v>#DIV/0!</v>
      </c>
      <c r="F390" s="479" t="e">
        <f>MR_Rohdaten!X391-(MR_Regression!F$3*MR_Rohdaten!$D391+F$4)</f>
        <v>#DIV/0!</v>
      </c>
      <c r="G390" s="479" t="e">
        <f>MR_Rohdaten!Y391-(MR_Regression!G$3*MR_Rohdaten!$D391+G$4)</f>
        <v>#DIV/0!</v>
      </c>
      <c r="H390" s="479" t="e">
        <f>MR_Rohdaten!Z391-(MR_Regression!H$3*MR_Rohdaten!$D391+H$4)</f>
        <v>#DIV/0!</v>
      </c>
      <c r="I390" s="479" t="e">
        <f>MR_Rohdaten!AA391-(MR_Regression!I$3*MR_Rohdaten!$D391+I$4)</f>
        <v>#DIV/0!</v>
      </c>
      <c r="J390" s="479" t="e">
        <f>MR_Rohdaten!AB391-(MR_Regression!J$3*MR_Rohdaten!$D391+J$4)</f>
        <v>#DIV/0!</v>
      </c>
      <c r="K390" s="479" t="e">
        <f>MR_Rohdaten!AC391-(MR_Regression!K$3*MR_Rohdaten!$D391+K$4)</f>
        <v>#DIV/0!</v>
      </c>
      <c r="L390" s="479" t="e">
        <f>MR_Rohdaten!AD391-(MR_Regression!L$3*MR_Rohdaten!$D391+L$4)</f>
        <v>#DIV/0!</v>
      </c>
      <c r="M390" s="479" t="e">
        <f>MR_Rohdaten!AE391-(MR_Regression!M$3*MR_Rohdaten!$D391+M$4)</f>
        <v>#DIV/0!</v>
      </c>
      <c r="N390" s="479" t="e">
        <f>MR_Rohdaten!AF391-(MR_Regression!N$3*MR_Rohdaten!$D391+N$4)</f>
        <v>#DIV/0!</v>
      </c>
      <c r="O390" s="479" t="e">
        <f>MR_Rohdaten!AG391-(MR_Regression!O$3*MR_Rohdaten!$D391+O$4)</f>
        <v>#DIV/0!</v>
      </c>
      <c r="P390" s="479" t="e">
        <f>MR_Rohdaten!AH391-(MR_Regression!P$3*MR_Rohdaten!$D391+P$4)</f>
        <v>#DIV/0!</v>
      </c>
    </row>
    <row r="391" spans="1:16" x14ac:dyDescent="0.25">
      <c r="A391" s="465">
        <v>386</v>
      </c>
      <c r="B391" s="479" t="e">
        <f>MR_Rohdaten!T392-(MR_Regression!B$3*MR_Rohdaten!$D392+B$4)</f>
        <v>#DIV/0!</v>
      </c>
      <c r="C391" s="479" t="e">
        <f>MR_Rohdaten!U392-(MR_Regression!C$3*MR_Rohdaten!$D392+C$4)</f>
        <v>#DIV/0!</v>
      </c>
      <c r="D391" s="479" t="e">
        <f>MR_Rohdaten!V392-(MR_Regression!D$3*MR_Rohdaten!$D392+D$4)</f>
        <v>#DIV/0!</v>
      </c>
      <c r="E391" s="479" t="e">
        <f>MR_Rohdaten!W392-(MR_Regression!E$3*MR_Rohdaten!$D392+E$4)</f>
        <v>#DIV/0!</v>
      </c>
      <c r="F391" s="479" t="e">
        <f>MR_Rohdaten!X392-(MR_Regression!F$3*MR_Rohdaten!$D392+F$4)</f>
        <v>#DIV/0!</v>
      </c>
      <c r="G391" s="479" t="e">
        <f>MR_Rohdaten!Y392-(MR_Regression!G$3*MR_Rohdaten!$D392+G$4)</f>
        <v>#DIV/0!</v>
      </c>
      <c r="H391" s="479" t="e">
        <f>MR_Rohdaten!Z392-(MR_Regression!H$3*MR_Rohdaten!$D392+H$4)</f>
        <v>#DIV/0!</v>
      </c>
      <c r="I391" s="479" t="e">
        <f>MR_Rohdaten!AA392-(MR_Regression!I$3*MR_Rohdaten!$D392+I$4)</f>
        <v>#DIV/0!</v>
      </c>
      <c r="J391" s="479" t="e">
        <f>MR_Rohdaten!AB392-(MR_Regression!J$3*MR_Rohdaten!$D392+J$4)</f>
        <v>#DIV/0!</v>
      </c>
      <c r="K391" s="479" t="e">
        <f>MR_Rohdaten!AC392-(MR_Regression!K$3*MR_Rohdaten!$D392+K$4)</f>
        <v>#DIV/0!</v>
      </c>
      <c r="L391" s="479" t="e">
        <f>MR_Rohdaten!AD392-(MR_Regression!L$3*MR_Rohdaten!$D392+L$4)</f>
        <v>#DIV/0!</v>
      </c>
      <c r="M391" s="479" t="e">
        <f>MR_Rohdaten!AE392-(MR_Regression!M$3*MR_Rohdaten!$D392+M$4)</f>
        <v>#DIV/0!</v>
      </c>
      <c r="N391" s="479" t="e">
        <f>MR_Rohdaten!AF392-(MR_Regression!N$3*MR_Rohdaten!$D392+N$4)</f>
        <v>#DIV/0!</v>
      </c>
      <c r="O391" s="479" t="e">
        <f>MR_Rohdaten!AG392-(MR_Regression!O$3*MR_Rohdaten!$D392+O$4)</f>
        <v>#DIV/0!</v>
      </c>
      <c r="P391" s="479" t="e">
        <f>MR_Rohdaten!AH392-(MR_Regression!P$3*MR_Rohdaten!$D392+P$4)</f>
        <v>#DIV/0!</v>
      </c>
    </row>
    <row r="392" spans="1:16" x14ac:dyDescent="0.25">
      <c r="A392" s="465">
        <v>387</v>
      </c>
      <c r="B392" s="479" t="e">
        <f>MR_Rohdaten!T393-(MR_Regression!B$3*MR_Rohdaten!$D393+B$4)</f>
        <v>#DIV/0!</v>
      </c>
      <c r="C392" s="479" t="e">
        <f>MR_Rohdaten!U393-(MR_Regression!C$3*MR_Rohdaten!$D393+C$4)</f>
        <v>#DIV/0!</v>
      </c>
      <c r="D392" s="479" t="e">
        <f>MR_Rohdaten!V393-(MR_Regression!D$3*MR_Rohdaten!$D393+D$4)</f>
        <v>#DIV/0!</v>
      </c>
      <c r="E392" s="479" t="e">
        <f>MR_Rohdaten!W393-(MR_Regression!E$3*MR_Rohdaten!$D393+E$4)</f>
        <v>#DIV/0!</v>
      </c>
      <c r="F392" s="479" t="e">
        <f>MR_Rohdaten!X393-(MR_Regression!F$3*MR_Rohdaten!$D393+F$4)</f>
        <v>#DIV/0!</v>
      </c>
      <c r="G392" s="479" t="e">
        <f>MR_Rohdaten!Y393-(MR_Regression!G$3*MR_Rohdaten!$D393+G$4)</f>
        <v>#DIV/0!</v>
      </c>
      <c r="H392" s="479" t="e">
        <f>MR_Rohdaten!Z393-(MR_Regression!H$3*MR_Rohdaten!$D393+H$4)</f>
        <v>#DIV/0!</v>
      </c>
      <c r="I392" s="479" t="e">
        <f>MR_Rohdaten!AA393-(MR_Regression!I$3*MR_Rohdaten!$D393+I$4)</f>
        <v>#DIV/0!</v>
      </c>
      <c r="J392" s="479" t="e">
        <f>MR_Rohdaten!AB393-(MR_Regression!J$3*MR_Rohdaten!$D393+J$4)</f>
        <v>#DIV/0!</v>
      </c>
      <c r="K392" s="479" t="e">
        <f>MR_Rohdaten!AC393-(MR_Regression!K$3*MR_Rohdaten!$D393+K$4)</f>
        <v>#DIV/0!</v>
      </c>
      <c r="L392" s="479" t="e">
        <f>MR_Rohdaten!AD393-(MR_Regression!L$3*MR_Rohdaten!$D393+L$4)</f>
        <v>#DIV/0!</v>
      </c>
      <c r="M392" s="479" t="e">
        <f>MR_Rohdaten!AE393-(MR_Regression!M$3*MR_Rohdaten!$D393+M$4)</f>
        <v>#DIV/0!</v>
      </c>
      <c r="N392" s="479" t="e">
        <f>MR_Rohdaten!AF393-(MR_Regression!N$3*MR_Rohdaten!$D393+N$4)</f>
        <v>#DIV/0!</v>
      </c>
      <c r="O392" s="479" t="e">
        <f>MR_Rohdaten!AG393-(MR_Regression!O$3*MR_Rohdaten!$D393+O$4)</f>
        <v>#DIV/0!</v>
      </c>
      <c r="P392" s="479" t="e">
        <f>MR_Rohdaten!AH393-(MR_Regression!P$3*MR_Rohdaten!$D393+P$4)</f>
        <v>#DIV/0!</v>
      </c>
    </row>
    <row r="393" spans="1:16" x14ac:dyDescent="0.25">
      <c r="A393" s="465">
        <v>388</v>
      </c>
      <c r="B393" s="479" t="e">
        <f>MR_Rohdaten!T394-(MR_Regression!B$3*MR_Rohdaten!$D394+B$4)</f>
        <v>#DIV/0!</v>
      </c>
      <c r="C393" s="479" t="e">
        <f>MR_Rohdaten!U394-(MR_Regression!C$3*MR_Rohdaten!$D394+C$4)</f>
        <v>#DIV/0!</v>
      </c>
      <c r="D393" s="479" t="e">
        <f>MR_Rohdaten!V394-(MR_Regression!D$3*MR_Rohdaten!$D394+D$4)</f>
        <v>#DIV/0!</v>
      </c>
      <c r="E393" s="479" t="e">
        <f>MR_Rohdaten!W394-(MR_Regression!E$3*MR_Rohdaten!$D394+E$4)</f>
        <v>#DIV/0!</v>
      </c>
      <c r="F393" s="479" t="e">
        <f>MR_Rohdaten!X394-(MR_Regression!F$3*MR_Rohdaten!$D394+F$4)</f>
        <v>#DIV/0!</v>
      </c>
      <c r="G393" s="479" t="e">
        <f>MR_Rohdaten!Y394-(MR_Regression!G$3*MR_Rohdaten!$D394+G$4)</f>
        <v>#DIV/0!</v>
      </c>
      <c r="H393" s="479" t="e">
        <f>MR_Rohdaten!Z394-(MR_Regression!H$3*MR_Rohdaten!$D394+H$4)</f>
        <v>#DIV/0!</v>
      </c>
      <c r="I393" s="479" t="e">
        <f>MR_Rohdaten!AA394-(MR_Regression!I$3*MR_Rohdaten!$D394+I$4)</f>
        <v>#DIV/0!</v>
      </c>
      <c r="J393" s="479" t="e">
        <f>MR_Rohdaten!AB394-(MR_Regression!J$3*MR_Rohdaten!$D394+J$4)</f>
        <v>#DIV/0!</v>
      </c>
      <c r="K393" s="479" t="e">
        <f>MR_Rohdaten!AC394-(MR_Regression!K$3*MR_Rohdaten!$D394+K$4)</f>
        <v>#DIV/0!</v>
      </c>
      <c r="L393" s="479" t="e">
        <f>MR_Rohdaten!AD394-(MR_Regression!L$3*MR_Rohdaten!$D394+L$4)</f>
        <v>#DIV/0!</v>
      </c>
      <c r="M393" s="479" t="e">
        <f>MR_Rohdaten!AE394-(MR_Regression!M$3*MR_Rohdaten!$D394+M$4)</f>
        <v>#DIV/0!</v>
      </c>
      <c r="N393" s="479" t="e">
        <f>MR_Rohdaten!AF394-(MR_Regression!N$3*MR_Rohdaten!$D394+N$4)</f>
        <v>#DIV/0!</v>
      </c>
      <c r="O393" s="479" t="e">
        <f>MR_Rohdaten!AG394-(MR_Regression!O$3*MR_Rohdaten!$D394+O$4)</f>
        <v>#DIV/0!</v>
      </c>
      <c r="P393" s="479" t="e">
        <f>MR_Rohdaten!AH394-(MR_Regression!P$3*MR_Rohdaten!$D394+P$4)</f>
        <v>#DIV/0!</v>
      </c>
    </row>
    <row r="394" spans="1:16" x14ac:dyDescent="0.25">
      <c r="A394" s="465">
        <v>389</v>
      </c>
      <c r="B394" s="479" t="e">
        <f>MR_Rohdaten!T395-(MR_Regression!B$3*MR_Rohdaten!$D395+B$4)</f>
        <v>#DIV/0!</v>
      </c>
      <c r="C394" s="479" t="e">
        <f>MR_Rohdaten!U395-(MR_Regression!C$3*MR_Rohdaten!$D395+C$4)</f>
        <v>#DIV/0!</v>
      </c>
      <c r="D394" s="479" t="e">
        <f>MR_Rohdaten!V395-(MR_Regression!D$3*MR_Rohdaten!$D395+D$4)</f>
        <v>#DIV/0!</v>
      </c>
      <c r="E394" s="479" t="e">
        <f>MR_Rohdaten!W395-(MR_Regression!E$3*MR_Rohdaten!$D395+E$4)</f>
        <v>#DIV/0!</v>
      </c>
      <c r="F394" s="479" t="e">
        <f>MR_Rohdaten!X395-(MR_Regression!F$3*MR_Rohdaten!$D395+F$4)</f>
        <v>#DIV/0!</v>
      </c>
      <c r="G394" s="479" t="e">
        <f>MR_Rohdaten!Y395-(MR_Regression!G$3*MR_Rohdaten!$D395+G$4)</f>
        <v>#DIV/0!</v>
      </c>
      <c r="H394" s="479" t="e">
        <f>MR_Rohdaten!Z395-(MR_Regression!H$3*MR_Rohdaten!$D395+H$4)</f>
        <v>#DIV/0!</v>
      </c>
      <c r="I394" s="479" t="e">
        <f>MR_Rohdaten!AA395-(MR_Regression!I$3*MR_Rohdaten!$D395+I$4)</f>
        <v>#DIV/0!</v>
      </c>
      <c r="J394" s="479" t="e">
        <f>MR_Rohdaten!AB395-(MR_Regression!J$3*MR_Rohdaten!$D395+J$4)</f>
        <v>#DIV/0!</v>
      </c>
      <c r="K394" s="479" t="e">
        <f>MR_Rohdaten!AC395-(MR_Regression!K$3*MR_Rohdaten!$D395+K$4)</f>
        <v>#DIV/0!</v>
      </c>
      <c r="L394" s="479" t="e">
        <f>MR_Rohdaten!AD395-(MR_Regression!L$3*MR_Rohdaten!$D395+L$4)</f>
        <v>#DIV/0!</v>
      </c>
      <c r="M394" s="479" t="e">
        <f>MR_Rohdaten!AE395-(MR_Regression!M$3*MR_Rohdaten!$D395+M$4)</f>
        <v>#DIV/0!</v>
      </c>
      <c r="N394" s="479" t="e">
        <f>MR_Rohdaten!AF395-(MR_Regression!N$3*MR_Rohdaten!$D395+N$4)</f>
        <v>#DIV/0!</v>
      </c>
      <c r="O394" s="479" t="e">
        <f>MR_Rohdaten!AG395-(MR_Regression!O$3*MR_Rohdaten!$D395+O$4)</f>
        <v>#DIV/0!</v>
      </c>
      <c r="P394" s="479" t="e">
        <f>MR_Rohdaten!AH395-(MR_Regression!P$3*MR_Rohdaten!$D395+P$4)</f>
        <v>#DIV/0!</v>
      </c>
    </row>
    <row r="395" spans="1:16" x14ac:dyDescent="0.25">
      <c r="A395" s="465">
        <v>390</v>
      </c>
      <c r="B395" s="479" t="e">
        <f>MR_Rohdaten!T396-(MR_Regression!B$3*MR_Rohdaten!$D396+B$4)</f>
        <v>#DIV/0!</v>
      </c>
      <c r="C395" s="479" t="e">
        <f>MR_Rohdaten!U396-(MR_Regression!C$3*MR_Rohdaten!$D396+C$4)</f>
        <v>#DIV/0!</v>
      </c>
      <c r="D395" s="479" t="e">
        <f>MR_Rohdaten!V396-(MR_Regression!D$3*MR_Rohdaten!$D396+D$4)</f>
        <v>#DIV/0!</v>
      </c>
      <c r="E395" s="479" t="e">
        <f>MR_Rohdaten!W396-(MR_Regression!E$3*MR_Rohdaten!$D396+E$4)</f>
        <v>#DIV/0!</v>
      </c>
      <c r="F395" s="479" t="e">
        <f>MR_Rohdaten!X396-(MR_Regression!F$3*MR_Rohdaten!$D396+F$4)</f>
        <v>#DIV/0!</v>
      </c>
      <c r="G395" s="479" t="e">
        <f>MR_Rohdaten!Y396-(MR_Regression!G$3*MR_Rohdaten!$D396+G$4)</f>
        <v>#DIV/0!</v>
      </c>
      <c r="H395" s="479" t="e">
        <f>MR_Rohdaten!Z396-(MR_Regression!H$3*MR_Rohdaten!$D396+H$4)</f>
        <v>#DIV/0!</v>
      </c>
      <c r="I395" s="479" t="e">
        <f>MR_Rohdaten!AA396-(MR_Regression!I$3*MR_Rohdaten!$D396+I$4)</f>
        <v>#DIV/0!</v>
      </c>
      <c r="J395" s="479" t="e">
        <f>MR_Rohdaten!AB396-(MR_Regression!J$3*MR_Rohdaten!$D396+J$4)</f>
        <v>#DIV/0!</v>
      </c>
      <c r="K395" s="479" t="e">
        <f>MR_Rohdaten!AC396-(MR_Regression!K$3*MR_Rohdaten!$D396+K$4)</f>
        <v>#DIV/0!</v>
      </c>
      <c r="L395" s="479" t="e">
        <f>MR_Rohdaten!AD396-(MR_Regression!L$3*MR_Rohdaten!$D396+L$4)</f>
        <v>#DIV/0!</v>
      </c>
      <c r="M395" s="479" t="e">
        <f>MR_Rohdaten!AE396-(MR_Regression!M$3*MR_Rohdaten!$D396+M$4)</f>
        <v>#DIV/0!</v>
      </c>
      <c r="N395" s="479" t="e">
        <f>MR_Rohdaten!AF396-(MR_Regression!N$3*MR_Rohdaten!$D396+N$4)</f>
        <v>#DIV/0!</v>
      </c>
      <c r="O395" s="479" t="e">
        <f>MR_Rohdaten!AG396-(MR_Regression!O$3*MR_Rohdaten!$D396+O$4)</f>
        <v>#DIV/0!</v>
      </c>
      <c r="P395" s="479" t="e">
        <f>MR_Rohdaten!AH396-(MR_Regression!P$3*MR_Rohdaten!$D396+P$4)</f>
        <v>#DIV/0!</v>
      </c>
    </row>
    <row r="396" spans="1:16" x14ac:dyDescent="0.25">
      <c r="A396" s="465">
        <v>391</v>
      </c>
      <c r="B396" s="479" t="e">
        <f>MR_Rohdaten!T397-(MR_Regression!B$3*MR_Rohdaten!$D397+B$4)</f>
        <v>#DIV/0!</v>
      </c>
      <c r="C396" s="479" t="e">
        <f>MR_Rohdaten!U397-(MR_Regression!C$3*MR_Rohdaten!$D397+C$4)</f>
        <v>#DIV/0!</v>
      </c>
      <c r="D396" s="479" t="e">
        <f>MR_Rohdaten!V397-(MR_Regression!D$3*MR_Rohdaten!$D397+D$4)</f>
        <v>#DIV/0!</v>
      </c>
      <c r="E396" s="479" t="e">
        <f>MR_Rohdaten!W397-(MR_Regression!E$3*MR_Rohdaten!$D397+E$4)</f>
        <v>#DIV/0!</v>
      </c>
      <c r="F396" s="479" t="e">
        <f>MR_Rohdaten!X397-(MR_Regression!F$3*MR_Rohdaten!$D397+F$4)</f>
        <v>#DIV/0!</v>
      </c>
      <c r="G396" s="479" t="e">
        <f>MR_Rohdaten!Y397-(MR_Regression!G$3*MR_Rohdaten!$D397+G$4)</f>
        <v>#DIV/0!</v>
      </c>
      <c r="H396" s="479" t="e">
        <f>MR_Rohdaten!Z397-(MR_Regression!H$3*MR_Rohdaten!$D397+H$4)</f>
        <v>#DIV/0!</v>
      </c>
      <c r="I396" s="479" t="e">
        <f>MR_Rohdaten!AA397-(MR_Regression!I$3*MR_Rohdaten!$D397+I$4)</f>
        <v>#DIV/0!</v>
      </c>
      <c r="J396" s="479" t="e">
        <f>MR_Rohdaten!AB397-(MR_Regression!J$3*MR_Rohdaten!$D397+J$4)</f>
        <v>#DIV/0!</v>
      </c>
      <c r="K396" s="479" t="e">
        <f>MR_Rohdaten!AC397-(MR_Regression!K$3*MR_Rohdaten!$D397+K$4)</f>
        <v>#DIV/0!</v>
      </c>
      <c r="L396" s="479" t="e">
        <f>MR_Rohdaten!AD397-(MR_Regression!L$3*MR_Rohdaten!$D397+L$4)</f>
        <v>#DIV/0!</v>
      </c>
      <c r="M396" s="479" t="e">
        <f>MR_Rohdaten!AE397-(MR_Regression!M$3*MR_Rohdaten!$D397+M$4)</f>
        <v>#DIV/0!</v>
      </c>
      <c r="N396" s="479" t="e">
        <f>MR_Rohdaten!AF397-(MR_Regression!N$3*MR_Rohdaten!$D397+N$4)</f>
        <v>#DIV/0!</v>
      </c>
      <c r="O396" s="479" t="e">
        <f>MR_Rohdaten!AG397-(MR_Regression!O$3*MR_Rohdaten!$D397+O$4)</f>
        <v>#DIV/0!</v>
      </c>
      <c r="P396" s="479" t="e">
        <f>MR_Rohdaten!AH397-(MR_Regression!P$3*MR_Rohdaten!$D397+P$4)</f>
        <v>#DIV/0!</v>
      </c>
    </row>
    <row r="397" spans="1:16" x14ac:dyDescent="0.25">
      <c r="A397" s="465">
        <v>392</v>
      </c>
      <c r="B397" s="479" t="e">
        <f>MR_Rohdaten!T398-(MR_Regression!B$3*MR_Rohdaten!$D398+B$4)</f>
        <v>#DIV/0!</v>
      </c>
      <c r="C397" s="479" t="e">
        <f>MR_Rohdaten!U398-(MR_Regression!C$3*MR_Rohdaten!$D398+C$4)</f>
        <v>#DIV/0!</v>
      </c>
      <c r="D397" s="479" t="e">
        <f>MR_Rohdaten!V398-(MR_Regression!D$3*MR_Rohdaten!$D398+D$4)</f>
        <v>#DIV/0!</v>
      </c>
      <c r="E397" s="479" t="e">
        <f>MR_Rohdaten!W398-(MR_Regression!E$3*MR_Rohdaten!$D398+E$4)</f>
        <v>#DIV/0!</v>
      </c>
      <c r="F397" s="479" t="e">
        <f>MR_Rohdaten!X398-(MR_Regression!F$3*MR_Rohdaten!$D398+F$4)</f>
        <v>#DIV/0!</v>
      </c>
      <c r="G397" s="479" t="e">
        <f>MR_Rohdaten!Y398-(MR_Regression!G$3*MR_Rohdaten!$D398+G$4)</f>
        <v>#DIV/0!</v>
      </c>
      <c r="H397" s="479" t="e">
        <f>MR_Rohdaten!Z398-(MR_Regression!H$3*MR_Rohdaten!$D398+H$4)</f>
        <v>#DIV/0!</v>
      </c>
      <c r="I397" s="479" t="e">
        <f>MR_Rohdaten!AA398-(MR_Regression!I$3*MR_Rohdaten!$D398+I$4)</f>
        <v>#DIV/0!</v>
      </c>
      <c r="J397" s="479" t="e">
        <f>MR_Rohdaten!AB398-(MR_Regression!J$3*MR_Rohdaten!$D398+J$4)</f>
        <v>#DIV/0!</v>
      </c>
      <c r="K397" s="479" t="e">
        <f>MR_Rohdaten!AC398-(MR_Regression!K$3*MR_Rohdaten!$D398+K$4)</f>
        <v>#DIV/0!</v>
      </c>
      <c r="L397" s="479" t="e">
        <f>MR_Rohdaten!AD398-(MR_Regression!L$3*MR_Rohdaten!$D398+L$4)</f>
        <v>#DIV/0!</v>
      </c>
      <c r="M397" s="479" t="e">
        <f>MR_Rohdaten!AE398-(MR_Regression!M$3*MR_Rohdaten!$D398+M$4)</f>
        <v>#DIV/0!</v>
      </c>
      <c r="N397" s="479" t="e">
        <f>MR_Rohdaten!AF398-(MR_Regression!N$3*MR_Rohdaten!$D398+N$4)</f>
        <v>#DIV/0!</v>
      </c>
      <c r="O397" s="479" t="e">
        <f>MR_Rohdaten!AG398-(MR_Regression!O$3*MR_Rohdaten!$D398+O$4)</f>
        <v>#DIV/0!</v>
      </c>
      <c r="P397" s="479" t="e">
        <f>MR_Rohdaten!AH398-(MR_Regression!P$3*MR_Rohdaten!$D398+P$4)</f>
        <v>#DIV/0!</v>
      </c>
    </row>
    <row r="398" spans="1:16" x14ac:dyDescent="0.25">
      <c r="A398" s="465">
        <v>393</v>
      </c>
      <c r="B398" s="479" t="e">
        <f>MR_Rohdaten!T399-(MR_Regression!B$3*MR_Rohdaten!$D399+B$4)</f>
        <v>#DIV/0!</v>
      </c>
      <c r="C398" s="479" t="e">
        <f>MR_Rohdaten!U399-(MR_Regression!C$3*MR_Rohdaten!$D399+C$4)</f>
        <v>#DIV/0!</v>
      </c>
      <c r="D398" s="479" t="e">
        <f>MR_Rohdaten!V399-(MR_Regression!D$3*MR_Rohdaten!$D399+D$4)</f>
        <v>#DIV/0!</v>
      </c>
      <c r="E398" s="479" t="e">
        <f>MR_Rohdaten!W399-(MR_Regression!E$3*MR_Rohdaten!$D399+E$4)</f>
        <v>#DIV/0!</v>
      </c>
      <c r="F398" s="479" t="e">
        <f>MR_Rohdaten!X399-(MR_Regression!F$3*MR_Rohdaten!$D399+F$4)</f>
        <v>#DIV/0!</v>
      </c>
      <c r="G398" s="479" t="e">
        <f>MR_Rohdaten!Y399-(MR_Regression!G$3*MR_Rohdaten!$D399+G$4)</f>
        <v>#DIV/0!</v>
      </c>
      <c r="H398" s="479" t="e">
        <f>MR_Rohdaten!Z399-(MR_Regression!H$3*MR_Rohdaten!$D399+H$4)</f>
        <v>#DIV/0!</v>
      </c>
      <c r="I398" s="479" t="e">
        <f>MR_Rohdaten!AA399-(MR_Regression!I$3*MR_Rohdaten!$D399+I$4)</f>
        <v>#DIV/0!</v>
      </c>
      <c r="J398" s="479" t="e">
        <f>MR_Rohdaten!AB399-(MR_Regression!J$3*MR_Rohdaten!$D399+J$4)</f>
        <v>#DIV/0!</v>
      </c>
      <c r="K398" s="479" t="e">
        <f>MR_Rohdaten!AC399-(MR_Regression!K$3*MR_Rohdaten!$D399+K$4)</f>
        <v>#DIV/0!</v>
      </c>
      <c r="L398" s="479" t="e">
        <f>MR_Rohdaten!AD399-(MR_Regression!L$3*MR_Rohdaten!$D399+L$4)</f>
        <v>#DIV/0!</v>
      </c>
      <c r="M398" s="479" t="e">
        <f>MR_Rohdaten!AE399-(MR_Regression!M$3*MR_Rohdaten!$D399+M$4)</f>
        <v>#DIV/0!</v>
      </c>
      <c r="N398" s="479" t="e">
        <f>MR_Rohdaten!AF399-(MR_Regression!N$3*MR_Rohdaten!$D399+N$4)</f>
        <v>#DIV/0!</v>
      </c>
      <c r="O398" s="479" t="e">
        <f>MR_Rohdaten!AG399-(MR_Regression!O$3*MR_Rohdaten!$D399+O$4)</f>
        <v>#DIV/0!</v>
      </c>
      <c r="P398" s="479" t="e">
        <f>MR_Rohdaten!AH399-(MR_Regression!P$3*MR_Rohdaten!$D399+P$4)</f>
        <v>#DIV/0!</v>
      </c>
    </row>
    <row r="399" spans="1:16" x14ac:dyDescent="0.25">
      <c r="A399" s="465">
        <v>394</v>
      </c>
      <c r="B399" s="479" t="e">
        <f>MR_Rohdaten!T400-(MR_Regression!B$3*MR_Rohdaten!$D400+B$4)</f>
        <v>#DIV/0!</v>
      </c>
      <c r="C399" s="479" t="e">
        <f>MR_Rohdaten!U400-(MR_Regression!C$3*MR_Rohdaten!$D400+C$4)</f>
        <v>#DIV/0!</v>
      </c>
      <c r="D399" s="479" t="e">
        <f>MR_Rohdaten!V400-(MR_Regression!D$3*MR_Rohdaten!$D400+D$4)</f>
        <v>#DIV/0!</v>
      </c>
      <c r="E399" s="479" t="e">
        <f>MR_Rohdaten!W400-(MR_Regression!E$3*MR_Rohdaten!$D400+E$4)</f>
        <v>#DIV/0!</v>
      </c>
      <c r="F399" s="479" t="e">
        <f>MR_Rohdaten!X400-(MR_Regression!F$3*MR_Rohdaten!$D400+F$4)</f>
        <v>#DIV/0!</v>
      </c>
      <c r="G399" s="479" t="e">
        <f>MR_Rohdaten!Y400-(MR_Regression!G$3*MR_Rohdaten!$D400+G$4)</f>
        <v>#DIV/0!</v>
      </c>
      <c r="H399" s="479" t="e">
        <f>MR_Rohdaten!Z400-(MR_Regression!H$3*MR_Rohdaten!$D400+H$4)</f>
        <v>#DIV/0!</v>
      </c>
      <c r="I399" s="479" t="e">
        <f>MR_Rohdaten!AA400-(MR_Regression!I$3*MR_Rohdaten!$D400+I$4)</f>
        <v>#DIV/0!</v>
      </c>
      <c r="J399" s="479" t="e">
        <f>MR_Rohdaten!AB400-(MR_Regression!J$3*MR_Rohdaten!$D400+J$4)</f>
        <v>#DIV/0!</v>
      </c>
      <c r="K399" s="479" t="e">
        <f>MR_Rohdaten!AC400-(MR_Regression!K$3*MR_Rohdaten!$D400+K$4)</f>
        <v>#DIV/0!</v>
      </c>
      <c r="L399" s="479" t="e">
        <f>MR_Rohdaten!AD400-(MR_Regression!L$3*MR_Rohdaten!$D400+L$4)</f>
        <v>#DIV/0!</v>
      </c>
      <c r="M399" s="479" t="e">
        <f>MR_Rohdaten!AE400-(MR_Regression!M$3*MR_Rohdaten!$D400+M$4)</f>
        <v>#DIV/0!</v>
      </c>
      <c r="N399" s="479" t="e">
        <f>MR_Rohdaten!AF400-(MR_Regression!N$3*MR_Rohdaten!$D400+N$4)</f>
        <v>#DIV/0!</v>
      </c>
      <c r="O399" s="479" t="e">
        <f>MR_Rohdaten!AG400-(MR_Regression!O$3*MR_Rohdaten!$D400+O$4)</f>
        <v>#DIV/0!</v>
      </c>
      <c r="P399" s="479" t="e">
        <f>MR_Rohdaten!AH400-(MR_Regression!P$3*MR_Rohdaten!$D400+P$4)</f>
        <v>#DIV/0!</v>
      </c>
    </row>
    <row r="400" spans="1:16" x14ac:dyDescent="0.25">
      <c r="A400" s="465">
        <v>395</v>
      </c>
      <c r="B400" s="479" t="e">
        <f>MR_Rohdaten!T401-(MR_Regression!B$3*MR_Rohdaten!$D401+B$4)</f>
        <v>#DIV/0!</v>
      </c>
      <c r="C400" s="479" t="e">
        <f>MR_Rohdaten!U401-(MR_Regression!C$3*MR_Rohdaten!$D401+C$4)</f>
        <v>#DIV/0!</v>
      </c>
      <c r="D400" s="479" t="e">
        <f>MR_Rohdaten!V401-(MR_Regression!D$3*MR_Rohdaten!$D401+D$4)</f>
        <v>#DIV/0!</v>
      </c>
      <c r="E400" s="479" t="e">
        <f>MR_Rohdaten!W401-(MR_Regression!E$3*MR_Rohdaten!$D401+E$4)</f>
        <v>#DIV/0!</v>
      </c>
      <c r="F400" s="479" t="e">
        <f>MR_Rohdaten!X401-(MR_Regression!F$3*MR_Rohdaten!$D401+F$4)</f>
        <v>#DIV/0!</v>
      </c>
      <c r="G400" s="479" t="e">
        <f>MR_Rohdaten!Y401-(MR_Regression!G$3*MR_Rohdaten!$D401+G$4)</f>
        <v>#DIV/0!</v>
      </c>
      <c r="H400" s="479" t="e">
        <f>MR_Rohdaten!Z401-(MR_Regression!H$3*MR_Rohdaten!$D401+H$4)</f>
        <v>#DIV/0!</v>
      </c>
      <c r="I400" s="479" t="e">
        <f>MR_Rohdaten!AA401-(MR_Regression!I$3*MR_Rohdaten!$D401+I$4)</f>
        <v>#DIV/0!</v>
      </c>
      <c r="J400" s="479" t="e">
        <f>MR_Rohdaten!AB401-(MR_Regression!J$3*MR_Rohdaten!$D401+J$4)</f>
        <v>#DIV/0!</v>
      </c>
      <c r="K400" s="479" t="e">
        <f>MR_Rohdaten!AC401-(MR_Regression!K$3*MR_Rohdaten!$D401+K$4)</f>
        <v>#DIV/0!</v>
      </c>
      <c r="L400" s="479" t="e">
        <f>MR_Rohdaten!AD401-(MR_Regression!L$3*MR_Rohdaten!$D401+L$4)</f>
        <v>#DIV/0!</v>
      </c>
      <c r="M400" s="479" t="e">
        <f>MR_Rohdaten!AE401-(MR_Regression!M$3*MR_Rohdaten!$D401+M$4)</f>
        <v>#DIV/0!</v>
      </c>
      <c r="N400" s="479" t="e">
        <f>MR_Rohdaten!AF401-(MR_Regression!N$3*MR_Rohdaten!$D401+N$4)</f>
        <v>#DIV/0!</v>
      </c>
      <c r="O400" s="479" t="e">
        <f>MR_Rohdaten!AG401-(MR_Regression!O$3*MR_Rohdaten!$D401+O$4)</f>
        <v>#DIV/0!</v>
      </c>
      <c r="P400" s="479" t="e">
        <f>MR_Rohdaten!AH401-(MR_Regression!P$3*MR_Rohdaten!$D401+P$4)</f>
        <v>#DIV/0!</v>
      </c>
    </row>
    <row r="401" spans="1:16" x14ac:dyDescent="0.25">
      <c r="A401" s="465">
        <v>396</v>
      </c>
      <c r="B401" s="479" t="e">
        <f>MR_Rohdaten!T402-(MR_Regression!B$3*MR_Rohdaten!$D402+B$4)</f>
        <v>#DIV/0!</v>
      </c>
      <c r="C401" s="479" t="e">
        <f>MR_Rohdaten!U402-(MR_Regression!C$3*MR_Rohdaten!$D402+C$4)</f>
        <v>#DIV/0!</v>
      </c>
      <c r="D401" s="479" t="e">
        <f>MR_Rohdaten!V402-(MR_Regression!D$3*MR_Rohdaten!$D402+D$4)</f>
        <v>#DIV/0!</v>
      </c>
      <c r="E401" s="479" t="e">
        <f>MR_Rohdaten!W402-(MR_Regression!E$3*MR_Rohdaten!$D402+E$4)</f>
        <v>#DIV/0!</v>
      </c>
      <c r="F401" s="479" t="e">
        <f>MR_Rohdaten!X402-(MR_Regression!F$3*MR_Rohdaten!$D402+F$4)</f>
        <v>#DIV/0!</v>
      </c>
      <c r="G401" s="479" t="e">
        <f>MR_Rohdaten!Y402-(MR_Regression!G$3*MR_Rohdaten!$D402+G$4)</f>
        <v>#DIV/0!</v>
      </c>
      <c r="H401" s="479" t="e">
        <f>MR_Rohdaten!Z402-(MR_Regression!H$3*MR_Rohdaten!$D402+H$4)</f>
        <v>#DIV/0!</v>
      </c>
      <c r="I401" s="479" t="e">
        <f>MR_Rohdaten!AA402-(MR_Regression!I$3*MR_Rohdaten!$D402+I$4)</f>
        <v>#DIV/0!</v>
      </c>
      <c r="J401" s="479" t="e">
        <f>MR_Rohdaten!AB402-(MR_Regression!J$3*MR_Rohdaten!$D402+J$4)</f>
        <v>#DIV/0!</v>
      </c>
      <c r="K401" s="479" t="e">
        <f>MR_Rohdaten!AC402-(MR_Regression!K$3*MR_Rohdaten!$D402+K$4)</f>
        <v>#DIV/0!</v>
      </c>
      <c r="L401" s="479" t="e">
        <f>MR_Rohdaten!AD402-(MR_Regression!L$3*MR_Rohdaten!$D402+L$4)</f>
        <v>#DIV/0!</v>
      </c>
      <c r="M401" s="479" t="e">
        <f>MR_Rohdaten!AE402-(MR_Regression!M$3*MR_Rohdaten!$D402+M$4)</f>
        <v>#DIV/0!</v>
      </c>
      <c r="N401" s="479" t="e">
        <f>MR_Rohdaten!AF402-(MR_Regression!N$3*MR_Rohdaten!$D402+N$4)</f>
        <v>#DIV/0!</v>
      </c>
      <c r="O401" s="479" t="e">
        <f>MR_Rohdaten!AG402-(MR_Regression!O$3*MR_Rohdaten!$D402+O$4)</f>
        <v>#DIV/0!</v>
      </c>
      <c r="P401" s="479" t="e">
        <f>MR_Rohdaten!AH402-(MR_Regression!P$3*MR_Rohdaten!$D402+P$4)</f>
        <v>#DIV/0!</v>
      </c>
    </row>
    <row r="402" spans="1:16" x14ac:dyDescent="0.25">
      <c r="A402" s="465">
        <v>397</v>
      </c>
      <c r="B402" s="479" t="e">
        <f>MR_Rohdaten!T403-(MR_Regression!B$3*MR_Rohdaten!$D403+B$4)</f>
        <v>#DIV/0!</v>
      </c>
      <c r="C402" s="479" t="e">
        <f>MR_Rohdaten!U403-(MR_Regression!C$3*MR_Rohdaten!$D403+C$4)</f>
        <v>#DIV/0!</v>
      </c>
      <c r="D402" s="479" t="e">
        <f>MR_Rohdaten!V403-(MR_Regression!D$3*MR_Rohdaten!$D403+D$4)</f>
        <v>#DIV/0!</v>
      </c>
      <c r="E402" s="479" t="e">
        <f>MR_Rohdaten!W403-(MR_Regression!E$3*MR_Rohdaten!$D403+E$4)</f>
        <v>#DIV/0!</v>
      </c>
      <c r="F402" s="479" t="e">
        <f>MR_Rohdaten!X403-(MR_Regression!F$3*MR_Rohdaten!$D403+F$4)</f>
        <v>#DIV/0!</v>
      </c>
      <c r="G402" s="479" t="e">
        <f>MR_Rohdaten!Y403-(MR_Regression!G$3*MR_Rohdaten!$D403+G$4)</f>
        <v>#DIV/0!</v>
      </c>
      <c r="H402" s="479" t="e">
        <f>MR_Rohdaten!Z403-(MR_Regression!H$3*MR_Rohdaten!$D403+H$4)</f>
        <v>#DIV/0!</v>
      </c>
      <c r="I402" s="479" t="e">
        <f>MR_Rohdaten!AA403-(MR_Regression!I$3*MR_Rohdaten!$D403+I$4)</f>
        <v>#DIV/0!</v>
      </c>
      <c r="J402" s="479" t="e">
        <f>MR_Rohdaten!AB403-(MR_Regression!J$3*MR_Rohdaten!$D403+J$4)</f>
        <v>#DIV/0!</v>
      </c>
      <c r="K402" s="479" t="e">
        <f>MR_Rohdaten!AC403-(MR_Regression!K$3*MR_Rohdaten!$D403+K$4)</f>
        <v>#DIV/0!</v>
      </c>
      <c r="L402" s="479" t="e">
        <f>MR_Rohdaten!AD403-(MR_Regression!L$3*MR_Rohdaten!$D403+L$4)</f>
        <v>#DIV/0!</v>
      </c>
      <c r="M402" s="479" t="e">
        <f>MR_Rohdaten!AE403-(MR_Regression!M$3*MR_Rohdaten!$D403+M$4)</f>
        <v>#DIV/0!</v>
      </c>
      <c r="N402" s="479" t="e">
        <f>MR_Rohdaten!AF403-(MR_Regression!N$3*MR_Rohdaten!$D403+N$4)</f>
        <v>#DIV/0!</v>
      </c>
      <c r="O402" s="479" t="e">
        <f>MR_Rohdaten!AG403-(MR_Regression!O$3*MR_Rohdaten!$D403+O$4)</f>
        <v>#DIV/0!</v>
      </c>
      <c r="P402" s="479" t="e">
        <f>MR_Rohdaten!AH403-(MR_Regression!P$3*MR_Rohdaten!$D403+P$4)</f>
        <v>#DIV/0!</v>
      </c>
    </row>
    <row r="403" spans="1:16" x14ac:dyDescent="0.25">
      <c r="A403" s="465">
        <v>398</v>
      </c>
      <c r="B403" s="479" t="e">
        <f>MR_Rohdaten!T404-(MR_Regression!B$3*MR_Rohdaten!$D404+B$4)</f>
        <v>#DIV/0!</v>
      </c>
      <c r="C403" s="479" t="e">
        <f>MR_Rohdaten!U404-(MR_Regression!C$3*MR_Rohdaten!$D404+C$4)</f>
        <v>#DIV/0!</v>
      </c>
      <c r="D403" s="479" t="e">
        <f>MR_Rohdaten!V404-(MR_Regression!D$3*MR_Rohdaten!$D404+D$4)</f>
        <v>#DIV/0!</v>
      </c>
      <c r="E403" s="479" t="e">
        <f>MR_Rohdaten!W404-(MR_Regression!E$3*MR_Rohdaten!$D404+E$4)</f>
        <v>#DIV/0!</v>
      </c>
      <c r="F403" s="479" t="e">
        <f>MR_Rohdaten!X404-(MR_Regression!F$3*MR_Rohdaten!$D404+F$4)</f>
        <v>#DIV/0!</v>
      </c>
      <c r="G403" s="479" t="e">
        <f>MR_Rohdaten!Y404-(MR_Regression!G$3*MR_Rohdaten!$D404+G$4)</f>
        <v>#DIV/0!</v>
      </c>
      <c r="H403" s="479" t="e">
        <f>MR_Rohdaten!Z404-(MR_Regression!H$3*MR_Rohdaten!$D404+H$4)</f>
        <v>#DIV/0!</v>
      </c>
      <c r="I403" s="479" t="e">
        <f>MR_Rohdaten!AA404-(MR_Regression!I$3*MR_Rohdaten!$D404+I$4)</f>
        <v>#DIV/0!</v>
      </c>
      <c r="J403" s="479" t="e">
        <f>MR_Rohdaten!AB404-(MR_Regression!J$3*MR_Rohdaten!$D404+J$4)</f>
        <v>#DIV/0!</v>
      </c>
      <c r="K403" s="479" t="e">
        <f>MR_Rohdaten!AC404-(MR_Regression!K$3*MR_Rohdaten!$D404+K$4)</f>
        <v>#DIV/0!</v>
      </c>
      <c r="L403" s="479" t="e">
        <f>MR_Rohdaten!AD404-(MR_Regression!L$3*MR_Rohdaten!$D404+L$4)</f>
        <v>#DIV/0!</v>
      </c>
      <c r="M403" s="479" t="e">
        <f>MR_Rohdaten!AE404-(MR_Regression!M$3*MR_Rohdaten!$D404+M$4)</f>
        <v>#DIV/0!</v>
      </c>
      <c r="N403" s="479" t="e">
        <f>MR_Rohdaten!AF404-(MR_Regression!N$3*MR_Rohdaten!$D404+N$4)</f>
        <v>#DIV/0!</v>
      </c>
      <c r="O403" s="479" t="e">
        <f>MR_Rohdaten!AG404-(MR_Regression!O$3*MR_Rohdaten!$D404+O$4)</f>
        <v>#DIV/0!</v>
      </c>
      <c r="P403" s="479" t="e">
        <f>MR_Rohdaten!AH404-(MR_Regression!P$3*MR_Rohdaten!$D404+P$4)</f>
        <v>#DIV/0!</v>
      </c>
    </row>
    <row r="404" spans="1:16" x14ac:dyDescent="0.25">
      <c r="A404" s="465">
        <v>399</v>
      </c>
      <c r="B404" s="479" t="e">
        <f>MR_Rohdaten!T405-(MR_Regression!B$3*MR_Rohdaten!$D405+B$4)</f>
        <v>#DIV/0!</v>
      </c>
      <c r="C404" s="479" t="e">
        <f>MR_Rohdaten!U405-(MR_Regression!C$3*MR_Rohdaten!$D405+C$4)</f>
        <v>#DIV/0!</v>
      </c>
      <c r="D404" s="479" t="e">
        <f>MR_Rohdaten!V405-(MR_Regression!D$3*MR_Rohdaten!$D405+D$4)</f>
        <v>#DIV/0!</v>
      </c>
      <c r="E404" s="479" t="e">
        <f>MR_Rohdaten!W405-(MR_Regression!E$3*MR_Rohdaten!$D405+E$4)</f>
        <v>#DIV/0!</v>
      </c>
      <c r="F404" s="479" t="e">
        <f>MR_Rohdaten!X405-(MR_Regression!F$3*MR_Rohdaten!$D405+F$4)</f>
        <v>#DIV/0!</v>
      </c>
      <c r="G404" s="479" t="e">
        <f>MR_Rohdaten!Y405-(MR_Regression!G$3*MR_Rohdaten!$D405+G$4)</f>
        <v>#DIV/0!</v>
      </c>
      <c r="H404" s="479" t="e">
        <f>MR_Rohdaten!Z405-(MR_Regression!H$3*MR_Rohdaten!$D405+H$4)</f>
        <v>#DIV/0!</v>
      </c>
      <c r="I404" s="479" t="e">
        <f>MR_Rohdaten!AA405-(MR_Regression!I$3*MR_Rohdaten!$D405+I$4)</f>
        <v>#DIV/0!</v>
      </c>
      <c r="J404" s="479" t="e">
        <f>MR_Rohdaten!AB405-(MR_Regression!J$3*MR_Rohdaten!$D405+J$4)</f>
        <v>#DIV/0!</v>
      </c>
      <c r="K404" s="479" t="e">
        <f>MR_Rohdaten!AC405-(MR_Regression!K$3*MR_Rohdaten!$D405+K$4)</f>
        <v>#DIV/0!</v>
      </c>
      <c r="L404" s="479" t="e">
        <f>MR_Rohdaten!AD405-(MR_Regression!L$3*MR_Rohdaten!$D405+L$4)</f>
        <v>#DIV/0!</v>
      </c>
      <c r="M404" s="479" t="e">
        <f>MR_Rohdaten!AE405-(MR_Regression!M$3*MR_Rohdaten!$D405+M$4)</f>
        <v>#DIV/0!</v>
      </c>
      <c r="N404" s="479" t="e">
        <f>MR_Rohdaten!AF405-(MR_Regression!N$3*MR_Rohdaten!$D405+N$4)</f>
        <v>#DIV/0!</v>
      </c>
      <c r="O404" s="479" t="e">
        <f>MR_Rohdaten!AG405-(MR_Regression!O$3*MR_Rohdaten!$D405+O$4)</f>
        <v>#DIV/0!</v>
      </c>
      <c r="P404" s="479" t="e">
        <f>MR_Rohdaten!AH405-(MR_Regression!P$3*MR_Rohdaten!$D405+P$4)</f>
        <v>#DIV/0!</v>
      </c>
    </row>
    <row r="405" spans="1:16" x14ac:dyDescent="0.25">
      <c r="A405" s="465">
        <v>400</v>
      </c>
      <c r="B405" s="479" t="e">
        <f>MR_Rohdaten!T406-(MR_Regression!B$3*MR_Rohdaten!$D406+B$4)</f>
        <v>#DIV/0!</v>
      </c>
      <c r="C405" s="479" t="e">
        <f>MR_Rohdaten!U406-(MR_Regression!C$3*MR_Rohdaten!$D406+C$4)</f>
        <v>#DIV/0!</v>
      </c>
      <c r="D405" s="479" t="e">
        <f>MR_Rohdaten!V406-(MR_Regression!D$3*MR_Rohdaten!$D406+D$4)</f>
        <v>#DIV/0!</v>
      </c>
      <c r="E405" s="479" t="e">
        <f>MR_Rohdaten!W406-(MR_Regression!E$3*MR_Rohdaten!$D406+E$4)</f>
        <v>#DIV/0!</v>
      </c>
      <c r="F405" s="479" t="e">
        <f>MR_Rohdaten!X406-(MR_Regression!F$3*MR_Rohdaten!$D406+F$4)</f>
        <v>#DIV/0!</v>
      </c>
      <c r="G405" s="479" t="e">
        <f>MR_Rohdaten!Y406-(MR_Regression!G$3*MR_Rohdaten!$D406+G$4)</f>
        <v>#DIV/0!</v>
      </c>
      <c r="H405" s="479" t="e">
        <f>MR_Rohdaten!Z406-(MR_Regression!H$3*MR_Rohdaten!$D406+H$4)</f>
        <v>#DIV/0!</v>
      </c>
      <c r="I405" s="479" t="e">
        <f>MR_Rohdaten!AA406-(MR_Regression!I$3*MR_Rohdaten!$D406+I$4)</f>
        <v>#DIV/0!</v>
      </c>
      <c r="J405" s="479" t="e">
        <f>MR_Rohdaten!AB406-(MR_Regression!J$3*MR_Rohdaten!$D406+J$4)</f>
        <v>#DIV/0!</v>
      </c>
      <c r="K405" s="479" t="e">
        <f>MR_Rohdaten!AC406-(MR_Regression!K$3*MR_Rohdaten!$D406+K$4)</f>
        <v>#DIV/0!</v>
      </c>
      <c r="L405" s="479" t="e">
        <f>MR_Rohdaten!AD406-(MR_Regression!L$3*MR_Rohdaten!$D406+L$4)</f>
        <v>#DIV/0!</v>
      </c>
      <c r="M405" s="479" t="e">
        <f>MR_Rohdaten!AE406-(MR_Regression!M$3*MR_Rohdaten!$D406+M$4)</f>
        <v>#DIV/0!</v>
      </c>
      <c r="N405" s="479" t="e">
        <f>MR_Rohdaten!AF406-(MR_Regression!N$3*MR_Rohdaten!$D406+N$4)</f>
        <v>#DIV/0!</v>
      </c>
      <c r="O405" s="479" t="e">
        <f>MR_Rohdaten!AG406-(MR_Regression!O$3*MR_Rohdaten!$D406+O$4)</f>
        <v>#DIV/0!</v>
      </c>
      <c r="P405" s="479" t="e">
        <f>MR_Rohdaten!AH406-(MR_Regression!P$3*MR_Rohdaten!$D406+P$4)</f>
        <v>#DIV/0!</v>
      </c>
    </row>
    <row r="406" spans="1:16" x14ac:dyDescent="0.25">
      <c r="A406" s="465">
        <v>401</v>
      </c>
      <c r="B406" s="479" t="e">
        <f>MR_Rohdaten!T407-(MR_Regression!B$3*MR_Rohdaten!$D407+B$4)</f>
        <v>#DIV/0!</v>
      </c>
      <c r="C406" s="479" t="e">
        <f>MR_Rohdaten!U407-(MR_Regression!C$3*MR_Rohdaten!$D407+C$4)</f>
        <v>#DIV/0!</v>
      </c>
      <c r="D406" s="479" t="e">
        <f>MR_Rohdaten!V407-(MR_Regression!D$3*MR_Rohdaten!$D407+D$4)</f>
        <v>#DIV/0!</v>
      </c>
      <c r="E406" s="479" t="e">
        <f>MR_Rohdaten!W407-(MR_Regression!E$3*MR_Rohdaten!$D407+E$4)</f>
        <v>#DIV/0!</v>
      </c>
      <c r="F406" s="479" t="e">
        <f>MR_Rohdaten!X407-(MR_Regression!F$3*MR_Rohdaten!$D407+F$4)</f>
        <v>#DIV/0!</v>
      </c>
      <c r="G406" s="479" t="e">
        <f>MR_Rohdaten!Y407-(MR_Regression!G$3*MR_Rohdaten!$D407+G$4)</f>
        <v>#DIV/0!</v>
      </c>
      <c r="H406" s="479" t="e">
        <f>MR_Rohdaten!Z407-(MR_Regression!H$3*MR_Rohdaten!$D407+H$4)</f>
        <v>#DIV/0!</v>
      </c>
      <c r="I406" s="479" t="e">
        <f>MR_Rohdaten!AA407-(MR_Regression!I$3*MR_Rohdaten!$D407+I$4)</f>
        <v>#DIV/0!</v>
      </c>
      <c r="J406" s="479" t="e">
        <f>MR_Rohdaten!AB407-(MR_Regression!J$3*MR_Rohdaten!$D407+J$4)</f>
        <v>#DIV/0!</v>
      </c>
      <c r="K406" s="479" t="e">
        <f>MR_Rohdaten!AC407-(MR_Regression!K$3*MR_Rohdaten!$D407+K$4)</f>
        <v>#DIV/0!</v>
      </c>
      <c r="L406" s="479" t="e">
        <f>MR_Rohdaten!AD407-(MR_Regression!L$3*MR_Rohdaten!$D407+L$4)</f>
        <v>#DIV/0!</v>
      </c>
      <c r="M406" s="479" t="e">
        <f>MR_Rohdaten!AE407-(MR_Regression!M$3*MR_Rohdaten!$D407+M$4)</f>
        <v>#DIV/0!</v>
      </c>
      <c r="N406" s="479" t="e">
        <f>MR_Rohdaten!AF407-(MR_Regression!N$3*MR_Rohdaten!$D407+N$4)</f>
        <v>#DIV/0!</v>
      </c>
      <c r="O406" s="479" t="e">
        <f>MR_Rohdaten!AG407-(MR_Regression!O$3*MR_Rohdaten!$D407+O$4)</f>
        <v>#DIV/0!</v>
      </c>
      <c r="P406" s="479" t="e">
        <f>MR_Rohdaten!AH407-(MR_Regression!P$3*MR_Rohdaten!$D407+P$4)</f>
        <v>#DIV/0!</v>
      </c>
    </row>
    <row r="407" spans="1:16" x14ac:dyDescent="0.25">
      <c r="A407" s="465">
        <v>402</v>
      </c>
      <c r="B407" s="479" t="e">
        <f>MR_Rohdaten!T408-(MR_Regression!B$3*MR_Rohdaten!$D408+B$4)</f>
        <v>#DIV/0!</v>
      </c>
      <c r="C407" s="479" t="e">
        <f>MR_Rohdaten!U408-(MR_Regression!C$3*MR_Rohdaten!$D408+C$4)</f>
        <v>#DIV/0!</v>
      </c>
      <c r="D407" s="479" t="e">
        <f>MR_Rohdaten!V408-(MR_Regression!D$3*MR_Rohdaten!$D408+D$4)</f>
        <v>#DIV/0!</v>
      </c>
      <c r="E407" s="479" t="e">
        <f>MR_Rohdaten!W408-(MR_Regression!E$3*MR_Rohdaten!$D408+E$4)</f>
        <v>#DIV/0!</v>
      </c>
      <c r="F407" s="479" t="e">
        <f>MR_Rohdaten!X408-(MR_Regression!F$3*MR_Rohdaten!$D408+F$4)</f>
        <v>#DIV/0!</v>
      </c>
      <c r="G407" s="479" t="e">
        <f>MR_Rohdaten!Y408-(MR_Regression!G$3*MR_Rohdaten!$D408+G$4)</f>
        <v>#DIV/0!</v>
      </c>
      <c r="H407" s="479" t="e">
        <f>MR_Rohdaten!Z408-(MR_Regression!H$3*MR_Rohdaten!$D408+H$4)</f>
        <v>#DIV/0!</v>
      </c>
      <c r="I407" s="479" t="e">
        <f>MR_Rohdaten!AA408-(MR_Regression!I$3*MR_Rohdaten!$D408+I$4)</f>
        <v>#DIV/0!</v>
      </c>
      <c r="J407" s="479" t="e">
        <f>MR_Rohdaten!AB408-(MR_Regression!J$3*MR_Rohdaten!$D408+J$4)</f>
        <v>#DIV/0!</v>
      </c>
      <c r="K407" s="479" t="e">
        <f>MR_Rohdaten!AC408-(MR_Regression!K$3*MR_Rohdaten!$D408+K$4)</f>
        <v>#DIV/0!</v>
      </c>
      <c r="L407" s="479" t="e">
        <f>MR_Rohdaten!AD408-(MR_Regression!L$3*MR_Rohdaten!$D408+L$4)</f>
        <v>#DIV/0!</v>
      </c>
      <c r="M407" s="479" t="e">
        <f>MR_Rohdaten!AE408-(MR_Regression!M$3*MR_Rohdaten!$D408+M$4)</f>
        <v>#DIV/0!</v>
      </c>
      <c r="N407" s="479" t="e">
        <f>MR_Rohdaten!AF408-(MR_Regression!N$3*MR_Rohdaten!$D408+N$4)</f>
        <v>#DIV/0!</v>
      </c>
      <c r="O407" s="479" t="e">
        <f>MR_Rohdaten!AG408-(MR_Regression!O$3*MR_Rohdaten!$D408+O$4)</f>
        <v>#DIV/0!</v>
      </c>
      <c r="P407" s="479" t="e">
        <f>MR_Rohdaten!AH408-(MR_Regression!P$3*MR_Rohdaten!$D408+P$4)</f>
        <v>#DIV/0!</v>
      </c>
    </row>
    <row r="408" spans="1:16" x14ac:dyDescent="0.25">
      <c r="A408" s="465">
        <v>403</v>
      </c>
      <c r="B408" s="479" t="e">
        <f>MR_Rohdaten!T409-(MR_Regression!B$3*MR_Rohdaten!$D409+B$4)</f>
        <v>#DIV/0!</v>
      </c>
      <c r="C408" s="479" t="e">
        <f>MR_Rohdaten!U409-(MR_Regression!C$3*MR_Rohdaten!$D409+C$4)</f>
        <v>#DIV/0!</v>
      </c>
      <c r="D408" s="479" t="e">
        <f>MR_Rohdaten!V409-(MR_Regression!D$3*MR_Rohdaten!$D409+D$4)</f>
        <v>#DIV/0!</v>
      </c>
      <c r="E408" s="479" t="e">
        <f>MR_Rohdaten!W409-(MR_Regression!E$3*MR_Rohdaten!$D409+E$4)</f>
        <v>#DIV/0!</v>
      </c>
      <c r="F408" s="479" t="e">
        <f>MR_Rohdaten!X409-(MR_Regression!F$3*MR_Rohdaten!$D409+F$4)</f>
        <v>#DIV/0!</v>
      </c>
      <c r="G408" s="479" t="e">
        <f>MR_Rohdaten!Y409-(MR_Regression!G$3*MR_Rohdaten!$D409+G$4)</f>
        <v>#DIV/0!</v>
      </c>
      <c r="H408" s="479" t="e">
        <f>MR_Rohdaten!Z409-(MR_Regression!H$3*MR_Rohdaten!$D409+H$4)</f>
        <v>#DIV/0!</v>
      </c>
      <c r="I408" s="479" t="e">
        <f>MR_Rohdaten!AA409-(MR_Regression!I$3*MR_Rohdaten!$D409+I$4)</f>
        <v>#DIV/0!</v>
      </c>
      <c r="J408" s="479" t="e">
        <f>MR_Rohdaten!AB409-(MR_Regression!J$3*MR_Rohdaten!$D409+J$4)</f>
        <v>#DIV/0!</v>
      </c>
      <c r="K408" s="479" t="e">
        <f>MR_Rohdaten!AC409-(MR_Regression!K$3*MR_Rohdaten!$D409+K$4)</f>
        <v>#DIV/0!</v>
      </c>
      <c r="L408" s="479" t="e">
        <f>MR_Rohdaten!AD409-(MR_Regression!L$3*MR_Rohdaten!$D409+L$4)</f>
        <v>#DIV/0!</v>
      </c>
      <c r="M408" s="479" t="e">
        <f>MR_Rohdaten!AE409-(MR_Regression!M$3*MR_Rohdaten!$D409+M$4)</f>
        <v>#DIV/0!</v>
      </c>
      <c r="N408" s="479" t="e">
        <f>MR_Rohdaten!AF409-(MR_Regression!N$3*MR_Rohdaten!$D409+N$4)</f>
        <v>#DIV/0!</v>
      </c>
      <c r="O408" s="479" t="e">
        <f>MR_Rohdaten!AG409-(MR_Regression!O$3*MR_Rohdaten!$D409+O$4)</f>
        <v>#DIV/0!</v>
      </c>
      <c r="P408" s="479" t="e">
        <f>MR_Rohdaten!AH409-(MR_Regression!P$3*MR_Rohdaten!$D409+P$4)</f>
        <v>#DIV/0!</v>
      </c>
    </row>
    <row r="409" spans="1:16" x14ac:dyDescent="0.25">
      <c r="A409" s="465">
        <v>404</v>
      </c>
      <c r="B409" s="479" t="e">
        <f>MR_Rohdaten!T410-(MR_Regression!B$3*MR_Rohdaten!$D410+B$4)</f>
        <v>#DIV/0!</v>
      </c>
      <c r="C409" s="479" t="e">
        <f>MR_Rohdaten!U410-(MR_Regression!C$3*MR_Rohdaten!$D410+C$4)</f>
        <v>#DIV/0!</v>
      </c>
      <c r="D409" s="479" t="e">
        <f>MR_Rohdaten!V410-(MR_Regression!D$3*MR_Rohdaten!$D410+D$4)</f>
        <v>#DIV/0!</v>
      </c>
      <c r="E409" s="479" t="e">
        <f>MR_Rohdaten!W410-(MR_Regression!E$3*MR_Rohdaten!$D410+E$4)</f>
        <v>#DIV/0!</v>
      </c>
      <c r="F409" s="479" t="e">
        <f>MR_Rohdaten!X410-(MR_Regression!F$3*MR_Rohdaten!$D410+F$4)</f>
        <v>#DIV/0!</v>
      </c>
      <c r="G409" s="479" t="e">
        <f>MR_Rohdaten!Y410-(MR_Regression!G$3*MR_Rohdaten!$D410+G$4)</f>
        <v>#DIV/0!</v>
      </c>
      <c r="H409" s="479" t="e">
        <f>MR_Rohdaten!Z410-(MR_Regression!H$3*MR_Rohdaten!$D410+H$4)</f>
        <v>#DIV/0!</v>
      </c>
      <c r="I409" s="479" t="e">
        <f>MR_Rohdaten!AA410-(MR_Regression!I$3*MR_Rohdaten!$D410+I$4)</f>
        <v>#DIV/0!</v>
      </c>
      <c r="J409" s="479" t="e">
        <f>MR_Rohdaten!AB410-(MR_Regression!J$3*MR_Rohdaten!$D410+J$4)</f>
        <v>#DIV/0!</v>
      </c>
      <c r="K409" s="479" t="e">
        <f>MR_Rohdaten!AC410-(MR_Regression!K$3*MR_Rohdaten!$D410+K$4)</f>
        <v>#DIV/0!</v>
      </c>
      <c r="L409" s="479" t="e">
        <f>MR_Rohdaten!AD410-(MR_Regression!L$3*MR_Rohdaten!$D410+L$4)</f>
        <v>#DIV/0!</v>
      </c>
      <c r="M409" s="479" t="e">
        <f>MR_Rohdaten!AE410-(MR_Regression!M$3*MR_Rohdaten!$D410+M$4)</f>
        <v>#DIV/0!</v>
      </c>
      <c r="N409" s="479" t="e">
        <f>MR_Rohdaten!AF410-(MR_Regression!N$3*MR_Rohdaten!$D410+N$4)</f>
        <v>#DIV/0!</v>
      </c>
      <c r="O409" s="479" t="e">
        <f>MR_Rohdaten!AG410-(MR_Regression!O$3*MR_Rohdaten!$D410+O$4)</f>
        <v>#DIV/0!</v>
      </c>
      <c r="P409" s="479" t="e">
        <f>MR_Rohdaten!AH410-(MR_Regression!P$3*MR_Rohdaten!$D410+P$4)</f>
        <v>#DIV/0!</v>
      </c>
    </row>
    <row r="410" spans="1:16" x14ac:dyDescent="0.25">
      <c r="A410" s="465">
        <v>405</v>
      </c>
      <c r="B410" s="479" t="e">
        <f>MR_Rohdaten!T411-(MR_Regression!B$3*MR_Rohdaten!$D411+B$4)</f>
        <v>#DIV/0!</v>
      </c>
      <c r="C410" s="479" t="e">
        <f>MR_Rohdaten!U411-(MR_Regression!C$3*MR_Rohdaten!$D411+C$4)</f>
        <v>#DIV/0!</v>
      </c>
      <c r="D410" s="479" t="e">
        <f>MR_Rohdaten!V411-(MR_Regression!D$3*MR_Rohdaten!$D411+D$4)</f>
        <v>#DIV/0!</v>
      </c>
      <c r="E410" s="479" t="e">
        <f>MR_Rohdaten!W411-(MR_Regression!E$3*MR_Rohdaten!$D411+E$4)</f>
        <v>#DIV/0!</v>
      </c>
      <c r="F410" s="479" t="e">
        <f>MR_Rohdaten!X411-(MR_Regression!F$3*MR_Rohdaten!$D411+F$4)</f>
        <v>#DIV/0!</v>
      </c>
      <c r="G410" s="479" t="e">
        <f>MR_Rohdaten!Y411-(MR_Regression!G$3*MR_Rohdaten!$D411+G$4)</f>
        <v>#DIV/0!</v>
      </c>
      <c r="H410" s="479" t="e">
        <f>MR_Rohdaten!Z411-(MR_Regression!H$3*MR_Rohdaten!$D411+H$4)</f>
        <v>#DIV/0!</v>
      </c>
      <c r="I410" s="479" t="e">
        <f>MR_Rohdaten!AA411-(MR_Regression!I$3*MR_Rohdaten!$D411+I$4)</f>
        <v>#DIV/0!</v>
      </c>
      <c r="J410" s="479" t="e">
        <f>MR_Rohdaten!AB411-(MR_Regression!J$3*MR_Rohdaten!$D411+J$4)</f>
        <v>#DIV/0!</v>
      </c>
      <c r="K410" s="479" t="e">
        <f>MR_Rohdaten!AC411-(MR_Regression!K$3*MR_Rohdaten!$D411+K$4)</f>
        <v>#DIV/0!</v>
      </c>
      <c r="L410" s="479" t="e">
        <f>MR_Rohdaten!AD411-(MR_Regression!L$3*MR_Rohdaten!$D411+L$4)</f>
        <v>#DIV/0!</v>
      </c>
      <c r="M410" s="479" t="e">
        <f>MR_Rohdaten!AE411-(MR_Regression!M$3*MR_Rohdaten!$D411+M$4)</f>
        <v>#DIV/0!</v>
      </c>
      <c r="N410" s="479" t="e">
        <f>MR_Rohdaten!AF411-(MR_Regression!N$3*MR_Rohdaten!$D411+N$4)</f>
        <v>#DIV/0!</v>
      </c>
      <c r="O410" s="479" t="e">
        <f>MR_Rohdaten!AG411-(MR_Regression!O$3*MR_Rohdaten!$D411+O$4)</f>
        <v>#DIV/0!</v>
      </c>
      <c r="P410" s="479" t="e">
        <f>MR_Rohdaten!AH411-(MR_Regression!P$3*MR_Rohdaten!$D411+P$4)</f>
        <v>#DIV/0!</v>
      </c>
    </row>
    <row r="411" spans="1:16" x14ac:dyDescent="0.25">
      <c r="A411" s="465">
        <v>406</v>
      </c>
      <c r="B411" s="479" t="e">
        <f>MR_Rohdaten!T412-(MR_Regression!B$3*MR_Rohdaten!$D412+B$4)</f>
        <v>#DIV/0!</v>
      </c>
      <c r="C411" s="479" t="e">
        <f>MR_Rohdaten!U412-(MR_Regression!C$3*MR_Rohdaten!$D412+C$4)</f>
        <v>#DIV/0!</v>
      </c>
      <c r="D411" s="479" t="e">
        <f>MR_Rohdaten!V412-(MR_Regression!D$3*MR_Rohdaten!$D412+D$4)</f>
        <v>#DIV/0!</v>
      </c>
      <c r="E411" s="479" t="e">
        <f>MR_Rohdaten!W412-(MR_Regression!E$3*MR_Rohdaten!$D412+E$4)</f>
        <v>#DIV/0!</v>
      </c>
      <c r="F411" s="479" t="e">
        <f>MR_Rohdaten!X412-(MR_Regression!F$3*MR_Rohdaten!$D412+F$4)</f>
        <v>#DIV/0!</v>
      </c>
      <c r="G411" s="479" t="e">
        <f>MR_Rohdaten!Y412-(MR_Regression!G$3*MR_Rohdaten!$D412+G$4)</f>
        <v>#DIV/0!</v>
      </c>
      <c r="H411" s="479" t="e">
        <f>MR_Rohdaten!Z412-(MR_Regression!H$3*MR_Rohdaten!$D412+H$4)</f>
        <v>#DIV/0!</v>
      </c>
      <c r="I411" s="479" t="e">
        <f>MR_Rohdaten!AA412-(MR_Regression!I$3*MR_Rohdaten!$D412+I$4)</f>
        <v>#DIV/0!</v>
      </c>
      <c r="J411" s="479" t="e">
        <f>MR_Rohdaten!AB412-(MR_Regression!J$3*MR_Rohdaten!$D412+J$4)</f>
        <v>#DIV/0!</v>
      </c>
      <c r="K411" s="479" t="e">
        <f>MR_Rohdaten!AC412-(MR_Regression!K$3*MR_Rohdaten!$D412+K$4)</f>
        <v>#DIV/0!</v>
      </c>
      <c r="L411" s="479" t="e">
        <f>MR_Rohdaten!AD412-(MR_Regression!L$3*MR_Rohdaten!$D412+L$4)</f>
        <v>#DIV/0!</v>
      </c>
      <c r="M411" s="479" t="e">
        <f>MR_Rohdaten!AE412-(MR_Regression!M$3*MR_Rohdaten!$D412+M$4)</f>
        <v>#DIV/0!</v>
      </c>
      <c r="N411" s="479" t="e">
        <f>MR_Rohdaten!AF412-(MR_Regression!N$3*MR_Rohdaten!$D412+N$4)</f>
        <v>#DIV/0!</v>
      </c>
      <c r="O411" s="479" t="e">
        <f>MR_Rohdaten!AG412-(MR_Regression!O$3*MR_Rohdaten!$D412+O$4)</f>
        <v>#DIV/0!</v>
      </c>
      <c r="P411" s="479" t="e">
        <f>MR_Rohdaten!AH412-(MR_Regression!P$3*MR_Rohdaten!$D412+P$4)</f>
        <v>#DIV/0!</v>
      </c>
    </row>
    <row r="412" spans="1:16" x14ac:dyDescent="0.25">
      <c r="A412" s="465">
        <v>407</v>
      </c>
      <c r="B412" s="479" t="e">
        <f>MR_Rohdaten!T413-(MR_Regression!B$3*MR_Rohdaten!$D413+B$4)</f>
        <v>#DIV/0!</v>
      </c>
      <c r="C412" s="479" t="e">
        <f>MR_Rohdaten!U413-(MR_Regression!C$3*MR_Rohdaten!$D413+C$4)</f>
        <v>#DIV/0!</v>
      </c>
      <c r="D412" s="479" t="e">
        <f>MR_Rohdaten!V413-(MR_Regression!D$3*MR_Rohdaten!$D413+D$4)</f>
        <v>#DIV/0!</v>
      </c>
      <c r="E412" s="479" t="e">
        <f>MR_Rohdaten!W413-(MR_Regression!E$3*MR_Rohdaten!$D413+E$4)</f>
        <v>#DIV/0!</v>
      </c>
      <c r="F412" s="479" t="e">
        <f>MR_Rohdaten!X413-(MR_Regression!F$3*MR_Rohdaten!$D413+F$4)</f>
        <v>#DIV/0!</v>
      </c>
      <c r="G412" s="479" t="e">
        <f>MR_Rohdaten!Y413-(MR_Regression!G$3*MR_Rohdaten!$D413+G$4)</f>
        <v>#DIV/0!</v>
      </c>
      <c r="H412" s="479" t="e">
        <f>MR_Rohdaten!Z413-(MR_Regression!H$3*MR_Rohdaten!$D413+H$4)</f>
        <v>#DIV/0!</v>
      </c>
      <c r="I412" s="479" t="e">
        <f>MR_Rohdaten!AA413-(MR_Regression!I$3*MR_Rohdaten!$D413+I$4)</f>
        <v>#DIV/0!</v>
      </c>
      <c r="J412" s="479" t="e">
        <f>MR_Rohdaten!AB413-(MR_Regression!J$3*MR_Rohdaten!$D413+J$4)</f>
        <v>#DIV/0!</v>
      </c>
      <c r="K412" s="479" t="e">
        <f>MR_Rohdaten!AC413-(MR_Regression!K$3*MR_Rohdaten!$D413+K$4)</f>
        <v>#DIV/0!</v>
      </c>
      <c r="L412" s="479" t="e">
        <f>MR_Rohdaten!AD413-(MR_Regression!L$3*MR_Rohdaten!$D413+L$4)</f>
        <v>#DIV/0!</v>
      </c>
      <c r="M412" s="479" t="e">
        <f>MR_Rohdaten!AE413-(MR_Regression!M$3*MR_Rohdaten!$D413+M$4)</f>
        <v>#DIV/0!</v>
      </c>
      <c r="N412" s="479" t="e">
        <f>MR_Rohdaten!AF413-(MR_Regression!N$3*MR_Rohdaten!$D413+N$4)</f>
        <v>#DIV/0!</v>
      </c>
      <c r="O412" s="479" t="e">
        <f>MR_Rohdaten!AG413-(MR_Regression!O$3*MR_Rohdaten!$D413+O$4)</f>
        <v>#DIV/0!</v>
      </c>
      <c r="P412" s="479" t="e">
        <f>MR_Rohdaten!AH413-(MR_Regression!P$3*MR_Rohdaten!$D413+P$4)</f>
        <v>#DIV/0!</v>
      </c>
    </row>
    <row r="413" spans="1:16" x14ac:dyDescent="0.25">
      <c r="A413" s="465">
        <v>408</v>
      </c>
      <c r="B413" s="479" t="e">
        <f>MR_Rohdaten!T414-(MR_Regression!B$3*MR_Rohdaten!$D414+B$4)</f>
        <v>#DIV/0!</v>
      </c>
      <c r="C413" s="479" t="e">
        <f>MR_Rohdaten!U414-(MR_Regression!C$3*MR_Rohdaten!$D414+C$4)</f>
        <v>#DIV/0!</v>
      </c>
      <c r="D413" s="479" t="e">
        <f>MR_Rohdaten!V414-(MR_Regression!D$3*MR_Rohdaten!$D414+D$4)</f>
        <v>#DIV/0!</v>
      </c>
      <c r="E413" s="479" t="e">
        <f>MR_Rohdaten!W414-(MR_Regression!E$3*MR_Rohdaten!$D414+E$4)</f>
        <v>#DIV/0!</v>
      </c>
      <c r="F413" s="479" t="e">
        <f>MR_Rohdaten!X414-(MR_Regression!F$3*MR_Rohdaten!$D414+F$4)</f>
        <v>#DIV/0!</v>
      </c>
      <c r="G413" s="479" t="e">
        <f>MR_Rohdaten!Y414-(MR_Regression!G$3*MR_Rohdaten!$D414+G$4)</f>
        <v>#DIV/0!</v>
      </c>
      <c r="H413" s="479" t="e">
        <f>MR_Rohdaten!Z414-(MR_Regression!H$3*MR_Rohdaten!$D414+H$4)</f>
        <v>#DIV/0!</v>
      </c>
      <c r="I413" s="479" t="e">
        <f>MR_Rohdaten!AA414-(MR_Regression!I$3*MR_Rohdaten!$D414+I$4)</f>
        <v>#DIV/0!</v>
      </c>
      <c r="J413" s="479" t="e">
        <f>MR_Rohdaten!AB414-(MR_Regression!J$3*MR_Rohdaten!$D414+J$4)</f>
        <v>#DIV/0!</v>
      </c>
      <c r="K413" s="479" t="e">
        <f>MR_Rohdaten!AC414-(MR_Regression!K$3*MR_Rohdaten!$D414+K$4)</f>
        <v>#DIV/0!</v>
      </c>
      <c r="L413" s="479" t="e">
        <f>MR_Rohdaten!AD414-(MR_Regression!L$3*MR_Rohdaten!$D414+L$4)</f>
        <v>#DIV/0!</v>
      </c>
      <c r="M413" s="479" t="e">
        <f>MR_Rohdaten!AE414-(MR_Regression!M$3*MR_Rohdaten!$D414+M$4)</f>
        <v>#DIV/0!</v>
      </c>
      <c r="N413" s="479" t="e">
        <f>MR_Rohdaten!AF414-(MR_Regression!N$3*MR_Rohdaten!$D414+N$4)</f>
        <v>#DIV/0!</v>
      </c>
      <c r="O413" s="479" t="e">
        <f>MR_Rohdaten!AG414-(MR_Regression!O$3*MR_Rohdaten!$D414+O$4)</f>
        <v>#DIV/0!</v>
      </c>
      <c r="P413" s="479" t="e">
        <f>MR_Rohdaten!AH414-(MR_Regression!P$3*MR_Rohdaten!$D414+P$4)</f>
        <v>#DIV/0!</v>
      </c>
    </row>
    <row r="414" spans="1:16" x14ac:dyDescent="0.25">
      <c r="A414" s="465">
        <v>409</v>
      </c>
      <c r="B414" s="479" t="e">
        <f>MR_Rohdaten!T415-(MR_Regression!B$3*MR_Rohdaten!$D415+B$4)</f>
        <v>#DIV/0!</v>
      </c>
      <c r="C414" s="479" t="e">
        <f>MR_Rohdaten!U415-(MR_Regression!C$3*MR_Rohdaten!$D415+C$4)</f>
        <v>#DIV/0!</v>
      </c>
      <c r="D414" s="479" t="e">
        <f>MR_Rohdaten!V415-(MR_Regression!D$3*MR_Rohdaten!$D415+D$4)</f>
        <v>#DIV/0!</v>
      </c>
      <c r="E414" s="479" t="e">
        <f>MR_Rohdaten!W415-(MR_Regression!E$3*MR_Rohdaten!$D415+E$4)</f>
        <v>#DIV/0!</v>
      </c>
      <c r="F414" s="479" t="e">
        <f>MR_Rohdaten!X415-(MR_Regression!F$3*MR_Rohdaten!$D415+F$4)</f>
        <v>#DIV/0!</v>
      </c>
      <c r="G414" s="479" t="e">
        <f>MR_Rohdaten!Y415-(MR_Regression!G$3*MR_Rohdaten!$D415+G$4)</f>
        <v>#DIV/0!</v>
      </c>
      <c r="H414" s="479" t="e">
        <f>MR_Rohdaten!Z415-(MR_Regression!H$3*MR_Rohdaten!$D415+H$4)</f>
        <v>#DIV/0!</v>
      </c>
      <c r="I414" s="479" t="e">
        <f>MR_Rohdaten!AA415-(MR_Regression!I$3*MR_Rohdaten!$D415+I$4)</f>
        <v>#DIV/0!</v>
      </c>
      <c r="J414" s="479" t="e">
        <f>MR_Rohdaten!AB415-(MR_Regression!J$3*MR_Rohdaten!$D415+J$4)</f>
        <v>#DIV/0!</v>
      </c>
      <c r="K414" s="479" t="e">
        <f>MR_Rohdaten!AC415-(MR_Regression!K$3*MR_Rohdaten!$D415+K$4)</f>
        <v>#DIV/0!</v>
      </c>
      <c r="L414" s="479" t="e">
        <f>MR_Rohdaten!AD415-(MR_Regression!L$3*MR_Rohdaten!$D415+L$4)</f>
        <v>#DIV/0!</v>
      </c>
      <c r="M414" s="479" t="e">
        <f>MR_Rohdaten!AE415-(MR_Regression!M$3*MR_Rohdaten!$D415+M$4)</f>
        <v>#DIV/0!</v>
      </c>
      <c r="N414" s="479" t="e">
        <f>MR_Rohdaten!AF415-(MR_Regression!N$3*MR_Rohdaten!$D415+N$4)</f>
        <v>#DIV/0!</v>
      </c>
      <c r="O414" s="479" t="e">
        <f>MR_Rohdaten!AG415-(MR_Regression!O$3*MR_Rohdaten!$D415+O$4)</f>
        <v>#DIV/0!</v>
      </c>
      <c r="P414" s="479" t="e">
        <f>MR_Rohdaten!AH415-(MR_Regression!P$3*MR_Rohdaten!$D415+P$4)</f>
        <v>#DIV/0!</v>
      </c>
    </row>
    <row r="415" spans="1:16" x14ac:dyDescent="0.25">
      <c r="A415" s="465">
        <v>410</v>
      </c>
      <c r="B415" s="479" t="e">
        <f>MR_Rohdaten!T416-(MR_Regression!B$3*MR_Rohdaten!$D416+B$4)</f>
        <v>#DIV/0!</v>
      </c>
      <c r="C415" s="479" t="e">
        <f>MR_Rohdaten!U416-(MR_Regression!C$3*MR_Rohdaten!$D416+C$4)</f>
        <v>#DIV/0!</v>
      </c>
      <c r="D415" s="479" t="e">
        <f>MR_Rohdaten!V416-(MR_Regression!D$3*MR_Rohdaten!$D416+D$4)</f>
        <v>#DIV/0!</v>
      </c>
      <c r="E415" s="479" t="e">
        <f>MR_Rohdaten!W416-(MR_Regression!E$3*MR_Rohdaten!$D416+E$4)</f>
        <v>#DIV/0!</v>
      </c>
      <c r="F415" s="479" t="e">
        <f>MR_Rohdaten!X416-(MR_Regression!F$3*MR_Rohdaten!$D416+F$4)</f>
        <v>#DIV/0!</v>
      </c>
      <c r="G415" s="479" t="e">
        <f>MR_Rohdaten!Y416-(MR_Regression!G$3*MR_Rohdaten!$D416+G$4)</f>
        <v>#DIV/0!</v>
      </c>
      <c r="H415" s="479" t="e">
        <f>MR_Rohdaten!Z416-(MR_Regression!H$3*MR_Rohdaten!$D416+H$4)</f>
        <v>#DIV/0!</v>
      </c>
      <c r="I415" s="479" t="e">
        <f>MR_Rohdaten!AA416-(MR_Regression!I$3*MR_Rohdaten!$D416+I$4)</f>
        <v>#DIV/0!</v>
      </c>
      <c r="J415" s="479" t="e">
        <f>MR_Rohdaten!AB416-(MR_Regression!J$3*MR_Rohdaten!$D416+J$4)</f>
        <v>#DIV/0!</v>
      </c>
      <c r="K415" s="479" t="e">
        <f>MR_Rohdaten!AC416-(MR_Regression!K$3*MR_Rohdaten!$D416+K$4)</f>
        <v>#DIV/0!</v>
      </c>
      <c r="L415" s="479" t="e">
        <f>MR_Rohdaten!AD416-(MR_Regression!L$3*MR_Rohdaten!$D416+L$4)</f>
        <v>#DIV/0!</v>
      </c>
      <c r="M415" s="479" t="e">
        <f>MR_Rohdaten!AE416-(MR_Regression!M$3*MR_Rohdaten!$D416+M$4)</f>
        <v>#DIV/0!</v>
      </c>
      <c r="N415" s="479" t="e">
        <f>MR_Rohdaten!AF416-(MR_Regression!N$3*MR_Rohdaten!$D416+N$4)</f>
        <v>#DIV/0!</v>
      </c>
      <c r="O415" s="479" t="e">
        <f>MR_Rohdaten!AG416-(MR_Regression!O$3*MR_Rohdaten!$D416+O$4)</f>
        <v>#DIV/0!</v>
      </c>
      <c r="P415" s="479" t="e">
        <f>MR_Rohdaten!AH416-(MR_Regression!P$3*MR_Rohdaten!$D416+P$4)</f>
        <v>#DIV/0!</v>
      </c>
    </row>
    <row r="416" spans="1:16" x14ac:dyDescent="0.25">
      <c r="A416" s="465">
        <v>411</v>
      </c>
      <c r="B416" s="479" t="e">
        <f>MR_Rohdaten!T417-(MR_Regression!B$3*MR_Rohdaten!$D417+B$4)</f>
        <v>#DIV/0!</v>
      </c>
      <c r="C416" s="479" t="e">
        <f>MR_Rohdaten!U417-(MR_Regression!C$3*MR_Rohdaten!$D417+C$4)</f>
        <v>#DIV/0!</v>
      </c>
      <c r="D416" s="479" t="e">
        <f>MR_Rohdaten!V417-(MR_Regression!D$3*MR_Rohdaten!$D417+D$4)</f>
        <v>#DIV/0!</v>
      </c>
      <c r="E416" s="479" t="e">
        <f>MR_Rohdaten!W417-(MR_Regression!E$3*MR_Rohdaten!$D417+E$4)</f>
        <v>#DIV/0!</v>
      </c>
      <c r="F416" s="479" t="e">
        <f>MR_Rohdaten!X417-(MR_Regression!F$3*MR_Rohdaten!$D417+F$4)</f>
        <v>#DIV/0!</v>
      </c>
      <c r="G416" s="479" t="e">
        <f>MR_Rohdaten!Y417-(MR_Regression!G$3*MR_Rohdaten!$D417+G$4)</f>
        <v>#DIV/0!</v>
      </c>
      <c r="H416" s="479" t="e">
        <f>MR_Rohdaten!Z417-(MR_Regression!H$3*MR_Rohdaten!$D417+H$4)</f>
        <v>#DIV/0!</v>
      </c>
      <c r="I416" s="479" t="e">
        <f>MR_Rohdaten!AA417-(MR_Regression!I$3*MR_Rohdaten!$D417+I$4)</f>
        <v>#DIV/0!</v>
      </c>
      <c r="J416" s="479" t="e">
        <f>MR_Rohdaten!AB417-(MR_Regression!J$3*MR_Rohdaten!$D417+J$4)</f>
        <v>#DIV/0!</v>
      </c>
      <c r="K416" s="479" t="e">
        <f>MR_Rohdaten!AC417-(MR_Regression!K$3*MR_Rohdaten!$D417+K$4)</f>
        <v>#DIV/0!</v>
      </c>
      <c r="L416" s="479" t="e">
        <f>MR_Rohdaten!AD417-(MR_Regression!L$3*MR_Rohdaten!$D417+L$4)</f>
        <v>#DIV/0!</v>
      </c>
      <c r="M416" s="479" t="e">
        <f>MR_Rohdaten!AE417-(MR_Regression!M$3*MR_Rohdaten!$D417+M$4)</f>
        <v>#DIV/0!</v>
      </c>
      <c r="N416" s="479" t="e">
        <f>MR_Rohdaten!AF417-(MR_Regression!N$3*MR_Rohdaten!$D417+N$4)</f>
        <v>#DIV/0!</v>
      </c>
      <c r="O416" s="479" t="e">
        <f>MR_Rohdaten!AG417-(MR_Regression!O$3*MR_Rohdaten!$D417+O$4)</f>
        <v>#DIV/0!</v>
      </c>
      <c r="P416" s="479" t="e">
        <f>MR_Rohdaten!AH417-(MR_Regression!P$3*MR_Rohdaten!$D417+P$4)</f>
        <v>#DIV/0!</v>
      </c>
    </row>
    <row r="417" spans="1:16" x14ac:dyDescent="0.25">
      <c r="A417" s="465">
        <v>412</v>
      </c>
      <c r="B417" s="479" t="e">
        <f>MR_Rohdaten!T418-(MR_Regression!B$3*MR_Rohdaten!$D418+B$4)</f>
        <v>#DIV/0!</v>
      </c>
      <c r="C417" s="479" t="e">
        <f>MR_Rohdaten!U418-(MR_Regression!C$3*MR_Rohdaten!$D418+C$4)</f>
        <v>#DIV/0!</v>
      </c>
      <c r="D417" s="479" t="e">
        <f>MR_Rohdaten!V418-(MR_Regression!D$3*MR_Rohdaten!$D418+D$4)</f>
        <v>#DIV/0!</v>
      </c>
      <c r="E417" s="479" t="e">
        <f>MR_Rohdaten!W418-(MR_Regression!E$3*MR_Rohdaten!$D418+E$4)</f>
        <v>#DIV/0!</v>
      </c>
      <c r="F417" s="479" t="e">
        <f>MR_Rohdaten!X418-(MR_Regression!F$3*MR_Rohdaten!$D418+F$4)</f>
        <v>#DIV/0!</v>
      </c>
      <c r="G417" s="479" t="e">
        <f>MR_Rohdaten!Y418-(MR_Regression!G$3*MR_Rohdaten!$D418+G$4)</f>
        <v>#DIV/0!</v>
      </c>
      <c r="H417" s="479" t="e">
        <f>MR_Rohdaten!Z418-(MR_Regression!H$3*MR_Rohdaten!$D418+H$4)</f>
        <v>#DIV/0!</v>
      </c>
      <c r="I417" s="479" t="e">
        <f>MR_Rohdaten!AA418-(MR_Regression!I$3*MR_Rohdaten!$D418+I$4)</f>
        <v>#DIV/0!</v>
      </c>
      <c r="J417" s="479" t="e">
        <f>MR_Rohdaten!AB418-(MR_Regression!J$3*MR_Rohdaten!$D418+J$4)</f>
        <v>#DIV/0!</v>
      </c>
      <c r="K417" s="479" t="e">
        <f>MR_Rohdaten!AC418-(MR_Regression!K$3*MR_Rohdaten!$D418+K$4)</f>
        <v>#DIV/0!</v>
      </c>
      <c r="L417" s="479" t="e">
        <f>MR_Rohdaten!AD418-(MR_Regression!L$3*MR_Rohdaten!$D418+L$4)</f>
        <v>#DIV/0!</v>
      </c>
      <c r="M417" s="479" t="e">
        <f>MR_Rohdaten!AE418-(MR_Regression!M$3*MR_Rohdaten!$D418+M$4)</f>
        <v>#DIV/0!</v>
      </c>
      <c r="N417" s="479" t="e">
        <f>MR_Rohdaten!AF418-(MR_Regression!N$3*MR_Rohdaten!$D418+N$4)</f>
        <v>#DIV/0!</v>
      </c>
      <c r="O417" s="479" t="e">
        <f>MR_Rohdaten!AG418-(MR_Regression!O$3*MR_Rohdaten!$D418+O$4)</f>
        <v>#DIV/0!</v>
      </c>
      <c r="P417" s="479" t="e">
        <f>MR_Rohdaten!AH418-(MR_Regression!P$3*MR_Rohdaten!$D418+P$4)</f>
        <v>#DIV/0!</v>
      </c>
    </row>
    <row r="418" spans="1:16" x14ac:dyDescent="0.25">
      <c r="A418" s="465">
        <v>413</v>
      </c>
      <c r="B418" s="479" t="e">
        <f>MR_Rohdaten!T419-(MR_Regression!B$3*MR_Rohdaten!$D419+B$4)</f>
        <v>#DIV/0!</v>
      </c>
      <c r="C418" s="479" t="e">
        <f>MR_Rohdaten!U419-(MR_Regression!C$3*MR_Rohdaten!$D419+C$4)</f>
        <v>#DIV/0!</v>
      </c>
      <c r="D418" s="479" t="e">
        <f>MR_Rohdaten!V419-(MR_Regression!D$3*MR_Rohdaten!$D419+D$4)</f>
        <v>#DIV/0!</v>
      </c>
      <c r="E418" s="479" t="e">
        <f>MR_Rohdaten!W419-(MR_Regression!E$3*MR_Rohdaten!$D419+E$4)</f>
        <v>#DIV/0!</v>
      </c>
      <c r="F418" s="479" t="e">
        <f>MR_Rohdaten!X419-(MR_Regression!F$3*MR_Rohdaten!$D419+F$4)</f>
        <v>#DIV/0!</v>
      </c>
      <c r="G418" s="479" t="e">
        <f>MR_Rohdaten!Y419-(MR_Regression!G$3*MR_Rohdaten!$D419+G$4)</f>
        <v>#DIV/0!</v>
      </c>
      <c r="H418" s="479" t="e">
        <f>MR_Rohdaten!Z419-(MR_Regression!H$3*MR_Rohdaten!$D419+H$4)</f>
        <v>#DIV/0!</v>
      </c>
      <c r="I418" s="479" t="e">
        <f>MR_Rohdaten!AA419-(MR_Regression!I$3*MR_Rohdaten!$D419+I$4)</f>
        <v>#DIV/0!</v>
      </c>
      <c r="J418" s="479" t="e">
        <f>MR_Rohdaten!AB419-(MR_Regression!J$3*MR_Rohdaten!$D419+J$4)</f>
        <v>#DIV/0!</v>
      </c>
      <c r="K418" s="479" t="e">
        <f>MR_Rohdaten!AC419-(MR_Regression!K$3*MR_Rohdaten!$D419+K$4)</f>
        <v>#DIV/0!</v>
      </c>
      <c r="L418" s="479" t="e">
        <f>MR_Rohdaten!AD419-(MR_Regression!L$3*MR_Rohdaten!$D419+L$4)</f>
        <v>#DIV/0!</v>
      </c>
      <c r="M418" s="479" t="e">
        <f>MR_Rohdaten!AE419-(MR_Regression!M$3*MR_Rohdaten!$D419+M$4)</f>
        <v>#DIV/0!</v>
      </c>
      <c r="N418" s="479" t="e">
        <f>MR_Rohdaten!AF419-(MR_Regression!N$3*MR_Rohdaten!$D419+N$4)</f>
        <v>#DIV/0!</v>
      </c>
      <c r="O418" s="479" t="e">
        <f>MR_Rohdaten!AG419-(MR_Regression!O$3*MR_Rohdaten!$D419+O$4)</f>
        <v>#DIV/0!</v>
      </c>
      <c r="P418" s="479" t="e">
        <f>MR_Rohdaten!AH419-(MR_Regression!P$3*MR_Rohdaten!$D419+P$4)</f>
        <v>#DIV/0!</v>
      </c>
    </row>
    <row r="419" spans="1:16" x14ac:dyDescent="0.25">
      <c r="A419" s="465">
        <v>414</v>
      </c>
      <c r="B419" s="479" t="e">
        <f>MR_Rohdaten!T420-(MR_Regression!B$3*MR_Rohdaten!$D420+B$4)</f>
        <v>#DIV/0!</v>
      </c>
      <c r="C419" s="479" t="e">
        <f>MR_Rohdaten!U420-(MR_Regression!C$3*MR_Rohdaten!$D420+C$4)</f>
        <v>#DIV/0!</v>
      </c>
      <c r="D419" s="479" t="e">
        <f>MR_Rohdaten!V420-(MR_Regression!D$3*MR_Rohdaten!$D420+D$4)</f>
        <v>#DIV/0!</v>
      </c>
      <c r="E419" s="479" t="e">
        <f>MR_Rohdaten!W420-(MR_Regression!E$3*MR_Rohdaten!$D420+E$4)</f>
        <v>#DIV/0!</v>
      </c>
      <c r="F419" s="479" t="e">
        <f>MR_Rohdaten!X420-(MR_Regression!F$3*MR_Rohdaten!$D420+F$4)</f>
        <v>#DIV/0!</v>
      </c>
      <c r="G419" s="479" t="e">
        <f>MR_Rohdaten!Y420-(MR_Regression!G$3*MR_Rohdaten!$D420+G$4)</f>
        <v>#DIV/0!</v>
      </c>
      <c r="H419" s="479" t="e">
        <f>MR_Rohdaten!Z420-(MR_Regression!H$3*MR_Rohdaten!$D420+H$4)</f>
        <v>#DIV/0!</v>
      </c>
      <c r="I419" s="479" t="e">
        <f>MR_Rohdaten!AA420-(MR_Regression!I$3*MR_Rohdaten!$D420+I$4)</f>
        <v>#DIV/0!</v>
      </c>
      <c r="J419" s="479" t="e">
        <f>MR_Rohdaten!AB420-(MR_Regression!J$3*MR_Rohdaten!$D420+J$4)</f>
        <v>#DIV/0!</v>
      </c>
      <c r="K419" s="479" t="e">
        <f>MR_Rohdaten!AC420-(MR_Regression!K$3*MR_Rohdaten!$D420+K$4)</f>
        <v>#DIV/0!</v>
      </c>
      <c r="L419" s="479" t="e">
        <f>MR_Rohdaten!AD420-(MR_Regression!L$3*MR_Rohdaten!$D420+L$4)</f>
        <v>#DIV/0!</v>
      </c>
      <c r="M419" s="479" t="e">
        <f>MR_Rohdaten!AE420-(MR_Regression!M$3*MR_Rohdaten!$D420+M$4)</f>
        <v>#DIV/0!</v>
      </c>
      <c r="N419" s="479" t="e">
        <f>MR_Rohdaten!AF420-(MR_Regression!N$3*MR_Rohdaten!$D420+N$4)</f>
        <v>#DIV/0!</v>
      </c>
      <c r="O419" s="479" t="e">
        <f>MR_Rohdaten!AG420-(MR_Regression!O$3*MR_Rohdaten!$D420+O$4)</f>
        <v>#DIV/0!</v>
      </c>
      <c r="P419" s="479" t="e">
        <f>MR_Rohdaten!AH420-(MR_Regression!P$3*MR_Rohdaten!$D420+P$4)</f>
        <v>#DIV/0!</v>
      </c>
    </row>
    <row r="420" spans="1:16" x14ac:dyDescent="0.25">
      <c r="A420" s="465">
        <v>415</v>
      </c>
      <c r="B420" s="479" t="e">
        <f>MR_Rohdaten!T421-(MR_Regression!B$3*MR_Rohdaten!$D421+B$4)</f>
        <v>#DIV/0!</v>
      </c>
      <c r="C420" s="479" t="e">
        <f>MR_Rohdaten!U421-(MR_Regression!C$3*MR_Rohdaten!$D421+C$4)</f>
        <v>#DIV/0!</v>
      </c>
      <c r="D420" s="479" t="e">
        <f>MR_Rohdaten!V421-(MR_Regression!D$3*MR_Rohdaten!$D421+D$4)</f>
        <v>#DIV/0!</v>
      </c>
      <c r="E420" s="479" t="e">
        <f>MR_Rohdaten!W421-(MR_Regression!E$3*MR_Rohdaten!$D421+E$4)</f>
        <v>#DIV/0!</v>
      </c>
      <c r="F420" s="479" t="e">
        <f>MR_Rohdaten!X421-(MR_Regression!F$3*MR_Rohdaten!$D421+F$4)</f>
        <v>#DIV/0!</v>
      </c>
      <c r="G420" s="479" t="e">
        <f>MR_Rohdaten!Y421-(MR_Regression!G$3*MR_Rohdaten!$D421+G$4)</f>
        <v>#DIV/0!</v>
      </c>
      <c r="H420" s="479" t="e">
        <f>MR_Rohdaten!Z421-(MR_Regression!H$3*MR_Rohdaten!$D421+H$4)</f>
        <v>#DIV/0!</v>
      </c>
      <c r="I420" s="479" t="e">
        <f>MR_Rohdaten!AA421-(MR_Regression!I$3*MR_Rohdaten!$D421+I$4)</f>
        <v>#DIV/0!</v>
      </c>
      <c r="J420" s="479" t="e">
        <f>MR_Rohdaten!AB421-(MR_Regression!J$3*MR_Rohdaten!$D421+J$4)</f>
        <v>#DIV/0!</v>
      </c>
      <c r="K420" s="479" t="e">
        <f>MR_Rohdaten!AC421-(MR_Regression!K$3*MR_Rohdaten!$D421+K$4)</f>
        <v>#DIV/0!</v>
      </c>
      <c r="L420" s="479" t="e">
        <f>MR_Rohdaten!AD421-(MR_Regression!L$3*MR_Rohdaten!$D421+L$4)</f>
        <v>#DIV/0!</v>
      </c>
      <c r="M420" s="479" t="e">
        <f>MR_Rohdaten!AE421-(MR_Regression!M$3*MR_Rohdaten!$D421+M$4)</f>
        <v>#DIV/0!</v>
      </c>
      <c r="N420" s="479" t="e">
        <f>MR_Rohdaten!AF421-(MR_Regression!N$3*MR_Rohdaten!$D421+N$4)</f>
        <v>#DIV/0!</v>
      </c>
      <c r="O420" s="479" t="e">
        <f>MR_Rohdaten!AG421-(MR_Regression!O$3*MR_Rohdaten!$D421+O$4)</f>
        <v>#DIV/0!</v>
      </c>
      <c r="P420" s="479" t="e">
        <f>MR_Rohdaten!AH421-(MR_Regression!P$3*MR_Rohdaten!$D421+P$4)</f>
        <v>#DIV/0!</v>
      </c>
    </row>
    <row r="421" spans="1:16" x14ac:dyDescent="0.25">
      <c r="A421" s="465">
        <v>416</v>
      </c>
      <c r="B421" s="479" t="e">
        <f>MR_Rohdaten!T422-(MR_Regression!B$3*MR_Rohdaten!$D422+B$4)</f>
        <v>#DIV/0!</v>
      </c>
      <c r="C421" s="479" t="e">
        <f>MR_Rohdaten!U422-(MR_Regression!C$3*MR_Rohdaten!$D422+C$4)</f>
        <v>#DIV/0!</v>
      </c>
      <c r="D421" s="479" t="e">
        <f>MR_Rohdaten!V422-(MR_Regression!D$3*MR_Rohdaten!$D422+D$4)</f>
        <v>#DIV/0!</v>
      </c>
      <c r="E421" s="479" t="e">
        <f>MR_Rohdaten!W422-(MR_Regression!E$3*MR_Rohdaten!$D422+E$4)</f>
        <v>#DIV/0!</v>
      </c>
      <c r="F421" s="479" t="e">
        <f>MR_Rohdaten!X422-(MR_Regression!F$3*MR_Rohdaten!$D422+F$4)</f>
        <v>#DIV/0!</v>
      </c>
      <c r="G421" s="479" t="e">
        <f>MR_Rohdaten!Y422-(MR_Regression!G$3*MR_Rohdaten!$D422+G$4)</f>
        <v>#DIV/0!</v>
      </c>
      <c r="H421" s="479" t="e">
        <f>MR_Rohdaten!Z422-(MR_Regression!H$3*MR_Rohdaten!$D422+H$4)</f>
        <v>#DIV/0!</v>
      </c>
      <c r="I421" s="479" t="e">
        <f>MR_Rohdaten!AA422-(MR_Regression!I$3*MR_Rohdaten!$D422+I$4)</f>
        <v>#DIV/0!</v>
      </c>
      <c r="J421" s="479" t="e">
        <f>MR_Rohdaten!AB422-(MR_Regression!J$3*MR_Rohdaten!$D422+J$4)</f>
        <v>#DIV/0!</v>
      </c>
      <c r="K421" s="479" t="e">
        <f>MR_Rohdaten!AC422-(MR_Regression!K$3*MR_Rohdaten!$D422+K$4)</f>
        <v>#DIV/0!</v>
      </c>
      <c r="L421" s="479" t="e">
        <f>MR_Rohdaten!AD422-(MR_Regression!L$3*MR_Rohdaten!$D422+L$4)</f>
        <v>#DIV/0!</v>
      </c>
      <c r="M421" s="479" t="e">
        <f>MR_Rohdaten!AE422-(MR_Regression!M$3*MR_Rohdaten!$D422+M$4)</f>
        <v>#DIV/0!</v>
      </c>
      <c r="N421" s="479" t="e">
        <f>MR_Rohdaten!AF422-(MR_Regression!N$3*MR_Rohdaten!$D422+N$4)</f>
        <v>#DIV/0!</v>
      </c>
      <c r="O421" s="479" t="e">
        <f>MR_Rohdaten!AG422-(MR_Regression!O$3*MR_Rohdaten!$D422+O$4)</f>
        <v>#DIV/0!</v>
      </c>
      <c r="P421" s="479" t="e">
        <f>MR_Rohdaten!AH422-(MR_Regression!P$3*MR_Rohdaten!$D422+P$4)</f>
        <v>#DIV/0!</v>
      </c>
    </row>
    <row r="422" spans="1:16" x14ac:dyDescent="0.25">
      <c r="A422" s="465">
        <v>417</v>
      </c>
      <c r="B422" s="479" t="e">
        <f>MR_Rohdaten!T423-(MR_Regression!B$3*MR_Rohdaten!$D423+B$4)</f>
        <v>#DIV/0!</v>
      </c>
      <c r="C422" s="479" t="e">
        <f>MR_Rohdaten!U423-(MR_Regression!C$3*MR_Rohdaten!$D423+C$4)</f>
        <v>#DIV/0!</v>
      </c>
      <c r="D422" s="479" t="e">
        <f>MR_Rohdaten!V423-(MR_Regression!D$3*MR_Rohdaten!$D423+D$4)</f>
        <v>#DIV/0!</v>
      </c>
      <c r="E422" s="479" t="e">
        <f>MR_Rohdaten!W423-(MR_Regression!E$3*MR_Rohdaten!$D423+E$4)</f>
        <v>#DIV/0!</v>
      </c>
      <c r="F422" s="479" t="e">
        <f>MR_Rohdaten!X423-(MR_Regression!F$3*MR_Rohdaten!$D423+F$4)</f>
        <v>#DIV/0!</v>
      </c>
      <c r="G422" s="479" t="e">
        <f>MR_Rohdaten!Y423-(MR_Regression!G$3*MR_Rohdaten!$D423+G$4)</f>
        <v>#DIV/0!</v>
      </c>
      <c r="H422" s="479" t="e">
        <f>MR_Rohdaten!Z423-(MR_Regression!H$3*MR_Rohdaten!$D423+H$4)</f>
        <v>#DIV/0!</v>
      </c>
      <c r="I422" s="479" t="e">
        <f>MR_Rohdaten!AA423-(MR_Regression!I$3*MR_Rohdaten!$D423+I$4)</f>
        <v>#DIV/0!</v>
      </c>
      <c r="J422" s="479" t="e">
        <f>MR_Rohdaten!AB423-(MR_Regression!J$3*MR_Rohdaten!$D423+J$4)</f>
        <v>#DIV/0!</v>
      </c>
      <c r="K422" s="479" t="e">
        <f>MR_Rohdaten!AC423-(MR_Regression!K$3*MR_Rohdaten!$D423+K$4)</f>
        <v>#DIV/0!</v>
      </c>
      <c r="L422" s="479" t="e">
        <f>MR_Rohdaten!AD423-(MR_Regression!L$3*MR_Rohdaten!$D423+L$4)</f>
        <v>#DIV/0!</v>
      </c>
      <c r="M422" s="479" t="e">
        <f>MR_Rohdaten!AE423-(MR_Regression!M$3*MR_Rohdaten!$D423+M$4)</f>
        <v>#DIV/0!</v>
      </c>
      <c r="N422" s="479" t="e">
        <f>MR_Rohdaten!AF423-(MR_Regression!N$3*MR_Rohdaten!$D423+N$4)</f>
        <v>#DIV/0!</v>
      </c>
      <c r="O422" s="479" t="e">
        <f>MR_Rohdaten!AG423-(MR_Regression!O$3*MR_Rohdaten!$D423+O$4)</f>
        <v>#DIV/0!</v>
      </c>
      <c r="P422" s="479" t="e">
        <f>MR_Rohdaten!AH423-(MR_Regression!P$3*MR_Rohdaten!$D423+P$4)</f>
        <v>#DIV/0!</v>
      </c>
    </row>
    <row r="423" spans="1:16" x14ac:dyDescent="0.25">
      <c r="A423" s="465">
        <v>418</v>
      </c>
      <c r="B423" s="479" t="e">
        <f>MR_Rohdaten!T424-(MR_Regression!B$3*MR_Rohdaten!$D424+B$4)</f>
        <v>#DIV/0!</v>
      </c>
      <c r="C423" s="479" t="e">
        <f>MR_Rohdaten!U424-(MR_Regression!C$3*MR_Rohdaten!$D424+C$4)</f>
        <v>#DIV/0!</v>
      </c>
      <c r="D423" s="479" t="e">
        <f>MR_Rohdaten!V424-(MR_Regression!D$3*MR_Rohdaten!$D424+D$4)</f>
        <v>#DIV/0!</v>
      </c>
      <c r="E423" s="479" t="e">
        <f>MR_Rohdaten!W424-(MR_Regression!E$3*MR_Rohdaten!$D424+E$4)</f>
        <v>#DIV/0!</v>
      </c>
      <c r="F423" s="479" t="e">
        <f>MR_Rohdaten!X424-(MR_Regression!F$3*MR_Rohdaten!$D424+F$4)</f>
        <v>#DIV/0!</v>
      </c>
      <c r="G423" s="479" t="e">
        <f>MR_Rohdaten!Y424-(MR_Regression!G$3*MR_Rohdaten!$D424+G$4)</f>
        <v>#DIV/0!</v>
      </c>
      <c r="H423" s="479" t="e">
        <f>MR_Rohdaten!Z424-(MR_Regression!H$3*MR_Rohdaten!$D424+H$4)</f>
        <v>#DIV/0!</v>
      </c>
      <c r="I423" s="479" t="e">
        <f>MR_Rohdaten!AA424-(MR_Regression!I$3*MR_Rohdaten!$D424+I$4)</f>
        <v>#DIV/0!</v>
      </c>
      <c r="J423" s="479" t="e">
        <f>MR_Rohdaten!AB424-(MR_Regression!J$3*MR_Rohdaten!$D424+J$4)</f>
        <v>#DIV/0!</v>
      </c>
      <c r="K423" s="479" t="e">
        <f>MR_Rohdaten!AC424-(MR_Regression!K$3*MR_Rohdaten!$D424+K$4)</f>
        <v>#DIV/0!</v>
      </c>
      <c r="L423" s="479" t="e">
        <f>MR_Rohdaten!AD424-(MR_Regression!L$3*MR_Rohdaten!$D424+L$4)</f>
        <v>#DIV/0!</v>
      </c>
      <c r="M423" s="479" t="e">
        <f>MR_Rohdaten!AE424-(MR_Regression!M$3*MR_Rohdaten!$D424+M$4)</f>
        <v>#DIV/0!</v>
      </c>
      <c r="N423" s="479" t="e">
        <f>MR_Rohdaten!AF424-(MR_Regression!N$3*MR_Rohdaten!$D424+N$4)</f>
        <v>#DIV/0!</v>
      </c>
      <c r="O423" s="479" t="e">
        <f>MR_Rohdaten!AG424-(MR_Regression!O$3*MR_Rohdaten!$D424+O$4)</f>
        <v>#DIV/0!</v>
      </c>
      <c r="P423" s="479" t="e">
        <f>MR_Rohdaten!AH424-(MR_Regression!P$3*MR_Rohdaten!$D424+P$4)</f>
        <v>#DIV/0!</v>
      </c>
    </row>
    <row r="424" spans="1:16" x14ac:dyDescent="0.25">
      <c r="A424" s="465">
        <v>419</v>
      </c>
      <c r="B424" s="479" t="e">
        <f>MR_Rohdaten!T425-(MR_Regression!B$3*MR_Rohdaten!$D425+B$4)</f>
        <v>#DIV/0!</v>
      </c>
      <c r="C424" s="479" t="e">
        <f>MR_Rohdaten!U425-(MR_Regression!C$3*MR_Rohdaten!$D425+C$4)</f>
        <v>#DIV/0!</v>
      </c>
      <c r="D424" s="479" t="e">
        <f>MR_Rohdaten!V425-(MR_Regression!D$3*MR_Rohdaten!$D425+D$4)</f>
        <v>#DIV/0!</v>
      </c>
      <c r="E424" s="479" t="e">
        <f>MR_Rohdaten!W425-(MR_Regression!E$3*MR_Rohdaten!$D425+E$4)</f>
        <v>#DIV/0!</v>
      </c>
      <c r="F424" s="479" t="e">
        <f>MR_Rohdaten!X425-(MR_Regression!F$3*MR_Rohdaten!$D425+F$4)</f>
        <v>#DIV/0!</v>
      </c>
      <c r="G424" s="479" t="e">
        <f>MR_Rohdaten!Y425-(MR_Regression!G$3*MR_Rohdaten!$D425+G$4)</f>
        <v>#DIV/0!</v>
      </c>
      <c r="H424" s="479" t="e">
        <f>MR_Rohdaten!Z425-(MR_Regression!H$3*MR_Rohdaten!$D425+H$4)</f>
        <v>#DIV/0!</v>
      </c>
      <c r="I424" s="479" t="e">
        <f>MR_Rohdaten!AA425-(MR_Regression!I$3*MR_Rohdaten!$D425+I$4)</f>
        <v>#DIV/0!</v>
      </c>
      <c r="J424" s="479" t="e">
        <f>MR_Rohdaten!AB425-(MR_Regression!J$3*MR_Rohdaten!$D425+J$4)</f>
        <v>#DIV/0!</v>
      </c>
      <c r="K424" s="479" t="e">
        <f>MR_Rohdaten!AC425-(MR_Regression!K$3*MR_Rohdaten!$D425+K$4)</f>
        <v>#DIV/0!</v>
      </c>
      <c r="L424" s="479" t="e">
        <f>MR_Rohdaten!AD425-(MR_Regression!L$3*MR_Rohdaten!$D425+L$4)</f>
        <v>#DIV/0!</v>
      </c>
      <c r="M424" s="479" t="e">
        <f>MR_Rohdaten!AE425-(MR_Regression!M$3*MR_Rohdaten!$D425+M$4)</f>
        <v>#DIV/0!</v>
      </c>
      <c r="N424" s="479" t="e">
        <f>MR_Rohdaten!AF425-(MR_Regression!N$3*MR_Rohdaten!$D425+N$4)</f>
        <v>#DIV/0!</v>
      </c>
      <c r="O424" s="479" t="e">
        <f>MR_Rohdaten!AG425-(MR_Regression!O$3*MR_Rohdaten!$D425+O$4)</f>
        <v>#DIV/0!</v>
      </c>
      <c r="P424" s="479" t="e">
        <f>MR_Rohdaten!AH425-(MR_Regression!P$3*MR_Rohdaten!$D425+P$4)</f>
        <v>#DIV/0!</v>
      </c>
    </row>
    <row r="425" spans="1:16" x14ac:dyDescent="0.25">
      <c r="A425" s="465">
        <v>420</v>
      </c>
      <c r="B425" s="479" t="e">
        <f>MR_Rohdaten!T426-(MR_Regression!B$3*MR_Rohdaten!$D426+B$4)</f>
        <v>#DIV/0!</v>
      </c>
      <c r="C425" s="479" t="e">
        <f>MR_Rohdaten!U426-(MR_Regression!C$3*MR_Rohdaten!$D426+C$4)</f>
        <v>#DIV/0!</v>
      </c>
      <c r="D425" s="479" t="e">
        <f>MR_Rohdaten!V426-(MR_Regression!D$3*MR_Rohdaten!$D426+D$4)</f>
        <v>#DIV/0!</v>
      </c>
      <c r="E425" s="479" t="e">
        <f>MR_Rohdaten!W426-(MR_Regression!E$3*MR_Rohdaten!$D426+E$4)</f>
        <v>#DIV/0!</v>
      </c>
      <c r="F425" s="479" t="e">
        <f>MR_Rohdaten!X426-(MR_Regression!F$3*MR_Rohdaten!$D426+F$4)</f>
        <v>#DIV/0!</v>
      </c>
      <c r="G425" s="479" t="e">
        <f>MR_Rohdaten!Y426-(MR_Regression!G$3*MR_Rohdaten!$D426+G$4)</f>
        <v>#DIV/0!</v>
      </c>
      <c r="H425" s="479" t="e">
        <f>MR_Rohdaten!Z426-(MR_Regression!H$3*MR_Rohdaten!$D426+H$4)</f>
        <v>#DIV/0!</v>
      </c>
      <c r="I425" s="479" t="e">
        <f>MR_Rohdaten!AA426-(MR_Regression!I$3*MR_Rohdaten!$D426+I$4)</f>
        <v>#DIV/0!</v>
      </c>
      <c r="J425" s="479" t="e">
        <f>MR_Rohdaten!AB426-(MR_Regression!J$3*MR_Rohdaten!$D426+J$4)</f>
        <v>#DIV/0!</v>
      </c>
      <c r="K425" s="479" t="e">
        <f>MR_Rohdaten!AC426-(MR_Regression!K$3*MR_Rohdaten!$D426+K$4)</f>
        <v>#DIV/0!</v>
      </c>
      <c r="L425" s="479" t="e">
        <f>MR_Rohdaten!AD426-(MR_Regression!L$3*MR_Rohdaten!$D426+L$4)</f>
        <v>#DIV/0!</v>
      </c>
      <c r="M425" s="479" t="e">
        <f>MR_Rohdaten!AE426-(MR_Regression!M$3*MR_Rohdaten!$D426+M$4)</f>
        <v>#DIV/0!</v>
      </c>
      <c r="N425" s="479" t="e">
        <f>MR_Rohdaten!AF426-(MR_Regression!N$3*MR_Rohdaten!$D426+N$4)</f>
        <v>#DIV/0!</v>
      </c>
      <c r="O425" s="479" t="e">
        <f>MR_Rohdaten!AG426-(MR_Regression!O$3*MR_Rohdaten!$D426+O$4)</f>
        <v>#DIV/0!</v>
      </c>
      <c r="P425" s="479" t="e">
        <f>MR_Rohdaten!AH426-(MR_Regression!P$3*MR_Rohdaten!$D426+P$4)</f>
        <v>#DIV/0!</v>
      </c>
    </row>
    <row r="426" spans="1:16" x14ac:dyDescent="0.25">
      <c r="A426" s="465">
        <v>421</v>
      </c>
      <c r="B426" s="479" t="e">
        <f>MR_Rohdaten!T427-(MR_Regression!B$3*MR_Rohdaten!$D427+B$4)</f>
        <v>#DIV/0!</v>
      </c>
      <c r="C426" s="479" t="e">
        <f>MR_Rohdaten!U427-(MR_Regression!C$3*MR_Rohdaten!$D427+C$4)</f>
        <v>#DIV/0!</v>
      </c>
      <c r="D426" s="479" t="e">
        <f>MR_Rohdaten!V427-(MR_Regression!D$3*MR_Rohdaten!$D427+D$4)</f>
        <v>#DIV/0!</v>
      </c>
      <c r="E426" s="479" t="e">
        <f>MR_Rohdaten!W427-(MR_Regression!E$3*MR_Rohdaten!$D427+E$4)</f>
        <v>#DIV/0!</v>
      </c>
      <c r="F426" s="479" t="e">
        <f>MR_Rohdaten!X427-(MR_Regression!F$3*MR_Rohdaten!$D427+F$4)</f>
        <v>#DIV/0!</v>
      </c>
      <c r="G426" s="479" t="e">
        <f>MR_Rohdaten!Y427-(MR_Regression!G$3*MR_Rohdaten!$D427+G$4)</f>
        <v>#DIV/0!</v>
      </c>
      <c r="H426" s="479" t="e">
        <f>MR_Rohdaten!Z427-(MR_Regression!H$3*MR_Rohdaten!$D427+H$4)</f>
        <v>#DIV/0!</v>
      </c>
      <c r="I426" s="479" t="e">
        <f>MR_Rohdaten!AA427-(MR_Regression!I$3*MR_Rohdaten!$D427+I$4)</f>
        <v>#DIV/0!</v>
      </c>
      <c r="J426" s="479" t="e">
        <f>MR_Rohdaten!AB427-(MR_Regression!J$3*MR_Rohdaten!$D427+J$4)</f>
        <v>#DIV/0!</v>
      </c>
      <c r="K426" s="479" t="e">
        <f>MR_Rohdaten!AC427-(MR_Regression!K$3*MR_Rohdaten!$D427+K$4)</f>
        <v>#DIV/0!</v>
      </c>
      <c r="L426" s="479" t="e">
        <f>MR_Rohdaten!AD427-(MR_Regression!L$3*MR_Rohdaten!$D427+L$4)</f>
        <v>#DIV/0!</v>
      </c>
      <c r="M426" s="479" t="e">
        <f>MR_Rohdaten!AE427-(MR_Regression!M$3*MR_Rohdaten!$D427+M$4)</f>
        <v>#DIV/0!</v>
      </c>
      <c r="N426" s="479" t="e">
        <f>MR_Rohdaten!AF427-(MR_Regression!N$3*MR_Rohdaten!$D427+N$4)</f>
        <v>#DIV/0!</v>
      </c>
      <c r="O426" s="479" t="e">
        <f>MR_Rohdaten!AG427-(MR_Regression!O$3*MR_Rohdaten!$D427+O$4)</f>
        <v>#DIV/0!</v>
      </c>
      <c r="P426" s="479" t="e">
        <f>MR_Rohdaten!AH427-(MR_Regression!P$3*MR_Rohdaten!$D427+P$4)</f>
        <v>#DIV/0!</v>
      </c>
    </row>
    <row r="427" spans="1:16" x14ac:dyDescent="0.25">
      <c r="A427" s="465">
        <v>422</v>
      </c>
      <c r="B427" s="479" t="e">
        <f>MR_Rohdaten!T428-(MR_Regression!B$3*MR_Rohdaten!$D428+B$4)</f>
        <v>#DIV/0!</v>
      </c>
      <c r="C427" s="479" t="e">
        <f>MR_Rohdaten!U428-(MR_Regression!C$3*MR_Rohdaten!$D428+C$4)</f>
        <v>#DIV/0!</v>
      </c>
      <c r="D427" s="479" t="e">
        <f>MR_Rohdaten!V428-(MR_Regression!D$3*MR_Rohdaten!$D428+D$4)</f>
        <v>#DIV/0!</v>
      </c>
      <c r="E427" s="479" t="e">
        <f>MR_Rohdaten!W428-(MR_Regression!E$3*MR_Rohdaten!$D428+E$4)</f>
        <v>#DIV/0!</v>
      </c>
      <c r="F427" s="479" t="e">
        <f>MR_Rohdaten!X428-(MR_Regression!F$3*MR_Rohdaten!$D428+F$4)</f>
        <v>#DIV/0!</v>
      </c>
      <c r="G427" s="479" t="e">
        <f>MR_Rohdaten!Y428-(MR_Regression!G$3*MR_Rohdaten!$D428+G$4)</f>
        <v>#DIV/0!</v>
      </c>
      <c r="H427" s="479" t="e">
        <f>MR_Rohdaten!Z428-(MR_Regression!H$3*MR_Rohdaten!$D428+H$4)</f>
        <v>#DIV/0!</v>
      </c>
      <c r="I427" s="479" t="e">
        <f>MR_Rohdaten!AA428-(MR_Regression!I$3*MR_Rohdaten!$D428+I$4)</f>
        <v>#DIV/0!</v>
      </c>
      <c r="J427" s="479" t="e">
        <f>MR_Rohdaten!AB428-(MR_Regression!J$3*MR_Rohdaten!$D428+J$4)</f>
        <v>#DIV/0!</v>
      </c>
      <c r="K427" s="479" t="e">
        <f>MR_Rohdaten!AC428-(MR_Regression!K$3*MR_Rohdaten!$D428+K$4)</f>
        <v>#DIV/0!</v>
      </c>
      <c r="L427" s="479" t="e">
        <f>MR_Rohdaten!AD428-(MR_Regression!L$3*MR_Rohdaten!$D428+L$4)</f>
        <v>#DIV/0!</v>
      </c>
      <c r="M427" s="479" t="e">
        <f>MR_Rohdaten!AE428-(MR_Regression!M$3*MR_Rohdaten!$D428+M$4)</f>
        <v>#DIV/0!</v>
      </c>
      <c r="N427" s="479" t="e">
        <f>MR_Rohdaten!AF428-(MR_Regression!N$3*MR_Rohdaten!$D428+N$4)</f>
        <v>#DIV/0!</v>
      </c>
      <c r="O427" s="479" t="e">
        <f>MR_Rohdaten!AG428-(MR_Regression!O$3*MR_Rohdaten!$D428+O$4)</f>
        <v>#DIV/0!</v>
      </c>
      <c r="P427" s="479" t="e">
        <f>MR_Rohdaten!AH428-(MR_Regression!P$3*MR_Rohdaten!$D428+P$4)</f>
        <v>#DIV/0!</v>
      </c>
    </row>
    <row r="428" spans="1:16" x14ac:dyDescent="0.25">
      <c r="A428" s="465">
        <v>423</v>
      </c>
      <c r="B428" s="479" t="e">
        <f>MR_Rohdaten!T429-(MR_Regression!B$3*MR_Rohdaten!$D429+B$4)</f>
        <v>#DIV/0!</v>
      </c>
      <c r="C428" s="479" t="e">
        <f>MR_Rohdaten!U429-(MR_Regression!C$3*MR_Rohdaten!$D429+C$4)</f>
        <v>#DIV/0!</v>
      </c>
      <c r="D428" s="479" t="e">
        <f>MR_Rohdaten!V429-(MR_Regression!D$3*MR_Rohdaten!$D429+D$4)</f>
        <v>#DIV/0!</v>
      </c>
      <c r="E428" s="479" t="e">
        <f>MR_Rohdaten!W429-(MR_Regression!E$3*MR_Rohdaten!$D429+E$4)</f>
        <v>#DIV/0!</v>
      </c>
      <c r="F428" s="479" t="e">
        <f>MR_Rohdaten!X429-(MR_Regression!F$3*MR_Rohdaten!$D429+F$4)</f>
        <v>#DIV/0!</v>
      </c>
      <c r="G428" s="479" t="e">
        <f>MR_Rohdaten!Y429-(MR_Regression!G$3*MR_Rohdaten!$D429+G$4)</f>
        <v>#DIV/0!</v>
      </c>
      <c r="H428" s="479" t="e">
        <f>MR_Rohdaten!Z429-(MR_Regression!H$3*MR_Rohdaten!$D429+H$4)</f>
        <v>#DIV/0!</v>
      </c>
      <c r="I428" s="479" t="e">
        <f>MR_Rohdaten!AA429-(MR_Regression!I$3*MR_Rohdaten!$D429+I$4)</f>
        <v>#DIV/0!</v>
      </c>
      <c r="J428" s="479" t="e">
        <f>MR_Rohdaten!AB429-(MR_Regression!J$3*MR_Rohdaten!$D429+J$4)</f>
        <v>#DIV/0!</v>
      </c>
      <c r="K428" s="479" t="e">
        <f>MR_Rohdaten!AC429-(MR_Regression!K$3*MR_Rohdaten!$D429+K$4)</f>
        <v>#DIV/0!</v>
      </c>
      <c r="L428" s="479" t="e">
        <f>MR_Rohdaten!AD429-(MR_Regression!L$3*MR_Rohdaten!$D429+L$4)</f>
        <v>#DIV/0!</v>
      </c>
      <c r="M428" s="479" t="e">
        <f>MR_Rohdaten!AE429-(MR_Regression!M$3*MR_Rohdaten!$D429+M$4)</f>
        <v>#DIV/0!</v>
      </c>
      <c r="N428" s="479" t="e">
        <f>MR_Rohdaten!AF429-(MR_Regression!N$3*MR_Rohdaten!$D429+N$4)</f>
        <v>#DIV/0!</v>
      </c>
      <c r="O428" s="479" t="e">
        <f>MR_Rohdaten!AG429-(MR_Regression!O$3*MR_Rohdaten!$D429+O$4)</f>
        <v>#DIV/0!</v>
      </c>
      <c r="P428" s="479" t="e">
        <f>MR_Rohdaten!AH429-(MR_Regression!P$3*MR_Rohdaten!$D429+P$4)</f>
        <v>#DIV/0!</v>
      </c>
    </row>
    <row r="429" spans="1:16" x14ac:dyDescent="0.25">
      <c r="A429" s="465">
        <v>424</v>
      </c>
      <c r="B429" s="479" t="e">
        <f>MR_Rohdaten!T430-(MR_Regression!B$3*MR_Rohdaten!$D430+B$4)</f>
        <v>#DIV/0!</v>
      </c>
      <c r="C429" s="479" t="e">
        <f>MR_Rohdaten!U430-(MR_Regression!C$3*MR_Rohdaten!$D430+C$4)</f>
        <v>#DIV/0!</v>
      </c>
      <c r="D429" s="479" t="e">
        <f>MR_Rohdaten!V430-(MR_Regression!D$3*MR_Rohdaten!$D430+D$4)</f>
        <v>#DIV/0!</v>
      </c>
      <c r="E429" s="479" t="e">
        <f>MR_Rohdaten!W430-(MR_Regression!E$3*MR_Rohdaten!$D430+E$4)</f>
        <v>#DIV/0!</v>
      </c>
      <c r="F429" s="479" t="e">
        <f>MR_Rohdaten!X430-(MR_Regression!F$3*MR_Rohdaten!$D430+F$4)</f>
        <v>#DIV/0!</v>
      </c>
      <c r="G429" s="479" t="e">
        <f>MR_Rohdaten!Y430-(MR_Regression!G$3*MR_Rohdaten!$D430+G$4)</f>
        <v>#DIV/0!</v>
      </c>
      <c r="H429" s="479" t="e">
        <f>MR_Rohdaten!Z430-(MR_Regression!H$3*MR_Rohdaten!$D430+H$4)</f>
        <v>#DIV/0!</v>
      </c>
      <c r="I429" s="479" t="e">
        <f>MR_Rohdaten!AA430-(MR_Regression!I$3*MR_Rohdaten!$D430+I$4)</f>
        <v>#DIV/0!</v>
      </c>
      <c r="J429" s="479" t="e">
        <f>MR_Rohdaten!AB430-(MR_Regression!J$3*MR_Rohdaten!$D430+J$4)</f>
        <v>#DIV/0!</v>
      </c>
      <c r="K429" s="479" t="e">
        <f>MR_Rohdaten!AC430-(MR_Regression!K$3*MR_Rohdaten!$D430+K$4)</f>
        <v>#DIV/0!</v>
      </c>
      <c r="L429" s="479" t="e">
        <f>MR_Rohdaten!AD430-(MR_Regression!L$3*MR_Rohdaten!$D430+L$4)</f>
        <v>#DIV/0!</v>
      </c>
      <c r="M429" s="479" t="e">
        <f>MR_Rohdaten!AE430-(MR_Regression!M$3*MR_Rohdaten!$D430+M$4)</f>
        <v>#DIV/0!</v>
      </c>
      <c r="N429" s="479" t="e">
        <f>MR_Rohdaten!AF430-(MR_Regression!N$3*MR_Rohdaten!$D430+N$4)</f>
        <v>#DIV/0!</v>
      </c>
      <c r="O429" s="479" t="e">
        <f>MR_Rohdaten!AG430-(MR_Regression!O$3*MR_Rohdaten!$D430+O$4)</f>
        <v>#DIV/0!</v>
      </c>
      <c r="P429" s="479" t="e">
        <f>MR_Rohdaten!AH430-(MR_Regression!P$3*MR_Rohdaten!$D430+P$4)</f>
        <v>#DIV/0!</v>
      </c>
    </row>
    <row r="430" spans="1:16" x14ac:dyDescent="0.25">
      <c r="A430" s="465">
        <v>425</v>
      </c>
      <c r="B430" s="479" t="e">
        <f>MR_Rohdaten!T431-(MR_Regression!B$3*MR_Rohdaten!$D431+B$4)</f>
        <v>#DIV/0!</v>
      </c>
      <c r="C430" s="479" t="e">
        <f>MR_Rohdaten!U431-(MR_Regression!C$3*MR_Rohdaten!$D431+C$4)</f>
        <v>#DIV/0!</v>
      </c>
      <c r="D430" s="479" t="e">
        <f>MR_Rohdaten!V431-(MR_Regression!D$3*MR_Rohdaten!$D431+D$4)</f>
        <v>#DIV/0!</v>
      </c>
      <c r="E430" s="479" t="e">
        <f>MR_Rohdaten!W431-(MR_Regression!E$3*MR_Rohdaten!$D431+E$4)</f>
        <v>#DIV/0!</v>
      </c>
      <c r="F430" s="479" t="e">
        <f>MR_Rohdaten!X431-(MR_Regression!F$3*MR_Rohdaten!$D431+F$4)</f>
        <v>#DIV/0!</v>
      </c>
      <c r="G430" s="479" t="e">
        <f>MR_Rohdaten!Y431-(MR_Regression!G$3*MR_Rohdaten!$D431+G$4)</f>
        <v>#DIV/0!</v>
      </c>
      <c r="H430" s="479" t="e">
        <f>MR_Rohdaten!Z431-(MR_Regression!H$3*MR_Rohdaten!$D431+H$4)</f>
        <v>#DIV/0!</v>
      </c>
      <c r="I430" s="479" t="e">
        <f>MR_Rohdaten!AA431-(MR_Regression!I$3*MR_Rohdaten!$D431+I$4)</f>
        <v>#DIV/0!</v>
      </c>
      <c r="J430" s="479" t="e">
        <f>MR_Rohdaten!AB431-(MR_Regression!J$3*MR_Rohdaten!$D431+J$4)</f>
        <v>#DIV/0!</v>
      </c>
      <c r="K430" s="479" t="e">
        <f>MR_Rohdaten!AC431-(MR_Regression!K$3*MR_Rohdaten!$D431+K$4)</f>
        <v>#DIV/0!</v>
      </c>
      <c r="L430" s="479" t="e">
        <f>MR_Rohdaten!AD431-(MR_Regression!L$3*MR_Rohdaten!$D431+L$4)</f>
        <v>#DIV/0!</v>
      </c>
      <c r="M430" s="479" t="e">
        <f>MR_Rohdaten!AE431-(MR_Regression!M$3*MR_Rohdaten!$D431+M$4)</f>
        <v>#DIV/0!</v>
      </c>
      <c r="N430" s="479" t="e">
        <f>MR_Rohdaten!AF431-(MR_Regression!N$3*MR_Rohdaten!$D431+N$4)</f>
        <v>#DIV/0!</v>
      </c>
      <c r="O430" s="479" t="e">
        <f>MR_Rohdaten!AG431-(MR_Regression!O$3*MR_Rohdaten!$D431+O$4)</f>
        <v>#DIV/0!</v>
      </c>
      <c r="P430" s="479" t="e">
        <f>MR_Rohdaten!AH431-(MR_Regression!P$3*MR_Rohdaten!$D431+P$4)</f>
        <v>#DIV/0!</v>
      </c>
    </row>
    <row r="431" spans="1:16" x14ac:dyDescent="0.25">
      <c r="A431" s="465">
        <v>426</v>
      </c>
      <c r="B431" s="479" t="e">
        <f>MR_Rohdaten!T432-(MR_Regression!B$3*MR_Rohdaten!$D432+B$4)</f>
        <v>#DIV/0!</v>
      </c>
      <c r="C431" s="479" t="e">
        <f>MR_Rohdaten!U432-(MR_Regression!C$3*MR_Rohdaten!$D432+C$4)</f>
        <v>#DIV/0!</v>
      </c>
      <c r="D431" s="479" t="e">
        <f>MR_Rohdaten!V432-(MR_Regression!D$3*MR_Rohdaten!$D432+D$4)</f>
        <v>#DIV/0!</v>
      </c>
      <c r="E431" s="479" t="e">
        <f>MR_Rohdaten!W432-(MR_Regression!E$3*MR_Rohdaten!$D432+E$4)</f>
        <v>#DIV/0!</v>
      </c>
      <c r="F431" s="479" t="e">
        <f>MR_Rohdaten!X432-(MR_Regression!F$3*MR_Rohdaten!$D432+F$4)</f>
        <v>#DIV/0!</v>
      </c>
      <c r="G431" s="479" t="e">
        <f>MR_Rohdaten!Y432-(MR_Regression!G$3*MR_Rohdaten!$D432+G$4)</f>
        <v>#DIV/0!</v>
      </c>
      <c r="H431" s="479" t="e">
        <f>MR_Rohdaten!Z432-(MR_Regression!H$3*MR_Rohdaten!$D432+H$4)</f>
        <v>#DIV/0!</v>
      </c>
      <c r="I431" s="479" t="e">
        <f>MR_Rohdaten!AA432-(MR_Regression!I$3*MR_Rohdaten!$D432+I$4)</f>
        <v>#DIV/0!</v>
      </c>
      <c r="J431" s="479" t="e">
        <f>MR_Rohdaten!AB432-(MR_Regression!J$3*MR_Rohdaten!$D432+J$4)</f>
        <v>#DIV/0!</v>
      </c>
      <c r="K431" s="479" t="e">
        <f>MR_Rohdaten!AC432-(MR_Regression!K$3*MR_Rohdaten!$D432+K$4)</f>
        <v>#DIV/0!</v>
      </c>
      <c r="L431" s="479" t="e">
        <f>MR_Rohdaten!AD432-(MR_Regression!L$3*MR_Rohdaten!$D432+L$4)</f>
        <v>#DIV/0!</v>
      </c>
      <c r="M431" s="479" t="e">
        <f>MR_Rohdaten!AE432-(MR_Regression!M$3*MR_Rohdaten!$D432+M$4)</f>
        <v>#DIV/0!</v>
      </c>
      <c r="N431" s="479" t="e">
        <f>MR_Rohdaten!AF432-(MR_Regression!N$3*MR_Rohdaten!$D432+N$4)</f>
        <v>#DIV/0!</v>
      </c>
      <c r="O431" s="479" t="e">
        <f>MR_Rohdaten!AG432-(MR_Regression!O$3*MR_Rohdaten!$D432+O$4)</f>
        <v>#DIV/0!</v>
      </c>
      <c r="P431" s="479" t="e">
        <f>MR_Rohdaten!AH432-(MR_Regression!P$3*MR_Rohdaten!$D432+P$4)</f>
        <v>#DIV/0!</v>
      </c>
    </row>
    <row r="432" spans="1:16" x14ac:dyDescent="0.25">
      <c r="A432" s="465">
        <v>427</v>
      </c>
      <c r="B432" s="479" t="e">
        <f>MR_Rohdaten!T433-(MR_Regression!B$3*MR_Rohdaten!$D433+B$4)</f>
        <v>#DIV/0!</v>
      </c>
      <c r="C432" s="479" t="e">
        <f>MR_Rohdaten!U433-(MR_Regression!C$3*MR_Rohdaten!$D433+C$4)</f>
        <v>#DIV/0!</v>
      </c>
      <c r="D432" s="479" t="e">
        <f>MR_Rohdaten!V433-(MR_Regression!D$3*MR_Rohdaten!$D433+D$4)</f>
        <v>#DIV/0!</v>
      </c>
      <c r="E432" s="479" t="e">
        <f>MR_Rohdaten!W433-(MR_Regression!E$3*MR_Rohdaten!$D433+E$4)</f>
        <v>#DIV/0!</v>
      </c>
      <c r="F432" s="479" t="e">
        <f>MR_Rohdaten!X433-(MR_Regression!F$3*MR_Rohdaten!$D433+F$4)</f>
        <v>#DIV/0!</v>
      </c>
      <c r="G432" s="479" t="e">
        <f>MR_Rohdaten!Y433-(MR_Regression!G$3*MR_Rohdaten!$D433+G$4)</f>
        <v>#DIV/0!</v>
      </c>
      <c r="H432" s="479" t="e">
        <f>MR_Rohdaten!Z433-(MR_Regression!H$3*MR_Rohdaten!$D433+H$4)</f>
        <v>#DIV/0!</v>
      </c>
      <c r="I432" s="479" t="e">
        <f>MR_Rohdaten!AA433-(MR_Regression!I$3*MR_Rohdaten!$D433+I$4)</f>
        <v>#DIV/0!</v>
      </c>
      <c r="J432" s="479" t="e">
        <f>MR_Rohdaten!AB433-(MR_Regression!J$3*MR_Rohdaten!$D433+J$4)</f>
        <v>#DIV/0!</v>
      </c>
      <c r="K432" s="479" t="e">
        <f>MR_Rohdaten!AC433-(MR_Regression!K$3*MR_Rohdaten!$D433+K$4)</f>
        <v>#DIV/0!</v>
      </c>
      <c r="L432" s="479" t="e">
        <f>MR_Rohdaten!AD433-(MR_Regression!L$3*MR_Rohdaten!$D433+L$4)</f>
        <v>#DIV/0!</v>
      </c>
      <c r="M432" s="479" t="e">
        <f>MR_Rohdaten!AE433-(MR_Regression!M$3*MR_Rohdaten!$D433+M$4)</f>
        <v>#DIV/0!</v>
      </c>
      <c r="N432" s="479" t="e">
        <f>MR_Rohdaten!AF433-(MR_Regression!N$3*MR_Rohdaten!$D433+N$4)</f>
        <v>#DIV/0!</v>
      </c>
      <c r="O432" s="479" t="e">
        <f>MR_Rohdaten!AG433-(MR_Regression!O$3*MR_Rohdaten!$D433+O$4)</f>
        <v>#DIV/0!</v>
      </c>
      <c r="P432" s="479" t="e">
        <f>MR_Rohdaten!AH433-(MR_Regression!P$3*MR_Rohdaten!$D433+P$4)</f>
        <v>#DIV/0!</v>
      </c>
    </row>
    <row r="433" spans="1:16" x14ac:dyDescent="0.25">
      <c r="A433" s="465">
        <v>428</v>
      </c>
      <c r="B433" s="479" t="e">
        <f>MR_Rohdaten!T434-(MR_Regression!B$3*MR_Rohdaten!$D434+B$4)</f>
        <v>#DIV/0!</v>
      </c>
      <c r="C433" s="479" t="e">
        <f>MR_Rohdaten!U434-(MR_Regression!C$3*MR_Rohdaten!$D434+C$4)</f>
        <v>#DIV/0!</v>
      </c>
      <c r="D433" s="479" t="e">
        <f>MR_Rohdaten!V434-(MR_Regression!D$3*MR_Rohdaten!$D434+D$4)</f>
        <v>#DIV/0!</v>
      </c>
      <c r="E433" s="479" t="e">
        <f>MR_Rohdaten!W434-(MR_Regression!E$3*MR_Rohdaten!$D434+E$4)</f>
        <v>#DIV/0!</v>
      </c>
      <c r="F433" s="479" t="e">
        <f>MR_Rohdaten!X434-(MR_Regression!F$3*MR_Rohdaten!$D434+F$4)</f>
        <v>#DIV/0!</v>
      </c>
      <c r="G433" s="479" t="e">
        <f>MR_Rohdaten!Y434-(MR_Regression!G$3*MR_Rohdaten!$D434+G$4)</f>
        <v>#DIV/0!</v>
      </c>
      <c r="H433" s="479" t="e">
        <f>MR_Rohdaten!Z434-(MR_Regression!H$3*MR_Rohdaten!$D434+H$4)</f>
        <v>#DIV/0!</v>
      </c>
      <c r="I433" s="479" t="e">
        <f>MR_Rohdaten!AA434-(MR_Regression!I$3*MR_Rohdaten!$D434+I$4)</f>
        <v>#DIV/0!</v>
      </c>
      <c r="J433" s="479" t="e">
        <f>MR_Rohdaten!AB434-(MR_Regression!J$3*MR_Rohdaten!$D434+J$4)</f>
        <v>#DIV/0!</v>
      </c>
      <c r="K433" s="479" t="e">
        <f>MR_Rohdaten!AC434-(MR_Regression!K$3*MR_Rohdaten!$D434+K$4)</f>
        <v>#DIV/0!</v>
      </c>
      <c r="L433" s="479" t="e">
        <f>MR_Rohdaten!AD434-(MR_Regression!L$3*MR_Rohdaten!$D434+L$4)</f>
        <v>#DIV/0!</v>
      </c>
      <c r="M433" s="479" t="e">
        <f>MR_Rohdaten!AE434-(MR_Regression!M$3*MR_Rohdaten!$D434+M$4)</f>
        <v>#DIV/0!</v>
      </c>
      <c r="N433" s="479" t="e">
        <f>MR_Rohdaten!AF434-(MR_Regression!N$3*MR_Rohdaten!$D434+N$4)</f>
        <v>#DIV/0!</v>
      </c>
      <c r="O433" s="479" t="e">
        <f>MR_Rohdaten!AG434-(MR_Regression!O$3*MR_Rohdaten!$D434+O$4)</f>
        <v>#DIV/0!</v>
      </c>
      <c r="P433" s="479" t="e">
        <f>MR_Rohdaten!AH434-(MR_Regression!P$3*MR_Rohdaten!$D434+P$4)</f>
        <v>#DIV/0!</v>
      </c>
    </row>
    <row r="434" spans="1:16" x14ac:dyDescent="0.25">
      <c r="A434" s="465">
        <v>429</v>
      </c>
      <c r="B434" s="479" t="e">
        <f>MR_Rohdaten!T435-(MR_Regression!B$3*MR_Rohdaten!$D435+B$4)</f>
        <v>#DIV/0!</v>
      </c>
      <c r="C434" s="479" t="e">
        <f>MR_Rohdaten!U435-(MR_Regression!C$3*MR_Rohdaten!$D435+C$4)</f>
        <v>#DIV/0!</v>
      </c>
      <c r="D434" s="479" t="e">
        <f>MR_Rohdaten!V435-(MR_Regression!D$3*MR_Rohdaten!$D435+D$4)</f>
        <v>#DIV/0!</v>
      </c>
      <c r="E434" s="479" t="e">
        <f>MR_Rohdaten!W435-(MR_Regression!E$3*MR_Rohdaten!$D435+E$4)</f>
        <v>#DIV/0!</v>
      </c>
      <c r="F434" s="479" t="e">
        <f>MR_Rohdaten!X435-(MR_Regression!F$3*MR_Rohdaten!$D435+F$4)</f>
        <v>#DIV/0!</v>
      </c>
      <c r="G434" s="479" t="e">
        <f>MR_Rohdaten!Y435-(MR_Regression!G$3*MR_Rohdaten!$D435+G$4)</f>
        <v>#DIV/0!</v>
      </c>
      <c r="H434" s="479" t="e">
        <f>MR_Rohdaten!Z435-(MR_Regression!H$3*MR_Rohdaten!$D435+H$4)</f>
        <v>#DIV/0!</v>
      </c>
      <c r="I434" s="479" t="e">
        <f>MR_Rohdaten!AA435-(MR_Regression!I$3*MR_Rohdaten!$D435+I$4)</f>
        <v>#DIV/0!</v>
      </c>
      <c r="J434" s="479" t="e">
        <f>MR_Rohdaten!AB435-(MR_Regression!J$3*MR_Rohdaten!$D435+J$4)</f>
        <v>#DIV/0!</v>
      </c>
      <c r="K434" s="479" t="e">
        <f>MR_Rohdaten!AC435-(MR_Regression!K$3*MR_Rohdaten!$D435+K$4)</f>
        <v>#DIV/0!</v>
      </c>
      <c r="L434" s="479" t="e">
        <f>MR_Rohdaten!AD435-(MR_Regression!L$3*MR_Rohdaten!$D435+L$4)</f>
        <v>#DIV/0!</v>
      </c>
      <c r="M434" s="479" t="e">
        <f>MR_Rohdaten!AE435-(MR_Regression!M$3*MR_Rohdaten!$D435+M$4)</f>
        <v>#DIV/0!</v>
      </c>
      <c r="N434" s="479" t="e">
        <f>MR_Rohdaten!AF435-(MR_Regression!N$3*MR_Rohdaten!$D435+N$4)</f>
        <v>#DIV/0!</v>
      </c>
      <c r="O434" s="479" t="e">
        <f>MR_Rohdaten!AG435-(MR_Regression!O$3*MR_Rohdaten!$D435+O$4)</f>
        <v>#DIV/0!</v>
      </c>
      <c r="P434" s="479" t="e">
        <f>MR_Rohdaten!AH435-(MR_Regression!P$3*MR_Rohdaten!$D435+P$4)</f>
        <v>#DIV/0!</v>
      </c>
    </row>
    <row r="435" spans="1:16" x14ac:dyDescent="0.25">
      <c r="A435" s="465">
        <v>430</v>
      </c>
      <c r="B435" s="479" t="e">
        <f>MR_Rohdaten!T436-(MR_Regression!B$3*MR_Rohdaten!$D436+B$4)</f>
        <v>#DIV/0!</v>
      </c>
      <c r="C435" s="479" t="e">
        <f>MR_Rohdaten!U436-(MR_Regression!C$3*MR_Rohdaten!$D436+C$4)</f>
        <v>#DIV/0!</v>
      </c>
      <c r="D435" s="479" t="e">
        <f>MR_Rohdaten!V436-(MR_Regression!D$3*MR_Rohdaten!$D436+D$4)</f>
        <v>#DIV/0!</v>
      </c>
      <c r="E435" s="479" t="e">
        <f>MR_Rohdaten!W436-(MR_Regression!E$3*MR_Rohdaten!$D436+E$4)</f>
        <v>#DIV/0!</v>
      </c>
      <c r="F435" s="479" t="e">
        <f>MR_Rohdaten!X436-(MR_Regression!F$3*MR_Rohdaten!$D436+F$4)</f>
        <v>#DIV/0!</v>
      </c>
      <c r="G435" s="479" t="e">
        <f>MR_Rohdaten!Y436-(MR_Regression!G$3*MR_Rohdaten!$D436+G$4)</f>
        <v>#DIV/0!</v>
      </c>
      <c r="H435" s="479" t="e">
        <f>MR_Rohdaten!Z436-(MR_Regression!H$3*MR_Rohdaten!$D436+H$4)</f>
        <v>#DIV/0!</v>
      </c>
      <c r="I435" s="479" t="e">
        <f>MR_Rohdaten!AA436-(MR_Regression!I$3*MR_Rohdaten!$D436+I$4)</f>
        <v>#DIV/0!</v>
      </c>
      <c r="J435" s="479" t="e">
        <f>MR_Rohdaten!AB436-(MR_Regression!J$3*MR_Rohdaten!$D436+J$4)</f>
        <v>#DIV/0!</v>
      </c>
      <c r="K435" s="479" t="e">
        <f>MR_Rohdaten!AC436-(MR_Regression!K$3*MR_Rohdaten!$D436+K$4)</f>
        <v>#DIV/0!</v>
      </c>
      <c r="L435" s="479" t="e">
        <f>MR_Rohdaten!AD436-(MR_Regression!L$3*MR_Rohdaten!$D436+L$4)</f>
        <v>#DIV/0!</v>
      </c>
      <c r="M435" s="479" t="e">
        <f>MR_Rohdaten!AE436-(MR_Regression!M$3*MR_Rohdaten!$D436+M$4)</f>
        <v>#DIV/0!</v>
      </c>
      <c r="N435" s="479" t="e">
        <f>MR_Rohdaten!AF436-(MR_Regression!N$3*MR_Rohdaten!$D436+N$4)</f>
        <v>#DIV/0!</v>
      </c>
      <c r="O435" s="479" t="e">
        <f>MR_Rohdaten!AG436-(MR_Regression!O$3*MR_Rohdaten!$D436+O$4)</f>
        <v>#DIV/0!</v>
      </c>
      <c r="P435" s="479" t="e">
        <f>MR_Rohdaten!AH436-(MR_Regression!P$3*MR_Rohdaten!$D436+P$4)</f>
        <v>#DIV/0!</v>
      </c>
    </row>
    <row r="436" spans="1:16" x14ac:dyDescent="0.25">
      <c r="A436" s="465">
        <v>431</v>
      </c>
      <c r="B436" s="479" t="e">
        <f>MR_Rohdaten!T437-(MR_Regression!B$3*MR_Rohdaten!$D437+B$4)</f>
        <v>#DIV/0!</v>
      </c>
      <c r="C436" s="479" t="e">
        <f>MR_Rohdaten!U437-(MR_Regression!C$3*MR_Rohdaten!$D437+C$4)</f>
        <v>#DIV/0!</v>
      </c>
      <c r="D436" s="479" t="e">
        <f>MR_Rohdaten!V437-(MR_Regression!D$3*MR_Rohdaten!$D437+D$4)</f>
        <v>#DIV/0!</v>
      </c>
      <c r="E436" s="479" t="e">
        <f>MR_Rohdaten!W437-(MR_Regression!E$3*MR_Rohdaten!$D437+E$4)</f>
        <v>#DIV/0!</v>
      </c>
      <c r="F436" s="479" t="e">
        <f>MR_Rohdaten!X437-(MR_Regression!F$3*MR_Rohdaten!$D437+F$4)</f>
        <v>#DIV/0!</v>
      </c>
      <c r="G436" s="479" t="e">
        <f>MR_Rohdaten!Y437-(MR_Regression!G$3*MR_Rohdaten!$D437+G$4)</f>
        <v>#DIV/0!</v>
      </c>
      <c r="H436" s="479" t="e">
        <f>MR_Rohdaten!Z437-(MR_Regression!H$3*MR_Rohdaten!$D437+H$4)</f>
        <v>#DIV/0!</v>
      </c>
      <c r="I436" s="479" t="e">
        <f>MR_Rohdaten!AA437-(MR_Regression!I$3*MR_Rohdaten!$D437+I$4)</f>
        <v>#DIV/0!</v>
      </c>
      <c r="J436" s="479" t="e">
        <f>MR_Rohdaten!AB437-(MR_Regression!J$3*MR_Rohdaten!$D437+J$4)</f>
        <v>#DIV/0!</v>
      </c>
      <c r="K436" s="479" t="e">
        <f>MR_Rohdaten!AC437-(MR_Regression!K$3*MR_Rohdaten!$D437+K$4)</f>
        <v>#DIV/0!</v>
      </c>
      <c r="L436" s="479" t="e">
        <f>MR_Rohdaten!AD437-(MR_Regression!L$3*MR_Rohdaten!$D437+L$4)</f>
        <v>#DIV/0!</v>
      </c>
      <c r="M436" s="479" t="e">
        <f>MR_Rohdaten!AE437-(MR_Regression!M$3*MR_Rohdaten!$D437+M$4)</f>
        <v>#DIV/0!</v>
      </c>
      <c r="N436" s="479" t="e">
        <f>MR_Rohdaten!AF437-(MR_Regression!N$3*MR_Rohdaten!$D437+N$4)</f>
        <v>#DIV/0!</v>
      </c>
      <c r="O436" s="479" t="e">
        <f>MR_Rohdaten!AG437-(MR_Regression!O$3*MR_Rohdaten!$D437+O$4)</f>
        <v>#DIV/0!</v>
      </c>
      <c r="P436" s="479" t="e">
        <f>MR_Rohdaten!AH437-(MR_Regression!P$3*MR_Rohdaten!$D437+P$4)</f>
        <v>#DIV/0!</v>
      </c>
    </row>
    <row r="437" spans="1:16" x14ac:dyDescent="0.25">
      <c r="A437" s="465">
        <v>432</v>
      </c>
      <c r="B437" s="479" t="e">
        <f>MR_Rohdaten!T438-(MR_Regression!B$3*MR_Rohdaten!$D438+B$4)</f>
        <v>#DIV/0!</v>
      </c>
      <c r="C437" s="479" t="e">
        <f>MR_Rohdaten!U438-(MR_Regression!C$3*MR_Rohdaten!$D438+C$4)</f>
        <v>#DIV/0!</v>
      </c>
      <c r="D437" s="479" t="e">
        <f>MR_Rohdaten!V438-(MR_Regression!D$3*MR_Rohdaten!$D438+D$4)</f>
        <v>#DIV/0!</v>
      </c>
      <c r="E437" s="479" t="e">
        <f>MR_Rohdaten!W438-(MR_Regression!E$3*MR_Rohdaten!$D438+E$4)</f>
        <v>#DIV/0!</v>
      </c>
      <c r="F437" s="479" t="e">
        <f>MR_Rohdaten!X438-(MR_Regression!F$3*MR_Rohdaten!$D438+F$4)</f>
        <v>#DIV/0!</v>
      </c>
      <c r="G437" s="479" t="e">
        <f>MR_Rohdaten!Y438-(MR_Regression!G$3*MR_Rohdaten!$D438+G$4)</f>
        <v>#DIV/0!</v>
      </c>
      <c r="H437" s="479" t="e">
        <f>MR_Rohdaten!Z438-(MR_Regression!H$3*MR_Rohdaten!$D438+H$4)</f>
        <v>#DIV/0!</v>
      </c>
      <c r="I437" s="479" t="e">
        <f>MR_Rohdaten!AA438-(MR_Regression!I$3*MR_Rohdaten!$D438+I$4)</f>
        <v>#DIV/0!</v>
      </c>
      <c r="J437" s="479" t="e">
        <f>MR_Rohdaten!AB438-(MR_Regression!J$3*MR_Rohdaten!$D438+J$4)</f>
        <v>#DIV/0!</v>
      </c>
      <c r="K437" s="479" t="e">
        <f>MR_Rohdaten!AC438-(MR_Regression!K$3*MR_Rohdaten!$D438+K$4)</f>
        <v>#DIV/0!</v>
      </c>
      <c r="L437" s="479" t="e">
        <f>MR_Rohdaten!AD438-(MR_Regression!L$3*MR_Rohdaten!$D438+L$4)</f>
        <v>#DIV/0!</v>
      </c>
      <c r="M437" s="479" t="e">
        <f>MR_Rohdaten!AE438-(MR_Regression!M$3*MR_Rohdaten!$D438+M$4)</f>
        <v>#DIV/0!</v>
      </c>
      <c r="N437" s="479" t="e">
        <f>MR_Rohdaten!AF438-(MR_Regression!N$3*MR_Rohdaten!$D438+N$4)</f>
        <v>#DIV/0!</v>
      </c>
      <c r="O437" s="479" t="e">
        <f>MR_Rohdaten!AG438-(MR_Regression!O$3*MR_Rohdaten!$D438+O$4)</f>
        <v>#DIV/0!</v>
      </c>
      <c r="P437" s="479" t="e">
        <f>MR_Rohdaten!AH438-(MR_Regression!P$3*MR_Rohdaten!$D438+P$4)</f>
        <v>#DIV/0!</v>
      </c>
    </row>
    <row r="438" spans="1:16" x14ac:dyDescent="0.25">
      <c r="A438" s="465">
        <v>433</v>
      </c>
      <c r="B438" s="479" t="e">
        <f>MR_Rohdaten!T439-(MR_Regression!B$3*MR_Rohdaten!$D439+B$4)</f>
        <v>#DIV/0!</v>
      </c>
      <c r="C438" s="479" t="e">
        <f>MR_Rohdaten!U439-(MR_Regression!C$3*MR_Rohdaten!$D439+C$4)</f>
        <v>#DIV/0!</v>
      </c>
      <c r="D438" s="479" t="e">
        <f>MR_Rohdaten!V439-(MR_Regression!D$3*MR_Rohdaten!$D439+D$4)</f>
        <v>#DIV/0!</v>
      </c>
      <c r="E438" s="479" t="e">
        <f>MR_Rohdaten!W439-(MR_Regression!E$3*MR_Rohdaten!$D439+E$4)</f>
        <v>#DIV/0!</v>
      </c>
      <c r="F438" s="479" t="e">
        <f>MR_Rohdaten!X439-(MR_Regression!F$3*MR_Rohdaten!$D439+F$4)</f>
        <v>#DIV/0!</v>
      </c>
      <c r="G438" s="479" t="e">
        <f>MR_Rohdaten!Y439-(MR_Regression!G$3*MR_Rohdaten!$D439+G$4)</f>
        <v>#DIV/0!</v>
      </c>
      <c r="H438" s="479" t="e">
        <f>MR_Rohdaten!Z439-(MR_Regression!H$3*MR_Rohdaten!$D439+H$4)</f>
        <v>#DIV/0!</v>
      </c>
      <c r="I438" s="479" t="e">
        <f>MR_Rohdaten!AA439-(MR_Regression!I$3*MR_Rohdaten!$D439+I$4)</f>
        <v>#DIV/0!</v>
      </c>
      <c r="J438" s="479" t="e">
        <f>MR_Rohdaten!AB439-(MR_Regression!J$3*MR_Rohdaten!$D439+J$4)</f>
        <v>#DIV/0!</v>
      </c>
      <c r="K438" s="479" t="e">
        <f>MR_Rohdaten!AC439-(MR_Regression!K$3*MR_Rohdaten!$D439+K$4)</f>
        <v>#DIV/0!</v>
      </c>
      <c r="L438" s="479" t="e">
        <f>MR_Rohdaten!AD439-(MR_Regression!L$3*MR_Rohdaten!$D439+L$4)</f>
        <v>#DIV/0!</v>
      </c>
      <c r="M438" s="479" t="e">
        <f>MR_Rohdaten!AE439-(MR_Regression!M$3*MR_Rohdaten!$D439+M$4)</f>
        <v>#DIV/0!</v>
      </c>
      <c r="N438" s="479" t="e">
        <f>MR_Rohdaten!AF439-(MR_Regression!N$3*MR_Rohdaten!$D439+N$4)</f>
        <v>#DIV/0!</v>
      </c>
      <c r="O438" s="479" t="e">
        <f>MR_Rohdaten!AG439-(MR_Regression!O$3*MR_Rohdaten!$D439+O$4)</f>
        <v>#DIV/0!</v>
      </c>
      <c r="P438" s="479" t="e">
        <f>MR_Rohdaten!AH439-(MR_Regression!P$3*MR_Rohdaten!$D439+P$4)</f>
        <v>#DIV/0!</v>
      </c>
    </row>
    <row r="439" spans="1:16" x14ac:dyDescent="0.25">
      <c r="A439" s="465">
        <v>434</v>
      </c>
      <c r="B439" s="479" t="e">
        <f>MR_Rohdaten!T440-(MR_Regression!B$3*MR_Rohdaten!$D440+B$4)</f>
        <v>#DIV/0!</v>
      </c>
      <c r="C439" s="479" t="e">
        <f>MR_Rohdaten!U440-(MR_Regression!C$3*MR_Rohdaten!$D440+C$4)</f>
        <v>#DIV/0!</v>
      </c>
      <c r="D439" s="479" t="e">
        <f>MR_Rohdaten!V440-(MR_Regression!D$3*MR_Rohdaten!$D440+D$4)</f>
        <v>#DIV/0!</v>
      </c>
      <c r="E439" s="479" t="e">
        <f>MR_Rohdaten!W440-(MR_Regression!E$3*MR_Rohdaten!$D440+E$4)</f>
        <v>#DIV/0!</v>
      </c>
      <c r="F439" s="479" t="e">
        <f>MR_Rohdaten!X440-(MR_Regression!F$3*MR_Rohdaten!$D440+F$4)</f>
        <v>#DIV/0!</v>
      </c>
      <c r="G439" s="479" t="e">
        <f>MR_Rohdaten!Y440-(MR_Regression!G$3*MR_Rohdaten!$D440+G$4)</f>
        <v>#DIV/0!</v>
      </c>
      <c r="H439" s="479" t="e">
        <f>MR_Rohdaten!Z440-(MR_Regression!H$3*MR_Rohdaten!$D440+H$4)</f>
        <v>#DIV/0!</v>
      </c>
      <c r="I439" s="479" t="e">
        <f>MR_Rohdaten!AA440-(MR_Regression!I$3*MR_Rohdaten!$D440+I$4)</f>
        <v>#DIV/0!</v>
      </c>
      <c r="J439" s="479" t="e">
        <f>MR_Rohdaten!AB440-(MR_Regression!J$3*MR_Rohdaten!$D440+J$4)</f>
        <v>#DIV/0!</v>
      </c>
      <c r="K439" s="479" t="e">
        <f>MR_Rohdaten!AC440-(MR_Regression!K$3*MR_Rohdaten!$D440+K$4)</f>
        <v>#DIV/0!</v>
      </c>
      <c r="L439" s="479" t="e">
        <f>MR_Rohdaten!AD440-(MR_Regression!L$3*MR_Rohdaten!$D440+L$4)</f>
        <v>#DIV/0!</v>
      </c>
      <c r="M439" s="479" t="e">
        <f>MR_Rohdaten!AE440-(MR_Regression!M$3*MR_Rohdaten!$D440+M$4)</f>
        <v>#DIV/0!</v>
      </c>
      <c r="N439" s="479" t="e">
        <f>MR_Rohdaten!AF440-(MR_Regression!N$3*MR_Rohdaten!$D440+N$4)</f>
        <v>#DIV/0!</v>
      </c>
      <c r="O439" s="479" t="e">
        <f>MR_Rohdaten!AG440-(MR_Regression!O$3*MR_Rohdaten!$D440+O$4)</f>
        <v>#DIV/0!</v>
      </c>
      <c r="P439" s="479" t="e">
        <f>MR_Rohdaten!AH440-(MR_Regression!P$3*MR_Rohdaten!$D440+P$4)</f>
        <v>#DIV/0!</v>
      </c>
    </row>
    <row r="440" spans="1:16" x14ac:dyDescent="0.25">
      <c r="A440" s="465">
        <v>435</v>
      </c>
      <c r="B440" s="479" t="e">
        <f>MR_Rohdaten!T441-(MR_Regression!B$3*MR_Rohdaten!$D441+B$4)</f>
        <v>#DIV/0!</v>
      </c>
      <c r="C440" s="479" t="e">
        <f>MR_Rohdaten!U441-(MR_Regression!C$3*MR_Rohdaten!$D441+C$4)</f>
        <v>#DIV/0!</v>
      </c>
      <c r="D440" s="479" t="e">
        <f>MR_Rohdaten!V441-(MR_Regression!D$3*MR_Rohdaten!$D441+D$4)</f>
        <v>#DIV/0!</v>
      </c>
      <c r="E440" s="479" t="e">
        <f>MR_Rohdaten!W441-(MR_Regression!E$3*MR_Rohdaten!$D441+E$4)</f>
        <v>#DIV/0!</v>
      </c>
      <c r="F440" s="479" t="e">
        <f>MR_Rohdaten!X441-(MR_Regression!F$3*MR_Rohdaten!$D441+F$4)</f>
        <v>#DIV/0!</v>
      </c>
      <c r="G440" s="479" t="e">
        <f>MR_Rohdaten!Y441-(MR_Regression!G$3*MR_Rohdaten!$D441+G$4)</f>
        <v>#DIV/0!</v>
      </c>
      <c r="H440" s="479" t="e">
        <f>MR_Rohdaten!Z441-(MR_Regression!H$3*MR_Rohdaten!$D441+H$4)</f>
        <v>#DIV/0!</v>
      </c>
      <c r="I440" s="479" t="e">
        <f>MR_Rohdaten!AA441-(MR_Regression!I$3*MR_Rohdaten!$D441+I$4)</f>
        <v>#DIV/0!</v>
      </c>
      <c r="J440" s="479" t="e">
        <f>MR_Rohdaten!AB441-(MR_Regression!J$3*MR_Rohdaten!$D441+J$4)</f>
        <v>#DIV/0!</v>
      </c>
      <c r="K440" s="479" t="e">
        <f>MR_Rohdaten!AC441-(MR_Regression!K$3*MR_Rohdaten!$D441+K$4)</f>
        <v>#DIV/0!</v>
      </c>
      <c r="L440" s="479" t="e">
        <f>MR_Rohdaten!AD441-(MR_Regression!L$3*MR_Rohdaten!$D441+L$4)</f>
        <v>#DIV/0!</v>
      </c>
      <c r="M440" s="479" t="e">
        <f>MR_Rohdaten!AE441-(MR_Regression!M$3*MR_Rohdaten!$D441+M$4)</f>
        <v>#DIV/0!</v>
      </c>
      <c r="N440" s="479" t="e">
        <f>MR_Rohdaten!AF441-(MR_Regression!N$3*MR_Rohdaten!$D441+N$4)</f>
        <v>#DIV/0!</v>
      </c>
      <c r="O440" s="479" t="e">
        <f>MR_Rohdaten!AG441-(MR_Regression!O$3*MR_Rohdaten!$D441+O$4)</f>
        <v>#DIV/0!</v>
      </c>
      <c r="P440" s="479" t="e">
        <f>MR_Rohdaten!AH441-(MR_Regression!P$3*MR_Rohdaten!$D441+P$4)</f>
        <v>#DIV/0!</v>
      </c>
    </row>
    <row r="441" spans="1:16" x14ac:dyDescent="0.25">
      <c r="A441" s="465">
        <v>436</v>
      </c>
      <c r="B441" s="479" t="e">
        <f>MR_Rohdaten!T442-(MR_Regression!B$3*MR_Rohdaten!$D442+B$4)</f>
        <v>#DIV/0!</v>
      </c>
      <c r="C441" s="479" t="e">
        <f>MR_Rohdaten!U442-(MR_Regression!C$3*MR_Rohdaten!$D442+C$4)</f>
        <v>#DIV/0!</v>
      </c>
      <c r="D441" s="479" t="e">
        <f>MR_Rohdaten!V442-(MR_Regression!D$3*MR_Rohdaten!$D442+D$4)</f>
        <v>#DIV/0!</v>
      </c>
      <c r="E441" s="479" t="e">
        <f>MR_Rohdaten!W442-(MR_Regression!E$3*MR_Rohdaten!$D442+E$4)</f>
        <v>#DIV/0!</v>
      </c>
      <c r="F441" s="479" t="e">
        <f>MR_Rohdaten!X442-(MR_Regression!F$3*MR_Rohdaten!$D442+F$4)</f>
        <v>#DIV/0!</v>
      </c>
      <c r="G441" s="479" t="e">
        <f>MR_Rohdaten!Y442-(MR_Regression!G$3*MR_Rohdaten!$D442+G$4)</f>
        <v>#DIV/0!</v>
      </c>
      <c r="H441" s="479" t="e">
        <f>MR_Rohdaten!Z442-(MR_Regression!H$3*MR_Rohdaten!$D442+H$4)</f>
        <v>#DIV/0!</v>
      </c>
      <c r="I441" s="479" t="e">
        <f>MR_Rohdaten!AA442-(MR_Regression!I$3*MR_Rohdaten!$D442+I$4)</f>
        <v>#DIV/0!</v>
      </c>
      <c r="J441" s="479" t="e">
        <f>MR_Rohdaten!AB442-(MR_Regression!J$3*MR_Rohdaten!$D442+J$4)</f>
        <v>#DIV/0!</v>
      </c>
      <c r="K441" s="479" t="e">
        <f>MR_Rohdaten!AC442-(MR_Regression!K$3*MR_Rohdaten!$D442+K$4)</f>
        <v>#DIV/0!</v>
      </c>
      <c r="L441" s="479" t="e">
        <f>MR_Rohdaten!AD442-(MR_Regression!L$3*MR_Rohdaten!$D442+L$4)</f>
        <v>#DIV/0!</v>
      </c>
      <c r="M441" s="479" t="e">
        <f>MR_Rohdaten!AE442-(MR_Regression!M$3*MR_Rohdaten!$D442+M$4)</f>
        <v>#DIV/0!</v>
      </c>
      <c r="N441" s="479" t="e">
        <f>MR_Rohdaten!AF442-(MR_Regression!N$3*MR_Rohdaten!$D442+N$4)</f>
        <v>#DIV/0!</v>
      </c>
      <c r="O441" s="479" t="e">
        <f>MR_Rohdaten!AG442-(MR_Regression!O$3*MR_Rohdaten!$D442+O$4)</f>
        <v>#DIV/0!</v>
      </c>
      <c r="P441" s="479" t="e">
        <f>MR_Rohdaten!AH442-(MR_Regression!P$3*MR_Rohdaten!$D442+P$4)</f>
        <v>#DIV/0!</v>
      </c>
    </row>
    <row r="442" spans="1:16" x14ac:dyDescent="0.25">
      <c r="A442" s="465">
        <v>437</v>
      </c>
      <c r="B442" s="479" t="e">
        <f>MR_Rohdaten!T443-(MR_Regression!B$3*MR_Rohdaten!$D443+B$4)</f>
        <v>#DIV/0!</v>
      </c>
      <c r="C442" s="479" t="e">
        <f>MR_Rohdaten!U443-(MR_Regression!C$3*MR_Rohdaten!$D443+C$4)</f>
        <v>#DIV/0!</v>
      </c>
      <c r="D442" s="479" t="e">
        <f>MR_Rohdaten!V443-(MR_Regression!D$3*MR_Rohdaten!$D443+D$4)</f>
        <v>#DIV/0!</v>
      </c>
      <c r="E442" s="479" t="e">
        <f>MR_Rohdaten!W443-(MR_Regression!E$3*MR_Rohdaten!$D443+E$4)</f>
        <v>#DIV/0!</v>
      </c>
      <c r="F442" s="479" t="e">
        <f>MR_Rohdaten!X443-(MR_Regression!F$3*MR_Rohdaten!$D443+F$4)</f>
        <v>#DIV/0!</v>
      </c>
      <c r="G442" s="479" t="e">
        <f>MR_Rohdaten!Y443-(MR_Regression!G$3*MR_Rohdaten!$D443+G$4)</f>
        <v>#DIV/0!</v>
      </c>
      <c r="H442" s="479" t="e">
        <f>MR_Rohdaten!Z443-(MR_Regression!H$3*MR_Rohdaten!$D443+H$4)</f>
        <v>#DIV/0!</v>
      </c>
      <c r="I442" s="479" t="e">
        <f>MR_Rohdaten!AA443-(MR_Regression!I$3*MR_Rohdaten!$D443+I$4)</f>
        <v>#DIV/0!</v>
      </c>
      <c r="J442" s="479" t="e">
        <f>MR_Rohdaten!AB443-(MR_Regression!J$3*MR_Rohdaten!$D443+J$4)</f>
        <v>#DIV/0!</v>
      </c>
      <c r="K442" s="479" t="e">
        <f>MR_Rohdaten!AC443-(MR_Regression!K$3*MR_Rohdaten!$D443+K$4)</f>
        <v>#DIV/0!</v>
      </c>
      <c r="L442" s="479" t="e">
        <f>MR_Rohdaten!AD443-(MR_Regression!L$3*MR_Rohdaten!$D443+L$4)</f>
        <v>#DIV/0!</v>
      </c>
      <c r="M442" s="479" t="e">
        <f>MR_Rohdaten!AE443-(MR_Regression!M$3*MR_Rohdaten!$D443+M$4)</f>
        <v>#DIV/0!</v>
      </c>
      <c r="N442" s="479" t="e">
        <f>MR_Rohdaten!AF443-(MR_Regression!N$3*MR_Rohdaten!$D443+N$4)</f>
        <v>#DIV/0!</v>
      </c>
      <c r="O442" s="479" t="e">
        <f>MR_Rohdaten!AG443-(MR_Regression!O$3*MR_Rohdaten!$D443+O$4)</f>
        <v>#DIV/0!</v>
      </c>
      <c r="P442" s="479" t="e">
        <f>MR_Rohdaten!AH443-(MR_Regression!P$3*MR_Rohdaten!$D443+P$4)</f>
        <v>#DIV/0!</v>
      </c>
    </row>
    <row r="443" spans="1:16" x14ac:dyDescent="0.25">
      <c r="A443" s="465">
        <v>438</v>
      </c>
      <c r="B443" s="479" t="e">
        <f>MR_Rohdaten!T444-(MR_Regression!B$3*MR_Rohdaten!$D444+B$4)</f>
        <v>#DIV/0!</v>
      </c>
      <c r="C443" s="479" t="e">
        <f>MR_Rohdaten!U444-(MR_Regression!C$3*MR_Rohdaten!$D444+C$4)</f>
        <v>#DIV/0!</v>
      </c>
      <c r="D443" s="479" t="e">
        <f>MR_Rohdaten!V444-(MR_Regression!D$3*MR_Rohdaten!$D444+D$4)</f>
        <v>#DIV/0!</v>
      </c>
      <c r="E443" s="479" t="e">
        <f>MR_Rohdaten!W444-(MR_Regression!E$3*MR_Rohdaten!$D444+E$4)</f>
        <v>#DIV/0!</v>
      </c>
      <c r="F443" s="479" t="e">
        <f>MR_Rohdaten!X444-(MR_Regression!F$3*MR_Rohdaten!$D444+F$4)</f>
        <v>#DIV/0!</v>
      </c>
      <c r="G443" s="479" t="e">
        <f>MR_Rohdaten!Y444-(MR_Regression!G$3*MR_Rohdaten!$D444+G$4)</f>
        <v>#DIV/0!</v>
      </c>
      <c r="H443" s="479" t="e">
        <f>MR_Rohdaten!Z444-(MR_Regression!H$3*MR_Rohdaten!$D444+H$4)</f>
        <v>#DIV/0!</v>
      </c>
      <c r="I443" s="479" t="e">
        <f>MR_Rohdaten!AA444-(MR_Regression!I$3*MR_Rohdaten!$D444+I$4)</f>
        <v>#DIV/0!</v>
      </c>
      <c r="J443" s="479" t="e">
        <f>MR_Rohdaten!AB444-(MR_Regression!J$3*MR_Rohdaten!$D444+J$4)</f>
        <v>#DIV/0!</v>
      </c>
      <c r="K443" s="479" t="e">
        <f>MR_Rohdaten!AC444-(MR_Regression!K$3*MR_Rohdaten!$D444+K$4)</f>
        <v>#DIV/0!</v>
      </c>
      <c r="L443" s="479" t="e">
        <f>MR_Rohdaten!AD444-(MR_Regression!L$3*MR_Rohdaten!$D444+L$4)</f>
        <v>#DIV/0!</v>
      </c>
      <c r="M443" s="479" t="e">
        <f>MR_Rohdaten!AE444-(MR_Regression!M$3*MR_Rohdaten!$D444+M$4)</f>
        <v>#DIV/0!</v>
      </c>
      <c r="N443" s="479" t="e">
        <f>MR_Rohdaten!AF444-(MR_Regression!N$3*MR_Rohdaten!$D444+N$4)</f>
        <v>#DIV/0!</v>
      </c>
      <c r="O443" s="479" t="e">
        <f>MR_Rohdaten!AG444-(MR_Regression!O$3*MR_Rohdaten!$D444+O$4)</f>
        <v>#DIV/0!</v>
      </c>
      <c r="P443" s="479" t="e">
        <f>MR_Rohdaten!AH444-(MR_Regression!P$3*MR_Rohdaten!$D444+P$4)</f>
        <v>#DIV/0!</v>
      </c>
    </row>
    <row r="444" spans="1:16" x14ac:dyDescent="0.25">
      <c r="A444" s="465">
        <v>439</v>
      </c>
      <c r="B444" s="479" t="e">
        <f>MR_Rohdaten!T445-(MR_Regression!B$3*MR_Rohdaten!$D445+B$4)</f>
        <v>#DIV/0!</v>
      </c>
      <c r="C444" s="479" t="e">
        <f>MR_Rohdaten!U445-(MR_Regression!C$3*MR_Rohdaten!$D445+C$4)</f>
        <v>#DIV/0!</v>
      </c>
      <c r="D444" s="479" t="e">
        <f>MR_Rohdaten!V445-(MR_Regression!D$3*MR_Rohdaten!$D445+D$4)</f>
        <v>#DIV/0!</v>
      </c>
      <c r="E444" s="479" t="e">
        <f>MR_Rohdaten!W445-(MR_Regression!E$3*MR_Rohdaten!$D445+E$4)</f>
        <v>#DIV/0!</v>
      </c>
      <c r="F444" s="479" t="e">
        <f>MR_Rohdaten!X445-(MR_Regression!F$3*MR_Rohdaten!$D445+F$4)</f>
        <v>#DIV/0!</v>
      </c>
      <c r="G444" s="479" t="e">
        <f>MR_Rohdaten!Y445-(MR_Regression!G$3*MR_Rohdaten!$D445+G$4)</f>
        <v>#DIV/0!</v>
      </c>
      <c r="H444" s="479" t="e">
        <f>MR_Rohdaten!Z445-(MR_Regression!H$3*MR_Rohdaten!$D445+H$4)</f>
        <v>#DIV/0!</v>
      </c>
      <c r="I444" s="479" t="e">
        <f>MR_Rohdaten!AA445-(MR_Regression!I$3*MR_Rohdaten!$D445+I$4)</f>
        <v>#DIV/0!</v>
      </c>
      <c r="J444" s="479" t="e">
        <f>MR_Rohdaten!AB445-(MR_Regression!J$3*MR_Rohdaten!$D445+J$4)</f>
        <v>#DIV/0!</v>
      </c>
      <c r="K444" s="479" t="e">
        <f>MR_Rohdaten!AC445-(MR_Regression!K$3*MR_Rohdaten!$D445+K$4)</f>
        <v>#DIV/0!</v>
      </c>
      <c r="L444" s="479" t="e">
        <f>MR_Rohdaten!AD445-(MR_Regression!L$3*MR_Rohdaten!$D445+L$4)</f>
        <v>#DIV/0!</v>
      </c>
      <c r="M444" s="479" t="e">
        <f>MR_Rohdaten!AE445-(MR_Regression!M$3*MR_Rohdaten!$D445+M$4)</f>
        <v>#DIV/0!</v>
      </c>
      <c r="N444" s="479" t="e">
        <f>MR_Rohdaten!AF445-(MR_Regression!N$3*MR_Rohdaten!$D445+N$4)</f>
        <v>#DIV/0!</v>
      </c>
      <c r="O444" s="479" t="e">
        <f>MR_Rohdaten!AG445-(MR_Regression!O$3*MR_Rohdaten!$D445+O$4)</f>
        <v>#DIV/0!</v>
      </c>
      <c r="P444" s="479" t="e">
        <f>MR_Rohdaten!AH445-(MR_Regression!P$3*MR_Rohdaten!$D445+P$4)</f>
        <v>#DIV/0!</v>
      </c>
    </row>
    <row r="445" spans="1:16" x14ac:dyDescent="0.25">
      <c r="A445" s="465">
        <v>440</v>
      </c>
      <c r="B445" s="479" t="e">
        <f>MR_Rohdaten!T446-(MR_Regression!B$3*MR_Rohdaten!$D446+B$4)</f>
        <v>#DIV/0!</v>
      </c>
      <c r="C445" s="479" t="e">
        <f>MR_Rohdaten!U446-(MR_Regression!C$3*MR_Rohdaten!$D446+C$4)</f>
        <v>#DIV/0!</v>
      </c>
      <c r="D445" s="479" t="e">
        <f>MR_Rohdaten!V446-(MR_Regression!D$3*MR_Rohdaten!$D446+D$4)</f>
        <v>#DIV/0!</v>
      </c>
      <c r="E445" s="479" t="e">
        <f>MR_Rohdaten!W446-(MR_Regression!E$3*MR_Rohdaten!$D446+E$4)</f>
        <v>#DIV/0!</v>
      </c>
      <c r="F445" s="479" t="e">
        <f>MR_Rohdaten!X446-(MR_Regression!F$3*MR_Rohdaten!$D446+F$4)</f>
        <v>#DIV/0!</v>
      </c>
      <c r="G445" s="479" t="e">
        <f>MR_Rohdaten!Y446-(MR_Regression!G$3*MR_Rohdaten!$D446+G$4)</f>
        <v>#DIV/0!</v>
      </c>
      <c r="H445" s="479" t="e">
        <f>MR_Rohdaten!Z446-(MR_Regression!H$3*MR_Rohdaten!$D446+H$4)</f>
        <v>#DIV/0!</v>
      </c>
      <c r="I445" s="479" t="e">
        <f>MR_Rohdaten!AA446-(MR_Regression!I$3*MR_Rohdaten!$D446+I$4)</f>
        <v>#DIV/0!</v>
      </c>
      <c r="J445" s="479" t="e">
        <f>MR_Rohdaten!AB446-(MR_Regression!J$3*MR_Rohdaten!$D446+J$4)</f>
        <v>#DIV/0!</v>
      </c>
      <c r="K445" s="479" t="e">
        <f>MR_Rohdaten!AC446-(MR_Regression!K$3*MR_Rohdaten!$D446+K$4)</f>
        <v>#DIV/0!</v>
      </c>
      <c r="L445" s="479" t="e">
        <f>MR_Rohdaten!AD446-(MR_Regression!L$3*MR_Rohdaten!$D446+L$4)</f>
        <v>#DIV/0!</v>
      </c>
      <c r="M445" s="479" t="e">
        <f>MR_Rohdaten!AE446-(MR_Regression!M$3*MR_Rohdaten!$D446+M$4)</f>
        <v>#DIV/0!</v>
      </c>
      <c r="N445" s="479" t="e">
        <f>MR_Rohdaten!AF446-(MR_Regression!N$3*MR_Rohdaten!$D446+N$4)</f>
        <v>#DIV/0!</v>
      </c>
      <c r="O445" s="479" t="e">
        <f>MR_Rohdaten!AG446-(MR_Regression!O$3*MR_Rohdaten!$D446+O$4)</f>
        <v>#DIV/0!</v>
      </c>
      <c r="P445" s="479" t="e">
        <f>MR_Rohdaten!AH446-(MR_Regression!P$3*MR_Rohdaten!$D446+P$4)</f>
        <v>#DIV/0!</v>
      </c>
    </row>
    <row r="446" spans="1:16" x14ac:dyDescent="0.25">
      <c r="A446" s="465">
        <v>441</v>
      </c>
      <c r="B446" s="479" t="e">
        <f>MR_Rohdaten!T447-(MR_Regression!B$3*MR_Rohdaten!$D447+B$4)</f>
        <v>#DIV/0!</v>
      </c>
      <c r="C446" s="479" t="e">
        <f>MR_Rohdaten!U447-(MR_Regression!C$3*MR_Rohdaten!$D447+C$4)</f>
        <v>#DIV/0!</v>
      </c>
      <c r="D446" s="479" t="e">
        <f>MR_Rohdaten!V447-(MR_Regression!D$3*MR_Rohdaten!$D447+D$4)</f>
        <v>#DIV/0!</v>
      </c>
      <c r="E446" s="479" t="e">
        <f>MR_Rohdaten!W447-(MR_Regression!E$3*MR_Rohdaten!$D447+E$4)</f>
        <v>#DIV/0!</v>
      </c>
      <c r="F446" s="479" t="e">
        <f>MR_Rohdaten!X447-(MR_Regression!F$3*MR_Rohdaten!$D447+F$4)</f>
        <v>#DIV/0!</v>
      </c>
      <c r="G446" s="479" t="e">
        <f>MR_Rohdaten!Y447-(MR_Regression!G$3*MR_Rohdaten!$D447+G$4)</f>
        <v>#DIV/0!</v>
      </c>
      <c r="H446" s="479" t="e">
        <f>MR_Rohdaten!Z447-(MR_Regression!H$3*MR_Rohdaten!$D447+H$4)</f>
        <v>#DIV/0!</v>
      </c>
      <c r="I446" s="479" t="e">
        <f>MR_Rohdaten!AA447-(MR_Regression!I$3*MR_Rohdaten!$D447+I$4)</f>
        <v>#DIV/0!</v>
      </c>
      <c r="J446" s="479" t="e">
        <f>MR_Rohdaten!AB447-(MR_Regression!J$3*MR_Rohdaten!$D447+J$4)</f>
        <v>#DIV/0!</v>
      </c>
      <c r="K446" s="479" t="e">
        <f>MR_Rohdaten!AC447-(MR_Regression!K$3*MR_Rohdaten!$D447+K$4)</f>
        <v>#DIV/0!</v>
      </c>
      <c r="L446" s="479" t="e">
        <f>MR_Rohdaten!AD447-(MR_Regression!L$3*MR_Rohdaten!$D447+L$4)</f>
        <v>#DIV/0!</v>
      </c>
      <c r="M446" s="479" t="e">
        <f>MR_Rohdaten!AE447-(MR_Regression!M$3*MR_Rohdaten!$D447+M$4)</f>
        <v>#DIV/0!</v>
      </c>
      <c r="N446" s="479" t="e">
        <f>MR_Rohdaten!AF447-(MR_Regression!N$3*MR_Rohdaten!$D447+N$4)</f>
        <v>#DIV/0!</v>
      </c>
      <c r="O446" s="479" t="e">
        <f>MR_Rohdaten!AG447-(MR_Regression!O$3*MR_Rohdaten!$D447+O$4)</f>
        <v>#DIV/0!</v>
      </c>
      <c r="P446" s="479" t="e">
        <f>MR_Rohdaten!AH447-(MR_Regression!P$3*MR_Rohdaten!$D447+P$4)</f>
        <v>#DIV/0!</v>
      </c>
    </row>
    <row r="447" spans="1:16" x14ac:dyDescent="0.25">
      <c r="A447" s="465">
        <v>442</v>
      </c>
      <c r="B447" s="479" t="e">
        <f>MR_Rohdaten!T448-(MR_Regression!B$3*MR_Rohdaten!$D448+B$4)</f>
        <v>#DIV/0!</v>
      </c>
      <c r="C447" s="479" t="e">
        <f>MR_Rohdaten!U448-(MR_Regression!C$3*MR_Rohdaten!$D448+C$4)</f>
        <v>#DIV/0!</v>
      </c>
      <c r="D447" s="479" t="e">
        <f>MR_Rohdaten!V448-(MR_Regression!D$3*MR_Rohdaten!$D448+D$4)</f>
        <v>#DIV/0!</v>
      </c>
      <c r="E447" s="479" t="e">
        <f>MR_Rohdaten!W448-(MR_Regression!E$3*MR_Rohdaten!$D448+E$4)</f>
        <v>#DIV/0!</v>
      </c>
      <c r="F447" s="479" t="e">
        <f>MR_Rohdaten!X448-(MR_Regression!F$3*MR_Rohdaten!$D448+F$4)</f>
        <v>#DIV/0!</v>
      </c>
      <c r="G447" s="479" t="e">
        <f>MR_Rohdaten!Y448-(MR_Regression!G$3*MR_Rohdaten!$D448+G$4)</f>
        <v>#DIV/0!</v>
      </c>
      <c r="H447" s="479" t="e">
        <f>MR_Rohdaten!Z448-(MR_Regression!H$3*MR_Rohdaten!$D448+H$4)</f>
        <v>#DIV/0!</v>
      </c>
      <c r="I447" s="479" t="e">
        <f>MR_Rohdaten!AA448-(MR_Regression!I$3*MR_Rohdaten!$D448+I$4)</f>
        <v>#DIV/0!</v>
      </c>
      <c r="J447" s="479" t="e">
        <f>MR_Rohdaten!AB448-(MR_Regression!J$3*MR_Rohdaten!$D448+J$4)</f>
        <v>#DIV/0!</v>
      </c>
      <c r="K447" s="479" t="e">
        <f>MR_Rohdaten!AC448-(MR_Regression!K$3*MR_Rohdaten!$D448+K$4)</f>
        <v>#DIV/0!</v>
      </c>
      <c r="L447" s="479" t="e">
        <f>MR_Rohdaten!AD448-(MR_Regression!L$3*MR_Rohdaten!$D448+L$4)</f>
        <v>#DIV/0!</v>
      </c>
      <c r="M447" s="479" t="e">
        <f>MR_Rohdaten!AE448-(MR_Regression!M$3*MR_Rohdaten!$D448+M$4)</f>
        <v>#DIV/0!</v>
      </c>
      <c r="N447" s="479" t="e">
        <f>MR_Rohdaten!AF448-(MR_Regression!N$3*MR_Rohdaten!$D448+N$4)</f>
        <v>#DIV/0!</v>
      </c>
      <c r="O447" s="479" t="e">
        <f>MR_Rohdaten!AG448-(MR_Regression!O$3*MR_Rohdaten!$D448+O$4)</f>
        <v>#DIV/0!</v>
      </c>
      <c r="P447" s="479" t="e">
        <f>MR_Rohdaten!AH448-(MR_Regression!P$3*MR_Rohdaten!$D448+P$4)</f>
        <v>#DIV/0!</v>
      </c>
    </row>
    <row r="448" spans="1:16" x14ac:dyDescent="0.25">
      <c r="A448" s="465">
        <v>443</v>
      </c>
      <c r="B448" s="479" t="e">
        <f>MR_Rohdaten!T449-(MR_Regression!B$3*MR_Rohdaten!$D449+B$4)</f>
        <v>#DIV/0!</v>
      </c>
      <c r="C448" s="479" t="e">
        <f>MR_Rohdaten!U449-(MR_Regression!C$3*MR_Rohdaten!$D449+C$4)</f>
        <v>#DIV/0!</v>
      </c>
      <c r="D448" s="479" t="e">
        <f>MR_Rohdaten!V449-(MR_Regression!D$3*MR_Rohdaten!$D449+D$4)</f>
        <v>#DIV/0!</v>
      </c>
      <c r="E448" s="479" t="e">
        <f>MR_Rohdaten!W449-(MR_Regression!E$3*MR_Rohdaten!$D449+E$4)</f>
        <v>#DIV/0!</v>
      </c>
      <c r="F448" s="479" t="e">
        <f>MR_Rohdaten!X449-(MR_Regression!F$3*MR_Rohdaten!$D449+F$4)</f>
        <v>#DIV/0!</v>
      </c>
      <c r="G448" s="479" t="e">
        <f>MR_Rohdaten!Y449-(MR_Regression!G$3*MR_Rohdaten!$D449+G$4)</f>
        <v>#DIV/0!</v>
      </c>
      <c r="H448" s="479" t="e">
        <f>MR_Rohdaten!Z449-(MR_Regression!H$3*MR_Rohdaten!$D449+H$4)</f>
        <v>#DIV/0!</v>
      </c>
      <c r="I448" s="479" t="e">
        <f>MR_Rohdaten!AA449-(MR_Regression!I$3*MR_Rohdaten!$D449+I$4)</f>
        <v>#DIV/0!</v>
      </c>
      <c r="J448" s="479" t="e">
        <f>MR_Rohdaten!AB449-(MR_Regression!J$3*MR_Rohdaten!$D449+J$4)</f>
        <v>#DIV/0!</v>
      </c>
      <c r="K448" s="479" t="e">
        <f>MR_Rohdaten!AC449-(MR_Regression!K$3*MR_Rohdaten!$D449+K$4)</f>
        <v>#DIV/0!</v>
      </c>
      <c r="L448" s="479" t="e">
        <f>MR_Rohdaten!AD449-(MR_Regression!L$3*MR_Rohdaten!$D449+L$4)</f>
        <v>#DIV/0!</v>
      </c>
      <c r="M448" s="479" t="e">
        <f>MR_Rohdaten!AE449-(MR_Regression!M$3*MR_Rohdaten!$D449+M$4)</f>
        <v>#DIV/0!</v>
      </c>
      <c r="N448" s="479" t="e">
        <f>MR_Rohdaten!AF449-(MR_Regression!N$3*MR_Rohdaten!$D449+N$4)</f>
        <v>#DIV/0!</v>
      </c>
      <c r="O448" s="479" t="e">
        <f>MR_Rohdaten!AG449-(MR_Regression!O$3*MR_Rohdaten!$D449+O$4)</f>
        <v>#DIV/0!</v>
      </c>
      <c r="P448" s="479" t="e">
        <f>MR_Rohdaten!AH449-(MR_Regression!P$3*MR_Rohdaten!$D449+P$4)</f>
        <v>#DIV/0!</v>
      </c>
    </row>
    <row r="449" spans="1:16" x14ac:dyDescent="0.25">
      <c r="A449" s="465">
        <v>444</v>
      </c>
      <c r="B449" s="479" t="e">
        <f>MR_Rohdaten!T450-(MR_Regression!B$3*MR_Rohdaten!$D450+B$4)</f>
        <v>#DIV/0!</v>
      </c>
      <c r="C449" s="479" t="e">
        <f>MR_Rohdaten!U450-(MR_Regression!C$3*MR_Rohdaten!$D450+C$4)</f>
        <v>#DIV/0!</v>
      </c>
      <c r="D449" s="479" t="e">
        <f>MR_Rohdaten!V450-(MR_Regression!D$3*MR_Rohdaten!$D450+D$4)</f>
        <v>#DIV/0!</v>
      </c>
      <c r="E449" s="479" t="e">
        <f>MR_Rohdaten!W450-(MR_Regression!E$3*MR_Rohdaten!$D450+E$4)</f>
        <v>#DIV/0!</v>
      </c>
      <c r="F449" s="479" t="e">
        <f>MR_Rohdaten!X450-(MR_Regression!F$3*MR_Rohdaten!$D450+F$4)</f>
        <v>#DIV/0!</v>
      </c>
      <c r="G449" s="479" t="e">
        <f>MR_Rohdaten!Y450-(MR_Regression!G$3*MR_Rohdaten!$D450+G$4)</f>
        <v>#DIV/0!</v>
      </c>
      <c r="H449" s="479" t="e">
        <f>MR_Rohdaten!Z450-(MR_Regression!H$3*MR_Rohdaten!$D450+H$4)</f>
        <v>#DIV/0!</v>
      </c>
      <c r="I449" s="479" t="e">
        <f>MR_Rohdaten!AA450-(MR_Regression!I$3*MR_Rohdaten!$D450+I$4)</f>
        <v>#DIV/0!</v>
      </c>
      <c r="J449" s="479" t="e">
        <f>MR_Rohdaten!AB450-(MR_Regression!J$3*MR_Rohdaten!$D450+J$4)</f>
        <v>#DIV/0!</v>
      </c>
      <c r="K449" s="479" t="e">
        <f>MR_Rohdaten!AC450-(MR_Regression!K$3*MR_Rohdaten!$D450+K$4)</f>
        <v>#DIV/0!</v>
      </c>
      <c r="L449" s="479" t="e">
        <f>MR_Rohdaten!AD450-(MR_Regression!L$3*MR_Rohdaten!$D450+L$4)</f>
        <v>#DIV/0!</v>
      </c>
      <c r="M449" s="479" t="e">
        <f>MR_Rohdaten!AE450-(MR_Regression!M$3*MR_Rohdaten!$D450+M$4)</f>
        <v>#DIV/0!</v>
      </c>
      <c r="N449" s="479" t="e">
        <f>MR_Rohdaten!AF450-(MR_Regression!N$3*MR_Rohdaten!$D450+N$4)</f>
        <v>#DIV/0!</v>
      </c>
      <c r="O449" s="479" t="e">
        <f>MR_Rohdaten!AG450-(MR_Regression!O$3*MR_Rohdaten!$D450+O$4)</f>
        <v>#DIV/0!</v>
      </c>
      <c r="P449" s="479" t="e">
        <f>MR_Rohdaten!AH450-(MR_Regression!P$3*MR_Rohdaten!$D450+P$4)</f>
        <v>#DIV/0!</v>
      </c>
    </row>
    <row r="450" spans="1:16" x14ac:dyDescent="0.25">
      <c r="A450" s="465">
        <v>445</v>
      </c>
      <c r="B450" s="479" t="e">
        <f>MR_Rohdaten!T451-(MR_Regression!B$3*MR_Rohdaten!$D451+B$4)</f>
        <v>#DIV/0!</v>
      </c>
      <c r="C450" s="479" t="e">
        <f>MR_Rohdaten!U451-(MR_Regression!C$3*MR_Rohdaten!$D451+C$4)</f>
        <v>#DIV/0!</v>
      </c>
      <c r="D450" s="479" t="e">
        <f>MR_Rohdaten!V451-(MR_Regression!D$3*MR_Rohdaten!$D451+D$4)</f>
        <v>#DIV/0!</v>
      </c>
      <c r="E450" s="479" t="e">
        <f>MR_Rohdaten!W451-(MR_Regression!E$3*MR_Rohdaten!$D451+E$4)</f>
        <v>#DIV/0!</v>
      </c>
      <c r="F450" s="479" t="e">
        <f>MR_Rohdaten!X451-(MR_Regression!F$3*MR_Rohdaten!$D451+F$4)</f>
        <v>#DIV/0!</v>
      </c>
      <c r="G450" s="479" t="e">
        <f>MR_Rohdaten!Y451-(MR_Regression!G$3*MR_Rohdaten!$D451+G$4)</f>
        <v>#DIV/0!</v>
      </c>
      <c r="H450" s="479" t="e">
        <f>MR_Rohdaten!Z451-(MR_Regression!H$3*MR_Rohdaten!$D451+H$4)</f>
        <v>#DIV/0!</v>
      </c>
      <c r="I450" s="479" t="e">
        <f>MR_Rohdaten!AA451-(MR_Regression!I$3*MR_Rohdaten!$D451+I$4)</f>
        <v>#DIV/0!</v>
      </c>
      <c r="J450" s="479" t="e">
        <f>MR_Rohdaten!AB451-(MR_Regression!J$3*MR_Rohdaten!$D451+J$4)</f>
        <v>#DIV/0!</v>
      </c>
      <c r="K450" s="479" t="e">
        <f>MR_Rohdaten!AC451-(MR_Regression!K$3*MR_Rohdaten!$D451+K$4)</f>
        <v>#DIV/0!</v>
      </c>
      <c r="L450" s="479" t="e">
        <f>MR_Rohdaten!AD451-(MR_Regression!L$3*MR_Rohdaten!$D451+L$4)</f>
        <v>#DIV/0!</v>
      </c>
      <c r="M450" s="479" t="e">
        <f>MR_Rohdaten!AE451-(MR_Regression!M$3*MR_Rohdaten!$D451+M$4)</f>
        <v>#DIV/0!</v>
      </c>
      <c r="N450" s="479" t="e">
        <f>MR_Rohdaten!AF451-(MR_Regression!N$3*MR_Rohdaten!$D451+N$4)</f>
        <v>#DIV/0!</v>
      </c>
      <c r="O450" s="479" t="e">
        <f>MR_Rohdaten!AG451-(MR_Regression!O$3*MR_Rohdaten!$D451+O$4)</f>
        <v>#DIV/0!</v>
      </c>
      <c r="P450" s="479" t="e">
        <f>MR_Rohdaten!AH451-(MR_Regression!P$3*MR_Rohdaten!$D451+P$4)</f>
        <v>#DIV/0!</v>
      </c>
    </row>
    <row r="451" spans="1:16" x14ac:dyDescent="0.25">
      <c r="A451" s="465">
        <v>446</v>
      </c>
      <c r="B451" s="479" t="e">
        <f>MR_Rohdaten!T452-(MR_Regression!B$3*MR_Rohdaten!$D452+B$4)</f>
        <v>#DIV/0!</v>
      </c>
      <c r="C451" s="479" t="e">
        <f>MR_Rohdaten!U452-(MR_Regression!C$3*MR_Rohdaten!$D452+C$4)</f>
        <v>#DIV/0!</v>
      </c>
      <c r="D451" s="479" t="e">
        <f>MR_Rohdaten!V452-(MR_Regression!D$3*MR_Rohdaten!$D452+D$4)</f>
        <v>#DIV/0!</v>
      </c>
      <c r="E451" s="479" t="e">
        <f>MR_Rohdaten!W452-(MR_Regression!E$3*MR_Rohdaten!$D452+E$4)</f>
        <v>#DIV/0!</v>
      </c>
      <c r="F451" s="479" t="e">
        <f>MR_Rohdaten!X452-(MR_Regression!F$3*MR_Rohdaten!$D452+F$4)</f>
        <v>#DIV/0!</v>
      </c>
      <c r="G451" s="479" t="e">
        <f>MR_Rohdaten!Y452-(MR_Regression!G$3*MR_Rohdaten!$D452+G$4)</f>
        <v>#DIV/0!</v>
      </c>
      <c r="H451" s="479" t="e">
        <f>MR_Rohdaten!Z452-(MR_Regression!H$3*MR_Rohdaten!$D452+H$4)</f>
        <v>#DIV/0!</v>
      </c>
      <c r="I451" s="479" t="e">
        <f>MR_Rohdaten!AA452-(MR_Regression!I$3*MR_Rohdaten!$D452+I$4)</f>
        <v>#DIV/0!</v>
      </c>
      <c r="J451" s="479" t="e">
        <f>MR_Rohdaten!AB452-(MR_Regression!J$3*MR_Rohdaten!$D452+J$4)</f>
        <v>#DIV/0!</v>
      </c>
      <c r="K451" s="479" t="e">
        <f>MR_Rohdaten!AC452-(MR_Regression!K$3*MR_Rohdaten!$D452+K$4)</f>
        <v>#DIV/0!</v>
      </c>
      <c r="L451" s="479" t="e">
        <f>MR_Rohdaten!AD452-(MR_Regression!L$3*MR_Rohdaten!$D452+L$4)</f>
        <v>#DIV/0!</v>
      </c>
      <c r="M451" s="479" t="e">
        <f>MR_Rohdaten!AE452-(MR_Regression!M$3*MR_Rohdaten!$D452+M$4)</f>
        <v>#DIV/0!</v>
      </c>
      <c r="N451" s="479" t="e">
        <f>MR_Rohdaten!AF452-(MR_Regression!N$3*MR_Rohdaten!$D452+N$4)</f>
        <v>#DIV/0!</v>
      </c>
      <c r="O451" s="479" t="e">
        <f>MR_Rohdaten!AG452-(MR_Regression!O$3*MR_Rohdaten!$D452+O$4)</f>
        <v>#DIV/0!</v>
      </c>
      <c r="P451" s="479" t="e">
        <f>MR_Rohdaten!AH452-(MR_Regression!P$3*MR_Rohdaten!$D452+P$4)</f>
        <v>#DIV/0!</v>
      </c>
    </row>
    <row r="452" spans="1:16" x14ac:dyDescent="0.25">
      <c r="A452" s="465">
        <v>447</v>
      </c>
      <c r="B452" s="479" t="e">
        <f>MR_Rohdaten!T453-(MR_Regression!B$3*MR_Rohdaten!$D453+B$4)</f>
        <v>#DIV/0!</v>
      </c>
      <c r="C452" s="479" t="e">
        <f>MR_Rohdaten!U453-(MR_Regression!C$3*MR_Rohdaten!$D453+C$4)</f>
        <v>#DIV/0!</v>
      </c>
      <c r="D452" s="479" t="e">
        <f>MR_Rohdaten!V453-(MR_Regression!D$3*MR_Rohdaten!$D453+D$4)</f>
        <v>#DIV/0!</v>
      </c>
      <c r="E452" s="479" t="e">
        <f>MR_Rohdaten!W453-(MR_Regression!E$3*MR_Rohdaten!$D453+E$4)</f>
        <v>#DIV/0!</v>
      </c>
      <c r="F452" s="479" t="e">
        <f>MR_Rohdaten!X453-(MR_Regression!F$3*MR_Rohdaten!$D453+F$4)</f>
        <v>#DIV/0!</v>
      </c>
      <c r="G452" s="479" t="e">
        <f>MR_Rohdaten!Y453-(MR_Regression!G$3*MR_Rohdaten!$D453+G$4)</f>
        <v>#DIV/0!</v>
      </c>
      <c r="H452" s="479" t="e">
        <f>MR_Rohdaten!Z453-(MR_Regression!H$3*MR_Rohdaten!$D453+H$4)</f>
        <v>#DIV/0!</v>
      </c>
      <c r="I452" s="479" t="e">
        <f>MR_Rohdaten!AA453-(MR_Regression!I$3*MR_Rohdaten!$D453+I$4)</f>
        <v>#DIV/0!</v>
      </c>
      <c r="J452" s="479" t="e">
        <f>MR_Rohdaten!AB453-(MR_Regression!J$3*MR_Rohdaten!$D453+J$4)</f>
        <v>#DIV/0!</v>
      </c>
      <c r="K452" s="479" t="e">
        <f>MR_Rohdaten!AC453-(MR_Regression!K$3*MR_Rohdaten!$D453+K$4)</f>
        <v>#DIV/0!</v>
      </c>
      <c r="L452" s="479" t="e">
        <f>MR_Rohdaten!AD453-(MR_Regression!L$3*MR_Rohdaten!$D453+L$4)</f>
        <v>#DIV/0!</v>
      </c>
      <c r="M452" s="479" t="e">
        <f>MR_Rohdaten!AE453-(MR_Regression!M$3*MR_Rohdaten!$D453+M$4)</f>
        <v>#DIV/0!</v>
      </c>
      <c r="N452" s="479" t="e">
        <f>MR_Rohdaten!AF453-(MR_Regression!N$3*MR_Rohdaten!$D453+N$4)</f>
        <v>#DIV/0!</v>
      </c>
      <c r="O452" s="479" t="e">
        <f>MR_Rohdaten!AG453-(MR_Regression!O$3*MR_Rohdaten!$D453+O$4)</f>
        <v>#DIV/0!</v>
      </c>
      <c r="P452" s="479" t="e">
        <f>MR_Rohdaten!AH453-(MR_Regression!P$3*MR_Rohdaten!$D453+P$4)</f>
        <v>#DIV/0!</v>
      </c>
    </row>
    <row r="453" spans="1:16" x14ac:dyDescent="0.25">
      <c r="A453" s="465">
        <v>448</v>
      </c>
      <c r="B453" s="479" t="e">
        <f>MR_Rohdaten!T454-(MR_Regression!B$3*MR_Rohdaten!$D454+B$4)</f>
        <v>#DIV/0!</v>
      </c>
      <c r="C453" s="479" t="e">
        <f>MR_Rohdaten!U454-(MR_Regression!C$3*MR_Rohdaten!$D454+C$4)</f>
        <v>#DIV/0!</v>
      </c>
      <c r="D453" s="479" t="e">
        <f>MR_Rohdaten!V454-(MR_Regression!D$3*MR_Rohdaten!$D454+D$4)</f>
        <v>#DIV/0!</v>
      </c>
      <c r="E453" s="479" t="e">
        <f>MR_Rohdaten!W454-(MR_Regression!E$3*MR_Rohdaten!$D454+E$4)</f>
        <v>#DIV/0!</v>
      </c>
      <c r="F453" s="479" t="e">
        <f>MR_Rohdaten!X454-(MR_Regression!F$3*MR_Rohdaten!$D454+F$4)</f>
        <v>#DIV/0!</v>
      </c>
      <c r="G453" s="479" t="e">
        <f>MR_Rohdaten!Y454-(MR_Regression!G$3*MR_Rohdaten!$D454+G$4)</f>
        <v>#DIV/0!</v>
      </c>
      <c r="H453" s="479" t="e">
        <f>MR_Rohdaten!Z454-(MR_Regression!H$3*MR_Rohdaten!$D454+H$4)</f>
        <v>#DIV/0!</v>
      </c>
      <c r="I453" s="479" t="e">
        <f>MR_Rohdaten!AA454-(MR_Regression!I$3*MR_Rohdaten!$D454+I$4)</f>
        <v>#DIV/0!</v>
      </c>
      <c r="J453" s="479" t="e">
        <f>MR_Rohdaten!AB454-(MR_Regression!J$3*MR_Rohdaten!$D454+J$4)</f>
        <v>#DIV/0!</v>
      </c>
      <c r="K453" s="479" t="e">
        <f>MR_Rohdaten!AC454-(MR_Regression!K$3*MR_Rohdaten!$D454+K$4)</f>
        <v>#DIV/0!</v>
      </c>
      <c r="L453" s="479" t="e">
        <f>MR_Rohdaten!AD454-(MR_Regression!L$3*MR_Rohdaten!$D454+L$4)</f>
        <v>#DIV/0!</v>
      </c>
      <c r="M453" s="479" t="e">
        <f>MR_Rohdaten!AE454-(MR_Regression!M$3*MR_Rohdaten!$D454+M$4)</f>
        <v>#DIV/0!</v>
      </c>
      <c r="N453" s="479" t="e">
        <f>MR_Rohdaten!AF454-(MR_Regression!N$3*MR_Rohdaten!$D454+N$4)</f>
        <v>#DIV/0!</v>
      </c>
      <c r="O453" s="479" t="e">
        <f>MR_Rohdaten!AG454-(MR_Regression!O$3*MR_Rohdaten!$D454+O$4)</f>
        <v>#DIV/0!</v>
      </c>
      <c r="P453" s="479" t="e">
        <f>MR_Rohdaten!AH454-(MR_Regression!P$3*MR_Rohdaten!$D454+P$4)</f>
        <v>#DIV/0!</v>
      </c>
    </row>
    <row r="454" spans="1:16" x14ac:dyDescent="0.25">
      <c r="A454" s="465">
        <v>449</v>
      </c>
      <c r="B454" s="479" t="e">
        <f>MR_Rohdaten!T455-(MR_Regression!B$3*MR_Rohdaten!$D455+B$4)</f>
        <v>#DIV/0!</v>
      </c>
      <c r="C454" s="479" t="e">
        <f>MR_Rohdaten!U455-(MR_Regression!C$3*MR_Rohdaten!$D455+C$4)</f>
        <v>#DIV/0!</v>
      </c>
      <c r="D454" s="479" t="e">
        <f>MR_Rohdaten!V455-(MR_Regression!D$3*MR_Rohdaten!$D455+D$4)</f>
        <v>#DIV/0!</v>
      </c>
      <c r="E454" s="479" t="e">
        <f>MR_Rohdaten!W455-(MR_Regression!E$3*MR_Rohdaten!$D455+E$4)</f>
        <v>#DIV/0!</v>
      </c>
      <c r="F454" s="479" t="e">
        <f>MR_Rohdaten!X455-(MR_Regression!F$3*MR_Rohdaten!$D455+F$4)</f>
        <v>#DIV/0!</v>
      </c>
      <c r="G454" s="479" t="e">
        <f>MR_Rohdaten!Y455-(MR_Regression!G$3*MR_Rohdaten!$D455+G$4)</f>
        <v>#DIV/0!</v>
      </c>
      <c r="H454" s="479" t="e">
        <f>MR_Rohdaten!Z455-(MR_Regression!H$3*MR_Rohdaten!$D455+H$4)</f>
        <v>#DIV/0!</v>
      </c>
      <c r="I454" s="479" t="e">
        <f>MR_Rohdaten!AA455-(MR_Regression!I$3*MR_Rohdaten!$D455+I$4)</f>
        <v>#DIV/0!</v>
      </c>
      <c r="J454" s="479" t="e">
        <f>MR_Rohdaten!AB455-(MR_Regression!J$3*MR_Rohdaten!$D455+J$4)</f>
        <v>#DIV/0!</v>
      </c>
      <c r="K454" s="479" t="e">
        <f>MR_Rohdaten!AC455-(MR_Regression!K$3*MR_Rohdaten!$D455+K$4)</f>
        <v>#DIV/0!</v>
      </c>
      <c r="L454" s="479" t="e">
        <f>MR_Rohdaten!AD455-(MR_Regression!L$3*MR_Rohdaten!$D455+L$4)</f>
        <v>#DIV/0!</v>
      </c>
      <c r="M454" s="479" t="e">
        <f>MR_Rohdaten!AE455-(MR_Regression!M$3*MR_Rohdaten!$D455+M$4)</f>
        <v>#DIV/0!</v>
      </c>
      <c r="N454" s="479" t="e">
        <f>MR_Rohdaten!AF455-(MR_Regression!N$3*MR_Rohdaten!$D455+N$4)</f>
        <v>#DIV/0!</v>
      </c>
      <c r="O454" s="479" t="e">
        <f>MR_Rohdaten!AG455-(MR_Regression!O$3*MR_Rohdaten!$D455+O$4)</f>
        <v>#DIV/0!</v>
      </c>
      <c r="P454" s="479" t="e">
        <f>MR_Rohdaten!AH455-(MR_Regression!P$3*MR_Rohdaten!$D455+P$4)</f>
        <v>#DIV/0!</v>
      </c>
    </row>
    <row r="455" spans="1:16" x14ac:dyDescent="0.25">
      <c r="A455" s="465">
        <v>450</v>
      </c>
      <c r="B455" s="479" t="e">
        <f>MR_Rohdaten!T456-(MR_Regression!B$3*MR_Rohdaten!$D456+B$4)</f>
        <v>#DIV/0!</v>
      </c>
      <c r="C455" s="479" t="e">
        <f>MR_Rohdaten!U456-(MR_Regression!C$3*MR_Rohdaten!$D456+C$4)</f>
        <v>#DIV/0!</v>
      </c>
      <c r="D455" s="479" t="e">
        <f>MR_Rohdaten!V456-(MR_Regression!D$3*MR_Rohdaten!$D456+D$4)</f>
        <v>#DIV/0!</v>
      </c>
      <c r="E455" s="479" t="e">
        <f>MR_Rohdaten!W456-(MR_Regression!E$3*MR_Rohdaten!$D456+E$4)</f>
        <v>#DIV/0!</v>
      </c>
      <c r="F455" s="479" t="e">
        <f>MR_Rohdaten!X456-(MR_Regression!F$3*MR_Rohdaten!$D456+F$4)</f>
        <v>#DIV/0!</v>
      </c>
      <c r="G455" s="479" t="e">
        <f>MR_Rohdaten!Y456-(MR_Regression!G$3*MR_Rohdaten!$D456+G$4)</f>
        <v>#DIV/0!</v>
      </c>
      <c r="H455" s="479" t="e">
        <f>MR_Rohdaten!Z456-(MR_Regression!H$3*MR_Rohdaten!$D456+H$4)</f>
        <v>#DIV/0!</v>
      </c>
      <c r="I455" s="479" t="e">
        <f>MR_Rohdaten!AA456-(MR_Regression!I$3*MR_Rohdaten!$D456+I$4)</f>
        <v>#DIV/0!</v>
      </c>
      <c r="J455" s="479" t="e">
        <f>MR_Rohdaten!AB456-(MR_Regression!J$3*MR_Rohdaten!$D456+J$4)</f>
        <v>#DIV/0!</v>
      </c>
      <c r="K455" s="479" t="e">
        <f>MR_Rohdaten!AC456-(MR_Regression!K$3*MR_Rohdaten!$D456+K$4)</f>
        <v>#DIV/0!</v>
      </c>
      <c r="L455" s="479" t="e">
        <f>MR_Rohdaten!AD456-(MR_Regression!L$3*MR_Rohdaten!$D456+L$4)</f>
        <v>#DIV/0!</v>
      </c>
      <c r="M455" s="479" t="e">
        <f>MR_Rohdaten!AE456-(MR_Regression!M$3*MR_Rohdaten!$D456+M$4)</f>
        <v>#DIV/0!</v>
      </c>
      <c r="N455" s="479" t="e">
        <f>MR_Rohdaten!AF456-(MR_Regression!N$3*MR_Rohdaten!$D456+N$4)</f>
        <v>#DIV/0!</v>
      </c>
      <c r="O455" s="479" t="e">
        <f>MR_Rohdaten!AG456-(MR_Regression!O$3*MR_Rohdaten!$D456+O$4)</f>
        <v>#DIV/0!</v>
      </c>
      <c r="P455" s="479" t="e">
        <f>MR_Rohdaten!AH456-(MR_Regression!P$3*MR_Rohdaten!$D456+P$4)</f>
        <v>#DIV/0!</v>
      </c>
    </row>
    <row r="456" spans="1:16" x14ac:dyDescent="0.25">
      <c r="A456" s="465">
        <v>451</v>
      </c>
      <c r="B456" s="479" t="e">
        <f>MR_Rohdaten!T457-(MR_Regression!B$3*MR_Rohdaten!$D457+B$4)</f>
        <v>#DIV/0!</v>
      </c>
      <c r="C456" s="479" t="e">
        <f>MR_Rohdaten!U457-(MR_Regression!C$3*MR_Rohdaten!$D457+C$4)</f>
        <v>#DIV/0!</v>
      </c>
      <c r="D456" s="479" t="e">
        <f>MR_Rohdaten!V457-(MR_Regression!D$3*MR_Rohdaten!$D457+D$4)</f>
        <v>#DIV/0!</v>
      </c>
      <c r="E456" s="479" t="e">
        <f>MR_Rohdaten!W457-(MR_Regression!E$3*MR_Rohdaten!$D457+E$4)</f>
        <v>#DIV/0!</v>
      </c>
      <c r="F456" s="479" t="e">
        <f>MR_Rohdaten!X457-(MR_Regression!F$3*MR_Rohdaten!$D457+F$4)</f>
        <v>#DIV/0!</v>
      </c>
      <c r="G456" s="479" t="e">
        <f>MR_Rohdaten!Y457-(MR_Regression!G$3*MR_Rohdaten!$D457+G$4)</f>
        <v>#DIV/0!</v>
      </c>
      <c r="H456" s="479" t="e">
        <f>MR_Rohdaten!Z457-(MR_Regression!H$3*MR_Rohdaten!$D457+H$4)</f>
        <v>#DIV/0!</v>
      </c>
      <c r="I456" s="479" t="e">
        <f>MR_Rohdaten!AA457-(MR_Regression!I$3*MR_Rohdaten!$D457+I$4)</f>
        <v>#DIV/0!</v>
      </c>
      <c r="J456" s="479" t="e">
        <f>MR_Rohdaten!AB457-(MR_Regression!J$3*MR_Rohdaten!$D457+J$4)</f>
        <v>#DIV/0!</v>
      </c>
      <c r="K456" s="479" t="e">
        <f>MR_Rohdaten!AC457-(MR_Regression!K$3*MR_Rohdaten!$D457+K$4)</f>
        <v>#DIV/0!</v>
      </c>
      <c r="L456" s="479" t="e">
        <f>MR_Rohdaten!AD457-(MR_Regression!L$3*MR_Rohdaten!$D457+L$4)</f>
        <v>#DIV/0!</v>
      </c>
      <c r="M456" s="479" t="e">
        <f>MR_Rohdaten!AE457-(MR_Regression!M$3*MR_Rohdaten!$D457+M$4)</f>
        <v>#DIV/0!</v>
      </c>
      <c r="N456" s="479" t="e">
        <f>MR_Rohdaten!AF457-(MR_Regression!N$3*MR_Rohdaten!$D457+N$4)</f>
        <v>#DIV/0!</v>
      </c>
      <c r="O456" s="479" t="e">
        <f>MR_Rohdaten!AG457-(MR_Regression!O$3*MR_Rohdaten!$D457+O$4)</f>
        <v>#DIV/0!</v>
      </c>
      <c r="P456" s="479" t="e">
        <f>MR_Rohdaten!AH457-(MR_Regression!P$3*MR_Rohdaten!$D457+P$4)</f>
        <v>#DIV/0!</v>
      </c>
    </row>
    <row r="457" spans="1:16" x14ac:dyDescent="0.25">
      <c r="A457" s="465">
        <v>452</v>
      </c>
      <c r="B457" s="479" t="e">
        <f>MR_Rohdaten!T458-(MR_Regression!B$3*MR_Rohdaten!$D458+B$4)</f>
        <v>#DIV/0!</v>
      </c>
      <c r="C457" s="479" t="e">
        <f>MR_Rohdaten!U458-(MR_Regression!C$3*MR_Rohdaten!$D458+C$4)</f>
        <v>#DIV/0!</v>
      </c>
      <c r="D457" s="479" t="e">
        <f>MR_Rohdaten!V458-(MR_Regression!D$3*MR_Rohdaten!$D458+D$4)</f>
        <v>#DIV/0!</v>
      </c>
      <c r="E457" s="479" t="e">
        <f>MR_Rohdaten!W458-(MR_Regression!E$3*MR_Rohdaten!$D458+E$4)</f>
        <v>#DIV/0!</v>
      </c>
      <c r="F457" s="479" t="e">
        <f>MR_Rohdaten!X458-(MR_Regression!F$3*MR_Rohdaten!$D458+F$4)</f>
        <v>#DIV/0!</v>
      </c>
      <c r="G457" s="479" t="e">
        <f>MR_Rohdaten!Y458-(MR_Regression!G$3*MR_Rohdaten!$D458+G$4)</f>
        <v>#DIV/0!</v>
      </c>
      <c r="H457" s="479" t="e">
        <f>MR_Rohdaten!Z458-(MR_Regression!H$3*MR_Rohdaten!$D458+H$4)</f>
        <v>#DIV/0!</v>
      </c>
      <c r="I457" s="479" t="e">
        <f>MR_Rohdaten!AA458-(MR_Regression!I$3*MR_Rohdaten!$D458+I$4)</f>
        <v>#DIV/0!</v>
      </c>
      <c r="J457" s="479" t="e">
        <f>MR_Rohdaten!AB458-(MR_Regression!J$3*MR_Rohdaten!$D458+J$4)</f>
        <v>#DIV/0!</v>
      </c>
      <c r="K457" s="479" t="e">
        <f>MR_Rohdaten!AC458-(MR_Regression!K$3*MR_Rohdaten!$D458+K$4)</f>
        <v>#DIV/0!</v>
      </c>
      <c r="L457" s="479" t="e">
        <f>MR_Rohdaten!AD458-(MR_Regression!L$3*MR_Rohdaten!$D458+L$4)</f>
        <v>#DIV/0!</v>
      </c>
      <c r="M457" s="479" t="e">
        <f>MR_Rohdaten!AE458-(MR_Regression!M$3*MR_Rohdaten!$D458+M$4)</f>
        <v>#DIV/0!</v>
      </c>
      <c r="N457" s="479" t="e">
        <f>MR_Rohdaten!AF458-(MR_Regression!N$3*MR_Rohdaten!$D458+N$4)</f>
        <v>#DIV/0!</v>
      </c>
      <c r="O457" s="479" t="e">
        <f>MR_Rohdaten!AG458-(MR_Regression!O$3*MR_Rohdaten!$D458+O$4)</f>
        <v>#DIV/0!</v>
      </c>
      <c r="P457" s="479" t="e">
        <f>MR_Rohdaten!AH458-(MR_Regression!P$3*MR_Rohdaten!$D458+P$4)</f>
        <v>#DIV/0!</v>
      </c>
    </row>
    <row r="458" spans="1:16" x14ac:dyDescent="0.25">
      <c r="A458" s="465">
        <v>453</v>
      </c>
      <c r="B458" s="479" t="e">
        <f>MR_Rohdaten!T459-(MR_Regression!B$3*MR_Rohdaten!$D459+B$4)</f>
        <v>#DIV/0!</v>
      </c>
      <c r="C458" s="479" t="e">
        <f>MR_Rohdaten!U459-(MR_Regression!C$3*MR_Rohdaten!$D459+C$4)</f>
        <v>#DIV/0!</v>
      </c>
      <c r="D458" s="479" t="e">
        <f>MR_Rohdaten!V459-(MR_Regression!D$3*MR_Rohdaten!$D459+D$4)</f>
        <v>#DIV/0!</v>
      </c>
      <c r="E458" s="479" t="e">
        <f>MR_Rohdaten!W459-(MR_Regression!E$3*MR_Rohdaten!$D459+E$4)</f>
        <v>#DIV/0!</v>
      </c>
      <c r="F458" s="479" t="e">
        <f>MR_Rohdaten!X459-(MR_Regression!F$3*MR_Rohdaten!$D459+F$4)</f>
        <v>#DIV/0!</v>
      </c>
      <c r="G458" s="479" t="e">
        <f>MR_Rohdaten!Y459-(MR_Regression!G$3*MR_Rohdaten!$D459+G$4)</f>
        <v>#DIV/0!</v>
      </c>
      <c r="H458" s="479" t="e">
        <f>MR_Rohdaten!Z459-(MR_Regression!H$3*MR_Rohdaten!$D459+H$4)</f>
        <v>#DIV/0!</v>
      </c>
      <c r="I458" s="479" t="e">
        <f>MR_Rohdaten!AA459-(MR_Regression!I$3*MR_Rohdaten!$D459+I$4)</f>
        <v>#DIV/0!</v>
      </c>
      <c r="J458" s="479" t="e">
        <f>MR_Rohdaten!AB459-(MR_Regression!J$3*MR_Rohdaten!$D459+J$4)</f>
        <v>#DIV/0!</v>
      </c>
      <c r="K458" s="479" t="e">
        <f>MR_Rohdaten!AC459-(MR_Regression!K$3*MR_Rohdaten!$D459+K$4)</f>
        <v>#DIV/0!</v>
      </c>
      <c r="L458" s="479" t="e">
        <f>MR_Rohdaten!AD459-(MR_Regression!L$3*MR_Rohdaten!$D459+L$4)</f>
        <v>#DIV/0!</v>
      </c>
      <c r="M458" s="479" t="e">
        <f>MR_Rohdaten!AE459-(MR_Regression!M$3*MR_Rohdaten!$D459+M$4)</f>
        <v>#DIV/0!</v>
      </c>
      <c r="N458" s="479" t="e">
        <f>MR_Rohdaten!AF459-(MR_Regression!N$3*MR_Rohdaten!$D459+N$4)</f>
        <v>#DIV/0!</v>
      </c>
      <c r="O458" s="479" t="e">
        <f>MR_Rohdaten!AG459-(MR_Regression!O$3*MR_Rohdaten!$D459+O$4)</f>
        <v>#DIV/0!</v>
      </c>
      <c r="P458" s="479" t="e">
        <f>MR_Rohdaten!AH459-(MR_Regression!P$3*MR_Rohdaten!$D459+P$4)</f>
        <v>#DIV/0!</v>
      </c>
    </row>
    <row r="459" spans="1:16" x14ac:dyDescent="0.25">
      <c r="A459" s="465">
        <v>454</v>
      </c>
      <c r="B459" s="479" t="e">
        <f>MR_Rohdaten!T460-(MR_Regression!B$3*MR_Rohdaten!$D460+B$4)</f>
        <v>#DIV/0!</v>
      </c>
      <c r="C459" s="479" t="e">
        <f>MR_Rohdaten!U460-(MR_Regression!C$3*MR_Rohdaten!$D460+C$4)</f>
        <v>#DIV/0!</v>
      </c>
      <c r="D459" s="479" t="e">
        <f>MR_Rohdaten!V460-(MR_Regression!D$3*MR_Rohdaten!$D460+D$4)</f>
        <v>#DIV/0!</v>
      </c>
      <c r="E459" s="479" t="e">
        <f>MR_Rohdaten!W460-(MR_Regression!E$3*MR_Rohdaten!$D460+E$4)</f>
        <v>#DIV/0!</v>
      </c>
      <c r="F459" s="479" t="e">
        <f>MR_Rohdaten!X460-(MR_Regression!F$3*MR_Rohdaten!$D460+F$4)</f>
        <v>#DIV/0!</v>
      </c>
      <c r="G459" s="479" t="e">
        <f>MR_Rohdaten!Y460-(MR_Regression!G$3*MR_Rohdaten!$D460+G$4)</f>
        <v>#DIV/0!</v>
      </c>
      <c r="H459" s="479" t="e">
        <f>MR_Rohdaten!Z460-(MR_Regression!H$3*MR_Rohdaten!$D460+H$4)</f>
        <v>#DIV/0!</v>
      </c>
      <c r="I459" s="479" t="e">
        <f>MR_Rohdaten!AA460-(MR_Regression!I$3*MR_Rohdaten!$D460+I$4)</f>
        <v>#DIV/0!</v>
      </c>
      <c r="J459" s="479" t="e">
        <f>MR_Rohdaten!AB460-(MR_Regression!J$3*MR_Rohdaten!$D460+J$4)</f>
        <v>#DIV/0!</v>
      </c>
      <c r="K459" s="479" t="e">
        <f>MR_Rohdaten!AC460-(MR_Regression!K$3*MR_Rohdaten!$D460+K$4)</f>
        <v>#DIV/0!</v>
      </c>
      <c r="L459" s="479" t="e">
        <f>MR_Rohdaten!AD460-(MR_Regression!L$3*MR_Rohdaten!$D460+L$4)</f>
        <v>#DIV/0!</v>
      </c>
      <c r="M459" s="479" t="e">
        <f>MR_Rohdaten!AE460-(MR_Regression!M$3*MR_Rohdaten!$D460+M$4)</f>
        <v>#DIV/0!</v>
      </c>
      <c r="N459" s="479" t="e">
        <f>MR_Rohdaten!AF460-(MR_Regression!N$3*MR_Rohdaten!$D460+N$4)</f>
        <v>#DIV/0!</v>
      </c>
      <c r="O459" s="479" t="e">
        <f>MR_Rohdaten!AG460-(MR_Regression!O$3*MR_Rohdaten!$D460+O$4)</f>
        <v>#DIV/0!</v>
      </c>
      <c r="P459" s="479" t="e">
        <f>MR_Rohdaten!AH460-(MR_Regression!P$3*MR_Rohdaten!$D460+P$4)</f>
        <v>#DIV/0!</v>
      </c>
    </row>
    <row r="460" spans="1:16" x14ac:dyDescent="0.25">
      <c r="A460" s="465">
        <v>455</v>
      </c>
      <c r="B460" s="479" t="e">
        <f>MR_Rohdaten!T461-(MR_Regression!B$3*MR_Rohdaten!$D461+B$4)</f>
        <v>#DIV/0!</v>
      </c>
      <c r="C460" s="479" t="e">
        <f>MR_Rohdaten!U461-(MR_Regression!C$3*MR_Rohdaten!$D461+C$4)</f>
        <v>#DIV/0!</v>
      </c>
      <c r="D460" s="479" t="e">
        <f>MR_Rohdaten!V461-(MR_Regression!D$3*MR_Rohdaten!$D461+D$4)</f>
        <v>#DIV/0!</v>
      </c>
      <c r="E460" s="479" t="e">
        <f>MR_Rohdaten!W461-(MR_Regression!E$3*MR_Rohdaten!$D461+E$4)</f>
        <v>#DIV/0!</v>
      </c>
      <c r="F460" s="479" t="e">
        <f>MR_Rohdaten!X461-(MR_Regression!F$3*MR_Rohdaten!$D461+F$4)</f>
        <v>#DIV/0!</v>
      </c>
      <c r="G460" s="479" t="e">
        <f>MR_Rohdaten!Y461-(MR_Regression!G$3*MR_Rohdaten!$D461+G$4)</f>
        <v>#DIV/0!</v>
      </c>
      <c r="H460" s="479" t="e">
        <f>MR_Rohdaten!Z461-(MR_Regression!H$3*MR_Rohdaten!$D461+H$4)</f>
        <v>#DIV/0!</v>
      </c>
      <c r="I460" s="479" t="e">
        <f>MR_Rohdaten!AA461-(MR_Regression!I$3*MR_Rohdaten!$D461+I$4)</f>
        <v>#DIV/0!</v>
      </c>
      <c r="J460" s="479" t="e">
        <f>MR_Rohdaten!AB461-(MR_Regression!J$3*MR_Rohdaten!$D461+J$4)</f>
        <v>#DIV/0!</v>
      </c>
      <c r="K460" s="479" t="e">
        <f>MR_Rohdaten!AC461-(MR_Regression!K$3*MR_Rohdaten!$D461+K$4)</f>
        <v>#DIV/0!</v>
      </c>
      <c r="L460" s="479" t="e">
        <f>MR_Rohdaten!AD461-(MR_Regression!L$3*MR_Rohdaten!$D461+L$4)</f>
        <v>#DIV/0!</v>
      </c>
      <c r="M460" s="479" t="e">
        <f>MR_Rohdaten!AE461-(MR_Regression!M$3*MR_Rohdaten!$D461+M$4)</f>
        <v>#DIV/0!</v>
      </c>
      <c r="N460" s="479" t="e">
        <f>MR_Rohdaten!AF461-(MR_Regression!N$3*MR_Rohdaten!$D461+N$4)</f>
        <v>#DIV/0!</v>
      </c>
      <c r="O460" s="479" t="e">
        <f>MR_Rohdaten!AG461-(MR_Regression!O$3*MR_Rohdaten!$D461+O$4)</f>
        <v>#DIV/0!</v>
      </c>
      <c r="P460" s="479" t="e">
        <f>MR_Rohdaten!AH461-(MR_Regression!P$3*MR_Rohdaten!$D461+P$4)</f>
        <v>#DIV/0!</v>
      </c>
    </row>
    <row r="461" spans="1:16" x14ac:dyDescent="0.25">
      <c r="A461" s="465">
        <v>456</v>
      </c>
      <c r="B461" s="479" t="e">
        <f>MR_Rohdaten!T462-(MR_Regression!B$3*MR_Rohdaten!$D462+B$4)</f>
        <v>#DIV/0!</v>
      </c>
      <c r="C461" s="479" t="e">
        <f>MR_Rohdaten!U462-(MR_Regression!C$3*MR_Rohdaten!$D462+C$4)</f>
        <v>#DIV/0!</v>
      </c>
      <c r="D461" s="479" t="e">
        <f>MR_Rohdaten!V462-(MR_Regression!D$3*MR_Rohdaten!$D462+D$4)</f>
        <v>#DIV/0!</v>
      </c>
      <c r="E461" s="479" t="e">
        <f>MR_Rohdaten!W462-(MR_Regression!E$3*MR_Rohdaten!$D462+E$4)</f>
        <v>#DIV/0!</v>
      </c>
      <c r="F461" s="479" t="e">
        <f>MR_Rohdaten!X462-(MR_Regression!F$3*MR_Rohdaten!$D462+F$4)</f>
        <v>#DIV/0!</v>
      </c>
      <c r="G461" s="479" t="e">
        <f>MR_Rohdaten!Y462-(MR_Regression!G$3*MR_Rohdaten!$D462+G$4)</f>
        <v>#DIV/0!</v>
      </c>
      <c r="H461" s="479" t="e">
        <f>MR_Rohdaten!Z462-(MR_Regression!H$3*MR_Rohdaten!$D462+H$4)</f>
        <v>#DIV/0!</v>
      </c>
      <c r="I461" s="479" t="e">
        <f>MR_Rohdaten!AA462-(MR_Regression!I$3*MR_Rohdaten!$D462+I$4)</f>
        <v>#DIV/0!</v>
      </c>
      <c r="J461" s="479" t="e">
        <f>MR_Rohdaten!AB462-(MR_Regression!J$3*MR_Rohdaten!$D462+J$4)</f>
        <v>#DIV/0!</v>
      </c>
      <c r="K461" s="479" t="e">
        <f>MR_Rohdaten!AC462-(MR_Regression!K$3*MR_Rohdaten!$D462+K$4)</f>
        <v>#DIV/0!</v>
      </c>
      <c r="L461" s="479" t="e">
        <f>MR_Rohdaten!AD462-(MR_Regression!L$3*MR_Rohdaten!$D462+L$4)</f>
        <v>#DIV/0!</v>
      </c>
      <c r="M461" s="479" t="e">
        <f>MR_Rohdaten!AE462-(MR_Regression!M$3*MR_Rohdaten!$D462+M$4)</f>
        <v>#DIV/0!</v>
      </c>
      <c r="N461" s="479" t="e">
        <f>MR_Rohdaten!AF462-(MR_Regression!N$3*MR_Rohdaten!$D462+N$4)</f>
        <v>#DIV/0!</v>
      </c>
      <c r="O461" s="479" t="e">
        <f>MR_Rohdaten!AG462-(MR_Regression!O$3*MR_Rohdaten!$D462+O$4)</f>
        <v>#DIV/0!</v>
      </c>
      <c r="P461" s="479" t="e">
        <f>MR_Rohdaten!AH462-(MR_Regression!P$3*MR_Rohdaten!$D462+P$4)</f>
        <v>#DIV/0!</v>
      </c>
    </row>
    <row r="462" spans="1:16" x14ac:dyDescent="0.25">
      <c r="A462" s="465">
        <v>457</v>
      </c>
      <c r="B462" s="479" t="e">
        <f>MR_Rohdaten!T463-(MR_Regression!B$3*MR_Rohdaten!$D463+B$4)</f>
        <v>#DIV/0!</v>
      </c>
      <c r="C462" s="479" t="e">
        <f>MR_Rohdaten!U463-(MR_Regression!C$3*MR_Rohdaten!$D463+C$4)</f>
        <v>#DIV/0!</v>
      </c>
      <c r="D462" s="479" t="e">
        <f>MR_Rohdaten!V463-(MR_Regression!D$3*MR_Rohdaten!$D463+D$4)</f>
        <v>#DIV/0!</v>
      </c>
      <c r="E462" s="479" t="e">
        <f>MR_Rohdaten!W463-(MR_Regression!E$3*MR_Rohdaten!$D463+E$4)</f>
        <v>#DIV/0!</v>
      </c>
      <c r="F462" s="479" t="e">
        <f>MR_Rohdaten!X463-(MR_Regression!F$3*MR_Rohdaten!$D463+F$4)</f>
        <v>#DIV/0!</v>
      </c>
      <c r="G462" s="479" t="e">
        <f>MR_Rohdaten!Y463-(MR_Regression!G$3*MR_Rohdaten!$D463+G$4)</f>
        <v>#DIV/0!</v>
      </c>
      <c r="H462" s="479" t="e">
        <f>MR_Rohdaten!Z463-(MR_Regression!H$3*MR_Rohdaten!$D463+H$4)</f>
        <v>#DIV/0!</v>
      </c>
      <c r="I462" s="479" t="e">
        <f>MR_Rohdaten!AA463-(MR_Regression!I$3*MR_Rohdaten!$D463+I$4)</f>
        <v>#DIV/0!</v>
      </c>
      <c r="J462" s="479" t="e">
        <f>MR_Rohdaten!AB463-(MR_Regression!J$3*MR_Rohdaten!$D463+J$4)</f>
        <v>#DIV/0!</v>
      </c>
      <c r="K462" s="479" t="e">
        <f>MR_Rohdaten!AC463-(MR_Regression!K$3*MR_Rohdaten!$D463+K$4)</f>
        <v>#DIV/0!</v>
      </c>
      <c r="L462" s="479" t="e">
        <f>MR_Rohdaten!AD463-(MR_Regression!L$3*MR_Rohdaten!$D463+L$4)</f>
        <v>#DIV/0!</v>
      </c>
      <c r="M462" s="479" t="e">
        <f>MR_Rohdaten!AE463-(MR_Regression!M$3*MR_Rohdaten!$D463+M$4)</f>
        <v>#DIV/0!</v>
      </c>
      <c r="N462" s="479" t="e">
        <f>MR_Rohdaten!AF463-(MR_Regression!N$3*MR_Rohdaten!$D463+N$4)</f>
        <v>#DIV/0!</v>
      </c>
      <c r="O462" s="479" t="e">
        <f>MR_Rohdaten!AG463-(MR_Regression!O$3*MR_Rohdaten!$D463+O$4)</f>
        <v>#DIV/0!</v>
      </c>
      <c r="P462" s="479" t="e">
        <f>MR_Rohdaten!AH463-(MR_Regression!P$3*MR_Rohdaten!$D463+P$4)</f>
        <v>#DIV/0!</v>
      </c>
    </row>
    <row r="463" spans="1:16" x14ac:dyDescent="0.25">
      <c r="A463" s="465">
        <v>458</v>
      </c>
      <c r="B463" s="479" t="e">
        <f>MR_Rohdaten!T464-(MR_Regression!B$3*MR_Rohdaten!$D464+B$4)</f>
        <v>#DIV/0!</v>
      </c>
      <c r="C463" s="479" t="e">
        <f>MR_Rohdaten!U464-(MR_Regression!C$3*MR_Rohdaten!$D464+C$4)</f>
        <v>#DIV/0!</v>
      </c>
      <c r="D463" s="479" t="e">
        <f>MR_Rohdaten!V464-(MR_Regression!D$3*MR_Rohdaten!$D464+D$4)</f>
        <v>#DIV/0!</v>
      </c>
      <c r="E463" s="479" t="e">
        <f>MR_Rohdaten!W464-(MR_Regression!E$3*MR_Rohdaten!$D464+E$4)</f>
        <v>#DIV/0!</v>
      </c>
      <c r="F463" s="479" t="e">
        <f>MR_Rohdaten!X464-(MR_Regression!F$3*MR_Rohdaten!$D464+F$4)</f>
        <v>#DIV/0!</v>
      </c>
      <c r="G463" s="479" t="e">
        <f>MR_Rohdaten!Y464-(MR_Regression!G$3*MR_Rohdaten!$D464+G$4)</f>
        <v>#DIV/0!</v>
      </c>
      <c r="H463" s="479" t="e">
        <f>MR_Rohdaten!Z464-(MR_Regression!H$3*MR_Rohdaten!$D464+H$4)</f>
        <v>#DIV/0!</v>
      </c>
      <c r="I463" s="479" t="e">
        <f>MR_Rohdaten!AA464-(MR_Regression!I$3*MR_Rohdaten!$D464+I$4)</f>
        <v>#DIV/0!</v>
      </c>
      <c r="J463" s="479" t="e">
        <f>MR_Rohdaten!AB464-(MR_Regression!J$3*MR_Rohdaten!$D464+J$4)</f>
        <v>#DIV/0!</v>
      </c>
      <c r="K463" s="479" t="e">
        <f>MR_Rohdaten!AC464-(MR_Regression!K$3*MR_Rohdaten!$D464+K$4)</f>
        <v>#DIV/0!</v>
      </c>
      <c r="L463" s="479" t="e">
        <f>MR_Rohdaten!AD464-(MR_Regression!L$3*MR_Rohdaten!$D464+L$4)</f>
        <v>#DIV/0!</v>
      </c>
      <c r="M463" s="479" t="e">
        <f>MR_Rohdaten!AE464-(MR_Regression!M$3*MR_Rohdaten!$D464+M$4)</f>
        <v>#DIV/0!</v>
      </c>
      <c r="N463" s="479" t="e">
        <f>MR_Rohdaten!AF464-(MR_Regression!N$3*MR_Rohdaten!$D464+N$4)</f>
        <v>#DIV/0!</v>
      </c>
      <c r="O463" s="479" t="e">
        <f>MR_Rohdaten!AG464-(MR_Regression!O$3*MR_Rohdaten!$D464+O$4)</f>
        <v>#DIV/0!</v>
      </c>
      <c r="P463" s="479" t="e">
        <f>MR_Rohdaten!AH464-(MR_Regression!P$3*MR_Rohdaten!$D464+P$4)</f>
        <v>#DIV/0!</v>
      </c>
    </row>
    <row r="464" spans="1:16" x14ac:dyDescent="0.25">
      <c r="A464" s="465">
        <v>459</v>
      </c>
      <c r="B464" s="479" t="e">
        <f>MR_Rohdaten!T465-(MR_Regression!B$3*MR_Rohdaten!$D465+B$4)</f>
        <v>#DIV/0!</v>
      </c>
      <c r="C464" s="479" t="e">
        <f>MR_Rohdaten!U465-(MR_Regression!C$3*MR_Rohdaten!$D465+C$4)</f>
        <v>#DIV/0!</v>
      </c>
      <c r="D464" s="479" t="e">
        <f>MR_Rohdaten!V465-(MR_Regression!D$3*MR_Rohdaten!$D465+D$4)</f>
        <v>#DIV/0!</v>
      </c>
      <c r="E464" s="479" t="e">
        <f>MR_Rohdaten!W465-(MR_Regression!E$3*MR_Rohdaten!$D465+E$4)</f>
        <v>#DIV/0!</v>
      </c>
      <c r="F464" s="479" t="e">
        <f>MR_Rohdaten!X465-(MR_Regression!F$3*MR_Rohdaten!$D465+F$4)</f>
        <v>#DIV/0!</v>
      </c>
      <c r="G464" s="479" t="e">
        <f>MR_Rohdaten!Y465-(MR_Regression!G$3*MR_Rohdaten!$D465+G$4)</f>
        <v>#DIV/0!</v>
      </c>
      <c r="H464" s="479" t="e">
        <f>MR_Rohdaten!Z465-(MR_Regression!H$3*MR_Rohdaten!$D465+H$4)</f>
        <v>#DIV/0!</v>
      </c>
      <c r="I464" s="479" t="e">
        <f>MR_Rohdaten!AA465-(MR_Regression!I$3*MR_Rohdaten!$D465+I$4)</f>
        <v>#DIV/0!</v>
      </c>
      <c r="J464" s="479" t="e">
        <f>MR_Rohdaten!AB465-(MR_Regression!J$3*MR_Rohdaten!$D465+J$4)</f>
        <v>#DIV/0!</v>
      </c>
      <c r="K464" s="479" t="e">
        <f>MR_Rohdaten!AC465-(MR_Regression!K$3*MR_Rohdaten!$D465+K$4)</f>
        <v>#DIV/0!</v>
      </c>
      <c r="L464" s="479" t="e">
        <f>MR_Rohdaten!AD465-(MR_Regression!L$3*MR_Rohdaten!$D465+L$4)</f>
        <v>#DIV/0!</v>
      </c>
      <c r="M464" s="479" t="e">
        <f>MR_Rohdaten!AE465-(MR_Regression!M$3*MR_Rohdaten!$D465+M$4)</f>
        <v>#DIV/0!</v>
      </c>
      <c r="N464" s="479" t="e">
        <f>MR_Rohdaten!AF465-(MR_Regression!N$3*MR_Rohdaten!$D465+N$4)</f>
        <v>#DIV/0!</v>
      </c>
      <c r="O464" s="479" t="e">
        <f>MR_Rohdaten!AG465-(MR_Regression!O$3*MR_Rohdaten!$D465+O$4)</f>
        <v>#DIV/0!</v>
      </c>
      <c r="P464" s="479" t="e">
        <f>MR_Rohdaten!AH465-(MR_Regression!P$3*MR_Rohdaten!$D465+P$4)</f>
        <v>#DIV/0!</v>
      </c>
    </row>
    <row r="465" spans="1:16" x14ac:dyDescent="0.25">
      <c r="A465" s="465">
        <v>460</v>
      </c>
      <c r="B465" s="479" t="e">
        <f>MR_Rohdaten!T466-(MR_Regression!B$3*MR_Rohdaten!$D466+B$4)</f>
        <v>#DIV/0!</v>
      </c>
      <c r="C465" s="479" t="e">
        <f>MR_Rohdaten!U466-(MR_Regression!C$3*MR_Rohdaten!$D466+C$4)</f>
        <v>#DIV/0!</v>
      </c>
      <c r="D465" s="479" t="e">
        <f>MR_Rohdaten!V466-(MR_Regression!D$3*MR_Rohdaten!$D466+D$4)</f>
        <v>#DIV/0!</v>
      </c>
      <c r="E465" s="479" t="e">
        <f>MR_Rohdaten!W466-(MR_Regression!E$3*MR_Rohdaten!$D466+E$4)</f>
        <v>#DIV/0!</v>
      </c>
      <c r="F465" s="479" t="e">
        <f>MR_Rohdaten!X466-(MR_Regression!F$3*MR_Rohdaten!$D466+F$4)</f>
        <v>#DIV/0!</v>
      </c>
      <c r="G465" s="479" t="e">
        <f>MR_Rohdaten!Y466-(MR_Regression!G$3*MR_Rohdaten!$D466+G$4)</f>
        <v>#DIV/0!</v>
      </c>
      <c r="H465" s="479" t="e">
        <f>MR_Rohdaten!Z466-(MR_Regression!H$3*MR_Rohdaten!$D466+H$4)</f>
        <v>#DIV/0!</v>
      </c>
      <c r="I465" s="479" t="e">
        <f>MR_Rohdaten!AA466-(MR_Regression!I$3*MR_Rohdaten!$D466+I$4)</f>
        <v>#DIV/0!</v>
      </c>
      <c r="J465" s="479" t="e">
        <f>MR_Rohdaten!AB466-(MR_Regression!J$3*MR_Rohdaten!$D466+J$4)</f>
        <v>#DIV/0!</v>
      </c>
      <c r="K465" s="479" t="e">
        <f>MR_Rohdaten!AC466-(MR_Regression!K$3*MR_Rohdaten!$D466+K$4)</f>
        <v>#DIV/0!</v>
      </c>
      <c r="L465" s="479" t="e">
        <f>MR_Rohdaten!AD466-(MR_Regression!L$3*MR_Rohdaten!$D466+L$4)</f>
        <v>#DIV/0!</v>
      </c>
      <c r="M465" s="479" t="e">
        <f>MR_Rohdaten!AE466-(MR_Regression!M$3*MR_Rohdaten!$D466+M$4)</f>
        <v>#DIV/0!</v>
      </c>
      <c r="N465" s="479" t="e">
        <f>MR_Rohdaten!AF466-(MR_Regression!N$3*MR_Rohdaten!$D466+N$4)</f>
        <v>#DIV/0!</v>
      </c>
      <c r="O465" s="479" t="e">
        <f>MR_Rohdaten!AG466-(MR_Regression!O$3*MR_Rohdaten!$D466+O$4)</f>
        <v>#DIV/0!</v>
      </c>
      <c r="P465" s="479" t="e">
        <f>MR_Rohdaten!AH466-(MR_Regression!P$3*MR_Rohdaten!$D466+P$4)</f>
        <v>#DIV/0!</v>
      </c>
    </row>
    <row r="466" spans="1:16" x14ac:dyDescent="0.25">
      <c r="A466" s="465">
        <v>461</v>
      </c>
      <c r="B466" s="479" t="e">
        <f>MR_Rohdaten!T467-(MR_Regression!B$3*MR_Rohdaten!$D467+B$4)</f>
        <v>#DIV/0!</v>
      </c>
      <c r="C466" s="479" t="e">
        <f>MR_Rohdaten!U467-(MR_Regression!C$3*MR_Rohdaten!$D467+C$4)</f>
        <v>#DIV/0!</v>
      </c>
      <c r="D466" s="479" t="e">
        <f>MR_Rohdaten!V467-(MR_Regression!D$3*MR_Rohdaten!$D467+D$4)</f>
        <v>#DIV/0!</v>
      </c>
      <c r="E466" s="479" t="e">
        <f>MR_Rohdaten!W467-(MR_Regression!E$3*MR_Rohdaten!$D467+E$4)</f>
        <v>#DIV/0!</v>
      </c>
      <c r="F466" s="479" t="e">
        <f>MR_Rohdaten!X467-(MR_Regression!F$3*MR_Rohdaten!$D467+F$4)</f>
        <v>#DIV/0!</v>
      </c>
      <c r="G466" s="479" t="e">
        <f>MR_Rohdaten!Y467-(MR_Regression!G$3*MR_Rohdaten!$D467+G$4)</f>
        <v>#DIV/0!</v>
      </c>
      <c r="H466" s="479" t="e">
        <f>MR_Rohdaten!Z467-(MR_Regression!H$3*MR_Rohdaten!$D467+H$4)</f>
        <v>#DIV/0!</v>
      </c>
      <c r="I466" s="479" t="e">
        <f>MR_Rohdaten!AA467-(MR_Regression!I$3*MR_Rohdaten!$D467+I$4)</f>
        <v>#DIV/0!</v>
      </c>
      <c r="J466" s="479" t="e">
        <f>MR_Rohdaten!AB467-(MR_Regression!J$3*MR_Rohdaten!$D467+J$4)</f>
        <v>#DIV/0!</v>
      </c>
      <c r="K466" s="479" t="e">
        <f>MR_Rohdaten!AC467-(MR_Regression!K$3*MR_Rohdaten!$D467+K$4)</f>
        <v>#DIV/0!</v>
      </c>
      <c r="L466" s="479" t="e">
        <f>MR_Rohdaten!AD467-(MR_Regression!L$3*MR_Rohdaten!$D467+L$4)</f>
        <v>#DIV/0!</v>
      </c>
      <c r="M466" s="479" t="e">
        <f>MR_Rohdaten!AE467-(MR_Regression!M$3*MR_Rohdaten!$D467+M$4)</f>
        <v>#DIV/0!</v>
      </c>
      <c r="N466" s="479" t="e">
        <f>MR_Rohdaten!AF467-(MR_Regression!N$3*MR_Rohdaten!$D467+N$4)</f>
        <v>#DIV/0!</v>
      </c>
      <c r="O466" s="479" t="e">
        <f>MR_Rohdaten!AG467-(MR_Regression!O$3*MR_Rohdaten!$D467+O$4)</f>
        <v>#DIV/0!</v>
      </c>
      <c r="P466" s="479" t="e">
        <f>MR_Rohdaten!AH467-(MR_Regression!P$3*MR_Rohdaten!$D467+P$4)</f>
        <v>#DIV/0!</v>
      </c>
    </row>
    <row r="467" spans="1:16" x14ac:dyDescent="0.25">
      <c r="A467" s="465">
        <v>462</v>
      </c>
      <c r="B467" s="479" t="e">
        <f>MR_Rohdaten!T468-(MR_Regression!B$3*MR_Rohdaten!$D468+B$4)</f>
        <v>#DIV/0!</v>
      </c>
      <c r="C467" s="479" t="e">
        <f>MR_Rohdaten!U468-(MR_Regression!C$3*MR_Rohdaten!$D468+C$4)</f>
        <v>#DIV/0!</v>
      </c>
      <c r="D467" s="479" t="e">
        <f>MR_Rohdaten!V468-(MR_Regression!D$3*MR_Rohdaten!$D468+D$4)</f>
        <v>#DIV/0!</v>
      </c>
      <c r="E467" s="479" t="e">
        <f>MR_Rohdaten!W468-(MR_Regression!E$3*MR_Rohdaten!$D468+E$4)</f>
        <v>#DIV/0!</v>
      </c>
      <c r="F467" s="479" t="e">
        <f>MR_Rohdaten!X468-(MR_Regression!F$3*MR_Rohdaten!$D468+F$4)</f>
        <v>#DIV/0!</v>
      </c>
      <c r="G467" s="479" t="e">
        <f>MR_Rohdaten!Y468-(MR_Regression!G$3*MR_Rohdaten!$D468+G$4)</f>
        <v>#DIV/0!</v>
      </c>
      <c r="H467" s="479" t="e">
        <f>MR_Rohdaten!Z468-(MR_Regression!H$3*MR_Rohdaten!$D468+H$4)</f>
        <v>#DIV/0!</v>
      </c>
      <c r="I467" s="479" t="e">
        <f>MR_Rohdaten!AA468-(MR_Regression!I$3*MR_Rohdaten!$D468+I$4)</f>
        <v>#DIV/0!</v>
      </c>
      <c r="J467" s="479" t="e">
        <f>MR_Rohdaten!AB468-(MR_Regression!J$3*MR_Rohdaten!$D468+J$4)</f>
        <v>#DIV/0!</v>
      </c>
      <c r="K467" s="479" t="e">
        <f>MR_Rohdaten!AC468-(MR_Regression!K$3*MR_Rohdaten!$D468+K$4)</f>
        <v>#DIV/0!</v>
      </c>
      <c r="L467" s="479" t="e">
        <f>MR_Rohdaten!AD468-(MR_Regression!L$3*MR_Rohdaten!$D468+L$4)</f>
        <v>#DIV/0!</v>
      </c>
      <c r="M467" s="479" t="e">
        <f>MR_Rohdaten!AE468-(MR_Regression!M$3*MR_Rohdaten!$D468+M$4)</f>
        <v>#DIV/0!</v>
      </c>
      <c r="N467" s="479" t="e">
        <f>MR_Rohdaten!AF468-(MR_Regression!N$3*MR_Rohdaten!$D468+N$4)</f>
        <v>#DIV/0!</v>
      </c>
      <c r="O467" s="479" t="e">
        <f>MR_Rohdaten!AG468-(MR_Regression!O$3*MR_Rohdaten!$D468+O$4)</f>
        <v>#DIV/0!</v>
      </c>
      <c r="P467" s="479" t="e">
        <f>MR_Rohdaten!AH468-(MR_Regression!P$3*MR_Rohdaten!$D468+P$4)</f>
        <v>#DIV/0!</v>
      </c>
    </row>
    <row r="468" spans="1:16" x14ac:dyDescent="0.25">
      <c r="A468" s="465">
        <v>463</v>
      </c>
      <c r="B468" s="479" t="e">
        <f>MR_Rohdaten!T469-(MR_Regression!B$3*MR_Rohdaten!$D469+B$4)</f>
        <v>#DIV/0!</v>
      </c>
      <c r="C468" s="479" t="e">
        <f>MR_Rohdaten!U469-(MR_Regression!C$3*MR_Rohdaten!$D469+C$4)</f>
        <v>#DIV/0!</v>
      </c>
      <c r="D468" s="479" t="e">
        <f>MR_Rohdaten!V469-(MR_Regression!D$3*MR_Rohdaten!$D469+D$4)</f>
        <v>#DIV/0!</v>
      </c>
      <c r="E468" s="479" t="e">
        <f>MR_Rohdaten!W469-(MR_Regression!E$3*MR_Rohdaten!$D469+E$4)</f>
        <v>#DIV/0!</v>
      </c>
      <c r="F468" s="479" t="e">
        <f>MR_Rohdaten!X469-(MR_Regression!F$3*MR_Rohdaten!$D469+F$4)</f>
        <v>#DIV/0!</v>
      </c>
      <c r="G468" s="479" t="e">
        <f>MR_Rohdaten!Y469-(MR_Regression!G$3*MR_Rohdaten!$D469+G$4)</f>
        <v>#DIV/0!</v>
      </c>
      <c r="H468" s="479" t="e">
        <f>MR_Rohdaten!Z469-(MR_Regression!H$3*MR_Rohdaten!$D469+H$4)</f>
        <v>#DIV/0!</v>
      </c>
      <c r="I468" s="479" t="e">
        <f>MR_Rohdaten!AA469-(MR_Regression!I$3*MR_Rohdaten!$D469+I$4)</f>
        <v>#DIV/0!</v>
      </c>
      <c r="J468" s="479" t="e">
        <f>MR_Rohdaten!AB469-(MR_Regression!J$3*MR_Rohdaten!$D469+J$4)</f>
        <v>#DIV/0!</v>
      </c>
      <c r="K468" s="479" t="e">
        <f>MR_Rohdaten!AC469-(MR_Regression!K$3*MR_Rohdaten!$D469+K$4)</f>
        <v>#DIV/0!</v>
      </c>
      <c r="L468" s="479" t="e">
        <f>MR_Rohdaten!AD469-(MR_Regression!L$3*MR_Rohdaten!$D469+L$4)</f>
        <v>#DIV/0!</v>
      </c>
      <c r="M468" s="479" t="e">
        <f>MR_Rohdaten!AE469-(MR_Regression!M$3*MR_Rohdaten!$D469+M$4)</f>
        <v>#DIV/0!</v>
      </c>
      <c r="N468" s="479" t="e">
        <f>MR_Rohdaten!AF469-(MR_Regression!N$3*MR_Rohdaten!$D469+N$4)</f>
        <v>#DIV/0!</v>
      </c>
      <c r="O468" s="479" t="e">
        <f>MR_Rohdaten!AG469-(MR_Regression!O$3*MR_Rohdaten!$D469+O$4)</f>
        <v>#DIV/0!</v>
      </c>
      <c r="P468" s="479" t="e">
        <f>MR_Rohdaten!AH469-(MR_Regression!P$3*MR_Rohdaten!$D469+P$4)</f>
        <v>#DIV/0!</v>
      </c>
    </row>
    <row r="469" spans="1:16" x14ac:dyDescent="0.25">
      <c r="A469" s="465">
        <v>464</v>
      </c>
      <c r="B469" s="479" t="e">
        <f>MR_Rohdaten!T470-(MR_Regression!B$3*MR_Rohdaten!$D470+B$4)</f>
        <v>#DIV/0!</v>
      </c>
      <c r="C469" s="479" t="e">
        <f>MR_Rohdaten!U470-(MR_Regression!C$3*MR_Rohdaten!$D470+C$4)</f>
        <v>#DIV/0!</v>
      </c>
      <c r="D469" s="479" t="e">
        <f>MR_Rohdaten!V470-(MR_Regression!D$3*MR_Rohdaten!$D470+D$4)</f>
        <v>#DIV/0!</v>
      </c>
      <c r="E469" s="479" t="e">
        <f>MR_Rohdaten!W470-(MR_Regression!E$3*MR_Rohdaten!$D470+E$4)</f>
        <v>#DIV/0!</v>
      </c>
      <c r="F469" s="479" t="e">
        <f>MR_Rohdaten!X470-(MR_Regression!F$3*MR_Rohdaten!$D470+F$4)</f>
        <v>#DIV/0!</v>
      </c>
      <c r="G469" s="479" t="e">
        <f>MR_Rohdaten!Y470-(MR_Regression!G$3*MR_Rohdaten!$D470+G$4)</f>
        <v>#DIV/0!</v>
      </c>
      <c r="H469" s="479" t="e">
        <f>MR_Rohdaten!Z470-(MR_Regression!H$3*MR_Rohdaten!$D470+H$4)</f>
        <v>#DIV/0!</v>
      </c>
      <c r="I469" s="479" t="e">
        <f>MR_Rohdaten!AA470-(MR_Regression!I$3*MR_Rohdaten!$D470+I$4)</f>
        <v>#DIV/0!</v>
      </c>
      <c r="J469" s="479" t="e">
        <f>MR_Rohdaten!AB470-(MR_Regression!J$3*MR_Rohdaten!$D470+J$4)</f>
        <v>#DIV/0!</v>
      </c>
      <c r="K469" s="479" t="e">
        <f>MR_Rohdaten!AC470-(MR_Regression!K$3*MR_Rohdaten!$D470+K$4)</f>
        <v>#DIV/0!</v>
      </c>
      <c r="L469" s="479" t="e">
        <f>MR_Rohdaten!AD470-(MR_Regression!L$3*MR_Rohdaten!$D470+L$4)</f>
        <v>#DIV/0!</v>
      </c>
      <c r="M469" s="479" t="e">
        <f>MR_Rohdaten!AE470-(MR_Regression!M$3*MR_Rohdaten!$D470+M$4)</f>
        <v>#DIV/0!</v>
      </c>
      <c r="N469" s="479" t="e">
        <f>MR_Rohdaten!AF470-(MR_Regression!N$3*MR_Rohdaten!$D470+N$4)</f>
        <v>#DIV/0!</v>
      </c>
      <c r="O469" s="479" t="e">
        <f>MR_Rohdaten!AG470-(MR_Regression!O$3*MR_Rohdaten!$D470+O$4)</f>
        <v>#DIV/0!</v>
      </c>
      <c r="P469" s="479" t="e">
        <f>MR_Rohdaten!AH470-(MR_Regression!P$3*MR_Rohdaten!$D470+P$4)</f>
        <v>#DIV/0!</v>
      </c>
    </row>
    <row r="470" spans="1:16" x14ac:dyDescent="0.25">
      <c r="A470" s="465">
        <v>465</v>
      </c>
      <c r="B470" s="479" t="e">
        <f>MR_Rohdaten!T471-(MR_Regression!B$3*MR_Rohdaten!$D471+B$4)</f>
        <v>#DIV/0!</v>
      </c>
      <c r="C470" s="479" t="e">
        <f>MR_Rohdaten!U471-(MR_Regression!C$3*MR_Rohdaten!$D471+C$4)</f>
        <v>#DIV/0!</v>
      </c>
      <c r="D470" s="479" t="e">
        <f>MR_Rohdaten!V471-(MR_Regression!D$3*MR_Rohdaten!$D471+D$4)</f>
        <v>#DIV/0!</v>
      </c>
      <c r="E470" s="479" t="e">
        <f>MR_Rohdaten!W471-(MR_Regression!E$3*MR_Rohdaten!$D471+E$4)</f>
        <v>#DIV/0!</v>
      </c>
      <c r="F470" s="479" t="e">
        <f>MR_Rohdaten!X471-(MR_Regression!F$3*MR_Rohdaten!$D471+F$4)</f>
        <v>#DIV/0!</v>
      </c>
      <c r="G470" s="479" t="e">
        <f>MR_Rohdaten!Y471-(MR_Regression!G$3*MR_Rohdaten!$D471+G$4)</f>
        <v>#DIV/0!</v>
      </c>
      <c r="H470" s="479" t="e">
        <f>MR_Rohdaten!Z471-(MR_Regression!H$3*MR_Rohdaten!$D471+H$4)</f>
        <v>#DIV/0!</v>
      </c>
      <c r="I470" s="479" t="e">
        <f>MR_Rohdaten!AA471-(MR_Regression!I$3*MR_Rohdaten!$D471+I$4)</f>
        <v>#DIV/0!</v>
      </c>
      <c r="J470" s="479" t="e">
        <f>MR_Rohdaten!AB471-(MR_Regression!J$3*MR_Rohdaten!$D471+J$4)</f>
        <v>#DIV/0!</v>
      </c>
      <c r="K470" s="479" t="e">
        <f>MR_Rohdaten!AC471-(MR_Regression!K$3*MR_Rohdaten!$D471+K$4)</f>
        <v>#DIV/0!</v>
      </c>
      <c r="L470" s="479" t="e">
        <f>MR_Rohdaten!AD471-(MR_Regression!L$3*MR_Rohdaten!$D471+L$4)</f>
        <v>#DIV/0!</v>
      </c>
      <c r="M470" s="479" t="e">
        <f>MR_Rohdaten!AE471-(MR_Regression!M$3*MR_Rohdaten!$D471+M$4)</f>
        <v>#DIV/0!</v>
      </c>
      <c r="N470" s="479" t="e">
        <f>MR_Rohdaten!AF471-(MR_Regression!N$3*MR_Rohdaten!$D471+N$4)</f>
        <v>#DIV/0!</v>
      </c>
      <c r="O470" s="479" t="e">
        <f>MR_Rohdaten!AG471-(MR_Regression!O$3*MR_Rohdaten!$D471+O$4)</f>
        <v>#DIV/0!</v>
      </c>
      <c r="P470" s="479" t="e">
        <f>MR_Rohdaten!AH471-(MR_Regression!P$3*MR_Rohdaten!$D471+P$4)</f>
        <v>#DIV/0!</v>
      </c>
    </row>
    <row r="471" spans="1:16" x14ac:dyDescent="0.25">
      <c r="A471" s="465">
        <v>466</v>
      </c>
      <c r="B471" s="479" t="e">
        <f>MR_Rohdaten!T472-(MR_Regression!B$3*MR_Rohdaten!$D472+B$4)</f>
        <v>#DIV/0!</v>
      </c>
      <c r="C471" s="479" t="e">
        <f>MR_Rohdaten!U472-(MR_Regression!C$3*MR_Rohdaten!$D472+C$4)</f>
        <v>#DIV/0!</v>
      </c>
      <c r="D471" s="479" t="e">
        <f>MR_Rohdaten!V472-(MR_Regression!D$3*MR_Rohdaten!$D472+D$4)</f>
        <v>#DIV/0!</v>
      </c>
      <c r="E471" s="479" t="e">
        <f>MR_Rohdaten!W472-(MR_Regression!E$3*MR_Rohdaten!$D472+E$4)</f>
        <v>#DIV/0!</v>
      </c>
      <c r="F471" s="479" t="e">
        <f>MR_Rohdaten!X472-(MR_Regression!F$3*MR_Rohdaten!$D472+F$4)</f>
        <v>#DIV/0!</v>
      </c>
      <c r="G471" s="479" t="e">
        <f>MR_Rohdaten!Y472-(MR_Regression!G$3*MR_Rohdaten!$D472+G$4)</f>
        <v>#DIV/0!</v>
      </c>
      <c r="H471" s="479" t="e">
        <f>MR_Rohdaten!Z472-(MR_Regression!H$3*MR_Rohdaten!$D472+H$4)</f>
        <v>#DIV/0!</v>
      </c>
      <c r="I471" s="479" t="e">
        <f>MR_Rohdaten!AA472-(MR_Regression!I$3*MR_Rohdaten!$D472+I$4)</f>
        <v>#DIV/0!</v>
      </c>
      <c r="J471" s="479" t="e">
        <f>MR_Rohdaten!AB472-(MR_Regression!J$3*MR_Rohdaten!$D472+J$4)</f>
        <v>#DIV/0!</v>
      </c>
      <c r="K471" s="479" t="e">
        <f>MR_Rohdaten!AC472-(MR_Regression!K$3*MR_Rohdaten!$D472+K$4)</f>
        <v>#DIV/0!</v>
      </c>
      <c r="L471" s="479" t="e">
        <f>MR_Rohdaten!AD472-(MR_Regression!L$3*MR_Rohdaten!$D472+L$4)</f>
        <v>#DIV/0!</v>
      </c>
      <c r="M471" s="479" t="e">
        <f>MR_Rohdaten!AE472-(MR_Regression!M$3*MR_Rohdaten!$D472+M$4)</f>
        <v>#DIV/0!</v>
      </c>
      <c r="N471" s="479" t="e">
        <f>MR_Rohdaten!AF472-(MR_Regression!N$3*MR_Rohdaten!$D472+N$4)</f>
        <v>#DIV/0!</v>
      </c>
      <c r="O471" s="479" t="e">
        <f>MR_Rohdaten!AG472-(MR_Regression!O$3*MR_Rohdaten!$D472+O$4)</f>
        <v>#DIV/0!</v>
      </c>
      <c r="P471" s="479" t="e">
        <f>MR_Rohdaten!AH472-(MR_Regression!P$3*MR_Rohdaten!$D472+P$4)</f>
        <v>#DIV/0!</v>
      </c>
    </row>
    <row r="472" spans="1:16" x14ac:dyDescent="0.25">
      <c r="A472" s="465">
        <v>467</v>
      </c>
      <c r="B472" s="479" t="e">
        <f>MR_Rohdaten!T473-(MR_Regression!B$3*MR_Rohdaten!$D473+B$4)</f>
        <v>#DIV/0!</v>
      </c>
      <c r="C472" s="479" t="e">
        <f>MR_Rohdaten!U473-(MR_Regression!C$3*MR_Rohdaten!$D473+C$4)</f>
        <v>#DIV/0!</v>
      </c>
      <c r="D472" s="479" t="e">
        <f>MR_Rohdaten!V473-(MR_Regression!D$3*MR_Rohdaten!$D473+D$4)</f>
        <v>#DIV/0!</v>
      </c>
      <c r="E472" s="479" t="e">
        <f>MR_Rohdaten!W473-(MR_Regression!E$3*MR_Rohdaten!$D473+E$4)</f>
        <v>#DIV/0!</v>
      </c>
      <c r="F472" s="479" t="e">
        <f>MR_Rohdaten!X473-(MR_Regression!F$3*MR_Rohdaten!$D473+F$4)</f>
        <v>#DIV/0!</v>
      </c>
      <c r="G472" s="479" t="e">
        <f>MR_Rohdaten!Y473-(MR_Regression!G$3*MR_Rohdaten!$D473+G$4)</f>
        <v>#DIV/0!</v>
      </c>
      <c r="H472" s="479" t="e">
        <f>MR_Rohdaten!Z473-(MR_Regression!H$3*MR_Rohdaten!$D473+H$4)</f>
        <v>#DIV/0!</v>
      </c>
      <c r="I472" s="479" t="e">
        <f>MR_Rohdaten!AA473-(MR_Regression!I$3*MR_Rohdaten!$D473+I$4)</f>
        <v>#DIV/0!</v>
      </c>
      <c r="J472" s="479" t="e">
        <f>MR_Rohdaten!AB473-(MR_Regression!J$3*MR_Rohdaten!$D473+J$4)</f>
        <v>#DIV/0!</v>
      </c>
      <c r="K472" s="479" t="e">
        <f>MR_Rohdaten!AC473-(MR_Regression!K$3*MR_Rohdaten!$D473+K$4)</f>
        <v>#DIV/0!</v>
      </c>
      <c r="L472" s="479" t="e">
        <f>MR_Rohdaten!AD473-(MR_Regression!L$3*MR_Rohdaten!$D473+L$4)</f>
        <v>#DIV/0!</v>
      </c>
      <c r="M472" s="479" t="e">
        <f>MR_Rohdaten!AE473-(MR_Regression!M$3*MR_Rohdaten!$D473+M$4)</f>
        <v>#DIV/0!</v>
      </c>
      <c r="N472" s="479" t="e">
        <f>MR_Rohdaten!AF473-(MR_Regression!N$3*MR_Rohdaten!$D473+N$4)</f>
        <v>#DIV/0!</v>
      </c>
      <c r="O472" s="479" t="e">
        <f>MR_Rohdaten!AG473-(MR_Regression!O$3*MR_Rohdaten!$D473+O$4)</f>
        <v>#DIV/0!</v>
      </c>
      <c r="P472" s="479" t="e">
        <f>MR_Rohdaten!AH473-(MR_Regression!P$3*MR_Rohdaten!$D473+P$4)</f>
        <v>#DIV/0!</v>
      </c>
    </row>
    <row r="473" spans="1:16" x14ac:dyDescent="0.25">
      <c r="A473" s="465">
        <v>468</v>
      </c>
      <c r="B473" s="479" t="e">
        <f>MR_Rohdaten!T474-(MR_Regression!B$3*MR_Rohdaten!$D474+B$4)</f>
        <v>#DIV/0!</v>
      </c>
      <c r="C473" s="479" t="e">
        <f>MR_Rohdaten!U474-(MR_Regression!C$3*MR_Rohdaten!$D474+C$4)</f>
        <v>#DIV/0!</v>
      </c>
      <c r="D473" s="479" t="e">
        <f>MR_Rohdaten!V474-(MR_Regression!D$3*MR_Rohdaten!$D474+D$4)</f>
        <v>#DIV/0!</v>
      </c>
      <c r="E473" s="479" t="e">
        <f>MR_Rohdaten!W474-(MR_Regression!E$3*MR_Rohdaten!$D474+E$4)</f>
        <v>#DIV/0!</v>
      </c>
      <c r="F473" s="479" t="e">
        <f>MR_Rohdaten!X474-(MR_Regression!F$3*MR_Rohdaten!$D474+F$4)</f>
        <v>#DIV/0!</v>
      </c>
      <c r="G473" s="479" t="e">
        <f>MR_Rohdaten!Y474-(MR_Regression!G$3*MR_Rohdaten!$D474+G$4)</f>
        <v>#DIV/0!</v>
      </c>
      <c r="H473" s="479" t="e">
        <f>MR_Rohdaten!Z474-(MR_Regression!H$3*MR_Rohdaten!$D474+H$4)</f>
        <v>#DIV/0!</v>
      </c>
      <c r="I473" s="479" t="e">
        <f>MR_Rohdaten!AA474-(MR_Regression!I$3*MR_Rohdaten!$D474+I$4)</f>
        <v>#DIV/0!</v>
      </c>
      <c r="J473" s="479" t="e">
        <f>MR_Rohdaten!AB474-(MR_Regression!J$3*MR_Rohdaten!$D474+J$4)</f>
        <v>#DIV/0!</v>
      </c>
      <c r="K473" s="479" t="e">
        <f>MR_Rohdaten!AC474-(MR_Regression!K$3*MR_Rohdaten!$D474+K$4)</f>
        <v>#DIV/0!</v>
      </c>
      <c r="L473" s="479" t="e">
        <f>MR_Rohdaten!AD474-(MR_Regression!L$3*MR_Rohdaten!$D474+L$4)</f>
        <v>#DIV/0!</v>
      </c>
      <c r="M473" s="479" t="e">
        <f>MR_Rohdaten!AE474-(MR_Regression!M$3*MR_Rohdaten!$D474+M$4)</f>
        <v>#DIV/0!</v>
      </c>
      <c r="N473" s="479" t="e">
        <f>MR_Rohdaten!AF474-(MR_Regression!N$3*MR_Rohdaten!$D474+N$4)</f>
        <v>#DIV/0!</v>
      </c>
      <c r="O473" s="479" t="e">
        <f>MR_Rohdaten!AG474-(MR_Regression!O$3*MR_Rohdaten!$D474+O$4)</f>
        <v>#DIV/0!</v>
      </c>
      <c r="P473" s="479" t="e">
        <f>MR_Rohdaten!AH474-(MR_Regression!P$3*MR_Rohdaten!$D474+P$4)</f>
        <v>#DIV/0!</v>
      </c>
    </row>
    <row r="474" spans="1:16" x14ac:dyDescent="0.25">
      <c r="A474" s="465">
        <v>469</v>
      </c>
      <c r="B474" s="479" t="e">
        <f>MR_Rohdaten!T475-(MR_Regression!B$3*MR_Rohdaten!$D475+B$4)</f>
        <v>#DIV/0!</v>
      </c>
      <c r="C474" s="479" t="e">
        <f>MR_Rohdaten!U475-(MR_Regression!C$3*MR_Rohdaten!$D475+C$4)</f>
        <v>#DIV/0!</v>
      </c>
      <c r="D474" s="479" t="e">
        <f>MR_Rohdaten!V475-(MR_Regression!D$3*MR_Rohdaten!$D475+D$4)</f>
        <v>#DIV/0!</v>
      </c>
      <c r="E474" s="479" t="e">
        <f>MR_Rohdaten!W475-(MR_Regression!E$3*MR_Rohdaten!$D475+E$4)</f>
        <v>#DIV/0!</v>
      </c>
      <c r="F474" s="479" t="e">
        <f>MR_Rohdaten!X475-(MR_Regression!F$3*MR_Rohdaten!$D475+F$4)</f>
        <v>#DIV/0!</v>
      </c>
      <c r="G474" s="479" t="e">
        <f>MR_Rohdaten!Y475-(MR_Regression!G$3*MR_Rohdaten!$D475+G$4)</f>
        <v>#DIV/0!</v>
      </c>
      <c r="H474" s="479" t="e">
        <f>MR_Rohdaten!Z475-(MR_Regression!H$3*MR_Rohdaten!$D475+H$4)</f>
        <v>#DIV/0!</v>
      </c>
      <c r="I474" s="479" t="e">
        <f>MR_Rohdaten!AA475-(MR_Regression!I$3*MR_Rohdaten!$D475+I$4)</f>
        <v>#DIV/0!</v>
      </c>
      <c r="J474" s="479" t="e">
        <f>MR_Rohdaten!AB475-(MR_Regression!J$3*MR_Rohdaten!$D475+J$4)</f>
        <v>#DIV/0!</v>
      </c>
      <c r="K474" s="479" t="e">
        <f>MR_Rohdaten!AC475-(MR_Regression!K$3*MR_Rohdaten!$D475+K$4)</f>
        <v>#DIV/0!</v>
      </c>
      <c r="L474" s="479" t="e">
        <f>MR_Rohdaten!AD475-(MR_Regression!L$3*MR_Rohdaten!$D475+L$4)</f>
        <v>#DIV/0!</v>
      </c>
      <c r="M474" s="479" t="e">
        <f>MR_Rohdaten!AE475-(MR_Regression!M$3*MR_Rohdaten!$D475+M$4)</f>
        <v>#DIV/0!</v>
      </c>
      <c r="N474" s="479" t="e">
        <f>MR_Rohdaten!AF475-(MR_Regression!N$3*MR_Rohdaten!$D475+N$4)</f>
        <v>#DIV/0!</v>
      </c>
      <c r="O474" s="479" t="e">
        <f>MR_Rohdaten!AG475-(MR_Regression!O$3*MR_Rohdaten!$D475+O$4)</f>
        <v>#DIV/0!</v>
      </c>
      <c r="P474" s="479" t="e">
        <f>MR_Rohdaten!AH475-(MR_Regression!P$3*MR_Rohdaten!$D475+P$4)</f>
        <v>#DIV/0!</v>
      </c>
    </row>
    <row r="475" spans="1:16" x14ac:dyDescent="0.25">
      <c r="A475" s="465">
        <v>470</v>
      </c>
      <c r="B475" s="479" t="e">
        <f>MR_Rohdaten!T476-(MR_Regression!B$3*MR_Rohdaten!$D476+B$4)</f>
        <v>#DIV/0!</v>
      </c>
      <c r="C475" s="479" t="e">
        <f>MR_Rohdaten!U476-(MR_Regression!C$3*MR_Rohdaten!$D476+C$4)</f>
        <v>#DIV/0!</v>
      </c>
      <c r="D475" s="479" t="e">
        <f>MR_Rohdaten!V476-(MR_Regression!D$3*MR_Rohdaten!$D476+D$4)</f>
        <v>#DIV/0!</v>
      </c>
      <c r="E475" s="479" t="e">
        <f>MR_Rohdaten!W476-(MR_Regression!E$3*MR_Rohdaten!$D476+E$4)</f>
        <v>#DIV/0!</v>
      </c>
      <c r="F475" s="479" t="e">
        <f>MR_Rohdaten!X476-(MR_Regression!F$3*MR_Rohdaten!$D476+F$4)</f>
        <v>#DIV/0!</v>
      </c>
      <c r="G475" s="479" t="e">
        <f>MR_Rohdaten!Y476-(MR_Regression!G$3*MR_Rohdaten!$D476+G$4)</f>
        <v>#DIV/0!</v>
      </c>
      <c r="H475" s="479" t="e">
        <f>MR_Rohdaten!Z476-(MR_Regression!H$3*MR_Rohdaten!$D476+H$4)</f>
        <v>#DIV/0!</v>
      </c>
      <c r="I475" s="479" t="e">
        <f>MR_Rohdaten!AA476-(MR_Regression!I$3*MR_Rohdaten!$D476+I$4)</f>
        <v>#DIV/0!</v>
      </c>
      <c r="J475" s="479" t="e">
        <f>MR_Rohdaten!AB476-(MR_Regression!J$3*MR_Rohdaten!$D476+J$4)</f>
        <v>#DIV/0!</v>
      </c>
      <c r="K475" s="479" t="e">
        <f>MR_Rohdaten!AC476-(MR_Regression!K$3*MR_Rohdaten!$D476+K$4)</f>
        <v>#DIV/0!</v>
      </c>
      <c r="L475" s="479" t="e">
        <f>MR_Rohdaten!AD476-(MR_Regression!L$3*MR_Rohdaten!$D476+L$4)</f>
        <v>#DIV/0!</v>
      </c>
      <c r="M475" s="479" t="e">
        <f>MR_Rohdaten!AE476-(MR_Regression!M$3*MR_Rohdaten!$D476+M$4)</f>
        <v>#DIV/0!</v>
      </c>
      <c r="N475" s="479" t="e">
        <f>MR_Rohdaten!AF476-(MR_Regression!N$3*MR_Rohdaten!$D476+N$4)</f>
        <v>#DIV/0!</v>
      </c>
      <c r="O475" s="479" t="e">
        <f>MR_Rohdaten!AG476-(MR_Regression!O$3*MR_Rohdaten!$D476+O$4)</f>
        <v>#DIV/0!</v>
      </c>
      <c r="P475" s="479" t="e">
        <f>MR_Rohdaten!AH476-(MR_Regression!P$3*MR_Rohdaten!$D476+P$4)</f>
        <v>#DIV/0!</v>
      </c>
    </row>
    <row r="476" spans="1:16" x14ac:dyDescent="0.25">
      <c r="A476" s="465">
        <v>471</v>
      </c>
      <c r="B476" s="479" t="e">
        <f>MR_Rohdaten!T477-(MR_Regression!B$3*MR_Rohdaten!$D477+B$4)</f>
        <v>#DIV/0!</v>
      </c>
      <c r="C476" s="479" t="e">
        <f>MR_Rohdaten!U477-(MR_Regression!C$3*MR_Rohdaten!$D477+C$4)</f>
        <v>#DIV/0!</v>
      </c>
      <c r="D476" s="479" t="e">
        <f>MR_Rohdaten!V477-(MR_Regression!D$3*MR_Rohdaten!$D477+D$4)</f>
        <v>#DIV/0!</v>
      </c>
      <c r="E476" s="479" t="e">
        <f>MR_Rohdaten!W477-(MR_Regression!E$3*MR_Rohdaten!$D477+E$4)</f>
        <v>#DIV/0!</v>
      </c>
      <c r="F476" s="479" t="e">
        <f>MR_Rohdaten!X477-(MR_Regression!F$3*MR_Rohdaten!$D477+F$4)</f>
        <v>#DIV/0!</v>
      </c>
      <c r="G476" s="479" t="e">
        <f>MR_Rohdaten!Y477-(MR_Regression!G$3*MR_Rohdaten!$D477+G$4)</f>
        <v>#DIV/0!</v>
      </c>
      <c r="H476" s="479" t="e">
        <f>MR_Rohdaten!Z477-(MR_Regression!H$3*MR_Rohdaten!$D477+H$4)</f>
        <v>#DIV/0!</v>
      </c>
      <c r="I476" s="479" t="e">
        <f>MR_Rohdaten!AA477-(MR_Regression!I$3*MR_Rohdaten!$D477+I$4)</f>
        <v>#DIV/0!</v>
      </c>
      <c r="J476" s="479" t="e">
        <f>MR_Rohdaten!AB477-(MR_Regression!J$3*MR_Rohdaten!$D477+J$4)</f>
        <v>#DIV/0!</v>
      </c>
      <c r="K476" s="479" t="e">
        <f>MR_Rohdaten!AC477-(MR_Regression!K$3*MR_Rohdaten!$D477+K$4)</f>
        <v>#DIV/0!</v>
      </c>
      <c r="L476" s="479" t="e">
        <f>MR_Rohdaten!AD477-(MR_Regression!L$3*MR_Rohdaten!$D477+L$4)</f>
        <v>#DIV/0!</v>
      </c>
      <c r="M476" s="479" t="e">
        <f>MR_Rohdaten!AE477-(MR_Regression!M$3*MR_Rohdaten!$D477+M$4)</f>
        <v>#DIV/0!</v>
      </c>
      <c r="N476" s="479" t="e">
        <f>MR_Rohdaten!AF477-(MR_Regression!N$3*MR_Rohdaten!$D477+N$4)</f>
        <v>#DIV/0!</v>
      </c>
      <c r="O476" s="479" t="e">
        <f>MR_Rohdaten!AG477-(MR_Regression!O$3*MR_Rohdaten!$D477+O$4)</f>
        <v>#DIV/0!</v>
      </c>
      <c r="P476" s="479" t="e">
        <f>MR_Rohdaten!AH477-(MR_Regression!P$3*MR_Rohdaten!$D477+P$4)</f>
        <v>#DIV/0!</v>
      </c>
    </row>
    <row r="477" spans="1:16" x14ac:dyDescent="0.25">
      <c r="A477" s="465">
        <v>472</v>
      </c>
      <c r="B477" s="479" t="e">
        <f>MR_Rohdaten!T478-(MR_Regression!B$3*MR_Rohdaten!$D478+B$4)</f>
        <v>#DIV/0!</v>
      </c>
      <c r="C477" s="479" t="e">
        <f>MR_Rohdaten!U478-(MR_Regression!C$3*MR_Rohdaten!$D478+C$4)</f>
        <v>#DIV/0!</v>
      </c>
      <c r="D477" s="479" t="e">
        <f>MR_Rohdaten!V478-(MR_Regression!D$3*MR_Rohdaten!$D478+D$4)</f>
        <v>#DIV/0!</v>
      </c>
      <c r="E477" s="479" t="e">
        <f>MR_Rohdaten!W478-(MR_Regression!E$3*MR_Rohdaten!$D478+E$4)</f>
        <v>#DIV/0!</v>
      </c>
      <c r="F477" s="479" t="e">
        <f>MR_Rohdaten!X478-(MR_Regression!F$3*MR_Rohdaten!$D478+F$4)</f>
        <v>#DIV/0!</v>
      </c>
      <c r="G477" s="479" t="e">
        <f>MR_Rohdaten!Y478-(MR_Regression!G$3*MR_Rohdaten!$D478+G$4)</f>
        <v>#DIV/0!</v>
      </c>
      <c r="H477" s="479" t="e">
        <f>MR_Rohdaten!Z478-(MR_Regression!H$3*MR_Rohdaten!$D478+H$4)</f>
        <v>#DIV/0!</v>
      </c>
      <c r="I477" s="479" t="e">
        <f>MR_Rohdaten!AA478-(MR_Regression!I$3*MR_Rohdaten!$D478+I$4)</f>
        <v>#DIV/0!</v>
      </c>
      <c r="J477" s="479" t="e">
        <f>MR_Rohdaten!AB478-(MR_Regression!J$3*MR_Rohdaten!$D478+J$4)</f>
        <v>#DIV/0!</v>
      </c>
      <c r="K477" s="479" t="e">
        <f>MR_Rohdaten!AC478-(MR_Regression!K$3*MR_Rohdaten!$D478+K$4)</f>
        <v>#DIV/0!</v>
      </c>
      <c r="L477" s="479" t="e">
        <f>MR_Rohdaten!AD478-(MR_Regression!L$3*MR_Rohdaten!$D478+L$4)</f>
        <v>#DIV/0!</v>
      </c>
      <c r="M477" s="479" t="e">
        <f>MR_Rohdaten!AE478-(MR_Regression!M$3*MR_Rohdaten!$D478+M$4)</f>
        <v>#DIV/0!</v>
      </c>
      <c r="N477" s="479" t="e">
        <f>MR_Rohdaten!AF478-(MR_Regression!N$3*MR_Rohdaten!$D478+N$4)</f>
        <v>#DIV/0!</v>
      </c>
      <c r="O477" s="479" t="e">
        <f>MR_Rohdaten!AG478-(MR_Regression!O$3*MR_Rohdaten!$D478+O$4)</f>
        <v>#DIV/0!</v>
      </c>
      <c r="P477" s="479" t="e">
        <f>MR_Rohdaten!AH478-(MR_Regression!P$3*MR_Rohdaten!$D478+P$4)</f>
        <v>#DIV/0!</v>
      </c>
    </row>
    <row r="478" spans="1:16" x14ac:dyDescent="0.25">
      <c r="A478" s="465">
        <v>473</v>
      </c>
      <c r="B478" s="479" t="e">
        <f>MR_Rohdaten!T479-(MR_Regression!B$3*MR_Rohdaten!$D479+B$4)</f>
        <v>#DIV/0!</v>
      </c>
      <c r="C478" s="479" t="e">
        <f>MR_Rohdaten!U479-(MR_Regression!C$3*MR_Rohdaten!$D479+C$4)</f>
        <v>#DIV/0!</v>
      </c>
      <c r="D478" s="479" t="e">
        <f>MR_Rohdaten!V479-(MR_Regression!D$3*MR_Rohdaten!$D479+D$4)</f>
        <v>#DIV/0!</v>
      </c>
      <c r="E478" s="479" t="e">
        <f>MR_Rohdaten!W479-(MR_Regression!E$3*MR_Rohdaten!$D479+E$4)</f>
        <v>#DIV/0!</v>
      </c>
      <c r="F478" s="479" t="e">
        <f>MR_Rohdaten!X479-(MR_Regression!F$3*MR_Rohdaten!$D479+F$4)</f>
        <v>#DIV/0!</v>
      </c>
      <c r="G478" s="479" t="e">
        <f>MR_Rohdaten!Y479-(MR_Regression!G$3*MR_Rohdaten!$D479+G$4)</f>
        <v>#DIV/0!</v>
      </c>
      <c r="H478" s="479" t="e">
        <f>MR_Rohdaten!Z479-(MR_Regression!H$3*MR_Rohdaten!$D479+H$4)</f>
        <v>#DIV/0!</v>
      </c>
      <c r="I478" s="479" t="e">
        <f>MR_Rohdaten!AA479-(MR_Regression!I$3*MR_Rohdaten!$D479+I$4)</f>
        <v>#DIV/0!</v>
      </c>
      <c r="J478" s="479" t="e">
        <f>MR_Rohdaten!AB479-(MR_Regression!J$3*MR_Rohdaten!$D479+J$4)</f>
        <v>#DIV/0!</v>
      </c>
      <c r="K478" s="479" t="e">
        <f>MR_Rohdaten!AC479-(MR_Regression!K$3*MR_Rohdaten!$D479+K$4)</f>
        <v>#DIV/0!</v>
      </c>
      <c r="L478" s="479" t="e">
        <f>MR_Rohdaten!AD479-(MR_Regression!L$3*MR_Rohdaten!$D479+L$4)</f>
        <v>#DIV/0!</v>
      </c>
      <c r="M478" s="479" t="e">
        <f>MR_Rohdaten!AE479-(MR_Regression!M$3*MR_Rohdaten!$D479+M$4)</f>
        <v>#DIV/0!</v>
      </c>
      <c r="N478" s="479" t="e">
        <f>MR_Rohdaten!AF479-(MR_Regression!N$3*MR_Rohdaten!$D479+N$4)</f>
        <v>#DIV/0!</v>
      </c>
      <c r="O478" s="479" t="e">
        <f>MR_Rohdaten!AG479-(MR_Regression!O$3*MR_Rohdaten!$D479+O$4)</f>
        <v>#DIV/0!</v>
      </c>
      <c r="P478" s="479" t="e">
        <f>MR_Rohdaten!AH479-(MR_Regression!P$3*MR_Rohdaten!$D479+P$4)</f>
        <v>#DIV/0!</v>
      </c>
    </row>
    <row r="479" spans="1:16" x14ac:dyDescent="0.25">
      <c r="A479" s="465">
        <v>474</v>
      </c>
      <c r="B479" s="479" t="e">
        <f>MR_Rohdaten!T480-(MR_Regression!B$3*MR_Rohdaten!$D480+B$4)</f>
        <v>#DIV/0!</v>
      </c>
      <c r="C479" s="479" t="e">
        <f>MR_Rohdaten!U480-(MR_Regression!C$3*MR_Rohdaten!$D480+C$4)</f>
        <v>#DIV/0!</v>
      </c>
      <c r="D479" s="479" t="e">
        <f>MR_Rohdaten!V480-(MR_Regression!D$3*MR_Rohdaten!$D480+D$4)</f>
        <v>#DIV/0!</v>
      </c>
      <c r="E479" s="479" t="e">
        <f>MR_Rohdaten!W480-(MR_Regression!E$3*MR_Rohdaten!$D480+E$4)</f>
        <v>#DIV/0!</v>
      </c>
      <c r="F479" s="479" t="e">
        <f>MR_Rohdaten!X480-(MR_Regression!F$3*MR_Rohdaten!$D480+F$4)</f>
        <v>#DIV/0!</v>
      </c>
      <c r="G479" s="479" t="e">
        <f>MR_Rohdaten!Y480-(MR_Regression!G$3*MR_Rohdaten!$D480+G$4)</f>
        <v>#DIV/0!</v>
      </c>
      <c r="H479" s="479" t="e">
        <f>MR_Rohdaten!Z480-(MR_Regression!H$3*MR_Rohdaten!$D480+H$4)</f>
        <v>#DIV/0!</v>
      </c>
      <c r="I479" s="479" t="e">
        <f>MR_Rohdaten!AA480-(MR_Regression!I$3*MR_Rohdaten!$D480+I$4)</f>
        <v>#DIV/0!</v>
      </c>
      <c r="J479" s="479" t="e">
        <f>MR_Rohdaten!AB480-(MR_Regression!J$3*MR_Rohdaten!$D480+J$4)</f>
        <v>#DIV/0!</v>
      </c>
      <c r="K479" s="479" t="e">
        <f>MR_Rohdaten!AC480-(MR_Regression!K$3*MR_Rohdaten!$D480+K$4)</f>
        <v>#DIV/0!</v>
      </c>
      <c r="L479" s="479" t="e">
        <f>MR_Rohdaten!AD480-(MR_Regression!L$3*MR_Rohdaten!$D480+L$4)</f>
        <v>#DIV/0!</v>
      </c>
      <c r="M479" s="479" t="e">
        <f>MR_Rohdaten!AE480-(MR_Regression!M$3*MR_Rohdaten!$D480+M$4)</f>
        <v>#DIV/0!</v>
      </c>
      <c r="N479" s="479" t="e">
        <f>MR_Rohdaten!AF480-(MR_Regression!N$3*MR_Rohdaten!$D480+N$4)</f>
        <v>#DIV/0!</v>
      </c>
      <c r="O479" s="479" t="e">
        <f>MR_Rohdaten!AG480-(MR_Regression!O$3*MR_Rohdaten!$D480+O$4)</f>
        <v>#DIV/0!</v>
      </c>
      <c r="P479" s="479" t="e">
        <f>MR_Rohdaten!AH480-(MR_Regression!P$3*MR_Rohdaten!$D480+P$4)</f>
        <v>#DIV/0!</v>
      </c>
    </row>
    <row r="480" spans="1:16" x14ac:dyDescent="0.25">
      <c r="A480" s="465">
        <v>475</v>
      </c>
      <c r="B480" s="479" t="e">
        <f>MR_Rohdaten!T481-(MR_Regression!B$3*MR_Rohdaten!$D481+B$4)</f>
        <v>#DIV/0!</v>
      </c>
      <c r="C480" s="479" t="e">
        <f>MR_Rohdaten!U481-(MR_Regression!C$3*MR_Rohdaten!$D481+C$4)</f>
        <v>#DIV/0!</v>
      </c>
      <c r="D480" s="479" t="e">
        <f>MR_Rohdaten!V481-(MR_Regression!D$3*MR_Rohdaten!$D481+D$4)</f>
        <v>#DIV/0!</v>
      </c>
      <c r="E480" s="479" t="e">
        <f>MR_Rohdaten!W481-(MR_Regression!E$3*MR_Rohdaten!$D481+E$4)</f>
        <v>#DIV/0!</v>
      </c>
      <c r="F480" s="479" t="e">
        <f>MR_Rohdaten!X481-(MR_Regression!F$3*MR_Rohdaten!$D481+F$4)</f>
        <v>#DIV/0!</v>
      </c>
      <c r="G480" s="479" t="e">
        <f>MR_Rohdaten!Y481-(MR_Regression!G$3*MR_Rohdaten!$D481+G$4)</f>
        <v>#DIV/0!</v>
      </c>
      <c r="H480" s="479" t="e">
        <f>MR_Rohdaten!Z481-(MR_Regression!H$3*MR_Rohdaten!$D481+H$4)</f>
        <v>#DIV/0!</v>
      </c>
      <c r="I480" s="479" t="e">
        <f>MR_Rohdaten!AA481-(MR_Regression!I$3*MR_Rohdaten!$D481+I$4)</f>
        <v>#DIV/0!</v>
      </c>
      <c r="J480" s="479" t="e">
        <f>MR_Rohdaten!AB481-(MR_Regression!J$3*MR_Rohdaten!$D481+J$4)</f>
        <v>#DIV/0!</v>
      </c>
      <c r="K480" s="479" t="e">
        <f>MR_Rohdaten!AC481-(MR_Regression!K$3*MR_Rohdaten!$D481+K$4)</f>
        <v>#DIV/0!</v>
      </c>
      <c r="L480" s="479" t="e">
        <f>MR_Rohdaten!AD481-(MR_Regression!L$3*MR_Rohdaten!$D481+L$4)</f>
        <v>#DIV/0!</v>
      </c>
      <c r="M480" s="479" t="e">
        <f>MR_Rohdaten!AE481-(MR_Regression!M$3*MR_Rohdaten!$D481+M$4)</f>
        <v>#DIV/0!</v>
      </c>
      <c r="N480" s="479" t="e">
        <f>MR_Rohdaten!AF481-(MR_Regression!N$3*MR_Rohdaten!$D481+N$4)</f>
        <v>#DIV/0!</v>
      </c>
      <c r="O480" s="479" t="e">
        <f>MR_Rohdaten!AG481-(MR_Regression!O$3*MR_Rohdaten!$D481+O$4)</f>
        <v>#DIV/0!</v>
      </c>
      <c r="P480" s="479" t="e">
        <f>MR_Rohdaten!AH481-(MR_Regression!P$3*MR_Rohdaten!$D481+P$4)</f>
        <v>#DIV/0!</v>
      </c>
    </row>
    <row r="481" spans="1:16" x14ac:dyDescent="0.25">
      <c r="A481" s="465">
        <v>476</v>
      </c>
      <c r="B481" s="479" t="e">
        <f>MR_Rohdaten!T482-(MR_Regression!B$3*MR_Rohdaten!$D482+B$4)</f>
        <v>#DIV/0!</v>
      </c>
      <c r="C481" s="479" t="e">
        <f>MR_Rohdaten!U482-(MR_Regression!C$3*MR_Rohdaten!$D482+C$4)</f>
        <v>#DIV/0!</v>
      </c>
      <c r="D481" s="479" t="e">
        <f>MR_Rohdaten!V482-(MR_Regression!D$3*MR_Rohdaten!$D482+D$4)</f>
        <v>#DIV/0!</v>
      </c>
      <c r="E481" s="479" t="e">
        <f>MR_Rohdaten!W482-(MR_Regression!E$3*MR_Rohdaten!$D482+E$4)</f>
        <v>#DIV/0!</v>
      </c>
      <c r="F481" s="479" t="e">
        <f>MR_Rohdaten!X482-(MR_Regression!F$3*MR_Rohdaten!$D482+F$4)</f>
        <v>#DIV/0!</v>
      </c>
      <c r="G481" s="479" t="e">
        <f>MR_Rohdaten!Y482-(MR_Regression!G$3*MR_Rohdaten!$D482+G$4)</f>
        <v>#DIV/0!</v>
      </c>
      <c r="H481" s="479" t="e">
        <f>MR_Rohdaten!Z482-(MR_Regression!H$3*MR_Rohdaten!$D482+H$4)</f>
        <v>#DIV/0!</v>
      </c>
      <c r="I481" s="479" t="e">
        <f>MR_Rohdaten!AA482-(MR_Regression!I$3*MR_Rohdaten!$D482+I$4)</f>
        <v>#DIV/0!</v>
      </c>
      <c r="J481" s="479" t="e">
        <f>MR_Rohdaten!AB482-(MR_Regression!J$3*MR_Rohdaten!$D482+J$4)</f>
        <v>#DIV/0!</v>
      </c>
      <c r="K481" s="479" t="e">
        <f>MR_Rohdaten!AC482-(MR_Regression!K$3*MR_Rohdaten!$D482+K$4)</f>
        <v>#DIV/0!</v>
      </c>
      <c r="L481" s="479" t="e">
        <f>MR_Rohdaten!AD482-(MR_Regression!L$3*MR_Rohdaten!$D482+L$4)</f>
        <v>#DIV/0!</v>
      </c>
      <c r="M481" s="479" t="e">
        <f>MR_Rohdaten!AE482-(MR_Regression!M$3*MR_Rohdaten!$D482+M$4)</f>
        <v>#DIV/0!</v>
      </c>
      <c r="N481" s="479" t="e">
        <f>MR_Rohdaten!AF482-(MR_Regression!N$3*MR_Rohdaten!$D482+N$4)</f>
        <v>#DIV/0!</v>
      </c>
      <c r="O481" s="479" t="e">
        <f>MR_Rohdaten!AG482-(MR_Regression!O$3*MR_Rohdaten!$D482+O$4)</f>
        <v>#DIV/0!</v>
      </c>
      <c r="P481" s="479" t="e">
        <f>MR_Rohdaten!AH482-(MR_Regression!P$3*MR_Rohdaten!$D482+P$4)</f>
        <v>#DIV/0!</v>
      </c>
    </row>
    <row r="482" spans="1:16" x14ac:dyDescent="0.25">
      <c r="A482" s="465">
        <v>477</v>
      </c>
      <c r="B482" s="479" t="e">
        <f>MR_Rohdaten!T483-(MR_Regression!B$3*MR_Rohdaten!$D483+B$4)</f>
        <v>#DIV/0!</v>
      </c>
      <c r="C482" s="479" t="e">
        <f>MR_Rohdaten!U483-(MR_Regression!C$3*MR_Rohdaten!$D483+C$4)</f>
        <v>#DIV/0!</v>
      </c>
      <c r="D482" s="479" t="e">
        <f>MR_Rohdaten!V483-(MR_Regression!D$3*MR_Rohdaten!$D483+D$4)</f>
        <v>#DIV/0!</v>
      </c>
      <c r="E482" s="479" t="e">
        <f>MR_Rohdaten!W483-(MR_Regression!E$3*MR_Rohdaten!$D483+E$4)</f>
        <v>#DIV/0!</v>
      </c>
      <c r="F482" s="479" t="e">
        <f>MR_Rohdaten!X483-(MR_Regression!F$3*MR_Rohdaten!$D483+F$4)</f>
        <v>#DIV/0!</v>
      </c>
      <c r="G482" s="479" t="e">
        <f>MR_Rohdaten!Y483-(MR_Regression!G$3*MR_Rohdaten!$D483+G$4)</f>
        <v>#DIV/0!</v>
      </c>
      <c r="H482" s="479" t="e">
        <f>MR_Rohdaten!Z483-(MR_Regression!H$3*MR_Rohdaten!$D483+H$4)</f>
        <v>#DIV/0!</v>
      </c>
      <c r="I482" s="479" t="e">
        <f>MR_Rohdaten!AA483-(MR_Regression!I$3*MR_Rohdaten!$D483+I$4)</f>
        <v>#DIV/0!</v>
      </c>
      <c r="J482" s="479" t="e">
        <f>MR_Rohdaten!AB483-(MR_Regression!J$3*MR_Rohdaten!$D483+J$4)</f>
        <v>#DIV/0!</v>
      </c>
      <c r="K482" s="479" t="e">
        <f>MR_Rohdaten!AC483-(MR_Regression!K$3*MR_Rohdaten!$D483+K$4)</f>
        <v>#DIV/0!</v>
      </c>
      <c r="L482" s="479" t="e">
        <f>MR_Rohdaten!AD483-(MR_Regression!L$3*MR_Rohdaten!$D483+L$4)</f>
        <v>#DIV/0!</v>
      </c>
      <c r="M482" s="479" t="e">
        <f>MR_Rohdaten!AE483-(MR_Regression!M$3*MR_Rohdaten!$D483+M$4)</f>
        <v>#DIV/0!</v>
      </c>
      <c r="N482" s="479" t="e">
        <f>MR_Rohdaten!AF483-(MR_Regression!N$3*MR_Rohdaten!$D483+N$4)</f>
        <v>#DIV/0!</v>
      </c>
      <c r="O482" s="479" t="e">
        <f>MR_Rohdaten!AG483-(MR_Regression!O$3*MR_Rohdaten!$D483+O$4)</f>
        <v>#DIV/0!</v>
      </c>
      <c r="P482" s="479" t="e">
        <f>MR_Rohdaten!AH483-(MR_Regression!P$3*MR_Rohdaten!$D483+P$4)</f>
        <v>#DIV/0!</v>
      </c>
    </row>
    <row r="483" spans="1:16" x14ac:dyDescent="0.25">
      <c r="A483" s="465">
        <v>478</v>
      </c>
      <c r="B483" s="479" t="e">
        <f>MR_Rohdaten!T484-(MR_Regression!B$3*MR_Rohdaten!$D484+B$4)</f>
        <v>#DIV/0!</v>
      </c>
      <c r="C483" s="479" t="e">
        <f>MR_Rohdaten!U484-(MR_Regression!C$3*MR_Rohdaten!$D484+C$4)</f>
        <v>#DIV/0!</v>
      </c>
      <c r="D483" s="479" t="e">
        <f>MR_Rohdaten!V484-(MR_Regression!D$3*MR_Rohdaten!$D484+D$4)</f>
        <v>#DIV/0!</v>
      </c>
      <c r="E483" s="479" t="e">
        <f>MR_Rohdaten!W484-(MR_Regression!E$3*MR_Rohdaten!$D484+E$4)</f>
        <v>#DIV/0!</v>
      </c>
      <c r="F483" s="479" t="e">
        <f>MR_Rohdaten!X484-(MR_Regression!F$3*MR_Rohdaten!$D484+F$4)</f>
        <v>#DIV/0!</v>
      </c>
      <c r="G483" s="479" t="e">
        <f>MR_Rohdaten!Y484-(MR_Regression!G$3*MR_Rohdaten!$D484+G$4)</f>
        <v>#DIV/0!</v>
      </c>
      <c r="H483" s="479" t="e">
        <f>MR_Rohdaten!Z484-(MR_Regression!H$3*MR_Rohdaten!$D484+H$4)</f>
        <v>#DIV/0!</v>
      </c>
      <c r="I483" s="479" t="e">
        <f>MR_Rohdaten!AA484-(MR_Regression!I$3*MR_Rohdaten!$D484+I$4)</f>
        <v>#DIV/0!</v>
      </c>
      <c r="J483" s="479" t="e">
        <f>MR_Rohdaten!AB484-(MR_Regression!J$3*MR_Rohdaten!$D484+J$4)</f>
        <v>#DIV/0!</v>
      </c>
      <c r="K483" s="479" t="e">
        <f>MR_Rohdaten!AC484-(MR_Regression!K$3*MR_Rohdaten!$D484+K$4)</f>
        <v>#DIV/0!</v>
      </c>
      <c r="L483" s="479" t="e">
        <f>MR_Rohdaten!AD484-(MR_Regression!L$3*MR_Rohdaten!$D484+L$4)</f>
        <v>#DIV/0!</v>
      </c>
      <c r="M483" s="479" t="e">
        <f>MR_Rohdaten!AE484-(MR_Regression!M$3*MR_Rohdaten!$D484+M$4)</f>
        <v>#DIV/0!</v>
      </c>
      <c r="N483" s="479" t="e">
        <f>MR_Rohdaten!AF484-(MR_Regression!N$3*MR_Rohdaten!$D484+N$4)</f>
        <v>#DIV/0!</v>
      </c>
      <c r="O483" s="479" t="e">
        <f>MR_Rohdaten!AG484-(MR_Regression!O$3*MR_Rohdaten!$D484+O$4)</f>
        <v>#DIV/0!</v>
      </c>
      <c r="P483" s="479" t="e">
        <f>MR_Rohdaten!AH484-(MR_Regression!P$3*MR_Rohdaten!$D484+P$4)</f>
        <v>#DIV/0!</v>
      </c>
    </row>
    <row r="484" spans="1:16" x14ac:dyDescent="0.25">
      <c r="A484" s="465">
        <v>479</v>
      </c>
      <c r="B484" s="479" t="e">
        <f>MR_Rohdaten!T485-(MR_Regression!B$3*MR_Rohdaten!$D485+B$4)</f>
        <v>#DIV/0!</v>
      </c>
      <c r="C484" s="479" t="e">
        <f>MR_Rohdaten!U485-(MR_Regression!C$3*MR_Rohdaten!$D485+C$4)</f>
        <v>#DIV/0!</v>
      </c>
      <c r="D484" s="479" t="e">
        <f>MR_Rohdaten!V485-(MR_Regression!D$3*MR_Rohdaten!$D485+D$4)</f>
        <v>#DIV/0!</v>
      </c>
      <c r="E484" s="479" t="e">
        <f>MR_Rohdaten!W485-(MR_Regression!E$3*MR_Rohdaten!$D485+E$4)</f>
        <v>#DIV/0!</v>
      </c>
      <c r="F484" s="479" t="e">
        <f>MR_Rohdaten!X485-(MR_Regression!F$3*MR_Rohdaten!$D485+F$4)</f>
        <v>#DIV/0!</v>
      </c>
      <c r="G484" s="479" t="e">
        <f>MR_Rohdaten!Y485-(MR_Regression!G$3*MR_Rohdaten!$D485+G$4)</f>
        <v>#DIV/0!</v>
      </c>
      <c r="H484" s="479" t="e">
        <f>MR_Rohdaten!Z485-(MR_Regression!H$3*MR_Rohdaten!$D485+H$4)</f>
        <v>#DIV/0!</v>
      </c>
      <c r="I484" s="479" t="e">
        <f>MR_Rohdaten!AA485-(MR_Regression!I$3*MR_Rohdaten!$D485+I$4)</f>
        <v>#DIV/0!</v>
      </c>
      <c r="J484" s="479" t="e">
        <f>MR_Rohdaten!AB485-(MR_Regression!J$3*MR_Rohdaten!$D485+J$4)</f>
        <v>#DIV/0!</v>
      </c>
      <c r="K484" s="479" t="e">
        <f>MR_Rohdaten!AC485-(MR_Regression!K$3*MR_Rohdaten!$D485+K$4)</f>
        <v>#DIV/0!</v>
      </c>
      <c r="L484" s="479" t="e">
        <f>MR_Rohdaten!AD485-(MR_Regression!L$3*MR_Rohdaten!$D485+L$4)</f>
        <v>#DIV/0!</v>
      </c>
      <c r="M484" s="479" t="e">
        <f>MR_Rohdaten!AE485-(MR_Regression!M$3*MR_Rohdaten!$D485+M$4)</f>
        <v>#DIV/0!</v>
      </c>
      <c r="N484" s="479" t="e">
        <f>MR_Rohdaten!AF485-(MR_Regression!N$3*MR_Rohdaten!$D485+N$4)</f>
        <v>#DIV/0!</v>
      </c>
      <c r="O484" s="479" t="e">
        <f>MR_Rohdaten!AG485-(MR_Regression!O$3*MR_Rohdaten!$D485+O$4)</f>
        <v>#DIV/0!</v>
      </c>
      <c r="P484" s="479" t="e">
        <f>MR_Rohdaten!AH485-(MR_Regression!P$3*MR_Rohdaten!$D485+P$4)</f>
        <v>#DIV/0!</v>
      </c>
    </row>
    <row r="485" spans="1:16" x14ac:dyDescent="0.25">
      <c r="A485" s="465">
        <v>480</v>
      </c>
      <c r="B485" s="479" t="e">
        <f>MR_Rohdaten!T486-(MR_Regression!B$3*MR_Rohdaten!$D486+B$4)</f>
        <v>#DIV/0!</v>
      </c>
      <c r="C485" s="479" t="e">
        <f>MR_Rohdaten!U486-(MR_Regression!C$3*MR_Rohdaten!$D486+C$4)</f>
        <v>#DIV/0!</v>
      </c>
      <c r="D485" s="479" t="e">
        <f>MR_Rohdaten!V486-(MR_Regression!D$3*MR_Rohdaten!$D486+D$4)</f>
        <v>#DIV/0!</v>
      </c>
      <c r="E485" s="479" t="e">
        <f>MR_Rohdaten!W486-(MR_Regression!E$3*MR_Rohdaten!$D486+E$4)</f>
        <v>#DIV/0!</v>
      </c>
      <c r="F485" s="479" t="e">
        <f>MR_Rohdaten!X486-(MR_Regression!F$3*MR_Rohdaten!$D486+F$4)</f>
        <v>#DIV/0!</v>
      </c>
      <c r="G485" s="479" t="e">
        <f>MR_Rohdaten!Y486-(MR_Regression!G$3*MR_Rohdaten!$D486+G$4)</f>
        <v>#DIV/0!</v>
      </c>
      <c r="H485" s="479" t="e">
        <f>MR_Rohdaten!Z486-(MR_Regression!H$3*MR_Rohdaten!$D486+H$4)</f>
        <v>#DIV/0!</v>
      </c>
      <c r="I485" s="479" t="e">
        <f>MR_Rohdaten!AA486-(MR_Regression!I$3*MR_Rohdaten!$D486+I$4)</f>
        <v>#DIV/0!</v>
      </c>
      <c r="J485" s="479" t="e">
        <f>MR_Rohdaten!AB486-(MR_Regression!J$3*MR_Rohdaten!$D486+J$4)</f>
        <v>#DIV/0!</v>
      </c>
      <c r="K485" s="479" t="e">
        <f>MR_Rohdaten!AC486-(MR_Regression!K$3*MR_Rohdaten!$D486+K$4)</f>
        <v>#DIV/0!</v>
      </c>
      <c r="L485" s="479" t="e">
        <f>MR_Rohdaten!AD486-(MR_Regression!L$3*MR_Rohdaten!$D486+L$4)</f>
        <v>#DIV/0!</v>
      </c>
      <c r="M485" s="479" t="e">
        <f>MR_Rohdaten!AE486-(MR_Regression!M$3*MR_Rohdaten!$D486+M$4)</f>
        <v>#DIV/0!</v>
      </c>
      <c r="N485" s="479" t="e">
        <f>MR_Rohdaten!AF486-(MR_Regression!N$3*MR_Rohdaten!$D486+N$4)</f>
        <v>#DIV/0!</v>
      </c>
      <c r="O485" s="479" t="e">
        <f>MR_Rohdaten!AG486-(MR_Regression!O$3*MR_Rohdaten!$D486+O$4)</f>
        <v>#DIV/0!</v>
      </c>
      <c r="P485" s="479" t="e">
        <f>MR_Rohdaten!AH486-(MR_Regression!P$3*MR_Rohdaten!$D486+P$4)</f>
        <v>#DIV/0!</v>
      </c>
    </row>
    <row r="486" spans="1:16" x14ac:dyDescent="0.25">
      <c r="A486" s="465">
        <v>481</v>
      </c>
      <c r="B486" s="479" t="e">
        <f>MR_Rohdaten!T487-(MR_Regression!B$3*MR_Rohdaten!$D487+B$4)</f>
        <v>#DIV/0!</v>
      </c>
      <c r="C486" s="479" t="e">
        <f>MR_Rohdaten!U487-(MR_Regression!C$3*MR_Rohdaten!$D487+C$4)</f>
        <v>#DIV/0!</v>
      </c>
      <c r="D486" s="479" t="e">
        <f>MR_Rohdaten!V487-(MR_Regression!D$3*MR_Rohdaten!$D487+D$4)</f>
        <v>#DIV/0!</v>
      </c>
      <c r="E486" s="479" t="e">
        <f>MR_Rohdaten!W487-(MR_Regression!E$3*MR_Rohdaten!$D487+E$4)</f>
        <v>#DIV/0!</v>
      </c>
      <c r="F486" s="479" t="e">
        <f>MR_Rohdaten!X487-(MR_Regression!F$3*MR_Rohdaten!$D487+F$4)</f>
        <v>#DIV/0!</v>
      </c>
      <c r="G486" s="479" t="e">
        <f>MR_Rohdaten!Y487-(MR_Regression!G$3*MR_Rohdaten!$D487+G$4)</f>
        <v>#DIV/0!</v>
      </c>
      <c r="H486" s="479" t="e">
        <f>MR_Rohdaten!Z487-(MR_Regression!H$3*MR_Rohdaten!$D487+H$4)</f>
        <v>#DIV/0!</v>
      </c>
      <c r="I486" s="479" t="e">
        <f>MR_Rohdaten!AA487-(MR_Regression!I$3*MR_Rohdaten!$D487+I$4)</f>
        <v>#DIV/0!</v>
      </c>
      <c r="J486" s="479" t="e">
        <f>MR_Rohdaten!AB487-(MR_Regression!J$3*MR_Rohdaten!$D487+J$4)</f>
        <v>#DIV/0!</v>
      </c>
      <c r="K486" s="479" t="e">
        <f>MR_Rohdaten!AC487-(MR_Regression!K$3*MR_Rohdaten!$D487+K$4)</f>
        <v>#DIV/0!</v>
      </c>
      <c r="L486" s="479" t="e">
        <f>MR_Rohdaten!AD487-(MR_Regression!L$3*MR_Rohdaten!$D487+L$4)</f>
        <v>#DIV/0!</v>
      </c>
      <c r="M486" s="479" t="e">
        <f>MR_Rohdaten!AE487-(MR_Regression!M$3*MR_Rohdaten!$D487+M$4)</f>
        <v>#DIV/0!</v>
      </c>
      <c r="N486" s="479" t="e">
        <f>MR_Rohdaten!AF487-(MR_Regression!N$3*MR_Rohdaten!$D487+N$4)</f>
        <v>#DIV/0!</v>
      </c>
      <c r="O486" s="479" t="e">
        <f>MR_Rohdaten!AG487-(MR_Regression!O$3*MR_Rohdaten!$D487+O$4)</f>
        <v>#DIV/0!</v>
      </c>
      <c r="P486" s="479" t="e">
        <f>MR_Rohdaten!AH487-(MR_Regression!P$3*MR_Rohdaten!$D487+P$4)</f>
        <v>#DIV/0!</v>
      </c>
    </row>
    <row r="487" spans="1:16" x14ac:dyDescent="0.25">
      <c r="A487" s="465">
        <v>482</v>
      </c>
      <c r="B487" s="479" t="e">
        <f>MR_Rohdaten!T488-(MR_Regression!B$3*MR_Rohdaten!$D488+B$4)</f>
        <v>#DIV/0!</v>
      </c>
      <c r="C487" s="479" t="e">
        <f>MR_Rohdaten!U488-(MR_Regression!C$3*MR_Rohdaten!$D488+C$4)</f>
        <v>#DIV/0!</v>
      </c>
      <c r="D487" s="479" t="e">
        <f>MR_Rohdaten!V488-(MR_Regression!D$3*MR_Rohdaten!$D488+D$4)</f>
        <v>#DIV/0!</v>
      </c>
      <c r="E487" s="479" t="e">
        <f>MR_Rohdaten!W488-(MR_Regression!E$3*MR_Rohdaten!$D488+E$4)</f>
        <v>#DIV/0!</v>
      </c>
      <c r="F487" s="479" t="e">
        <f>MR_Rohdaten!X488-(MR_Regression!F$3*MR_Rohdaten!$D488+F$4)</f>
        <v>#DIV/0!</v>
      </c>
      <c r="G487" s="479" t="e">
        <f>MR_Rohdaten!Y488-(MR_Regression!G$3*MR_Rohdaten!$D488+G$4)</f>
        <v>#DIV/0!</v>
      </c>
      <c r="H487" s="479" t="e">
        <f>MR_Rohdaten!Z488-(MR_Regression!H$3*MR_Rohdaten!$D488+H$4)</f>
        <v>#DIV/0!</v>
      </c>
      <c r="I487" s="479" t="e">
        <f>MR_Rohdaten!AA488-(MR_Regression!I$3*MR_Rohdaten!$D488+I$4)</f>
        <v>#DIV/0!</v>
      </c>
      <c r="J487" s="479" t="e">
        <f>MR_Rohdaten!AB488-(MR_Regression!J$3*MR_Rohdaten!$D488+J$4)</f>
        <v>#DIV/0!</v>
      </c>
      <c r="K487" s="479" t="e">
        <f>MR_Rohdaten!AC488-(MR_Regression!K$3*MR_Rohdaten!$D488+K$4)</f>
        <v>#DIV/0!</v>
      </c>
      <c r="L487" s="479" t="e">
        <f>MR_Rohdaten!AD488-(MR_Regression!L$3*MR_Rohdaten!$D488+L$4)</f>
        <v>#DIV/0!</v>
      </c>
      <c r="M487" s="479" t="e">
        <f>MR_Rohdaten!AE488-(MR_Regression!M$3*MR_Rohdaten!$D488+M$4)</f>
        <v>#DIV/0!</v>
      </c>
      <c r="N487" s="479" t="e">
        <f>MR_Rohdaten!AF488-(MR_Regression!N$3*MR_Rohdaten!$D488+N$4)</f>
        <v>#DIV/0!</v>
      </c>
      <c r="O487" s="479" t="e">
        <f>MR_Rohdaten!AG488-(MR_Regression!O$3*MR_Rohdaten!$D488+O$4)</f>
        <v>#DIV/0!</v>
      </c>
      <c r="P487" s="479" t="e">
        <f>MR_Rohdaten!AH488-(MR_Regression!P$3*MR_Rohdaten!$D488+P$4)</f>
        <v>#DIV/0!</v>
      </c>
    </row>
    <row r="488" spans="1:16" x14ac:dyDescent="0.25">
      <c r="A488" s="465">
        <v>483</v>
      </c>
      <c r="B488" s="479" t="e">
        <f>MR_Rohdaten!T489-(MR_Regression!B$3*MR_Rohdaten!$D489+B$4)</f>
        <v>#DIV/0!</v>
      </c>
      <c r="C488" s="479" t="e">
        <f>MR_Rohdaten!U489-(MR_Regression!C$3*MR_Rohdaten!$D489+C$4)</f>
        <v>#DIV/0!</v>
      </c>
      <c r="D488" s="479" t="e">
        <f>MR_Rohdaten!V489-(MR_Regression!D$3*MR_Rohdaten!$D489+D$4)</f>
        <v>#DIV/0!</v>
      </c>
      <c r="E488" s="479" t="e">
        <f>MR_Rohdaten!W489-(MR_Regression!E$3*MR_Rohdaten!$D489+E$4)</f>
        <v>#DIV/0!</v>
      </c>
      <c r="F488" s="479" t="e">
        <f>MR_Rohdaten!X489-(MR_Regression!F$3*MR_Rohdaten!$D489+F$4)</f>
        <v>#DIV/0!</v>
      </c>
      <c r="G488" s="479" t="e">
        <f>MR_Rohdaten!Y489-(MR_Regression!G$3*MR_Rohdaten!$D489+G$4)</f>
        <v>#DIV/0!</v>
      </c>
      <c r="H488" s="479" t="e">
        <f>MR_Rohdaten!Z489-(MR_Regression!H$3*MR_Rohdaten!$D489+H$4)</f>
        <v>#DIV/0!</v>
      </c>
      <c r="I488" s="479" t="e">
        <f>MR_Rohdaten!AA489-(MR_Regression!I$3*MR_Rohdaten!$D489+I$4)</f>
        <v>#DIV/0!</v>
      </c>
      <c r="J488" s="479" t="e">
        <f>MR_Rohdaten!AB489-(MR_Regression!J$3*MR_Rohdaten!$D489+J$4)</f>
        <v>#DIV/0!</v>
      </c>
      <c r="K488" s="479" t="e">
        <f>MR_Rohdaten!AC489-(MR_Regression!K$3*MR_Rohdaten!$D489+K$4)</f>
        <v>#DIV/0!</v>
      </c>
      <c r="L488" s="479" t="e">
        <f>MR_Rohdaten!AD489-(MR_Regression!L$3*MR_Rohdaten!$D489+L$4)</f>
        <v>#DIV/0!</v>
      </c>
      <c r="M488" s="479" t="e">
        <f>MR_Rohdaten!AE489-(MR_Regression!M$3*MR_Rohdaten!$D489+M$4)</f>
        <v>#DIV/0!</v>
      </c>
      <c r="N488" s="479" t="e">
        <f>MR_Rohdaten!AF489-(MR_Regression!N$3*MR_Rohdaten!$D489+N$4)</f>
        <v>#DIV/0!</v>
      </c>
      <c r="O488" s="479" t="e">
        <f>MR_Rohdaten!AG489-(MR_Regression!O$3*MR_Rohdaten!$D489+O$4)</f>
        <v>#DIV/0!</v>
      </c>
      <c r="P488" s="479" t="e">
        <f>MR_Rohdaten!AH489-(MR_Regression!P$3*MR_Rohdaten!$D489+P$4)</f>
        <v>#DIV/0!</v>
      </c>
    </row>
    <row r="489" spans="1:16" x14ac:dyDescent="0.25">
      <c r="A489" s="465">
        <v>484</v>
      </c>
      <c r="B489" s="479" t="e">
        <f>MR_Rohdaten!T490-(MR_Regression!B$3*MR_Rohdaten!$D490+B$4)</f>
        <v>#DIV/0!</v>
      </c>
      <c r="C489" s="479" t="e">
        <f>MR_Rohdaten!U490-(MR_Regression!C$3*MR_Rohdaten!$D490+C$4)</f>
        <v>#DIV/0!</v>
      </c>
      <c r="D489" s="479" t="e">
        <f>MR_Rohdaten!V490-(MR_Regression!D$3*MR_Rohdaten!$D490+D$4)</f>
        <v>#DIV/0!</v>
      </c>
      <c r="E489" s="479" t="e">
        <f>MR_Rohdaten!W490-(MR_Regression!E$3*MR_Rohdaten!$D490+E$4)</f>
        <v>#DIV/0!</v>
      </c>
      <c r="F489" s="479" t="e">
        <f>MR_Rohdaten!X490-(MR_Regression!F$3*MR_Rohdaten!$D490+F$4)</f>
        <v>#DIV/0!</v>
      </c>
      <c r="G489" s="479" t="e">
        <f>MR_Rohdaten!Y490-(MR_Regression!G$3*MR_Rohdaten!$D490+G$4)</f>
        <v>#DIV/0!</v>
      </c>
      <c r="H489" s="479" t="e">
        <f>MR_Rohdaten!Z490-(MR_Regression!H$3*MR_Rohdaten!$D490+H$4)</f>
        <v>#DIV/0!</v>
      </c>
      <c r="I489" s="479" t="e">
        <f>MR_Rohdaten!AA490-(MR_Regression!I$3*MR_Rohdaten!$D490+I$4)</f>
        <v>#DIV/0!</v>
      </c>
      <c r="J489" s="479" t="e">
        <f>MR_Rohdaten!AB490-(MR_Regression!J$3*MR_Rohdaten!$D490+J$4)</f>
        <v>#DIV/0!</v>
      </c>
      <c r="K489" s="479" t="e">
        <f>MR_Rohdaten!AC490-(MR_Regression!K$3*MR_Rohdaten!$D490+K$4)</f>
        <v>#DIV/0!</v>
      </c>
      <c r="L489" s="479" t="e">
        <f>MR_Rohdaten!AD490-(MR_Regression!L$3*MR_Rohdaten!$D490+L$4)</f>
        <v>#DIV/0!</v>
      </c>
      <c r="M489" s="479" t="e">
        <f>MR_Rohdaten!AE490-(MR_Regression!M$3*MR_Rohdaten!$D490+M$4)</f>
        <v>#DIV/0!</v>
      </c>
      <c r="N489" s="479" t="e">
        <f>MR_Rohdaten!AF490-(MR_Regression!N$3*MR_Rohdaten!$D490+N$4)</f>
        <v>#DIV/0!</v>
      </c>
      <c r="O489" s="479" t="e">
        <f>MR_Rohdaten!AG490-(MR_Regression!O$3*MR_Rohdaten!$D490+O$4)</f>
        <v>#DIV/0!</v>
      </c>
      <c r="P489" s="479" t="e">
        <f>MR_Rohdaten!AH490-(MR_Regression!P$3*MR_Rohdaten!$D490+P$4)</f>
        <v>#DIV/0!</v>
      </c>
    </row>
    <row r="490" spans="1:16" x14ac:dyDescent="0.25">
      <c r="A490" s="465">
        <v>485</v>
      </c>
      <c r="B490" s="479" t="e">
        <f>MR_Rohdaten!T491-(MR_Regression!B$3*MR_Rohdaten!$D491+B$4)</f>
        <v>#DIV/0!</v>
      </c>
      <c r="C490" s="479" t="e">
        <f>MR_Rohdaten!U491-(MR_Regression!C$3*MR_Rohdaten!$D491+C$4)</f>
        <v>#DIV/0!</v>
      </c>
      <c r="D490" s="479" t="e">
        <f>MR_Rohdaten!V491-(MR_Regression!D$3*MR_Rohdaten!$D491+D$4)</f>
        <v>#DIV/0!</v>
      </c>
      <c r="E490" s="479" t="e">
        <f>MR_Rohdaten!W491-(MR_Regression!E$3*MR_Rohdaten!$D491+E$4)</f>
        <v>#DIV/0!</v>
      </c>
      <c r="F490" s="479" t="e">
        <f>MR_Rohdaten!X491-(MR_Regression!F$3*MR_Rohdaten!$D491+F$4)</f>
        <v>#DIV/0!</v>
      </c>
      <c r="G490" s="479" t="e">
        <f>MR_Rohdaten!Y491-(MR_Regression!G$3*MR_Rohdaten!$D491+G$4)</f>
        <v>#DIV/0!</v>
      </c>
      <c r="H490" s="479" t="e">
        <f>MR_Rohdaten!Z491-(MR_Regression!H$3*MR_Rohdaten!$D491+H$4)</f>
        <v>#DIV/0!</v>
      </c>
      <c r="I490" s="479" t="e">
        <f>MR_Rohdaten!AA491-(MR_Regression!I$3*MR_Rohdaten!$D491+I$4)</f>
        <v>#DIV/0!</v>
      </c>
      <c r="J490" s="479" t="e">
        <f>MR_Rohdaten!AB491-(MR_Regression!J$3*MR_Rohdaten!$D491+J$4)</f>
        <v>#DIV/0!</v>
      </c>
      <c r="K490" s="479" t="e">
        <f>MR_Rohdaten!AC491-(MR_Regression!K$3*MR_Rohdaten!$D491+K$4)</f>
        <v>#DIV/0!</v>
      </c>
      <c r="L490" s="479" t="e">
        <f>MR_Rohdaten!AD491-(MR_Regression!L$3*MR_Rohdaten!$D491+L$4)</f>
        <v>#DIV/0!</v>
      </c>
      <c r="M490" s="479" t="e">
        <f>MR_Rohdaten!AE491-(MR_Regression!M$3*MR_Rohdaten!$D491+M$4)</f>
        <v>#DIV/0!</v>
      </c>
      <c r="N490" s="479" t="e">
        <f>MR_Rohdaten!AF491-(MR_Regression!N$3*MR_Rohdaten!$D491+N$4)</f>
        <v>#DIV/0!</v>
      </c>
      <c r="O490" s="479" t="e">
        <f>MR_Rohdaten!AG491-(MR_Regression!O$3*MR_Rohdaten!$D491+O$4)</f>
        <v>#DIV/0!</v>
      </c>
      <c r="P490" s="479" t="e">
        <f>MR_Rohdaten!AH491-(MR_Regression!P$3*MR_Rohdaten!$D491+P$4)</f>
        <v>#DIV/0!</v>
      </c>
    </row>
    <row r="491" spans="1:16" x14ac:dyDescent="0.25">
      <c r="A491" s="465">
        <v>486</v>
      </c>
      <c r="B491" s="479" t="e">
        <f>MR_Rohdaten!T492-(MR_Regression!B$3*MR_Rohdaten!$D492+B$4)</f>
        <v>#DIV/0!</v>
      </c>
      <c r="C491" s="479" t="e">
        <f>MR_Rohdaten!U492-(MR_Regression!C$3*MR_Rohdaten!$D492+C$4)</f>
        <v>#DIV/0!</v>
      </c>
      <c r="D491" s="479" t="e">
        <f>MR_Rohdaten!V492-(MR_Regression!D$3*MR_Rohdaten!$D492+D$4)</f>
        <v>#DIV/0!</v>
      </c>
      <c r="E491" s="479" t="e">
        <f>MR_Rohdaten!W492-(MR_Regression!E$3*MR_Rohdaten!$D492+E$4)</f>
        <v>#DIV/0!</v>
      </c>
      <c r="F491" s="479" t="e">
        <f>MR_Rohdaten!X492-(MR_Regression!F$3*MR_Rohdaten!$D492+F$4)</f>
        <v>#DIV/0!</v>
      </c>
      <c r="G491" s="479" t="e">
        <f>MR_Rohdaten!Y492-(MR_Regression!G$3*MR_Rohdaten!$D492+G$4)</f>
        <v>#DIV/0!</v>
      </c>
      <c r="H491" s="479" t="e">
        <f>MR_Rohdaten!Z492-(MR_Regression!H$3*MR_Rohdaten!$D492+H$4)</f>
        <v>#DIV/0!</v>
      </c>
      <c r="I491" s="479" t="e">
        <f>MR_Rohdaten!AA492-(MR_Regression!I$3*MR_Rohdaten!$D492+I$4)</f>
        <v>#DIV/0!</v>
      </c>
      <c r="J491" s="479" t="e">
        <f>MR_Rohdaten!AB492-(MR_Regression!J$3*MR_Rohdaten!$D492+J$4)</f>
        <v>#DIV/0!</v>
      </c>
      <c r="K491" s="479" t="e">
        <f>MR_Rohdaten!AC492-(MR_Regression!K$3*MR_Rohdaten!$D492+K$4)</f>
        <v>#DIV/0!</v>
      </c>
      <c r="L491" s="479" t="e">
        <f>MR_Rohdaten!AD492-(MR_Regression!L$3*MR_Rohdaten!$D492+L$4)</f>
        <v>#DIV/0!</v>
      </c>
      <c r="M491" s="479" t="e">
        <f>MR_Rohdaten!AE492-(MR_Regression!M$3*MR_Rohdaten!$D492+M$4)</f>
        <v>#DIV/0!</v>
      </c>
      <c r="N491" s="479" t="e">
        <f>MR_Rohdaten!AF492-(MR_Regression!N$3*MR_Rohdaten!$D492+N$4)</f>
        <v>#DIV/0!</v>
      </c>
      <c r="O491" s="479" t="e">
        <f>MR_Rohdaten!AG492-(MR_Regression!O$3*MR_Rohdaten!$D492+O$4)</f>
        <v>#DIV/0!</v>
      </c>
      <c r="P491" s="479" t="e">
        <f>MR_Rohdaten!AH492-(MR_Regression!P$3*MR_Rohdaten!$D492+P$4)</f>
        <v>#DIV/0!</v>
      </c>
    </row>
    <row r="492" spans="1:16" x14ac:dyDescent="0.25">
      <c r="A492" s="465">
        <v>487</v>
      </c>
      <c r="B492" s="479" t="e">
        <f>MR_Rohdaten!T493-(MR_Regression!B$3*MR_Rohdaten!$D493+B$4)</f>
        <v>#DIV/0!</v>
      </c>
      <c r="C492" s="479" t="e">
        <f>MR_Rohdaten!U493-(MR_Regression!C$3*MR_Rohdaten!$D493+C$4)</f>
        <v>#DIV/0!</v>
      </c>
      <c r="D492" s="479" t="e">
        <f>MR_Rohdaten!V493-(MR_Regression!D$3*MR_Rohdaten!$D493+D$4)</f>
        <v>#DIV/0!</v>
      </c>
      <c r="E492" s="479" t="e">
        <f>MR_Rohdaten!W493-(MR_Regression!E$3*MR_Rohdaten!$D493+E$4)</f>
        <v>#DIV/0!</v>
      </c>
      <c r="F492" s="479" t="e">
        <f>MR_Rohdaten!X493-(MR_Regression!F$3*MR_Rohdaten!$D493+F$4)</f>
        <v>#DIV/0!</v>
      </c>
      <c r="G492" s="479" t="e">
        <f>MR_Rohdaten!Y493-(MR_Regression!G$3*MR_Rohdaten!$D493+G$4)</f>
        <v>#DIV/0!</v>
      </c>
      <c r="H492" s="479" t="e">
        <f>MR_Rohdaten!Z493-(MR_Regression!H$3*MR_Rohdaten!$D493+H$4)</f>
        <v>#DIV/0!</v>
      </c>
      <c r="I492" s="479" t="e">
        <f>MR_Rohdaten!AA493-(MR_Regression!I$3*MR_Rohdaten!$D493+I$4)</f>
        <v>#DIV/0!</v>
      </c>
      <c r="J492" s="479" t="e">
        <f>MR_Rohdaten!AB493-(MR_Regression!J$3*MR_Rohdaten!$D493+J$4)</f>
        <v>#DIV/0!</v>
      </c>
      <c r="K492" s="479" t="e">
        <f>MR_Rohdaten!AC493-(MR_Regression!K$3*MR_Rohdaten!$D493+K$4)</f>
        <v>#DIV/0!</v>
      </c>
      <c r="L492" s="479" t="e">
        <f>MR_Rohdaten!AD493-(MR_Regression!L$3*MR_Rohdaten!$D493+L$4)</f>
        <v>#DIV/0!</v>
      </c>
      <c r="M492" s="479" t="e">
        <f>MR_Rohdaten!AE493-(MR_Regression!M$3*MR_Rohdaten!$D493+M$4)</f>
        <v>#DIV/0!</v>
      </c>
      <c r="N492" s="479" t="e">
        <f>MR_Rohdaten!AF493-(MR_Regression!N$3*MR_Rohdaten!$D493+N$4)</f>
        <v>#DIV/0!</v>
      </c>
      <c r="O492" s="479" t="e">
        <f>MR_Rohdaten!AG493-(MR_Regression!O$3*MR_Rohdaten!$D493+O$4)</f>
        <v>#DIV/0!</v>
      </c>
      <c r="P492" s="479" t="e">
        <f>MR_Rohdaten!AH493-(MR_Regression!P$3*MR_Rohdaten!$D493+P$4)</f>
        <v>#DIV/0!</v>
      </c>
    </row>
    <row r="493" spans="1:16" x14ac:dyDescent="0.25">
      <c r="A493" s="465">
        <v>488</v>
      </c>
      <c r="B493" s="479" t="e">
        <f>MR_Rohdaten!T494-(MR_Regression!B$3*MR_Rohdaten!$D494+B$4)</f>
        <v>#DIV/0!</v>
      </c>
      <c r="C493" s="479" t="e">
        <f>MR_Rohdaten!U494-(MR_Regression!C$3*MR_Rohdaten!$D494+C$4)</f>
        <v>#DIV/0!</v>
      </c>
      <c r="D493" s="479" t="e">
        <f>MR_Rohdaten!V494-(MR_Regression!D$3*MR_Rohdaten!$D494+D$4)</f>
        <v>#DIV/0!</v>
      </c>
      <c r="E493" s="479" t="e">
        <f>MR_Rohdaten!W494-(MR_Regression!E$3*MR_Rohdaten!$D494+E$4)</f>
        <v>#DIV/0!</v>
      </c>
      <c r="F493" s="479" t="e">
        <f>MR_Rohdaten!X494-(MR_Regression!F$3*MR_Rohdaten!$D494+F$4)</f>
        <v>#DIV/0!</v>
      </c>
      <c r="G493" s="479" t="e">
        <f>MR_Rohdaten!Y494-(MR_Regression!G$3*MR_Rohdaten!$D494+G$4)</f>
        <v>#DIV/0!</v>
      </c>
      <c r="H493" s="479" t="e">
        <f>MR_Rohdaten!Z494-(MR_Regression!H$3*MR_Rohdaten!$D494+H$4)</f>
        <v>#DIV/0!</v>
      </c>
      <c r="I493" s="479" t="e">
        <f>MR_Rohdaten!AA494-(MR_Regression!I$3*MR_Rohdaten!$D494+I$4)</f>
        <v>#DIV/0!</v>
      </c>
      <c r="J493" s="479" t="e">
        <f>MR_Rohdaten!AB494-(MR_Regression!J$3*MR_Rohdaten!$D494+J$4)</f>
        <v>#DIV/0!</v>
      </c>
      <c r="K493" s="479" t="e">
        <f>MR_Rohdaten!AC494-(MR_Regression!K$3*MR_Rohdaten!$D494+K$4)</f>
        <v>#DIV/0!</v>
      </c>
      <c r="L493" s="479" t="e">
        <f>MR_Rohdaten!AD494-(MR_Regression!L$3*MR_Rohdaten!$D494+L$4)</f>
        <v>#DIV/0!</v>
      </c>
      <c r="M493" s="479" t="e">
        <f>MR_Rohdaten!AE494-(MR_Regression!M$3*MR_Rohdaten!$D494+M$4)</f>
        <v>#DIV/0!</v>
      </c>
      <c r="N493" s="479" t="e">
        <f>MR_Rohdaten!AF494-(MR_Regression!N$3*MR_Rohdaten!$D494+N$4)</f>
        <v>#DIV/0!</v>
      </c>
      <c r="O493" s="479" t="e">
        <f>MR_Rohdaten!AG494-(MR_Regression!O$3*MR_Rohdaten!$D494+O$4)</f>
        <v>#DIV/0!</v>
      </c>
      <c r="P493" s="479" t="e">
        <f>MR_Rohdaten!AH494-(MR_Regression!P$3*MR_Rohdaten!$D494+P$4)</f>
        <v>#DIV/0!</v>
      </c>
    </row>
    <row r="494" spans="1:16" x14ac:dyDescent="0.25">
      <c r="A494" s="465">
        <v>489</v>
      </c>
      <c r="B494" s="479" t="e">
        <f>MR_Rohdaten!T495-(MR_Regression!B$3*MR_Rohdaten!$D495+B$4)</f>
        <v>#DIV/0!</v>
      </c>
      <c r="C494" s="479" t="e">
        <f>MR_Rohdaten!U495-(MR_Regression!C$3*MR_Rohdaten!$D495+C$4)</f>
        <v>#DIV/0!</v>
      </c>
      <c r="D494" s="479" t="e">
        <f>MR_Rohdaten!V495-(MR_Regression!D$3*MR_Rohdaten!$D495+D$4)</f>
        <v>#DIV/0!</v>
      </c>
      <c r="E494" s="479" t="e">
        <f>MR_Rohdaten!W495-(MR_Regression!E$3*MR_Rohdaten!$D495+E$4)</f>
        <v>#DIV/0!</v>
      </c>
      <c r="F494" s="479" t="e">
        <f>MR_Rohdaten!X495-(MR_Regression!F$3*MR_Rohdaten!$D495+F$4)</f>
        <v>#DIV/0!</v>
      </c>
      <c r="G494" s="479" t="e">
        <f>MR_Rohdaten!Y495-(MR_Regression!G$3*MR_Rohdaten!$D495+G$4)</f>
        <v>#DIV/0!</v>
      </c>
      <c r="H494" s="479" t="e">
        <f>MR_Rohdaten!Z495-(MR_Regression!H$3*MR_Rohdaten!$D495+H$4)</f>
        <v>#DIV/0!</v>
      </c>
      <c r="I494" s="479" t="e">
        <f>MR_Rohdaten!AA495-(MR_Regression!I$3*MR_Rohdaten!$D495+I$4)</f>
        <v>#DIV/0!</v>
      </c>
      <c r="J494" s="479" t="e">
        <f>MR_Rohdaten!AB495-(MR_Regression!J$3*MR_Rohdaten!$D495+J$4)</f>
        <v>#DIV/0!</v>
      </c>
      <c r="K494" s="479" t="e">
        <f>MR_Rohdaten!AC495-(MR_Regression!K$3*MR_Rohdaten!$D495+K$4)</f>
        <v>#DIV/0!</v>
      </c>
      <c r="L494" s="479" t="e">
        <f>MR_Rohdaten!AD495-(MR_Regression!L$3*MR_Rohdaten!$D495+L$4)</f>
        <v>#DIV/0!</v>
      </c>
      <c r="M494" s="479" t="e">
        <f>MR_Rohdaten!AE495-(MR_Regression!M$3*MR_Rohdaten!$D495+M$4)</f>
        <v>#DIV/0!</v>
      </c>
      <c r="N494" s="479" t="e">
        <f>MR_Rohdaten!AF495-(MR_Regression!N$3*MR_Rohdaten!$D495+N$4)</f>
        <v>#DIV/0!</v>
      </c>
      <c r="O494" s="479" t="e">
        <f>MR_Rohdaten!AG495-(MR_Regression!O$3*MR_Rohdaten!$D495+O$4)</f>
        <v>#DIV/0!</v>
      </c>
      <c r="P494" s="479" t="e">
        <f>MR_Rohdaten!AH495-(MR_Regression!P$3*MR_Rohdaten!$D495+P$4)</f>
        <v>#DIV/0!</v>
      </c>
    </row>
    <row r="495" spans="1:16" x14ac:dyDescent="0.25">
      <c r="A495" s="465">
        <v>490</v>
      </c>
      <c r="B495" s="479" t="e">
        <f>MR_Rohdaten!T496-(MR_Regression!B$3*MR_Rohdaten!$D496+B$4)</f>
        <v>#DIV/0!</v>
      </c>
      <c r="C495" s="479" t="e">
        <f>MR_Rohdaten!U496-(MR_Regression!C$3*MR_Rohdaten!$D496+C$4)</f>
        <v>#DIV/0!</v>
      </c>
      <c r="D495" s="479" t="e">
        <f>MR_Rohdaten!V496-(MR_Regression!D$3*MR_Rohdaten!$D496+D$4)</f>
        <v>#DIV/0!</v>
      </c>
      <c r="E495" s="479" t="e">
        <f>MR_Rohdaten!W496-(MR_Regression!E$3*MR_Rohdaten!$D496+E$4)</f>
        <v>#DIV/0!</v>
      </c>
      <c r="F495" s="479" t="e">
        <f>MR_Rohdaten!X496-(MR_Regression!F$3*MR_Rohdaten!$D496+F$4)</f>
        <v>#DIV/0!</v>
      </c>
      <c r="G495" s="479" t="e">
        <f>MR_Rohdaten!Y496-(MR_Regression!G$3*MR_Rohdaten!$D496+G$4)</f>
        <v>#DIV/0!</v>
      </c>
      <c r="H495" s="479" t="e">
        <f>MR_Rohdaten!Z496-(MR_Regression!H$3*MR_Rohdaten!$D496+H$4)</f>
        <v>#DIV/0!</v>
      </c>
      <c r="I495" s="479" t="e">
        <f>MR_Rohdaten!AA496-(MR_Regression!I$3*MR_Rohdaten!$D496+I$4)</f>
        <v>#DIV/0!</v>
      </c>
      <c r="J495" s="479" t="e">
        <f>MR_Rohdaten!AB496-(MR_Regression!J$3*MR_Rohdaten!$D496+J$4)</f>
        <v>#DIV/0!</v>
      </c>
      <c r="K495" s="479" t="e">
        <f>MR_Rohdaten!AC496-(MR_Regression!K$3*MR_Rohdaten!$D496+K$4)</f>
        <v>#DIV/0!</v>
      </c>
      <c r="L495" s="479" t="e">
        <f>MR_Rohdaten!AD496-(MR_Regression!L$3*MR_Rohdaten!$D496+L$4)</f>
        <v>#DIV/0!</v>
      </c>
      <c r="M495" s="479" t="e">
        <f>MR_Rohdaten!AE496-(MR_Regression!M$3*MR_Rohdaten!$D496+M$4)</f>
        <v>#DIV/0!</v>
      </c>
      <c r="N495" s="479" t="e">
        <f>MR_Rohdaten!AF496-(MR_Regression!N$3*MR_Rohdaten!$D496+N$4)</f>
        <v>#DIV/0!</v>
      </c>
      <c r="O495" s="479" t="e">
        <f>MR_Rohdaten!AG496-(MR_Regression!O$3*MR_Rohdaten!$D496+O$4)</f>
        <v>#DIV/0!</v>
      </c>
      <c r="P495" s="479" t="e">
        <f>MR_Rohdaten!AH496-(MR_Regression!P$3*MR_Rohdaten!$D496+P$4)</f>
        <v>#DIV/0!</v>
      </c>
    </row>
    <row r="496" spans="1:16" x14ac:dyDescent="0.25">
      <c r="A496" s="465">
        <v>491</v>
      </c>
      <c r="B496" s="479" t="e">
        <f>MR_Rohdaten!T497-(MR_Regression!B$3*MR_Rohdaten!$D497+B$4)</f>
        <v>#DIV/0!</v>
      </c>
      <c r="C496" s="479" t="e">
        <f>MR_Rohdaten!U497-(MR_Regression!C$3*MR_Rohdaten!$D497+C$4)</f>
        <v>#DIV/0!</v>
      </c>
      <c r="D496" s="479" t="e">
        <f>MR_Rohdaten!V497-(MR_Regression!D$3*MR_Rohdaten!$D497+D$4)</f>
        <v>#DIV/0!</v>
      </c>
      <c r="E496" s="479" t="e">
        <f>MR_Rohdaten!W497-(MR_Regression!E$3*MR_Rohdaten!$D497+E$4)</f>
        <v>#DIV/0!</v>
      </c>
      <c r="F496" s="479" t="e">
        <f>MR_Rohdaten!X497-(MR_Regression!F$3*MR_Rohdaten!$D497+F$4)</f>
        <v>#DIV/0!</v>
      </c>
      <c r="G496" s="479" t="e">
        <f>MR_Rohdaten!Y497-(MR_Regression!G$3*MR_Rohdaten!$D497+G$4)</f>
        <v>#DIV/0!</v>
      </c>
      <c r="H496" s="479" t="e">
        <f>MR_Rohdaten!Z497-(MR_Regression!H$3*MR_Rohdaten!$D497+H$4)</f>
        <v>#DIV/0!</v>
      </c>
      <c r="I496" s="479" t="e">
        <f>MR_Rohdaten!AA497-(MR_Regression!I$3*MR_Rohdaten!$D497+I$4)</f>
        <v>#DIV/0!</v>
      </c>
      <c r="J496" s="479" t="e">
        <f>MR_Rohdaten!AB497-(MR_Regression!J$3*MR_Rohdaten!$D497+J$4)</f>
        <v>#DIV/0!</v>
      </c>
      <c r="K496" s="479" t="e">
        <f>MR_Rohdaten!AC497-(MR_Regression!K$3*MR_Rohdaten!$D497+K$4)</f>
        <v>#DIV/0!</v>
      </c>
      <c r="L496" s="479" t="e">
        <f>MR_Rohdaten!AD497-(MR_Regression!L$3*MR_Rohdaten!$D497+L$4)</f>
        <v>#DIV/0!</v>
      </c>
      <c r="M496" s="479" t="e">
        <f>MR_Rohdaten!AE497-(MR_Regression!M$3*MR_Rohdaten!$D497+M$4)</f>
        <v>#DIV/0!</v>
      </c>
      <c r="N496" s="479" t="e">
        <f>MR_Rohdaten!AF497-(MR_Regression!N$3*MR_Rohdaten!$D497+N$4)</f>
        <v>#DIV/0!</v>
      </c>
      <c r="O496" s="479" t="e">
        <f>MR_Rohdaten!AG497-(MR_Regression!O$3*MR_Rohdaten!$D497+O$4)</f>
        <v>#DIV/0!</v>
      </c>
      <c r="P496" s="479" t="e">
        <f>MR_Rohdaten!AH497-(MR_Regression!P$3*MR_Rohdaten!$D497+P$4)</f>
        <v>#DIV/0!</v>
      </c>
    </row>
    <row r="497" spans="1:16" x14ac:dyDescent="0.25">
      <c r="A497" s="465">
        <v>492</v>
      </c>
      <c r="B497" s="479" t="e">
        <f>MR_Rohdaten!T498-(MR_Regression!B$3*MR_Rohdaten!$D498+B$4)</f>
        <v>#DIV/0!</v>
      </c>
      <c r="C497" s="479" t="e">
        <f>MR_Rohdaten!U498-(MR_Regression!C$3*MR_Rohdaten!$D498+C$4)</f>
        <v>#DIV/0!</v>
      </c>
      <c r="D497" s="479" t="e">
        <f>MR_Rohdaten!V498-(MR_Regression!D$3*MR_Rohdaten!$D498+D$4)</f>
        <v>#DIV/0!</v>
      </c>
      <c r="E497" s="479" t="e">
        <f>MR_Rohdaten!W498-(MR_Regression!E$3*MR_Rohdaten!$D498+E$4)</f>
        <v>#DIV/0!</v>
      </c>
      <c r="F497" s="479" t="e">
        <f>MR_Rohdaten!X498-(MR_Regression!F$3*MR_Rohdaten!$D498+F$4)</f>
        <v>#DIV/0!</v>
      </c>
      <c r="G497" s="479" t="e">
        <f>MR_Rohdaten!Y498-(MR_Regression!G$3*MR_Rohdaten!$D498+G$4)</f>
        <v>#DIV/0!</v>
      </c>
      <c r="H497" s="479" t="e">
        <f>MR_Rohdaten!Z498-(MR_Regression!H$3*MR_Rohdaten!$D498+H$4)</f>
        <v>#DIV/0!</v>
      </c>
      <c r="I497" s="479" t="e">
        <f>MR_Rohdaten!AA498-(MR_Regression!I$3*MR_Rohdaten!$D498+I$4)</f>
        <v>#DIV/0!</v>
      </c>
      <c r="J497" s="479" t="e">
        <f>MR_Rohdaten!AB498-(MR_Regression!J$3*MR_Rohdaten!$D498+J$4)</f>
        <v>#DIV/0!</v>
      </c>
      <c r="K497" s="479" t="e">
        <f>MR_Rohdaten!AC498-(MR_Regression!K$3*MR_Rohdaten!$D498+K$4)</f>
        <v>#DIV/0!</v>
      </c>
      <c r="L497" s="479" t="e">
        <f>MR_Rohdaten!AD498-(MR_Regression!L$3*MR_Rohdaten!$D498+L$4)</f>
        <v>#DIV/0!</v>
      </c>
      <c r="M497" s="479" t="e">
        <f>MR_Rohdaten!AE498-(MR_Regression!M$3*MR_Rohdaten!$D498+M$4)</f>
        <v>#DIV/0!</v>
      </c>
      <c r="N497" s="479" t="e">
        <f>MR_Rohdaten!AF498-(MR_Regression!N$3*MR_Rohdaten!$D498+N$4)</f>
        <v>#DIV/0!</v>
      </c>
      <c r="O497" s="479" t="e">
        <f>MR_Rohdaten!AG498-(MR_Regression!O$3*MR_Rohdaten!$D498+O$4)</f>
        <v>#DIV/0!</v>
      </c>
      <c r="P497" s="479" t="e">
        <f>MR_Rohdaten!AH498-(MR_Regression!P$3*MR_Rohdaten!$D498+P$4)</f>
        <v>#DIV/0!</v>
      </c>
    </row>
    <row r="498" spans="1:16" x14ac:dyDescent="0.25">
      <c r="A498" s="465">
        <v>493</v>
      </c>
      <c r="B498" s="479" t="e">
        <f>MR_Rohdaten!T499-(MR_Regression!B$3*MR_Rohdaten!$D499+B$4)</f>
        <v>#DIV/0!</v>
      </c>
      <c r="C498" s="479" t="e">
        <f>MR_Rohdaten!U499-(MR_Regression!C$3*MR_Rohdaten!$D499+C$4)</f>
        <v>#DIV/0!</v>
      </c>
      <c r="D498" s="479" t="e">
        <f>MR_Rohdaten!V499-(MR_Regression!D$3*MR_Rohdaten!$D499+D$4)</f>
        <v>#DIV/0!</v>
      </c>
      <c r="E498" s="479" t="e">
        <f>MR_Rohdaten!W499-(MR_Regression!E$3*MR_Rohdaten!$D499+E$4)</f>
        <v>#DIV/0!</v>
      </c>
      <c r="F498" s="479" t="e">
        <f>MR_Rohdaten!X499-(MR_Regression!F$3*MR_Rohdaten!$D499+F$4)</f>
        <v>#DIV/0!</v>
      </c>
      <c r="G498" s="479" t="e">
        <f>MR_Rohdaten!Y499-(MR_Regression!G$3*MR_Rohdaten!$D499+G$4)</f>
        <v>#DIV/0!</v>
      </c>
      <c r="H498" s="479" t="e">
        <f>MR_Rohdaten!Z499-(MR_Regression!H$3*MR_Rohdaten!$D499+H$4)</f>
        <v>#DIV/0!</v>
      </c>
      <c r="I498" s="479" t="e">
        <f>MR_Rohdaten!AA499-(MR_Regression!I$3*MR_Rohdaten!$D499+I$4)</f>
        <v>#DIV/0!</v>
      </c>
      <c r="J498" s="479" t="e">
        <f>MR_Rohdaten!AB499-(MR_Regression!J$3*MR_Rohdaten!$D499+J$4)</f>
        <v>#DIV/0!</v>
      </c>
      <c r="K498" s="479" t="e">
        <f>MR_Rohdaten!AC499-(MR_Regression!K$3*MR_Rohdaten!$D499+K$4)</f>
        <v>#DIV/0!</v>
      </c>
      <c r="L498" s="479" t="e">
        <f>MR_Rohdaten!AD499-(MR_Regression!L$3*MR_Rohdaten!$D499+L$4)</f>
        <v>#DIV/0!</v>
      </c>
      <c r="M498" s="479" t="e">
        <f>MR_Rohdaten!AE499-(MR_Regression!M$3*MR_Rohdaten!$D499+M$4)</f>
        <v>#DIV/0!</v>
      </c>
      <c r="N498" s="479" t="e">
        <f>MR_Rohdaten!AF499-(MR_Regression!N$3*MR_Rohdaten!$D499+N$4)</f>
        <v>#DIV/0!</v>
      </c>
      <c r="O498" s="479" t="e">
        <f>MR_Rohdaten!AG499-(MR_Regression!O$3*MR_Rohdaten!$D499+O$4)</f>
        <v>#DIV/0!</v>
      </c>
      <c r="P498" s="479" t="e">
        <f>MR_Rohdaten!AH499-(MR_Regression!P$3*MR_Rohdaten!$D499+P$4)</f>
        <v>#DIV/0!</v>
      </c>
    </row>
    <row r="499" spans="1:16" x14ac:dyDescent="0.25">
      <c r="A499" s="465">
        <v>494</v>
      </c>
      <c r="B499" s="479" t="e">
        <f>MR_Rohdaten!T500-(MR_Regression!B$3*MR_Rohdaten!$D500+B$4)</f>
        <v>#DIV/0!</v>
      </c>
      <c r="C499" s="479" t="e">
        <f>MR_Rohdaten!U500-(MR_Regression!C$3*MR_Rohdaten!$D500+C$4)</f>
        <v>#DIV/0!</v>
      </c>
      <c r="D499" s="479" t="e">
        <f>MR_Rohdaten!V500-(MR_Regression!D$3*MR_Rohdaten!$D500+D$4)</f>
        <v>#DIV/0!</v>
      </c>
      <c r="E499" s="479" t="e">
        <f>MR_Rohdaten!W500-(MR_Regression!E$3*MR_Rohdaten!$D500+E$4)</f>
        <v>#DIV/0!</v>
      </c>
      <c r="F499" s="479" t="e">
        <f>MR_Rohdaten!X500-(MR_Regression!F$3*MR_Rohdaten!$D500+F$4)</f>
        <v>#DIV/0!</v>
      </c>
      <c r="G499" s="479" t="e">
        <f>MR_Rohdaten!Y500-(MR_Regression!G$3*MR_Rohdaten!$D500+G$4)</f>
        <v>#DIV/0!</v>
      </c>
      <c r="H499" s="479" t="e">
        <f>MR_Rohdaten!Z500-(MR_Regression!H$3*MR_Rohdaten!$D500+H$4)</f>
        <v>#DIV/0!</v>
      </c>
      <c r="I499" s="479" t="e">
        <f>MR_Rohdaten!AA500-(MR_Regression!I$3*MR_Rohdaten!$D500+I$4)</f>
        <v>#DIV/0!</v>
      </c>
      <c r="J499" s="479" t="e">
        <f>MR_Rohdaten!AB500-(MR_Regression!J$3*MR_Rohdaten!$D500+J$4)</f>
        <v>#DIV/0!</v>
      </c>
      <c r="K499" s="479" t="e">
        <f>MR_Rohdaten!AC500-(MR_Regression!K$3*MR_Rohdaten!$D500+K$4)</f>
        <v>#DIV/0!</v>
      </c>
      <c r="L499" s="479" t="e">
        <f>MR_Rohdaten!AD500-(MR_Regression!L$3*MR_Rohdaten!$D500+L$4)</f>
        <v>#DIV/0!</v>
      </c>
      <c r="M499" s="479" t="e">
        <f>MR_Rohdaten!AE500-(MR_Regression!M$3*MR_Rohdaten!$D500+M$4)</f>
        <v>#DIV/0!</v>
      </c>
      <c r="N499" s="479" t="e">
        <f>MR_Rohdaten!AF500-(MR_Regression!N$3*MR_Rohdaten!$D500+N$4)</f>
        <v>#DIV/0!</v>
      </c>
      <c r="O499" s="479" t="e">
        <f>MR_Rohdaten!AG500-(MR_Regression!O$3*MR_Rohdaten!$D500+O$4)</f>
        <v>#DIV/0!</v>
      </c>
      <c r="P499" s="479" t="e">
        <f>MR_Rohdaten!AH500-(MR_Regression!P$3*MR_Rohdaten!$D500+P$4)</f>
        <v>#DIV/0!</v>
      </c>
    </row>
    <row r="500" spans="1:16" x14ac:dyDescent="0.25">
      <c r="A500" s="465">
        <v>495</v>
      </c>
      <c r="B500" s="479" t="e">
        <f>MR_Rohdaten!T501-(MR_Regression!B$3*MR_Rohdaten!$D501+B$4)</f>
        <v>#DIV/0!</v>
      </c>
      <c r="C500" s="479" t="e">
        <f>MR_Rohdaten!U501-(MR_Regression!C$3*MR_Rohdaten!$D501+C$4)</f>
        <v>#DIV/0!</v>
      </c>
      <c r="D500" s="479" t="e">
        <f>MR_Rohdaten!V501-(MR_Regression!D$3*MR_Rohdaten!$D501+D$4)</f>
        <v>#DIV/0!</v>
      </c>
      <c r="E500" s="479" t="e">
        <f>MR_Rohdaten!W501-(MR_Regression!E$3*MR_Rohdaten!$D501+E$4)</f>
        <v>#DIV/0!</v>
      </c>
      <c r="F500" s="479" t="e">
        <f>MR_Rohdaten!X501-(MR_Regression!F$3*MR_Rohdaten!$D501+F$4)</f>
        <v>#DIV/0!</v>
      </c>
      <c r="G500" s="479" t="e">
        <f>MR_Rohdaten!Y501-(MR_Regression!G$3*MR_Rohdaten!$D501+G$4)</f>
        <v>#DIV/0!</v>
      </c>
      <c r="H500" s="479" t="e">
        <f>MR_Rohdaten!Z501-(MR_Regression!H$3*MR_Rohdaten!$D501+H$4)</f>
        <v>#DIV/0!</v>
      </c>
      <c r="I500" s="479" t="e">
        <f>MR_Rohdaten!AA501-(MR_Regression!I$3*MR_Rohdaten!$D501+I$4)</f>
        <v>#DIV/0!</v>
      </c>
      <c r="J500" s="479" t="e">
        <f>MR_Rohdaten!AB501-(MR_Regression!J$3*MR_Rohdaten!$D501+J$4)</f>
        <v>#DIV/0!</v>
      </c>
      <c r="K500" s="479" t="e">
        <f>MR_Rohdaten!AC501-(MR_Regression!K$3*MR_Rohdaten!$D501+K$4)</f>
        <v>#DIV/0!</v>
      </c>
      <c r="L500" s="479" t="e">
        <f>MR_Rohdaten!AD501-(MR_Regression!L$3*MR_Rohdaten!$D501+L$4)</f>
        <v>#DIV/0!</v>
      </c>
      <c r="M500" s="479" t="e">
        <f>MR_Rohdaten!AE501-(MR_Regression!M$3*MR_Rohdaten!$D501+M$4)</f>
        <v>#DIV/0!</v>
      </c>
      <c r="N500" s="479" t="e">
        <f>MR_Rohdaten!AF501-(MR_Regression!N$3*MR_Rohdaten!$D501+N$4)</f>
        <v>#DIV/0!</v>
      </c>
      <c r="O500" s="479" t="e">
        <f>MR_Rohdaten!AG501-(MR_Regression!O$3*MR_Rohdaten!$D501+O$4)</f>
        <v>#DIV/0!</v>
      </c>
      <c r="P500" s="479" t="e">
        <f>MR_Rohdaten!AH501-(MR_Regression!P$3*MR_Rohdaten!$D501+P$4)</f>
        <v>#DIV/0!</v>
      </c>
    </row>
    <row r="501" spans="1:16" x14ac:dyDescent="0.25">
      <c r="A501" s="465">
        <v>496</v>
      </c>
      <c r="B501" s="479" t="e">
        <f>MR_Rohdaten!T502-(MR_Regression!B$3*MR_Rohdaten!$D502+B$4)</f>
        <v>#DIV/0!</v>
      </c>
      <c r="C501" s="479" t="e">
        <f>MR_Rohdaten!U502-(MR_Regression!C$3*MR_Rohdaten!$D502+C$4)</f>
        <v>#DIV/0!</v>
      </c>
      <c r="D501" s="479" t="e">
        <f>MR_Rohdaten!V502-(MR_Regression!D$3*MR_Rohdaten!$D502+D$4)</f>
        <v>#DIV/0!</v>
      </c>
      <c r="E501" s="479" t="e">
        <f>MR_Rohdaten!W502-(MR_Regression!E$3*MR_Rohdaten!$D502+E$4)</f>
        <v>#DIV/0!</v>
      </c>
      <c r="F501" s="479" t="e">
        <f>MR_Rohdaten!X502-(MR_Regression!F$3*MR_Rohdaten!$D502+F$4)</f>
        <v>#DIV/0!</v>
      </c>
      <c r="G501" s="479" t="e">
        <f>MR_Rohdaten!Y502-(MR_Regression!G$3*MR_Rohdaten!$D502+G$4)</f>
        <v>#DIV/0!</v>
      </c>
      <c r="H501" s="479" t="e">
        <f>MR_Rohdaten!Z502-(MR_Regression!H$3*MR_Rohdaten!$D502+H$4)</f>
        <v>#DIV/0!</v>
      </c>
      <c r="I501" s="479" t="e">
        <f>MR_Rohdaten!AA502-(MR_Regression!I$3*MR_Rohdaten!$D502+I$4)</f>
        <v>#DIV/0!</v>
      </c>
      <c r="J501" s="479" t="e">
        <f>MR_Rohdaten!AB502-(MR_Regression!J$3*MR_Rohdaten!$D502+J$4)</f>
        <v>#DIV/0!</v>
      </c>
      <c r="K501" s="479" t="e">
        <f>MR_Rohdaten!AC502-(MR_Regression!K$3*MR_Rohdaten!$D502+K$4)</f>
        <v>#DIV/0!</v>
      </c>
      <c r="L501" s="479" t="e">
        <f>MR_Rohdaten!AD502-(MR_Regression!L$3*MR_Rohdaten!$D502+L$4)</f>
        <v>#DIV/0!</v>
      </c>
      <c r="M501" s="479" t="e">
        <f>MR_Rohdaten!AE502-(MR_Regression!M$3*MR_Rohdaten!$D502+M$4)</f>
        <v>#DIV/0!</v>
      </c>
      <c r="N501" s="479" t="e">
        <f>MR_Rohdaten!AF502-(MR_Regression!N$3*MR_Rohdaten!$D502+N$4)</f>
        <v>#DIV/0!</v>
      </c>
      <c r="O501" s="479" t="e">
        <f>MR_Rohdaten!AG502-(MR_Regression!O$3*MR_Rohdaten!$D502+O$4)</f>
        <v>#DIV/0!</v>
      </c>
      <c r="P501" s="479" t="e">
        <f>MR_Rohdaten!AH502-(MR_Regression!P$3*MR_Rohdaten!$D502+P$4)</f>
        <v>#DIV/0!</v>
      </c>
    </row>
    <row r="502" spans="1:16" x14ac:dyDescent="0.25">
      <c r="A502" s="465">
        <v>497</v>
      </c>
      <c r="B502" s="479" t="e">
        <f>MR_Rohdaten!T503-(MR_Regression!B$3*MR_Rohdaten!$D503+B$4)</f>
        <v>#DIV/0!</v>
      </c>
      <c r="C502" s="479" t="e">
        <f>MR_Rohdaten!U503-(MR_Regression!C$3*MR_Rohdaten!$D503+C$4)</f>
        <v>#DIV/0!</v>
      </c>
      <c r="D502" s="479" t="e">
        <f>MR_Rohdaten!V503-(MR_Regression!D$3*MR_Rohdaten!$D503+D$4)</f>
        <v>#DIV/0!</v>
      </c>
      <c r="E502" s="479" t="e">
        <f>MR_Rohdaten!W503-(MR_Regression!E$3*MR_Rohdaten!$D503+E$4)</f>
        <v>#DIV/0!</v>
      </c>
      <c r="F502" s="479" t="e">
        <f>MR_Rohdaten!X503-(MR_Regression!F$3*MR_Rohdaten!$D503+F$4)</f>
        <v>#DIV/0!</v>
      </c>
      <c r="G502" s="479" t="e">
        <f>MR_Rohdaten!Y503-(MR_Regression!G$3*MR_Rohdaten!$D503+G$4)</f>
        <v>#DIV/0!</v>
      </c>
      <c r="H502" s="479" t="e">
        <f>MR_Rohdaten!Z503-(MR_Regression!H$3*MR_Rohdaten!$D503+H$4)</f>
        <v>#DIV/0!</v>
      </c>
      <c r="I502" s="479" t="e">
        <f>MR_Rohdaten!AA503-(MR_Regression!I$3*MR_Rohdaten!$D503+I$4)</f>
        <v>#DIV/0!</v>
      </c>
      <c r="J502" s="479" t="e">
        <f>MR_Rohdaten!AB503-(MR_Regression!J$3*MR_Rohdaten!$D503+J$4)</f>
        <v>#DIV/0!</v>
      </c>
      <c r="K502" s="479" t="e">
        <f>MR_Rohdaten!AC503-(MR_Regression!K$3*MR_Rohdaten!$D503+K$4)</f>
        <v>#DIV/0!</v>
      </c>
      <c r="L502" s="479" t="e">
        <f>MR_Rohdaten!AD503-(MR_Regression!L$3*MR_Rohdaten!$D503+L$4)</f>
        <v>#DIV/0!</v>
      </c>
      <c r="M502" s="479" t="e">
        <f>MR_Rohdaten!AE503-(MR_Regression!M$3*MR_Rohdaten!$D503+M$4)</f>
        <v>#DIV/0!</v>
      </c>
      <c r="N502" s="479" t="e">
        <f>MR_Rohdaten!AF503-(MR_Regression!N$3*MR_Rohdaten!$D503+N$4)</f>
        <v>#DIV/0!</v>
      </c>
      <c r="O502" s="479" t="e">
        <f>MR_Rohdaten!AG503-(MR_Regression!O$3*MR_Rohdaten!$D503+O$4)</f>
        <v>#DIV/0!</v>
      </c>
      <c r="P502" s="479" t="e">
        <f>MR_Rohdaten!AH503-(MR_Regression!P$3*MR_Rohdaten!$D503+P$4)</f>
        <v>#DIV/0!</v>
      </c>
    </row>
    <row r="503" spans="1:16" x14ac:dyDescent="0.25">
      <c r="A503" s="465">
        <v>498</v>
      </c>
      <c r="B503" s="479" t="e">
        <f>MR_Rohdaten!T504-(MR_Regression!B$3*MR_Rohdaten!$D504+B$4)</f>
        <v>#DIV/0!</v>
      </c>
      <c r="C503" s="479" t="e">
        <f>MR_Rohdaten!U504-(MR_Regression!C$3*MR_Rohdaten!$D504+C$4)</f>
        <v>#DIV/0!</v>
      </c>
      <c r="D503" s="479" t="e">
        <f>MR_Rohdaten!V504-(MR_Regression!D$3*MR_Rohdaten!$D504+D$4)</f>
        <v>#DIV/0!</v>
      </c>
      <c r="E503" s="479" t="e">
        <f>MR_Rohdaten!W504-(MR_Regression!E$3*MR_Rohdaten!$D504+E$4)</f>
        <v>#DIV/0!</v>
      </c>
      <c r="F503" s="479" t="e">
        <f>MR_Rohdaten!X504-(MR_Regression!F$3*MR_Rohdaten!$D504+F$4)</f>
        <v>#DIV/0!</v>
      </c>
      <c r="G503" s="479" t="e">
        <f>MR_Rohdaten!Y504-(MR_Regression!G$3*MR_Rohdaten!$D504+G$4)</f>
        <v>#DIV/0!</v>
      </c>
      <c r="H503" s="479" t="e">
        <f>MR_Rohdaten!Z504-(MR_Regression!H$3*MR_Rohdaten!$D504+H$4)</f>
        <v>#DIV/0!</v>
      </c>
      <c r="I503" s="479" t="e">
        <f>MR_Rohdaten!AA504-(MR_Regression!I$3*MR_Rohdaten!$D504+I$4)</f>
        <v>#DIV/0!</v>
      </c>
      <c r="J503" s="479" t="e">
        <f>MR_Rohdaten!AB504-(MR_Regression!J$3*MR_Rohdaten!$D504+J$4)</f>
        <v>#DIV/0!</v>
      </c>
      <c r="K503" s="479" t="e">
        <f>MR_Rohdaten!AC504-(MR_Regression!K$3*MR_Rohdaten!$D504+K$4)</f>
        <v>#DIV/0!</v>
      </c>
      <c r="L503" s="479" t="e">
        <f>MR_Rohdaten!AD504-(MR_Regression!L$3*MR_Rohdaten!$D504+L$4)</f>
        <v>#DIV/0!</v>
      </c>
      <c r="M503" s="479" t="e">
        <f>MR_Rohdaten!AE504-(MR_Regression!M$3*MR_Rohdaten!$D504+M$4)</f>
        <v>#DIV/0!</v>
      </c>
      <c r="N503" s="479" t="e">
        <f>MR_Rohdaten!AF504-(MR_Regression!N$3*MR_Rohdaten!$D504+N$4)</f>
        <v>#DIV/0!</v>
      </c>
      <c r="O503" s="479" t="e">
        <f>MR_Rohdaten!AG504-(MR_Regression!O$3*MR_Rohdaten!$D504+O$4)</f>
        <v>#DIV/0!</v>
      </c>
      <c r="P503" s="479" t="e">
        <f>MR_Rohdaten!AH504-(MR_Regression!P$3*MR_Rohdaten!$D504+P$4)</f>
        <v>#DIV/0!</v>
      </c>
    </row>
    <row r="504" spans="1:16" x14ac:dyDescent="0.25">
      <c r="A504" s="465">
        <v>499</v>
      </c>
      <c r="B504" s="479" t="e">
        <f>MR_Rohdaten!T505-(MR_Regression!B$3*MR_Rohdaten!$D505+B$4)</f>
        <v>#DIV/0!</v>
      </c>
      <c r="C504" s="479" t="e">
        <f>MR_Rohdaten!U505-(MR_Regression!C$3*MR_Rohdaten!$D505+C$4)</f>
        <v>#DIV/0!</v>
      </c>
      <c r="D504" s="479" t="e">
        <f>MR_Rohdaten!V505-(MR_Regression!D$3*MR_Rohdaten!$D505+D$4)</f>
        <v>#DIV/0!</v>
      </c>
      <c r="E504" s="479" t="e">
        <f>MR_Rohdaten!W505-(MR_Regression!E$3*MR_Rohdaten!$D505+E$4)</f>
        <v>#DIV/0!</v>
      </c>
      <c r="F504" s="479" t="e">
        <f>MR_Rohdaten!X505-(MR_Regression!F$3*MR_Rohdaten!$D505+F$4)</f>
        <v>#DIV/0!</v>
      </c>
      <c r="G504" s="479" t="e">
        <f>MR_Rohdaten!Y505-(MR_Regression!G$3*MR_Rohdaten!$D505+G$4)</f>
        <v>#DIV/0!</v>
      </c>
      <c r="H504" s="479" t="e">
        <f>MR_Rohdaten!Z505-(MR_Regression!H$3*MR_Rohdaten!$D505+H$4)</f>
        <v>#DIV/0!</v>
      </c>
      <c r="I504" s="479" t="e">
        <f>MR_Rohdaten!AA505-(MR_Regression!I$3*MR_Rohdaten!$D505+I$4)</f>
        <v>#DIV/0!</v>
      </c>
      <c r="J504" s="479" t="e">
        <f>MR_Rohdaten!AB505-(MR_Regression!J$3*MR_Rohdaten!$D505+J$4)</f>
        <v>#DIV/0!</v>
      </c>
      <c r="K504" s="479" t="e">
        <f>MR_Rohdaten!AC505-(MR_Regression!K$3*MR_Rohdaten!$D505+K$4)</f>
        <v>#DIV/0!</v>
      </c>
      <c r="L504" s="479" t="e">
        <f>MR_Rohdaten!AD505-(MR_Regression!L$3*MR_Rohdaten!$D505+L$4)</f>
        <v>#DIV/0!</v>
      </c>
      <c r="M504" s="479" t="e">
        <f>MR_Rohdaten!AE505-(MR_Regression!M$3*MR_Rohdaten!$D505+M$4)</f>
        <v>#DIV/0!</v>
      </c>
      <c r="N504" s="479" t="e">
        <f>MR_Rohdaten!AF505-(MR_Regression!N$3*MR_Rohdaten!$D505+N$4)</f>
        <v>#DIV/0!</v>
      </c>
      <c r="O504" s="479" t="e">
        <f>MR_Rohdaten!AG505-(MR_Regression!O$3*MR_Rohdaten!$D505+O$4)</f>
        <v>#DIV/0!</v>
      </c>
      <c r="P504" s="479" t="e">
        <f>MR_Rohdaten!AH505-(MR_Regression!P$3*MR_Rohdaten!$D505+P$4)</f>
        <v>#DIV/0!</v>
      </c>
    </row>
    <row r="505" spans="1:16" x14ac:dyDescent="0.25">
      <c r="A505" s="466">
        <v>500</v>
      </c>
      <c r="B505" s="479" t="e">
        <f>MR_Rohdaten!T506-(MR_Regression!B$3*MR_Rohdaten!$D506+B$4)</f>
        <v>#DIV/0!</v>
      </c>
      <c r="C505" s="479" t="e">
        <f>MR_Rohdaten!U506-(MR_Regression!C$3*MR_Rohdaten!$D506+C$4)</f>
        <v>#DIV/0!</v>
      </c>
      <c r="D505" s="479" t="e">
        <f>MR_Rohdaten!V506-(MR_Regression!D$3*MR_Rohdaten!$D506+D$4)</f>
        <v>#DIV/0!</v>
      </c>
      <c r="E505" s="479" t="e">
        <f>MR_Rohdaten!W506-(MR_Regression!E$3*MR_Rohdaten!$D506+E$4)</f>
        <v>#DIV/0!</v>
      </c>
      <c r="F505" s="479" t="e">
        <f>MR_Rohdaten!X506-(MR_Regression!F$3*MR_Rohdaten!$D506+F$4)</f>
        <v>#DIV/0!</v>
      </c>
      <c r="G505" s="479" t="e">
        <f>MR_Rohdaten!Y506-(MR_Regression!G$3*MR_Rohdaten!$D506+G$4)</f>
        <v>#DIV/0!</v>
      </c>
      <c r="H505" s="479" t="e">
        <f>MR_Rohdaten!Z506-(MR_Regression!H$3*MR_Rohdaten!$D506+H$4)</f>
        <v>#DIV/0!</v>
      </c>
      <c r="I505" s="479" t="e">
        <f>MR_Rohdaten!AA506-(MR_Regression!I$3*MR_Rohdaten!$D506+I$4)</f>
        <v>#DIV/0!</v>
      </c>
      <c r="J505" s="479" t="e">
        <f>MR_Rohdaten!AB506-(MR_Regression!J$3*MR_Rohdaten!$D506+J$4)</f>
        <v>#DIV/0!</v>
      </c>
      <c r="K505" s="479" t="e">
        <f>MR_Rohdaten!AC506-(MR_Regression!K$3*MR_Rohdaten!$D506+K$4)</f>
        <v>#DIV/0!</v>
      </c>
      <c r="L505" s="479" t="e">
        <f>MR_Rohdaten!AD506-(MR_Regression!L$3*MR_Rohdaten!$D506+L$4)</f>
        <v>#DIV/0!</v>
      </c>
      <c r="M505" s="479" t="e">
        <f>MR_Rohdaten!AE506-(MR_Regression!M$3*MR_Rohdaten!$D506+M$4)</f>
        <v>#DIV/0!</v>
      </c>
      <c r="N505" s="479" t="e">
        <f>MR_Rohdaten!AF506-(MR_Regression!N$3*MR_Rohdaten!$D506+N$4)</f>
        <v>#DIV/0!</v>
      </c>
      <c r="O505" s="479" t="e">
        <f>MR_Rohdaten!AG506-(MR_Regression!O$3*MR_Rohdaten!$D506+O$4)</f>
        <v>#DIV/0!</v>
      </c>
      <c r="P505" s="479" t="e">
        <f>MR_Rohdaten!AH506-(MR_Regression!P$3*MR_Rohdaten!$D506+P$4)</f>
        <v>#DIV/0!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3:BQ505"/>
  <sheetViews>
    <sheetView zoomScale="70" zoomScaleNormal="70" workbookViewId="0">
      <selection activeCell="F9" sqref="F9"/>
    </sheetView>
  </sheetViews>
  <sheetFormatPr baseColWidth="10" defaultRowHeight="15" x14ac:dyDescent="0.25"/>
  <sheetData>
    <row r="3" spans="1:69" x14ac:dyDescent="0.25">
      <c r="A3" s="470" t="s">
        <v>920</v>
      </c>
      <c r="B3" t="e">
        <f>AVERAGE(B6:B505)</f>
        <v>#DIV/0!</v>
      </c>
      <c r="C3" t="e">
        <f t="shared" ref="C3:U3" si="0">AVERAGE(C6:C505)</f>
        <v>#DIV/0!</v>
      </c>
      <c r="D3" t="e">
        <f t="shared" si="0"/>
        <v>#DIV/0!</v>
      </c>
      <c r="E3" t="e">
        <f t="shared" si="0"/>
        <v>#DIV/0!</v>
      </c>
      <c r="F3" t="e">
        <f t="shared" si="0"/>
        <v>#DIV/0!</v>
      </c>
      <c r="G3" t="e">
        <f t="shared" si="0"/>
        <v>#DIV/0!</v>
      </c>
      <c r="H3" t="e">
        <f t="shared" si="0"/>
        <v>#DIV/0!</v>
      </c>
      <c r="I3" t="e">
        <f t="shared" si="0"/>
        <v>#DIV/0!</v>
      </c>
      <c r="J3" t="e">
        <f t="shared" si="0"/>
        <v>#DIV/0!</v>
      </c>
      <c r="K3" t="e">
        <f t="shared" si="0"/>
        <v>#DIV/0!</v>
      </c>
      <c r="L3" s="53" t="e">
        <f t="shared" si="0"/>
        <v>#DIV/0!</v>
      </c>
      <c r="M3" t="e">
        <f t="shared" si="0"/>
        <v>#DIV/0!</v>
      </c>
      <c r="N3" t="e">
        <f t="shared" si="0"/>
        <v>#DIV/0!</v>
      </c>
      <c r="O3" t="e">
        <f t="shared" si="0"/>
        <v>#DIV/0!</v>
      </c>
      <c r="P3" t="e">
        <f t="shared" si="0"/>
        <v>#DIV/0!</v>
      </c>
      <c r="Q3" t="e">
        <f t="shared" si="0"/>
        <v>#DIV/0!</v>
      </c>
      <c r="R3" t="e">
        <f t="shared" si="0"/>
        <v>#DIV/0!</v>
      </c>
      <c r="S3" t="e">
        <f t="shared" si="0"/>
        <v>#DIV/0!</v>
      </c>
      <c r="T3" t="e">
        <f t="shared" si="0"/>
        <v>#DIV/0!</v>
      </c>
      <c r="U3" t="e">
        <f t="shared" si="0"/>
        <v>#DIV/0!</v>
      </c>
      <c r="W3" s="487" t="s">
        <v>1244</v>
      </c>
      <c r="X3" s="487"/>
      <c r="Y3" s="487"/>
      <c r="Z3" s="487"/>
      <c r="AA3" s="487"/>
      <c r="AB3" s="487"/>
      <c r="AC3" s="487"/>
      <c r="AD3" s="487"/>
      <c r="AF3" s="487" t="s">
        <v>989</v>
      </c>
      <c r="AG3" s="487"/>
      <c r="AH3" s="487"/>
      <c r="AI3" s="487"/>
      <c r="AJ3" s="487"/>
      <c r="AK3" s="487"/>
      <c r="AL3" s="487"/>
      <c r="AM3" s="487"/>
      <c r="AN3" s="487"/>
      <c r="AO3" s="487"/>
      <c r="AP3" s="487"/>
      <c r="AQ3" s="487"/>
      <c r="AR3" s="487"/>
    </row>
    <row r="4" spans="1:69" x14ac:dyDescent="0.25">
      <c r="A4" s="471" t="s">
        <v>55</v>
      </c>
      <c r="B4" t="e">
        <f>_xlfn.STDEV.P(B6:B505)</f>
        <v>#DIV/0!</v>
      </c>
      <c r="C4" t="e">
        <f t="shared" ref="C4:U4" si="1">_xlfn.STDEV.P(C6:C505)</f>
        <v>#DIV/0!</v>
      </c>
      <c r="D4" t="e">
        <f t="shared" si="1"/>
        <v>#DIV/0!</v>
      </c>
      <c r="E4" t="e">
        <f t="shared" si="1"/>
        <v>#DIV/0!</v>
      </c>
      <c r="F4" t="e">
        <f t="shared" si="1"/>
        <v>#DIV/0!</v>
      </c>
      <c r="G4" t="e">
        <f t="shared" si="1"/>
        <v>#DIV/0!</v>
      </c>
      <c r="H4" t="e">
        <f t="shared" si="1"/>
        <v>#DIV/0!</v>
      </c>
      <c r="I4" t="e">
        <f t="shared" si="1"/>
        <v>#DIV/0!</v>
      </c>
      <c r="J4" t="e">
        <f t="shared" si="1"/>
        <v>#DIV/0!</v>
      </c>
      <c r="K4" t="e">
        <f t="shared" si="1"/>
        <v>#DIV/0!</v>
      </c>
      <c r="L4" s="53" t="e">
        <f t="shared" si="1"/>
        <v>#DIV/0!</v>
      </c>
      <c r="M4" t="e">
        <f t="shared" si="1"/>
        <v>#DIV/0!</v>
      </c>
      <c r="N4" t="e">
        <f t="shared" si="1"/>
        <v>#DIV/0!</v>
      </c>
      <c r="O4" t="e">
        <f t="shared" si="1"/>
        <v>#DIV/0!</v>
      </c>
      <c r="P4" t="e">
        <f t="shared" si="1"/>
        <v>#DIV/0!</v>
      </c>
      <c r="Q4" t="e">
        <f t="shared" si="1"/>
        <v>#DIV/0!</v>
      </c>
      <c r="R4" t="e">
        <f t="shared" si="1"/>
        <v>#DIV/0!</v>
      </c>
      <c r="S4" t="e">
        <f t="shared" si="1"/>
        <v>#DIV/0!</v>
      </c>
      <c r="T4" t="e">
        <f t="shared" si="1"/>
        <v>#DIV/0!</v>
      </c>
      <c r="U4" t="e">
        <f t="shared" si="1"/>
        <v>#DIV/0!</v>
      </c>
      <c r="W4" s="487" t="s">
        <v>1226</v>
      </c>
      <c r="X4" s="487"/>
      <c r="Y4" s="487"/>
      <c r="Z4" s="487"/>
      <c r="AA4" s="487"/>
      <c r="AB4" s="487"/>
      <c r="AC4" s="487"/>
      <c r="AD4" s="487"/>
      <c r="AF4" s="487" t="s">
        <v>988</v>
      </c>
      <c r="AG4" s="487"/>
      <c r="AH4" s="487"/>
      <c r="AI4" s="487"/>
      <c r="AJ4" s="487"/>
      <c r="AK4" s="487"/>
      <c r="AL4" s="487"/>
      <c r="AM4" s="487"/>
      <c r="AN4" s="487"/>
      <c r="AO4" s="487"/>
      <c r="AP4" s="487"/>
      <c r="AQ4" s="487"/>
      <c r="AR4" s="487"/>
    </row>
    <row r="5" spans="1:69" x14ac:dyDescent="0.25">
      <c r="A5" s="463" t="s">
        <v>9</v>
      </c>
      <c r="B5" s="467" t="s">
        <v>1204</v>
      </c>
      <c r="C5" s="468" t="s">
        <v>1205</v>
      </c>
      <c r="D5" s="468" t="s">
        <v>1206</v>
      </c>
      <c r="E5" s="468" t="s">
        <v>1207</v>
      </c>
      <c r="F5" s="468" t="s">
        <v>1208</v>
      </c>
      <c r="G5" s="468" t="s">
        <v>1209</v>
      </c>
      <c r="H5" s="468" t="s">
        <v>1210</v>
      </c>
      <c r="I5" s="468" t="s">
        <v>1211</v>
      </c>
      <c r="J5" s="468" t="s">
        <v>1212</v>
      </c>
      <c r="K5" s="468" t="s">
        <v>1213</v>
      </c>
      <c r="L5" s="467" t="s">
        <v>1214</v>
      </c>
      <c r="M5" s="468" t="s">
        <v>1215</v>
      </c>
      <c r="N5" s="468" t="s">
        <v>1216</v>
      </c>
      <c r="O5" s="468" t="s">
        <v>1217</v>
      </c>
      <c r="P5" s="468" t="s">
        <v>1218</v>
      </c>
      <c r="Q5" s="468" t="s">
        <v>1219</v>
      </c>
      <c r="R5" s="468" t="s">
        <v>1220</v>
      </c>
      <c r="S5" s="468" t="s">
        <v>1221</v>
      </c>
      <c r="T5" s="468" t="s">
        <v>1222</v>
      </c>
      <c r="U5" s="469" t="s">
        <v>1223</v>
      </c>
      <c r="W5" s="20"/>
      <c r="BG5" s="487" t="s">
        <v>1253</v>
      </c>
      <c r="BH5" s="487"/>
    </row>
    <row r="6" spans="1:69" x14ac:dyDescent="0.25">
      <c r="A6" s="464">
        <v>1</v>
      </c>
      <c r="L6" s="50" t="e">
        <f t="shared" ref="L6:L69" si="2">B6/B$4</f>
        <v>#DIV/0!</v>
      </c>
      <c r="M6" s="51" t="e">
        <f t="shared" ref="M6:M69" si="3">C6/C$4</f>
        <v>#DIV/0!</v>
      </c>
      <c r="N6" s="51" t="e">
        <f t="shared" ref="N6:N69" si="4">D6/D$4</f>
        <v>#DIV/0!</v>
      </c>
      <c r="O6" s="51" t="e">
        <f t="shared" ref="O6:O69" si="5">E6/E$4</f>
        <v>#DIV/0!</v>
      </c>
      <c r="P6" s="51" t="e">
        <f t="shared" ref="P6:P69" si="6">F6/F$4</f>
        <v>#DIV/0!</v>
      </c>
      <c r="Q6" s="51" t="e">
        <f t="shared" ref="Q6:Q69" si="7">G6/G$4</f>
        <v>#DIV/0!</v>
      </c>
      <c r="R6" s="51" t="e">
        <f t="shared" ref="R6:R69" si="8">H6/H$4</f>
        <v>#DIV/0!</v>
      </c>
      <c r="S6" s="51" t="e">
        <f t="shared" ref="S6:S69" si="9">I6/I$4</f>
        <v>#DIV/0!</v>
      </c>
      <c r="T6" s="51" t="e">
        <f t="shared" ref="T6:T69" si="10">J6/J$4</f>
        <v>#DIV/0!</v>
      </c>
      <c r="U6" s="51" t="e">
        <f t="shared" ref="U6:U69" si="11">K6/K$4</f>
        <v>#DIV/0!</v>
      </c>
      <c r="W6" s="480" t="s">
        <v>1250</v>
      </c>
      <c r="Z6" s="556" t="s">
        <v>945</v>
      </c>
      <c r="AA6" s="556"/>
      <c r="AB6" s="556"/>
      <c r="AC6" s="556"/>
      <c r="AD6" s="556"/>
      <c r="AE6" s="556"/>
      <c r="AF6" s="556"/>
      <c r="AG6" s="556"/>
      <c r="AH6" s="556"/>
      <c r="AI6" s="556"/>
      <c r="AK6" s="556" t="s">
        <v>943</v>
      </c>
      <c r="AL6" s="556"/>
      <c r="AM6" s="556"/>
      <c r="AN6" s="556"/>
      <c r="AO6" s="556"/>
      <c r="AP6" s="556"/>
      <c r="AQ6" s="556"/>
      <c r="AR6" s="556"/>
      <c r="AS6" s="556"/>
      <c r="AT6" s="556"/>
      <c r="AV6" s="556" t="s">
        <v>941</v>
      </c>
      <c r="AW6" s="556"/>
      <c r="AX6" s="556"/>
      <c r="AY6" s="556"/>
      <c r="AZ6" s="556"/>
      <c r="BA6" s="556"/>
      <c r="BB6" s="556"/>
      <c r="BC6" s="556"/>
      <c r="BD6" s="556"/>
      <c r="BE6" s="556"/>
    </row>
    <row r="7" spans="1:69" x14ac:dyDescent="0.25">
      <c r="A7" s="465">
        <v>2</v>
      </c>
      <c r="L7" s="53" t="e">
        <f t="shared" si="2"/>
        <v>#DIV/0!</v>
      </c>
      <c r="M7" s="6" t="e">
        <f t="shared" si="3"/>
        <v>#DIV/0!</v>
      </c>
      <c r="N7" s="6" t="e">
        <f t="shared" si="4"/>
        <v>#DIV/0!</v>
      </c>
      <c r="O7" s="6" t="e">
        <f t="shared" si="5"/>
        <v>#DIV/0!</v>
      </c>
      <c r="P7" s="6" t="e">
        <f t="shared" si="6"/>
        <v>#DIV/0!</v>
      </c>
      <c r="Q7" s="6" t="e">
        <f t="shared" si="7"/>
        <v>#DIV/0!</v>
      </c>
      <c r="R7" s="6" t="e">
        <f t="shared" si="8"/>
        <v>#DIV/0!</v>
      </c>
      <c r="S7" s="6" t="e">
        <f t="shared" si="9"/>
        <v>#DIV/0!</v>
      </c>
      <c r="T7" s="6" t="e">
        <f t="shared" si="10"/>
        <v>#DIV/0!</v>
      </c>
      <c r="U7" s="6" t="e">
        <f t="shared" si="11"/>
        <v>#DIV/0!</v>
      </c>
      <c r="W7" t="s">
        <v>1251</v>
      </c>
      <c r="Z7" t="s">
        <v>11</v>
      </c>
      <c r="AA7" s="479" t="s">
        <v>12</v>
      </c>
      <c r="AB7" s="479" t="s">
        <v>13</v>
      </c>
      <c r="AC7" s="479" t="s">
        <v>14</v>
      </c>
      <c r="AD7" s="479" t="s">
        <v>15</v>
      </c>
      <c r="AE7" s="479" t="s">
        <v>16</v>
      </c>
      <c r="AF7" s="479" t="s">
        <v>17</v>
      </c>
      <c r="AG7" s="479" t="s">
        <v>18</v>
      </c>
      <c r="AH7" s="479" t="s">
        <v>618</v>
      </c>
      <c r="AI7" s="479" t="s">
        <v>619</v>
      </c>
      <c r="AK7" s="479" t="s">
        <v>11</v>
      </c>
      <c r="AL7" s="479" t="s">
        <v>12</v>
      </c>
      <c r="AM7" s="479" t="s">
        <v>13</v>
      </c>
      <c r="AN7" s="479" t="s">
        <v>14</v>
      </c>
      <c r="AO7" s="479" t="s">
        <v>15</v>
      </c>
      <c r="AP7" s="479" t="s">
        <v>16</v>
      </c>
      <c r="AQ7" s="479" t="s">
        <v>17</v>
      </c>
      <c r="AR7" s="479" t="s">
        <v>18</v>
      </c>
      <c r="AS7" s="479" t="s">
        <v>618</v>
      </c>
      <c r="AT7" s="479" t="s">
        <v>619</v>
      </c>
      <c r="AV7" s="479" t="s">
        <v>11</v>
      </c>
      <c r="AW7" s="479" t="s">
        <v>12</v>
      </c>
      <c r="AX7" s="479" t="s">
        <v>13</v>
      </c>
      <c r="AY7" s="479" t="s">
        <v>14</v>
      </c>
      <c r="AZ7" s="479" t="s">
        <v>15</v>
      </c>
      <c r="BA7" s="479" t="s">
        <v>16</v>
      </c>
      <c r="BB7" s="479" t="s">
        <v>17</v>
      </c>
      <c r="BC7" s="479" t="s">
        <v>18</v>
      </c>
      <c r="BD7" s="479" t="s">
        <v>618</v>
      </c>
      <c r="BE7" s="479" t="s">
        <v>619</v>
      </c>
      <c r="BG7" s="505" t="s">
        <v>1254</v>
      </c>
      <c r="BH7" s="468" t="s">
        <v>11</v>
      </c>
      <c r="BI7" s="468" t="s">
        <v>12</v>
      </c>
      <c r="BJ7" s="468" t="s">
        <v>13</v>
      </c>
      <c r="BK7" s="468" t="s">
        <v>14</v>
      </c>
      <c r="BL7" s="468" t="s">
        <v>15</v>
      </c>
      <c r="BM7" s="468" t="s">
        <v>16</v>
      </c>
      <c r="BN7" s="468" t="s">
        <v>17</v>
      </c>
      <c r="BO7" s="468" t="s">
        <v>18</v>
      </c>
      <c r="BP7" s="468" t="s">
        <v>618</v>
      </c>
      <c r="BQ7" s="469" t="s">
        <v>619</v>
      </c>
    </row>
    <row r="8" spans="1:69" x14ac:dyDescent="0.25">
      <c r="A8" s="465">
        <v>3</v>
      </c>
      <c r="L8" s="53" t="e">
        <f t="shared" si="2"/>
        <v>#DIV/0!</v>
      </c>
      <c r="M8" s="6" t="e">
        <f t="shared" si="3"/>
        <v>#DIV/0!</v>
      </c>
      <c r="N8" s="6" t="e">
        <f t="shared" si="4"/>
        <v>#DIV/0!</v>
      </c>
      <c r="O8" s="6" t="e">
        <f t="shared" si="5"/>
        <v>#DIV/0!</v>
      </c>
      <c r="P8" s="6" t="e">
        <f t="shared" si="6"/>
        <v>#DIV/0!</v>
      </c>
      <c r="Q8" s="6" t="e">
        <f t="shared" si="7"/>
        <v>#DIV/0!</v>
      </c>
      <c r="R8" s="6" t="e">
        <f t="shared" si="8"/>
        <v>#DIV/0!</v>
      </c>
      <c r="S8" s="6" t="e">
        <f t="shared" si="9"/>
        <v>#DIV/0!</v>
      </c>
      <c r="T8" s="6" t="e">
        <f t="shared" si="10"/>
        <v>#DIV/0!</v>
      </c>
      <c r="U8" s="6" t="e">
        <f t="shared" si="11"/>
        <v>#DIV/0!</v>
      </c>
      <c r="AK8" s="479"/>
      <c r="AL8" s="479"/>
      <c r="AM8" s="479"/>
      <c r="AN8" s="479"/>
      <c r="AO8" s="479"/>
      <c r="AP8" s="479"/>
      <c r="AQ8" s="479"/>
      <c r="AR8" s="479"/>
      <c r="AS8" s="479"/>
      <c r="AT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  <c r="BG8" s="473" t="s">
        <v>11</v>
      </c>
      <c r="BH8" t="e">
        <f t="array" ref="BH8:BQ17">MMULT(TRANSPOSE(MRzx_),MRzx_)/MR_N</f>
        <v>#NAME?</v>
      </c>
      <c r="BI8" t="e">
        <v>#NAME?</v>
      </c>
      <c r="BJ8" t="e">
        <v>#NAME?</v>
      </c>
      <c r="BK8" t="e">
        <v>#NAME?</v>
      </c>
      <c r="BL8" t="e">
        <v>#NAME?</v>
      </c>
      <c r="BM8" t="e">
        <v>#NAME?</v>
      </c>
      <c r="BN8" t="e">
        <v>#NAME?</v>
      </c>
      <c r="BO8" t="e">
        <v>#NAME?</v>
      </c>
      <c r="BP8" t="e">
        <v>#NAME?</v>
      </c>
      <c r="BQ8" t="e">
        <v>#NAME?</v>
      </c>
    </row>
    <row r="9" spans="1:69" x14ac:dyDescent="0.25">
      <c r="A9" s="465">
        <v>4</v>
      </c>
      <c r="L9" s="53" t="e">
        <f t="shared" si="2"/>
        <v>#DIV/0!</v>
      </c>
      <c r="M9" s="6" t="e">
        <f t="shared" si="3"/>
        <v>#DIV/0!</v>
      </c>
      <c r="N9" s="6" t="e">
        <f t="shared" si="4"/>
        <v>#DIV/0!</v>
      </c>
      <c r="O9" s="6" t="e">
        <f t="shared" si="5"/>
        <v>#DIV/0!</v>
      </c>
      <c r="P9" s="6" t="e">
        <f t="shared" si="6"/>
        <v>#DIV/0!</v>
      </c>
      <c r="Q9" s="6" t="e">
        <f t="shared" si="7"/>
        <v>#DIV/0!</v>
      </c>
      <c r="R9" s="6" t="e">
        <f t="shared" si="8"/>
        <v>#DIV/0!</v>
      </c>
      <c r="S9" s="6" t="e">
        <f t="shared" si="9"/>
        <v>#DIV/0!</v>
      </c>
      <c r="T9" s="6" t="e">
        <f t="shared" si="10"/>
        <v>#DIV/0!</v>
      </c>
      <c r="U9" s="6" t="e">
        <f t="shared" si="11"/>
        <v>#DIV/0!</v>
      </c>
      <c r="W9" s="506" t="s">
        <v>1259</v>
      </c>
      <c r="Z9" s="487" t="s">
        <v>1257</v>
      </c>
      <c r="AA9" s="487"/>
      <c r="AC9" s="487" t="s">
        <v>1258</v>
      </c>
      <c r="AD9" s="487"/>
      <c r="AK9" s="487" t="s">
        <v>1263</v>
      </c>
      <c r="AL9" s="487"/>
      <c r="AM9" s="479"/>
      <c r="AN9" s="487" t="s">
        <v>1264</v>
      </c>
      <c r="AO9" s="487"/>
      <c r="AP9" s="479"/>
      <c r="AQ9" s="479"/>
      <c r="AR9" s="479"/>
      <c r="AS9" s="479"/>
      <c r="AT9" s="479"/>
      <c r="AV9" s="487" t="s">
        <v>1265</v>
      </c>
      <c r="AW9" s="487"/>
      <c r="AX9" s="479"/>
      <c r="AY9" s="487" t="s">
        <v>1266</v>
      </c>
      <c r="AZ9" s="487"/>
      <c r="BA9" s="479"/>
      <c r="BB9" s="479"/>
      <c r="BC9" s="479"/>
      <c r="BD9" s="479"/>
      <c r="BE9" s="479"/>
      <c r="BG9" s="473" t="s">
        <v>12</v>
      </c>
      <c r="BH9" t="e">
        <v>#NAME?</v>
      </c>
      <c r="BI9" t="e">
        <v>#NAME?</v>
      </c>
      <c r="BJ9" t="e">
        <v>#NAME?</v>
      </c>
      <c r="BK9" t="e">
        <v>#NAME?</v>
      </c>
      <c r="BL9" t="e">
        <v>#NAME?</v>
      </c>
      <c r="BM9" t="e">
        <v>#NAME?</v>
      </c>
      <c r="BN9" t="e">
        <v>#NAME?</v>
      </c>
      <c r="BO9" t="e">
        <v>#NAME?</v>
      </c>
      <c r="BP9" t="e">
        <v>#NAME?</v>
      </c>
      <c r="BQ9" t="e">
        <v>#NAME?</v>
      </c>
    </row>
    <row r="10" spans="1:69" x14ac:dyDescent="0.25">
      <c r="A10" s="465">
        <v>5</v>
      </c>
      <c r="L10" s="53" t="e">
        <f t="shared" si="2"/>
        <v>#DIV/0!</v>
      </c>
      <c r="M10" s="6" t="e">
        <f t="shared" si="3"/>
        <v>#DIV/0!</v>
      </c>
      <c r="N10" s="6" t="e">
        <f t="shared" si="4"/>
        <v>#DIV/0!</v>
      </c>
      <c r="O10" s="6" t="e">
        <f t="shared" si="5"/>
        <v>#DIV/0!</v>
      </c>
      <c r="P10" s="6" t="e">
        <f t="shared" si="6"/>
        <v>#DIV/0!</v>
      </c>
      <c r="Q10" s="6" t="e">
        <f t="shared" si="7"/>
        <v>#DIV/0!</v>
      </c>
      <c r="R10" s="6" t="e">
        <f t="shared" si="8"/>
        <v>#DIV/0!</v>
      </c>
      <c r="S10" s="6" t="e">
        <f t="shared" si="9"/>
        <v>#DIV/0!</v>
      </c>
      <c r="T10" s="6" t="e">
        <f t="shared" si="10"/>
        <v>#DIV/0!</v>
      </c>
      <c r="U10" s="6" t="e">
        <f t="shared" si="11"/>
        <v>#DIV/0!</v>
      </c>
      <c r="AK10" s="479"/>
      <c r="AL10" s="479"/>
      <c r="AM10" s="479"/>
      <c r="AN10" s="479"/>
      <c r="AO10" s="479"/>
      <c r="AP10" s="479"/>
      <c r="AQ10" s="479"/>
      <c r="AR10" s="479"/>
      <c r="AS10" s="479"/>
      <c r="AT10" s="479"/>
      <c r="AV10" s="479"/>
      <c r="AW10" s="479"/>
      <c r="AX10" s="479"/>
      <c r="AY10" s="479"/>
      <c r="AZ10" s="479"/>
      <c r="BA10" s="479"/>
      <c r="BB10" s="479"/>
      <c r="BC10" s="479"/>
      <c r="BD10" s="479"/>
      <c r="BE10" s="479"/>
      <c r="BG10" s="473" t="s">
        <v>13</v>
      </c>
      <c r="BH10" t="e">
        <v>#NAME?</v>
      </c>
      <c r="BI10" t="e">
        <v>#NAME?</v>
      </c>
      <c r="BJ10" t="e">
        <v>#NAME?</v>
      </c>
      <c r="BK10" t="e">
        <v>#NAME?</v>
      </c>
      <c r="BL10" t="e">
        <v>#NAME?</v>
      </c>
      <c r="BM10" t="e">
        <v>#NAME?</v>
      </c>
      <c r="BN10" t="e">
        <v>#NAME?</v>
      </c>
      <c r="BO10" t="e">
        <v>#NAME?</v>
      </c>
      <c r="BP10" t="e">
        <v>#NAME?</v>
      </c>
      <c r="BQ10" t="e">
        <v>#NAME?</v>
      </c>
    </row>
    <row r="11" spans="1:69" ht="17.25" x14ac:dyDescent="0.25">
      <c r="A11" s="465">
        <v>6</v>
      </c>
      <c r="L11" s="53" t="e">
        <f t="shared" si="2"/>
        <v>#DIV/0!</v>
      </c>
      <c r="M11" s="6" t="e">
        <f t="shared" si="3"/>
        <v>#DIV/0!</v>
      </c>
      <c r="N11" s="6" t="e">
        <f t="shared" si="4"/>
        <v>#DIV/0!</v>
      </c>
      <c r="O11" s="6" t="e">
        <f t="shared" si="5"/>
        <v>#DIV/0!</v>
      </c>
      <c r="P11" s="6" t="e">
        <f t="shared" si="6"/>
        <v>#DIV/0!</v>
      </c>
      <c r="Q11" s="6" t="e">
        <f t="shared" si="7"/>
        <v>#DIV/0!</v>
      </c>
      <c r="R11" s="6" t="e">
        <f t="shared" si="8"/>
        <v>#DIV/0!</v>
      </c>
      <c r="S11" s="6" t="e">
        <f t="shared" si="9"/>
        <v>#DIV/0!</v>
      </c>
      <c r="T11" s="6" t="e">
        <f t="shared" si="10"/>
        <v>#DIV/0!</v>
      </c>
      <c r="U11" s="6" t="e">
        <f t="shared" si="11"/>
        <v>#DIV/0!</v>
      </c>
      <c r="Z11" t="s">
        <v>1256</v>
      </c>
      <c r="AC11" t="s">
        <v>1252</v>
      </c>
      <c r="AE11" t="s">
        <v>964</v>
      </c>
      <c r="AK11" s="479" t="s">
        <v>1268</v>
      </c>
      <c r="AL11" s="479"/>
      <c r="AM11" s="479"/>
      <c r="AN11" s="479" t="s">
        <v>1252</v>
      </c>
      <c r="AO11" s="479"/>
      <c r="AP11" s="479" t="s">
        <v>964</v>
      </c>
      <c r="AQ11" s="479"/>
      <c r="AR11" s="479"/>
      <c r="AS11" s="479"/>
      <c r="AT11" s="479"/>
      <c r="AV11" s="479" t="s">
        <v>1267</v>
      </c>
      <c r="AW11" s="479"/>
      <c r="AX11" s="479"/>
      <c r="AY11" s="479" t="s">
        <v>1252</v>
      </c>
      <c r="AZ11" s="479"/>
      <c r="BA11" s="479" t="s">
        <v>964</v>
      </c>
      <c r="BB11" s="479"/>
      <c r="BC11" s="479"/>
      <c r="BD11" s="479"/>
      <c r="BE11" s="479"/>
      <c r="BG11" s="473" t="s">
        <v>14</v>
      </c>
      <c r="BH11" t="e">
        <v>#NAME?</v>
      </c>
      <c r="BI11" t="e">
        <v>#NAME?</v>
      </c>
      <c r="BJ11" t="e">
        <v>#NAME?</v>
      </c>
      <c r="BK11" t="e">
        <v>#NAME?</v>
      </c>
      <c r="BL11" t="e">
        <v>#NAME?</v>
      </c>
      <c r="BM11" t="e">
        <v>#NAME?</v>
      </c>
      <c r="BN11" t="e">
        <v>#NAME?</v>
      </c>
      <c r="BO11" t="e">
        <v>#NAME?</v>
      </c>
      <c r="BP11" t="e">
        <v>#NAME?</v>
      </c>
      <c r="BQ11" t="e">
        <v>#NAME?</v>
      </c>
    </row>
    <row r="12" spans="1:69" x14ac:dyDescent="0.25">
      <c r="A12" s="465">
        <v>7</v>
      </c>
      <c r="L12" s="53" t="e">
        <f t="shared" si="2"/>
        <v>#DIV/0!</v>
      </c>
      <c r="M12" s="6" t="e">
        <f t="shared" si="3"/>
        <v>#DIV/0!</v>
      </c>
      <c r="N12" s="6" t="e">
        <f t="shared" si="4"/>
        <v>#DIV/0!</v>
      </c>
      <c r="O12" s="6" t="e">
        <f t="shared" si="5"/>
        <v>#DIV/0!</v>
      </c>
      <c r="P12" s="6" t="e">
        <f t="shared" si="6"/>
        <v>#DIV/0!</v>
      </c>
      <c r="Q12" s="6" t="e">
        <f t="shared" si="7"/>
        <v>#DIV/0!</v>
      </c>
      <c r="R12" s="6" t="e">
        <f t="shared" si="8"/>
        <v>#DIV/0!</v>
      </c>
      <c r="S12" s="6" t="e">
        <f t="shared" si="9"/>
        <v>#DIV/0!</v>
      </c>
      <c r="T12" s="6" t="e">
        <f t="shared" si="10"/>
        <v>#DIV/0!</v>
      </c>
      <c r="U12" s="6" t="e">
        <f t="shared" si="11"/>
        <v>#DIV/0!</v>
      </c>
      <c r="X12" s="17"/>
      <c r="Y12" s="20"/>
      <c r="Z12" s="485" t="e">
        <f>CORREL(MRzx1_,MRy1_)</f>
        <v>#NAME?</v>
      </c>
      <c r="AC12" s="485" t="e">
        <f t="array" ref="AC12:AC21">MMULT(MR_invCovzx_,r0_y1)</f>
        <v>#NAME?</v>
      </c>
      <c r="AE12" s="484" t="e">
        <f>SUMPRODUCT(r0_y1,b_y1)</f>
        <v>#NAME?</v>
      </c>
      <c r="AK12" s="485" t="e">
        <f>CORREL(MRzx1_,MRy3_)</f>
        <v>#NAME?</v>
      </c>
      <c r="AL12" s="479"/>
      <c r="AM12" s="479"/>
      <c r="AN12" s="485" t="e">
        <f t="array" ref="AN12:AN21">MMULT(MR_invCovzx_,r0_y3)</f>
        <v>#NAME?</v>
      </c>
      <c r="AO12" s="479"/>
      <c r="AP12" s="484" t="e">
        <f>SUMPRODUCT(r0_y3,b_y3)</f>
        <v>#NAME?</v>
      </c>
      <c r="AQ12" s="479"/>
      <c r="AR12" s="479"/>
      <c r="AS12" s="479"/>
      <c r="AT12" s="479"/>
      <c r="AV12" s="485" t="e">
        <f>CORREL(MRzx1_,MRy5_)</f>
        <v>#NAME?</v>
      </c>
      <c r="AW12" s="479"/>
      <c r="AX12" s="479"/>
      <c r="AY12" s="485" t="e">
        <f t="array" ref="AY12:AY21">MMULT(MR_invCovzx_,r0_y5)</f>
        <v>#NAME?</v>
      </c>
      <c r="AZ12" s="479"/>
      <c r="BA12" s="484" t="e">
        <f>SUMPRODUCT(r0_y5,b_y5)</f>
        <v>#NAME?</v>
      </c>
      <c r="BB12" s="479"/>
      <c r="BC12" s="479"/>
      <c r="BD12" s="479"/>
      <c r="BE12" s="479"/>
      <c r="BG12" s="473" t="s">
        <v>15</v>
      </c>
      <c r="BH12" t="e">
        <v>#NAME?</v>
      </c>
      <c r="BI12" t="e">
        <v>#NAME?</v>
      </c>
      <c r="BJ12" t="e">
        <v>#NAME?</v>
      </c>
      <c r="BK12" t="e">
        <v>#NAME?</v>
      </c>
      <c r="BL12" t="e">
        <v>#NAME?</v>
      </c>
      <c r="BM12" t="e">
        <v>#NAME?</v>
      </c>
      <c r="BN12" t="e">
        <v>#NAME?</v>
      </c>
      <c r="BO12" t="e">
        <v>#NAME?</v>
      </c>
      <c r="BP12" t="e">
        <v>#NAME?</v>
      </c>
      <c r="BQ12" t="e">
        <v>#NAME?</v>
      </c>
    </row>
    <row r="13" spans="1:69" x14ac:dyDescent="0.25">
      <c r="A13" s="465">
        <v>8</v>
      </c>
      <c r="L13" s="53" t="e">
        <f t="shared" si="2"/>
        <v>#DIV/0!</v>
      </c>
      <c r="M13" s="6" t="e">
        <f t="shared" si="3"/>
        <v>#DIV/0!</v>
      </c>
      <c r="N13" s="6" t="e">
        <f t="shared" si="4"/>
        <v>#DIV/0!</v>
      </c>
      <c r="O13" s="6" t="e">
        <f t="shared" si="5"/>
        <v>#DIV/0!</v>
      </c>
      <c r="P13" s="6" t="e">
        <f t="shared" si="6"/>
        <v>#DIV/0!</v>
      </c>
      <c r="Q13" s="6" t="e">
        <f t="shared" si="7"/>
        <v>#DIV/0!</v>
      </c>
      <c r="R13" s="6" t="e">
        <f t="shared" si="8"/>
        <v>#DIV/0!</v>
      </c>
      <c r="S13" s="6" t="e">
        <f t="shared" si="9"/>
        <v>#DIV/0!</v>
      </c>
      <c r="T13" s="6" t="e">
        <f t="shared" si="10"/>
        <v>#DIV/0!</v>
      </c>
      <c r="U13" s="6" t="e">
        <f t="shared" si="11"/>
        <v>#DIV/0!</v>
      </c>
      <c r="X13" s="388"/>
      <c r="Z13" s="503" t="e">
        <f>CORREL(MRzx2_,MRy1_)</f>
        <v>#NAME?</v>
      </c>
      <c r="AA13" s="20"/>
      <c r="AC13" s="503" t="e">
        <v>#NAME?</v>
      </c>
      <c r="AK13" s="503" t="e">
        <f>CORREL(MRzx2_,MRy3_)</f>
        <v>#NAME?</v>
      </c>
      <c r="AL13" s="481"/>
      <c r="AM13" s="479"/>
      <c r="AN13" s="503" t="e">
        <v>#NAME?</v>
      </c>
      <c r="AO13" s="479"/>
      <c r="AP13" s="479"/>
      <c r="AQ13" s="479"/>
      <c r="AR13" s="479"/>
      <c r="AS13" s="479"/>
      <c r="AT13" s="479"/>
      <c r="AV13" s="503" t="e">
        <f>CORREL(MRzx2_,MRy5_)</f>
        <v>#NAME?</v>
      </c>
      <c r="AW13" s="481"/>
      <c r="AX13" s="479"/>
      <c r="AY13" s="503" t="e">
        <v>#NAME?</v>
      </c>
      <c r="AZ13" s="479"/>
      <c r="BA13" s="479"/>
      <c r="BB13" s="479"/>
      <c r="BC13" s="479"/>
      <c r="BD13" s="479"/>
      <c r="BE13" s="479"/>
      <c r="BG13" s="473" t="s">
        <v>16</v>
      </c>
      <c r="BH13" t="e">
        <v>#NAME?</v>
      </c>
      <c r="BI13" t="e">
        <v>#NAME?</v>
      </c>
      <c r="BJ13" t="e">
        <v>#NAME?</v>
      </c>
      <c r="BK13" t="e">
        <v>#NAME?</v>
      </c>
      <c r="BL13" t="e">
        <v>#NAME?</v>
      </c>
      <c r="BM13" t="e">
        <v>#NAME?</v>
      </c>
      <c r="BN13" t="e">
        <v>#NAME?</v>
      </c>
      <c r="BO13" t="e">
        <v>#NAME?</v>
      </c>
      <c r="BP13" t="e">
        <v>#NAME?</v>
      </c>
      <c r="BQ13" t="e">
        <v>#NAME?</v>
      </c>
    </row>
    <row r="14" spans="1:69" x14ac:dyDescent="0.25">
      <c r="A14" s="465">
        <v>9</v>
      </c>
      <c r="L14" s="53" t="e">
        <f t="shared" si="2"/>
        <v>#DIV/0!</v>
      </c>
      <c r="M14" s="6" t="e">
        <f t="shared" si="3"/>
        <v>#DIV/0!</v>
      </c>
      <c r="N14" s="6" t="e">
        <f t="shared" si="4"/>
        <v>#DIV/0!</v>
      </c>
      <c r="O14" s="6" t="e">
        <f t="shared" si="5"/>
        <v>#DIV/0!</v>
      </c>
      <c r="P14" s="6" t="e">
        <f t="shared" si="6"/>
        <v>#DIV/0!</v>
      </c>
      <c r="Q14" s="6" t="e">
        <f t="shared" si="7"/>
        <v>#DIV/0!</v>
      </c>
      <c r="R14" s="6" t="e">
        <f t="shared" si="8"/>
        <v>#DIV/0!</v>
      </c>
      <c r="S14" s="6" t="e">
        <f t="shared" si="9"/>
        <v>#DIV/0!</v>
      </c>
      <c r="T14" s="6" t="e">
        <f t="shared" si="10"/>
        <v>#DIV/0!</v>
      </c>
      <c r="U14" s="6" t="e">
        <f t="shared" si="11"/>
        <v>#DIV/0!</v>
      </c>
      <c r="Z14" s="486" t="e">
        <f>CORREL(MRzx3_,MRy1_)</f>
        <v>#NAME?</v>
      </c>
      <c r="AC14" s="486" t="e">
        <v>#NAME?</v>
      </c>
      <c r="AE14" t="s">
        <v>682</v>
      </c>
      <c r="AK14" s="486" t="e">
        <f>CORREL(MRzx3_,MRy3_)</f>
        <v>#NAME?</v>
      </c>
      <c r="AL14" s="479"/>
      <c r="AM14" s="479"/>
      <c r="AN14" s="486" t="e">
        <v>#NAME?</v>
      </c>
      <c r="AO14" s="479"/>
      <c r="AP14" s="479" t="s">
        <v>682</v>
      </c>
      <c r="AQ14" s="479"/>
      <c r="AR14" s="479"/>
      <c r="AS14" s="479"/>
      <c r="AT14" s="479"/>
      <c r="AV14" s="486" t="e">
        <f>CORREL(MRzx3_,MRy5_)</f>
        <v>#NAME?</v>
      </c>
      <c r="AW14" s="479"/>
      <c r="AX14" s="479"/>
      <c r="AY14" s="486" t="e">
        <v>#NAME?</v>
      </c>
      <c r="AZ14" s="479"/>
      <c r="BA14" s="479" t="s">
        <v>682</v>
      </c>
      <c r="BB14" s="479"/>
      <c r="BC14" s="479"/>
      <c r="BD14" s="479"/>
      <c r="BE14" s="479"/>
      <c r="BG14" s="473" t="s">
        <v>17</v>
      </c>
      <c r="BH14" t="e">
        <v>#NAME?</v>
      </c>
      <c r="BI14" t="e">
        <v>#NAME?</v>
      </c>
      <c r="BJ14" t="e">
        <v>#NAME?</v>
      </c>
      <c r="BK14" t="e">
        <v>#NAME?</v>
      </c>
      <c r="BL14" t="e">
        <v>#NAME?</v>
      </c>
      <c r="BM14" t="e">
        <v>#NAME?</v>
      </c>
      <c r="BN14" t="e">
        <v>#NAME?</v>
      </c>
      <c r="BO14" t="e">
        <v>#NAME?</v>
      </c>
      <c r="BP14" t="e">
        <v>#NAME?</v>
      </c>
      <c r="BQ14" t="e">
        <v>#NAME?</v>
      </c>
    </row>
    <row r="15" spans="1:69" x14ac:dyDescent="0.25">
      <c r="A15" s="465">
        <v>10</v>
      </c>
      <c r="L15" s="53" t="e">
        <f t="shared" si="2"/>
        <v>#DIV/0!</v>
      </c>
      <c r="M15" s="6" t="e">
        <f t="shared" si="3"/>
        <v>#DIV/0!</v>
      </c>
      <c r="N15" s="6" t="e">
        <f t="shared" si="4"/>
        <v>#DIV/0!</v>
      </c>
      <c r="O15" s="6" t="e">
        <f t="shared" si="5"/>
        <v>#DIV/0!</v>
      </c>
      <c r="P15" s="6" t="e">
        <f t="shared" si="6"/>
        <v>#DIV/0!</v>
      </c>
      <c r="Q15" s="6" t="e">
        <f t="shared" si="7"/>
        <v>#DIV/0!</v>
      </c>
      <c r="R15" s="6" t="e">
        <f t="shared" si="8"/>
        <v>#DIV/0!</v>
      </c>
      <c r="S15" s="6" t="e">
        <f t="shared" si="9"/>
        <v>#DIV/0!</v>
      </c>
      <c r="T15" s="6" t="e">
        <f t="shared" si="10"/>
        <v>#DIV/0!</v>
      </c>
      <c r="U15" s="6" t="e">
        <f t="shared" si="11"/>
        <v>#DIV/0!</v>
      </c>
      <c r="Z15" s="486" t="e">
        <f>CORREL(MRzx4_,MRy1_)</f>
        <v>#NAME?</v>
      </c>
      <c r="AC15" s="486" t="e">
        <v>#NAME?</v>
      </c>
      <c r="AE15" s="484" t="e">
        <f>SQRT(AE12)</f>
        <v>#NAME?</v>
      </c>
      <c r="AK15" s="486" t="e">
        <f>CORREL(MRzx4_,MRy3_)</f>
        <v>#NAME?</v>
      </c>
      <c r="AL15" s="479"/>
      <c r="AM15" s="479"/>
      <c r="AN15" s="486" t="e">
        <v>#NAME?</v>
      </c>
      <c r="AO15" s="479"/>
      <c r="AP15" s="484" t="e">
        <f>SQRT(AP12)</f>
        <v>#NAME?</v>
      </c>
      <c r="AQ15" s="479"/>
      <c r="AR15" s="479"/>
      <c r="AS15" s="479"/>
      <c r="AT15" s="479"/>
      <c r="AV15" s="486" t="e">
        <f>CORREL(MRzx4_,MRy5_)</f>
        <v>#NAME?</v>
      </c>
      <c r="AW15" s="479"/>
      <c r="AX15" s="479"/>
      <c r="AY15" s="486" t="e">
        <v>#NAME?</v>
      </c>
      <c r="AZ15" s="479"/>
      <c r="BA15" s="484" t="e">
        <f>SQRT(BA12)</f>
        <v>#NAME?</v>
      </c>
      <c r="BB15" s="479"/>
      <c r="BC15" s="479"/>
      <c r="BD15" s="479"/>
      <c r="BE15" s="479"/>
      <c r="BG15" s="473" t="s">
        <v>18</v>
      </c>
      <c r="BH15" t="e">
        <v>#NAME?</v>
      </c>
      <c r="BI15" t="e">
        <v>#NAME?</v>
      </c>
      <c r="BJ15" t="e">
        <v>#NAME?</v>
      </c>
      <c r="BK15" t="e">
        <v>#NAME?</v>
      </c>
      <c r="BL15" t="e">
        <v>#NAME?</v>
      </c>
      <c r="BM15" t="e">
        <v>#NAME?</v>
      </c>
      <c r="BN15" t="e">
        <v>#NAME?</v>
      </c>
      <c r="BO15" t="e">
        <v>#NAME?</v>
      </c>
      <c r="BP15" t="e">
        <v>#NAME?</v>
      </c>
      <c r="BQ15" t="e">
        <v>#NAME?</v>
      </c>
    </row>
    <row r="16" spans="1:69" x14ac:dyDescent="0.25">
      <c r="A16" s="465">
        <v>11</v>
      </c>
      <c r="L16" s="53" t="e">
        <f t="shared" si="2"/>
        <v>#DIV/0!</v>
      </c>
      <c r="M16" s="6" t="e">
        <f t="shared" si="3"/>
        <v>#DIV/0!</v>
      </c>
      <c r="N16" s="6" t="e">
        <f t="shared" si="4"/>
        <v>#DIV/0!</v>
      </c>
      <c r="O16" s="6" t="e">
        <f t="shared" si="5"/>
        <v>#DIV/0!</v>
      </c>
      <c r="P16" s="6" t="e">
        <f t="shared" si="6"/>
        <v>#DIV/0!</v>
      </c>
      <c r="Q16" s="6" t="e">
        <f t="shared" si="7"/>
        <v>#DIV/0!</v>
      </c>
      <c r="R16" s="6" t="e">
        <f t="shared" si="8"/>
        <v>#DIV/0!</v>
      </c>
      <c r="S16" s="6" t="e">
        <f t="shared" si="9"/>
        <v>#DIV/0!</v>
      </c>
      <c r="T16" s="6" t="e">
        <f t="shared" si="10"/>
        <v>#DIV/0!</v>
      </c>
      <c r="U16" s="6" t="e">
        <f t="shared" si="11"/>
        <v>#DIV/0!</v>
      </c>
      <c r="Z16" s="486" t="e">
        <f>CORREL(MRzx5_,MRy1_)</f>
        <v>#NAME?</v>
      </c>
      <c r="AC16" s="486" t="e">
        <v>#NAME?</v>
      </c>
      <c r="AK16" s="486" t="e">
        <f>CORREL(MRzx5_,MRy3_)</f>
        <v>#NAME?</v>
      </c>
      <c r="AL16" s="479"/>
      <c r="AM16" s="479"/>
      <c r="AN16" s="486" t="e">
        <v>#NAME?</v>
      </c>
      <c r="AO16" s="479"/>
      <c r="AP16" s="479"/>
      <c r="AQ16" s="479"/>
      <c r="AR16" s="479"/>
      <c r="AS16" s="479"/>
      <c r="AT16" s="479"/>
      <c r="AV16" s="486" t="e">
        <f>CORREL(MRzx5_,MRy5_)</f>
        <v>#NAME?</v>
      </c>
      <c r="AW16" s="479"/>
      <c r="AX16" s="479"/>
      <c r="AY16" s="486" t="e">
        <v>#NAME?</v>
      </c>
      <c r="AZ16" s="479"/>
      <c r="BA16" s="479"/>
      <c r="BB16" s="479"/>
      <c r="BC16" s="479"/>
      <c r="BD16" s="479"/>
      <c r="BE16" s="479"/>
      <c r="BG16" s="473" t="s">
        <v>618</v>
      </c>
      <c r="BH16" t="e">
        <v>#NAME?</v>
      </c>
      <c r="BI16" t="e">
        <v>#NAME?</v>
      </c>
      <c r="BJ16" t="e">
        <v>#NAME?</v>
      </c>
      <c r="BK16" t="e">
        <v>#NAME?</v>
      </c>
      <c r="BL16" t="e">
        <v>#NAME?</v>
      </c>
      <c r="BM16" t="e">
        <v>#NAME?</v>
      </c>
      <c r="BN16" t="e">
        <v>#NAME?</v>
      </c>
      <c r="BO16" t="e">
        <v>#NAME?</v>
      </c>
      <c r="BP16" t="e">
        <v>#NAME?</v>
      </c>
      <c r="BQ16" t="e">
        <v>#NAME?</v>
      </c>
    </row>
    <row r="17" spans="1:69" x14ac:dyDescent="0.25">
      <c r="A17" s="465">
        <v>12</v>
      </c>
      <c r="L17" s="53" t="e">
        <f t="shared" si="2"/>
        <v>#DIV/0!</v>
      </c>
      <c r="M17" s="6" t="e">
        <f t="shared" si="3"/>
        <v>#DIV/0!</v>
      </c>
      <c r="N17" s="6" t="e">
        <f t="shared" si="4"/>
        <v>#DIV/0!</v>
      </c>
      <c r="O17" s="6" t="e">
        <f t="shared" si="5"/>
        <v>#DIV/0!</v>
      </c>
      <c r="P17" s="6" t="e">
        <f t="shared" si="6"/>
        <v>#DIV/0!</v>
      </c>
      <c r="Q17" s="6" t="e">
        <f t="shared" si="7"/>
        <v>#DIV/0!</v>
      </c>
      <c r="R17" s="6" t="e">
        <f t="shared" si="8"/>
        <v>#DIV/0!</v>
      </c>
      <c r="S17" s="6" t="e">
        <f t="shared" si="9"/>
        <v>#DIV/0!</v>
      </c>
      <c r="T17" s="6" t="e">
        <f t="shared" si="10"/>
        <v>#DIV/0!</v>
      </c>
      <c r="U17" s="6" t="e">
        <f t="shared" si="11"/>
        <v>#DIV/0!</v>
      </c>
      <c r="Z17" s="486" t="e">
        <f>CORREL(MRzx6_,MRy1_)</f>
        <v>#NAME?</v>
      </c>
      <c r="AC17" s="486" t="e">
        <v>#NAME?</v>
      </c>
      <c r="AK17" s="486" t="e">
        <f>CORREL(MRzx6_,MRy3_)</f>
        <v>#NAME?</v>
      </c>
      <c r="AL17" s="479"/>
      <c r="AM17" s="479"/>
      <c r="AN17" s="486" t="e">
        <v>#NAME?</v>
      </c>
      <c r="AO17" s="479"/>
      <c r="AP17" s="479"/>
      <c r="AQ17" s="479"/>
      <c r="AR17" s="479"/>
      <c r="AS17" s="479"/>
      <c r="AT17" s="479"/>
      <c r="AV17" s="486" t="e">
        <f>CORREL(MRzx6_,MRy5_)</f>
        <v>#NAME?</v>
      </c>
      <c r="AW17" s="479"/>
      <c r="AX17" s="479"/>
      <c r="AY17" s="486" t="e">
        <v>#NAME?</v>
      </c>
      <c r="AZ17" s="479"/>
      <c r="BA17" s="479"/>
      <c r="BB17" s="479"/>
      <c r="BC17" s="479"/>
      <c r="BD17" s="479"/>
      <c r="BE17" s="479"/>
      <c r="BG17" s="471" t="s">
        <v>619</v>
      </c>
      <c r="BH17" t="e">
        <v>#NAME?</v>
      </c>
      <c r="BI17" t="e">
        <v>#NAME?</v>
      </c>
      <c r="BJ17" t="e">
        <v>#NAME?</v>
      </c>
      <c r="BK17" t="e">
        <v>#NAME?</v>
      </c>
      <c r="BL17" t="e">
        <v>#NAME?</v>
      </c>
      <c r="BM17" t="e">
        <v>#NAME?</v>
      </c>
      <c r="BN17" t="e">
        <v>#NAME?</v>
      </c>
      <c r="BO17" t="e">
        <v>#NAME?</v>
      </c>
      <c r="BP17" t="e">
        <v>#NAME?</v>
      </c>
      <c r="BQ17" t="e">
        <v>#NAME?</v>
      </c>
    </row>
    <row r="18" spans="1:69" x14ac:dyDescent="0.25">
      <c r="A18" s="465">
        <v>13</v>
      </c>
      <c r="L18" s="53" t="e">
        <f t="shared" si="2"/>
        <v>#DIV/0!</v>
      </c>
      <c r="M18" s="6" t="e">
        <f t="shared" si="3"/>
        <v>#DIV/0!</v>
      </c>
      <c r="N18" s="6" t="e">
        <f t="shared" si="4"/>
        <v>#DIV/0!</v>
      </c>
      <c r="O18" s="6" t="e">
        <f t="shared" si="5"/>
        <v>#DIV/0!</v>
      </c>
      <c r="P18" s="6" t="e">
        <f t="shared" si="6"/>
        <v>#DIV/0!</v>
      </c>
      <c r="Q18" s="6" t="e">
        <f t="shared" si="7"/>
        <v>#DIV/0!</v>
      </c>
      <c r="R18" s="6" t="e">
        <f t="shared" si="8"/>
        <v>#DIV/0!</v>
      </c>
      <c r="S18" s="6" t="e">
        <f t="shared" si="9"/>
        <v>#DIV/0!</v>
      </c>
      <c r="T18" s="6" t="e">
        <f t="shared" si="10"/>
        <v>#DIV/0!</v>
      </c>
      <c r="U18" s="6" t="e">
        <f t="shared" si="11"/>
        <v>#DIV/0!</v>
      </c>
      <c r="Z18" s="486" t="e">
        <f>CORREL(MRzx7_,MRy1_)</f>
        <v>#NAME?</v>
      </c>
      <c r="AC18" s="486" t="e">
        <v>#NAME?</v>
      </c>
      <c r="AK18" s="486" t="e">
        <f>CORREL(MRzx7_,MRy3_)</f>
        <v>#NAME?</v>
      </c>
      <c r="AL18" s="479"/>
      <c r="AM18" s="479"/>
      <c r="AN18" s="486" t="e">
        <v>#NAME?</v>
      </c>
      <c r="AO18" s="479"/>
      <c r="AP18" s="479"/>
      <c r="AQ18" s="479"/>
      <c r="AR18" s="479"/>
      <c r="AS18" s="479"/>
      <c r="AT18" s="479"/>
      <c r="AV18" s="486" t="e">
        <f>CORREL(MRzx7_,MRy5_)</f>
        <v>#NAME?</v>
      </c>
      <c r="AW18" s="479"/>
      <c r="AX18" s="479"/>
      <c r="AY18" s="486" t="e">
        <v>#NAME?</v>
      </c>
      <c r="AZ18" s="479"/>
      <c r="BA18" s="479"/>
      <c r="BB18" s="479"/>
      <c r="BC18" s="479"/>
      <c r="BD18" s="479"/>
      <c r="BE18" s="479"/>
    </row>
    <row r="19" spans="1:69" x14ac:dyDescent="0.25">
      <c r="A19" s="465">
        <v>14</v>
      </c>
      <c r="L19" s="53" t="e">
        <f t="shared" si="2"/>
        <v>#DIV/0!</v>
      </c>
      <c r="M19" s="6" t="e">
        <f t="shared" si="3"/>
        <v>#DIV/0!</v>
      </c>
      <c r="N19" s="6" t="e">
        <f t="shared" si="4"/>
        <v>#DIV/0!</v>
      </c>
      <c r="O19" s="6" t="e">
        <f t="shared" si="5"/>
        <v>#DIV/0!</v>
      </c>
      <c r="P19" s="6" t="e">
        <f t="shared" si="6"/>
        <v>#DIV/0!</v>
      </c>
      <c r="Q19" s="6" t="e">
        <f t="shared" si="7"/>
        <v>#DIV/0!</v>
      </c>
      <c r="R19" s="6" t="e">
        <f t="shared" si="8"/>
        <v>#DIV/0!</v>
      </c>
      <c r="S19" s="6" t="e">
        <f t="shared" si="9"/>
        <v>#DIV/0!</v>
      </c>
      <c r="T19" s="6" t="e">
        <f t="shared" si="10"/>
        <v>#DIV/0!</v>
      </c>
      <c r="U19" s="6" t="e">
        <f t="shared" si="11"/>
        <v>#DIV/0!</v>
      </c>
      <c r="W19" s="482"/>
      <c r="X19" s="482"/>
      <c r="Y19" s="482"/>
      <c r="Z19" s="486" t="e">
        <f>CORREL(MRzx8_,MRy1_)</f>
        <v>#NAME?</v>
      </c>
      <c r="AC19" s="486" t="e">
        <v>#NAME?</v>
      </c>
      <c r="AG19" s="482"/>
      <c r="AH19" s="482"/>
      <c r="AI19" s="482"/>
      <c r="AJ19" s="482"/>
      <c r="AK19" s="486" t="e">
        <f>CORREL(MRzx8_,MRy3_)</f>
        <v>#NAME?</v>
      </c>
      <c r="AL19" s="479"/>
      <c r="AM19" s="479"/>
      <c r="AN19" s="486" t="e">
        <v>#NAME?</v>
      </c>
      <c r="AO19" s="479"/>
      <c r="AP19" s="479"/>
      <c r="AQ19" s="479"/>
      <c r="AR19" s="482"/>
      <c r="AS19" s="482"/>
      <c r="AT19" s="482"/>
      <c r="AU19" s="482"/>
      <c r="AV19" s="486" t="e">
        <f>CORREL(MRzx8_,MRy5_)</f>
        <v>#NAME?</v>
      </c>
      <c r="AW19" s="479"/>
      <c r="AX19" s="479"/>
      <c r="AY19" s="486" t="e">
        <v>#NAME?</v>
      </c>
      <c r="AZ19" s="479"/>
      <c r="BA19" s="479"/>
      <c r="BB19" s="479"/>
      <c r="BC19" s="482"/>
      <c r="BD19" s="482"/>
      <c r="BE19" s="482"/>
      <c r="BF19" s="482"/>
      <c r="BG19" s="488" t="s">
        <v>1255</v>
      </c>
      <c r="BH19" s="488"/>
      <c r="BI19" s="488"/>
      <c r="BJ19" s="482"/>
    </row>
    <row r="20" spans="1:69" x14ac:dyDescent="0.25">
      <c r="A20" s="465">
        <v>15</v>
      </c>
      <c r="L20" s="53" t="e">
        <f t="shared" si="2"/>
        <v>#DIV/0!</v>
      </c>
      <c r="M20" s="6" t="e">
        <f t="shared" si="3"/>
        <v>#DIV/0!</v>
      </c>
      <c r="N20" s="6" t="e">
        <f t="shared" si="4"/>
        <v>#DIV/0!</v>
      </c>
      <c r="O20" s="6" t="e">
        <f t="shared" si="5"/>
        <v>#DIV/0!</v>
      </c>
      <c r="P20" s="6" t="e">
        <f t="shared" si="6"/>
        <v>#DIV/0!</v>
      </c>
      <c r="Q20" s="6" t="e">
        <f t="shared" si="7"/>
        <v>#DIV/0!</v>
      </c>
      <c r="R20" s="6" t="e">
        <f t="shared" si="8"/>
        <v>#DIV/0!</v>
      </c>
      <c r="S20" s="6" t="e">
        <f t="shared" si="9"/>
        <v>#DIV/0!</v>
      </c>
      <c r="T20" s="6" t="e">
        <f t="shared" si="10"/>
        <v>#DIV/0!</v>
      </c>
      <c r="U20" s="6" t="e">
        <f t="shared" si="11"/>
        <v>#DIV/0!</v>
      </c>
      <c r="W20" s="482"/>
      <c r="X20" s="482"/>
      <c r="Y20" s="482"/>
      <c r="Z20" s="503" t="e">
        <f>CORREL(MRzx9_,MRy1_)</f>
        <v>#NAME?</v>
      </c>
      <c r="AA20" s="482"/>
      <c r="AC20" s="503" t="e">
        <v>#NAME?</v>
      </c>
      <c r="AD20" s="482"/>
      <c r="AE20" s="482"/>
      <c r="AG20" s="482"/>
      <c r="AH20" s="482"/>
      <c r="AI20" s="482"/>
      <c r="AJ20" s="482"/>
      <c r="AK20" s="503" t="e">
        <f>CORREL(MRzx9_,MRy3_)</f>
        <v>#NAME?</v>
      </c>
      <c r="AL20" s="482"/>
      <c r="AM20" s="479"/>
      <c r="AN20" s="503" t="e">
        <v>#NAME?</v>
      </c>
      <c r="AO20" s="482"/>
      <c r="AP20" s="482"/>
      <c r="AQ20" s="479"/>
      <c r="AR20" s="482"/>
      <c r="AS20" s="482"/>
      <c r="AT20" s="482"/>
      <c r="AU20" s="482"/>
      <c r="AV20" s="503" t="e">
        <f>CORREL(MRzx9_,MRy5_)</f>
        <v>#NAME?</v>
      </c>
      <c r="AW20" s="482"/>
      <c r="AX20" s="479"/>
      <c r="AY20" s="503" t="e">
        <v>#NAME?</v>
      </c>
      <c r="AZ20" s="482"/>
      <c r="BA20" s="482"/>
      <c r="BB20" s="479"/>
      <c r="BC20" s="482"/>
      <c r="BD20" s="482"/>
      <c r="BE20" s="482"/>
      <c r="BF20" s="482"/>
      <c r="BG20" s="482"/>
      <c r="BH20" s="482"/>
      <c r="BI20" s="482"/>
      <c r="BJ20" s="482"/>
    </row>
    <row r="21" spans="1:69" x14ac:dyDescent="0.25">
      <c r="A21" s="465">
        <v>16</v>
      </c>
      <c r="L21" s="53" t="e">
        <f t="shared" si="2"/>
        <v>#DIV/0!</v>
      </c>
      <c r="M21" s="6" t="e">
        <f t="shared" si="3"/>
        <v>#DIV/0!</v>
      </c>
      <c r="N21" s="6" t="e">
        <f t="shared" si="4"/>
        <v>#DIV/0!</v>
      </c>
      <c r="O21" s="6" t="e">
        <f t="shared" si="5"/>
        <v>#DIV/0!</v>
      </c>
      <c r="P21" s="6" t="e">
        <f t="shared" si="6"/>
        <v>#DIV/0!</v>
      </c>
      <c r="Q21" s="6" t="e">
        <f t="shared" si="7"/>
        <v>#DIV/0!</v>
      </c>
      <c r="R21" s="6" t="e">
        <f t="shared" si="8"/>
        <v>#DIV/0!</v>
      </c>
      <c r="S21" s="6" t="e">
        <f t="shared" si="9"/>
        <v>#DIV/0!</v>
      </c>
      <c r="T21" s="6" t="e">
        <f t="shared" si="10"/>
        <v>#DIV/0!</v>
      </c>
      <c r="U21" s="6" t="e">
        <f t="shared" si="11"/>
        <v>#DIV/0!</v>
      </c>
      <c r="W21" s="482"/>
      <c r="X21" s="482"/>
      <c r="Y21" s="482"/>
      <c r="Z21" s="504" t="e">
        <f>CORREL(MRzx10_,MRy1_)</f>
        <v>#NAME?</v>
      </c>
      <c r="AA21" s="482"/>
      <c r="AC21" s="504" t="e">
        <v>#NAME?</v>
      </c>
      <c r="AD21" s="482"/>
      <c r="AE21" s="482"/>
      <c r="AF21" s="482"/>
      <c r="AG21" s="482"/>
      <c r="AH21" s="482"/>
      <c r="AI21" s="482"/>
      <c r="AJ21" s="482"/>
      <c r="AK21" s="504" t="e">
        <f>CORREL(MRzx10_,MRy3_)</f>
        <v>#NAME?</v>
      </c>
      <c r="AL21" s="482"/>
      <c r="AM21" s="479"/>
      <c r="AN21" s="504" t="e">
        <v>#NAME?</v>
      </c>
      <c r="AO21" s="482"/>
      <c r="AP21" s="482"/>
      <c r="AQ21" s="482"/>
      <c r="AR21" s="482"/>
      <c r="AS21" s="482"/>
      <c r="AT21" s="482"/>
      <c r="AU21" s="482"/>
      <c r="AV21" s="504" t="e">
        <f>CORREL(MRzx10_,MRy5_)</f>
        <v>#NAME?</v>
      </c>
      <c r="AW21" s="482"/>
      <c r="AX21" s="479"/>
      <c r="AY21" s="504" t="e">
        <v>#NAME?</v>
      </c>
      <c r="AZ21" s="482"/>
      <c r="BA21" s="482"/>
      <c r="BB21" s="482"/>
      <c r="BC21" s="482"/>
      <c r="BD21" s="482"/>
      <c r="BE21" s="482"/>
      <c r="BF21" s="482"/>
      <c r="BG21" s="505" t="s">
        <v>1254</v>
      </c>
      <c r="BH21" s="468" t="s">
        <v>11</v>
      </c>
      <c r="BI21" s="468" t="s">
        <v>12</v>
      </c>
      <c r="BJ21" s="468" t="s">
        <v>13</v>
      </c>
      <c r="BK21" s="468" t="s">
        <v>14</v>
      </c>
      <c r="BL21" s="468" t="s">
        <v>15</v>
      </c>
      <c r="BM21" s="468" t="s">
        <v>16</v>
      </c>
      <c r="BN21" s="468" t="s">
        <v>17</v>
      </c>
      <c r="BO21" s="468" t="s">
        <v>18</v>
      </c>
      <c r="BP21" s="468" t="s">
        <v>618</v>
      </c>
      <c r="BQ21" s="469" t="s">
        <v>619</v>
      </c>
    </row>
    <row r="22" spans="1:69" x14ac:dyDescent="0.25">
      <c r="A22" s="465">
        <v>17</v>
      </c>
      <c r="L22" s="53" t="e">
        <f t="shared" si="2"/>
        <v>#DIV/0!</v>
      </c>
      <c r="M22" s="6" t="e">
        <f t="shared" si="3"/>
        <v>#DIV/0!</v>
      </c>
      <c r="N22" s="6" t="e">
        <f t="shared" si="4"/>
        <v>#DIV/0!</v>
      </c>
      <c r="O22" s="6" t="e">
        <f t="shared" si="5"/>
        <v>#DIV/0!</v>
      </c>
      <c r="P22" s="6" t="e">
        <f t="shared" si="6"/>
        <v>#DIV/0!</v>
      </c>
      <c r="Q22" s="6" t="e">
        <f t="shared" si="7"/>
        <v>#DIV/0!</v>
      </c>
      <c r="R22" s="6" t="e">
        <f t="shared" si="8"/>
        <v>#DIV/0!</v>
      </c>
      <c r="S22" s="6" t="e">
        <f t="shared" si="9"/>
        <v>#DIV/0!</v>
      </c>
      <c r="T22" s="6" t="e">
        <f t="shared" si="10"/>
        <v>#DIV/0!</v>
      </c>
      <c r="U22" s="6" t="e">
        <f t="shared" si="11"/>
        <v>#DIV/0!</v>
      </c>
      <c r="W22" s="482"/>
      <c r="X22" s="482"/>
      <c r="Y22" s="482"/>
      <c r="Z22" s="482"/>
      <c r="AA22" s="482"/>
      <c r="AB22" s="482"/>
      <c r="AC22" s="482"/>
      <c r="AD22" s="482"/>
      <c r="AE22" s="482"/>
      <c r="AF22" s="482"/>
      <c r="AG22" s="482"/>
      <c r="AH22" s="482"/>
      <c r="AI22" s="482"/>
      <c r="AJ22" s="482"/>
      <c r="AK22" s="482"/>
      <c r="AL22" s="482"/>
      <c r="AM22" s="482"/>
      <c r="AN22" s="482"/>
      <c r="AO22" s="482"/>
      <c r="AP22" s="482"/>
      <c r="AQ22" s="482"/>
      <c r="AR22" s="482"/>
      <c r="AS22" s="482"/>
      <c r="AT22" s="482"/>
      <c r="AU22" s="482"/>
      <c r="AV22" s="482"/>
      <c r="AW22" s="482"/>
      <c r="AX22" s="482"/>
      <c r="AY22" s="482"/>
      <c r="AZ22" s="482"/>
      <c r="BA22" s="482"/>
      <c r="BB22" s="482"/>
      <c r="BC22" s="482"/>
      <c r="BD22" s="482"/>
      <c r="BE22" s="482"/>
      <c r="BF22" s="482"/>
      <c r="BG22" s="473" t="s">
        <v>11</v>
      </c>
      <c r="BH22" s="479" t="e">
        <f t="array" ref="BH22:BQ31">MINVERSE(MR_Covzx_)</f>
        <v>#NAME?</v>
      </c>
      <c r="BI22" s="479" t="e">
        <v>#NAME?</v>
      </c>
      <c r="BJ22" s="479" t="e">
        <v>#NAME?</v>
      </c>
      <c r="BK22" s="479" t="e">
        <v>#NAME?</v>
      </c>
      <c r="BL22" s="479" t="e">
        <v>#NAME?</v>
      </c>
      <c r="BM22" s="479" t="e">
        <v>#NAME?</v>
      </c>
      <c r="BN22" s="479" t="e">
        <v>#NAME?</v>
      </c>
      <c r="BO22" s="479" t="e">
        <v>#NAME?</v>
      </c>
      <c r="BP22" s="479" t="e">
        <v>#NAME?</v>
      </c>
      <c r="BQ22" s="479" t="e">
        <v>#NAME?</v>
      </c>
    </row>
    <row r="23" spans="1:69" x14ac:dyDescent="0.25">
      <c r="A23" s="465">
        <v>18</v>
      </c>
      <c r="L23" s="53" t="e">
        <f t="shared" si="2"/>
        <v>#DIV/0!</v>
      </c>
      <c r="M23" s="6" t="e">
        <f t="shared" si="3"/>
        <v>#DIV/0!</v>
      </c>
      <c r="N23" s="6" t="e">
        <f t="shared" si="4"/>
        <v>#DIV/0!</v>
      </c>
      <c r="O23" s="6" t="e">
        <f t="shared" si="5"/>
        <v>#DIV/0!</v>
      </c>
      <c r="P23" s="6" t="e">
        <f t="shared" si="6"/>
        <v>#DIV/0!</v>
      </c>
      <c r="Q23" s="6" t="e">
        <f t="shared" si="7"/>
        <v>#DIV/0!</v>
      </c>
      <c r="R23" s="6" t="e">
        <f t="shared" si="8"/>
        <v>#DIV/0!</v>
      </c>
      <c r="S23" s="6" t="e">
        <f t="shared" si="9"/>
        <v>#DIV/0!</v>
      </c>
      <c r="T23" s="6" t="e">
        <f t="shared" si="10"/>
        <v>#DIV/0!</v>
      </c>
      <c r="U23" s="6" t="e">
        <f t="shared" si="11"/>
        <v>#DIV/0!</v>
      </c>
      <c r="W23" s="482"/>
      <c r="X23" s="483"/>
      <c r="Y23" s="482"/>
      <c r="Z23" s="556" t="s">
        <v>944</v>
      </c>
      <c r="AA23" s="556"/>
      <c r="AB23" s="556"/>
      <c r="AC23" s="556"/>
      <c r="AD23" s="556"/>
      <c r="AE23" s="556"/>
      <c r="AF23" s="556"/>
      <c r="AG23" s="556"/>
      <c r="AH23" s="556"/>
      <c r="AI23" s="556"/>
      <c r="AJ23" s="483"/>
      <c r="AK23" s="556" t="s">
        <v>942</v>
      </c>
      <c r="AL23" s="556"/>
      <c r="AM23" s="556"/>
      <c r="AN23" s="556"/>
      <c r="AO23" s="556"/>
      <c r="AP23" s="556"/>
      <c r="AQ23" s="556"/>
      <c r="AR23" s="556"/>
      <c r="AS23" s="556"/>
      <c r="AT23" s="556"/>
      <c r="AU23" s="482"/>
      <c r="AV23" s="483"/>
      <c r="AW23" s="482"/>
      <c r="AX23" s="482"/>
      <c r="AY23" s="482"/>
      <c r="AZ23" s="482"/>
      <c r="BA23" s="482"/>
      <c r="BB23" s="482"/>
      <c r="BC23" s="482"/>
      <c r="BD23" s="557"/>
      <c r="BE23" s="557"/>
      <c r="BF23" s="557"/>
      <c r="BG23" s="473" t="s">
        <v>12</v>
      </c>
      <c r="BH23" s="479" t="e">
        <v>#NAME?</v>
      </c>
      <c r="BI23" s="479" t="e">
        <v>#NAME?</v>
      </c>
      <c r="BJ23" s="479" t="e">
        <v>#NAME?</v>
      </c>
      <c r="BK23" s="479" t="e">
        <v>#NAME?</v>
      </c>
      <c r="BL23" s="479" t="e">
        <v>#NAME?</v>
      </c>
      <c r="BM23" s="479" t="e">
        <v>#NAME?</v>
      </c>
      <c r="BN23" s="479" t="e">
        <v>#NAME?</v>
      </c>
      <c r="BO23" s="479" t="e">
        <v>#NAME?</v>
      </c>
      <c r="BP23" s="479" t="e">
        <v>#NAME?</v>
      </c>
      <c r="BQ23" s="479" t="e">
        <v>#NAME?</v>
      </c>
    </row>
    <row r="24" spans="1:69" x14ac:dyDescent="0.25">
      <c r="A24" s="465">
        <v>19</v>
      </c>
      <c r="L24" s="53" t="e">
        <f t="shared" si="2"/>
        <v>#DIV/0!</v>
      </c>
      <c r="M24" s="6" t="e">
        <f t="shared" si="3"/>
        <v>#DIV/0!</v>
      </c>
      <c r="N24" s="6" t="e">
        <f t="shared" si="4"/>
        <v>#DIV/0!</v>
      </c>
      <c r="O24" s="6" t="e">
        <f t="shared" si="5"/>
        <v>#DIV/0!</v>
      </c>
      <c r="P24" s="6" t="e">
        <f t="shared" si="6"/>
        <v>#DIV/0!</v>
      </c>
      <c r="Q24" s="6" t="e">
        <f t="shared" si="7"/>
        <v>#DIV/0!</v>
      </c>
      <c r="R24" s="6" t="e">
        <f t="shared" si="8"/>
        <v>#DIV/0!</v>
      </c>
      <c r="S24" s="6" t="e">
        <f t="shared" si="9"/>
        <v>#DIV/0!</v>
      </c>
      <c r="T24" s="6" t="e">
        <f t="shared" si="10"/>
        <v>#DIV/0!</v>
      </c>
      <c r="U24" s="6" t="e">
        <f t="shared" si="11"/>
        <v>#DIV/0!</v>
      </c>
      <c r="W24" s="482"/>
      <c r="X24" s="483"/>
      <c r="Y24" s="482"/>
      <c r="Z24" s="479" t="s">
        <v>11</v>
      </c>
      <c r="AA24" s="479" t="s">
        <v>12</v>
      </c>
      <c r="AB24" s="479" t="s">
        <v>13</v>
      </c>
      <c r="AC24" s="479" t="s">
        <v>14</v>
      </c>
      <c r="AD24" s="479" t="s">
        <v>15</v>
      </c>
      <c r="AE24" s="479" t="s">
        <v>16</v>
      </c>
      <c r="AF24" s="479" t="s">
        <v>17</v>
      </c>
      <c r="AG24" s="479" t="s">
        <v>18</v>
      </c>
      <c r="AH24" s="479" t="s">
        <v>618</v>
      </c>
      <c r="AI24" s="479" t="s">
        <v>619</v>
      </c>
      <c r="AJ24" s="483"/>
      <c r="AK24" s="479" t="s">
        <v>11</v>
      </c>
      <c r="AL24" s="479" t="s">
        <v>12</v>
      </c>
      <c r="AM24" s="479" t="s">
        <v>13</v>
      </c>
      <c r="AN24" s="479" t="s">
        <v>14</v>
      </c>
      <c r="AO24" s="479" t="s">
        <v>15</v>
      </c>
      <c r="AP24" s="479" t="s">
        <v>16</v>
      </c>
      <c r="AQ24" s="479" t="s">
        <v>17</v>
      </c>
      <c r="AR24" s="479" t="s">
        <v>18</v>
      </c>
      <c r="AS24" s="479" t="s">
        <v>618</v>
      </c>
      <c r="AT24" s="479" t="s">
        <v>619</v>
      </c>
      <c r="AU24" s="482"/>
      <c r="AV24" s="483"/>
      <c r="AW24" s="482"/>
      <c r="AX24" s="482"/>
      <c r="AY24" s="482"/>
      <c r="AZ24" s="482"/>
      <c r="BA24" s="482"/>
      <c r="BB24" s="482"/>
      <c r="BC24" s="482"/>
      <c r="BD24" s="557"/>
      <c r="BE24" s="557"/>
      <c r="BF24" s="557"/>
      <c r="BG24" s="473" t="s">
        <v>13</v>
      </c>
      <c r="BH24" s="479" t="e">
        <v>#NAME?</v>
      </c>
      <c r="BI24" s="479" t="e">
        <v>#NAME?</v>
      </c>
      <c r="BJ24" s="479" t="e">
        <v>#NAME?</v>
      </c>
      <c r="BK24" s="479" t="e">
        <v>#NAME?</v>
      </c>
      <c r="BL24" s="479" t="e">
        <v>#NAME?</v>
      </c>
      <c r="BM24" s="479" t="e">
        <v>#NAME?</v>
      </c>
      <c r="BN24" s="479" t="e">
        <v>#NAME?</v>
      </c>
      <c r="BO24" s="479" t="e">
        <v>#NAME?</v>
      </c>
      <c r="BP24" s="479" t="e">
        <v>#NAME?</v>
      </c>
      <c r="BQ24" s="479" t="e">
        <v>#NAME?</v>
      </c>
    </row>
    <row r="25" spans="1:69" x14ac:dyDescent="0.25">
      <c r="A25" s="465">
        <v>20</v>
      </c>
      <c r="L25" s="53" t="e">
        <f t="shared" si="2"/>
        <v>#DIV/0!</v>
      </c>
      <c r="M25" s="6" t="e">
        <f t="shared" si="3"/>
        <v>#DIV/0!</v>
      </c>
      <c r="N25" s="6" t="e">
        <f t="shared" si="4"/>
        <v>#DIV/0!</v>
      </c>
      <c r="O25" s="6" t="e">
        <f t="shared" si="5"/>
        <v>#DIV/0!</v>
      </c>
      <c r="P25" s="6" t="e">
        <f t="shared" si="6"/>
        <v>#DIV/0!</v>
      </c>
      <c r="Q25" s="6" t="e">
        <f t="shared" si="7"/>
        <v>#DIV/0!</v>
      </c>
      <c r="R25" s="6" t="e">
        <f t="shared" si="8"/>
        <v>#DIV/0!</v>
      </c>
      <c r="S25" s="6" t="e">
        <f t="shared" si="9"/>
        <v>#DIV/0!</v>
      </c>
      <c r="T25" s="6" t="e">
        <f t="shared" si="10"/>
        <v>#DIV/0!</v>
      </c>
      <c r="U25" s="6" t="e">
        <f t="shared" si="11"/>
        <v>#DIV/0!</v>
      </c>
      <c r="W25" s="482"/>
      <c r="X25" s="482"/>
      <c r="Y25" s="482"/>
      <c r="Z25" s="479"/>
      <c r="AA25" s="479"/>
      <c r="AB25" s="479"/>
      <c r="AC25" s="479"/>
      <c r="AD25" s="479"/>
      <c r="AE25" s="479"/>
      <c r="AF25" s="479"/>
      <c r="AG25" s="479"/>
      <c r="AH25" s="479"/>
      <c r="AI25" s="479"/>
      <c r="AJ25" s="482"/>
      <c r="AK25" s="479"/>
      <c r="AL25" s="479"/>
      <c r="AM25" s="479"/>
      <c r="AN25" s="479"/>
      <c r="AO25" s="479"/>
      <c r="AP25" s="479"/>
      <c r="AQ25" s="479"/>
      <c r="AR25" s="479"/>
      <c r="AS25" s="479"/>
      <c r="AT25" s="479"/>
      <c r="AU25" s="482"/>
      <c r="AV25" s="482"/>
      <c r="AW25" s="482"/>
      <c r="AX25" s="482"/>
      <c r="AY25" s="482"/>
      <c r="AZ25" s="482"/>
      <c r="BA25" s="482"/>
      <c r="BB25" s="482"/>
      <c r="BC25" s="482"/>
      <c r="BD25" s="482"/>
      <c r="BE25" s="482"/>
      <c r="BF25" s="482"/>
      <c r="BG25" s="473" t="s">
        <v>14</v>
      </c>
      <c r="BH25" s="479" t="e">
        <v>#NAME?</v>
      </c>
      <c r="BI25" s="479" t="e">
        <v>#NAME?</v>
      </c>
      <c r="BJ25" s="479" t="e">
        <v>#NAME?</v>
      </c>
      <c r="BK25" s="479" t="e">
        <v>#NAME?</v>
      </c>
      <c r="BL25" s="479" t="e">
        <v>#NAME?</v>
      </c>
      <c r="BM25" s="479" t="e">
        <v>#NAME?</v>
      </c>
      <c r="BN25" s="479" t="e">
        <v>#NAME?</v>
      </c>
      <c r="BO25" s="479" t="e">
        <v>#NAME?</v>
      </c>
      <c r="BP25" s="479" t="e">
        <v>#NAME?</v>
      </c>
      <c r="BQ25" s="479" t="e">
        <v>#NAME?</v>
      </c>
    </row>
    <row r="26" spans="1:69" x14ac:dyDescent="0.25">
      <c r="A26" s="465">
        <v>21</v>
      </c>
      <c r="L26" s="53" t="e">
        <f t="shared" si="2"/>
        <v>#DIV/0!</v>
      </c>
      <c r="M26" s="6" t="e">
        <f t="shared" si="3"/>
        <v>#DIV/0!</v>
      </c>
      <c r="N26" s="6" t="e">
        <f t="shared" si="4"/>
        <v>#DIV/0!</v>
      </c>
      <c r="O26" s="6" t="e">
        <f t="shared" si="5"/>
        <v>#DIV/0!</v>
      </c>
      <c r="P26" s="6" t="e">
        <f t="shared" si="6"/>
        <v>#DIV/0!</v>
      </c>
      <c r="Q26" s="6" t="e">
        <f t="shared" si="7"/>
        <v>#DIV/0!</v>
      </c>
      <c r="R26" s="6" t="e">
        <f t="shared" si="8"/>
        <v>#DIV/0!</v>
      </c>
      <c r="S26" s="6" t="e">
        <f t="shared" si="9"/>
        <v>#DIV/0!</v>
      </c>
      <c r="T26" s="6" t="e">
        <f t="shared" si="10"/>
        <v>#DIV/0!</v>
      </c>
      <c r="U26" s="6" t="e">
        <f t="shared" si="11"/>
        <v>#DIV/0!</v>
      </c>
      <c r="W26" s="482"/>
      <c r="X26" s="482"/>
      <c r="Y26" s="482"/>
      <c r="Z26" s="487" t="s">
        <v>1261</v>
      </c>
      <c r="AA26" s="487"/>
      <c r="AB26" s="479"/>
      <c r="AC26" s="487" t="s">
        <v>1262</v>
      </c>
      <c r="AD26" s="487"/>
      <c r="AE26" s="479"/>
      <c r="AF26" s="479"/>
      <c r="AG26" s="479"/>
      <c r="AH26" s="479"/>
      <c r="AI26" s="479"/>
      <c r="AJ26" s="482"/>
      <c r="AK26" s="487" t="s">
        <v>1269</v>
      </c>
      <c r="AL26" s="487"/>
      <c r="AM26" s="479"/>
      <c r="AN26" s="487" t="s">
        <v>1270</v>
      </c>
      <c r="AO26" s="487"/>
      <c r="AP26" s="479"/>
      <c r="AQ26" s="479"/>
      <c r="AR26" s="479"/>
      <c r="AS26" s="479"/>
      <c r="AT26" s="479"/>
      <c r="AU26" s="482"/>
      <c r="AV26" s="482"/>
      <c r="AW26" s="482"/>
      <c r="AX26" s="482"/>
      <c r="AY26" s="482"/>
      <c r="AZ26" s="482"/>
      <c r="BA26" s="482"/>
      <c r="BB26" s="482"/>
      <c r="BC26" s="482"/>
      <c r="BD26" s="482"/>
      <c r="BE26" s="482"/>
      <c r="BF26" s="482"/>
      <c r="BG26" s="473" t="s">
        <v>15</v>
      </c>
      <c r="BH26" s="479" t="e">
        <v>#NAME?</v>
      </c>
      <c r="BI26" s="479" t="e">
        <v>#NAME?</v>
      </c>
      <c r="BJ26" s="479" t="e">
        <v>#NAME?</v>
      </c>
      <c r="BK26" s="479" t="e">
        <v>#NAME?</v>
      </c>
      <c r="BL26" s="479" t="e">
        <v>#NAME?</v>
      </c>
      <c r="BM26" s="479" t="e">
        <v>#NAME?</v>
      </c>
      <c r="BN26" s="479" t="e">
        <v>#NAME?</v>
      </c>
      <c r="BO26" s="479" t="e">
        <v>#NAME?</v>
      </c>
      <c r="BP26" s="479" t="e">
        <v>#NAME?</v>
      </c>
      <c r="BQ26" s="479" t="e">
        <v>#NAME?</v>
      </c>
    </row>
    <row r="27" spans="1:69" x14ac:dyDescent="0.25">
      <c r="A27" s="465">
        <v>22</v>
      </c>
      <c r="L27" s="53" t="e">
        <f t="shared" si="2"/>
        <v>#DIV/0!</v>
      </c>
      <c r="M27" s="6" t="e">
        <f t="shared" si="3"/>
        <v>#DIV/0!</v>
      </c>
      <c r="N27" s="6" t="e">
        <f t="shared" si="4"/>
        <v>#DIV/0!</v>
      </c>
      <c r="O27" s="6" t="e">
        <f t="shared" si="5"/>
        <v>#DIV/0!</v>
      </c>
      <c r="P27" s="6" t="e">
        <f t="shared" si="6"/>
        <v>#DIV/0!</v>
      </c>
      <c r="Q27" s="6" t="e">
        <f t="shared" si="7"/>
        <v>#DIV/0!</v>
      </c>
      <c r="R27" s="6" t="e">
        <f t="shared" si="8"/>
        <v>#DIV/0!</v>
      </c>
      <c r="S27" s="6" t="e">
        <f t="shared" si="9"/>
        <v>#DIV/0!</v>
      </c>
      <c r="T27" s="6" t="e">
        <f t="shared" si="10"/>
        <v>#DIV/0!</v>
      </c>
      <c r="U27" s="6" t="e">
        <f t="shared" si="11"/>
        <v>#DIV/0!</v>
      </c>
      <c r="W27" s="482"/>
      <c r="X27" s="482"/>
      <c r="Y27" s="482"/>
      <c r="Z27" s="479"/>
      <c r="AA27" s="479"/>
      <c r="AB27" s="479"/>
      <c r="AC27" s="479"/>
      <c r="AD27" s="479"/>
      <c r="AE27" s="479"/>
      <c r="AF27" s="479"/>
      <c r="AG27" s="479"/>
      <c r="AH27" s="479"/>
      <c r="AI27" s="479"/>
      <c r="AJ27" s="482"/>
      <c r="AK27" s="479"/>
      <c r="AL27" s="479"/>
      <c r="AM27" s="479"/>
      <c r="AN27" s="479"/>
      <c r="AO27" s="479"/>
      <c r="AP27" s="479"/>
      <c r="AQ27" s="479"/>
      <c r="AR27" s="479"/>
      <c r="AS27" s="479"/>
      <c r="AT27" s="479"/>
      <c r="AU27" s="482"/>
      <c r="AV27" s="482"/>
      <c r="AW27" s="482"/>
      <c r="AX27" s="482"/>
      <c r="AY27" s="482"/>
      <c r="AZ27" s="482"/>
      <c r="BA27" s="482"/>
      <c r="BB27" s="482"/>
      <c r="BC27" s="482"/>
      <c r="BD27" s="482"/>
      <c r="BE27" s="482"/>
      <c r="BF27" s="482"/>
      <c r="BG27" s="473" t="s">
        <v>16</v>
      </c>
      <c r="BH27" s="479" t="e">
        <v>#NAME?</v>
      </c>
      <c r="BI27" s="479" t="e">
        <v>#NAME?</v>
      </c>
      <c r="BJ27" s="479" t="e">
        <v>#NAME?</v>
      </c>
      <c r="BK27" s="479" t="e">
        <v>#NAME?</v>
      </c>
      <c r="BL27" s="479" t="e">
        <v>#NAME?</v>
      </c>
      <c r="BM27" s="479" t="e">
        <v>#NAME?</v>
      </c>
      <c r="BN27" s="479" t="e">
        <v>#NAME?</v>
      </c>
      <c r="BO27" s="479" t="e">
        <v>#NAME?</v>
      </c>
      <c r="BP27" s="479" t="e">
        <v>#NAME?</v>
      </c>
      <c r="BQ27" s="479" t="e">
        <v>#NAME?</v>
      </c>
    </row>
    <row r="28" spans="1:69" ht="17.25" x14ac:dyDescent="0.25">
      <c r="A28" s="465">
        <v>23</v>
      </c>
      <c r="L28" s="53" t="e">
        <f t="shared" si="2"/>
        <v>#DIV/0!</v>
      </c>
      <c r="M28" s="6" t="e">
        <f t="shared" si="3"/>
        <v>#DIV/0!</v>
      </c>
      <c r="N28" s="6" t="e">
        <f t="shared" si="4"/>
        <v>#DIV/0!</v>
      </c>
      <c r="O28" s="6" t="e">
        <f t="shared" si="5"/>
        <v>#DIV/0!</v>
      </c>
      <c r="P28" s="6" t="e">
        <f t="shared" si="6"/>
        <v>#DIV/0!</v>
      </c>
      <c r="Q28" s="6" t="e">
        <f t="shared" si="7"/>
        <v>#DIV/0!</v>
      </c>
      <c r="R28" s="6" t="e">
        <f t="shared" si="8"/>
        <v>#DIV/0!</v>
      </c>
      <c r="S28" s="6" t="e">
        <f t="shared" si="9"/>
        <v>#DIV/0!</v>
      </c>
      <c r="T28" s="6" t="e">
        <f t="shared" si="10"/>
        <v>#DIV/0!</v>
      </c>
      <c r="U28" s="6" t="e">
        <f t="shared" si="11"/>
        <v>#DIV/0!</v>
      </c>
      <c r="W28" s="482"/>
      <c r="X28" s="482"/>
      <c r="Y28" s="482"/>
      <c r="Z28" s="479" t="s">
        <v>1260</v>
      </c>
      <c r="AA28" s="479"/>
      <c r="AB28" s="479"/>
      <c r="AC28" s="479" t="s">
        <v>1252</v>
      </c>
      <c r="AD28" s="479"/>
      <c r="AE28" s="479" t="s">
        <v>964</v>
      </c>
      <c r="AF28" s="479"/>
      <c r="AG28" s="479"/>
      <c r="AH28" s="479"/>
      <c r="AI28" s="479"/>
      <c r="AJ28" s="482"/>
      <c r="AK28" s="479" t="s">
        <v>1271</v>
      </c>
      <c r="AL28" s="479"/>
      <c r="AM28" s="479"/>
      <c r="AN28" s="479" t="s">
        <v>1252</v>
      </c>
      <c r="AO28" s="479"/>
      <c r="AP28" s="479" t="s">
        <v>964</v>
      </c>
      <c r="AQ28" s="479"/>
      <c r="AR28" s="479"/>
      <c r="AS28" s="479"/>
      <c r="AT28" s="479"/>
      <c r="AU28" s="482"/>
      <c r="AV28" s="482"/>
      <c r="AW28" s="482"/>
      <c r="AX28" s="482"/>
      <c r="AY28" s="482"/>
      <c r="AZ28" s="482"/>
      <c r="BA28" s="482"/>
      <c r="BB28" s="482"/>
      <c r="BC28" s="482"/>
      <c r="BD28" s="482"/>
      <c r="BE28" s="482"/>
      <c r="BF28" s="482"/>
      <c r="BG28" s="473" t="s">
        <v>17</v>
      </c>
      <c r="BH28" s="479" t="e">
        <v>#NAME?</v>
      </c>
      <c r="BI28" s="479" t="e">
        <v>#NAME?</v>
      </c>
      <c r="BJ28" s="479" t="e">
        <v>#NAME?</v>
      </c>
      <c r="BK28" s="479" t="e">
        <v>#NAME?</v>
      </c>
      <c r="BL28" s="479" t="e">
        <v>#NAME?</v>
      </c>
      <c r="BM28" s="479" t="e">
        <v>#NAME?</v>
      </c>
      <c r="BN28" s="479" t="e">
        <v>#NAME?</v>
      </c>
      <c r="BO28" s="479" t="e">
        <v>#NAME?</v>
      </c>
      <c r="BP28" s="479" t="e">
        <v>#NAME?</v>
      </c>
      <c r="BQ28" s="479" t="e">
        <v>#NAME?</v>
      </c>
    </row>
    <row r="29" spans="1:69" x14ac:dyDescent="0.25">
      <c r="A29" s="465">
        <v>24</v>
      </c>
      <c r="L29" s="53" t="e">
        <f t="shared" si="2"/>
        <v>#DIV/0!</v>
      </c>
      <c r="M29" s="6" t="e">
        <f t="shared" si="3"/>
        <v>#DIV/0!</v>
      </c>
      <c r="N29" s="6" t="e">
        <f t="shared" si="4"/>
        <v>#DIV/0!</v>
      </c>
      <c r="O29" s="6" t="e">
        <f t="shared" si="5"/>
        <v>#DIV/0!</v>
      </c>
      <c r="P29" s="6" t="e">
        <f t="shared" si="6"/>
        <v>#DIV/0!</v>
      </c>
      <c r="Q29" s="6" t="e">
        <f t="shared" si="7"/>
        <v>#DIV/0!</v>
      </c>
      <c r="R29" s="6" t="e">
        <f t="shared" si="8"/>
        <v>#DIV/0!</v>
      </c>
      <c r="S29" s="6" t="e">
        <f t="shared" si="9"/>
        <v>#DIV/0!</v>
      </c>
      <c r="T29" s="6" t="e">
        <f t="shared" si="10"/>
        <v>#DIV/0!</v>
      </c>
      <c r="U29" s="6" t="e">
        <f t="shared" si="11"/>
        <v>#DIV/0!</v>
      </c>
      <c r="W29" s="482"/>
      <c r="X29" s="482"/>
      <c r="Y29" s="482"/>
      <c r="Z29" s="485" t="e">
        <f>CORREL(MRzx1_,MRy2_)</f>
        <v>#NAME?</v>
      </c>
      <c r="AA29" s="479"/>
      <c r="AB29" s="479"/>
      <c r="AC29" s="485" t="e">
        <f t="array" ref="AC29:AC38">MMULT(MR_invCovzx_,r0_y2)</f>
        <v>#NAME?</v>
      </c>
      <c r="AD29" s="479"/>
      <c r="AE29" s="484" t="e">
        <f>SUMPRODUCT(r0_y2,b_y2)</f>
        <v>#NAME?</v>
      </c>
      <c r="AF29" s="479"/>
      <c r="AG29" s="479"/>
      <c r="AH29" s="479"/>
      <c r="AI29" s="479"/>
      <c r="AJ29" s="482"/>
      <c r="AK29" s="485" t="e">
        <f>CORREL(MRzx1_,MRy4_)</f>
        <v>#NAME?</v>
      </c>
      <c r="AL29" s="479"/>
      <c r="AM29" s="479"/>
      <c r="AN29" s="485" t="e">
        <f t="array" ref="AN29:AN38">MMULT(MR_invCovzx_,r0_y4)</f>
        <v>#NAME?</v>
      </c>
      <c r="AO29" s="479"/>
      <c r="AP29" s="484" t="e">
        <f>SUMPRODUCT(r0_y4,b_y4)</f>
        <v>#NAME?</v>
      </c>
      <c r="AQ29" s="479"/>
      <c r="AR29" s="479"/>
      <c r="AS29" s="479"/>
      <c r="AT29" s="479"/>
      <c r="AU29" s="482"/>
      <c r="AV29" s="482"/>
      <c r="AW29" s="482"/>
      <c r="AX29" s="482"/>
      <c r="AY29" s="482"/>
      <c r="AZ29" s="482"/>
      <c r="BA29" s="482"/>
      <c r="BB29" s="482"/>
      <c r="BC29" s="482"/>
      <c r="BD29" s="482"/>
      <c r="BE29" s="482"/>
      <c r="BF29" s="482"/>
      <c r="BG29" s="473" t="s">
        <v>18</v>
      </c>
      <c r="BH29" s="479" t="e">
        <v>#NAME?</v>
      </c>
      <c r="BI29" s="479" t="e">
        <v>#NAME?</v>
      </c>
      <c r="BJ29" s="479" t="e">
        <v>#NAME?</v>
      </c>
      <c r="BK29" s="479" t="e">
        <v>#NAME?</v>
      </c>
      <c r="BL29" s="479" t="e">
        <v>#NAME?</v>
      </c>
      <c r="BM29" s="479" t="e">
        <v>#NAME?</v>
      </c>
      <c r="BN29" s="479" t="e">
        <v>#NAME?</v>
      </c>
      <c r="BO29" s="479" t="e">
        <v>#NAME?</v>
      </c>
      <c r="BP29" s="479" t="e">
        <v>#NAME?</v>
      </c>
      <c r="BQ29" s="479" t="e">
        <v>#NAME?</v>
      </c>
    </row>
    <row r="30" spans="1:69" x14ac:dyDescent="0.25">
      <c r="A30" s="465">
        <v>25</v>
      </c>
      <c r="L30" s="53" t="e">
        <f t="shared" si="2"/>
        <v>#DIV/0!</v>
      </c>
      <c r="M30" s="6" t="e">
        <f t="shared" si="3"/>
        <v>#DIV/0!</v>
      </c>
      <c r="N30" s="6" t="e">
        <f t="shared" si="4"/>
        <v>#DIV/0!</v>
      </c>
      <c r="O30" s="6" t="e">
        <f t="shared" si="5"/>
        <v>#DIV/0!</v>
      </c>
      <c r="P30" s="6" t="e">
        <f t="shared" si="6"/>
        <v>#DIV/0!</v>
      </c>
      <c r="Q30" s="6" t="e">
        <f t="shared" si="7"/>
        <v>#DIV/0!</v>
      </c>
      <c r="R30" s="6" t="e">
        <f t="shared" si="8"/>
        <v>#DIV/0!</v>
      </c>
      <c r="S30" s="6" t="e">
        <f t="shared" si="9"/>
        <v>#DIV/0!</v>
      </c>
      <c r="T30" s="6" t="e">
        <f t="shared" si="10"/>
        <v>#DIV/0!</v>
      </c>
      <c r="U30" s="6" t="e">
        <f t="shared" si="11"/>
        <v>#DIV/0!</v>
      </c>
      <c r="W30" s="482"/>
      <c r="X30" s="482"/>
      <c r="Y30" s="482"/>
      <c r="Z30" s="503" t="e">
        <f>CORREL(MRzx2_,MRy2_)</f>
        <v>#NAME?</v>
      </c>
      <c r="AA30" s="481"/>
      <c r="AB30" s="479"/>
      <c r="AC30" s="503" t="e">
        <v>#NAME?</v>
      </c>
      <c r="AD30" s="479"/>
      <c r="AE30" s="479"/>
      <c r="AF30" s="479"/>
      <c r="AG30" s="479"/>
      <c r="AH30" s="479"/>
      <c r="AI30" s="479"/>
      <c r="AJ30" s="482"/>
      <c r="AK30" s="503" t="e">
        <f>CORREL(MRzx2_,MRy4_)</f>
        <v>#NAME?</v>
      </c>
      <c r="AL30" s="481"/>
      <c r="AM30" s="479"/>
      <c r="AN30" s="503" t="e">
        <v>#NAME?</v>
      </c>
      <c r="AO30" s="479"/>
      <c r="AP30" s="479"/>
      <c r="AQ30" s="479"/>
      <c r="AR30" s="479"/>
      <c r="AS30" s="479"/>
      <c r="AT30" s="479"/>
      <c r="AU30" s="482"/>
      <c r="AV30" s="482"/>
      <c r="AW30" s="482"/>
      <c r="AX30" s="482"/>
      <c r="AY30" s="482"/>
      <c r="AZ30" s="482"/>
      <c r="BA30" s="482"/>
      <c r="BB30" s="482"/>
      <c r="BC30" s="482"/>
      <c r="BD30" s="482"/>
      <c r="BE30" s="482"/>
      <c r="BF30" s="482"/>
      <c r="BG30" s="473" t="s">
        <v>618</v>
      </c>
      <c r="BH30" s="479" t="e">
        <v>#NAME?</v>
      </c>
      <c r="BI30" s="479" t="e">
        <v>#NAME?</v>
      </c>
      <c r="BJ30" s="479" t="e">
        <v>#NAME?</v>
      </c>
      <c r="BK30" s="479" t="e">
        <v>#NAME?</v>
      </c>
      <c r="BL30" s="479" t="e">
        <v>#NAME?</v>
      </c>
      <c r="BM30" s="479" t="e">
        <v>#NAME?</v>
      </c>
      <c r="BN30" s="479" t="e">
        <v>#NAME?</v>
      </c>
      <c r="BO30" s="479" t="e">
        <v>#NAME?</v>
      </c>
      <c r="BP30" s="479" t="e">
        <v>#NAME?</v>
      </c>
      <c r="BQ30" s="479" t="e">
        <v>#NAME?</v>
      </c>
    </row>
    <row r="31" spans="1:69" x14ac:dyDescent="0.25">
      <c r="A31" s="465">
        <v>26</v>
      </c>
      <c r="L31" s="53" t="e">
        <f t="shared" si="2"/>
        <v>#DIV/0!</v>
      </c>
      <c r="M31" s="6" t="e">
        <f t="shared" si="3"/>
        <v>#DIV/0!</v>
      </c>
      <c r="N31" s="6" t="e">
        <f t="shared" si="4"/>
        <v>#DIV/0!</v>
      </c>
      <c r="O31" s="6" t="e">
        <f t="shared" si="5"/>
        <v>#DIV/0!</v>
      </c>
      <c r="P31" s="6" t="e">
        <f t="shared" si="6"/>
        <v>#DIV/0!</v>
      </c>
      <c r="Q31" s="6" t="e">
        <f t="shared" si="7"/>
        <v>#DIV/0!</v>
      </c>
      <c r="R31" s="6" t="e">
        <f t="shared" si="8"/>
        <v>#DIV/0!</v>
      </c>
      <c r="S31" s="6" t="e">
        <f t="shared" si="9"/>
        <v>#DIV/0!</v>
      </c>
      <c r="T31" s="6" t="e">
        <f t="shared" si="10"/>
        <v>#DIV/0!</v>
      </c>
      <c r="U31" s="6" t="e">
        <f t="shared" si="11"/>
        <v>#DIV/0!</v>
      </c>
      <c r="W31" s="482"/>
      <c r="X31" s="482"/>
      <c r="Y31" s="482"/>
      <c r="Z31" s="486" t="e">
        <f>CORREL(MRzx3_,MRy2_)</f>
        <v>#NAME?</v>
      </c>
      <c r="AA31" s="479"/>
      <c r="AB31" s="479"/>
      <c r="AC31" s="486" t="e">
        <v>#NAME?</v>
      </c>
      <c r="AD31" s="479"/>
      <c r="AE31" s="479" t="s">
        <v>682</v>
      </c>
      <c r="AF31" s="479"/>
      <c r="AG31" s="479"/>
      <c r="AH31" s="479"/>
      <c r="AI31" s="479"/>
      <c r="AJ31" s="482"/>
      <c r="AK31" s="486" t="e">
        <f>CORREL(MRzx3_,MRy4_)</f>
        <v>#NAME?</v>
      </c>
      <c r="AL31" s="479"/>
      <c r="AM31" s="479"/>
      <c r="AN31" s="486" t="e">
        <v>#NAME?</v>
      </c>
      <c r="AO31" s="479"/>
      <c r="AP31" s="479" t="s">
        <v>682</v>
      </c>
      <c r="AQ31" s="479"/>
      <c r="AR31" s="479"/>
      <c r="AS31" s="479"/>
      <c r="AT31" s="479"/>
      <c r="AU31" s="482"/>
      <c r="AV31" s="482"/>
      <c r="AW31" s="482"/>
      <c r="AX31" s="482"/>
      <c r="AY31" s="482"/>
      <c r="AZ31" s="482"/>
      <c r="BA31" s="482"/>
      <c r="BB31" s="482"/>
      <c r="BC31" s="482"/>
      <c r="BD31" s="482"/>
      <c r="BE31" s="482"/>
      <c r="BF31" s="482"/>
      <c r="BG31" s="471" t="s">
        <v>619</v>
      </c>
      <c r="BH31" s="479" t="e">
        <v>#NAME?</v>
      </c>
      <c r="BI31" s="479" t="e">
        <v>#NAME?</v>
      </c>
      <c r="BJ31" s="479" t="e">
        <v>#NAME?</v>
      </c>
      <c r="BK31" s="479" t="e">
        <v>#NAME?</v>
      </c>
      <c r="BL31" s="479" t="e">
        <v>#NAME?</v>
      </c>
      <c r="BM31" s="479" t="e">
        <v>#NAME?</v>
      </c>
      <c r="BN31" s="479" t="e">
        <v>#NAME?</v>
      </c>
      <c r="BO31" s="479" t="e">
        <v>#NAME?</v>
      </c>
      <c r="BP31" s="479" t="e">
        <v>#NAME?</v>
      </c>
      <c r="BQ31" s="479" t="e">
        <v>#NAME?</v>
      </c>
    </row>
    <row r="32" spans="1:69" x14ac:dyDescent="0.25">
      <c r="A32" s="465">
        <v>27</v>
      </c>
      <c r="L32" s="53" t="e">
        <f t="shared" si="2"/>
        <v>#DIV/0!</v>
      </c>
      <c r="M32" s="6" t="e">
        <f t="shared" si="3"/>
        <v>#DIV/0!</v>
      </c>
      <c r="N32" s="6" t="e">
        <f t="shared" si="4"/>
        <v>#DIV/0!</v>
      </c>
      <c r="O32" s="6" t="e">
        <f t="shared" si="5"/>
        <v>#DIV/0!</v>
      </c>
      <c r="P32" s="6" t="e">
        <f t="shared" si="6"/>
        <v>#DIV/0!</v>
      </c>
      <c r="Q32" s="6" t="e">
        <f t="shared" si="7"/>
        <v>#DIV/0!</v>
      </c>
      <c r="R32" s="6" t="e">
        <f t="shared" si="8"/>
        <v>#DIV/0!</v>
      </c>
      <c r="S32" s="6" t="e">
        <f t="shared" si="9"/>
        <v>#DIV/0!</v>
      </c>
      <c r="T32" s="6" t="e">
        <f t="shared" si="10"/>
        <v>#DIV/0!</v>
      </c>
      <c r="U32" s="6" t="e">
        <f t="shared" si="11"/>
        <v>#DIV/0!</v>
      </c>
      <c r="W32" s="482"/>
      <c r="X32" s="482"/>
      <c r="Y32" s="482"/>
      <c r="Z32" s="486" t="e">
        <f>CORREL(MRzx4_,MRy2_)</f>
        <v>#NAME?</v>
      </c>
      <c r="AA32" s="479"/>
      <c r="AB32" s="479"/>
      <c r="AC32" s="486" t="e">
        <v>#NAME?</v>
      </c>
      <c r="AD32" s="479"/>
      <c r="AE32" s="484" t="e">
        <f>SQRT(AE29)</f>
        <v>#NAME?</v>
      </c>
      <c r="AF32" s="479"/>
      <c r="AG32" s="479"/>
      <c r="AH32" s="479"/>
      <c r="AI32" s="479"/>
      <c r="AJ32" s="482"/>
      <c r="AK32" s="486" t="e">
        <f>CORREL(MRzx4_,MRy4_)</f>
        <v>#NAME?</v>
      </c>
      <c r="AL32" s="479"/>
      <c r="AM32" s="479"/>
      <c r="AN32" s="486" t="e">
        <v>#NAME?</v>
      </c>
      <c r="AO32" s="479"/>
      <c r="AP32" s="484" t="e">
        <f>SQRT(AP29)</f>
        <v>#NAME?</v>
      </c>
      <c r="AQ32" s="479"/>
      <c r="AR32" s="479"/>
      <c r="AS32" s="479"/>
      <c r="AT32" s="479"/>
      <c r="AU32" s="482"/>
      <c r="AV32" s="482"/>
      <c r="AW32" s="482"/>
      <c r="AX32" s="482"/>
      <c r="AY32" s="482"/>
      <c r="AZ32" s="482"/>
      <c r="BA32" s="482"/>
      <c r="BB32" s="482"/>
      <c r="BC32" s="482"/>
      <c r="BD32" s="482"/>
      <c r="BE32" s="482"/>
      <c r="BF32" s="482"/>
      <c r="BG32" s="482"/>
      <c r="BH32" s="482"/>
      <c r="BI32" s="482"/>
      <c r="BJ32" s="482"/>
    </row>
    <row r="33" spans="1:62" x14ac:dyDescent="0.25">
      <c r="A33" s="465">
        <v>28</v>
      </c>
      <c r="L33" s="53" t="e">
        <f t="shared" si="2"/>
        <v>#DIV/0!</v>
      </c>
      <c r="M33" s="6" t="e">
        <f t="shared" si="3"/>
        <v>#DIV/0!</v>
      </c>
      <c r="N33" s="6" t="e">
        <f t="shared" si="4"/>
        <v>#DIV/0!</v>
      </c>
      <c r="O33" s="6" t="e">
        <f t="shared" si="5"/>
        <v>#DIV/0!</v>
      </c>
      <c r="P33" s="6" t="e">
        <f t="shared" si="6"/>
        <v>#DIV/0!</v>
      </c>
      <c r="Q33" s="6" t="e">
        <f t="shared" si="7"/>
        <v>#DIV/0!</v>
      </c>
      <c r="R33" s="6" t="e">
        <f t="shared" si="8"/>
        <v>#DIV/0!</v>
      </c>
      <c r="S33" s="6" t="e">
        <f t="shared" si="9"/>
        <v>#DIV/0!</v>
      </c>
      <c r="T33" s="6" t="e">
        <f t="shared" si="10"/>
        <v>#DIV/0!</v>
      </c>
      <c r="U33" s="6" t="e">
        <f t="shared" si="11"/>
        <v>#DIV/0!</v>
      </c>
      <c r="W33" s="482"/>
      <c r="X33" s="482"/>
      <c r="Y33" s="482"/>
      <c r="Z33" s="486" t="e">
        <f>CORREL(MRzx5_,MRy2_)</f>
        <v>#NAME?</v>
      </c>
      <c r="AA33" s="479"/>
      <c r="AB33" s="479"/>
      <c r="AC33" s="486" t="e">
        <v>#NAME?</v>
      </c>
      <c r="AD33" s="479"/>
      <c r="AE33" s="479"/>
      <c r="AF33" s="479"/>
      <c r="AG33" s="479"/>
      <c r="AH33" s="479"/>
      <c r="AI33" s="479"/>
      <c r="AJ33" s="482"/>
      <c r="AK33" s="486" t="e">
        <f>CORREL(MRzx5_,MRy4_)</f>
        <v>#NAME?</v>
      </c>
      <c r="AL33" s="479"/>
      <c r="AM33" s="479"/>
      <c r="AN33" s="486" t="e">
        <v>#NAME?</v>
      </c>
      <c r="AO33" s="479"/>
      <c r="AP33" s="479"/>
      <c r="AQ33" s="479"/>
      <c r="AR33" s="479"/>
      <c r="AS33" s="479"/>
      <c r="AT33" s="479"/>
      <c r="AU33" s="482"/>
      <c r="AV33" s="482"/>
      <c r="AW33" s="482"/>
      <c r="AX33" s="482"/>
      <c r="AY33" s="482"/>
      <c r="AZ33" s="482"/>
      <c r="BA33" s="482"/>
      <c r="BB33" s="482"/>
      <c r="BC33" s="482"/>
      <c r="BD33" s="482"/>
      <c r="BE33" s="482"/>
      <c r="BF33" s="482"/>
      <c r="BG33" s="482"/>
      <c r="BH33" s="482"/>
      <c r="BI33" s="482"/>
      <c r="BJ33" s="482"/>
    </row>
    <row r="34" spans="1:62" x14ac:dyDescent="0.25">
      <c r="A34" s="465">
        <v>29</v>
      </c>
      <c r="L34" s="53" t="e">
        <f t="shared" si="2"/>
        <v>#DIV/0!</v>
      </c>
      <c r="M34" s="6" t="e">
        <f t="shared" si="3"/>
        <v>#DIV/0!</v>
      </c>
      <c r="N34" s="6" t="e">
        <f t="shared" si="4"/>
        <v>#DIV/0!</v>
      </c>
      <c r="O34" s="6" t="e">
        <f t="shared" si="5"/>
        <v>#DIV/0!</v>
      </c>
      <c r="P34" s="6" t="e">
        <f t="shared" si="6"/>
        <v>#DIV/0!</v>
      </c>
      <c r="Q34" s="6" t="e">
        <f t="shared" si="7"/>
        <v>#DIV/0!</v>
      </c>
      <c r="R34" s="6" t="e">
        <f t="shared" si="8"/>
        <v>#DIV/0!</v>
      </c>
      <c r="S34" s="6" t="e">
        <f t="shared" si="9"/>
        <v>#DIV/0!</v>
      </c>
      <c r="T34" s="6" t="e">
        <f t="shared" si="10"/>
        <v>#DIV/0!</v>
      </c>
      <c r="U34" s="6" t="e">
        <f t="shared" si="11"/>
        <v>#DIV/0!</v>
      </c>
      <c r="W34" s="482"/>
      <c r="X34" s="482"/>
      <c r="Y34" s="482"/>
      <c r="Z34" s="486" t="e">
        <f>CORREL(MRzx6_,MRy2_)</f>
        <v>#NAME?</v>
      </c>
      <c r="AA34" s="479"/>
      <c r="AB34" s="479"/>
      <c r="AC34" s="486" t="e">
        <v>#NAME?</v>
      </c>
      <c r="AD34" s="479"/>
      <c r="AE34" s="479"/>
      <c r="AF34" s="479"/>
      <c r="AG34" s="479"/>
      <c r="AH34" s="479"/>
      <c r="AI34" s="479"/>
      <c r="AJ34" s="482"/>
      <c r="AK34" s="486" t="e">
        <f>CORREL(MRzx6_,MRy4_)</f>
        <v>#NAME?</v>
      </c>
      <c r="AL34" s="479"/>
      <c r="AM34" s="479"/>
      <c r="AN34" s="486" t="e">
        <v>#NAME?</v>
      </c>
      <c r="AO34" s="479"/>
      <c r="AP34" s="479"/>
      <c r="AQ34" s="479"/>
      <c r="AR34" s="479"/>
      <c r="AS34" s="479"/>
      <c r="AT34" s="479"/>
      <c r="AU34" s="482"/>
      <c r="AV34" s="482"/>
      <c r="AW34" s="482"/>
      <c r="AX34" s="482"/>
      <c r="AY34" s="482"/>
      <c r="AZ34" s="482"/>
      <c r="BA34" s="482"/>
      <c r="BB34" s="482"/>
      <c r="BC34" s="482"/>
      <c r="BD34" s="482"/>
      <c r="BE34" s="482"/>
      <c r="BF34" s="482"/>
      <c r="BG34" s="482"/>
      <c r="BH34" s="482"/>
      <c r="BI34" s="482"/>
      <c r="BJ34" s="482"/>
    </row>
    <row r="35" spans="1:62" x14ac:dyDescent="0.25">
      <c r="A35" s="465">
        <v>30</v>
      </c>
      <c r="L35" s="53" t="e">
        <f t="shared" si="2"/>
        <v>#DIV/0!</v>
      </c>
      <c r="M35" s="6" t="e">
        <f t="shared" si="3"/>
        <v>#DIV/0!</v>
      </c>
      <c r="N35" s="6" t="e">
        <f t="shared" si="4"/>
        <v>#DIV/0!</v>
      </c>
      <c r="O35" s="6" t="e">
        <f t="shared" si="5"/>
        <v>#DIV/0!</v>
      </c>
      <c r="P35" s="6" t="e">
        <f t="shared" si="6"/>
        <v>#DIV/0!</v>
      </c>
      <c r="Q35" s="6" t="e">
        <f t="shared" si="7"/>
        <v>#DIV/0!</v>
      </c>
      <c r="R35" s="6" t="e">
        <f t="shared" si="8"/>
        <v>#DIV/0!</v>
      </c>
      <c r="S35" s="6" t="e">
        <f t="shared" si="9"/>
        <v>#DIV/0!</v>
      </c>
      <c r="T35" s="6" t="e">
        <f t="shared" si="10"/>
        <v>#DIV/0!</v>
      </c>
      <c r="U35" s="6" t="e">
        <f t="shared" si="11"/>
        <v>#DIV/0!</v>
      </c>
      <c r="W35" s="479"/>
      <c r="X35" s="479"/>
      <c r="Y35" s="479"/>
      <c r="Z35" s="486" t="e">
        <f>CORREL(MRzx7_,MRy2_)</f>
        <v>#NAME?</v>
      </c>
      <c r="AA35" s="479"/>
      <c r="AB35" s="479"/>
      <c r="AC35" s="486" t="e">
        <v>#NAME?</v>
      </c>
      <c r="AD35" s="479"/>
      <c r="AE35" s="479"/>
      <c r="AF35" s="479"/>
      <c r="AG35" s="479"/>
      <c r="AH35" s="479"/>
      <c r="AI35" s="479"/>
      <c r="AJ35" s="479"/>
      <c r="AK35" s="486" t="e">
        <f>CORREL(MRzx7_,MRy4_)</f>
        <v>#NAME?</v>
      </c>
      <c r="AL35" s="479"/>
      <c r="AM35" s="479"/>
      <c r="AN35" s="486" t="e">
        <v>#NAME?</v>
      </c>
      <c r="AO35" s="479"/>
      <c r="AP35" s="479"/>
      <c r="AQ35" s="479"/>
      <c r="AR35" s="479"/>
      <c r="AS35" s="479"/>
      <c r="AT35" s="479"/>
      <c r="AU35" s="479"/>
      <c r="AV35" s="479"/>
      <c r="AW35" s="479"/>
      <c r="AX35" s="479"/>
      <c r="AY35" s="479"/>
      <c r="AZ35" s="479"/>
      <c r="BA35" s="479"/>
      <c r="BB35" s="479"/>
      <c r="BC35" s="479"/>
      <c r="BD35" s="479"/>
      <c r="BE35" s="479"/>
      <c r="BF35" s="479"/>
    </row>
    <row r="36" spans="1:62" x14ac:dyDescent="0.25">
      <c r="A36" s="465">
        <v>31</v>
      </c>
      <c r="L36" s="53" t="e">
        <f t="shared" si="2"/>
        <v>#DIV/0!</v>
      </c>
      <c r="M36" s="6" t="e">
        <f t="shared" si="3"/>
        <v>#DIV/0!</v>
      </c>
      <c r="N36" s="6" t="e">
        <f t="shared" si="4"/>
        <v>#DIV/0!</v>
      </c>
      <c r="O36" s="6" t="e">
        <f t="shared" si="5"/>
        <v>#DIV/0!</v>
      </c>
      <c r="P36" s="6" t="e">
        <f t="shared" si="6"/>
        <v>#DIV/0!</v>
      </c>
      <c r="Q36" s="6" t="e">
        <f t="shared" si="7"/>
        <v>#DIV/0!</v>
      </c>
      <c r="R36" s="6" t="e">
        <f t="shared" si="8"/>
        <v>#DIV/0!</v>
      </c>
      <c r="S36" s="6" t="e">
        <f t="shared" si="9"/>
        <v>#DIV/0!</v>
      </c>
      <c r="T36" s="6" t="e">
        <f t="shared" si="10"/>
        <v>#DIV/0!</v>
      </c>
      <c r="U36" s="6" t="e">
        <f t="shared" si="11"/>
        <v>#DIV/0!</v>
      </c>
      <c r="W36" s="479"/>
      <c r="X36" s="479"/>
      <c r="Y36" s="479"/>
      <c r="Z36" s="486" t="e">
        <f>CORREL(MRzx8_,MRy2_)</f>
        <v>#NAME?</v>
      </c>
      <c r="AA36" s="479"/>
      <c r="AB36" s="479"/>
      <c r="AC36" s="486" t="e">
        <v>#NAME?</v>
      </c>
      <c r="AD36" s="479"/>
      <c r="AE36" s="479"/>
      <c r="AF36" s="479"/>
      <c r="AG36" s="482"/>
      <c r="AH36" s="482"/>
      <c r="AI36" s="482"/>
      <c r="AJ36" s="479"/>
      <c r="AK36" s="486" t="e">
        <f>CORREL(MRzx8_,MRy4_)</f>
        <v>#NAME?</v>
      </c>
      <c r="AL36" s="479"/>
      <c r="AM36" s="479"/>
      <c r="AN36" s="486" t="e">
        <v>#NAME?</v>
      </c>
      <c r="AO36" s="479"/>
      <c r="AP36" s="479"/>
      <c r="AQ36" s="479"/>
      <c r="AR36" s="482"/>
      <c r="AS36" s="482"/>
      <c r="AT36" s="482"/>
      <c r="AU36" s="479"/>
      <c r="AV36" s="479"/>
      <c r="AW36" s="479"/>
      <c r="AX36" s="479"/>
      <c r="AY36" s="479"/>
      <c r="AZ36" s="479"/>
      <c r="BA36" s="479"/>
      <c r="BB36" s="479"/>
      <c r="BC36" s="479"/>
      <c r="BD36" s="479"/>
      <c r="BE36" s="479"/>
      <c r="BF36" s="479"/>
    </row>
    <row r="37" spans="1:62" x14ac:dyDescent="0.25">
      <c r="A37" s="465">
        <v>32</v>
      </c>
      <c r="L37" s="53" t="e">
        <f t="shared" si="2"/>
        <v>#DIV/0!</v>
      </c>
      <c r="M37" s="6" t="e">
        <f t="shared" si="3"/>
        <v>#DIV/0!</v>
      </c>
      <c r="N37" s="6" t="e">
        <f t="shared" si="4"/>
        <v>#DIV/0!</v>
      </c>
      <c r="O37" s="6" t="e">
        <f t="shared" si="5"/>
        <v>#DIV/0!</v>
      </c>
      <c r="P37" s="6" t="e">
        <f t="shared" si="6"/>
        <v>#DIV/0!</v>
      </c>
      <c r="Q37" s="6" t="e">
        <f t="shared" si="7"/>
        <v>#DIV/0!</v>
      </c>
      <c r="R37" s="6" t="e">
        <f t="shared" si="8"/>
        <v>#DIV/0!</v>
      </c>
      <c r="S37" s="6" t="e">
        <f t="shared" si="9"/>
        <v>#DIV/0!</v>
      </c>
      <c r="T37" s="6" t="e">
        <f t="shared" si="10"/>
        <v>#DIV/0!</v>
      </c>
      <c r="U37" s="6" t="e">
        <f t="shared" si="11"/>
        <v>#DIV/0!</v>
      </c>
      <c r="W37" s="481"/>
      <c r="X37" s="481"/>
      <c r="Y37" s="481"/>
      <c r="Z37" s="503" t="e">
        <f>CORREL(MRzx9_,MRy2_)</f>
        <v>#NAME?</v>
      </c>
      <c r="AA37" s="482"/>
      <c r="AB37" s="479"/>
      <c r="AC37" s="503" t="e">
        <v>#NAME?</v>
      </c>
      <c r="AD37" s="482"/>
      <c r="AE37" s="482"/>
      <c r="AF37" s="479"/>
      <c r="AG37" s="482"/>
      <c r="AH37" s="482"/>
      <c r="AI37" s="482"/>
      <c r="AJ37" s="479"/>
      <c r="AK37" s="503" t="e">
        <f>CORREL(MRzx9_,MRy4_)</f>
        <v>#NAME?</v>
      </c>
      <c r="AL37" s="482"/>
      <c r="AM37" s="479"/>
      <c r="AN37" s="503" t="e">
        <v>#NAME?</v>
      </c>
      <c r="AO37" s="482"/>
      <c r="AP37" s="482"/>
      <c r="AQ37" s="479"/>
      <c r="AR37" s="482"/>
      <c r="AS37" s="482"/>
      <c r="AT37" s="482"/>
      <c r="AU37" s="479"/>
      <c r="AV37" s="479"/>
      <c r="AW37" s="479"/>
      <c r="AX37" s="479"/>
      <c r="AY37" s="479"/>
      <c r="AZ37" s="479"/>
      <c r="BA37" s="479"/>
      <c r="BB37" s="479"/>
      <c r="BC37" s="479"/>
      <c r="BD37" s="479"/>
      <c r="BE37" s="479"/>
      <c r="BF37" s="479"/>
    </row>
    <row r="38" spans="1:62" x14ac:dyDescent="0.25">
      <c r="A38" s="465">
        <v>33</v>
      </c>
      <c r="L38" s="53" t="e">
        <f t="shared" si="2"/>
        <v>#DIV/0!</v>
      </c>
      <c r="M38" s="6" t="e">
        <f t="shared" si="3"/>
        <v>#DIV/0!</v>
      </c>
      <c r="N38" s="6" t="e">
        <f t="shared" si="4"/>
        <v>#DIV/0!</v>
      </c>
      <c r="O38" s="6" t="e">
        <f t="shared" si="5"/>
        <v>#DIV/0!</v>
      </c>
      <c r="P38" s="6" t="e">
        <f t="shared" si="6"/>
        <v>#DIV/0!</v>
      </c>
      <c r="Q38" s="6" t="e">
        <f t="shared" si="7"/>
        <v>#DIV/0!</v>
      </c>
      <c r="R38" s="6" t="e">
        <f t="shared" si="8"/>
        <v>#DIV/0!</v>
      </c>
      <c r="S38" s="6" t="e">
        <f t="shared" si="9"/>
        <v>#DIV/0!</v>
      </c>
      <c r="T38" s="6" t="e">
        <f t="shared" si="10"/>
        <v>#DIV/0!</v>
      </c>
      <c r="U38" s="6" t="e">
        <f t="shared" si="11"/>
        <v>#DIV/0!</v>
      </c>
      <c r="W38" s="481"/>
      <c r="X38" s="481"/>
      <c r="Y38" s="481"/>
      <c r="Z38" s="504" t="e">
        <f>CORREL(MRzx10_,MRy2_)</f>
        <v>#NAME?</v>
      </c>
      <c r="AA38" s="482"/>
      <c r="AB38" s="479"/>
      <c r="AC38" s="504" t="e">
        <v>#NAME?</v>
      </c>
      <c r="AD38" s="482"/>
      <c r="AE38" s="482"/>
      <c r="AF38" s="482"/>
      <c r="AG38" s="482"/>
      <c r="AH38" s="482"/>
      <c r="AI38" s="482"/>
      <c r="AJ38" s="479"/>
      <c r="AK38" s="504" t="e">
        <f>CORREL(MRzx10_,MRy4_)</f>
        <v>#NAME?</v>
      </c>
      <c r="AL38" s="482"/>
      <c r="AM38" s="479"/>
      <c r="AN38" s="504" t="e">
        <v>#NAME?</v>
      </c>
      <c r="AO38" s="482"/>
      <c r="AP38" s="482"/>
      <c r="AQ38" s="482"/>
      <c r="AR38" s="482"/>
      <c r="AS38" s="482"/>
      <c r="AT38" s="482"/>
      <c r="AU38" s="479"/>
      <c r="AV38" s="479"/>
      <c r="AW38" s="479"/>
      <c r="AX38" s="479"/>
      <c r="AY38" s="479"/>
      <c r="AZ38" s="479"/>
      <c r="BA38" s="479"/>
      <c r="BB38" s="479"/>
      <c r="BC38" s="479"/>
      <c r="BD38" s="479"/>
      <c r="BE38" s="479"/>
      <c r="BF38" s="479"/>
    </row>
    <row r="39" spans="1:62" x14ac:dyDescent="0.25">
      <c r="A39" s="465">
        <v>34</v>
      </c>
      <c r="L39" s="53" t="e">
        <f t="shared" si="2"/>
        <v>#DIV/0!</v>
      </c>
      <c r="M39" s="6" t="e">
        <f t="shared" si="3"/>
        <v>#DIV/0!</v>
      </c>
      <c r="N39" s="6" t="e">
        <f t="shared" si="4"/>
        <v>#DIV/0!</v>
      </c>
      <c r="O39" s="6" t="e">
        <f t="shared" si="5"/>
        <v>#DIV/0!</v>
      </c>
      <c r="P39" s="6" t="e">
        <f t="shared" si="6"/>
        <v>#DIV/0!</v>
      </c>
      <c r="Q39" s="6" t="e">
        <f t="shared" si="7"/>
        <v>#DIV/0!</v>
      </c>
      <c r="R39" s="6" t="e">
        <f t="shared" si="8"/>
        <v>#DIV/0!</v>
      </c>
      <c r="S39" s="6" t="e">
        <f t="shared" si="9"/>
        <v>#DIV/0!</v>
      </c>
      <c r="T39" s="6" t="e">
        <f t="shared" si="10"/>
        <v>#DIV/0!</v>
      </c>
      <c r="U39" s="6" t="e">
        <f t="shared" si="11"/>
        <v>#DIV/0!</v>
      </c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79"/>
      <c r="AH39" s="479"/>
      <c r="AI39" s="479"/>
      <c r="AJ39" s="479"/>
      <c r="AK39" s="479"/>
      <c r="AL39" s="479"/>
      <c r="AM39" s="479"/>
      <c r="AN39" s="479"/>
      <c r="AO39" s="479"/>
      <c r="AP39" s="479"/>
      <c r="AQ39" s="479"/>
      <c r="AR39" s="479"/>
      <c r="AS39" s="479"/>
      <c r="AT39" s="479"/>
      <c r="AU39" s="479"/>
      <c r="AV39" s="479"/>
      <c r="AW39" s="479"/>
      <c r="AX39" s="479"/>
      <c r="AY39" s="479"/>
      <c r="AZ39" s="479"/>
      <c r="BA39" s="479"/>
      <c r="BB39" s="479"/>
      <c r="BC39" s="479"/>
      <c r="BD39" s="479"/>
      <c r="BE39" s="479"/>
      <c r="BF39" s="479"/>
    </row>
    <row r="40" spans="1:62" x14ac:dyDescent="0.25">
      <c r="A40" s="465">
        <v>35</v>
      </c>
      <c r="L40" s="53" t="e">
        <f t="shared" si="2"/>
        <v>#DIV/0!</v>
      </c>
      <c r="M40" s="6" t="e">
        <f t="shared" si="3"/>
        <v>#DIV/0!</v>
      </c>
      <c r="N40" s="6" t="e">
        <f t="shared" si="4"/>
        <v>#DIV/0!</v>
      </c>
      <c r="O40" s="6" t="e">
        <f t="shared" si="5"/>
        <v>#DIV/0!</v>
      </c>
      <c r="P40" s="6" t="e">
        <f t="shared" si="6"/>
        <v>#DIV/0!</v>
      </c>
      <c r="Q40" s="6" t="e">
        <f t="shared" si="7"/>
        <v>#DIV/0!</v>
      </c>
      <c r="R40" s="6" t="e">
        <f t="shared" si="8"/>
        <v>#DIV/0!</v>
      </c>
      <c r="S40" s="6" t="e">
        <f t="shared" si="9"/>
        <v>#DIV/0!</v>
      </c>
      <c r="T40" s="6" t="e">
        <f t="shared" si="10"/>
        <v>#DIV/0!</v>
      </c>
      <c r="U40" s="6" t="e">
        <f t="shared" si="11"/>
        <v>#DIV/0!</v>
      </c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79"/>
      <c r="AH40" s="479"/>
      <c r="AI40" s="479"/>
      <c r="AJ40" s="479"/>
      <c r="AK40" s="479"/>
      <c r="AL40" s="479"/>
      <c r="AM40" s="479"/>
      <c r="AN40" s="479"/>
      <c r="AO40" s="479"/>
      <c r="AP40" s="479"/>
      <c r="AQ40" s="479"/>
      <c r="AR40" s="479"/>
      <c r="AS40" s="479"/>
      <c r="AT40" s="479"/>
      <c r="AU40" s="479"/>
      <c r="AV40" s="479"/>
      <c r="AW40" s="479"/>
      <c r="AX40" s="479"/>
      <c r="AY40" s="479"/>
      <c r="AZ40" s="479"/>
      <c r="BA40" s="479"/>
      <c r="BB40" s="479"/>
      <c r="BC40" s="479"/>
      <c r="BD40" s="479"/>
      <c r="BE40" s="479"/>
      <c r="BF40" s="479"/>
    </row>
    <row r="41" spans="1:62" x14ac:dyDescent="0.25">
      <c r="A41" s="465">
        <v>36</v>
      </c>
      <c r="L41" s="53" t="e">
        <f t="shared" si="2"/>
        <v>#DIV/0!</v>
      </c>
      <c r="M41" s="6" t="e">
        <f t="shared" si="3"/>
        <v>#DIV/0!</v>
      </c>
      <c r="N41" s="6" t="e">
        <f t="shared" si="4"/>
        <v>#DIV/0!</v>
      </c>
      <c r="O41" s="6" t="e">
        <f t="shared" si="5"/>
        <v>#DIV/0!</v>
      </c>
      <c r="P41" s="6" t="e">
        <f t="shared" si="6"/>
        <v>#DIV/0!</v>
      </c>
      <c r="Q41" s="6" t="e">
        <f t="shared" si="7"/>
        <v>#DIV/0!</v>
      </c>
      <c r="R41" s="6" t="e">
        <f t="shared" si="8"/>
        <v>#DIV/0!</v>
      </c>
      <c r="S41" s="6" t="e">
        <f t="shared" si="9"/>
        <v>#DIV/0!</v>
      </c>
      <c r="T41" s="6" t="e">
        <f t="shared" si="10"/>
        <v>#DIV/0!</v>
      </c>
      <c r="U41" s="6" t="e">
        <f t="shared" si="11"/>
        <v>#DIV/0!</v>
      </c>
      <c r="W41" s="479"/>
      <c r="X41" s="479"/>
      <c r="Y41" s="479"/>
      <c r="Z41" s="479"/>
      <c r="AA41" s="479"/>
      <c r="AB41" s="479"/>
      <c r="AC41" s="479"/>
      <c r="AD41" s="479"/>
      <c r="AE41" s="479"/>
      <c r="AF41" s="479"/>
      <c r="AG41" s="479"/>
      <c r="AH41" s="479"/>
      <c r="AI41" s="479"/>
      <c r="AJ41" s="479"/>
      <c r="AK41" s="47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479"/>
      <c r="AY41" s="479"/>
      <c r="AZ41" s="479"/>
      <c r="BA41" s="479"/>
      <c r="BB41" s="479"/>
      <c r="BC41" s="479"/>
      <c r="BD41" s="479"/>
      <c r="BE41" s="479"/>
      <c r="BF41" s="479"/>
    </row>
    <row r="42" spans="1:62" x14ac:dyDescent="0.25">
      <c r="A42" s="465">
        <v>37</v>
      </c>
      <c r="L42" s="53" t="e">
        <f t="shared" si="2"/>
        <v>#DIV/0!</v>
      </c>
      <c r="M42" s="6" t="e">
        <f t="shared" si="3"/>
        <v>#DIV/0!</v>
      </c>
      <c r="N42" s="6" t="e">
        <f t="shared" si="4"/>
        <v>#DIV/0!</v>
      </c>
      <c r="O42" s="6" t="e">
        <f t="shared" si="5"/>
        <v>#DIV/0!</v>
      </c>
      <c r="P42" s="6" t="e">
        <f t="shared" si="6"/>
        <v>#DIV/0!</v>
      </c>
      <c r="Q42" s="6" t="e">
        <f t="shared" si="7"/>
        <v>#DIV/0!</v>
      </c>
      <c r="R42" s="6" t="e">
        <f t="shared" si="8"/>
        <v>#DIV/0!</v>
      </c>
      <c r="S42" s="6" t="e">
        <f t="shared" si="9"/>
        <v>#DIV/0!</v>
      </c>
      <c r="T42" s="6" t="e">
        <f t="shared" si="10"/>
        <v>#DIV/0!</v>
      </c>
      <c r="U42" s="6" t="e">
        <f t="shared" si="11"/>
        <v>#DIV/0!</v>
      </c>
      <c r="W42" s="487" t="s">
        <v>1240</v>
      </c>
      <c r="X42" s="487"/>
      <c r="Y42" s="487"/>
      <c r="Z42" s="487"/>
      <c r="AA42" s="479"/>
      <c r="AB42" s="487" t="s">
        <v>1243</v>
      </c>
      <c r="AC42" s="487"/>
      <c r="AD42" s="487"/>
      <c r="AE42" s="487"/>
      <c r="AF42" s="487"/>
      <c r="AG42" s="479"/>
      <c r="AH42" s="479"/>
      <c r="AI42" s="479"/>
      <c r="AJ42" s="479"/>
      <c r="AK42" s="47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479"/>
      <c r="AY42" s="479"/>
      <c r="AZ42" s="479"/>
      <c r="BA42" s="479"/>
      <c r="BB42" s="479"/>
      <c r="BC42" s="479"/>
      <c r="BD42" s="479"/>
      <c r="BE42" s="479"/>
      <c r="BF42" s="479"/>
      <c r="BG42" s="479"/>
      <c r="BH42" s="479"/>
    </row>
    <row r="43" spans="1:62" x14ac:dyDescent="0.25">
      <c r="A43" s="465">
        <v>38</v>
      </c>
      <c r="L43" s="53" t="e">
        <f t="shared" si="2"/>
        <v>#DIV/0!</v>
      </c>
      <c r="M43" s="6" t="e">
        <f t="shared" si="3"/>
        <v>#DIV/0!</v>
      </c>
      <c r="N43" s="6" t="e">
        <f t="shared" si="4"/>
        <v>#DIV/0!</v>
      </c>
      <c r="O43" s="6" t="e">
        <f t="shared" si="5"/>
        <v>#DIV/0!</v>
      </c>
      <c r="P43" s="6" t="e">
        <f t="shared" si="6"/>
        <v>#DIV/0!</v>
      </c>
      <c r="Q43" s="6" t="e">
        <f t="shared" si="7"/>
        <v>#DIV/0!</v>
      </c>
      <c r="R43" s="6" t="e">
        <f t="shared" si="8"/>
        <v>#DIV/0!</v>
      </c>
      <c r="S43" s="6" t="e">
        <f t="shared" si="9"/>
        <v>#DIV/0!</v>
      </c>
      <c r="T43" s="6" t="e">
        <f t="shared" si="10"/>
        <v>#DIV/0!</v>
      </c>
      <c r="U43" s="6" t="e">
        <f t="shared" si="11"/>
        <v>#DIV/0!</v>
      </c>
      <c r="W43" s="487" t="s">
        <v>1227</v>
      </c>
      <c r="X43" s="487"/>
      <c r="Y43" s="487"/>
      <c r="Z43" s="487"/>
      <c r="AA43" s="479"/>
      <c r="AB43" s="479"/>
      <c r="AC43" s="479"/>
      <c r="AD43" s="479"/>
      <c r="AE43" s="479"/>
      <c r="AF43" s="479"/>
      <c r="AG43" s="479"/>
      <c r="AH43" s="479"/>
      <c r="AI43" s="479"/>
      <c r="AJ43" s="479"/>
      <c r="AK43" s="479"/>
      <c r="AL43" s="479"/>
      <c r="AM43" s="479"/>
      <c r="AN43" s="479"/>
      <c r="AO43" s="479"/>
      <c r="AP43" s="479"/>
      <c r="AQ43" s="479"/>
      <c r="AR43" s="479"/>
      <c r="AS43" s="479"/>
      <c r="AT43" s="479"/>
      <c r="AU43" s="479"/>
      <c r="AV43" s="479"/>
      <c r="AW43" s="479"/>
      <c r="AX43" s="479"/>
      <c r="AY43" s="479"/>
      <c r="AZ43" s="479"/>
      <c r="BA43" s="479"/>
      <c r="BB43" s="479"/>
      <c r="BC43" s="479"/>
      <c r="BD43" s="479"/>
      <c r="BE43" s="479"/>
      <c r="BF43" s="479"/>
      <c r="BG43" s="479"/>
      <c r="BH43" s="479"/>
    </row>
    <row r="44" spans="1:62" x14ac:dyDescent="0.25">
      <c r="A44" s="465">
        <v>39</v>
      </c>
      <c r="L44" s="53" t="e">
        <f t="shared" si="2"/>
        <v>#DIV/0!</v>
      </c>
      <c r="M44" s="6" t="e">
        <f t="shared" si="3"/>
        <v>#DIV/0!</v>
      </c>
      <c r="N44" s="6" t="e">
        <f t="shared" si="4"/>
        <v>#DIV/0!</v>
      </c>
      <c r="O44" s="6" t="e">
        <f t="shared" si="5"/>
        <v>#DIV/0!</v>
      </c>
      <c r="P44" s="6" t="e">
        <f t="shared" si="6"/>
        <v>#DIV/0!</v>
      </c>
      <c r="Q44" s="6" t="e">
        <f t="shared" si="7"/>
        <v>#DIV/0!</v>
      </c>
      <c r="R44" s="6" t="e">
        <f t="shared" si="8"/>
        <v>#DIV/0!</v>
      </c>
      <c r="S44" s="6" t="e">
        <f t="shared" si="9"/>
        <v>#DIV/0!</v>
      </c>
      <c r="T44" s="6" t="e">
        <f t="shared" si="10"/>
        <v>#DIV/0!</v>
      </c>
      <c r="U44" s="6" t="e">
        <f t="shared" si="11"/>
        <v>#DIV/0!</v>
      </c>
      <c r="W44" s="479"/>
      <c r="X44" s="479"/>
      <c r="Y44" s="479"/>
      <c r="Z44" s="479"/>
      <c r="AA44" s="479"/>
      <c r="AB44" s="479"/>
      <c r="AC44" s="479"/>
      <c r="AD44" s="479"/>
      <c r="AE44" s="479"/>
      <c r="AF44" s="479"/>
      <c r="AG44" s="479"/>
      <c r="AH44" s="479"/>
      <c r="AI44" s="479"/>
      <c r="AJ44" s="479"/>
      <c r="AK44" s="479"/>
      <c r="AL44" s="479"/>
      <c r="AM44" s="479"/>
      <c r="AN44" s="479"/>
      <c r="AO44" s="479"/>
      <c r="AP44" s="479"/>
      <c r="AQ44" s="479"/>
      <c r="AR44" s="479"/>
      <c r="AS44" s="479"/>
      <c r="AT44" s="479"/>
      <c r="AU44" s="479"/>
      <c r="AV44" s="479"/>
      <c r="AW44" s="479"/>
      <c r="AX44" s="479"/>
      <c r="AY44" s="479"/>
      <c r="AZ44" s="479"/>
      <c r="BA44" s="479"/>
      <c r="BB44" s="479"/>
      <c r="BC44" s="479"/>
      <c r="BD44" s="479"/>
      <c r="BE44" s="479"/>
      <c r="BF44" s="479"/>
      <c r="BG44" s="479"/>
      <c r="BH44" s="479"/>
    </row>
    <row r="45" spans="1:62" x14ac:dyDescent="0.25">
      <c r="A45" s="465">
        <v>40</v>
      </c>
      <c r="L45" s="53" t="e">
        <f t="shared" si="2"/>
        <v>#DIV/0!</v>
      </c>
      <c r="M45" s="6" t="e">
        <f t="shared" si="3"/>
        <v>#DIV/0!</v>
      </c>
      <c r="N45" s="6" t="e">
        <f t="shared" si="4"/>
        <v>#DIV/0!</v>
      </c>
      <c r="O45" s="6" t="e">
        <f t="shared" si="5"/>
        <v>#DIV/0!</v>
      </c>
      <c r="P45" s="6" t="e">
        <f t="shared" si="6"/>
        <v>#DIV/0!</v>
      </c>
      <c r="Q45" s="6" t="e">
        <f t="shared" si="7"/>
        <v>#DIV/0!</v>
      </c>
      <c r="R45" s="6" t="e">
        <f t="shared" si="8"/>
        <v>#DIV/0!</v>
      </c>
      <c r="S45" s="6" t="e">
        <f t="shared" si="9"/>
        <v>#DIV/0!</v>
      </c>
      <c r="T45" s="6" t="e">
        <f t="shared" si="10"/>
        <v>#DIV/0!</v>
      </c>
      <c r="U45" s="6" t="e">
        <f t="shared" si="11"/>
        <v>#DIV/0!</v>
      </c>
      <c r="W45" s="479"/>
      <c r="X45" s="479" t="s">
        <v>906</v>
      </c>
      <c r="Y45" s="479"/>
      <c r="Z45" s="479"/>
      <c r="AA45" s="479"/>
      <c r="AB45" s="479"/>
      <c r="AC45" s="479"/>
      <c r="AD45" s="479"/>
      <c r="AE45" s="479"/>
      <c r="AF45" s="479"/>
      <c r="AG45" s="479"/>
      <c r="AH45" s="479"/>
      <c r="AI45" s="479"/>
      <c r="AJ45" s="479" t="s">
        <v>904</v>
      </c>
      <c r="AK45" s="479"/>
      <c r="AL45" s="479"/>
      <c r="AM45" s="479"/>
      <c r="AN45" s="479"/>
      <c r="AO45" s="479"/>
      <c r="AP45" s="479"/>
      <c r="AQ45" s="479"/>
      <c r="AR45" s="479"/>
      <c r="AS45" s="479"/>
      <c r="AT45" s="479"/>
      <c r="AU45" s="479"/>
      <c r="AV45" s="479" t="s">
        <v>902</v>
      </c>
      <c r="AW45" s="479"/>
      <c r="AX45" s="479"/>
      <c r="AY45" s="479"/>
      <c r="AZ45" s="479"/>
      <c r="BA45" s="479"/>
      <c r="BB45" s="479"/>
      <c r="BC45" s="479"/>
      <c r="BD45" s="479"/>
      <c r="BE45" s="479"/>
      <c r="BF45" s="479"/>
      <c r="BG45" s="479"/>
      <c r="BH45" s="479"/>
    </row>
    <row r="46" spans="1:62" x14ac:dyDescent="0.25">
      <c r="A46" s="465">
        <v>41</v>
      </c>
      <c r="L46" s="53" t="e">
        <f t="shared" si="2"/>
        <v>#DIV/0!</v>
      </c>
      <c r="M46" s="6" t="e">
        <f t="shared" si="3"/>
        <v>#DIV/0!</v>
      </c>
      <c r="N46" s="6" t="e">
        <f t="shared" si="4"/>
        <v>#DIV/0!</v>
      </c>
      <c r="O46" s="6" t="e">
        <f t="shared" si="5"/>
        <v>#DIV/0!</v>
      </c>
      <c r="P46" s="6" t="e">
        <f t="shared" si="6"/>
        <v>#DIV/0!</v>
      </c>
      <c r="Q46" s="6" t="e">
        <f t="shared" si="7"/>
        <v>#DIV/0!</v>
      </c>
      <c r="R46" s="6" t="e">
        <f t="shared" si="8"/>
        <v>#DIV/0!</v>
      </c>
      <c r="S46" s="6" t="e">
        <f t="shared" si="9"/>
        <v>#DIV/0!</v>
      </c>
      <c r="T46" s="6" t="e">
        <f t="shared" si="10"/>
        <v>#DIV/0!</v>
      </c>
      <c r="U46" s="6" t="e">
        <f t="shared" si="11"/>
        <v>#DIV/0!</v>
      </c>
      <c r="W46" s="479"/>
      <c r="X46" s="478" t="s">
        <v>7</v>
      </c>
      <c r="Y46" s="467" t="s">
        <v>1231</v>
      </c>
      <c r="Z46" s="468"/>
      <c r="AA46" s="468"/>
      <c r="AB46" s="468"/>
      <c r="AC46" s="468"/>
      <c r="AD46" s="469"/>
      <c r="AE46" s="481"/>
      <c r="AF46" s="475" t="s">
        <v>1232</v>
      </c>
      <c r="AG46" s="477" t="s">
        <v>1237</v>
      </c>
      <c r="AH46" s="472"/>
      <c r="AI46" s="481"/>
      <c r="AJ46" s="478" t="s">
        <v>7</v>
      </c>
      <c r="AK46" s="467" t="s">
        <v>1231</v>
      </c>
      <c r="AL46" s="468"/>
      <c r="AM46" s="468"/>
      <c r="AN46" s="468"/>
      <c r="AO46" s="468"/>
      <c r="AP46" s="469"/>
      <c r="AQ46" s="481"/>
      <c r="AR46" s="475" t="s">
        <v>1232</v>
      </c>
      <c r="AS46" s="477" t="s">
        <v>1237</v>
      </c>
      <c r="AT46" s="472"/>
      <c r="AU46" s="479"/>
      <c r="AV46" s="478" t="s">
        <v>7</v>
      </c>
      <c r="AW46" s="467" t="s">
        <v>1231</v>
      </c>
      <c r="AX46" s="468"/>
      <c r="AY46" s="468"/>
      <c r="AZ46" s="468"/>
      <c r="BA46" s="468"/>
      <c r="BB46" s="469"/>
      <c r="BC46" s="481"/>
      <c r="BD46" s="475" t="s">
        <v>1232</v>
      </c>
      <c r="BE46" s="477" t="s">
        <v>1237</v>
      </c>
      <c r="BF46" s="472"/>
      <c r="BG46" s="479"/>
      <c r="BH46" s="479"/>
    </row>
    <row r="47" spans="1:62" x14ac:dyDescent="0.25">
      <c r="A47" s="465">
        <v>42</v>
      </c>
      <c r="L47" s="53" t="e">
        <f t="shared" si="2"/>
        <v>#DIV/0!</v>
      </c>
      <c r="M47" s="6" t="e">
        <f t="shared" si="3"/>
        <v>#DIV/0!</v>
      </c>
      <c r="N47" s="6" t="e">
        <f t="shared" si="4"/>
        <v>#DIV/0!</v>
      </c>
      <c r="O47" s="6" t="e">
        <f t="shared" si="5"/>
        <v>#DIV/0!</v>
      </c>
      <c r="P47" s="6" t="e">
        <f t="shared" si="6"/>
        <v>#DIV/0!</v>
      </c>
      <c r="Q47" s="6" t="e">
        <f t="shared" si="7"/>
        <v>#DIV/0!</v>
      </c>
      <c r="R47" s="6" t="e">
        <f t="shared" si="8"/>
        <v>#DIV/0!</v>
      </c>
      <c r="S47" s="6" t="e">
        <f t="shared" si="9"/>
        <v>#DIV/0!</v>
      </c>
      <c r="T47" s="6" t="e">
        <f t="shared" si="10"/>
        <v>#DIV/0!</v>
      </c>
      <c r="U47" s="6" t="e">
        <f t="shared" si="11"/>
        <v>#DIV/0!</v>
      </c>
      <c r="W47" s="479"/>
      <c r="X47" s="474">
        <f>MR_N</f>
        <v>0</v>
      </c>
      <c r="Y47" s="467" t="s">
        <v>1228</v>
      </c>
      <c r="Z47" s="468" t="s">
        <v>1229</v>
      </c>
      <c r="AA47" s="468" t="s">
        <v>518</v>
      </c>
      <c r="AB47" s="468" t="s">
        <v>1229</v>
      </c>
      <c r="AC47" s="468" t="s">
        <v>1230</v>
      </c>
      <c r="AD47" s="469" t="s">
        <v>170</v>
      </c>
      <c r="AE47" s="481"/>
      <c r="AF47" s="476"/>
      <c r="AG47" s="489"/>
      <c r="AH47" s="490"/>
      <c r="AI47" s="481"/>
      <c r="AJ47" s="474">
        <f>MR_N</f>
        <v>0</v>
      </c>
      <c r="AK47" s="467" t="s">
        <v>1228</v>
      </c>
      <c r="AL47" s="468" t="s">
        <v>1229</v>
      </c>
      <c r="AM47" s="468" t="s">
        <v>518</v>
      </c>
      <c r="AN47" s="468" t="s">
        <v>1229</v>
      </c>
      <c r="AO47" s="468" t="s">
        <v>1230</v>
      </c>
      <c r="AP47" s="469" t="s">
        <v>170</v>
      </c>
      <c r="AQ47" s="481"/>
      <c r="AR47" s="476"/>
      <c r="AS47" s="489"/>
      <c r="AT47" s="490"/>
      <c r="AU47" s="479"/>
      <c r="AV47" s="474">
        <f>MR_N</f>
        <v>0</v>
      </c>
      <c r="AW47" s="467" t="s">
        <v>1228</v>
      </c>
      <c r="AX47" s="468" t="s">
        <v>1229</v>
      </c>
      <c r="AY47" s="468" t="s">
        <v>518</v>
      </c>
      <c r="AZ47" s="468" t="s">
        <v>1229</v>
      </c>
      <c r="BA47" s="468" t="s">
        <v>1230</v>
      </c>
      <c r="BB47" s="469" t="s">
        <v>170</v>
      </c>
      <c r="BC47" s="481"/>
      <c r="BD47" s="476"/>
      <c r="BE47" s="489"/>
      <c r="BF47" s="490"/>
      <c r="BG47" s="479"/>
      <c r="BH47" s="479"/>
    </row>
    <row r="48" spans="1:62" x14ac:dyDescent="0.25">
      <c r="A48" s="465">
        <v>43</v>
      </c>
      <c r="L48" s="53" t="e">
        <f t="shared" si="2"/>
        <v>#DIV/0!</v>
      </c>
      <c r="M48" s="6" t="e">
        <f t="shared" si="3"/>
        <v>#DIV/0!</v>
      </c>
      <c r="N48" s="6" t="e">
        <f t="shared" si="4"/>
        <v>#DIV/0!</v>
      </c>
      <c r="O48" s="6" t="e">
        <f t="shared" si="5"/>
        <v>#DIV/0!</v>
      </c>
      <c r="P48" s="6" t="e">
        <f t="shared" si="6"/>
        <v>#DIV/0!</v>
      </c>
      <c r="Q48" s="6" t="e">
        <f t="shared" si="7"/>
        <v>#DIV/0!</v>
      </c>
      <c r="R48" s="6" t="e">
        <f t="shared" si="8"/>
        <v>#DIV/0!</v>
      </c>
      <c r="S48" s="6" t="e">
        <f t="shared" si="9"/>
        <v>#DIV/0!</v>
      </c>
      <c r="T48" s="6" t="e">
        <f t="shared" si="10"/>
        <v>#DIV/0!</v>
      </c>
      <c r="U48" s="6" t="e">
        <f t="shared" si="11"/>
        <v>#DIV/0!</v>
      </c>
      <c r="W48" s="479"/>
      <c r="X48" s="470" t="s">
        <v>508</v>
      </c>
      <c r="Y48" s="479"/>
      <c r="Z48" s="479"/>
      <c r="AA48" s="479"/>
      <c r="AB48" s="479"/>
      <c r="AC48" s="479"/>
      <c r="AD48" s="479"/>
      <c r="AE48" s="479"/>
      <c r="AF48" s="473" t="s">
        <v>1233</v>
      </c>
      <c r="AG48" s="479"/>
      <c r="AH48" s="479"/>
      <c r="AI48" s="479"/>
      <c r="AJ48" s="470" t="s">
        <v>508</v>
      </c>
      <c r="AK48" s="479"/>
      <c r="AL48" s="479"/>
      <c r="AM48" s="479"/>
      <c r="AN48" s="479"/>
      <c r="AO48" s="479"/>
      <c r="AP48" s="479"/>
      <c r="AQ48" s="479"/>
      <c r="AR48" s="473" t="s">
        <v>1233</v>
      </c>
      <c r="AS48" s="479"/>
      <c r="AT48" s="479"/>
      <c r="AU48" s="479"/>
      <c r="AV48" s="470" t="s">
        <v>508</v>
      </c>
      <c r="AW48" s="479"/>
      <c r="AX48" s="479"/>
      <c r="AY48" s="479"/>
      <c r="AZ48" s="479"/>
      <c r="BA48" s="479"/>
      <c r="BB48" s="479"/>
      <c r="BC48" s="479"/>
      <c r="BD48" s="473" t="s">
        <v>1233</v>
      </c>
      <c r="BE48" s="479"/>
      <c r="BF48" s="479"/>
      <c r="BG48" s="479"/>
      <c r="BH48" s="479"/>
    </row>
    <row r="49" spans="1:60" x14ac:dyDescent="0.25">
      <c r="A49" s="465">
        <v>44</v>
      </c>
      <c r="L49" s="53" t="e">
        <f t="shared" si="2"/>
        <v>#DIV/0!</v>
      </c>
      <c r="M49" s="6" t="e">
        <f t="shared" si="3"/>
        <v>#DIV/0!</v>
      </c>
      <c r="N49" s="6" t="e">
        <f t="shared" si="4"/>
        <v>#DIV/0!</v>
      </c>
      <c r="O49" s="6" t="e">
        <f t="shared" si="5"/>
        <v>#DIV/0!</v>
      </c>
      <c r="P49" s="6" t="e">
        <f t="shared" si="6"/>
        <v>#DIV/0!</v>
      </c>
      <c r="Q49" s="6" t="e">
        <f t="shared" si="7"/>
        <v>#DIV/0!</v>
      </c>
      <c r="R49" s="6" t="e">
        <f t="shared" si="8"/>
        <v>#DIV/0!</v>
      </c>
      <c r="S49" s="6" t="e">
        <f t="shared" si="9"/>
        <v>#DIV/0!</v>
      </c>
      <c r="T49" s="6" t="e">
        <f t="shared" si="10"/>
        <v>#DIV/0!</v>
      </c>
      <c r="U49" s="6" t="e">
        <f t="shared" si="11"/>
        <v>#DIV/0!</v>
      </c>
      <c r="W49" s="479"/>
      <c r="X49" s="473" t="s">
        <v>1187</v>
      </c>
      <c r="Y49" s="479"/>
      <c r="Z49" s="479"/>
      <c r="AA49" s="479"/>
      <c r="AB49" s="479"/>
      <c r="AC49" s="479"/>
      <c r="AD49" s="479"/>
      <c r="AE49" s="479"/>
      <c r="AF49" s="473" t="s">
        <v>1234</v>
      </c>
      <c r="AG49" s="479"/>
      <c r="AH49" s="479"/>
      <c r="AI49" s="479"/>
      <c r="AJ49" s="473" t="s">
        <v>1187</v>
      </c>
      <c r="AK49" s="479"/>
      <c r="AL49" s="479"/>
      <c r="AM49" s="479"/>
      <c r="AN49" s="479"/>
      <c r="AO49" s="479"/>
      <c r="AP49" s="479"/>
      <c r="AQ49" s="479"/>
      <c r="AR49" s="473" t="s">
        <v>1234</v>
      </c>
      <c r="AS49" s="479"/>
      <c r="AT49" s="479"/>
      <c r="AU49" s="479"/>
      <c r="AV49" s="473" t="s">
        <v>1187</v>
      </c>
      <c r="AW49" s="479"/>
      <c r="AX49" s="479"/>
      <c r="AY49" s="479"/>
      <c r="AZ49" s="479"/>
      <c r="BA49" s="479"/>
      <c r="BB49" s="479"/>
      <c r="BC49" s="479"/>
      <c r="BD49" s="473" t="s">
        <v>1234</v>
      </c>
      <c r="BE49" s="479"/>
      <c r="BF49" s="479"/>
      <c r="BG49" s="479"/>
      <c r="BH49" s="479"/>
    </row>
    <row r="50" spans="1:60" x14ac:dyDescent="0.25">
      <c r="A50" s="465">
        <v>45</v>
      </c>
      <c r="L50" s="53" t="e">
        <f t="shared" si="2"/>
        <v>#DIV/0!</v>
      </c>
      <c r="M50" s="6" t="e">
        <f t="shared" si="3"/>
        <v>#DIV/0!</v>
      </c>
      <c r="N50" s="6" t="e">
        <f t="shared" si="4"/>
        <v>#DIV/0!</v>
      </c>
      <c r="O50" s="6" t="e">
        <f t="shared" si="5"/>
        <v>#DIV/0!</v>
      </c>
      <c r="P50" s="6" t="e">
        <f t="shared" si="6"/>
        <v>#DIV/0!</v>
      </c>
      <c r="Q50" s="6" t="e">
        <f t="shared" si="7"/>
        <v>#DIV/0!</v>
      </c>
      <c r="R50" s="6" t="e">
        <f t="shared" si="8"/>
        <v>#DIV/0!</v>
      </c>
      <c r="S50" s="6" t="e">
        <f t="shared" si="9"/>
        <v>#DIV/0!</v>
      </c>
      <c r="T50" s="6" t="e">
        <f t="shared" si="10"/>
        <v>#DIV/0!</v>
      </c>
      <c r="U50" s="6" t="e">
        <f t="shared" si="11"/>
        <v>#DIV/0!</v>
      </c>
      <c r="W50" s="479"/>
      <c r="X50" s="473"/>
      <c r="Y50" s="479"/>
      <c r="Z50" s="479"/>
      <c r="AA50" s="479"/>
      <c r="AB50" s="479"/>
      <c r="AC50" s="479"/>
      <c r="AD50" s="479"/>
      <c r="AE50" s="479"/>
      <c r="AF50" s="473" t="s">
        <v>1235</v>
      </c>
      <c r="AG50" s="479"/>
      <c r="AH50" s="479"/>
      <c r="AI50" s="479"/>
      <c r="AJ50" s="473"/>
      <c r="AK50" s="479"/>
      <c r="AL50" s="479"/>
      <c r="AM50" s="479"/>
      <c r="AN50" s="479"/>
      <c r="AO50" s="479"/>
      <c r="AP50" s="479"/>
      <c r="AQ50" s="479"/>
      <c r="AR50" s="473" t="s">
        <v>1235</v>
      </c>
      <c r="AS50" s="479"/>
      <c r="AT50" s="479"/>
      <c r="AU50" s="479"/>
      <c r="AV50" s="473"/>
      <c r="AW50" s="479"/>
      <c r="AX50" s="479"/>
      <c r="AY50" s="479"/>
      <c r="AZ50" s="479"/>
      <c r="BA50" s="479"/>
      <c r="BB50" s="479"/>
      <c r="BC50" s="479"/>
      <c r="BD50" s="473" t="s">
        <v>1235</v>
      </c>
      <c r="BE50" s="479"/>
      <c r="BF50" s="479"/>
      <c r="BG50" s="479"/>
      <c r="BH50" s="479"/>
    </row>
    <row r="51" spans="1:60" x14ac:dyDescent="0.25">
      <c r="A51" s="465">
        <v>46</v>
      </c>
      <c r="L51" s="53" t="e">
        <f t="shared" si="2"/>
        <v>#DIV/0!</v>
      </c>
      <c r="M51" s="6" t="e">
        <f t="shared" si="3"/>
        <v>#DIV/0!</v>
      </c>
      <c r="N51" s="6" t="e">
        <f t="shared" si="4"/>
        <v>#DIV/0!</v>
      </c>
      <c r="O51" s="6" t="e">
        <f t="shared" si="5"/>
        <v>#DIV/0!</v>
      </c>
      <c r="P51" s="6" t="e">
        <f t="shared" si="6"/>
        <v>#DIV/0!</v>
      </c>
      <c r="Q51" s="6" t="e">
        <f t="shared" si="7"/>
        <v>#DIV/0!</v>
      </c>
      <c r="R51" s="6" t="e">
        <f t="shared" si="8"/>
        <v>#DIV/0!</v>
      </c>
      <c r="S51" s="6" t="e">
        <f t="shared" si="9"/>
        <v>#DIV/0!</v>
      </c>
      <c r="T51" s="6" t="e">
        <f t="shared" si="10"/>
        <v>#DIV/0!</v>
      </c>
      <c r="U51" s="6" t="e">
        <f t="shared" si="11"/>
        <v>#DIV/0!</v>
      </c>
      <c r="W51" s="479"/>
      <c r="X51" s="473"/>
      <c r="Y51" s="479"/>
      <c r="Z51" s="479"/>
      <c r="AA51" s="479"/>
      <c r="AB51" s="479"/>
      <c r="AC51" s="479"/>
      <c r="AD51" s="479"/>
      <c r="AE51" s="479"/>
      <c r="AF51" s="473" t="s">
        <v>1238</v>
      </c>
      <c r="AG51" s="479"/>
      <c r="AH51" s="479"/>
      <c r="AI51" s="479"/>
      <c r="AJ51" s="473"/>
      <c r="AK51" s="479"/>
      <c r="AL51" s="479"/>
      <c r="AM51" s="479"/>
      <c r="AN51" s="479"/>
      <c r="AO51" s="479"/>
      <c r="AP51" s="479"/>
      <c r="AQ51" s="479"/>
      <c r="AR51" s="473" t="s">
        <v>1238</v>
      </c>
      <c r="AS51" s="479"/>
      <c r="AT51" s="479"/>
      <c r="AU51" s="479"/>
      <c r="AV51" s="473"/>
      <c r="AW51" s="479"/>
      <c r="AX51" s="479"/>
      <c r="AY51" s="479"/>
      <c r="AZ51" s="479"/>
      <c r="BA51" s="479"/>
      <c r="BB51" s="479"/>
      <c r="BC51" s="479"/>
      <c r="BD51" s="473" t="s">
        <v>1238</v>
      </c>
      <c r="BE51" s="479"/>
      <c r="BF51" s="479"/>
      <c r="BG51" s="479"/>
      <c r="BH51" s="479"/>
    </row>
    <row r="52" spans="1:60" x14ac:dyDescent="0.25">
      <c r="A52" s="465">
        <v>47</v>
      </c>
      <c r="L52" s="53" t="e">
        <f t="shared" si="2"/>
        <v>#DIV/0!</v>
      </c>
      <c r="M52" s="6" t="e">
        <f t="shared" si="3"/>
        <v>#DIV/0!</v>
      </c>
      <c r="N52" s="6" t="e">
        <f t="shared" si="4"/>
        <v>#DIV/0!</v>
      </c>
      <c r="O52" s="6" t="e">
        <f t="shared" si="5"/>
        <v>#DIV/0!</v>
      </c>
      <c r="P52" s="6" t="e">
        <f t="shared" si="6"/>
        <v>#DIV/0!</v>
      </c>
      <c r="Q52" s="6" t="e">
        <f t="shared" si="7"/>
        <v>#DIV/0!</v>
      </c>
      <c r="R52" s="6" t="e">
        <f t="shared" si="8"/>
        <v>#DIV/0!</v>
      </c>
      <c r="S52" s="6" t="e">
        <f t="shared" si="9"/>
        <v>#DIV/0!</v>
      </c>
      <c r="T52" s="6" t="e">
        <f t="shared" si="10"/>
        <v>#DIV/0!</v>
      </c>
      <c r="U52" s="6" t="e">
        <f t="shared" si="11"/>
        <v>#DIV/0!</v>
      </c>
      <c r="W52" s="479"/>
      <c r="X52" s="473"/>
      <c r="Y52" s="479"/>
      <c r="Z52" s="479"/>
      <c r="AA52" s="479"/>
      <c r="AB52" s="479"/>
      <c r="AC52" s="479"/>
      <c r="AD52" s="479"/>
      <c r="AE52" s="479"/>
      <c r="AF52" s="473" t="s">
        <v>325</v>
      </c>
      <c r="AG52" s="479"/>
      <c r="AH52" s="479"/>
      <c r="AI52" s="479"/>
      <c r="AJ52" s="473"/>
      <c r="AK52" s="479"/>
      <c r="AL52" s="479"/>
      <c r="AM52" s="479"/>
      <c r="AN52" s="479"/>
      <c r="AO52" s="479"/>
      <c r="AP52" s="479"/>
      <c r="AQ52" s="479"/>
      <c r="AR52" s="473" t="s">
        <v>325</v>
      </c>
      <c r="AS52" s="479"/>
      <c r="AT52" s="479"/>
      <c r="AU52" s="479"/>
      <c r="AV52" s="473"/>
      <c r="AW52" s="479"/>
      <c r="AX52" s="479"/>
      <c r="AY52" s="479"/>
      <c r="AZ52" s="479"/>
      <c r="BA52" s="479"/>
      <c r="BB52" s="479"/>
      <c r="BC52" s="479"/>
      <c r="BD52" s="473" t="s">
        <v>325</v>
      </c>
      <c r="BE52" s="479"/>
      <c r="BF52" s="479"/>
      <c r="BG52" s="479"/>
      <c r="BH52" s="479"/>
    </row>
    <row r="53" spans="1:60" x14ac:dyDescent="0.25">
      <c r="A53" s="465">
        <v>48</v>
      </c>
      <c r="L53" s="53" t="e">
        <f t="shared" si="2"/>
        <v>#DIV/0!</v>
      </c>
      <c r="M53" s="6" t="e">
        <f t="shared" si="3"/>
        <v>#DIV/0!</v>
      </c>
      <c r="N53" s="6" t="e">
        <f t="shared" si="4"/>
        <v>#DIV/0!</v>
      </c>
      <c r="O53" s="6" t="e">
        <f t="shared" si="5"/>
        <v>#DIV/0!</v>
      </c>
      <c r="P53" s="6" t="e">
        <f t="shared" si="6"/>
        <v>#DIV/0!</v>
      </c>
      <c r="Q53" s="6" t="e">
        <f t="shared" si="7"/>
        <v>#DIV/0!</v>
      </c>
      <c r="R53" s="6" t="e">
        <f t="shared" si="8"/>
        <v>#DIV/0!</v>
      </c>
      <c r="S53" s="6" t="e">
        <f t="shared" si="9"/>
        <v>#DIV/0!</v>
      </c>
      <c r="T53" s="6" t="e">
        <f t="shared" si="10"/>
        <v>#DIV/0!</v>
      </c>
      <c r="U53" s="6" t="e">
        <f t="shared" si="11"/>
        <v>#DIV/0!</v>
      </c>
      <c r="W53" s="479"/>
      <c r="X53" s="473"/>
      <c r="Y53" s="479"/>
      <c r="Z53" s="479"/>
      <c r="AA53" s="479"/>
      <c r="AB53" s="479"/>
      <c r="AC53" s="479"/>
      <c r="AD53" s="479"/>
      <c r="AE53" s="479"/>
      <c r="AF53" s="473" t="s">
        <v>1236</v>
      </c>
      <c r="AG53" s="479"/>
      <c r="AH53" s="479"/>
      <c r="AI53" s="479"/>
      <c r="AJ53" s="473"/>
      <c r="AK53" s="479"/>
      <c r="AL53" s="479"/>
      <c r="AM53" s="479"/>
      <c r="AN53" s="479"/>
      <c r="AO53" s="479"/>
      <c r="AP53" s="479"/>
      <c r="AQ53" s="479"/>
      <c r="AR53" s="473" t="s">
        <v>1236</v>
      </c>
      <c r="AS53" s="479"/>
      <c r="AT53" s="479"/>
      <c r="AU53" s="479"/>
      <c r="AV53" s="473"/>
      <c r="AW53" s="479"/>
      <c r="AX53" s="479"/>
      <c r="AY53" s="479"/>
      <c r="AZ53" s="479"/>
      <c r="BA53" s="479"/>
      <c r="BB53" s="479"/>
      <c r="BC53" s="479"/>
      <c r="BD53" s="473" t="s">
        <v>1236</v>
      </c>
      <c r="BE53" s="479"/>
      <c r="BF53" s="479"/>
      <c r="BG53" s="479"/>
      <c r="BH53" s="479"/>
    </row>
    <row r="54" spans="1:60" x14ac:dyDescent="0.25">
      <c r="A54" s="465">
        <v>49</v>
      </c>
      <c r="L54" s="53" t="e">
        <f t="shared" si="2"/>
        <v>#DIV/0!</v>
      </c>
      <c r="M54" s="6" t="e">
        <f t="shared" si="3"/>
        <v>#DIV/0!</v>
      </c>
      <c r="N54" s="6" t="e">
        <f t="shared" si="4"/>
        <v>#DIV/0!</v>
      </c>
      <c r="O54" s="6" t="e">
        <f t="shared" si="5"/>
        <v>#DIV/0!</v>
      </c>
      <c r="P54" s="6" t="e">
        <f t="shared" si="6"/>
        <v>#DIV/0!</v>
      </c>
      <c r="Q54" s="6" t="e">
        <f t="shared" si="7"/>
        <v>#DIV/0!</v>
      </c>
      <c r="R54" s="6" t="e">
        <f t="shared" si="8"/>
        <v>#DIV/0!</v>
      </c>
      <c r="S54" s="6" t="e">
        <f t="shared" si="9"/>
        <v>#DIV/0!</v>
      </c>
      <c r="T54" s="6" t="e">
        <f t="shared" si="10"/>
        <v>#DIV/0!</v>
      </c>
      <c r="U54" s="6" t="e">
        <f t="shared" si="11"/>
        <v>#DIV/0!</v>
      </c>
      <c r="W54" s="479"/>
      <c r="X54" s="473"/>
      <c r="Y54" s="479"/>
      <c r="Z54" s="479"/>
      <c r="AA54" s="479"/>
      <c r="AB54" s="479"/>
      <c r="AC54" s="479"/>
      <c r="AD54" s="479"/>
      <c r="AE54" s="479"/>
      <c r="AF54" s="471"/>
      <c r="AG54" s="479"/>
      <c r="AH54" s="479"/>
      <c r="AI54" s="479"/>
      <c r="AJ54" s="473"/>
      <c r="AK54" s="479"/>
      <c r="AL54" s="479"/>
      <c r="AM54" s="479"/>
      <c r="AN54" s="479"/>
      <c r="AO54" s="479"/>
      <c r="AP54" s="479"/>
      <c r="AQ54" s="479"/>
      <c r="AR54" s="471"/>
      <c r="AS54" s="479"/>
      <c r="AT54" s="479"/>
      <c r="AU54" s="479"/>
      <c r="AV54" s="473"/>
      <c r="AW54" s="479"/>
      <c r="AX54" s="479"/>
      <c r="AY54" s="479"/>
      <c r="AZ54" s="479"/>
      <c r="BA54" s="479"/>
      <c r="BB54" s="479"/>
      <c r="BC54" s="479"/>
      <c r="BD54" s="471"/>
      <c r="BE54" s="479"/>
      <c r="BF54" s="479"/>
      <c r="BG54" s="479"/>
      <c r="BH54" s="479"/>
    </row>
    <row r="55" spans="1:60" x14ac:dyDescent="0.25">
      <c r="A55" s="465">
        <v>50</v>
      </c>
      <c r="L55" s="53" t="e">
        <f t="shared" si="2"/>
        <v>#DIV/0!</v>
      </c>
      <c r="M55" s="6" t="e">
        <f t="shared" si="3"/>
        <v>#DIV/0!</v>
      </c>
      <c r="N55" s="6" t="e">
        <f t="shared" si="4"/>
        <v>#DIV/0!</v>
      </c>
      <c r="O55" s="6" t="e">
        <f t="shared" si="5"/>
        <v>#DIV/0!</v>
      </c>
      <c r="P55" s="6" t="e">
        <f t="shared" si="6"/>
        <v>#DIV/0!</v>
      </c>
      <c r="Q55" s="6" t="e">
        <f t="shared" si="7"/>
        <v>#DIV/0!</v>
      </c>
      <c r="R55" s="6" t="e">
        <f t="shared" si="8"/>
        <v>#DIV/0!</v>
      </c>
      <c r="S55" s="6" t="e">
        <f t="shared" si="9"/>
        <v>#DIV/0!</v>
      </c>
      <c r="T55" s="6" t="e">
        <f t="shared" si="10"/>
        <v>#DIV/0!</v>
      </c>
      <c r="U55" s="6" t="e">
        <f t="shared" si="11"/>
        <v>#DIV/0!</v>
      </c>
      <c r="W55" s="479"/>
      <c r="X55" s="473"/>
      <c r="Y55" s="479"/>
      <c r="Z55" s="479"/>
      <c r="AA55" s="479"/>
      <c r="AB55" s="479"/>
      <c r="AC55" s="479"/>
      <c r="AD55" s="479"/>
      <c r="AE55" s="479"/>
      <c r="AF55" s="479"/>
      <c r="AG55" s="479"/>
      <c r="AH55" s="479"/>
      <c r="AI55" s="479"/>
      <c r="AJ55" s="473"/>
      <c r="AK55" s="479"/>
      <c r="AL55" s="479"/>
      <c r="AM55" s="479"/>
      <c r="AN55" s="479"/>
      <c r="AO55" s="479"/>
      <c r="AP55" s="479"/>
      <c r="AQ55" s="479"/>
      <c r="AR55" s="479"/>
      <c r="AS55" s="479"/>
      <c r="AT55" s="479"/>
      <c r="AU55" s="479"/>
      <c r="AV55" s="473"/>
      <c r="AW55" s="479"/>
      <c r="AX55" s="479"/>
      <c r="AY55" s="479"/>
      <c r="AZ55" s="479"/>
      <c r="BA55" s="479"/>
      <c r="BB55" s="479"/>
      <c r="BC55" s="479"/>
      <c r="BD55" s="479"/>
      <c r="BE55" s="479"/>
      <c r="BF55" s="479"/>
      <c r="BG55" s="479"/>
      <c r="BH55" s="479"/>
    </row>
    <row r="56" spans="1:60" x14ac:dyDescent="0.25">
      <c r="A56" s="465">
        <v>51</v>
      </c>
      <c r="L56" s="53" t="e">
        <f t="shared" si="2"/>
        <v>#DIV/0!</v>
      </c>
      <c r="M56" s="6" t="e">
        <f t="shared" si="3"/>
        <v>#DIV/0!</v>
      </c>
      <c r="N56" s="6" t="e">
        <f t="shared" si="4"/>
        <v>#DIV/0!</v>
      </c>
      <c r="O56" s="6" t="e">
        <f t="shared" si="5"/>
        <v>#DIV/0!</v>
      </c>
      <c r="P56" s="6" t="e">
        <f t="shared" si="6"/>
        <v>#DIV/0!</v>
      </c>
      <c r="Q56" s="6" t="e">
        <f t="shared" si="7"/>
        <v>#DIV/0!</v>
      </c>
      <c r="R56" s="6" t="e">
        <f t="shared" si="8"/>
        <v>#DIV/0!</v>
      </c>
      <c r="S56" s="6" t="e">
        <f t="shared" si="9"/>
        <v>#DIV/0!</v>
      </c>
      <c r="T56" s="6" t="e">
        <f t="shared" si="10"/>
        <v>#DIV/0!</v>
      </c>
      <c r="U56" s="6" t="e">
        <f t="shared" si="11"/>
        <v>#DIV/0!</v>
      </c>
      <c r="W56" s="479"/>
      <c r="X56" s="473"/>
      <c r="Y56" s="479"/>
      <c r="Z56" s="479"/>
      <c r="AA56" s="479"/>
      <c r="AB56" s="479"/>
      <c r="AC56" s="479"/>
      <c r="AD56" s="479"/>
      <c r="AE56" s="479"/>
      <c r="AF56" s="479"/>
      <c r="AG56" s="479"/>
      <c r="AH56" s="479"/>
      <c r="AI56" s="479"/>
      <c r="AJ56" s="473"/>
      <c r="AK56" s="479"/>
      <c r="AL56" s="479"/>
      <c r="AM56" s="479"/>
      <c r="AN56" s="479"/>
      <c r="AO56" s="479"/>
      <c r="AP56" s="479"/>
      <c r="AQ56" s="479"/>
      <c r="AR56" s="479"/>
      <c r="AS56" s="479"/>
      <c r="AT56" s="479"/>
      <c r="AU56" s="479"/>
      <c r="AV56" s="473"/>
      <c r="AW56" s="479"/>
      <c r="AX56" s="479"/>
      <c r="AY56" s="479"/>
      <c r="AZ56" s="479"/>
      <c r="BA56" s="479"/>
      <c r="BB56" s="479"/>
      <c r="BC56" s="479"/>
      <c r="BD56" s="479"/>
      <c r="BE56" s="479"/>
      <c r="BF56" s="479"/>
      <c r="BG56" s="479"/>
      <c r="BH56" s="479"/>
    </row>
    <row r="57" spans="1:60" x14ac:dyDescent="0.25">
      <c r="A57" s="465">
        <v>52</v>
      </c>
      <c r="L57" s="53" t="e">
        <f t="shared" si="2"/>
        <v>#DIV/0!</v>
      </c>
      <c r="M57" s="6" t="e">
        <f t="shared" si="3"/>
        <v>#DIV/0!</v>
      </c>
      <c r="N57" s="6" t="e">
        <f t="shared" si="4"/>
        <v>#DIV/0!</v>
      </c>
      <c r="O57" s="6" t="e">
        <f t="shared" si="5"/>
        <v>#DIV/0!</v>
      </c>
      <c r="P57" s="6" t="e">
        <f t="shared" si="6"/>
        <v>#DIV/0!</v>
      </c>
      <c r="Q57" s="6" t="e">
        <f t="shared" si="7"/>
        <v>#DIV/0!</v>
      </c>
      <c r="R57" s="6" t="e">
        <f t="shared" si="8"/>
        <v>#DIV/0!</v>
      </c>
      <c r="S57" s="6" t="e">
        <f t="shared" si="9"/>
        <v>#DIV/0!</v>
      </c>
      <c r="T57" s="6" t="e">
        <f t="shared" si="10"/>
        <v>#DIV/0!</v>
      </c>
      <c r="U57" s="6" t="e">
        <f t="shared" si="11"/>
        <v>#DIV/0!</v>
      </c>
      <c r="W57" s="479"/>
      <c r="X57" s="471"/>
      <c r="Y57" s="479"/>
      <c r="Z57" s="479"/>
      <c r="AA57" s="479"/>
      <c r="AB57" s="479"/>
      <c r="AC57" s="479"/>
      <c r="AD57" s="479"/>
      <c r="AE57" s="479"/>
      <c r="AF57" s="479"/>
      <c r="AG57" s="479"/>
      <c r="AH57" s="479"/>
      <c r="AI57" s="479"/>
      <c r="AJ57" s="471"/>
      <c r="AK57" s="479"/>
      <c r="AL57" s="479"/>
      <c r="AM57" s="479"/>
      <c r="AN57" s="479"/>
      <c r="AO57" s="479"/>
      <c r="AP57" s="479"/>
      <c r="AQ57" s="479"/>
      <c r="AR57" s="479"/>
      <c r="AS57" s="479"/>
      <c r="AT57" s="479"/>
      <c r="AU57" s="479"/>
      <c r="AV57" s="471"/>
      <c r="AW57" s="479"/>
      <c r="AX57" s="479"/>
      <c r="AY57" s="479"/>
      <c r="AZ57" s="479"/>
      <c r="BA57" s="479"/>
      <c r="BB57" s="479"/>
      <c r="BC57" s="479"/>
      <c r="BD57" s="479"/>
      <c r="BE57" s="479"/>
      <c r="BF57" s="479"/>
      <c r="BG57" s="479"/>
      <c r="BH57" s="479"/>
    </row>
    <row r="58" spans="1:60" x14ac:dyDescent="0.25">
      <c r="A58" s="465">
        <v>53</v>
      </c>
      <c r="L58" s="53" t="e">
        <f t="shared" si="2"/>
        <v>#DIV/0!</v>
      </c>
      <c r="M58" s="6" t="e">
        <f t="shared" si="3"/>
        <v>#DIV/0!</v>
      </c>
      <c r="N58" s="6" t="e">
        <f t="shared" si="4"/>
        <v>#DIV/0!</v>
      </c>
      <c r="O58" s="6" t="e">
        <f t="shared" si="5"/>
        <v>#DIV/0!</v>
      </c>
      <c r="P58" s="6" t="e">
        <f t="shared" si="6"/>
        <v>#DIV/0!</v>
      </c>
      <c r="Q58" s="6" t="e">
        <f t="shared" si="7"/>
        <v>#DIV/0!</v>
      </c>
      <c r="R58" s="6" t="e">
        <f t="shared" si="8"/>
        <v>#DIV/0!</v>
      </c>
      <c r="S58" s="6" t="e">
        <f t="shared" si="9"/>
        <v>#DIV/0!</v>
      </c>
      <c r="T58" s="6" t="e">
        <f t="shared" si="10"/>
        <v>#DIV/0!</v>
      </c>
      <c r="U58" s="6" t="e">
        <f t="shared" si="11"/>
        <v>#DIV/0!</v>
      </c>
      <c r="W58" s="479"/>
      <c r="X58" s="479"/>
      <c r="Y58" s="479"/>
      <c r="Z58" s="479"/>
      <c r="AA58" s="479"/>
      <c r="AB58" s="479"/>
      <c r="AC58" s="479"/>
      <c r="AD58" s="479"/>
      <c r="AE58" s="479"/>
      <c r="AF58" s="479"/>
      <c r="AG58" s="479"/>
      <c r="AH58" s="479"/>
      <c r="AI58" s="479"/>
      <c r="AJ58" s="479"/>
      <c r="AK58" s="479"/>
      <c r="AL58" s="479"/>
      <c r="AM58" s="479"/>
      <c r="AN58" s="479"/>
      <c r="AO58" s="479"/>
      <c r="AP58" s="479"/>
      <c r="AQ58" s="479"/>
      <c r="AR58" s="479"/>
      <c r="AS58" s="479"/>
      <c r="AT58" s="479"/>
      <c r="AU58" s="479"/>
      <c r="AV58" s="479"/>
      <c r="AW58" s="479"/>
      <c r="AX58" s="479"/>
      <c r="AY58" s="479"/>
      <c r="AZ58" s="479"/>
      <c r="BA58" s="479"/>
      <c r="BB58" s="479"/>
      <c r="BC58" s="479"/>
      <c r="BD58" s="479"/>
      <c r="BE58" s="479"/>
      <c r="BF58" s="479"/>
      <c r="BG58" s="479"/>
      <c r="BH58" s="479"/>
    </row>
    <row r="59" spans="1:60" x14ac:dyDescent="0.25">
      <c r="A59" s="465">
        <v>54</v>
      </c>
      <c r="L59" s="53" t="e">
        <f t="shared" si="2"/>
        <v>#DIV/0!</v>
      </c>
      <c r="M59" s="6" t="e">
        <f t="shared" si="3"/>
        <v>#DIV/0!</v>
      </c>
      <c r="N59" s="6" t="e">
        <f t="shared" si="4"/>
        <v>#DIV/0!</v>
      </c>
      <c r="O59" s="6" t="e">
        <f t="shared" si="5"/>
        <v>#DIV/0!</v>
      </c>
      <c r="P59" s="6" t="e">
        <f t="shared" si="6"/>
        <v>#DIV/0!</v>
      </c>
      <c r="Q59" s="6" t="e">
        <f t="shared" si="7"/>
        <v>#DIV/0!</v>
      </c>
      <c r="R59" s="6" t="e">
        <f t="shared" si="8"/>
        <v>#DIV/0!</v>
      </c>
      <c r="S59" s="6" t="e">
        <f t="shared" si="9"/>
        <v>#DIV/0!</v>
      </c>
      <c r="T59" s="6" t="e">
        <f t="shared" si="10"/>
        <v>#DIV/0!</v>
      </c>
      <c r="U59" s="6" t="e">
        <f t="shared" si="11"/>
        <v>#DIV/0!</v>
      </c>
      <c r="W59" s="479"/>
      <c r="X59" s="479"/>
      <c r="Y59" s="479"/>
      <c r="Z59" s="479"/>
      <c r="AA59" s="479"/>
      <c r="AB59" s="479"/>
      <c r="AC59" s="479"/>
      <c r="AD59" s="479"/>
      <c r="AE59" s="479"/>
      <c r="AF59" s="479"/>
      <c r="AG59" s="479"/>
      <c r="AH59" s="479"/>
      <c r="AI59" s="479"/>
      <c r="AJ59" s="479"/>
      <c r="AK59" s="479"/>
      <c r="AL59" s="479"/>
      <c r="AM59" s="479"/>
      <c r="AN59" s="479"/>
      <c r="AO59" s="479"/>
      <c r="AP59" s="479"/>
      <c r="AQ59" s="479"/>
      <c r="AR59" s="479"/>
      <c r="AS59" s="479"/>
      <c r="AT59" s="479"/>
      <c r="AU59" s="479"/>
      <c r="AV59" s="479"/>
      <c r="AW59" s="479"/>
      <c r="AX59" s="479"/>
      <c r="AY59" s="479"/>
      <c r="AZ59" s="479"/>
      <c r="BA59" s="479"/>
      <c r="BB59" s="479"/>
      <c r="BC59" s="479"/>
      <c r="BD59" s="479"/>
      <c r="BE59" s="479"/>
      <c r="BF59" s="479"/>
      <c r="BG59" s="479"/>
      <c r="BH59" s="479"/>
    </row>
    <row r="60" spans="1:60" x14ac:dyDescent="0.25">
      <c r="A60" s="465">
        <v>55</v>
      </c>
      <c r="L60" s="53" t="e">
        <f t="shared" si="2"/>
        <v>#DIV/0!</v>
      </c>
      <c r="M60" s="6" t="e">
        <f t="shared" si="3"/>
        <v>#DIV/0!</v>
      </c>
      <c r="N60" s="6" t="e">
        <f t="shared" si="4"/>
        <v>#DIV/0!</v>
      </c>
      <c r="O60" s="6" t="e">
        <f t="shared" si="5"/>
        <v>#DIV/0!</v>
      </c>
      <c r="P60" s="6" t="e">
        <f t="shared" si="6"/>
        <v>#DIV/0!</v>
      </c>
      <c r="Q60" s="6" t="e">
        <f t="shared" si="7"/>
        <v>#DIV/0!</v>
      </c>
      <c r="R60" s="6" t="e">
        <f t="shared" si="8"/>
        <v>#DIV/0!</v>
      </c>
      <c r="S60" s="6" t="e">
        <f t="shared" si="9"/>
        <v>#DIV/0!</v>
      </c>
      <c r="T60" s="6" t="e">
        <f t="shared" si="10"/>
        <v>#DIV/0!</v>
      </c>
      <c r="U60" s="6" t="e">
        <f t="shared" si="11"/>
        <v>#DIV/0!</v>
      </c>
      <c r="W60" s="479"/>
      <c r="X60" s="479" t="s">
        <v>905</v>
      </c>
      <c r="Y60" s="479"/>
      <c r="Z60" s="479"/>
      <c r="AA60" s="479"/>
      <c r="AB60" s="479"/>
      <c r="AC60" s="479"/>
      <c r="AD60" s="479"/>
      <c r="AE60" s="479"/>
      <c r="AF60" s="479"/>
      <c r="AG60" s="479"/>
      <c r="AH60" s="479"/>
      <c r="AI60" s="479"/>
      <c r="AJ60" s="479" t="s">
        <v>903</v>
      </c>
      <c r="AK60" s="479"/>
      <c r="AL60" s="479"/>
      <c r="AM60" s="479"/>
      <c r="AN60" s="479"/>
      <c r="AO60" s="479"/>
      <c r="AP60" s="479"/>
      <c r="AQ60" s="479"/>
      <c r="AR60" s="479"/>
      <c r="AS60" s="479"/>
      <c r="AT60" s="479"/>
      <c r="AU60" s="479"/>
      <c r="AV60" s="479"/>
      <c r="AW60" s="479"/>
      <c r="AX60" s="479"/>
      <c r="AY60" s="479"/>
      <c r="AZ60" s="479"/>
      <c r="BA60" s="479"/>
      <c r="BB60" s="479"/>
      <c r="BC60" s="479"/>
      <c r="BD60" s="479"/>
      <c r="BE60" s="479"/>
      <c r="BF60" s="479"/>
      <c r="BG60" s="479"/>
      <c r="BH60" s="479"/>
    </row>
    <row r="61" spans="1:60" x14ac:dyDescent="0.25">
      <c r="A61" s="465">
        <v>56</v>
      </c>
      <c r="L61" s="53" t="e">
        <f t="shared" si="2"/>
        <v>#DIV/0!</v>
      </c>
      <c r="M61" s="6" t="e">
        <f t="shared" si="3"/>
        <v>#DIV/0!</v>
      </c>
      <c r="N61" s="6" t="e">
        <f t="shared" si="4"/>
        <v>#DIV/0!</v>
      </c>
      <c r="O61" s="6" t="e">
        <f t="shared" si="5"/>
        <v>#DIV/0!</v>
      </c>
      <c r="P61" s="6" t="e">
        <f t="shared" si="6"/>
        <v>#DIV/0!</v>
      </c>
      <c r="Q61" s="6" t="e">
        <f t="shared" si="7"/>
        <v>#DIV/0!</v>
      </c>
      <c r="R61" s="6" t="e">
        <f t="shared" si="8"/>
        <v>#DIV/0!</v>
      </c>
      <c r="S61" s="6" t="e">
        <f t="shared" si="9"/>
        <v>#DIV/0!</v>
      </c>
      <c r="T61" s="6" t="e">
        <f t="shared" si="10"/>
        <v>#DIV/0!</v>
      </c>
      <c r="U61" s="6" t="e">
        <f t="shared" si="11"/>
        <v>#DIV/0!</v>
      </c>
      <c r="W61" s="479"/>
      <c r="X61" s="478" t="s">
        <v>7</v>
      </c>
      <c r="Y61" s="467" t="s">
        <v>1231</v>
      </c>
      <c r="Z61" s="468"/>
      <c r="AA61" s="468"/>
      <c r="AB61" s="468"/>
      <c r="AC61" s="468"/>
      <c r="AD61" s="469"/>
      <c r="AE61" s="481"/>
      <c r="AF61" s="475" t="s">
        <v>1232</v>
      </c>
      <c r="AG61" s="500" t="s">
        <v>1237</v>
      </c>
      <c r="AH61" s="472"/>
      <c r="AI61" s="481"/>
      <c r="AJ61" s="478" t="s">
        <v>7</v>
      </c>
      <c r="AK61" s="467" t="s">
        <v>1231</v>
      </c>
      <c r="AL61" s="468"/>
      <c r="AM61" s="468"/>
      <c r="AN61" s="468"/>
      <c r="AO61" s="468"/>
      <c r="AP61" s="469"/>
      <c r="AQ61" s="481"/>
      <c r="AR61" s="475" t="s">
        <v>1232</v>
      </c>
      <c r="AS61" s="500" t="s">
        <v>1237</v>
      </c>
      <c r="AT61" s="472"/>
      <c r="AU61" s="479"/>
      <c r="AV61" s="479"/>
      <c r="AW61" s="479"/>
      <c r="AX61" s="479"/>
      <c r="AY61" s="479"/>
      <c r="AZ61" s="479"/>
      <c r="BA61" s="479"/>
      <c r="BB61" s="479"/>
      <c r="BC61" s="479"/>
      <c r="BD61" s="479"/>
      <c r="BE61" s="479"/>
      <c r="BF61" s="479"/>
      <c r="BG61" s="479"/>
      <c r="BH61" s="479"/>
    </row>
    <row r="62" spans="1:60" x14ac:dyDescent="0.25">
      <c r="A62" s="465">
        <v>57</v>
      </c>
      <c r="L62" s="53" t="e">
        <f t="shared" si="2"/>
        <v>#DIV/0!</v>
      </c>
      <c r="M62" s="6" t="e">
        <f t="shared" si="3"/>
        <v>#DIV/0!</v>
      </c>
      <c r="N62" s="6" t="e">
        <f t="shared" si="4"/>
        <v>#DIV/0!</v>
      </c>
      <c r="O62" s="6" t="e">
        <f t="shared" si="5"/>
        <v>#DIV/0!</v>
      </c>
      <c r="P62" s="6" t="e">
        <f t="shared" si="6"/>
        <v>#DIV/0!</v>
      </c>
      <c r="Q62" s="6" t="e">
        <f t="shared" si="7"/>
        <v>#DIV/0!</v>
      </c>
      <c r="R62" s="6" t="e">
        <f t="shared" si="8"/>
        <v>#DIV/0!</v>
      </c>
      <c r="S62" s="6" t="e">
        <f t="shared" si="9"/>
        <v>#DIV/0!</v>
      </c>
      <c r="T62" s="6" t="e">
        <f t="shared" si="10"/>
        <v>#DIV/0!</v>
      </c>
      <c r="U62" s="6" t="e">
        <f t="shared" si="11"/>
        <v>#DIV/0!</v>
      </c>
      <c r="W62" s="479"/>
      <c r="X62" s="474">
        <f>MR_N</f>
        <v>0</v>
      </c>
      <c r="Y62" s="467" t="s">
        <v>1228</v>
      </c>
      <c r="Z62" s="468" t="s">
        <v>1229</v>
      </c>
      <c r="AA62" s="468" t="s">
        <v>518</v>
      </c>
      <c r="AB62" s="468" t="s">
        <v>1229</v>
      </c>
      <c r="AC62" s="468" t="s">
        <v>1230</v>
      </c>
      <c r="AD62" s="469" t="s">
        <v>170</v>
      </c>
      <c r="AE62" s="481"/>
      <c r="AF62" s="476"/>
      <c r="AG62" s="501"/>
      <c r="AH62" s="490"/>
      <c r="AI62" s="481"/>
      <c r="AJ62" s="474">
        <f>MR_N</f>
        <v>0</v>
      </c>
      <c r="AK62" s="467" t="s">
        <v>1228</v>
      </c>
      <c r="AL62" s="468" t="s">
        <v>1229</v>
      </c>
      <c r="AM62" s="468" t="s">
        <v>518</v>
      </c>
      <c r="AN62" s="468" t="s">
        <v>1229</v>
      </c>
      <c r="AO62" s="468" t="s">
        <v>1230</v>
      </c>
      <c r="AP62" s="469" t="s">
        <v>170</v>
      </c>
      <c r="AQ62" s="481"/>
      <c r="AR62" s="476"/>
      <c r="AS62" s="501"/>
      <c r="AT62" s="490"/>
      <c r="AU62" s="479"/>
      <c r="AV62" s="479"/>
      <c r="AW62" s="479"/>
      <c r="AX62" s="479"/>
      <c r="AY62" s="479"/>
      <c r="AZ62" s="479"/>
      <c r="BA62" s="479"/>
      <c r="BB62" s="479"/>
      <c r="BC62" s="479"/>
      <c r="BD62" s="479"/>
      <c r="BE62" s="479"/>
      <c r="BF62" s="479"/>
      <c r="BG62" s="479"/>
      <c r="BH62" s="479"/>
    </row>
    <row r="63" spans="1:60" x14ac:dyDescent="0.25">
      <c r="A63" s="465">
        <v>58</v>
      </c>
      <c r="L63" s="53" t="e">
        <f t="shared" si="2"/>
        <v>#DIV/0!</v>
      </c>
      <c r="M63" s="6" t="e">
        <f t="shared" si="3"/>
        <v>#DIV/0!</v>
      </c>
      <c r="N63" s="6" t="e">
        <f t="shared" si="4"/>
        <v>#DIV/0!</v>
      </c>
      <c r="O63" s="6" t="e">
        <f t="shared" si="5"/>
        <v>#DIV/0!</v>
      </c>
      <c r="P63" s="6" t="e">
        <f t="shared" si="6"/>
        <v>#DIV/0!</v>
      </c>
      <c r="Q63" s="6" t="e">
        <f t="shared" si="7"/>
        <v>#DIV/0!</v>
      </c>
      <c r="R63" s="6" t="e">
        <f t="shared" si="8"/>
        <v>#DIV/0!</v>
      </c>
      <c r="S63" s="6" t="e">
        <f t="shared" si="9"/>
        <v>#DIV/0!</v>
      </c>
      <c r="T63" s="6" t="e">
        <f t="shared" si="10"/>
        <v>#DIV/0!</v>
      </c>
      <c r="U63" s="6" t="e">
        <f t="shared" si="11"/>
        <v>#DIV/0!</v>
      </c>
      <c r="W63" s="479"/>
      <c r="X63" s="470" t="s">
        <v>508</v>
      </c>
      <c r="Y63" s="479"/>
      <c r="Z63" s="479"/>
      <c r="AA63" s="479"/>
      <c r="AB63" s="479"/>
      <c r="AC63" s="479"/>
      <c r="AD63" s="479"/>
      <c r="AE63" s="479"/>
      <c r="AF63" s="473" t="s">
        <v>1233</v>
      </c>
      <c r="AG63" s="479"/>
      <c r="AH63" s="479"/>
      <c r="AI63" s="479"/>
      <c r="AJ63" s="470" t="s">
        <v>508</v>
      </c>
      <c r="AK63" s="479"/>
      <c r="AL63" s="479"/>
      <c r="AM63" s="479"/>
      <c r="AN63" s="479"/>
      <c r="AO63" s="479"/>
      <c r="AP63" s="479"/>
      <c r="AQ63" s="479"/>
      <c r="AR63" s="473" t="s">
        <v>1233</v>
      </c>
      <c r="AS63" s="479"/>
      <c r="AT63" s="479"/>
      <c r="AU63" s="479"/>
      <c r="AV63" s="479"/>
      <c r="AW63" s="479"/>
      <c r="AX63" s="479"/>
      <c r="AY63" s="479"/>
      <c r="AZ63" s="479"/>
      <c r="BA63" s="479"/>
      <c r="BB63" s="479"/>
      <c r="BC63" s="479"/>
      <c r="BD63" s="479"/>
      <c r="BE63" s="479"/>
      <c r="BF63" s="479"/>
      <c r="BG63" s="479"/>
      <c r="BH63" s="479"/>
    </row>
    <row r="64" spans="1:60" x14ac:dyDescent="0.25">
      <c r="A64" s="465">
        <v>59</v>
      </c>
      <c r="L64" s="53" t="e">
        <f t="shared" si="2"/>
        <v>#DIV/0!</v>
      </c>
      <c r="M64" s="6" t="e">
        <f t="shared" si="3"/>
        <v>#DIV/0!</v>
      </c>
      <c r="N64" s="6" t="e">
        <f t="shared" si="4"/>
        <v>#DIV/0!</v>
      </c>
      <c r="O64" s="6" t="e">
        <f t="shared" si="5"/>
        <v>#DIV/0!</v>
      </c>
      <c r="P64" s="6" t="e">
        <f t="shared" si="6"/>
        <v>#DIV/0!</v>
      </c>
      <c r="Q64" s="6" t="e">
        <f t="shared" si="7"/>
        <v>#DIV/0!</v>
      </c>
      <c r="R64" s="6" t="e">
        <f t="shared" si="8"/>
        <v>#DIV/0!</v>
      </c>
      <c r="S64" s="6" t="e">
        <f t="shared" si="9"/>
        <v>#DIV/0!</v>
      </c>
      <c r="T64" s="6" t="e">
        <f t="shared" si="10"/>
        <v>#DIV/0!</v>
      </c>
      <c r="U64" s="6" t="e">
        <f t="shared" si="11"/>
        <v>#DIV/0!</v>
      </c>
      <c r="W64" s="479"/>
      <c r="X64" s="473" t="s">
        <v>1187</v>
      </c>
      <c r="Y64" s="479"/>
      <c r="Z64" s="479"/>
      <c r="AA64" s="479"/>
      <c r="AB64" s="479"/>
      <c r="AC64" s="479"/>
      <c r="AD64" s="479"/>
      <c r="AE64" s="479"/>
      <c r="AF64" s="473" t="s">
        <v>1234</v>
      </c>
      <c r="AG64" s="479"/>
      <c r="AH64" s="479"/>
      <c r="AI64" s="479"/>
      <c r="AJ64" s="473" t="s">
        <v>1187</v>
      </c>
      <c r="AK64" s="479"/>
      <c r="AL64" s="479"/>
      <c r="AM64" s="479"/>
      <c r="AN64" s="479"/>
      <c r="AO64" s="479"/>
      <c r="AP64" s="479"/>
      <c r="AQ64" s="479"/>
      <c r="AR64" s="473" t="s">
        <v>1234</v>
      </c>
      <c r="AS64" s="479"/>
      <c r="AT64" s="479"/>
      <c r="AU64" s="479"/>
      <c r="AV64" s="479"/>
      <c r="AW64" s="479"/>
      <c r="AX64" s="479"/>
      <c r="AY64" s="479"/>
      <c r="AZ64" s="479"/>
      <c r="BA64" s="479"/>
      <c r="BB64" s="479"/>
      <c r="BC64" s="479"/>
      <c r="BD64" s="479"/>
      <c r="BE64" s="479"/>
      <c r="BF64" s="479"/>
      <c r="BG64" s="479"/>
      <c r="BH64" s="479"/>
    </row>
    <row r="65" spans="1:60" x14ac:dyDescent="0.25">
      <c r="A65" s="465">
        <v>60</v>
      </c>
      <c r="L65" s="53" t="e">
        <f t="shared" si="2"/>
        <v>#DIV/0!</v>
      </c>
      <c r="M65" s="6" t="e">
        <f t="shared" si="3"/>
        <v>#DIV/0!</v>
      </c>
      <c r="N65" s="6" t="e">
        <f t="shared" si="4"/>
        <v>#DIV/0!</v>
      </c>
      <c r="O65" s="6" t="e">
        <f t="shared" si="5"/>
        <v>#DIV/0!</v>
      </c>
      <c r="P65" s="6" t="e">
        <f t="shared" si="6"/>
        <v>#DIV/0!</v>
      </c>
      <c r="Q65" s="6" t="e">
        <f t="shared" si="7"/>
        <v>#DIV/0!</v>
      </c>
      <c r="R65" s="6" t="e">
        <f t="shared" si="8"/>
        <v>#DIV/0!</v>
      </c>
      <c r="S65" s="6" t="e">
        <f t="shared" si="9"/>
        <v>#DIV/0!</v>
      </c>
      <c r="T65" s="6" t="e">
        <f t="shared" si="10"/>
        <v>#DIV/0!</v>
      </c>
      <c r="U65" s="6" t="e">
        <f t="shared" si="11"/>
        <v>#DIV/0!</v>
      </c>
      <c r="W65" s="479"/>
      <c r="X65" s="473"/>
      <c r="Y65" s="479"/>
      <c r="Z65" s="479"/>
      <c r="AA65" s="479"/>
      <c r="AB65" s="479"/>
      <c r="AC65" s="479"/>
      <c r="AD65" s="479"/>
      <c r="AE65" s="479"/>
      <c r="AF65" s="473" t="s">
        <v>1235</v>
      </c>
      <c r="AG65" s="479"/>
      <c r="AH65" s="479"/>
      <c r="AI65" s="479"/>
      <c r="AJ65" s="473"/>
      <c r="AK65" s="479"/>
      <c r="AL65" s="479"/>
      <c r="AM65" s="479"/>
      <c r="AN65" s="479"/>
      <c r="AO65" s="479"/>
      <c r="AP65" s="479"/>
      <c r="AQ65" s="479"/>
      <c r="AR65" s="473" t="s">
        <v>1235</v>
      </c>
      <c r="AS65" s="479"/>
      <c r="AT65" s="479"/>
      <c r="AU65" s="479"/>
      <c r="AV65" s="479"/>
      <c r="AW65" s="479"/>
      <c r="AX65" s="479"/>
      <c r="AY65" s="479"/>
      <c r="AZ65" s="479"/>
      <c r="BA65" s="479"/>
      <c r="BB65" s="479"/>
      <c r="BC65" s="479"/>
      <c r="BD65" s="479"/>
      <c r="BE65" s="479"/>
      <c r="BF65" s="479"/>
      <c r="BG65" s="479"/>
      <c r="BH65" s="479"/>
    </row>
    <row r="66" spans="1:60" x14ac:dyDescent="0.25">
      <c r="A66" s="465">
        <v>61</v>
      </c>
      <c r="L66" s="53" t="e">
        <f t="shared" si="2"/>
        <v>#DIV/0!</v>
      </c>
      <c r="M66" s="6" t="e">
        <f t="shared" si="3"/>
        <v>#DIV/0!</v>
      </c>
      <c r="N66" s="6" t="e">
        <f t="shared" si="4"/>
        <v>#DIV/0!</v>
      </c>
      <c r="O66" s="6" t="e">
        <f t="shared" si="5"/>
        <v>#DIV/0!</v>
      </c>
      <c r="P66" s="6" t="e">
        <f t="shared" si="6"/>
        <v>#DIV/0!</v>
      </c>
      <c r="Q66" s="6" t="e">
        <f t="shared" si="7"/>
        <v>#DIV/0!</v>
      </c>
      <c r="R66" s="6" t="e">
        <f t="shared" si="8"/>
        <v>#DIV/0!</v>
      </c>
      <c r="S66" s="6" t="e">
        <f t="shared" si="9"/>
        <v>#DIV/0!</v>
      </c>
      <c r="T66" s="6" t="e">
        <f t="shared" si="10"/>
        <v>#DIV/0!</v>
      </c>
      <c r="U66" s="6" t="e">
        <f t="shared" si="11"/>
        <v>#DIV/0!</v>
      </c>
      <c r="W66" s="479"/>
      <c r="X66" s="473"/>
      <c r="Y66" s="479"/>
      <c r="Z66" s="479"/>
      <c r="AA66" s="479"/>
      <c r="AB66" s="479"/>
      <c r="AC66" s="479"/>
      <c r="AD66" s="479"/>
      <c r="AE66" s="479"/>
      <c r="AF66" s="473" t="s">
        <v>1238</v>
      </c>
      <c r="AG66" s="479"/>
      <c r="AH66" s="479"/>
      <c r="AI66" s="479"/>
      <c r="AJ66" s="473"/>
      <c r="AK66" s="479"/>
      <c r="AL66" s="479"/>
      <c r="AM66" s="479"/>
      <c r="AN66" s="479"/>
      <c r="AO66" s="479"/>
      <c r="AP66" s="479"/>
      <c r="AQ66" s="479"/>
      <c r="AR66" s="473" t="s">
        <v>1238</v>
      </c>
      <c r="AS66" s="479"/>
      <c r="AT66" s="479"/>
      <c r="AU66" s="479"/>
      <c r="AV66" s="479"/>
      <c r="AW66" s="479"/>
      <c r="AX66" s="479"/>
      <c r="AY66" s="479"/>
      <c r="AZ66" s="479"/>
      <c r="BA66" s="479"/>
      <c r="BB66" s="479"/>
      <c r="BC66" s="479"/>
      <c r="BD66" s="479"/>
      <c r="BE66" s="479"/>
      <c r="BF66" s="479"/>
      <c r="BG66" s="479"/>
      <c r="BH66" s="479"/>
    </row>
    <row r="67" spans="1:60" x14ac:dyDescent="0.25">
      <c r="A67" s="465">
        <v>62</v>
      </c>
      <c r="L67" s="53" t="e">
        <f t="shared" si="2"/>
        <v>#DIV/0!</v>
      </c>
      <c r="M67" s="6" t="e">
        <f t="shared" si="3"/>
        <v>#DIV/0!</v>
      </c>
      <c r="N67" s="6" t="e">
        <f t="shared" si="4"/>
        <v>#DIV/0!</v>
      </c>
      <c r="O67" s="6" t="e">
        <f t="shared" si="5"/>
        <v>#DIV/0!</v>
      </c>
      <c r="P67" s="6" t="e">
        <f t="shared" si="6"/>
        <v>#DIV/0!</v>
      </c>
      <c r="Q67" s="6" t="e">
        <f t="shared" si="7"/>
        <v>#DIV/0!</v>
      </c>
      <c r="R67" s="6" t="e">
        <f t="shared" si="8"/>
        <v>#DIV/0!</v>
      </c>
      <c r="S67" s="6" t="e">
        <f t="shared" si="9"/>
        <v>#DIV/0!</v>
      </c>
      <c r="T67" s="6" t="e">
        <f t="shared" si="10"/>
        <v>#DIV/0!</v>
      </c>
      <c r="U67" s="6" t="e">
        <f t="shared" si="11"/>
        <v>#DIV/0!</v>
      </c>
      <c r="W67" s="479"/>
      <c r="X67" s="473"/>
      <c r="Y67" s="479"/>
      <c r="Z67" s="479"/>
      <c r="AA67" s="479"/>
      <c r="AB67" s="479"/>
      <c r="AC67" s="479"/>
      <c r="AD67" s="479"/>
      <c r="AE67" s="479"/>
      <c r="AF67" s="473" t="s">
        <v>325</v>
      </c>
      <c r="AG67" s="479"/>
      <c r="AH67" s="479"/>
      <c r="AI67" s="479"/>
      <c r="AJ67" s="473"/>
      <c r="AK67" s="479"/>
      <c r="AL67" s="479"/>
      <c r="AM67" s="479"/>
      <c r="AN67" s="479"/>
      <c r="AO67" s="479"/>
      <c r="AP67" s="479"/>
      <c r="AQ67" s="479"/>
      <c r="AR67" s="473" t="s">
        <v>325</v>
      </c>
      <c r="AS67" s="479"/>
      <c r="AT67" s="479"/>
      <c r="AU67" s="479"/>
      <c r="AV67" s="479"/>
      <c r="AW67" s="479"/>
      <c r="AX67" s="479"/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</row>
    <row r="68" spans="1:60" x14ac:dyDescent="0.25">
      <c r="A68" s="465">
        <v>63</v>
      </c>
      <c r="L68" s="53" t="e">
        <f t="shared" si="2"/>
        <v>#DIV/0!</v>
      </c>
      <c r="M68" s="6" t="e">
        <f t="shared" si="3"/>
        <v>#DIV/0!</v>
      </c>
      <c r="N68" s="6" t="e">
        <f t="shared" si="4"/>
        <v>#DIV/0!</v>
      </c>
      <c r="O68" s="6" t="e">
        <f t="shared" si="5"/>
        <v>#DIV/0!</v>
      </c>
      <c r="P68" s="6" t="e">
        <f t="shared" si="6"/>
        <v>#DIV/0!</v>
      </c>
      <c r="Q68" s="6" t="e">
        <f t="shared" si="7"/>
        <v>#DIV/0!</v>
      </c>
      <c r="R68" s="6" t="e">
        <f t="shared" si="8"/>
        <v>#DIV/0!</v>
      </c>
      <c r="S68" s="6" t="e">
        <f t="shared" si="9"/>
        <v>#DIV/0!</v>
      </c>
      <c r="T68" s="6" t="e">
        <f t="shared" si="10"/>
        <v>#DIV/0!</v>
      </c>
      <c r="U68" s="6" t="e">
        <f t="shared" si="11"/>
        <v>#DIV/0!</v>
      </c>
      <c r="W68" s="479"/>
      <c r="X68" s="473"/>
      <c r="Y68" s="479"/>
      <c r="Z68" s="479"/>
      <c r="AA68" s="479"/>
      <c r="AB68" s="479"/>
      <c r="AC68" s="479"/>
      <c r="AD68" s="479"/>
      <c r="AE68" s="479"/>
      <c r="AF68" s="473" t="s">
        <v>1236</v>
      </c>
      <c r="AG68" s="479"/>
      <c r="AH68" s="479"/>
      <c r="AI68" s="479"/>
      <c r="AJ68" s="473"/>
      <c r="AK68" s="479"/>
      <c r="AL68" s="479"/>
      <c r="AM68" s="479"/>
      <c r="AN68" s="479"/>
      <c r="AO68" s="479"/>
      <c r="AP68" s="479"/>
      <c r="AQ68" s="479"/>
      <c r="AR68" s="473" t="s">
        <v>1236</v>
      </c>
      <c r="AS68" s="479"/>
      <c r="AT68" s="479"/>
      <c r="AU68" s="479"/>
      <c r="AV68" s="479"/>
      <c r="AW68" s="479"/>
      <c r="AX68" s="479"/>
      <c r="AY68" s="479"/>
      <c r="AZ68" s="479"/>
      <c r="BA68" s="479"/>
      <c r="BB68" s="479"/>
      <c r="BC68" s="479"/>
      <c r="BD68" s="479"/>
      <c r="BE68" s="479"/>
      <c r="BF68" s="479"/>
      <c r="BG68" s="479"/>
      <c r="BH68" s="479"/>
    </row>
    <row r="69" spans="1:60" x14ac:dyDescent="0.25">
      <c r="A69" s="465">
        <v>64</v>
      </c>
      <c r="L69" s="53" t="e">
        <f t="shared" si="2"/>
        <v>#DIV/0!</v>
      </c>
      <c r="M69" s="6" t="e">
        <f t="shared" si="3"/>
        <v>#DIV/0!</v>
      </c>
      <c r="N69" s="6" t="e">
        <f t="shared" si="4"/>
        <v>#DIV/0!</v>
      </c>
      <c r="O69" s="6" t="e">
        <f t="shared" si="5"/>
        <v>#DIV/0!</v>
      </c>
      <c r="P69" s="6" t="e">
        <f t="shared" si="6"/>
        <v>#DIV/0!</v>
      </c>
      <c r="Q69" s="6" t="e">
        <f t="shared" si="7"/>
        <v>#DIV/0!</v>
      </c>
      <c r="R69" s="6" t="e">
        <f t="shared" si="8"/>
        <v>#DIV/0!</v>
      </c>
      <c r="S69" s="6" t="e">
        <f t="shared" si="9"/>
        <v>#DIV/0!</v>
      </c>
      <c r="T69" s="6" t="e">
        <f t="shared" si="10"/>
        <v>#DIV/0!</v>
      </c>
      <c r="U69" s="6" t="e">
        <f t="shared" si="11"/>
        <v>#DIV/0!</v>
      </c>
      <c r="W69" s="479"/>
      <c r="X69" s="473"/>
      <c r="Y69" s="479"/>
      <c r="Z69" s="479"/>
      <c r="AA69" s="479"/>
      <c r="AB69" s="479"/>
      <c r="AC69" s="479"/>
      <c r="AD69" s="479"/>
      <c r="AE69" s="479"/>
      <c r="AF69" s="471"/>
      <c r="AG69" s="479"/>
      <c r="AH69" s="479"/>
      <c r="AI69" s="479"/>
      <c r="AJ69" s="473"/>
      <c r="AK69" s="479"/>
      <c r="AL69" s="479"/>
      <c r="AM69" s="479"/>
      <c r="AN69" s="479"/>
      <c r="AO69" s="479"/>
      <c r="AP69" s="479"/>
      <c r="AQ69" s="479"/>
      <c r="AR69" s="471"/>
      <c r="AS69" s="479"/>
      <c r="AT69" s="479"/>
      <c r="AU69" s="479"/>
      <c r="AV69" s="479"/>
      <c r="AW69" s="479"/>
      <c r="AX69" s="479"/>
      <c r="AY69" s="479"/>
      <c r="AZ69" s="479"/>
      <c r="BA69" s="479"/>
      <c r="BB69" s="479"/>
      <c r="BC69" s="479"/>
      <c r="BD69" s="479"/>
      <c r="BE69" s="479"/>
      <c r="BF69" s="479"/>
      <c r="BG69" s="479"/>
      <c r="BH69" s="479"/>
    </row>
    <row r="70" spans="1:60" x14ac:dyDescent="0.25">
      <c r="A70" s="465">
        <v>65</v>
      </c>
      <c r="L70" s="53" t="e">
        <f t="shared" ref="L70:L133" si="12">B70/B$4</f>
        <v>#DIV/0!</v>
      </c>
      <c r="M70" s="6" t="e">
        <f t="shared" ref="M70:M133" si="13">C70/C$4</f>
        <v>#DIV/0!</v>
      </c>
      <c r="N70" s="6" t="e">
        <f t="shared" ref="N70:N133" si="14">D70/D$4</f>
        <v>#DIV/0!</v>
      </c>
      <c r="O70" s="6" t="e">
        <f t="shared" ref="O70:O133" si="15">E70/E$4</f>
        <v>#DIV/0!</v>
      </c>
      <c r="P70" s="6" t="e">
        <f t="shared" ref="P70:P133" si="16">F70/F$4</f>
        <v>#DIV/0!</v>
      </c>
      <c r="Q70" s="6" t="e">
        <f t="shared" ref="Q70:Q133" si="17">G70/G$4</f>
        <v>#DIV/0!</v>
      </c>
      <c r="R70" s="6" t="e">
        <f t="shared" ref="R70:R133" si="18">H70/H$4</f>
        <v>#DIV/0!</v>
      </c>
      <c r="S70" s="6" t="e">
        <f t="shared" ref="S70:S133" si="19">I70/I$4</f>
        <v>#DIV/0!</v>
      </c>
      <c r="T70" s="6" t="e">
        <f t="shared" ref="T70:T133" si="20">J70/J$4</f>
        <v>#DIV/0!</v>
      </c>
      <c r="U70" s="6" t="e">
        <f t="shared" ref="U70:U133" si="21">K70/K$4</f>
        <v>#DIV/0!</v>
      </c>
      <c r="W70" s="479"/>
      <c r="X70" s="473"/>
      <c r="Y70" s="479"/>
      <c r="Z70" s="479"/>
      <c r="AA70" s="479"/>
      <c r="AB70" s="479"/>
      <c r="AC70" s="479"/>
      <c r="AD70" s="479"/>
      <c r="AE70" s="479"/>
      <c r="AF70" s="479"/>
      <c r="AG70" s="479"/>
      <c r="AH70" s="479"/>
      <c r="AI70" s="479"/>
      <c r="AJ70" s="473"/>
      <c r="AK70" s="479"/>
      <c r="AL70" s="479"/>
      <c r="AM70" s="479"/>
      <c r="AN70" s="479"/>
      <c r="AO70" s="479"/>
      <c r="AP70" s="479"/>
      <c r="AQ70" s="479"/>
      <c r="AR70" s="479"/>
      <c r="AS70" s="479"/>
      <c r="AT70" s="479"/>
      <c r="AU70" s="479"/>
      <c r="AV70" s="479"/>
      <c r="AW70" s="479"/>
      <c r="AX70" s="479"/>
      <c r="AY70" s="479"/>
      <c r="AZ70" s="479"/>
      <c r="BA70" s="479"/>
      <c r="BB70" s="479"/>
      <c r="BC70" s="479"/>
      <c r="BD70" s="479"/>
      <c r="BE70" s="479"/>
      <c r="BF70" s="479"/>
      <c r="BG70" s="479"/>
      <c r="BH70" s="479"/>
    </row>
    <row r="71" spans="1:60" x14ac:dyDescent="0.25">
      <c r="A71" s="465">
        <v>66</v>
      </c>
      <c r="L71" s="53" t="e">
        <f t="shared" si="12"/>
        <v>#DIV/0!</v>
      </c>
      <c r="M71" s="6" t="e">
        <f t="shared" si="13"/>
        <v>#DIV/0!</v>
      </c>
      <c r="N71" s="6" t="e">
        <f t="shared" si="14"/>
        <v>#DIV/0!</v>
      </c>
      <c r="O71" s="6" t="e">
        <f t="shared" si="15"/>
        <v>#DIV/0!</v>
      </c>
      <c r="P71" s="6" t="e">
        <f t="shared" si="16"/>
        <v>#DIV/0!</v>
      </c>
      <c r="Q71" s="6" t="e">
        <f t="shared" si="17"/>
        <v>#DIV/0!</v>
      </c>
      <c r="R71" s="6" t="e">
        <f t="shared" si="18"/>
        <v>#DIV/0!</v>
      </c>
      <c r="S71" s="6" t="e">
        <f t="shared" si="19"/>
        <v>#DIV/0!</v>
      </c>
      <c r="T71" s="6" t="e">
        <f t="shared" si="20"/>
        <v>#DIV/0!</v>
      </c>
      <c r="U71" s="6" t="e">
        <f t="shared" si="21"/>
        <v>#DIV/0!</v>
      </c>
      <c r="W71" s="479"/>
      <c r="X71" s="473"/>
      <c r="Y71" s="479"/>
      <c r="Z71" s="479"/>
      <c r="AA71" s="479"/>
      <c r="AB71" s="479"/>
      <c r="AC71" s="479"/>
      <c r="AD71" s="479"/>
      <c r="AE71" s="479"/>
      <c r="AF71" s="479"/>
      <c r="AG71" s="479"/>
      <c r="AH71" s="479"/>
      <c r="AI71" s="479"/>
      <c r="AJ71" s="473"/>
      <c r="AK71" s="479"/>
      <c r="AL71" s="479"/>
      <c r="AM71" s="479"/>
      <c r="AN71" s="479"/>
      <c r="AO71" s="479"/>
      <c r="AP71" s="479"/>
      <c r="AQ71" s="479"/>
      <c r="AR71" s="479"/>
      <c r="AS71" s="479"/>
      <c r="AT71" s="479"/>
      <c r="AU71" s="479"/>
      <c r="AV71" s="479"/>
      <c r="AW71" s="479"/>
      <c r="AX71" s="479"/>
      <c r="AY71" s="479"/>
      <c r="AZ71" s="479"/>
      <c r="BA71" s="479"/>
      <c r="BB71" s="479"/>
      <c r="BC71" s="479"/>
      <c r="BD71" s="479"/>
      <c r="BE71" s="479"/>
      <c r="BF71" s="479"/>
      <c r="BG71" s="479"/>
      <c r="BH71" s="479"/>
    </row>
    <row r="72" spans="1:60" x14ac:dyDescent="0.25">
      <c r="A72" s="465">
        <v>67</v>
      </c>
      <c r="L72" s="53" t="e">
        <f t="shared" si="12"/>
        <v>#DIV/0!</v>
      </c>
      <c r="M72" s="6" t="e">
        <f t="shared" si="13"/>
        <v>#DIV/0!</v>
      </c>
      <c r="N72" s="6" t="e">
        <f t="shared" si="14"/>
        <v>#DIV/0!</v>
      </c>
      <c r="O72" s="6" t="e">
        <f t="shared" si="15"/>
        <v>#DIV/0!</v>
      </c>
      <c r="P72" s="6" t="e">
        <f t="shared" si="16"/>
        <v>#DIV/0!</v>
      </c>
      <c r="Q72" s="6" t="e">
        <f t="shared" si="17"/>
        <v>#DIV/0!</v>
      </c>
      <c r="R72" s="6" t="e">
        <f t="shared" si="18"/>
        <v>#DIV/0!</v>
      </c>
      <c r="S72" s="6" t="e">
        <f t="shared" si="19"/>
        <v>#DIV/0!</v>
      </c>
      <c r="T72" s="6" t="e">
        <f t="shared" si="20"/>
        <v>#DIV/0!</v>
      </c>
      <c r="U72" s="6" t="e">
        <f t="shared" si="21"/>
        <v>#DIV/0!</v>
      </c>
      <c r="W72" s="479"/>
      <c r="X72" s="471"/>
      <c r="Y72" s="479"/>
      <c r="Z72" s="479"/>
      <c r="AA72" s="479"/>
      <c r="AB72" s="479"/>
      <c r="AC72" s="479"/>
      <c r="AD72" s="479"/>
      <c r="AE72" s="479"/>
      <c r="AF72" s="479"/>
      <c r="AG72" s="479"/>
      <c r="AH72" s="479"/>
      <c r="AI72" s="479"/>
      <c r="AJ72" s="471"/>
      <c r="AK72" s="479"/>
      <c r="AL72" s="479"/>
      <c r="AM72" s="479"/>
      <c r="AN72" s="479"/>
      <c r="AO72" s="479"/>
      <c r="AP72" s="479"/>
      <c r="AQ72" s="479"/>
      <c r="AR72" s="479"/>
      <c r="AS72" s="479"/>
      <c r="AT72" s="479"/>
      <c r="AU72" s="479"/>
      <c r="AV72" s="479"/>
      <c r="AW72" s="479"/>
      <c r="AX72" s="479"/>
      <c r="AY72" s="479"/>
      <c r="AZ72" s="479"/>
      <c r="BA72" s="479"/>
      <c r="BB72" s="479"/>
      <c r="BC72" s="479"/>
      <c r="BD72" s="479"/>
      <c r="BE72" s="479"/>
      <c r="BF72" s="479"/>
      <c r="BG72" s="479"/>
      <c r="BH72" s="479"/>
    </row>
    <row r="73" spans="1:60" x14ac:dyDescent="0.25">
      <c r="A73" s="465">
        <v>68</v>
      </c>
      <c r="L73" s="53" t="e">
        <f t="shared" si="12"/>
        <v>#DIV/0!</v>
      </c>
      <c r="M73" s="6" t="e">
        <f t="shared" si="13"/>
        <v>#DIV/0!</v>
      </c>
      <c r="N73" s="6" t="e">
        <f t="shared" si="14"/>
        <v>#DIV/0!</v>
      </c>
      <c r="O73" s="6" t="e">
        <f t="shared" si="15"/>
        <v>#DIV/0!</v>
      </c>
      <c r="P73" s="6" t="e">
        <f t="shared" si="16"/>
        <v>#DIV/0!</v>
      </c>
      <c r="Q73" s="6" t="e">
        <f t="shared" si="17"/>
        <v>#DIV/0!</v>
      </c>
      <c r="R73" s="6" t="e">
        <f t="shared" si="18"/>
        <v>#DIV/0!</v>
      </c>
      <c r="S73" s="6" t="e">
        <f t="shared" si="19"/>
        <v>#DIV/0!</v>
      </c>
      <c r="T73" s="6" t="e">
        <f t="shared" si="20"/>
        <v>#DIV/0!</v>
      </c>
      <c r="U73" s="6" t="e">
        <f t="shared" si="21"/>
        <v>#DIV/0!</v>
      </c>
      <c r="W73" s="479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79"/>
      <c r="AO73" s="479"/>
      <c r="AP73" s="479"/>
      <c r="AQ73" s="479"/>
      <c r="AR73" s="479"/>
      <c r="AS73" s="479"/>
      <c r="AT73" s="479"/>
      <c r="AU73" s="479"/>
      <c r="AV73" s="479"/>
      <c r="AW73" s="479"/>
      <c r="AX73" s="479"/>
      <c r="AY73" s="479"/>
      <c r="AZ73" s="479"/>
      <c r="BA73" s="479"/>
      <c r="BB73" s="479"/>
      <c r="BC73" s="479"/>
      <c r="BD73" s="479"/>
      <c r="BE73" s="479"/>
      <c r="BF73" s="479"/>
      <c r="BG73" s="479"/>
      <c r="BH73" s="479"/>
    </row>
    <row r="74" spans="1:60" x14ac:dyDescent="0.25">
      <c r="A74" s="465">
        <v>69</v>
      </c>
      <c r="L74" s="53" t="e">
        <f t="shared" si="12"/>
        <v>#DIV/0!</v>
      </c>
      <c r="M74" s="6" t="e">
        <f t="shared" si="13"/>
        <v>#DIV/0!</v>
      </c>
      <c r="N74" s="6" t="e">
        <f t="shared" si="14"/>
        <v>#DIV/0!</v>
      </c>
      <c r="O74" s="6" t="e">
        <f t="shared" si="15"/>
        <v>#DIV/0!</v>
      </c>
      <c r="P74" s="6" t="e">
        <f t="shared" si="16"/>
        <v>#DIV/0!</v>
      </c>
      <c r="Q74" s="6" t="e">
        <f t="shared" si="17"/>
        <v>#DIV/0!</v>
      </c>
      <c r="R74" s="6" t="e">
        <f t="shared" si="18"/>
        <v>#DIV/0!</v>
      </c>
      <c r="S74" s="6" t="e">
        <f t="shared" si="19"/>
        <v>#DIV/0!</v>
      </c>
      <c r="T74" s="6" t="e">
        <f t="shared" si="20"/>
        <v>#DIV/0!</v>
      </c>
      <c r="U74" s="6" t="e">
        <f t="shared" si="21"/>
        <v>#DIV/0!</v>
      </c>
      <c r="W74" s="479"/>
      <c r="X74" s="481"/>
      <c r="Y74" s="481"/>
      <c r="Z74" s="481"/>
      <c r="AA74" s="481"/>
      <c r="AB74" s="481"/>
      <c r="AC74" s="481"/>
      <c r="AD74" s="481"/>
      <c r="AE74" s="481"/>
      <c r="AF74" s="481"/>
      <c r="AG74" s="481"/>
      <c r="AH74" s="481"/>
      <c r="AI74" s="481"/>
      <c r="AJ74" s="481"/>
      <c r="AK74" s="481"/>
      <c r="AL74" s="481"/>
      <c r="AM74" s="481"/>
      <c r="AN74" s="479"/>
      <c r="AO74" s="479"/>
      <c r="AP74" s="479"/>
      <c r="AQ74" s="479"/>
      <c r="AR74" s="479"/>
      <c r="AS74" s="479"/>
      <c r="AT74" s="479"/>
      <c r="AU74" s="479"/>
      <c r="AV74" s="479"/>
      <c r="AW74" s="479"/>
      <c r="AX74" s="479"/>
      <c r="AY74" s="479"/>
      <c r="AZ74" s="479"/>
      <c r="BA74" s="479"/>
      <c r="BB74" s="479"/>
      <c r="BC74" s="479"/>
      <c r="BD74" s="479"/>
      <c r="BE74" s="479"/>
      <c r="BF74" s="479"/>
      <c r="BG74" s="479"/>
      <c r="BH74" s="479"/>
    </row>
    <row r="75" spans="1:60" x14ac:dyDescent="0.25">
      <c r="A75" s="465">
        <v>70</v>
      </c>
      <c r="L75" s="53" t="e">
        <f t="shared" si="12"/>
        <v>#DIV/0!</v>
      </c>
      <c r="M75" s="6" t="e">
        <f t="shared" si="13"/>
        <v>#DIV/0!</v>
      </c>
      <c r="N75" s="6" t="e">
        <f t="shared" si="14"/>
        <v>#DIV/0!</v>
      </c>
      <c r="O75" s="6" t="e">
        <f t="shared" si="15"/>
        <v>#DIV/0!</v>
      </c>
      <c r="P75" s="6" t="e">
        <f t="shared" si="16"/>
        <v>#DIV/0!</v>
      </c>
      <c r="Q75" s="6" t="e">
        <f t="shared" si="17"/>
        <v>#DIV/0!</v>
      </c>
      <c r="R75" s="6" t="e">
        <f t="shared" si="18"/>
        <v>#DIV/0!</v>
      </c>
      <c r="S75" s="6" t="e">
        <f t="shared" si="19"/>
        <v>#DIV/0!</v>
      </c>
      <c r="T75" s="6" t="e">
        <f t="shared" si="20"/>
        <v>#DIV/0!</v>
      </c>
      <c r="U75" s="6" t="e">
        <f t="shared" si="21"/>
        <v>#DIV/0!</v>
      </c>
      <c r="W75" s="479"/>
      <c r="X75" s="481"/>
      <c r="Y75" s="481"/>
      <c r="Z75" s="481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479"/>
      <c r="AO75" s="479"/>
      <c r="AP75" s="479"/>
      <c r="AQ75" s="479"/>
      <c r="AR75" s="479"/>
      <c r="AS75" s="479"/>
      <c r="AT75" s="479"/>
      <c r="AU75" s="479"/>
      <c r="AV75" s="479"/>
      <c r="AW75" s="479"/>
      <c r="AX75" s="479"/>
      <c r="AY75" s="479"/>
      <c r="AZ75" s="479"/>
      <c r="BA75" s="479"/>
      <c r="BB75" s="479"/>
      <c r="BC75" s="479"/>
      <c r="BD75" s="479"/>
      <c r="BE75" s="479"/>
      <c r="BF75" s="479"/>
      <c r="BG75" s="479"/>
      <c r="BH75" s="479"/>
    </row>
    <row r="76" spans="1:60" x14ac:dyDescent="0.25">
      <c r="A76" s="465">
        <v>71</v>
      </c>
      <c r="L76" s="53" t="e">
        <f t="shared" si="12"/>
        <v>#DIV/0!</v>
      </c>
      <c r="M76" s="6" t="e">
        <f t="shared" si="13"/>
        <v>#DIV/0!</v>
      </c>
      <c r="N76" s="6" t="e">
        <f t="shared" si="14"/>
        <v>#DIV/0!</v>
      </c>
      <c r="O76" s="6" t="e">
        <f t="shared" si="15"/>
        <v>#DIV/0!</v>
      </c>
      <c r="P76" s="6" t="e">
        <f t="shared" si="16"/>
        <v>#DIV/0!</v>
      </c>
      <c r="Q76" s="6" t="e">
        <f t="shared" si="17"/>
        <v>#DIV/0!</v>
      </c>
      <c r="R76" s="6" t="e">
        <f t="shared" si="18"/>
        <v>#DIV/0!</v>
      </c>
      <c r="S76" s="6" t="e">
        <f t="shared" si="19"/>
        <v>#DIV/0!</v>
      </c>
      <c r="T76" s="6" t="e">
        <f t="shared" si="20"/>
        <v>#DIV/0!</v>
      </c>
      <c r="U76" s="6" t="e">
        <f t="shared" si="21"/>
        <v>#DIV/0!</v>
      </c>
      <c r="W76" s="487" t="s">
        <v>1241</v>
      </c>
      <c r="X76" s="487"/>
      <c r="Y76" s="487"/>
      <c r="Z76" s="487"/>
      <c r="AA76" s="487"/>
      <c r="AB76" s="487"/>
      <c r="AC76" s="487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479"/>
      <c r="AO76" s="479"/>
      <c r="AP76" s="479"/>
      <c r="AQ76" s="479"/>
      <c r="AR76" s="479"/>
      <c r="AS76" s="479"/>
      <c r="AT76" s="479"/>
      <c r="AU76" s="479"/>
      <c r="AV76" s="479"/>
      <c r="AW76" s="479"/>
      <c r="AX76" s="479"/>
      <c r="AY76" s="479"/>
      <c r="AZ76" s="479"/>
      <c r="BA76" s="479"/>
      <c r="BB76" s="479"/>
      <c r="BC76" s="479"/>
      <c r="BD76" s="479"/>
      <c r="BE76" s="479"/>
      <c r="BF76" s="479"/>
      <c r="BG76" s="479"/>
      <c r="BH76" s="479"/>
    </row>
    <row r="77" spans="1:60" x14ac:dyDescent="0.25">
      <c r="A77" s="465">
        <v>72</v>
      </c>
      <c r="L77" s="53" t="e">
        <f t="shared" si="12"/>
        <v>#DIV/0!</v>
      </c>
      <c r="M77" s="6" t="e">
        <f t="shared" si="13"/>
        <v>#DIV/0!</v>
      </c>
      <c r="N77" s="6" t="e">
        <f t="shared" si="14"/>
        <v>#DIV/0!</v>
      </c>
      <c r="O77" s="6" t="e">
        <f t="shared" si="15"/>
        <v>#DIV/0!</v>
      </c>
      <c r="P77" s="6" t="e">
        <f t="shared" si="16"/>
        <v>#DIV/0!</v>
      </c>
      <c r="Q77" s="6" t="e">
        <f t="shared" si="17"/>
        <v>#DIV/0!</v>
      </c>
      <c r="R77" s="6" t="e">
        <f t="shared" si="18"/>
        <v>#DIV/0!</v>
      </c>
      <c r="S77" s="6" t="e">
        <f t="shared" si="19"/>
        <v>#DIV/0!</v>
      </c>
      <c r="T77" s="6" t="e">
        <f t="shared" si="20"/>
        <v>#DIV/0!</v>
      </c>
      <c r="U77" s="6" t="e">
        <f t="shared" si="21"/>
        <v>#DIV/0!</v>
      </c>
      <c r="W77" s="487" t="s">
        <v>1242</v>
      </c>
      <c r="X77" s="487"/>
      <c r="Y77" s="487"/>
      <c r="Z77" s="487"/>
      <c r="AA77" s="487"/>
      <c r="AB77" s="487"/>
      <c r="AC77" s="487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479"/>
      <c r="AO77" s="479"/>
      <c r="AP77" s="479"/>
      <c r="AQ77" s="479"/>
      <c r="AR77" s="479"/>
      <c r="AS77" s="479"/>
      <c r="AT77" s="479"/>
      <c r="AU77" s="479"/>
      <c r="AV77" s="479"/>
      <c r="AW77" s="479"/>
      <c r="AX77" s="479"/>
      <c r="AY77" s="479"/>
      <c r="AZ77" s="479"/>
      <c r="BA77" s="479"/>
      <c r="BB77" s="479"/>
      <c r="BC77" s="479"/>
      <c r="BD77" s="479"/>
      <c r="BE77" s="479"/>
      <c r="BF77" s="479"/>
      <c r="BG77" s="479"/>
      <c r="BH77" s="479"/>
    </row>
    <row r="78" spans="1:60" x14ac:dyDescent="0.25">
      <c r="A78" s="465">
        <v>73</v>
      </c>
      <c r="L78" s="53" t="e">
        <f t="shared" si="12"/>
        <v>#DIV/0!</v>
      </c>
      <c r="M78" s="6" t="e">
        <f t="shared" si="13"/>
        <v>#DIV/0!</v>
      </c>
      <c r="N78" s="6" t="e">
        <f t="shared" si="14"/>
        <v>#DIV/0!</v>
      </c>
      <c r="O78" s="6" t="e">
        <f t="shared" si="15"/>
        <v>#DIV/0!</v>
      </c>
      <c r="P78" s="6" t="e">
        <f t="shared" si="16"/>
        <v>#DIV/0!</v>
      </c>
      <c r="Q78" s="6" t="e">
        <f t="shared" si="17"/>
        <v>#DIV/0!</v>
      </c>
      <c r="R78" s="6" t="e">
        <f t="shared" si="18"/>
        <v>#DIV/0!</v>
      </c>
      <c r="S78" s="6" t="e">
        <f t="shared" si="19"/>
        <v>#DIV/0!</v>
      </c>
      <c r="T78" s="6" t="e">
        <f t="shared" si="20"/>
        <v>#DIV/0!</v>
      </c>
      <c r="U78" s="6" t="e">
        <f t="shared" si="21"/>
        <v>#DIV/0!</v>
      </c>
      <c r="W78" s="479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79"/>
      <c r="AO78" s="479"/>
      <c r="AP78" s="479"/>
      <c r="AQ78" s="479"/>
      <c r="AR78" s="479"/>
      <c r="AS78" s="479"/>
      <c r="AT78" s="479"/>
      <c r="AU78" s="479"/>
      <c r="AV78" s="479"/>
      <c r="AW78" s="479"/>
      <c r="AX78" s="479"/>
      <c r="AY78" s="479"/>
      <c r="AZ78" s="479"/>
      <c r="BA78" s="479"/>
      <c r="BB78" s="479"/>
      <c r="BC78" s="479"/>
      <c r="BD78" s="479"/>
      <c r="BE78" s="479"/>
      <c r="BF78" s="479"/>
      <c r="BG78" s="479"/>
      <c r="BH78" s="479"/>
    </row>
    <row r="79" spans="1:60" x14ac:dyDescent="0.25">
      <c r="A79" s="465">
        <v>74</v>
      </c>
      <c r="L79" s="53" t="e">
        <f t="shared" si="12"/>
        <v>#DIV/0!</v>
      </c>
      <c r="M79" s="6" t="e">
        <f t="shared" si="13"/>
        <v>#DIV/0!</v>
      </c>
      <c r="N79" s="6" t="e">
        <f t="shared" si="14"/>
        <v>#DIV/0!</v>
      </c>
      <c r="O79" s="6" t="e">
        <f t="shared" si="15"/>
        <v>#DIV/0!</v>
      </c>
      <c r="P79" s="6" t="e">
        <f t="shared" si="16"/>
        <v>#DIV/0!</v>
      </c>
      <c r="Q79" s="6" t="e">
        <f t="shared" si="17"/>
        <v>#DIV/0!</v>
      </c>
      <c r="R79" s="6" t="e">
        <f t="shared" si="18"/>
        <v>#DIV/0!</v>
      </c>
      <c r="S79" s="6" t="e">
        <f t="shared" si="19"/>
        <v>#DIV/0!</v>
      </c>
      <c r="T79" s="6" t="e">
        <f t="shared" si="20"/>
        <v>#DIV/0!</v>
      </c>
      <c r="U79" s="6" t="e">
        <f t="shared" si="21"/>
        <v>#DIV/0!</v>
      </c>
      <c r="W79" s="479"/>
      <c r="X79" s="499" t="s">
        <v>1245</v>
      </c>
      <c r="Y79" s="502"/>
      <c r="Z79" s="499" t="s">
        <v>1247</v>
      </c>
      <c r="AA79" s="491"/>
      <c r="AB79" s="491"/>
      <c r="AC79" s="491" t="s">
        <v>1248</v>
      </c>
      <c r="AD79" s="491">
        <f>MR_N</f>
        <v>0</v>
      </c>
      <c r="AE79" s="468"/>
      <c r="AF79" s="468"/>
      <c r="AG79" s="468"/>
      <c r="AH79" s="468"/>
      <c r="AI79" s="468"/>
      <c r="AJ79" s="468"/>
      <c r="AK79" s="468"/>
      <c r="AL79" s="468"/>
      <c r="AM79" s="468"/>
      <c r="AN79" s="468"/>
      <c r="AO79" s="469"/>
      <c r="AP79" s="479"/>
      <c r="AQ79" s="479"/>
      <c r="AR79" s="479"/>
      <c r="AS79" s="479"/>
      <c r="AT79" s="479"/>
      <c r="AU79" s="479"/>
      <c r="AV79" s="479"/>
      <c r="AW79" s="479"/>
      <c r="AX79" s="479"/>
      <c r="AY79" s="479"/>
      <c r="AZ79" s="479"/>
      <c r="BA79" s="479"/>
      <c r="BB79" s="479"/>
      <c r="BC79" s="479"/>
      <c r="BD79" s="479"/>
      <c r="BE79" s="479"/>
      <c r="BF79" s="479"/>
      <c r="BG79" s="479"/>
      <c r="BH79" s="479"/>
    </row>
    <row r="80" spans="1:60" x14ac:dyDescent="0.25">
      <c r="A80" s="465">
        <v>75</v>
      </c>
      <c r="L80" s="53" t="e">
        <f t="shared" si="12"/>
        <v>#DIV/0!</v>
      </c>
      <c r="M80" s="6" t="e">
        <f t="shared" si="13"/>
        <v>#DIV/0!</v>
      </c>
      <c r="N80" s="6" t="e">
        <f t="shared" si="14"/>
        <v>#DIV/0!</v>
      </c>
      <c r="O80" s="6" t="e">
        <f t="shared" si="15"/>
        <v>#DIV/0!</v>
      </c>
      <c r="P80" s="6" t="e">
        <f t="shared" si="16"/>
        <v>#DIV/0!</v>
      </c>
      <c r="Q80" s="6" t="e">
        <f t="shared" si="17"/>
        <v>#DIV/0!</v>
      </c>
      <c r="R80" s="6" t="e">
        <f t="shared" si="18"/>
        <v>#DIV/0!</v>
      </c>
      <c r="S80" s="6" t="e">
        <f t="shared" si="19"/>
        <v>#DIV/0!</v>
      </c>
      <c r="T80" s="6" t="e">
        <f t="shared" si="20"/>
        <v>#DIV/0!</v>
      </c>
      <c r="U80" s="6" t="e">
        <f t="shared" si="21"/>
        <v>#DIV/0!</v>
      </c>
      <c r="W80" s="479"/>
      <c r="X80" s="499" t="s">
        <v>1246</v>
      </c>
      <c r="Y80" s="502"/>
      <c r="Z80" s="496"/>
      <c r="AA80" s="498"/>
      <c r="AB80" s="498"/>
      <c r="AC80" s="498"/>
      <c r="AD80" s="498"/>
      <c r="AE80" s="498"/>
      <c r="AF80" s="498"/>
      <c r="AG80" s="498"/>
      <c r="AH80" s="498"/>
      <c r="AI80" s="498"/>
      <c r="AJ80" s="498"/>
      <c r="AK80" s="498"/>
      <c r="AL80" s="498"/>
      <c r="AM80" s="498"/>
      <c r="AN80" s="498"/>
      <c r="AO80" s="497"/>
      <c r="AP80" s="479"/>
      <c r="AQ80" s="479"/>
      <c r="AR80" s="479"/>
      <c r="AS80" s="479"/>
      <c r="AT80" s="479"/>
      <c r="AU80" s="479"/>
      <c r="AV80" s="479"/>
      <c r="AW80" s="479"/>
      <c r="AX80" s="479"/>
      <c r="AY80" s="479"/>
      <c r="AZ80" s="479"/>
      <c r="BA80" s="479"/>
      <c r="BB80" s="479"/>
      <c r="BC80" s="479"/>
      <c r="BD80" s="479"/>
      <c r="BE80" s="479"/>
      <c r="BF80" s="479"/>
      <c r="BG80" s="479"/>
      <c r="BH80" s="479"/>
    </row>
    <row r="81" spans="1:60" x14ac:dyDescent="0.25">
      <c r="A81" s="465">
        <v>76</v>
      </c>
      <c r="L81" s="53" t="e">
        <f t="shared" si="12"/>
        <v>#DIV/0!</v>
      </c>
      <c r="M81" s="6" t="e">
        <f t="shared" si="13"/>
        <v>#DIV/0!</v>
      </c>
      <c r="N81" s="6" t="e">
        <f t="shared" si="14"/>
        <v>#DIV/0!</v>
      </c>
      <c r="O81" s="6" t="e">
        <f t="shared" si="15"/>
        <v>#DIV/0!</v>
      </c>
      <c r="P81" s="6" t="e">
        <f t="shared" si="16"/>
        <v>#DIV/0!</v>
      </c>
      <c r="Q81" s="6" t="e">
        <f t="shared" si="17"/>
        <v>#DIV/0!</v>
      </c>
      <c r="R81" s="6" t="e">
        <f t="shared" si="18"/>
        <v>#DIV/0!</v>
      </c>
      <c r="S81" s="6" t="e">
        <f t="shared" si="19"/>
        <v>#DIV/0!</v>
      </c>
      <c r="T81" s="6" t="e">
        <f t="shared" si="20"/>
        <v>#DIV/0!</v>
      </c>
      <c r="U81" s="6" t="e">
        <f t="shared" si="21"/>
        <v>#DIV/0!</v>
      </c>
      <c r="W81" s="479"/>
      <c r="X81" s="492"/>
      <c r="Y81" s="493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479"/>
      <c r="AO81" s="479"/>
      <c r="AP81" s="479"/>
      <c r="AQ81" s="479"/>
      <c r="AR81" s="479"/>
      <c r="AS81" s="479"/>
      <c r="AT81" s="479"/>
      <c r="AU81" s="479"/>
      <c r="AV81" s="479"/>
      <c r="AW81" s="479"/>
      <c r="AX81" s="479"/>
      <c r="AY81" s="479"/>
      <c r="AZ81" s="479"/>
      <c r="BA81" s="479"/>
      <c r="BB81" s="479"/>
      <c r="BC81" s="479"/>
      <c r="BD81" s="479"/>
      <c r="BE81" s="479"/>
      <c r="BF81" s="479"/>
      <c r="BG81" s="479"/>
      <c r="BH81" s="479"/>
    </row>
    <row r="82" spans="1:60" x14ac:dyDescent="0.25">
      <c r="A82" s="465">
        <v>77</v>
      </c>
      <c r="L82" s="53" t="e">
        <f t="shared" si="12"/>
        <v>#DIV/0!</v>
      </c>
      <c r="M82" s="6" t="e">
        <f t="shared" si="13"/>
        <v>#DIV/0!</v>
      </c>
      <c r="N82" s="6" t="e">
        <f t="shared" si="14"/>
        <v>#DIV/0!</v>
      </c>
      <c r="O82" s="6" t="e">
        <f t="shared" si="15"/>
        <v>#DIV/0!</v>
      </c>
      <c r="P82" s="6" t="e">
        <f t="shared" si="16"/>
        <v>#DIV/0!</v>
      </c>
      <c r="Q82" s="6" t="e">
        <f t="shared" si="17"/>
        <v>#DIV/0!</v>
      </c>
      <c r="R82" s="6" t="e">
        <f t="shared" si="18"/>
        <v>#DIV/0!</v>
      </c>
      <c r="S82" s="6" t="e">
        <f t="shared" si="19"/>
        <v>#DIV/0!</v>
      </c>
      <c r="T82" s="6" t="e">
        <f t="shared" si="20"/>
        <v>#DIV/0!</v>
      </c>
      <c r="U82" s="6" t="e">
        <f t="shared" si="21"/>
        <v>#DIV/0!</v>
      </c>
      <c r="W82" s="479"/>
      <c r="X82" s="494"/>
      <c r="Y82" s="495"/>
      <c r="Z82" s="481"/>
      <c r="AA82" s="481"/>
      <c r="AB82" s="481"/>
      <c r="AC82" s="481"/>
      <c r="AD82" s="481"/>
      <c r="AE82" s="481"/>
      <c r="AF82" s="481"/>
      <c r="AG82" s="481"/>
      <c r="AH82" s="481"/>
      <c r="AI82" s="481"/>
      <c r="AJ82" s="481"/>
      <c r="AK82" s="481"/>
      <c r="AL82" s="481"/>
      <c r="AM82" s="481"/>
      <c r="AN82" s="479"/>
      <c r="AO82" s="479"/>
      <c r="AP82" s="479"/>
      <c r="AQ82" s="479"/>
      <c r="AR82" s="479"/>
      <c r="AS82" s="479"/>
      <c r="AT82" s="479"/>
      <c r="AU82" s="479"/>
      <c r="AV82" s="479"/>
      <c r="AW82" s="479"/>
      <c r="AX82" s="479"/>
      <c r="AY82" s="479"/>
      <c r="AZ82" s="479"/>
      <c r="BA82" s="479"/>
      <c r="BB82" s="479"/>
      <c r="BC82" s="479"/>
      <c r="BD82" s="479"/>
      <c r="BE82" s="479"/>
      <c r="BF82" s="479"/>
      <c r="BG82" s="479"/>
      <c r="BH82" s="479"/>
    </row>
    <row r="83" spans="1:60" x14ac:dyDescent="0.25">
      <c r="A83" s="465">
        <v>78</v>
      </c>
      <c r="L83" s="53" t="e">
        <f t="shared" si="12"/>
        <v>#DIV/0!</v>
      </c>
      <c r="M83" s="6" t="e">
        <f t="shared" si="13"/>
        <v>#DIV/0!</v>
      </c>
      <c r="N83" s="6" t="e">
        <f t="shared" si="14"/>
        <v>#DIV/0!</v>
      </c>
      <c r="O83" s="6" t="e">
        <f t="shared" si="15"/>
        <v>#DIV/0!</v>
      </c>
      <c r="P83" s="6" t="e">
        <f t="shared" si="16"/>
        <v>#DIV/0!</v>
      </c>
      <c r="Q83" s="6" t="e">
        <f t="shared" si="17"/>
        <v>#DIV/0!</v>
      </c>
      <c r="R83" s="6" t="e">
        <f t="shared" si="18"/>
        <v>#DIV/0!</v>
      </c>
      <c r="S83" s="6" t="e">
        <f t="shared" si="19"/>
        <v>#DIV/0!</v>
      </c>
      <c r="T83" s="6" t="e">
        <f t="shared" si="20"/>
        <v>#DIV/0!</v>
      </c>
      <c r="U83" s="6" t="e">
        <f t="shared" si="21"/>
        <v>#DIV/0!</v>
      </c>
      <c r="W83" s="479"/>
      <c r="X83" s="494"/>
      <c r="Y83" s="495"/>
      <c r="Z83" s="481"/>
      <c r="AA83" s="481"/>
      <c r="AB83" s="481"/>
      <c r="AC83" s="481"/>
      <c r="AD83" s="481"/>
      <c r="AE83" s="481"/>
      <c r="AF83" s="481"/>
      <c r="AG83" s="481"/>
      <c r="AH83" s="481"/>
      <c r="AI83" s="481"/>
      <c r="AJ83" s="481"/>
      <c r="AK83" s="481"/>
      <c r="AL83" s="481"/>
      <c r="AM83" s="481"/>
      <c r="AN83" s="479"/>
      <c r="AO83" s="479"/>
      <c r="AP83" s="479"/>
      <c r="AQ83" s="479"/>
      <c r="AR83" s="479"/>
      <c r="AS83" s="479"/>
      <c r="AT83" s="479"/>
      <c r="AU83" s="479"/>
      <c r="AV83" s="479"/>
      <c r="AW83" s="479"/>
      <c r="AX83" s="479"/>
      <c r="AY83" s="479"/>
      <c r="AZ83" s="479"/>
      <c r="BA83" s="479"/>
      <c r="BB83" s="479"/>
      <c r="BC83" s="479"/>
      <c r="BD83" s="479"/>
      <c r="BE83" s="479"/>
      <c r="BF83" s="479"/>
      <c r="BG83" s="479"/>
      <c r="BH83" s="479"/>
    </row>
    <row r="84" spans="1:60" x14ac:dyDescent="0.25">
      <c r="A84" s="465">
        <v>79</v>
      </c>
      <c r="L84" s="53" t="e">
        <f t="shared" si="12"/>
        <v>#DIV/0!</v>
      </c>
      <c r="M84" s="6" t="e">
        <f t="shared" si="13"/>
        <v>#DIV/0!</v>
      </c>
      <c r="N84" s="6" t="e">
        <f t="shared" si="14"/>
        <v>#DIV/0!</v>
      </c>
      <c r="O84" s="6" t="e">
        <f t="shared" si="15"/>
        <v>#DIV/0!</v>
      </c>
      <c r="P84" s="6" t="e">
        <f t="shared" si="16"/>
        <v>#DIV/0!</v>
      </c>
      <c r="Q84" s="6" t="e">
        <f t="shared" si="17"/>
        <v>#DIV/0!</v>
      </c>
      <c r="R84" s="6" t="e">
        <f t="shared" si="18"/>
        <v>#DIV/0!</v>
      </c>
      <c r="S84" s="6" t="e">
        <f t="shared" si="19"/>
        <v>#DIV/0!</v>
      </c>
      <c r="T84" s="6" t="e">
        <f t="shared" si="20"/>
        <v>#DIV/0!</v>
      </c>
      <c r="U84" s="6" t="e">
        <f t="shared" si="21"/>
        <v>#DIV/0!</v>
      </c>
      <c r="W84" s="479"/>
      <c r="X84" s="494"/>
      <c r="Y84" s="495"/>
      <c r="Z84" s="481"/>
      <c r="AA84" s="481"/>
      <c r="AB84" s="481"/>
      <c r="AC84" s="481"/>
      <c r="AD84" s="481"/>
      <c r="AE84" s="481"/>
      <c r="AF84" s="481"/>
      <c r="AG84" s="481"/>
      <c r="AH84" s="481"/>
      <c r="AI84" s="481"/>
      <c r="AJ84" s="481"/>
      <c r="AK84" s="481"/>
      <c r="AL84" s="481"/>
      <c r="AM84" s="481"/>
      <c r="AN84" s="479"/>
      <c r="AO84" s="479"/>
      <c r="AP84" s="479"/>
      <c r="AQ84" s="479"/>
      <c r="AR84" s="479"/>
      <c r="AS84" s="479"/>
      <c r="AT84" s="479"/>
      <c r="AU84" s="479"/>
      <c r="AV84" s="479"/>
      <c r="AW84" s="479"/>
      <c r="AX84" s="479"/>
      <c r="AY84" s="479"/>
      <c r="AZ84" s="479"/>
      <c r="BA84" s="479"/>
      <c r="BB84" s="479"/>
      <c r="BC84" s="479"/>
      <c r="BD84" s="479"/>
      <c r="BE84" s="479"/>
      <c r="BF84" s="479"/>
      <c r="BG84" s="479"/>
      <c r="BH84" s="479"/>
    </row>
    <row r="85" spans="1:60" x14ac:dyDescent="0.25">
      <c r="A85" s="465">
        <v>80</v>
      </c>
      <c r="L85" s="53" t="e">
        <f t="shared" si="12"/>
        <v>#DIV/0!</v>
      </c>
      <c r="M85" s="6" t="e">
        <f t="shared" si="13"/>
        <v>#DIV/0!</v>
      </c>
      <c r="N85" s="6" t="e">
        <f t="shared" si="14"/>
        <v>#DIV/0!</v>
      </c>
      <c r="O85" s="6" t="e">
        <f t="shared" si="15"/>
        <v>#DIV/0!</v>
      </c>
      <c r="P85" s="6" t="e">
        <f t="shared" si="16"/>
        <v>#DIV/0!</v>
      </c>
      <c r="Q85" s="6" t="e">
        <f t="shared" si="17"/>
        <v>#DIV/0!</v>
      </c>
      <c r="R85" s="6" t="e">
        <f t="shared" si="18"/>
        <v>#DIV/0!</v>
      </c>
      <c r="S85" s="6" t="e">
        <f t="shared" si="19"/>
        <v>#DIV/0!</v>
      </c>
      <c r="T85" s="6" t="e">
        <f t="shared" si="20"/>
        <v>#DIV/0!</v>
      </c>
      <c r="U85" s="6" t="e">
        <f t="shared" si="21"/>
        <v>#DIV/0!</v>
      </c>
      <c r="W85" s="479"/>
      <c r="X85" s="494"/>
      <c r="Y85" s="495"/>
      <c r="Z85" s="481"/>
      <c r="AA85" s="481"/>
      <c r="AB85" s="481"/>
      <c r="AC85" s="481"/>
      <c r="AD85" s="481"/>
      <c r="AE85" s="481"/>
      <c r="AF85" s="481"/>
      <c r="AG85" s="481"/>
      <c r="AH85" s="481"/>
      <c r="AI85" s="481"/>
      <c r="AJ85" s="481"/>
      <c r="AK85" s="481"/>
      <c r="AL85" s="481"/>
      <c r="AM85" s="481"/>
      <c r="AN85" s="479"/>
      <c r="AO85" s="479"/>
      <c r="AP85" s="479"/>
      <c r="AQ85" s="479"/>
      <c r="AR85" s="479"/>
      <c r="AS85" s="479"/>
      <c r="AT85" s="479"/>
      <c r="AU85" s="479"/>
      <c r="AV85" s="479"/>
      <c r="AW85" s="479"/>
      <c r="AX85" s="479"/>
      <c r="AY85" s="479"/>
      <c r="AZ85" s="479"/>
      <c r="BA85" s="479"/>
      <c r="BB85" s="479"/>
      <c r="BC85" s="479"/>
      <c r="BD85" s="479"/>
      <c r="BE85" s="479"/>
      <c r="BF85" s="479"/>
      <c r="BG85" s="479"/>
      <c r="BH85" s="479"/>
    </row>
    <row r="86" spans="1:60" x14ac:dyDescent="0.25">
      <c r="A86" s="465">
        <v>81</v>
      </c>
      <c r="L86" s="53" t="e">
        <f t="shared" si="12"/>
        <v>#DIV/0!</v>
      </c>
      <c r="M86" s="6" t="e">
        <f t="shared" si="13"/>
        <v>#DIV/0!</v>
      </c>
      <c r="N86" s="6" t="e">
        <f t="shared" si="14"/>
        <v>#DIV/0!</v>
      </c>
      <c r="O86" s="6" t="e">
        <f t="shared" si="15"/>
        <v>#DIV/0!</v>
      </c>
      <c r="P86" s="6" t="e">
        <f t="shared" si="16"/>
        <v>#DIV/0!</v>
      </c>
      <c r="Q86" s="6" t="e">
        <f t="shared" si="17"/>
        <v>#DIV/0!</v>
      </c>
      <c r="R86" s="6" t="e">
        <f t="shared" si="18"/>
        <v>#DIV/0!</v>
      </c>
      <c r="S86" s="6" t="e">
        <f t="shared" si="19"/>
        <v>#DIV/0!</v>
      </c>
      <c r="T86" s="6" t="e">
        <f t="shared" si="20"/>
        <v>#DIV/0!</v>
      </c>
      <c r="U86" s="6" t="e">
        <f t="shared" si="21"/>
        <v>#DIV/0!</v>
      </c>
      <c r="W86" s="479"/>
      <c r="X86" s="494"/>
      <c r="Y86" s="495"/>
      <c r="Z86" s="481"/>
      <c r="AA86" s="481"/>
      <c r="AB86" s="481"/>
      <c r="AC86" s="481"/>
      <c r="AD86" s="481"/>
      <c r="AE86" s="481"/>
      <c r="AF86" s="481"/>
      <c r="AG86" s="481"/>
      <c r="AH86" s="481"/>
      <c r="AI86" s="481"/>
      <c r="AJ86" s="481"/>
      <c r="AK86" s="481"/>
      <c r="AL86" s="481"/>
      <c r="AM86" s="481"/>
      <c r="AN86" s="479"/>
      <c r="AO86" s="479"/>
      <c r="AP86" s="479"/>
      <c r="AQ86" s="479"/>
      <c r="AR86" s="479"/>
      <c r="AS86" s="479"/>
      <c r="AT86" s="479"/>
      <c r="AU86" s="479"/>
      <c r="AV86" s="479"/>
      <c r="AW86" s="479"/>
      <c r="AX86" s="479"/>
      <c r="AY86" s="479"/>
      <c r="AZ86" s="479"/>
      <c r="BA86" s="479"/>
      <c r="BB86" s="479"/>
      <c r="BC86" s="479"/>
      <c r="BD86" s="479"/>
      <c r="BE86" s="479"/>
      <c r="BF86" s="479"/>
      <c r="BG86" s="479"/>
      <c r="BH86" s="479"/>
    </row>
    <row r="87" spans="1:60" x14ac:dyDescent="0.25">
      <c r="A87" s="465">
        <v>82</v>
      </c>
      <c r="L87" s="53" t="e">
        <f t="shared" si="12"/>
        <v>#DIV/0!</v>
      </c>
      <c r="M87" s="6" t="e">
        <f t="shared" si="13"/>
        <v>#DIV/0!</v>
      </c>
      <c r="N87" s="6" t="e">
        <f t="shared" si="14"/>
        <v>#DIV/0!</v>
      </c>
      <c r="O87" s="6" t="e">
        <f t="shared" si="15"/>
        <v>#DIV/0!</v>
      </c>
      <c r="P87" s="6" t="e">
        <f t="shared" si="16"/>
        <v>#DIV/0!</v>
      </c>
      <c r="Q87" s="6" t="e">
        <f t="shared" si="17"/>
        <v>#DIV/0!</v>
      </c>
      <c r="R87" s="6" t="e">
        <f t="shared" si="18"/>
        <v>#DIV/0!</v>
      </c>
      <c r="S87" s="6" t="e">
        <f t="shared" si="19"/>
        <v>#DIV/0!</v>
      </c>
      <c r="T87" s="6" t="e">
        <f t="shared" si="20"/>
        <v>#DIV/0!</v>
      </c>
      <c r="U87" s="6" t="e">
        <f t="shared" si="21"/>
        <v>#DIV/0!</v>
      </c>
      <c r="W87" s="479"/>
      <c r="X87" s="494"/>
      <c r="Y87" s="495"/>
      <c r="Z87" s="481"/>
      <c r="AA87" s="481"/>
      <c r="AB87" s="481"/>
      <c r="AC87" s="481"/>
      <c r="AD87" s="481"/>
      <c r="AE87" s="481"/>
      <c r="AF87" s="481"/>
      <c r="AG87" s="481"/>
      <c r="AH87" s="481"/>
      <c r="AI87" s="481"/>
      <c r="AJ87" s="481"/>
      <c r="AK87" s="481"/>
      <c r="AL87" s="481"/>
      <c r="AM87" s="481"/>
      <c r="AN87" s="479"/>
      <c r="AO87" s="479"/>
      <c r="AP87" s="479"/>
      <c r="AQ87" s="479"/>
      <c r="AR87" s="479"/>
      <c r="AS87" s="479"/>
      <c r="AT87" s="479"/>
      <c r="AU87" s="479"/>
      <c r="AV87" s="479"/>
      <c r="AW87" s="479"/>
      <c r="AX87" s="479"/>
      <c r="AY87" s="479"/>
      <c r="AZ87" s="479"/>
      <c r="BA87" s="479"/>
      <c r="BB87" s="479"/>
      <c r="BC87" s="479"/>
      <c r="BD87" s="479"/>
      <c r="BE87" s="479"/>
      <c r="BF87" s="479"/>
      <c r="BG87" s="479"/>
      <c r="BH87" s="479"/>
    </row>
    <row r="88" spans="1:60" x14ac:dyDescent="0.25">
      <c r="A88" s="465">
        <v>83</v>
      </c>
      <c r="L88" s="53" t="e">
        <f t="shared" si="12"/>
        <v>#DIV/0!</v>
      </c>
      <c r="M88" s="6" t="e">
        <f t="shared" si="13"/>
        <v>#DIV/0!</v>
      </c>
      <c r="N88" s="6" t="e">
        <f t="shared" si="14"/>
        <v>#DIV/0!</v>
      </c>
      <c r="O88" s="6" t="e">
        <f t="shared" si="15"/>
        <v>#DIV/0!</v>
      </c>
      <c r="P88" s="6" t="e">
        <f t="shared" si="16"/>
        <v>#DIV/0!</v>
      </c>
      <c r="Q88" s="6" t="e">
        <f t="shared" si="17"/>
        <v>#DIV/0!</v>
      </c>
      <c r="R88" s="6" t="e">
        <f t="shared" si="18"/>
        <v>#DIV/0!</v>
      </c>
      <c r="S88" s="6" t="e">
        <f t="shared" si="19"/>
        <v>#DIV/0!</v>
      </c>
      <c r="T88" s="6" t="e">
        <f t="shared" si="20"/>
        <v>#DIV/0!</v>
      </c>
      <c r="U88" s="6" t="e">
        <f t="shared" si="21"/>
        <v>#DIV/0!</v>
      </c>
      <c r="W88" s="479"/>
      <c r="X88" s="494"/>
      <c r="Y88" s="495"/>
      <c r="Z88" s="481"/>
      <c r="AA88" s="481"/>
      <c r="AB88" s="481"/>
      <c r="AC88" s="481"/>
      <c r="AD88" s="481"/>
      <c r="AE88" s="481"/>
      <c r="AF88" s="481"/>
      <c r="AG88" s="481"/>
      <c r="AH88" s="481"/>
      <c r="AI88" s="481"/>
      <c r="AJ88" s="481"/>
      <c r="AK88" s="481"/>
      <c r="AL88" s="481"/>
      <c r="AM88" s="481"/>
      <c r="AN88" s="479"/>
      <c r="AO88" s="479"/>
      <c r="AP88" s="479"/>
      <c r="AQ88" s="479"/>
      <c r="AR88" s="479"/>
      <c r="AS88" s="479"/>
      <c r="AT88" s="479"/>
      <c r="AU88" s="479"/>
      <c r="AV88" s="479"/>
      <c r="AW88" s="479"/>
      <c r="AX88" s="479"/>
      <c r="AY88" s="479"/>
      <c r="AZ88" s="479"/>
      <c r="BA88" s="479"/>
      <c r="BB88" s="479"/>
      <c r="BC88" s="479"/>
      <c r="BD88" s="479"/>
      <c r="BE88" s="479"/>
      <c r="BF88" s="479"/>
      <c r="BG88" s="479"/>
      <c r="BH88" s="479"/>
    </row>
    <row r="89" spans="1:60" x14ac:dyDescent="0.25">
      <c r="A89" s="465">
        <v>84</v>
      </c>
      <c r="L89" s="53" t="e">
        <f t="shared" si="12"/>
        <v>#DIV/0!</v>
      </c>
      <c r="M89" s="6" t="e">
        <f t="shared" si="13"/>
        <v>#DIV/0!</v>
      </c>
      <c r="N89" s="6" t="e">
        <f t="shared" si="14"/>
        <v>#DIV/0!</v>
      </c>
      <c r="O89" s="6" t="e">
        <f t="shared" si="15"/>
        <v>#DIV/0!</v>
      </c>
      <c r="P89" s="6" t="e">
        <f t="shared" si="16"/>
        <v>#DIV/0!</v>
      </c>
      <c r="Q89" s="6" t="e">
        <f t="shared" si="17"/>
        <v>#DIV/0!</v>
      </c>
      <c r="R89" s="6" t="e">
        <f t="shared" si="18"/>
        <v>#DIV/0!</v>
      </c>
      <c r="S89" s="6" t="e">
        <f t="shared" si="19"/>
        <v>#DIV/0!</v>
      </c>
      <c r="T89" s="6" t="e">
        <f t="shared" si="20"/>
        <v>#DIV/0!</v>
      </c>
      <c r="U89" s="6" t="e">
        <f t="shared" si="21"/>
        <v>#DIV/0!</v>
      </c>
      <c r="W89" s="479"/>
      <c r="X89" s="494"/>
      <c r="Y89" s="495"/>
      <c r="Z89" s="481"/>
      <c r="AA89" s="481"/>
      <c r="AB89" s="481"/>
      <c r="AC89" s="481"/>
      <c r="AD89" s="481"/>
      <c r="AE89" s="481"/>
      <c r="AF89" s="481"/>
      <c r="AG89" s="481"/>
      <c r="AH89" s="481"/>
      <c r="AI89" s="481"/>
      <c r="AJ89" s="481"/>
      <c r="AK89" s="481"/>
      <c r="AL89" s="481"/>
      <c r="AM89" s="481"/>
      <c r="AN89" s="479"/>
      <c r="AO89" s="479"/>
      <c r="AP89" s="479"/>
      <c r="AQ89" s="479"/>
      <c r="AR89" s="479"/>
      <c r="AS89" s="479"/>
      <c r="AT89" s="479"/>
      <c r="AU89" s="479"/>
      <c r="AV89" s="479"/>
      <c r="AW89" s="479"/>
      <c r="AX89" s="479"/>
      <c r="AY89" s="479"/>
      <c r="AZ89" s="479"/>
      <c r="BA89" s="479"/>
      <c r="BB89" s="479"/>
      <c r="BC89" s="479"/>
      <c r="BD89" s="479"/>
      <c r="BE89" s="479"/>
      <c r="BF89" s="479"/>
      <c r="BG89" s="479"/>
      <c r="BH89" s="479"/>
    </row>
    <row r="90" spans="1:60" x14ac:dyDescent="0.25">
      <c r="A90" s="465">
        <v>85</v>
      </c>
      <c r="L90" s="53" t="e">
        <f t="shared" si="12"/>
        <v>#DIV/0!</v>
      </c>
      <c r="M90" s="6" t="e">
        <f t="shared" si="13"/>
        <v>#DIV/0!</v>
      </c>
      <c r="N90" s="6" t="e">
        <f t="shared" si="14"/>
        <v>#DIV/0!</v>
      </c>
      <c r="O90" s="6" t="e">
        <f t="shared" si="15"/>
        <v>#DIV/0!</v>
      </c>
      <c r="P90" s="6" t="e">
        <f t="shared" si="16"/>
        <v>#DIV/0!</v>
      </c>
      <c r="Q90" s="6" t="e">
        <f t="shared" si="17"/>
        <v>#DIV/0!</v>
      </c>
      <c r="R90" s="6" t="e">
        <f t="shared" si="18"/>
        <v>#DIV/0!</v>
      </c>
      <c r="S90" s="6" t="e">
        <f t="shared" si="19"/>
        <v>#DIV/0!</v>
      </c>
      <c r="T90" s="6" t="e">
        <f t="shared" si="20"/>
        <v>#DIV/0!</v>
      </c>
      <c r="U90" s="6" t="e">
        <f t="shared" si="21"/>
        <v>#DIV/0!</v>
      </c>
      <c r="W90" s="479"/>
      <c r="X90" s="494"/>
      <c r="Y90" s="495"/>
      <c r="Z90" s="481"/>
      <c r="AA90" s="481"/>
      <c r="AB90" s="481"/>
      <c r="AC90" s="481"/>
      <c r="AD90" s="481"/>
      <c r="AE90" s="481"/>
      <c r="AF90" s="481"/>
      <c r="AG90" s="481"/>
      <c r="AH90" s="481"/>
      <c r="AI90" s="481"/>
      <c r="AJ90" s="481"/>
      <c r="AK90" s="481"/>
      <c r="AL90" s="481"/>
      <c r="AM90" s="481"/>
      <c r="AN90" s="479"/>
      <c r="AO90" s="479"/>
      <c r="AP90" s="479"/>
      <c r="AQ90" s="479"/>
      <c r="AR90" s="479"/>
      <c r="AS90" s="479"/>
      <c r="AT90" s="479"/>
      <c r="AU90" s="479"/>
      <c r="AV90" s="479"/>
      <c r="AW90" s="479"/>
      <c r="AX90" s="479"/>
      <c r="AY90" s="479"/>
      <c r="AZ90" s="479"/>
      <c r="BA90" s="479"/>
      <c r="BB90" s="479"/>
      <c r="BC90" s="479"/>
      <c r="BD90" s="479"/>
      <c r="BE90" s="479"/>
      <c r="BF90" s="479"/>
      <c r="BG90" s="479"/>
      <c r="BH90" s="479"/>
    </row>
    <row r="91" spans="1:60" x14ac:dyDescent="0.25">
      <c r="A91" s="465">
        <v>86</v>
      </c>
      <c r="L91" s="53" t="e">
        <f t="shared" si="12"/>
        <v>#DIV/0!</v>
      </c>
      <c r="M91" s="6" t="e">
        <f t="shared" si="13"/>
        <v>#DIV/0!</v>
      </c>
      <c r="N91" s="6" t="e">
        <f t="shared" si="14"/>
        <v>#DIV/0!</v>
      </c>
      <c r="O91" s="6" t="e">
        <f t="shared" si="15"/>
        <v>#DIV/0!</v>
      </c>
      <c r="P91" s="6" t="e">
        <f t="shared" si="16"/>
        <v>#DIV/0!</v>
      </c>
      <c r="Q91" s="6" t="e">
        <f t="shared" si="17"/>
        <v>#DIV/0!</v>
      </c>
      <c r="R91" s="6" t="e">
        <f t="shared" si="18"/>
        <v>#DIV/0!</v>
      </c>
      <c r="S91" s="6" t="e">
        <f t="shared" si="19"/>
        <v>#DIV/0!</v>
      </c>
      <c r="T91" s="6" t="e">
        <f t="shared" si="20"/>
        <v>#DIV/0!</v>
      </c>
      <c r="U91" s="6" t="e">
        <f t="shared" si="21"/>
        <v>#DIV/0!</v>
      </c>
      <c r="W91" s="479"/>
      <c r="X91" s="494"/>
      <c r="Y91" s="495"/>
      <c r="Z91" s="481"/>
      <c r="AA91" s="481"/>
      <c r="AB91" s="481"/>
      <c r="AC91" s="481"/>
      <c r="AD91" s="481"/>
      <c r="AE91" s="481"/>
      <c r="AF91" s="481"/>
      <c r="AG91" s="481"/>
      <c r="AH91" s="481"/>
      <c r="AI91" s="481"/>
      <c r="AJ91" s="481"/>
      <c r="AK91" s="481"/>
      <c r="AL91" s="481"/>
      <c r="AM91" s="481"/>
      <c r="AN91" s="479"/>
      <c r="AO91" s="479"/>
      <c r="AP91" s="479"/>
      <c r="AQ91" s="479"/>
      <c r="AR91" s="479"/>
      <c r="AS91" s="479"/>
      <c r="AT91" s="479"/>
      <c r="AU91" s="479"/>
      <c r="AV91" s="479"/>
      <c r="AW91" s="479"/>
      <c r="AX91" s="479"/>
      <c r="AY91" s="479"/>
      <c r="AZ91" s="479"/>
      <c r="BA91" s="479"/>
      <c r="BB91" s="479"/>
      <c r="BC91" s="479"/>
      <c r="BD91" s="479"/>
      <c r="BE91" s="479"/>
      <c r="BF91" s="479"/>
      <c r="BG91" s="479"/>
      <c r="BH91" s="479"/>
    </row>
    <row r="92" spans="1:60" x14ac:dyDescent="0.25">
      <c r="A92" s="465">
        <v>87</v>
      </c>
      <c r="L92" s="53" t="e">
        <f t="shared" si="12"/>
        <v>#DIV/0!</v>
      </c>
      <c r="M92" s="6" t="e">
        <f t="shared" si="13"/>
        <v>#DIV/0!</v>
      </c>
      <c r="N92" s="6" t="e">
        <f t="shared" si="14"/>
        <v>#DIV/0!</v>
      </c>
      <c r="O92" s="6" t="e">
        <f t="shared" si="15"/>
        <v>#DIV/0!</v>
      </c>
      <c r="P92" s="6" t="e">
        <f t="shared" si="16"/>
        <v>#DIV/0!</v>
      </c>
      <c r="Q92" s="6" t="e">
        <f t="shared" si="17"/>
        <v>#DIV/0!</v>
      </c>
      <c r="R92" s="6" t="e">
        <f t="shared" si="18"/>
        <v>#DIV/0!</v>
      </c>
      <c r="S92" s="6" t="e">
        <f t="shared" si="19"/>
        <v>#DIV/0!</v>
      </c>
      <c r="T92" s="6" t="e">
        <f t="shared" si="20"/>
        <v>#DIV/0!</v>
      </c>
      <c r="U92" s="6" t="e">
        <f t="shared" si="21"/>
        <v>#DIV/0!</v>
      </c>
      <c r="W92" s="479"/>
      <c r="X92" s="494"/>
      <c r="Y92" s="495"/>
      <c r="Z92" s="481"/>
      <c r="AA92" s="481"/>
      <c r="AB92" s="481"/>
      <c r="AC92" s="481"/>
      <c r="AD92" s="481"/>
      <c r="AE92" s="481"/>
      <c r="AF92" s="481"/>
      <c r="AG92" s="481"/>
      <c r="AH92" s="481"/>
      <c r="AI92" s="481"/>
      <c r="AJ92" s="481"/>
      <c r="AK92" s="481"/>
      <c r="AL92" s="481"/>
      <c r="AM92" s="481"/>
      <c r="AN92" s="479"/>
      <c r="AO92" s="479"/>
      <c r="AP92" s="479"/>
      <c r="AQ92" s="479"/>
      <c r="AR92" s="479"/>
      <c r="AS92" s="479"/>
      <c r="AT92" s="479"/>
      <c r="AU92" s="479"/>
      <c r="AV92" s="479"/>
      <c r="AW92" s="479"/>
      <c r="AX92" s="479"/>
      <c r="AY92" s="479"/>
      <c r="AZ92" s="479"/>
      <c r="BA92" s="479"/>
      <c r="BB92" s="479"/>
      <c r="BC92" s="479"/>
      <c r="BD92" s="479"/>
      <c r="BE92" s="479"/>
      <c r="BF92" s="479"/>
      <c r="BG92" s="479"/>
      <c r="BH92" s="479"/>
    </row>
    <row r="93" spans="1:60" x14ac:dyDescent="0.25">
      <c r="A93" s="465">
        <v>88</v>
      </c>
      <c r="L93" s="53" t="e">
        <f t="shared" si="12"/>
        <v>#DIV/0!</v>
      </c>
      <c r="M93" s="6" t="e">
        <f t="shared" si="13"/>
        <v>#DIV/0!</v>
      </c>
      <c r="N93" s="6" t="e">
        <f t="shared" si="14"/>
        <v>#DIV/0!</v>
      </c>
      <c r="O93" s="6" t="e">
        <f t="shared" si="15"/>
        <v>#DIV/0!</v>
      </c>
      <c r="P93" s="6" t="e">
        <f t="shared" si="16"/>
        <v>#DIV/0!</v>
      </c>
      <c r="Q93" s="6" t="e">
        <f t="shared" si="17"/>
        <v>#DIV/0!</v>
      </c>
      <c r="R93" s="6" t="e">
        <f t="shared" si="18"/>
        <v>#DIV/0!</v>
      </c>
      <c r="S93" s="6" t="e">
        <f t="shared" si="19"/>
        <v>#DIV/0!</v>
      </c>
      <c r="T93" s="6" t="e">
        <f t="shared" si="20"/>
        <v>#DIV/0!</v>
      </c>
      <c r="U93" s="6" t="e">
        <f t="shared" si="21"/>
        <v>#DIV/0!</v>
      </c>
      <c r="W93" s="479"/>
      <c r="X93" s="494"/>
      <c r="Y93" s="495"/>
      <c r="Z93" s="481"/>
      <c r="AA93" s="481"/>
      <c r="AB93" s="481"/>
      <c r="AC93" s="481"/>
      <c r="AD93" s="481"/>
      <c r="AE93" s="481"/>
      <c r="AF93" s="481"/>
      <c r="AG93" s="481"/>
      <c r="AH93" s="481"/>
      <c r="AI93" s="481"/>
      <c r="AJ93" s="481"/>
      <c r="AK93" s="481"/>
      <c r="AL93" s="481"/>
      <c r="AM93" s="481"/>
      <c r="AN93" s="479"/>
      <c r="AO93" s="479"/>
      <c r="AP93" s="479"/>
      <c r="AQ93" s="479"/>
      <c r="AR93" s="479"/>
      <c r="AS93" s="479"/>
      <c r="AT93" s="479"/>
      <c r="AU93" s="479"/>
      <c r="AV93" s="479"/>
      <c r="AW93" s="479"/>
      <c r="AX93" s="479"/>
      <c r="AY93" s="479"/>
      <c r="AZ93" s="479"/>
      <c r="BA93" s="479"/>
      <c r="BB93" s="479"/>
      <c r="BC93" s="479"/>
      <c r="BD93" s="479"/>
      <c r="BE93" s="479"/>
      <c r="BF93" s="479"/>
      <c r="BG93" s="479"/>
      <c r="BH93" s="479"/>
    </row>
    <row r="94" spans="1:60" x14ac:dyDescent="0.25">
      <c r="A94" s="465">
        <v>89</v>
      </c>
      <c r="L94" s="53" t="e">
        <f t="shared" si="12"/>
        <v>#DIV/0!</v>
      </c>
      <c r="M94" s="6" t="e">
        <f t="shared" si="13"/>
        <v>#DIV/0!</v>
      </c>
      <c r="N94" s="6" t="e">
        <f t="shared" si="14"/>
        <v>#DIV/0!</v>
      </c>
      <c r="O94" s="6" t="e">
        <f t="shared" si="15"/>
        <v>#DIV/0!</v>
      </c>
      <c r="P94" s="6" t="e">
        <f t="shared" si="16"/>
        <v>#DIV/0!</v>
      </c>
      <c r="Q94" s="6" t="e">
        <f t="shared" si="17"/>
        <v>#DIV/0!</v>
      </c>
      <c r="R94" s="6" t="e">
        <f t="shared" si="18"/>
        <v>#DIV/0!</v>
      </c>
      <c r="S94" s="6" t="e">
        <f t="shared" si="19"/>
        <v>#DIV/0!</v>
      </c>
      <c r="T94" s="6" t="e">
        <f t="shared" si="20"/>
        <v>#DIV/0!</v>
      </c>
      <c r="U94" s="6" t="e">
        <f t="shared" si="21"/>
        <v>#DIV/0!</v>
      </c>
      <c r="W94" s="479"/>
      <c r="X94" s="494"/>
      <c r="Y94" s="495"/>
      <c r="Z94" s="481"/>
      <c r="AA94" s="481"/>
      <c r="AB94" s="481"/>
      <c r="AC94" s="481"/>
      <c r="AD94" s="481"/>
      <c r="AE94" s="481"/>
      <c r="AF94" s="481"/>
      <c r="AG94" s="481"/>
      <c r="AH94" s="481"/>
      <c r="AI94" s="481"/>
      <c r="AJ94" s="481"/>
      <c r="AK94" s="481"/>
      <c r="AL94" s="481"/>
      <c r="AM94" s="481"/>
      <c r="AN94" s="479"/>
      <c r="AO94" s="479"/>
      <c r="AP94" s="479"/>
      <c r="AQ94" s="479"/>
      <c r="AR94" s="479"/>
      <c r="AS94" s="479"/>
      <c r="AT94" s="479"/>
      <c r="AU94" s="479"/>
      <c r="AV94" s="479"/>
      <c r="AW94" s="479"/>
      <c r="AX94" s="479"/>
      <c r="AY94" s="479"/>
      <c r="AZ94" s="479"/>
      <c r="BA94" s="479"/>
      <c r="BB94" s="479"/>
      <c r="BC94" s="479"/>
      <c r="BD94" s="479"/>
      <c r="BE94" s="479"/>
      <c r="BF94" s="479"/>
      <c r="BG94" s="479"/>
      <c r="BH94" s="479"/>
    </row>
    <row r="95" spans="1:60" x14ac:dyDescent="0.25">
      <c r="A95" s="465">
        <v>90</v>
      </c>
      <c r="L95" s="53" t="e">
        <f t="shared" si="12"/>
        <v>#DIV/0!</v>
      </c>
      <c r="M95" s="6" t="e">
        <f t="shared" si="13"/>
        <v>#DIV/0!</v>
      </c>
      <c r="N95" s="6" t="e">
        <f t="shared" si="14"/>
        <v>#DIV/0!</v>
      </c>
      <c r="O95" s="6" t="e">
        <f t="shared" si="15"/>
        <v>#DIV/0!</v>
      </c>
      <c r="P95" s="6" t="e">
        <f t="shared" si="16"/>
        <v>#DIV/0!</v>
      </c>
      <c r="Q95" s="6" t="e">
        <f t="shared" si="17"/>
        <v>#DIV/0!</v>
      </c>
      <c r="R95" s="6" t="e">
        <f t="shared" si="18"/>
        <v>#DIV/0!</v>
      </c>
      <c r="S95" s="6" t="e">
        <f t="shared" si="19"/>
        <v>#DIV/0!</v>
      </c>
      <c r="T95" s="6" t="e">
        <f t="shared" si="20"/>
        <v>#DIV/0!</v>
      </c>
      <c r="U95" s="6" t="e">
        <f t="shared" si="21"/>
        <v>#DIV/0!</v>
      </c>
      <c r="W95" s="479"/>
      <c r="X95" s="494"/>
      <c r="Y95" s="495"/>
      <c r="Z95" s="481"/>
      <c r="AA95" s="481"/>
      <c r="AB95" s="481"/>
      <c r="AC95" s="481"/>
      <c r="AD95" s="481"/>
      <c r="AE95" s="481"/>
      <c r="AF95" s="481"/>
      <c r="AG95" s="481"/>
      <c r="AH95" s="481"/>
      <c r="AI95" s="481"/>
      <c r="AJ95" s="481"/>
      <c r="AK95" s="481"/>
      <c r="AL95" s="481"/>
      <c r="AM95" s="481"/>
      <c r="AN95" s="479"/>
      <c r="AO95" s="479"/>
      <c r="AP95" s="479"/>
      <c r="AQ95" s="479"/>
      <c r="AR95" s="479"/>
      <c r="AS95" s="479"/>
      <c r="AT95" s="479"/>
      <c r="AU95" s="479"/>
      <c r="AV95" s="479"/>
      <c r="AW95" s="479"/>
      <c r="AX95" s="479"/>
      <c r="AY95" s="479"/>
      <c r="AZ95" s="479"/>
      <c r="BA95" s="479"/>
      <c r="BB95" s="479"/>
      <c r="BC95" s="479"/>
      <c r="BD95" s="479"/>
      <c r="BE95" s="479"/>
      <c r="BF95" s="479"/>
      <c r="BG95" s="479"/>
      <c r="BH95" s="479"/>
    </row>
    <row r="96" spans="1:60" x14ac:dyDescent="0.25">
      <c r="A96" s="465">
        <v>91</v>
      </c>
      <c r="L96" s="53" t="e">
        <f t="shared" si="12"/>
        <v>#DIV/0!</v>
      </c>
      <c r="M96" s="6" t="e">
        <f t="shared" si="13"/>
        <v>#DIV/0!</v>
      </c>
      <c r="N96" s="6" t="e">
        <f t="shared" si="14"/>
        <v>#DIV/0!</v>
      </c>
      <c r="O96" s="6" t="e">
        <f t="shared" si="15"/>
        <v>#DIV/0!</v>
      </c>
      <c r="P96" s="6" t="e">
        <f t="shared" si="16"/>
        <v>#DIV/0!</v>
      </c>
      <c r="Q96" s="6" t="e">
        <f t="shared" si="17"/>
        <v>#DIV/0!</v>
      </c>
      <c r="R96" s="6" t="e">
        <f t="shared" si="18"/>
        <v>#DIV/0!</v>
      </c>
      <c r="S96" s="6" t="e">
        <f t="shared" si="19"/>
        <v>#DIV/0!</v>
      </c>
      <c r="T96" s="6" t="e">
        <f t="shared" si="20"/>
        <v>#DIV/0!</v>
      </c>
      <c r="U96" s="6" t="e">
        <f t="shared" si="21"/>
        <v>#DIV/0!</v>
      </c>
      <c r="W96" s="479"/>
      <c r="X96" s="496"/>
      <c r="Y96" s="497"/>
      <c r="Z96" s="481"/>
      <c r="AA96" s="481"/>
      <c r="AB96" s="481"/>
      <c r="AC96" s="481"/>
      <c r="AD96" s="481"/>
      <c r="AE96" s="481"/>
      <c r="AF96" s="481"/>
      <c r="AG96" s="481"/>
      <c r="AH96" s="481"/>
      <c r="AI96" s="481"/>
      <c r="AJ96" s="481"/>
      <c r="AK96" s="481"/>
      <c r="AL96" s="481"/>
      <c r="AM96" s="481"/>
      <c r="AN96" s="479"/>
      <c r="AO96" s="479"/>
      <c r="AP96" s="479"/>
      <c r="AQ96" s="479"/>
      <c r="AR96" s="479"/>
      <c r="AS96" s="479"/>
      <c r="AT96" s="479"/>
      <c r="AU96" s="479"/>
      <c r="AV96" s="479"/>
      <c r="AW96" s="479"/>
      <c r="AX96" s="479"/>
      <c r="AY96" s="479"/>
      <c r="AZ96" s="479"/>
      <c r="BA96" s="479"/>
      <c r="BB96" s="479"/>
      <c r="BC96" s="479"/>
      <c r="BD96" s="479"/>
      <c r="BE96" s="479"/>
      <c r="BF96" s="479"/>
      <c r="BG96" s="479"/>
      <c r="BH96" s="479"/>
    </row>
    <row r="97" spans="1:60" x14ac:dyDescent="0.25">
      <c r="A97" s="465">
        <v>92</v>
      </c>
      <c r="L97" s="53" t="e">
        <f t="shared" si="12"/>
        <v>#DIV/0!</v>
      </c>
      <c r="M97" s="6" t="e">
        <f t="shared" si="13"/>
        <v>#DIV/0!</v>
      </c>
      <c r="N97" s="6" t="e">
        <f t="shared" si="14"/>
        <v>#DIV/0!</v>
      </c>
      <c r="O97" s="6" t="e">
        <f t="shared" si="15"/>
        <v>#DIV/0!</v>
      </c>
      <c r="P97" s="6" t="e">
        <f t="shared" si="16"/>
        <v>#DIV/0!</v>
      </c>
      <c r="Q97" s="6" t="e">
        <f t="shared" si="17"/>
        <v>#DIV/0!</v>
      </c>
      <c r="R97" s="6" t="e">
        <f t="shared" si="18"/>
        <v>#DIV/0!</v>
      </c>
      <c r="S97" s="6" t="e">
        <f t="shared" si="19"/>
        <v>#DIV/0!</v>
      </c>
      <c r="T97" s="6" t="e">
        <f t="shared" si="20"/>
        <v>#DIV/0!</v>
      </c>
      <c r="U97" s="6" t="e">
        <f t="shared" si="21"/>
        <v>#DIV/0!</v>
      </c>
      <c r="W97" s="479"/>
      <c r="X97" s="481"/>
      <c r="Y97" s="481"/>
      <c r="Z97" s="481"/>
      <c r="AA97" s="481"/>
      <c r="AB97" s="481"/>
      <c r="AC97" s="481"/>
      <c r="AD97" s="481"/>
      <c r="AE97" s="481"/>
      <c r="AF97" s="481"/>
      <c r="AG97" s="481"/>
      <c r="AH97" s="481"/>
      <c r="AI97" s="481"/>
      <c r="AJ97" s="481"/>
      <c r="AK97" s="481"/>
      <c r="AL97" s="481"/>
      <c r="AM97" s="481"/>
      <c r="AN97" s="479"/>
      <c r="AO97" s="479"/>
      <c r="AP97" s="479"/>
      <c r="AQ97" s="479"/>
      <c r="AR97" s="479"/>
      <c r="AS97" s="479"/>
      <c r="AT97" s="479"/>
      <c r="AU97" s="479"/>
      <c r="AV97" s="479"/>
      <c r="AW97" s="479"/>
      <c r="AX97" s="479"/>
      <c r="AY97" s="479"/>
      <c r="AZ97" s="479"/>
      <c r="BA97" s="479"/>
      <c r="BB97" s="479"/>
      <c r="BC97" s="479"/>
      <c r="BD97" s="479"/>
      <c r="BE97" s="479"/>
      <c r="BF97" s="479"/>
      <c r="BG97" s="479"/>
      <c r="BH97" s="479"/>
    </row>
    <row r="98" spans="1:60" x14ac:dyDescent="0.25">
      <c r="A98" s="465">
        <v>93</v>
      </c>
      <c r="L98" s="53" t="e">
        <f t="shared" si="12"/>
        <v>#DIV/0!</v>
      </c>
      <c r="M98" s="6" t="e">
        <f t="shared" si="13"/>
        <v>#DIV/0!</v>
      </c>
      <c r="N98" s="6" t="e">
        <f t="shared" si="14"/>
        <v>#DIV/0!</v>
      </c>
      <c r="O98" s="6" t="e">
        <f t="shared" si="15"/>
        <v>#DIV/0!</v>
      </c>
      <c r="P98" s="6" t="e">
        <f t="shared" si="16"/>
        <v>#DIV/0!</v>
      </c>
      <c r="Q98" s="6" t="e">
        <f t="shared" si="17"/>
        <v>#DIV/0!</v>
      </c>
      <c r="R98" s="6" t="e">
        <f t="shared" si="18"/>
        <v>#DIV/0!</v>
      </c>
      <c r="S98" s="6" t="e">
        <f t="shared" si="19"/>
        <v>#DIV/0!</v>
      </c>
      <c r="T98" s="6" t="e">
        <f t="shared" si="20"/>
        <v>#DIV/0!</v>
      </c>
      <c r="U98" s="6" t="e">
        <f t="shared" si="21"/>
        <v>#DIV/0!</v>
      </c>
      <c r="W98" s="479"/>
      <c r="X98" s="487" t="s">
        <v>1249</v>
      </c>
      <c r="Y98" s="487"/>
      <c r="Z98" s="487"/>
      <c r="AA98" s="487"/>
      <c r="AB98" s="487"/>
      <c r="AC98" s="487"/>
      <c r="AD98" s="487"/>
      <c r="AE98" s="487"/>
      <c r="AF98" s="487"/>
      <c r="AG98" s="487"/>
      <c r="AH98" s="487"/>
      <c r="AI98" s="487"/>
      <c r="AJ98" s="487"/>
      <c r="AK98" s="487"/>
      <c r="AL98" s="481"/>
      <c r="AM98" s="481"/>
      <c r="AN98" s="479"/>
      <c r="AO98" s="479"/>
      <c r="AP98" s="479"/>
      <c r="AQ98" s="479"/>
      <c r="AR98" s="479"/>
      <c r="AS98" s="479"/>
      <c r="AT98" s="479"/>
      <c r="AU98" s="479"/>
      <c r="AV98" s="479"/>
      <c r="AW98" s="479"/>
      <c r="AX98" s="479"/>
      <c r="AY98" s="479"/>
      <c r="AZ98" s="479"/>
      <c r="BA98" s="479"/>
      <c r="BB98" s="479"/>
      <c r="BC98" s="479"/>
      <c r="BD98" s="479"/>
      <c r="BE98" s="479"/>
      <c r="BF98" s="479"/>
      <c r="BG98" s="479"/>
      <c r="BH98" s="479"/>
    </row>
    <row r="99" spans="1:60" x14ac:dyDescent="0.25">
      <c r="A99" s="465">
        <v>94</v>
      </c>
      <c r="L99" s="53" t="e">
        <f t="shared" si="12"/>
        <v>#DIV/0!</v>
      </c>
      <c r="M99" s="6" t="e">
        <f t="shared" si="13"/>
        <v>#DIV/0!</v>
      </c>
      <c r="N99" s="6" t="e">
        <f t="shared" si="14"/>
        <v>#DIV/0!</v>
      </c>
      <c r="O99" s="6" t="e">
        <f t="shared" si="15"/>
        <v>#DIV/0!</v>
      </c>
      <c r="P99" s="6" t="e">
        <f t="shared" si="16"/>
        <v>#DIV/0!</v>
      </c>
      <c r="Q99" s="6" t="e">
        <f t="shared" si="17"/>
        <v>#DIV/0!</v>
      </c>
      <c r="R99" s="6" t="e">
        <f t="shared" si="18"/>
        <v>#DIV/0!</v>
      </c>
      <c r="S99" s="6" t="e">
        <f t="shared" si="19"/>
        <v>#DIV/0!</v>
      </c>
      <c r="T99" s="6" t="e">
        <f t="shared" si="20"/>
        <v>#DIV/0!</v>
      </c>
      <c r="U99" s="6" t="e">
        <f t="shared" si="21"/>
        <v>#DIV/0!</v>
      </c>
      <c r="W99" s="479"/>
      <c r="X99" s="481"/>
      <c r="Y99" s="481"/>
      <c r="Z99" s="481"/>
      <c r="AA99" s="481"/>
      <c r="AB99" s="481"/>
      <c r="AC99" s="481"/>
      <c r="AD99" s="481"/>
      <c r="AE99" s="481"/>
      <c r="AF99" s="481"/>
      <c r="AG99" s="481"/>
      <c r="AH99" s="481"/>
      <c r="AI99" s="481"/>
      <c r="AJ99" s="481"/>
      <c r="AK99" s="481"/>
      <c r="AL99" s="481"/>
      <c r="AM99" s="481"/>
      <c r="AN99" s="479"/>
      <c r="AO99" s="479"/>
      <c r="AP99" s="479"/>
      <c r="AQ99" s="479"/>
      <c r="AR99" s="479"/>
      <c r="AS99" s="479"/>
      <c r="AT99" s="479"/>
      <c r="AU99" s="479"/>
      <c r="AV99" s="479"/>
      <c r="AW99" s="479"/>
      <c r="AX99" s="479"/>
      <c r="AY99" s="479"/>
      <c r="AZ99" s="479"/>
      <c r="BA99" s="479"/>
      <c r="BB99" s="479"/>
      <c r="BC99" s="479"/>
      <c r="BD99" s="479"/>
      <c r="BE99" s="479"/>
      <c r="BF99" s="479"/>
      <c r="BG99" s="479"/>
      <c r="BH99" s="479"/>
    </row>
    <row r="100" spans="1:60" x14ac:dyDescent="0.25">
      <c r="A100" s="465">
        <v>95</v>
      </c>
      <c r="L100" s="53" t="e">
        <f t="shared" si="12"/>
        <v>#DIV/0!</v>
      </c>
      <c r="M100" s="6" t="e">
        <f t="shared" si="13"/>
        <v>#DIV/0!</v>
      </c>
      <c r="N100" s="6" t="e">
        <f t="shared" si="14"/>
        <v>#DIV/0!</v>
      </c>
      <c r="O100" s="6" t="e">
        <f t="shared" si="15"/>
        <v>#DIV/0!</v>
      </c>
      <c r="P100" s="6" t="e">
        <f t="shared" si="16"/>
        <v>#DIV/0!</v>
      </c>
      <c r="Q100" s="6" t="e">
        <f t="shared" si="17"/>
        <v>#DIV/0!</v>
      </c>
      <c r="R100" s="6" t="e">
        <f t="shared" si="18"/>
        <v>#DIV/0!</v>
      </c>
      <c r="S100" s="6" t="e">
        <f t="shared" si="19"/>
        <v>#DIV/0!</v>
      </c>
      <c r="T100" s="6" t="e">
        <f t="shared" si="20"/>
        <v>#DIV/0!</v>
      </c>
      <c r="U100" s="6" t="e">
        <f t="shared" si="21"/>
        <v>#DIV/0!</v>
      </c>
      <c r="W100" s="479"/>
      <c r="X100" s="481"/>
      <c r="Y100" s="481"/>
      <c r="Z100" s="481"/>
      <c r="AA100" s="481"/>
      <c r="AB100" s="481"/>
      <c r="AC100" s="481"/>
      <c r="AD100" s="481"/>
      <c r="AE100" s="481"/>
      <c r="AF100" s="481"/>
      <c r="AG100" s="481"/>
      <c r="AH100" s="481"/>
      <c r="AI100" s="481"/>
      <c r="AJ100" s="481"/>
      <c r="AK100" s="481"/>
      <c r="AL100" s="481"/>
      <c r="AM100" s="481"/>
      <c r="AN100" s="479"/>
      <c r="AO100" s="479"/>
      <c r="AP100" s="479"/>
      <c r="AQ100" s="479"/>
      <c r="AR100" s="479"/>
      <c r="AS100" s="479"/>
      <c r="AT100" s="479"/>
      <c r="AU100" s="479"/>
      <c r="AV100" s="479"/>
      <c r="AW100" s="479"/>
      <c r="AX100" s="479"/>
      <c r="AY100" s="479"/>
      <c r="AZ100" s="479"/>
      <c r="BA100" s="479"/>
      <c r="BB100" s="479"/>
      <c r="BC100" s="479"/>
      <c r="BD100" s="479"/>
      <c r="BE100" s="479"/>
      <c r="BF100" s="479"/>
      <c r="BG100" s="479"/>
      <c r="BH100" s="479"/>
    </row>
    <row r="101" spans="1:60" x14ac:dyDescent="0.25">
      <c r="A101" s="465">
        <v>96</v>
      </c>
      <c r="L101" s="53" t="e">
        <f t="shared" si="12"/>
        <v>#DIV/0!</v>
      </c>
      <c r="M101" s="6" t="e">
        <f t="shared" si="13"/>
        <v>#DIV/0!</v>
      </c>
      <c r="N101" s="6" t="e">
        <f t="shared" si="14"/>
        <v>#DIV/0!</v>
      </c>
      <c r="O101" s="6" t="e">
        <f t="shared" si="15"/>
        <v>#DIV/0!</v>
      </c>
      <c r="P101" s="6" t="e">
        <f t="shared" si="16"/>
        <v>#DIV/0!</v>
      </c>
      <c r="Q101" s="6" t="e">
        <f t="shared" si="17"/>
        <v>#DIV/0!</v>
      </c>
      <c r="R101" s="6" t="e">
        <f t="shared" si="18"/>
        <v>#DIV/0!</v>
      </c>
      <c r="S101" s="6" t="e">
        <f t="shared" si="19"/>
        <v>#DIV/0!</v>
      </c>
      <c r="T101" s="6" t="e">
        <f t="shared" si="20"/>
        <v>#DIV/0!</v>
      </c>
      <c r="U101" s="6" t="e">
        <f t="shared" si="21"/>
        <v>#DIV/0!</v>
      </c>
      <c r="W101" s="479"/>
      <c r="X101" s="481"/>
      <c r="Y101" s="481"/>
      <c r="Z101" s="481"/>
      <c r="AA101" s="481"/>
      <c r="AB101" s="481"/>
      <c r="AC101" s="481"/>
      <c r="AD101" s="481"/>
      <c r="AE101" s="481"/>
      <c r="AF101" s="481"/>
      <c r="AG101" s="481"/>
      <c r="AH101" s="481"/>
      <c r="AI101" s="481"/>
      <c r="AJ101" s="481"/>
      <c r="AK101" s="481"/>
      <c r="AL101" s="481"/>
      <c r="AM101" s="481"/>
      <c r="AN101" s="479"/>
      <c r="AO101" s="479"/>
      <c r="AP101" s="479"/>
      <c r="AQ101" s="479"/>
      <c r="AR101" s="479"/>
      <c r="AS101" s="479"/>
      <c r="AT101" s="479"/>
      <c r="AU101" s="479"/>
      <c r="AV101" s="479"/>
      <c r="AW101" s="479"/>
      <c r="AX101" s="479"/>
      <c r="AY101" s="479"/>
      <c r="AZ101" s="479"/>
      <c r="BA101" s="479"/>
      <c r="BB101" s="479"/>
      <c r="BC101" s="479"/>
      <c r="BD101" s="479"/>
      <c r="BE101" s="479"/>
      <c r="BF101" s="479"/>
      <c r="BG101" s="479"/>
      <c r="BH101" s="479"/>
    </row>
    <row r="102" spans="1:60" x14ac:dyDescent="0.25">
      <c r="A102" s="465">
        <v>97</v>
      </c>
      <c r="L102" s="53" t="e">
        <f t="shared" si="12"/>
        <v>#DIV/0!</v>
      </c>
      <c r="M102" s="6" t="e">
        <f t="shared" si="13"/>
        <v>#DIV/0!</v>
      </c>
      <c r="N102" s="6" t="e">
        <f t="shared" si="14"/>
        <v>#DIV/0!</v>
      </c>
      <c r="O102" s="6" t="e">
        <f t="shared" si="15"/>
        <v>#DIV/0!</v>
      </c>
      <c r="P102" s="6" t="e">
        <f t="shared" si="16"/>
        <v>#DIV/0!</v>
      </c>
      <c r="Q102" s="6" t="e">
        <f t="shared" si="17"/>
        <v>#DIV/0!</v>
      </c>
      <c r="R102" s="6" t="e">
        <f t="shared" si="18"/>
        <v>#DIV/0!</v>
      </c>
      <c r="S102" s="6" t="e">
        <f t="shared" si="19"/>
        <v>#DIV/0!</v>
      </c>
      <c r="T102" s="6" t="e">
        <f t="shared" si="20"/>
        <v>#DIV/0!</v>
      </c>
      <c r="U102" s="6" t="e">
        <f t="shared" si="21"/>
        <v>#DIV/0!</v>
      </c>
      <c r="W102" s="479"/>
      <c r="X102" s="481"/>
      <c r="Y102" s="481"/>
      <c r="Z102" s="481"/>
      <c r="AA102" s="481"/>
      <c r="AB102" s="481"/>
      <c r="AC102" s="481"/>
      <c r="AD102" s="481"/>
      <c r="AE102" s="481"/>
      <c r="AF102" s="481"/>
      <c r="AG102" s="481"/>
      <c r="AH102" s="481"/>
      <c r="AI102" s="481"/>
      <c r="AJ102" s="481"/>
      <c r="AK102" s="481"/>
      <c r="AL102" s="481"/>
      <c r="AM102" s="481"/>
      <c r="AN102" s="479"/>
      <c r="AO102" s="479"/>
      <c r="AP102" s="479"/>
      <c r="AQ102" s="479"/>
      <c r="AR102" s="479"/>
      <c r="AS102" s="479"/>
      <c r="AT102" s="479"/>
      <c r="AU102" s="479"/>
      <c r="AV102" s="479"/>
      <c r="AW102" s="479"/>
      <c r="AX102" s="479"/>
      <c r="AY102" s="479"/>
      <c r="AZ102" s="479"/>
      <c r="BA102" s="479"/>
      <c r="BB102" s="479"/>
      <c r="BC102" s="479"/>
      <c r="BD102" s="479"/>
      <c r="BE102" s="479"/>
      <c r="BF102" s="479"/>
      <c r="BG102" s="479"/>
      <c r="BH102" s="479"/>
    </row>
    <row r="103" spans="1:60" x14ac:dyDescent="0.25">
      <c r="A103" s="465">
        <v>98</v>
      </c>
      <c r="L103" s="53" t="e">
        <f t="shared" si="12"/>
        <v>#DIV/0!</v>
      </c>
      <c r="M103" s="6" t="e">
        <f t="shared" si="13"/>
        <v>#DIV/0!</v>
      </c>
      <c r="N103" s="6" t="e">
        <f t="shared" si="14"/>
        <v>#DIV/0!</v>
      </c>
      <c r="O103" s="6" t="e">
        <f t="shared" si="15"/>
        <v>#DIV/0!</v>
      </c>
      <c r="P103" s="6" t="e">
        <f t="shared" si="16"/>
        <v>#DIV/0!</v>
      </c>
      <c r="Q103" s="6" t="e">
        <f t="shared" si="17"/>
        <v>#DIV/0!</v>
      </c>
      <c r="R103" s="6" t="e">
        <f t="shared" si="18"/>
        <v>#DIV/0!</v>
      </c>
      <c r="S103" s="6" t="e">
        <f t="shared" si="19"/>
        <v>#DIV/0!</v>
      </c>
      <c r="T103" s="6" t="e">
        <f t="shared" si="20"/>
        <v>#DIV/0!</v>
      </c>
      <c r="U103" s="6" t="e">
        <f t="shared" si="21"/>
        <v>#DIV/0!</v>
      </c>
      <c r="W103" s="479"/>
      <c r="X103" s="481"/>
      <c r="Y103" s="481"/>
      <c r="Z103" s="481"/>
      <c r="AA103" s="481"/>
      <c r="AB103" s="481"/>
      <c r="AC103" s="481"/>
      <c r="AD103" s="481"/>
      <c r="AE103" s="481"/>
      <c r="AF103" s="481"/>
      <c r="AG103" s="481"/>
      <c r="AH103" s="481"/>
      <c r="AI103" s="481"/>
      <c r="AJ103" s="481"/>
      <c r="AK103" s="481"/>
      <c r="AL103" s="481"/>
      <c r="AM103" s="481"/>
      <c r="AN103" s="479"/>
      <c r="AO103" s="479"/>
      <c r="AP103" s="479"/>
      <c r="AQ103" s="479"/>
      <c r="AR103" s="479"/>
      <c r="AS103" s="479"/>
      <c r="AT103" s="479"/>
      <c r="AU103" s="479"/>
      <c r="AV103" s="479"/>
      <c r="AW103" s="479"/>
      <c r="AX103" s="479"/>
      <c r="AY103" s="479"/>
      <c r="AZ103" s="479"/>
      <c r="BA103" s="479"/>
      <c r="BB103" s="479"/>
      <c r="BC103" s="479"/>
      <c r="BD103" s="479"/>
      <c r="BE103" s="479"/>
      <c r="BF103" s="479"/>
      <c r="BG103" s="479"/>
      <c r="BH103" s="479"/>
    </row>
    <row r="104" spans="1:60" x14ac:dyDescent="0.25">
      <c r="A104" s="465">
        <v>99</v>
      </c>
      <c r="L104" s="53" t="e">
        <f t="shared" si="12"/>
        <v>#DIV/0!</v>
      </c>
      <c r="M104" s="6" t="e">
        <f t="shared" si="13"/>
        <v>#DIV/0!</v>
      </c>
      <c r="N104" s="6" t="e">
        <f t="shared" si="14"/>
        <v>#DIV/0!</v>
      </c>
      <c r="O104" s="6" t="e">
        <f t="shared" si="15"/>
        <v>#DIV/0!</v>
      </c>
      <c r="P104" s="6" t="e">
        <f t="shared" si="16"/>
        <v>#DIV/0!</v>
      </c>
      <c r="Q104" s="6" t="e">
        <f t="shared" si="17"/>
        <v>#DIV/0!</v>
      </c>
      <c r="R104" s="6" t="e">
        <f t="shared" si="18"/>
        <v>#DIV/0!</v>
      </c>
      <c r="S104" s="6" t="e">
        <f t="shared" si="19"/>
        <v>#DIV/0!</v>
      </c>
      <c r="T104" s="6" t="e">
        <f t="shared" si="20"/>
        <v>#DIV/0!</v>
      </c>
      <c r="U104" s="6" t="e">
        <f t="shared" si="21"/>
        <v>#DIV/0!</v>
      </c>
      <c r="W104" s="479"/>
      <c r="X104" s="481"/>
      <c r="Y104" s="481"/>
      <c r="Z104" s="481"/>
      <c r="AA104" s="481"/>
      <c r="AB104" s="481"/>
      <c r="AC104" s="481"/>
      <c r="AD104" s="481"/>
      <c r="AE104" s="481"/>
      <c r="AF104" s="481"/>
      <c r="AG104" s="481"/>
      <c r="AH104" s="481"/>
      <c r="AI104" s="481"/>
      <c r="AJ104" s="481"/>
      <c r="AK104" s="481"/>
      <c r="AL104" s="481"/>
      <c r="AM104" s="481"/>
      <c r="AN104" s="479"/>
      <c r="AO104" s="479"/>
      <c r="AP104" s="479"/>
      <c r="AQ104" s="479"/>
      <c r="AR104" s="479"/>
      <c r="AS104" s="479"/>
      <c r="AT104" s="479"/>
      <c r="AU104" s="479"/>
      <c r="AV104" s="479"/>
      <c r="AW104" s="479"/>
      <c r="AX104" s="479"/>
      <c r="AY104" s="479"/>
      <c r="AZ104" s="479"/>
      <c r="BA104" s="479"/>
      <c r="BB104" s="479"/>
      <c r="BC104" s="479"/>
      <c r="BD104" s="479"/>
      <c r="BE104" s="479"/>
      <c r="BF104" s="479"/>
      <c r="BG104" s="479"/>
      <c r="BH104" s="479"/>
    </row>
    <row r="105" spans="1:60" x14ac:dyDescent="0.25">
      <c r="A105" s="465">
        <v>100</v>
      </c>
      <c r="L105" s="53" t="e">
        <f t="shared" si="12"/>
        <v>#DIV/0!</v>
      </c>
      <c r="M105" s="6" t="e">
        <f t="shared" si="13"/>
        <v>#DIV/0!</v>
      </c>
      <c r="N105" s="6" t="e">
        <f t="shared" si="14"/>
        <v>#DIV/0!</v>
      </c>
      <c r="O105" s="6" t="e">
        <f t="shared" si="15"/>
        <v>#DIV/0!</v>
      </c>
      <c r="P105" s="6" t="e">
        <f t="shared" si="16"/>
        <v>#DIV/0!</v>
      </c>
      <c r="Q105" s="6" t="e">
        <f t="shared" si="17"/>
        <v>#DIV/0!</v>
      </c>
      <c r="R105" s="6" t="e">
        <f t="shared" si="18"/>
        <v>#DIV/0!</v>
      </c>
      <c r="S105" s="6" t="e">
        <f t="shared" si="19"/>
        <v>#DIV/0!</v>
      </c>
      <c r="T105" s="6" t="e">
        <f t="shared" si="20"/>
        <v>#DIV/0!</v>
      </c>
      <c r="U105" s="6" t="e">
        <f t="shared" si="21"/>
        <v>#DIV/0!</v>
      </c>
      <c r="W105" s="479"/>
      <c r="X105" s="481"/>
      <c r="Y105" s="481"/>
      <c r="Z105" s="481"/>
      <c r="AA105" s="481"/>
      <c r="AB105" s="481"/>
      <c r="AC105" s="481"/>
      <c r="AD105" s="481"/>
      <c r="AE105" s="481"/>
      <c r="AF105" s="481"/>
      <c r="AG105" s="481"/>
      <c r="AH105" s="481"/>
      <c r="AI105" s="481"/>
      <c r="AJ105" s="481"/>
      <c r="AK105" s="481"/>
      <c r="AL105" s="481"/>
      <c r="AM105" s="481"/>
      <c r="AN105" s="479"/>
      <c r="AO105" s="479"/>
      <c r="AP105" s="479"/>
      <c r="AQ105" s="479"/>
      <c r="AR105" s="479"/>
      <c r="AS105" s="479"/>
      <c r="AT105" s="479"/>
      <c r="AU105" s="479"/>
      <c r="AV105" s="479"/>
      <c r="AW105" s="479"/>
      <c r="AX105" s="479"/>
      <c r="AY105" s="479"/>
      <c r="AZ105" s="479"/>
      <c r="BA105" s="479"/>
      <c r="BB105" s="479"/>
      <c r="BC105" s="479"/>
      <c r="BD105" s="479"/>
      <c r="BE105" s="479"/>
      <c r="BF105" s="479"/>
      <c r="BG105" s="479"/>
      <c r="BH105" s="479"/>
    </row>
    <row r="106" spans="1:60" x14ac:dyDescent="0.25">
      <c r="A106" s="465">
        <v>101</v>
      </c>
      <c r="L106" s="53" t="e">
        <f t="shared" si="12"/>
        <v>#DIV/0!</v>
      </c>
      <c r="M106" s="6" t="e">
        <f t="shared" si="13"/>
        <v>#DIV/0!</v>
      </c>
      <c r="N106" s="6" t="e">
        <f t="shared" si="14"/>
        <v>#DIV/0!</v>
      </c>
      <c r="O106" s="6" t="e">
        <f t="shared" si="15"/>
        <v>#DIV/0!</v>
      </c>
      <c r="P106" s="6" t="e">
        <f t="shared" si="16"/>
        <v>#DIV/0!</v>
      </c>
      <c r="Q106" s="6" t="e">
        <f t="shared" si="17"/>
        <v>#DIV/0!</v>
      </c>
      <c r="R106" s="6" t="e">
        <f t="shared" si="18"/>
        <v>#DIV/0!</v>
      </c>
      <c r="S106" s="6" t="e">
        <f t="shared" si="19"/>
        <v>#DIV/0!</v>
      </c>
      <c r="T106" s="6" t="e">
        <f t="shared" si="20"/>
        <v>#DIV/0!</v>
      </c>
      <c r="U106" s="6" t="e">
        <f t="shared" si="21"/>
        <v>#DIV/0!</v>
      </c>
      <c r="W106" s="479"/>
      <c r="X106" s="481"/>
      <c r="Y106" s="481"/>
      <c r="Z106" s="481"/>
      <c r="AA106" s="481"/>
      <c r="AB106" s="481"/>
      <c r="AC106" s="481"/>
      <c r="AD106" s="481"/>
      <c r="AE106" s="481"/>
      <c r="AF106" s="481"/>
      <c r="AG106" s="481"/>
      <c r="AH106" s="481"/>
      <c r="AI106" s="481"/>
      <c r="AJ106" s="481"/>
      <c r="AK106" s="481"/>
      <c r="AL106" s="481"/>
      <c r="AM106" s="481"/>
      <c r="AN106" s="479"/>
      <c r="AO106" s="479"/>
      <c r="AP106" s="479"/>
      <c r="AQ106" s="479"/>
      <c r="AR106" s="479"/>
      <c r="AS106" s="479"/>
      <c r="AT106" s="479"/>
      <c r="AU106" s="479"/>
      <c r="AV106" s="479"/>
      <c r="AW106" s="479"/>
      <c r="AX106" s="479"/>
      <c r="AY106" s="479"/>
      <c r="AZ106" s="479"/>
      <c r="BA106" s="479"/>
      <c r="BB106" s="479"/>
      <c r="BC106" s="479"/>
      <c r="BD106" s="479"/>
      <c r="BE106" s="479"/>
      <c r="BF106" s="479"/>
      <c r="BG106" s="479"/>
      <c r="BH106" s="479"/>
    </row>
    <row r="107" spans="1:60" x14ac:dyDescent="0.25">
      <c r="A107" s="465">
        <v>102</v>
      </c>
      <c r="L107" s="53" t="e">
        <f t="shared" si="12"/>
        <v>#DIV/0!</v>
      </c>
      <c r="M107" s="6" t="e">
        <f t="shared" si="13"/>
        <v>#DIV/0!</v>
      </c>
      <c r="N107" s="6" t="e">
        <f t="shared" si="14"/>
        <v>#DIV/0!</v>
      </c>
      <c r="O107" s="6" t="e">
        <f t="shared" si="15"/>
        <v>#DIV/0!</v>
      </c>
      <c r="P107" s="6" t="e">
        <f t="shared" si="16"/>
        <v>#DIV/0!</v>
      </c>
      <c r="Q107" s="6" t="e">
        <f t="shared" si="17"/>
        <v>#DIV/0!</v>
      </c>
      <c r="R107" s="6" t="e">
        <f t="shared" si="18"/>
        <v>#DIV/0!</v>
      </c>
      <c r="S107" s="6" t="e">
        <f t="shared" si="19"/>
        <v>#DIV/0!</v>
      </c>
      <c r="T107" s="6" t="e">
        <f t="shared" si="20"/>
        <v>#DIV/0!</v>
      </c>
      <c r="U107" s="6" t="e">
        <f t="shared" si="21"/>
        <v>#DIV/0!</v>
      </c>
      <c r="W107" s="479"/>
      <c r="X107" s="481"/>
      <c r="Y107" s="481"/>
      <c r="Z107" s="481"/>
      <c r="AA107" s="481"/>
      <c r="AB107" s="481"/>
      <c r="AC107" s="481"/>
      <c r="AD107" s="481"/>
      <c r="AE107" s="481"/>
      <c r="AF107" s="481"/>
      <c r="AG107" s="481"/>
      <c r="AH107" s="481"/>
      <c r="AI107" s="481"/>
      <c r="AJ107" s="481"/>
      <c r="AK107" s="481"/>
      <c r="AL107" s="481"/>
      <c r="AM107" s="481"/>
      <c r="AN107" s="479"/>
      <c r="AO107" s="479"/>
      <c r="AP107" s="479"/>
      <c r="AQ107" s="479"/>
      <c r="AR107" s="479"/>
      <c r="AS107" s="479"/>
      <c r="AT107" s="479"/>
      <c r="AU107" s="479"/>
      <c r="AV107" s="479"/>
      <c r="AW107" s="479"/>
      <c r="AX107" s="479"/>
      <c r="AY107" s="479"/>
      <c r="AZ107" s="479"/>
      <c r="BA107" s="479"/>
      <c r="BB107" s="479"/>
      <c r="BC107" s="479"/>
      <c r="BD107" s="479"/>
      <c r="BE107" s="479"/>
      <c r="BF107" s="479"/>
      <c r="BG107" s="479"/>
      <c r="BH107" s="479"/>
    </row>
    <row r="108" spans="1:60" x14ac:dyDescent="0.25">
      <c r="A108" s="465">
        <v>103</v>
      </c>
      <c r="L108" s="53" t="e">
        <f t="shared" si="12"/>
        <v>#DIV/0!</v>
      </c>
      <c r="M108" s="6" t="e">
        <f t="shared" si="13"/>
        <v>#DIV/0!</v>
      </c>
      <c r="N108" s="6" t="e">
        <f t="shared" si="14"/>
        <v>#DIV/0!</v>
      </c>
      <c r="O108" s="6" t="e">
        <f t="shared" si="15"/>
        <v>#DIV/0!</v>
      </c>
      <c r="P108" s="6" t="e">
        <f t="shared" si="16"/>
        <v>#DIV/0!</v>
      </c>
      <c r="Q108" s="6" t="e">
        <f t="shared" si="17"/>
        <v>#DIV/0!</v>
      </c>
      <c r="R108" s="6" t="e">
        <f t="shared" si="18"/>
        <v>#DIV/0!</v>
      </c>
      <c r="S108" s="6" t="e">
        <f t="shared" si="19"/>
        <v>#DIV/0!</v>
      </c>
      <c r="T108" s="6" t="e">
        <f t="shared" si="20"/>
        <v>#DIV/0!</v>
      </c>
      <c r="U108" s="6" t="e">
        <f t="shared" si="21"/>
        <v>#DIV/0!</v>
      </c>
      <c r="W108" s="479"/>
      <c r="X108" s="481"/>
      <c r="Y108" s="481"/>
      <c r="Z108" s="481"/>
      <c r="AA108" s="481"/>
      <c r="AB108" s="481"/>
      <c r="AC108" s="481"/>
      <c r="AD108" s="481"/>
      <c r="AE108" s="481"/>
      <c r="AF108" s="481"/>
      <c r="AG108" s="481"/>
      <c r="AH108" s="481"/>
      <c r="AI108" s="481"/>
      <c r="AJ108" s="481"/>
      <c r="AK108" s="481"/>
      <c r="AL108" s="481"/>
      <c r="AM108" s="481"/>
      <c r="AN108" s="479"/>
      <c r="AO108" s="479"/>
      <c r="AP108" s="479"/>
      <c r="AQ108" s="479"/>
      <c r="AR108" s="479"/>
      <c r="AS108" s="479"/>
      <c r="AT108" s="479"/>
      <c r="AU108" s="479"/>
      <c r="AV108" s="479"/>
      <c r="AW108" s="479"/>
      <c r="AX108" s="479"/>
      <c r="AY108" s="479"/>
      <c r="AZ108" s="479"/>
      <c r="BA108" s="479"/>
      <c r="BB108" s="479"/>
      <c r="BC108" s="479"/>
      <c r="BD108" s="479"/>
      <c r="BE108" s="479"/>
      <c r="BF108" s="479"/>
      <c r="BG108" s="479"/>
      <c r="BH108" s="479"/>
    </row>
    <row r="109" spans="1:60" x14ac:dyDescent="0.25">
      <c r="A109" s="465">
        <v>104</v>
      </c>
      <c r="L109" s="53" t="e">
        <f t="shared" si="12"/>
        <v>#DIV/0!</v>
      </c>
      <c r="M109" s="6" t="e">
        <f t="shared" si="13"/>
        <v>#DIV/0!</v>
      </c>
      <c r="N109" s="6" t="e">
        <f t="shared" si="14"/>
        <v>#DIV/0!</v>
      </c>
      <c r="O109" s="6" t="e">
        <f t="shared" si="15"/>
        <v>#DIV/0!</v>
      </c>
      <c r="P109" s="6" t="e">
        <f t="shared" si="16"/>
        <v>#DIV/0!</v>
      </c>
      <c r="Q109" s="6" t="e">
        <f t="shared" si="17"/>
        <v>#DIV/0!</v>
      </c>
      <c r="R109" s="6" t="e">
        <f t="shared" si="18"/>
        <v>#DIV/0!</v>
      </c>
      <c r="S109" s="6" t="e">
        <f t="shared" si="19"/>
        <v>#DIV/0!</v>
      </c>
      <c r="T109" s="6" t="e">
        <f t="shared" si="20"/>
        <v>#DIV/0!</v>
      </c>
      <c r="U109" s="6" t="e">
        <f t="shared" si="21"/>
        <v>#DIV/0!</v>
      </c>
      <c r="W109" s="479"/>
      <c r="X109" s="481"/>
      <c r="Y109" s="481"/>
      <c r="Z109" s="481"/>
      <c r="AA109" s="481"/>
      <c r="AB109" s="481"/>
      <c r="AC109" s="481"/>
      <c r="AD109" s="481"/>
      <c r="AE109" s="481"/>
      <c r="AF109" s="481"/>
      <c r="AG109" s="481"/>
      <c r="AH109" s="481"/>
      <c r="AI109" s="481"/>
      <c r="AJ109" s="481"/>
      <c r="AK109" s="481"/>
      <c r="AL109" s="481"/>
      <c r="AM109" s="481"/>
      <c r="AN109" s="479"/>
      <c r="AO109" s="479"/>
      <c r="AP109" s="479"/>
      <c r="AQ109" s="479"/>
      <c r="AR109" s="479"/>
      <c r="AS109" s="479"/>
      <c r="AT109" s="479"/>
      <c r="AU109" s="479"/>
      <c r="AV109" s="479"/>
      <c r="AW109" s="479"/>
      <c r="AX109" s="479"/>
      <c r="AY109" s="479"/>
      <c r="AZ109" s="479"/>
      <c r="BA109" s="479"/>
      <c r="BB109" s="479"/>
      <c r="BC109" s="479"/>
      <c r="BD109" s="479"/>
      <c r="BE109" s="479"/>
      <c r="BF109" s="479"/>
      <c r="BG109" s="479"/>
      <c r="BH109" s="479"/>
    </row>
    <row r="110" spans="1:60" x14ac:dyDescent="0.25">
      <c r="A110" s="465">
        <v>105</v>
      </c>
      <c r="L110" s="53" t="e">
        <f t="shared" si="12"/>
        <v>#DIV/0!</v>
      </c>
      <c r="M110" s="6" t="e">
        <f t="shared" si="13"/>
        <v>#DIV/0!</v>
      </c>
      <c r="N110" s="6" t="e">
        <f t="shared" si="14"/>
        <v>#DIV/0!</v>
      </c>
      <c r="O110" s="6" t="e">
        <f t="shared" si="15"/>
        <v>#DIV/0!</v>
      </c>
      <c r="P110" s="6" t="e">
        <f t="shared" si="16"/>
        <v>#DIV/0!</v>
      </c>
      <c r="Q110" s="6" t="e">
        <f t="shared" si="17"/>
        <v>#DIV/0!</v>
      </c>
      <c r="R110" s="6" t="e">
        <f t="shared" si="18"/>
        <v>#DIV/0!</v>
      </c>
      <c r="S110" s="6" t="e">
        <f t="shared" si="19"/>
        <v>#DIV/0!</v>
      </c>
      <c r="T110" s="6" t="e">
        <f t="shared" si="20"/>
        <v>#DIV/0!</v>
      </c>
      <c r="U110" s="6" t="e">
        <f t="shared" si="21"/>
        <v>#DIV/0!</v>
      </c>
      <c r="W110" s="479"/>
      <c r="X110" s="481"/>
      <c r="Y110" s="481"/>
      <c r="Z110" s="481"/>
      <c r="AA110" s="481"/>
      <c r="AB110" s="481"/>
      <c r="AC110" s="481"/>
      <c r="AD110" s="481"/>
      <c r="AE110" s="481"/>
      <c r="AF110" s="481"/>
      <c r="AG110" s="481"/>
      <c r="AH110" s="481"/>
      <c r="AI110" s="481"/>
      <c r="AJ110" s="481"/>
      <c r="AK110" s="481"/>
      <c r="AL110" s="481"/>
      <c r="AM110" s="481"/>
      <c r="AN110" s="479"/>
      <c r="AO110" s="479"/>
      <c r="AP110" s="479"/>
      <c r="AQ110" s="479"/>
      <c r="AR110" s="479"/>
      <c r="AS110" s="479"/>
      <c r="AT110" s="479"/>
      <c r="AU110" s="479"/>
      <c r="AV110" s="479"/>
      <c r="AW110" s="479"/>
      <c r="AX110" s="479"/>
      <c r="AY110" s="479"/>
      <c r="AZ110" s="479"/>
      <c r="BA110" s="479"/>
      <c r="BB110" s="479"/>
      <c r="BC110" s="479"/>
      <c r="BD110" s="479"/>
      <c r="BE110" s="479"/>
      <c r="BF110" s="479"/>
      <c r="BG110" s="479"/>
      <c r="BH110" s="479"/>
    </row>
    <row r="111" spans="1:60" x14ac:dyDescent="0.25">
      <c r="A111" s="465">
        <v>106</v>
      </c>
      <c r="L111" s="53" t="e">
        <f t="shared" si="12"/>
        <v>#DIV/0!</v>
      </c>
      <c r="M111" s="6" t="e">
        <f t="shared" si="13"/>
        <v>#DIV/0!</v>
      </c>
      <c r="N111" s="6" t="e">
        <f t="shared" si="14"/>
        <v>#DIV/0!</v>
      </c>
      <c r="O111" s="6" t="e">
        <f t="shared" si="15"/>
        <v>#DIV/0!</v>
      </c>
      <c r="P111" s="6" t="e">
        <f t="shared" si="16"/>
        <v>#DIV/0!</v>
      </c>
      <c r="Q111" s="6" t="e">
        <f t="shared" si="17"/>
        <v>#DIV/0!</v>
      </c>
      <c r="R111" s="6" t="e">
        <f t="shared" si="18"/>
        <v>#DIV/0!</v>
      </c>
      <c r="S111" s="6" t="e">
        <f t="shared" si="19"/>
        <v>#DIV/0!</v>
      </c>
      <c r="T111" s="6" t="e">
        <f t="shared" si="20"/>
        <v>#DIV/0!</v>
      </c>
      <c r="U111" s="6" t="e">
        <f t="shared" si="21"/>
        <v>#DIV/0!</v>
      </c>
      <c r="W111" s="479"/>
      <c r="X111" s="479"/>
      <c r="Y111" s="479"/>
      <c r="Z111" s="479"/>
      <c r="AA111" s="479"/>
      <c r="AB111" s="479"/>
      <c r="AC111" s="479"/>
      <c r="AD111" s="479"/>
      <c r="AE111" s="479"/>
      <c r="AF111" s="479"/>
      <c r="AG111" s="479"/>
      <c r="AH111" s="479"/>
      <c r="AI111" s="479"/>
      <c r="AJ111" s="479"/>
      <c r="AK111" s="479"/>
      <c r="AL111" s="479"/>
      <c r="AM111" s="479"/>
      <c r="AN111" s="479"/>
      <c r="AO111" s="479"/>
      <c r="AP111" s="479"/>
      <c r="AQ111" s="479"/>
      <c r="AR111" s="479"/>
      <c r="AS111" s="479"/>
      <c r="AT111" s="479"/>
      <c r="AU111" s="479"/>
      <c r="AV111" s="479"/>
      <c r="AW111" s="479"/>
      <c r="AX111" s="479"/>
      <c r="AY111" s="479"/>
      <c r="AZ111" s="479"/>
      <c r="BA111" s="479"/>
      <c r="BB111" s="479"/>
      <c r="BC111" s="479"/>
      <c r="BD111" s="479"/>
      <c r="BE111" s="479"/>
      <c r="BF111" s="479"/>
      <c r="BG111" s="479"/>
      <c r="BH111" s="479"/>
    </row>
    <row r="112" spans="1:60" x14ac:dyDescent="0.25">
      <c r="A112" s="465">
        <v>107</v>
      </c>
      <c r="L112" s="53" t="e">
        <f t="shared" si="12"/>
        <v>#DIV/0!</v>
      </c>
      <c r="M112" s="6" t="e">
        <f t="shared" si="13"/>
        <v>#DIV/0!</v>
      </c>
      <c r="N112" s="6" t="e">
        <f t="shared" si="14"/>
        <v>#DIV/0!</v>
      </c>
      <c r="O112" s="6" t="e">
        <f t="shared" si="15"/>
        <v>#DIV/0!</v>
      </c>
      <c r="P112" s="6" t="e">
        <f t="shared" si="16"/>
        <v>#DIV/0!</v>
      </c>
      <c r="Q112" s="6" t="e">
        <f t="shared" si="17"/>
        <v>#DIV/0!</v>
      </c>
      <c r="R112" s="6" t="e">
        <f t="shared" si="18"/>
        <v>#DIV/0!</v>
      </c>
      <c r="S112" s="6" t="e">
        <f t="shared" si="19"/>
        <v>#DIV/0!</v>
      </c>
      <c r="T112" s="6" t="e">
        <f t="shared" si="20"/>
        <v>#DIV/0!</v>
      </c>
      <c r="U112" s="6" t="e">
        <f t="shared" si="21"/>
        <v>#DIV/0!</v>
      </c>
      <c r="W112" s="479"/>
      <c r="X112" s="479"/>
      <c r="Y112" s="479"/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/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</row>
    <row r="113" spans="1:60" x14ac:dyDescent="0.25">
      <c r="A113" s="465">
        <v>108</v>
      </c>
      <c r="L113" s="53" t="e">
        <f t="shared" si="12"/>
        <v>#DIV/0!</v>
      </c>
      <c r="M113" s="6" t="e">
        <f t="shared" si="13"/>
        <v>#DIV/0!</v>
      </c>
      <c r="N113" s="6" t="e">
        <f t="shared" si="14"/>
        <v>#DIV/0!</v>
      </c>
      <c r="O113" s="6" t="e">
        <f t="shared" si="15"/>
        <v>#DIV/0!</v>
      </c>
      <c r="P113" s="6" t="e">
        <f t="shared" si="16"/>
        <v>#DIV/0!</v>
      </c>
      <c r="Q113" s="6" t="e">
        <f t="shared" si="17"/>
        <v>#DIV/0!</v>
      </c>
      <c r="R113" s="6" t="e">
        <f t="shared" si="18"/>
        <v>#DIV/0!</v>
      </c>
      <c r="S113" s="6" t="e">
        <f t="shared" si="19"/>
        <v>#DIV/0!</v>
      </c>
      <c r="T113" s="6" t="e">
        <f t="shared" si="20"/>
        <v>#DIV/0!</v>
      </c>
      <c r="U113" s="6" t="e">
        <f t="shared" si="21"/>
        <v>#DIV/0!</v>
      </c>
      <c r="W113" s="479"/>
      <c r="X113" s="479"/>
      <c r="Y113" s="479"/>
      <c r="Z113" s="479"/>
      <c r="AA113" s="479"/>
      <c r="AB113" s="479"/>
      <c r="AC113" s="479"/>
      <c r="AD113" s="479"/>
      <c r="AE113" s="479"/>
      <c r="AF113" s="479"/>
      <c r="AG113" s="479"/>
      <c r="AH113" s="479"/>
      <c r="AI113" s="479"/>
      <c r="AJ113" s="479"/>
      <c r="AK113" s="479"/>
      <c r="AL113" s="479"/>
      <c r="AM113" s="479"/>
      <c r="AN113" s="479"/>
      <c r="AO113" s="479"/>
      <c r="AP113" s="479"/>
      <c r="AQ113" s="479"/>
      <c r="AR113" s="479"/>
      <c r="AS113" s="479"/>
      <c r="AT113" s="479"/>
      <c r="AU113" s="479"/>
      <c r="AV113" s="479"/>
      <c r="AW113" s="479"/>
      <c r="AX113" s="479"/>
      <c r="AY113" s="479"/>
      <c r="AZ113" s="479"/>
      <c r="BA113" s="479"/>
      <c r="BB113" s="479"/>
      <c r="BC113" s="479"/>
      <c r="BD113" s="479"/>
      <c r="BE113" s="479"/>
      <c r="BF113" s="479"/>
      <c r="BG113" s="479"/>
      <c r="BH113" s="479"/>
    </row>
    <row r="114" spans="1:60" x14ac:dyDescent="0.25">
      <c r="A114" s="465">
        <v>109</v>
      </c>
      <c r="L114" s="53" t="e">
        <f t="shared" si="12"/>
        <v>#DIV/0!</v>
      </c>
      <c r="M114" s="6" t="e">
        <f t="shared" si="13"/>
        <v>#DIV/0!</v>
      </c>
      <c r="N114" s="6" t="e">
        <f t="shared" si="14"/>
        <v>#DIV/0!</v>
      </c>
      <c r="O114" s="6" t="e">
        <f t="shared" si="15"/>
        <v>#DIV/0!</v>
      </c>
      <c r="P114" s="6" t="e">
        <f t="shared" si="16"/>
        <v>#DIV/0!</v>
      </c>
      <c r="Q114" s="6" t="e">
        <f t="shared" si="17"/>
        <v>#DIV/0!</v>
      </c>
      <c r="R114" s="6" t="e">
        <f t="shared" si="18"/>
        <v>#DIV/0!</v>
      </c>
      <c r="S114" s="6" t="e">
        <f t="shared" si="19"/>
        <v>#DIV/0!</v>
      </c>
      <c r="T114" s="6" t="e">
        <f t="shared" si="20"/>
        <v>#DIV/0!</v>
      </c>
      <c r="U114" s="6" t="e">
        <f t="shared" si="21"/>
        <v>#DIV/0!</v>
      </c>
      <c r="W114" s="479"/>
      <c r="X114" s="479"/>
      <c r="Y114" s="479"/>
      <c r="Z114" s="479"/>
      <c r="AA114" s="479"/>
      <c r="AB114" s="479"/>
      <c r="AC114" s="479"/>
      <c r="AD114" s="479"/>
      <c r="AE114" s="479"/>
      <c r="AF114" s="479"/>
      <c r="AG114" s="479"/>
      <c r="AH114" s="479"/>
      <c r="AI114" s="479"/>
      <c r="AJ114" s="479"/>
      <c r="AK114" s="479"/>
      <c r="AL114" s="479"/>
      <c r="AM114" s="479"/>
      <c r="AN114" s="479"/>
      <c r="AO114" s="479"/>
      <c r="AP114" s="479"/>
      <c r="AQ114" s="479"/>
      <c r="AR114" s="479"/>
      <c r="AS114" s="479"/>
      <c r="AT114" s="479"/>
      <c r="AU114" s="479"/>
      <c r="AV114" s="479"/>
      <c r="AW114" s="479"/>
      <c r="AX114" s="479"/>
      <c r="AY114" s="479"/>
      <c r="AZ114" s="479"/>
      <c r="BA114" s="479"/>
      <c r="BB114" s="479"/>
      <c r="BC114" s="479"/>
      <c r="BD114" s="479"/>
      <c r="BE114" s="479"/>
      <c r="BF114" s="479"/>
      <c r="BG114" s="479"/>
      <c r="BH114" s="479"/>
    </row>
    <row r="115" spans="1:60" x14ac:dyDescent="0.25">
      <c r="A115" s="465">
        <v>110</v>
      </c>
      <c r="L115" s="53" t="e">
        <f t="shared" si="12"/>
        <v>#DIV/0!</v>
      </c>
      <c r="M115" s="6" t="e">
        <f t="shared" si="13"/>
        <v>#DIV/0!</v>
      </c>
      <c r="N115" s="6" t="e">
        <f t="shared" si="14"/>
        <v>#DIV/0!</v>
      </c>
      <c r="O115" s="6" t="e">
        <f t="shared" si="15"/>
        <v>#DIV/0!</v>
      </c>
      <c r="P115" s="6" t="e">
        <f t="shared" si="16"/>
        <v>#DIV/0!</v>
      </c>
      <c r="Q115" s="6" t="e">
        <f t="shared" si="17"/>
        <v>#DIV/0!</v>
      </c>
      <c r="R115" s="6" t="e">
        <f t="shared" si="18"/>
        <v>#DIV/0!</v>
      </c>
      <c r="S115" s="6" t="e">
        <f t="shared" si="19"/>
        <v>#DIV/0!</v>
      </c>
      <c r="T115" s="6" t="e">
        <f t="shared" si="20"/>
        <v>#DIV/0!</v>
      </c>
      <c r="U115" s="6" t="e">
        <f t="shared" si="21"/>
        <v>#DIV/0!</v>
      </c>
      <c r="W115" s="479"/>
      <c r="X115" s="479"/>
      <c r="Y115" s="479"/>
      <c r="Z115" s="479"/>
      <c r="AA115" s="479"/>
      <c r="AB115" s="479"/>
      <c r="AC115" s="479"/>
      <c r="AD115" s="479"/>
      <c r="AE115" s="479"/>
      <c r="AF115" s="479"/>
      <c r="AG115" s="479"/>
      <c r="AH115" s="479"/>
      <c r="AI115" s="479"/>
      <c r="AJ115" s="479"/>
      <c r="AK115" s="479"/>
      <c r="AL115" s="479"/>
      <c r="AM115" s="479"/>
      <c r="AN115" s="479"/>
      <c r="AO115" s="479"/>
      <c r="AP115" s="479"/>
      <c r="AQ115" s="479"/>
      <c r="AR115" s="479"/>
      <c r="AS115" s="479"/>
      <c r="AT115" s="479"/>
      <c r="AU115" s="479"/>
      <c r="AV115" s="479"/>
      <c r="AW115" s="479"/>
      <c r="AX115" s="479"/>
      <c r="AY115" s="479"/>
      <c r="AZ115" s="479"/>
      <c r="BA115" s="479"/>
      <c r="BB115" s="479"/>
      <c r="BC115" s="479"/>
      <c r="BD115" s="479"/>
      <c r="BE115" s="479"/>
      <c r="BF115" s="479"/>
      <c r="BG115" s="479"/>
      <c r="BH115" s="479"/>
    </row>
    <row r="116" spans="1:60" x14ac:dyDescent="0.25">
      <c r="A116" s="465">
        <v>111</v>
      </c>
      <c r="L116" s="53" t="e">
        <f t="shared" si="12"/>
        <v>#DIV/0!</v>
      </c>
      <c r="M116" s="6" t="e">
        <f t="shared" si="13"/>
        <v>#DIV/0!</v>
      </c>
      <c r="N116" s="6" t="e">
        <f t="shared" si="14"/>
        <v>#DIV/0!</v>
      </c>
      <c r="O116" s="6" t="e">
        <f t="shared" si="15"/>
        <v>#DIV/0!</v>
      </c>
      <c r="P116" s="6" t="e">
        <f t="shared" si="16"/>
        <v>#DIV/0!</v>
      </c>
      <c r="Q116" s="6" t="e">
        <f t="shared" si="17"/>
        <v>#DIV/0!</v>
      </c>
      <c r="R116" s="6" t="e">
        <f t="shared" si="18"/>
        <v>#DIV/0!</v>
      </c>
      <c r="S116" s="6" t="e">
        <f t="shared" si="19"/>
        <v>#DIV/0!</v>
      </c>
      <c r="T116" s="6" t="e">
        <f t="shared" si="20"/>
        <v>#DIV/0!</v>
      </c>
      <c r="U116" s="6" t="e">
        <f t="shared" si="21"/>
        <v>#DIV/0!</v>
      </c>
      <c r="W116" s="479"/>
      <c r="X116" s="479"/>
      <c r="Y116" s="479"/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/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</row>
    <row r="117" spans="1:60" x14ac:dyDescent="0.25">
      <c r="A117" s="465">
        <v>112</v>
      </c>
      <c r="L117" s="53" t="e">
        <f t="shared" si="12"/>
        <v>#DIV/0!</v>
      </c>
      <c r="M117" s="6" t="e">
        <f t="shared" si="13"/>
        <v>#DIV/0!</v>
      </c>
      <c r="N117" s="6" t="e">
        <f t="shared" si="14"/>
        <v>#DIV/0!</v>
      </c>
      <c r="O117" s="6" t="e">
        <f t="shared" si="15"/>
        <v>#DIV/0!</v>
      </c>
      <c r="P117" s="6" t="e">
        <f t="shared" si="16"/>
        <v>#DIV/0!</v>
      </c>
      <c r="Q117" s="6" t="e">
        <f t="shared" si="17"/>
        <v>#DIV/0!</v>
      </c>
      <c r="R117" s="6" t="e">
        <f t="shared" si="18"/>
        <v>#DIV/0!</v>
      </c>
      <c r="S117" s="6" t="e">
        <f t="shared" si="19"/>
        <v>#DIV/0!</v>
      </c>
      <c r="T117" s="6" t="e">
        <f t="shared" si="20"/>
        <v>#DIV/0!</v>
      </c>
      <c r="U117" s="6" t="e">
        <f t="shared" si="21"/>
        <v>#DIV/0!</v>
      </c>
      <c r="W117" s="479"/>
      <c r="X117" s="479"/>
      <c r="Y117" s="479"/>
      <c r="Z117" s="479"/>
      <c r="AA117" s="479"/>
      <c r="AB117" s="479"/>
      <c r="AC117" s="479"/>
      <c r="AD117" s="479"/>
      <c r="AE117" s="479"/>
      <c r="AF117" s="479"/>
      <c r="AG117" s="479"/>
      <c r="AH117" s="479"/>
      <c r="AI117" s="479"/>
      <c r="AJ117" s="479"/>
      <c r="AK117" s="479"/>
      <c r="AL117" s="479"/>
      <c r="AM117" s="479"/>
      <c r="AN117" s="479"/>
      <c r="AO117" s="479"/>
      <c r="AP117" s="479"/>
      <c r="AQ117" s="479"/>
      <c r="AR117" s="479"/>
      <c r="AS117" s="479"/>
      <c r="AT117" s="479"/>
      <c r="AU117" s="479"/>
      <c r="AV117" s="479"/>
      <c r="AW117" s="479"/>
      <c r="AX117" s="479"/>
      <c r="AY117" s="479"/>
      <c r="AZ117" s="479"/>
      <c r="BA117" s="479"/>
      <c r="BB117" s="479"/>
      <c r="BC117" s="479"/>
      <c r="BD117" s="479"/>
      <c r="BE117" s="479"/>
      <c r="BF117" s="479"/>
      <c r="BG117" s="479"/>
      <c r="BH117" s="479"/>
    </row>
    <row r="118" spans="1:60" x14ac:dyDescent="0.25">
      <c r="A118" s="465">
        <v>113</v>
      </c>
      <c r="L118" s="53" t="e">
        <f t="shared" si="12"/>
        <v>#DIV/0!</v>
      </c>
      <c r="M118" s="6" t="e">
        <f t="shared" si="13"/>
        <v>#DIV/0!</v>
      </c>
      <c r="N118" s="6" t="e">
        <f t="shared" si="14"/>
        <v>#DIV/0!</v>
      </c>
      <c r="O118" s="6" t="e">
        <f t="shared" si="15"/>
        <v>#DIV/0!</v>
      </c>
      <c r="P118" s="6" t="e">
        <f t="shared" si="16"/>
        <v>#DIV/0!</v>
      </c>
      <c r="Q118" s="6" t="e">
        <f t="shared" si="17"/>
        <v>#DIV/0!</v>
      </c>
      <c r="R118" s="6" t="e">
        <f t="shared" si="18"/>
        <v>#DIV/0!</v>
      </c>
      <c r="S118" s="6" t="e">
        <f t="shared" si="19"/>
        <v>#DIV/0!</v>
      </c>
      <c r="T118" s="6" t="e">
        <f t="shared" si="20"/>
        <v>#DIV/0!</v>
      </c>
      <c r="U118" s="6" t="e">
        <f t="shared" si="21"/>
        <v>#DIV/0!</v>
      </c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</row>
    <row r="119" spans="1:60" x14ac:dyDescent="0.25">
      <c r="A119" s="465">
        <v>114</v>
      </c>
      <c r="L119" s="53" t="e">
        <f t="shared" si="12"/>
        <v>#DIV/0!</v>
      </c>
      <c r="M119" s="6" t="e">
        <f t="shared" si="13"/>
        <v>#DIV/0!</v>
      </c>
      <c r="N119" s="6" t="e">
        <f t="shared" si="14"/>
        <v>#DIV/0!</v>
      </c>
      <c r="O119" s="6" t="e">
        <f t="shared" si="15"/>
        <v>#DIV/0!</v>
      </c>
      <c r="P119" s="6" t="e">
        <f t="shared" si="16"/>
        <v>#DIV/0!</v>
      </c>
      <c r="Q119" s="6" t="e">
        <f t="shared" si="17"/>
        <v>#DIV/0!</v>
      </c>
      <c r="R119" s="6" t="e">
        <f t="shared" si="18"/>
        <v>#DIV/0!</v>
      </c>
      <c r="S119" s="6" t="e">
        <f t="shared" si="19"/>
        <v>#DIV/0!</v>
      </c>
      <c r="T119" s="6" t="e">
        <f t="shared" si="20"/>
        <v>#DIV/0!</v>
      </c>
      <c r="U119" s="6" t="e">
        <f t="shared" si="21"/>
        <v>#DIV/0!</v>
      </c>
      <c r="W119" s="479"/>
      <c r="X119" s="479"/>
      <c r="Y119" s="479"/>
      <c r="Z119" s="479"/>
      <c r="AA119" s="479"/>
      <c r="AB119" s="479"/>
      <c r="AC119" s="479"/>
      <c r="AD119" s="479"/>
      <c r="AE119" s="479"/>
      <c r="AF119" s="479"/>
      <c r="AG119" s="479"/>
      <c r="AH119" s="479"/>
      <c r="AI119" s="479"/>
      <c r="AJ119" s="479"/>
      <c r="AK119" s="479"/>
      <c r="AL119" s="479"/>
      <c r="AM119" s="479"/>
      <c r="AN119" s="479"/>
      <c r="AO119" s="479"/>
      <c r="AP119" s="479"/>
      <c r="AQ119" s="479"/>
      <c r="AR119" s="479"/>
      <c r="AS119" s="479"/>
      <c r="AT119" s="479"/>
      <c r="AU119" s="479"/>
      <c r="AV119" s="479"/>
      <c r="AW119" s="479"/>
      <c r="AX119" s="479"/>
      <c r="AY119" s="479"/>
      <c r="AZ119" s="479"/>
      <c r="BA119" s="479"/>
      <c r="BB119" s="479"/>
      <c r="BC119" s="479"/>
      <c r="BD119" s="479"/>
      <c r="BE119" s="479"/>
      <c r="BF119" s="479"/>
      <c r="BG119" s="479"/>
      <c r="BH119" s="479"/>
    </row>
    <row r="120" spans="1:60" x14ac:dyDescent="0.25">
      <c r="A120" s="465">
        <v>115</v>
      </c>
      <c r="L120" s="53" t="e">
        <f t="shared" si="12"/>
        <v>#DIV/0!</v>
      </c>
      <c r="M120" s="6" t="e">
        <f t="shared" si="13"/>
        <v>#DIV/0!</v>
      </c>
      <c r="N120" s="6" t="e">
        <f t="shared" si="14"/>
        <v>#DIV/0!</v>
      </c>
      <c r="O120" s="6" t="e">
        <f t="shared" si="15"/>
        <v>#DIV/0!</v>
      </c>
      <c r="P120" s="6" t="e">
        <f t="shared" si="16"/>
        <v>#DIV/0!</v>
      </c>
      <c r="Q120" s="6" t="e">
        <f t="shared" si="17"/>
        <v>#DIV/0!</v>
      </c>
      <c r="R120" s="6" t="e">
        <f t="shared" si="18"/>
        <v>#DIV/0!</v>
      </c>
      <c r="S120" s="6" t="e">
        <f t="shared" si="19"/>
        <v>#DIV/0!</v>
      </c>
      <c r="T120" s="6" t="e">
        <f t="shared" si="20"/>
        <v>#DIV/0!</v>
      </c>
      <c r="U120" s="6" t="e">
        <f t="shared" si="21"/>
        <v>#DIV/0!</v>
      </c>
      <c r="W120" s="479"/>
      <c r="X120" s="479"/>
      <c r="Y120" s="479"/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/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</row>
    <row r="121" spans="1:60" x14ac:dyDescent="0.25">
      <c r="A121" s="465">
        <v>116</v>
      </c>
      <c r="L121" s="53" t="e">
        <f t="shared" si="12"/>
        <v>#DIV/0!</v>
      </c>
      <c r="M121" s="6" t="e">
        <f t="shared" si="13"/>
        <v>#DIV/0!</v>
      </c>
      <c r="N121" s="6" t="e">
        <f t="shared" si="14"/>
        <v>#DIV/0!</v>
      </c>
      <c r="O121" s="6" t="e">
        <f t="shared" si="15"/>
        <v>#DIV/0!</v>
      </c>
      <c r="P121" s="6" t="e">
        <f t="shared" si="16"/>
        <v>#DIV/0!</v>
      </c>
      <c r="Q121" s="6" t="e">
        <f t="shared" si="17"/>
        <v>#DIV/0!</v>
      </c>
      <c r="R121" s="6" t="e">
        <f t="shared" si="18"/>
        <v>#DIV/0!</v>
      </c>
      <c r="S121" s="6" t="e">
        <f t="shared" si="19"/>
        <v>#DIV/0!</v>
      </c>
      <c r="T121" s="6" t="e">
        <f t="shared" si="20"/>
        <v>#DIV/0!</v>
      </c>
      <c r="U121" s="6" t="e">
        <f t="shared" si="21"/>
        <v>#DIV/0!</v>
      </c>
      <c r="W121" s="479"/>
      <c r="X121" s="479"/>
      <c r="Y121" s="479"/>
      <c r="Z121" s="479"/>
      <c r="AA121" s="479"/>
      <c r="AB121" s="479"/>
      <c r="AC121" s="479"/>
      <c r="AD121" s="479"/>
      <c r="AE121" s="479"/>
      <c r="AF121" s="479"/>
      <c r="AG121" s="479"/>
      <c r="AH121" s="479"/>
      <c r="AI121" s="479"/>
      <c r="AJ121" s="479"/>
      <c r="AK121" s="479"/>
      <c r="AL121" s="479"/>
      <c r="AM121" s="479"/>
      <c r="AN121" s="479"/>
      <c r="AO121" s="479"/>
      <c r="AP121" s="479"/>
      <c r="AQ121" s="479"/>
      <c r="AR121" s="479"/>
      <c r="AS121" s="479"/>
      <c r="AT121" s="479"/>
      <c r="AU121" s="479"/>
      <c r="AV121" s="479"/>
      <c r="AW121" s="479"/>
      <c r="AX121" s="479"/>
      <c r="AY121" s="479"/>
      <c r="AZ121" s="479"/>
      <c r="BA121" s="479"/>
      <c r="BB121" s="479"/>
      <c r="BC121" s="479"/>
      <c r="BD121" s="479"/>
      <c r="BE121" s="479"/>
      <c r="BF121" s="479"/>
      <c r="BG121" s="479"/>
      <c r="BH121" s="479"/>
    </row>
    <row r="122" spans="1:60" x14ac:dyDescent="0.25">
      <c r="A122" s="465">
        <v>117</v>
      </c>
      <c r="L122" s="53" t="e">
        <f t="shared" si="12"/>
        <v>#DIV/0!</v>
      </c>
      <c r="M122" s="6" t="e">
        <f t="shared" si="13"/>
        <v>#DIV/0!</v>
      </c>
      <c r="N122" s="6" t="e">
        <f t="shared" si="14"/>
        <v>#DIV/0!</v>
      </c>
      <c r="O122" s="6" t="e">
        <f t="shared" si="15"/>
        <v>#DIV/0!</v>
      </c>
      <c r="P122" s="6" t="e">
        <f t="shared" si="16"/>
        <v>#DIV/0!</v>
      </c>
      <c r="Q122" s="6" t="e">
        <f t="shared" si="17"/>
        <v>#DIV/0!</v>
      </c>
      <c r="R122" s="6" t="e">
        <f t="shared" si="18"/>
        <v>#DIV/0!</v>
      </c>
      <c r="S122" s="6" t="e">
        <f t="shared" si="19"/>
        <v>#DIV/0!</v>
      </c>
      <c r="T122" s="6" t="e">
        <f t="shared" si="20"/>
        <v>#DIV/0!</v>
      </c>
      <c r="U122" s="6" t="e">
        <f t="shared" si="21"/>
        <v>#DIV/0!</v>
      </c>
      <c r="W122" s="479"/>
      <c r="X122" s="479"/>
      <c r="Y122" s="479"/>
      <c r="Z122" s="479"/>
      <c r="AA122" s="479"/>
      <c r="AB122" s="479"/>
      <c r="AC122" s="479"/>
      <c r="AD122" s="479"/>
      <c r="AE122" s="479"/>
      <c r="AF122" s="479"/>
      <c r="AG122" s="479"/>
      <c r="AH122" s="479"/>
      <c r="AI122" s="479"/>
      <c r="AJ122" s="479"/>
      <c r="AK122" s="479"/>
      <c r="AL122" s="479"/>
      <c r="AM122" s="479"/>
      <c r="AN122" s="479"/>
      <c r="AO122" s="479"/>
      <c r="AP122" s="479"/>
      <c r="AQ122" s="479"/>
      <c r="AR122" s="479"/>
      <c r="AS122" s="479"/>
      <c r="AT122" s="479"/>
      <c r="AU122" s="479"/>
      <c r="AV122" s="479"/>
      <c r="AW122" s="479"/>
      <c r="AX122" s="479"/>
      <c r="AY122" s="479"/>
      <c r="AZ122" s="479"/>
      <c r="BA122" s="479"/>
      <c r="BB122" s="479"/>
      <c r="BC122" s="479"/>
      <c r="BD122" s="479"/>
      <c r="BE122" s="479"/>
      <c r="BF122" s="479"/>
      <c r="BG122" s="479"/>
      <c r="BH122" s="479"/>
    </row>
    <row r="123" spans="1:60" x14ac:dyDescent="0.25">
      <c r="A123" s="465">
        <v>118</v>
      </c>
      <c r="L123" s="53" t="e">
        <f t="shared" si="12"/>
        <v>#DIV/0!</v>
      </c>
      <c r="M123" s="6" t="e">
        <f t="shared" si="13"/>
        <v>#DIV/0!</v>
      </c>
      <c r="N123" s="6" t="e">
        <f t="shared" si="14"/>
        <v>#DIV/0!</v>
      </c>
      <c r="O123" s="6" t="e">
        <f t="shared" si="15"/>
        <v>#DIV/0!</v>
      </c>
      <c r="P123" s="6" t="e">
        <f t="shared" si="16"/>
        <v>#DIV/0!</v>
      </c>
      <c r="Q123" s="6" t="e">
        <f t="shared" si="17"/>
        <v>#DIV/0!</v>
      </c>
      <c r="R123" s="6" t="e">
        <f t="shared" si="18"/>
        <v>#DIV/0!</v>
      </c>
      <c r="S123" s="6" t="e">
        <f t="shared" si="19"/>
        <v>#DIV/0!</v>
      </c>
      <c r="T123" s="6" t="e">
        <f t="shared" si="20"/>
        <v>#DIV/0!</v>
      </c>
      <c r="U123" s="6" t="e">
        <f t="shared" si="21"/>
        <v>#DIV/0!</v>
      </c>
      <c r="W123" s="479"/>
      <c r="X123" s="479"/>
      <c r="Y123" s="479"/>
      <c r="Z123" s="479"/>
      <c r="AA123" s="479"/>
      <c r="AB123" s="479"/>
      <c r="AC123" s="479"/>
      <c r="AD123" s="479"/>
      <c r="AE123" s="479"/>
      <c r="AF123" s="479"/>
      <c r="AG123" s="479"/>
      <c r="AH123" s="479"/>
      <c r="AI123" s="479"/>
      <c r="AJ123" s="479"/>
      <c r="AK123" s="479"/>
      <c r="AL123" s="479"/>
      <c r="AM123" s="479"/>
      <c r="AN123" s="479"/>
      <c r="AO123" s="479"/>
      <c r="AP123" s="479"/>
      <c r="AQ123" s="479"/>
      <c r="AR123" s="479"/>
      <c r="AS123" s="479"/>
      <c r="AT123" s="479"/>
      <c r="AU123" s="479"/>
      <c r="AV123" s="479"/>
      <c r="AW123" s="479"/>
      <c r="AX123" s="479"/>
      <c r="AY123" s="479"/>
      <c r="AZ123" s="479"/>
      <c r="BA123" s="479"/>
      <c r="BB123" s="479"/>
      <c r="BC123" s="479"/>
      <c r="BD123" s="479"/>
      <c r="BE123" s="479"/>
      <c r="BF123" s="479"/>
      <c r="BG123" s="479"/>
      <c r="BH123" s="479"/>
    </row>
    <row r="124" spans="1:60" x14ac:dyDescent="0.25">
      <c r="A124" s="465">
        <v>119</v>
      </c>
      <c r="L124" s="53" t="e">
        <f t="shared" si="12"/>
        <v>#DIV/0!</v>
      </c>
      <c r="M124" s="6" t="e">
        <f t="shared" si="13"/>
        <v>#DIV/0!</v>
      </c>
      <c r="N124" s="6" t="e">
        <f t="shared" si="14"/>
        <v>#DIV/0!</v>
      </c>
      <c r="O124" s="6" t="e">
        <f t="shared" si="15"/>
        <v>#DIV/0!</v>
      </c>
      <c r="P124" s="6" t="e">
        <f t="shared" si="16"/>
        <v>#DIV/0!</v>
      </c>
      <c r="Q124" s="6" t="e">
        <f t="shared" si="17"/>
        <v>#DIV/0!</v>
      </c>
      <c r="R124" s="6" t="e">
        <f t="shared" si="18"/>
        <v>#DIV/0!</v>
      </c>
      <c r="S124" s="6" t="e">
        <f t="shared" si="19"/>
        <v>#DIV/0!</v>
      </c>
      <c r="T124" s="6" t="e">
        <f t="shared" si="20"/>
        <v>#DIV/0!</v>
      </c>
      <c r="U124" s="6" t="e">
        <f t="shared" si="21"/>
        <v>#DIV/0!</v>
      </c>
      <c r="W124" s="479"/>
      <c r="X124" s="479"/>
      <c r="Y124" s="479"/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/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</row>
    <row r="125" spans="1:60" x14ac:dyDescent="0.25">
      <c r="A125" s="465">
        <v>120</v>
      </c>
      <c r="L125" s="53" t="e">
        <f t="shared" si="12"/>
        <v>#DIV/0!</v>
      </c>
      <c r="M125" s="6" t="e">
        <f t="shared" si="13"/>
        <v>#DIV/0!</v>
      </c>
      <c r="N125" s="6" t="e">
        <f t="shared" si="14"/>
        <v>#DIV/0!</v>
      </c>
      <c r="O125" s="6" t="e">
        <f t="shared" si="15"/>
        <v>#DIV/0!</v>
      </c>
      <c r="P125" s="6" t="e">
        <f t="shared" si="16"/>
        <v>#DIV/0!</v>
      </c>
      <c r="Q125" s="6" t="e">
        <f t="shared" si="17"/>
        <v>#DIV/0!</v>
      </c>
      <c r="R125" s="6" t="e">
        <f t="shared" si="18"/>
        <v>#DIV/0!</v>
      </c>
      <c r="S125" s="6" t="e">
        <f t="shared" si="19"/>
        <v>#DIV/0!</v>
      </c>
      <c r="T125" s="6" t="e">
        <f t="shared" si="20"/>
        <v>#DIV/0!</v>
      </c>
      <c r="U125" s="6" t="e">
        <f t="shared" si="21"/>
        <v>#DIV/0!</v>
      </c>
      <c r="W125" s="479"/>
      <c r="X125" s="479"/>
      <c r="Y125" s="479"/>
      <c r="Z125" s="479"/>
      <c r="AA125" s="479"/>
      <c r="AB125" s="479"/>
      <c r="AC125" s="479"/>
      <c r="AD125" s="479"/>
      <c r="AE125" s="479"/>
      <c r="AF125" s="479"/>
      <c r="AG125" s="479"/>
      <c r="AH125" s="479"/>
      <c r="AI125" s="479"/>
      <c r="AJ125" s="479"/>
      <c r="AK125" s="479"/>
      <c r="AL125" s="479"/>
      <c r="AM125" s="479"/>
      <c r="AN125" s="479"/>
      <c r="AO125" s="479"/>
      <c r="AP125" s="479"/>
      <c r="AQ125" s="479"/>
      <c r="AR125" s="479"/>
      <c r="AS125" s="479"/>
      <c r="AT125" s="479"/>
      <c r="AU125" s="479"/>
      <c r="AV125" s="479"/>
      <c r="AW125" s="479"/>
      <c r="AX125" s="479"/>
      <c r="AY125" s="479"/>
      <c r="AZ125" s="479"/>
      <c r="BA125" s="479"/>
      <c r="BB125" s="479"/>
      <c r="BC125" s="479"/>
      <c r="BD125" s="479"/>
      <c r="BE125" s="479"/>
      <c r="BF125" s="479"/>
      <c r="BG125" s="479"/>
      <c r="BH125" s="479"/>
    </row>
    <row r="126" spans="1:60" x14ac:dyDescent="0.25">
      <c r="A126" s="465">
        <v>121</v>
      </c>
      <c r="L126" s="53" t="e">
        <f t="shared" si="12"/>
        <v>#DIV/0!</v>
      </c>
      <c r="M126" s="6" t="e">
        <f t="shared" si="13"/>
        <v>#DIV/0!</v>
      </c>
      <c r="N126" s="6" t="e">
        <f t="shared" si="14"/>
        <v>#DIV/0!</v>
      </c>
      <c r="O126" s="6" t="e">
        <f t="shared" si="15"/>
        <v>#DIV/0!</v>
      </c>
      <c r="P126" s="6" t="e">
        <f t="shared" si="16"/>
        <v>#DIV/0!</v>
      </c>
      <c r="Q126" s="6" t="e">
        <f t="shared" si="17"/>
        <v>#DIV/0!</v>
      </c>
      <c r="R126" s="6" t="e">
        <f t="shared" si="18"/>
        <v>#DIV/0!</v>
      </c>
      <c r="S126" s="6" t="e">
        <f t="shared" si="19"/>
        <v>#DIV/0!</v>
      </c>
      <c r="T126" s="6" t="e">
        <f t="shared" si="20"/>
        <v>#DIV/0!</v>
      </c>
      <c r="U126" s="6" t="e">
        <f t="shared" si="21"/>
        <v>#DIV/0!</v>
      </c>
      <c r="W126" s="479"/>
      <c r="X126" s="479"/>
      <c r="Y126" s="479"/>
      <c r="Z126" s="479"/>
      <c r="AA126" s="479"/>
      <c r="AB126" s="479"/>
      <c r="AC126" s="479"/>
      <c r="AD126" s="479"/>
      <c r="AE126" s="479"/>
      <c r="AF126" s="479"/>
      <c r="AG126" s="479"/>
      <c r="AH126" s="479"/>
      <c r="AI126" s="479"/>
      <c r="AJ126" s="479"/>
      <c r="AK126" s="479"/>
      <c r="AL126" s="479"/>
      <c r="AM126" s="479"/>
      <c r="AN126" s="479"/>
      <c r="AO126" s="479"/>
      <c r="AP126" s="479"/>
      <c r="AQ126" s="479"/>
      <c r="AR126" s="479"/>
      <c r="AS126" s="479"/>
      <c r="AT126" s="479"/>
      <c r="AU126" s="479"/>
      <c r="AV126" s="479"/>
      <c r="AW126" s="479"/>
      <c r="AX126" s="479"/>
      <c r="AY126" s="479"/>
      <c r="AZ126" s="479"/>
      <c r="BA126" s="479"/>
      <c r="BB126" s="479"/>
      <c r="BC126" s="479"/>
      <c r="BD126" s="479"/>
      <c r="BE126" s="479"/>
      <c r="BF126" s="479"/>
      <c r="BG126" s="479"/>
      <c r="BH126" s="479"/>
    </row>
    <row r="127" spans="1:60" x14ac:dyDescent="0.25">
      <c r="A127" s="465">
        <v>122</v>
      </c>
      <c r="L127" s="53" t="e">
        <f t="shared" si="12"/>
        <v>#DIV/0!</v>
      </c>
      <c r="M127" s="6" t="e">
        <f t="shared" si="13"/>
        <v>#DIV/0!</v>
      </c>
      <c r="N127" s="6" t="e">
        <f t="shared" si="14"/>
        <v>#DIV/0!</v>
      </c>
      <c r="O127" s="6" t="e">
        <f t="shared" si="15"/>
        <v>#DIV/0!</v>
      </c>
      <c r="P127" s="6" t="e">
        <f t="shared" si="16"/>
        <v>#DIV/0!</v>
      </c>
      <c r="Q127" s="6" t="e">
        <f t="shared" si="17"/>
        <v>#DIV/0!</v>
      </c>
      <c r="R127" s="6" t="e">
        <f t="shared" si="18"/>
        <v>#DIV/0!</v>
      </c>
      <c r="S127" s="6" t="e">
        <f t="shared" si="19"/>
        <v>#DIV/0!</v>
      </c>
      <c r="T127" s="6" t="e">
        <f t="shared" si="20"/>
        <v>#DIV/0!</v>
      </c>
      <c r="U127" s="6" t="e">
        <f t="shared" si="21"/>
        <v>#DIV/0!</v>
      </c>
      <c r="W127" s="479"/>
      <c r="X127" s="479"/>
      <c r="Y127" s="479"/>
      <c r="Z127" s="479"/>
      <c r="AA127" s="479"/>
      <c r="AB127" s="479"/>
      <c r="AC127" s="479"/>
      <c r="AD127" s="479"/>
      <c r="AE127" s="479"/>
      <c r="AF127" s="479"/>
      <c r="AG127" s="479"/>
      <c r="AH127" s="479"/>
      <c r="AI127" s="479"/>
      <c r="AJ127" s="479"/>
      <c r="AK127" s="479"/>
      <c r="AL127" s="479"/>
      <c r="AM127" s="479"/>
      <c r="AN127" s="479"/>
      <c r="AO127" s="479"/>
      <c r="AP127" s="479"/>
      <c r="AQ127" s="479"/>
      <c r="AR127" s="479"/>
      <c r="AS127" s="479"/>
      <c r="AT127" s="479"/>
      <c r="AU127" s="479"/>
      <c r="AV127" s="479"/>
      <c r="AW127" s="479"/>
      <c r="AX127" s="479"/>
      <c r="AY127" s="479"/>
      <c r="AZ127" s="479"/>
      <c r="BA127" s="479"/>
      <c r="BB127" s="479"/>
      <c r="BC127" s="479"/>
      <c r="BD127" s="479"/>
      <c r="BE127" s="479"/>
      <c r="BF127" s="479"/>
      <c r="BG127" s="479"/>
      <c r="BH127" s="479"/>
    </row>
    <row r="128" spans="1:60" x14ac:dyDescent="0.25">
      <c r="A128" s="465">
        <v>123</v>
      </c>
      <c r="L128" s="53" t="e">
        <f t="shared" si="12"/>
        <v>#DIV/0!</v>
      </c>
      <c r="M128" s="6" t="e">
        <f t="shared" si="13"/>
        <v>#DIV/0!</v>
      </c>
      <c r="N128" s="6" t="e">
        <f t="shared" si="14"/>
        <v>#DIV/0!</v>
      </c>
      <c r="O128" s="6" t="e">
        <f t="shared" si="15"/>
        <v>#DIV/0!</v>
      </c>
      <c r="P128" s="6" t="e">
        <f t="shared" si="16"/>
        <v>#DIV/0!</v>
      </c>
      <c r="Q128" s="6" t="e">
        <f t="shared" si="17"/>
        <v>#DIV/0!</v>
      </c>
      <c r="R128" s="6" t="e">
        <f t="shared" si="18"/>
        <v>#DIV/0!</v>
      </c>
      <c r="S128" s="6" t="e">
        <f t="shared" si="19"/>
        <v>#DIV/0!</v>
      </c>
      <c r="T128" s="6" t="e">
        <f t="shared" si="20"/>
        <v>#DIV/0!</v>
      </c>
      <c r="U128" s="6" t="e">
        <f t="shared" si="21"/>
        <v>#DIV/0!</v>
      </c>
      <c r="W128" s="479"/>
      <c r="X128" s="479"/>
      <c r="Y128" s="479"/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/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</row>
    <row r="129" spans="1:60" x14ac:dyDescent="0.25">
      <c r="A129" s="465">
        <v>124</v>
      </c>
      <c r="L129" s="53" t="e">
        <f t="shared" si="12"/>
        <v>#DIV/0!</v>
      </c>
      <c r="M129" s="6" t="e">
        <f t="shared" si="13"/>
        <v>#DIV/0!</v>
      </c>
      <c r="N129" s="6" t="e">
        <f t="shared" si="14"/>
        <v>#DIV/0!</v>
      </c>
      <c r="O129" s="6" t="e">
        <f t="shared" si="15"/>
        <v>#DIV/0!</v>
      </c>
      <c r="P129" s="6" t="e">
        <f t="shared" si="16"/>
        <v>#DIV/0!</v>
      </c>
      <c r="Q129" s="6" t="e">
        <f t="shared" si="17"/>
        <v>#DIV/0!</v>
      </c>
      <c r="R129" s="6" t="e">
        <f t="shared" si="18"/>
        <v>#DIV/0!</v>
      </c>
      <c r="S129" s="6" t="e">
        <f t="shared" si="19"/>
        <v>#DIV/0!</v>
      </c>
      <c r="T129" s="6" t="e">
        <f t="shared" si="20"/>
        <v>#DIV/0!</v>
      </c>
      <c r="U129" s="6" t="e">
        <f t="shared" si="21"/>
        <v>#DIV/0!</v>
      </c>
      <c r="W129" s="479"/>
      <c r="X129" s="479"/>
      <c r="Y129" s="479"/>
      <c r="Z129" s="479"/>
      <c r="AA129" s="479"/>
      <c r="AB129" s="479"/>
      <c r="AC129" s="479"/>
      <c r="AD129" s="479"/>
      <c r="AE129" s="479"/>
      <c r="AF129" s="479"/>
      <c r="AG129" s="479"/>
      <c r="AH129" s="479"/>
      <c r="AI129" s="479"/>
      <c r="AJ129" s="479"/>
      <c r="AK129" s="479"/>
      <c r="AL129" s="479"/>
      <c r="AM129" s="479"/>
      <c r="AN129" s="479"/>
      <c r="AO129" s="479"/>
      <c r="AP129" s="479"/>
      <c r="AQ129" s="479"/>
      <c r="AR129" s="479"/>
      <c r="AS129" s="479"/>
      <c r="AT129" s="479"/>
      <c r="AU129" s="479"/>
      <c r="AV129" s="479"/>
      <c r="AW129" s="479"/>
      <c r="AX129" s="479"/>
      <c r="AY129" s="479"/>
      <c r="AZ129" s="479"/>
      <c r="BA129" s="479"/>
      <c r="BB129" s="479"/>
      <c r="BC129" s="479"/>
      <c r="BD129" s="479"/>
      <c r="BE129" s="479"/>
      <c r="BF129" s="479"/>
      <c r="BG129" s="479"/>
      <c r="BH129" s="479"/>
    </row>
    <row r="130" spans="1:60" x14ac:dyDescent="0.25">
      <c r="A130" s="465">
        <v>125</v>
      </c>
      <c r="L130" s="53" t="e">
        <f t="shared" si="12"/>
        <v>#DIV/0!</v>
      </c>
      <c r="M130" s="6" t="e">
        <f t="shared" si="13"/>
        <v>#DIV/0!</v>
      </c>
      <c r="N130" s="6" t="e">
        <f t="shared" si="14"/>
        <v>#DIV/0!</v>
      </c>
      <c r="O130" s="6" t="e">
        <f t="shared" si="15"/>
        <v>#DIV/0!</v>
      </c>
      <c r="P130" s="6" t="e">
        <f t="shared" si="16"/>
        <v>#DIV/0!</v>
      </c>
      <c r="Q130" s="6" t="e">
        <f t="shared" si="17"/>
        <v>#DIV/0!</v>
      </c>
      <c r="R130" s="6" t="e">
        <f t="shared" si="18"/>
        <v>#DIV/0!</v>
      </c>
      <c r="S130" s="6" t="e">
        <f t="shared" si="19"/>
        <v>#DIV/0!</v>
      </c>
      <c r="T130" s="6" t="e">
        <f t="shared" si="20"/>
        <v>#DIV/0!</v>
      </c>
      <c r="U130" s="6" t="e">
        <f t="shared" si="21"/>
        <v>#DIV/0!</v>
      </c>
      <c r="W130" s="479"/>
      <c r="X130" s="479"/>
      <c r="Y130" s="479"/>
      <c r="Z130" s="479"/>
      <c r="AA130" s="479"/>
      <c r="AB130" s="479"/>
      <c r="AC130" s="479"/>
      <c r="AD130" s="479"/>
      <c r="AE130" s="479"/>
      <c r="AF130" s="479"/>
      <c r="AG130" s="479"/>
      <c r="AH130" s="479"/>
      <c r="AI130" s="479"/>
      <c r="AJ130" s="479"/>
      <c r="AK130" s="479"/>
      <c r="AL130" s="479"/>
      <c r="AM130" s="479"/>
      <c r="AN130" s="479"/>
      <c r="AO130" s="479"/>
      <c r="AP130" s="479"/>
      <c r="AQ130" s="479"/>
      <c r="AR130" s="479"/>
      <c r="AS130" s="479"/>
      <c r="AT130" s="479"/>
      <c r="AU130" s="479"/>
      <c r="AV130" s="479"/>
      <c r="AW130" s="479"/>
      <c r="AX130" s="479"/>
      <c r="AY130" s="479"/>
      <c r="AZ130" s="479"/>
      <c r="BA130" s="479"/>
      <c r="BB130" s="479"/>
      <c r="BC130" s="479"/>
      <c r="BD130" s="479"/>
      <c r="BE130" s="479"/>
      <c r="BF130" s="479"/>
      <c r="BG130" s="479"/>
      <c r="BH130" s="479"/>
    </row>
    <row r="131" spans="1:60" x14ac:dyDescent="0.25">
      <c r="A131" s="465">
        <v>126</v>
      </c>
      <c r="L131" s="53" t="e">
        <f t="shared" si="12"/>
        <v>#DIV/0!</v>
      </c>
      <c r="M131" s="6" t="e">
        <f t="shared" si="13"/>
        <v>#DIV/0!</v>
      </c>
      <c r="N131" s="6" t="e">
        <f t="shared" si="14"/>
        <v>#DIV/0!</v>
      </c>
      <c r="O131" s="6" t="e">
        <f t="shared" si="15"/>
        <v>#DIV/0!</v>
      </c>
      <c r="P131" s="6" t="e">
        <f t="shared" si="16"/>
        <v>#DIV/0!</v>
      </c>
      <c r="Q131" s="6" t="e">
        <f t="shared" si="17"/>
        <v>#DIV/0!</v>
      </c>
      <c r="R131" s="6" t="e">
        <f t="shared" si="18"/>
        <v>#DIV/0!</v>
      </c>
      <c r="S131" s="6" t="e">
        <f t="shared" si="19"/>
        <v>#DIV/0!</v>
      </c>
      <c r="T131" s="6" t="e">
        <f t="shared" si="20"/>
        <v>#DIV/0!</v>
      </c>
      <c r="U131" s="6" t="e">
        <f t="shared" si="21"/>
        <v>#DIV/0!</v>
      </c>
      <c r="W131" s="479"/>
      <c r="X131" s="479"/>
      <c r="Y131" s="479"/>
      <c r="Z131" s="479"/>
      <c r="AA131" s="479"/>
      <c r="AB131" s="479"/>
      <c r="AC131" s="479"/>
      <c r="AD131" s="479"/>
      <c r="AE131" s="479"/>
      <c r="AF131" s="479"/>
      <c r="AG131" s="479"/>
      <c r="AH131" s="479"/>
      <c r="AI131" s="479"/>
      <c r="AJ131" s="479"/>
      <c r="AK131" s="479"/>
      <c r="AL131" s="479"/>
      <c r="AM131" s="479"/>
      <c r="AN131" s="479"/>
      <c r="AO131" s="479"/>
      <c r="AP131" s="479"/>
      <c r="AQ131" s="479"/>
      <c r="AR131" s="479"/>
      <c r="AS131" s="479"/>
      <c r="AT131" s="479"/>
      <c r="AU131" s="479"/>
      <c r="AV131" s="479"/>
      <c r="AW131" s="479"/>
      <c r="AX131" s="479"/>
      <c r="AY131" s="479"/>
      <c r="AZ131" s="479"/>
      <c r="BA131" s="479"/>
      <c r="BB131" s="479"/>
      <c r="BC131" s="479"/>
      <c r="BD131" s="479"/>
      <c r="BE131" s="479"/>
      <c r="BF131" s="479"/>
      <c r="BG131" s="479"/>
      <c r="BH131" s="479"/>
    </row>
    <row r="132" spans="1:60" x14ac:dyDescent="0.25">
      <c r="A132" s="465">
        <v>127</v>
      </c>
      <c r="L132" s="53" t="e">
        <f t="shared" si="12"/>
        <v>#DIV/0!</v>
      </c>
      <c r="M132" s="6" t="e">
        <f t="shared" si="13"/>
        <v>#DIV/0!</v>
      </c>
      <c r="N132" s="6" t="e">
        <f t="shared" si="14"/>
        <v>#DIV/0!</v>
      </c>
      <c r="O132" s="6" t="e">
        <f t="shared" si="15"/>
        <v>#DIV/0!</v>
      </c>
      <c r="P132" s="6" t="e">
        <f t="shared" si="16"/>
        <v>#DIV/0!</v>
      </c>
      <c r="Q132" s="6" t="e">
        <f t="shared" si="17"/>
        <v>#DIV/0!</v>
      </c>
      <c r="R132" s="6" t="e">
        <f t="shared" si="18"/>
        <v>#DIV/0!</v>
      </c>
      <c r="S132" s="6" t="e">
        <f t="shared" si="19"/>
        <v>#DIV/0!</v>
      </c>
      <c r="T132" s="6" t="e">
        <f t="shared" si="20"/>
        <v>#DIV/0!</v>
      </c>
      <c r="U132" s="6" t="e">
        <f t="shared" si="21"/>
        <v>#DIV/0!</v>
      </c>
      <c r="W132" s="479"/>
      <c r="X132" s="479"/>
      <c r="Y132" s="479"/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/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</row>
    <row r="133" spans="1:60" x14ac:dyDescent="0.25">
      <c r="A133" s="465">
        <v>128</v>
      </c>
      <c r="L133" s="53" t="e">
        <f t="shared" si="12"/>
        <v>#DIV/0!</v>
      </c>
      <c r="M133" s="6" t="e">
        <f t="shared" si="13"/>
        <v>#DIV/0!</v>
      </c>
      <c r="N133" s="6" t="e">
        <f t="shared" si="14"/>
        <v>#DIV/0!</v>
      </c>
      <c r="O133" s="6" t="e">
        <f t="shared" si="15"/>
        <v>#DIV/0!</v>
      </c>
      <c r="P133" s="6" t="e">
        <f t="shared" si="16"/>
        <v>#DIV/0!</v>
      </c>
      <c r="Q133" s="6" t="e">
        <f t="shared" si="17"/>
        <v>#DIV/0!</v>
      </c>
      <c r="R133" s="6" t="e">
        <f t="shared" si="18"/>
        <v>#DIV/0!</v>
      </c>
      <c r="S133" s="6" t="e">
        <f t="shared" si="19"/>
        <v>#DIV/0!</v>
      </c>
      <c r="T133" s="6" t="e">
        <f t="shared" si="20"/>
        <v>#DIV/0!</v>
      </c>
      <c r="U133" s="6" t="e">
        <f t="shared" si="21"/>
        <v>#DIV/0!</v>
      </c>
      <c r="W133" s="479"/>
      <c r="X133" s="479"/>
      <c r="Y133" s="479"/>
      <c r="Z133" s="479"/>
      <c r="AA133" s="479"/>
      <c r="AB133" s="479"/>
      <c r="AC133" s="479"/>
      <c r="AD133" s="479"/>
      <c r="AE133" s="479"/>
      <c r="AF133" s="479"/>
      <c r="AG133" s="479"/>
      <c r="AH133" s="479"/>
      <c r="AI133" s="479"/>
      <c r="AJ133" s="479"/>
      <c r="AK133" s="479"/>
      <c r="AL133" s="479"/>
      <c r="AM133" s="479"/>
      <c r="AN133" s="479"/>
      <c r="AO133" s="479"/>
      <c r="AP133" s="479"/>
      <c r="AQ133" s="479"/>
      <c r="AR133" s="479"/>
      <c r="AS133" s="479"/>
      <c r="AT133" s="479"/>
      <c r="AU133" s="479"/>
      <c r="AV133" s="479"/>
      <c r="AW133" s="479"/>
      <c r="AX133" s="479"/>
      <c r="AY133" s="479"/>
      <c r="AZ133" s="479"/>
      <c r="BA133" s="479"/>
      <c r="BB133" s="479"/>
      <c r="BC133" s="479"/>
      <c r="BD133" s="479"/>
      <c r="BE133" s="479"/>
      <c r="BF133" s="479"/>
      <c r="BG133" s="479"/>
      <c r="BH133" s="479"/>
    </row>
    <row r="134" spans="1:60" x14ac:dyDescent="0.25">
      <c r="A134" s="465">
        <v>129</v>
      </c>
      <c r="L134" s="53" t="e">
        <f t="shared" ref="L134:L197" si="22">B134/B$4</f>
        <v>#DIV/0!</v>
      </c>
      <c r="M134" s="6" t="e">
        <f t="shared" ref="M134:M197" si="23">C134/C$4</f>
        <v>#DIV/0!</v>
      </c>
      <c r="N134" s="6" t="e">
        <f t="shared" ref="N134:N197" si="24">D134/D$4</f>
        <v>#DIV/0!</v>
      </c>
      <c r="O134" s="6" t="e">
        <f t="shared" ref="O134:O197" si="25">E134/E$4</f>
        <v>#DIV/0!</v>
      </c>
      <c r="P134" s="6" t="e">
        <f t="shared" ref="P134:P197" si="26">F134/F$4</f>
        <v>#DIV/0!</v>
      </c>
      <c r="Q134" s="6" t="e">
        <f t="shared" ref="Q134:Q197" si="27">G134/G$4</f>
        <v>#DIV/0!</v>
      </c>
      <c r="R134" s="6" t="e">
        <f t="shared" ref="R134:R197" si="28">H134/H$4</f>
        <v>#DIV/0!</v>
      </c>
      <c r="S134" s="6" t="e">
        <f t="shared" ref="S134:S197" si="29">I134/I$4</f>
        <v>#DIV/0!</v>
      </c>
      <c r="T134" s="6" t="e">
        <f t="shared" ref="T134:T197" si="30">J134/J$4</f>
        <v>#DIV/0!</v>
      </c>
      <c r="U134" s="6" t="e">
        <f t="shared" ref="U134:U197" si="31">K134/K$4</f>
        <v>#DIV/0!</v>
      </c>
      <c r="W134" s="479"/>
      <c r="X134" s="479"/>
      <c r="Y134" s="479"/>
      <c r="Z134" s="479"/>
      <c r="AA134" s="479"/>
      <c r="AB134" s="479"/>
      <c r="AC134" s="479"/>
      <c r="AD134" s="479"/>
      <c r="AE134" s="479"/>
      <c r="AF134" s="479"/>
      <c r="AG134" s="479"/>
      <c r="AH134" s="479"/>
      <c r="AI134" s="479"/>
      <c r="AJ134" s="479"/>
      <c r="AK134" s="479"/>
      <c r="AL134" s="479"/>
      <c r="AM134" s="479"/>
      <c r="AN134" s="479"/>
      <c r="AO134" s="479"/>
      <c r="AP134" s="479"/>
      <c r="AQ134" s="479"/>
      <c r="AR134" s="479"/>
      <c r="AS134" s="479"/>
      <c r="AT134" s="479"/>
      <c r="AU134" s="479"/>
      <c r="AV134" s="479"/>
      <c r="AW134" s="479"/>
      <c r="AX134" s="479"/>
      <c r="AY134" s="479"/>
      <c r="AZ134" s="479"/>
      <c r="BA134" s="479"/>
      <c r="BB134" s="479"/>
      <c r="BC134" s="479"/>
      <c r="BD134" s="479"/>
      <c r="BE134" s="479"/>
      <c r="BF134" s="479"/>
      <c r="BG134" s="479"/>
      <c r="BH134" s="479"/>
    </row>
    <row r="135" spans="1:60" x14ac:dyDescent="0.25">
      <c r="A135" s="465">
        <v>130</v>
      </c>
      <c r="L135" s="53" t="e">
        <f t="shared" si="22"/>
        <v>#DIV/0!</v>
      </c>
      <c r="M135" s="6" t="e">
        <f t="shared" si="23"/>
        <v>#DIV/0!</v>
      </c>
      <c r="N135" s="6" t="e">
        <f t="shared" si="24"/>
        <v>#DIV/0!</v>
      </c>
      <c r="O135" s="6" t="e">
        <f t="shared" si="25"/>
        <v>#DIV/0!</v>
      </c>
      <c r="P135" s="6" t="e">
        <f t="shared" si="26"/>
        <v>#DIV/0!</v>
      </c>
      <c r="Q135" s="6" t="e">
        <f t="shared" si="27"/>
        <v>#DIV/0!</v>
      </c>
      <c r="R135" s="6" t="e">
        <f t="shared" si="28"/>
        <v>#DIV/0!</v>
      </c>
      <c r="S135" s="6" t="e">
        <f t="shared" si="29"/>
        <v>#DIV/0!</v>
      </c>
      <c r="T135" s="6" t="e">
        <f t="shared" si="30"/>
        <v>#DIV/0!</v>
      </c>
      <c r="U135" s="6" t="e">
        <f t="shared" si="31"/>
        <v>#DIV/0!</v>
      </c>
      <c r="W135" s="479"/>
      <c r="X135" s="479"/>
      <c r="Y135" s="479"/>
      <c r="Z135" s="479"/>
      <c r="AA135" s="479"/>
      <c r="AB135" s="479"/>
      <c r="AC135" s="479"/>
      <c r="AD135" s="479"/>
      <c r="AE135" s="479"/>
      <c r="AF135" s="479"/>
      <c r="AG135" s="479"/>
      <c r="AH135" s="479"/>
      <c r="AI135" s="479"/>
      <c r="AJ135" s="479"/>
      <c r="AK135" s="479"/>
      <c r="AL135" s="479"/>
      <c r="AM135" s="479"/>
      <c r="AN135" s="479"/>
      <c r="AO135" s="479"/>
      <c r="AP135" s="479"/>
      <c r="AQ135" s="479"/>
      <c r="AR135" s="479"/>
      <c r="AS135" s="479"/>
      <c r="AT135" s="479"/>
      <c r="AU135" s="479"/>
      <c r="AV135" s="479"/>
      <c r="AW135" s="479"/>
      <c r="AX135" s="479"/>
      <c r="AY135" s="479"/>
      <c r="AZ135" s="479"/>
      <c r="BA135" s="479"/>
      <c r="BB135" s="479"/>
      <c r="BC135" s="479"/>
      <c r="BD135" s="479"/>
      <c r="BE135" s="479"/>
      <c r="BF135" s="479"/>
      <c r="BG135" s="479"/>
      <c r="BH135" s="479"/>
    </row>
    <row r="136" spans="1:60" x14ac:dyDescent="0.25">
      <c r="A136" s="465">
        <v>131</v>
      </c>
      <c r="L136" s="53" t="e">
        <f t="shared" si="22"/>
        <v>#DIV/0!</v>
      </c>
      <c r="M136" s="6" t="e">
        <f t="shared" si="23"/>
        <v>#DIV/0!</v>
      </c>
      <c r="N136" s="6" t="e">
        <f t="shared" si="24"/>
        <v>#DIV/0!</v>
      </c>
      <c r="O136" s="6" t="e">
        <f t="shared" si="25"/>
        <v>#DIV/0!</v>
      </c>
      <c r="P136" s="6" t="e">
        <f t="shared" si="26"/>
        <v>#DIV/0!</v>
      </c>
      <c r="Q136" s="6" t="e">
        <f t="shared" si="27"/>
        <v>#DIV/0!</v>
      </c>
      <c r="R136" s="6" t="e">
        <f t="shared" si="28"/>
        <v>#DIV/0!</v>
      </c>
      <c r="S136" s="6" t="e">
        <f t="shared" si="29"/>
        <v>#DIV/0!</v>
      </c>
      <c r="T136" s="6" t="e">
        <f t="shared" si="30"/>
        <v>#DIV/0!</v>
      </c>
      <c r="U136" s="6" t="e">
        <f t="shared" si="31"/>
        <v>#DIV/0!</v>
      </c>
      <c r="W136" s="479"/>
      <c r="X136" s="479"/>
      <c r="Y136" s="479"/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/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</row>
    <row r="137" spans="1:60" x14ac:dyDescent="0.25">
      <c r="A137" s="465">
        <v>132</v>
      </c>
      <c r="L137" s="53" t="e">
        <f t="shared" si="22"/>
        <v>#DIV/0!</v>
      </c>
      <c r="M137" s="6" t="e">
        <f t="shared" si="23"/>
        <v>#DIV/0!</v>
      </c>
      <c r="N137" s="6" t="e">
        <f t="shared" si="24"/>
        <v>#DIV/0!</v>
      </c>
      <c r="O137" s="6" t="e">
        <f t="shared" si="25"/>
        <v>#DIV/0!</v>
      </c>
      <c r="P137" s="6" t="e">
        <f t="shared" si="26"/>
        <v>#DIV/0!</v>
      </c>
      <c r="Q137" s="6" t="e">
        <f t="shared" si="27"/>
        <v>#DIV/0!</v>
      </c>
      <c r="R137" s="6" t="e">
        <f t="shared" si="28"/>
        <v>#DIV/0!</v>
      </c>
      <c r="S137" s="6" t="e">
        <f t="shared" si="29"/>
        <v>#DIV/0!</v>
      </c>
      <c r="T137" s="6" t="e">
        <f t="shared" si="30"/>
        <v>#DIV/0!</v>
      </c>
      <c r="U137" s="6" t="e">
        <f t="shared" si="31"/>
        <v>#DIV/0!</v>
      </c>
      <c r="W137" s="479"/>
      <c r="X137" s="479"/>
      <c r="Y137" s="479"/>
      <c r="Z137" s="479"/>
      <c r="AA137" s="479"/>
      <c r="AB137" s="479"/>
      <c r="AC137" s="479"/>
      <c r="AD137" s="479"/>
      <c r="AE137" s="479"/>
      <c r="AF137" s="479"/>
      <c r="AG137" s="479"/>
      <c r="AH137" s="479"/>
      <c r="AI137" s="479"/>
      <c r="AJ137" s="479"/>
      <c r="AK137" s="479"/>
      <c r="AL137" s="479"/>
      <c r="AM137" s="479"/>
      <c r="AN137" s="479"/>
      <c r="AO137" s="479"/>
      <c r="AP137" s="479"/>
      <c r="AQ137" s="479"/>
      <c r="AR137" s="479"/>
      <c r="AS137" s="479"/>
      <c r="AT137" s="479"/>
      <c r="AU137" s="479"/>
      <c r="AV137" s="479"/>
      <c r="AW137" s="479"/>
      <c r="AX137" s="479"/>
      <c r="AY137" s="479"/>
      <c r="AZ137" s="479"/>
      <c r="BA137" s="479"/>
      <c r="BB137" s="479"/>
      <c r="BC137" s="479"/>
      <c r="BD137" s="479"/>
      <c r="BE137" s="479"/>
      <c r="BF137" s="479"/>
      <c r="BG137" s="479"/>
      <c r="BH137" s="479"/>
    </row>
    <row r="138" spans="1:60" x14ac:dyDescent="0.25">
      <c r="A138" s="465">
        <v>133</v>
      </c>
      <c r="L138" s="53" t="e">
        <f t="shared" si="22"/>
        <v>#DIV/0!</v>
      </c>
      <c r="M138" s="6" t="e">
        <f t="shared" si="23"/>
        <v>#DIV/0!</v>
      </c>
      <c r="N138" s="6" t="e">
        <f t="shared" si="24"/>
        <v>#DIV/0!</v>
      </c>
      <c r="O138" s="6" t="e">
        <f t="shared" si="25"/>
        <v>#DIV/0!</v>
      </c>
      <c r="P138" s="6" t="e">
        <f t="shared" si="26"/>
        <v>#DIV/0!</v>
      </c>
      <c r="Q138" s="6" t="e">
        <f t="shared" si="27"/>
        <v>#DIV/0!</v>
      </c>
      <c r="R138" s="6" t="e">
        <f t="shared" si="28"/>
        <v>#DIV/0!</v>
      </c>
      <c r="S138" s="6" t="e">
        <f t="shared" si="29"/>
        <v>#DIV/0!</v>
      </c>
      <c r="T138" s="6" t="e">
        <f t="shared" si="30"/>
        <v>#DIV/0!</v>
      </c>
      <c r="U138" s="6" t="e">
        <f t="shared" si="31"/>
        <v>#DIV/0!</v>
      </c>
      <c r="W138" s="479"/>
      <c r="X138" s="479"/>
      <c r="Y138" s="479"/>
      <c r="Z138" s="479"/>
      <c r="AA138" s="479"/>
      <c r="AB138" s="479"/>
      <c r="AC138" s="479"/>
      <c r="AD138" s="479"/>
      <c r="AE138" s="479"/>
      <c r="AF138" s="479"/>
      <c r="AG138" s="479"/>
      <c r="AH138" s="479"/>
      <c r="AI138" s="479"/>
      <c r="AJ138" s="479"/>
      <c r="AK138" s="479"/>
      <c r="AL138" s="479"/>
      <c r="AM138" s="479"/>
      <c r="AN138" s="479"/>
      <c r="AO138" s="479"/>
      <c r="AP138" s="479"/>
      <c r="AQ138" s="479"/>
      <c r="AR138" s="479"/>
      <c r="AS138" s="479"/>
      <c r="AT138" s="479"/>
      <c r="AU138" s="479"/>
      <c r="AV138" s="479"/>
      <c r="AW138" s="479"/>
      <c r="AX138" s="479"/>
      <c r="AY138" s="479"/>
      <c r="AZ138" s="479"/>
      <c r="BA138" s="479"/>
      <c r="BB138" s="479"/>
      <c r="BC138" s="479"/>
      <c r="BD138" s="479"/>
      <c r="BE138" s="479"/>
      <c r="BF138" s="479"/>
      <c r="BG138" s="479"/>
      <c r="BH138" s="479"/>
    </row>
    <row r="139" spans="1:60" x14ac:dyDescent="0.25">
      <c r="A139" s="465">
        <v>134</v>
      </c>
      <c r="L139" s="53" t="e">
        <f t="shared" si="22"/>
        <v>#DIV/0!</v>
      </c>
      <c r="M139" s="6" t="e">
        <f t="shared" si="23"/>
        <v>#DIV/0!</v>
      </c>
      <c r="N139" s="6" t="e">
        <f t="shared" si="24"/>
        <v>#DIV/0!</v>
      </c>
      <c r="O139" s="6" t="e">
        <f t="shared" si="25"/>
        <v>#DIV/0!</v>
      </c>
      <c r="P139" s="6" t="e">
        <f t="shared" si="26"/>
        <v>#DIV/0!</v>
      </c>
      <c r="Q139" s="6" t="e">
        <f t="shared" si="27"/>
        <v>#DIV/0!</v>
      </c>
      <c r="R139" s="6" t="e">
        <f t="shared" si="28"/>
        <v>#DIV/0!</v>
      </c>
      <c r="S139" s="6" t="e">
        <f t="shared" si="29"/>
        <v>#DIV/0!</v>
      </c>
      <c r="T139" s="6" t="e">
        <f t="shared" si="30"/>
        <v>#DIV/0!</v>
      </c>
      <c r="U139" s="6" t="e">
        <f t="shared" si="31"/>
        <v>#DIV/0!</v>
      </c>
      <c r="W139" s="479"/>
      <c r="X139" s="479"/>
      <c r="Y139" s="479"/>
      <c r="Z139" s="479"/>
      <c r="AA139" s="479"/>
      <c r="AB139" s="479"/>
      <c r="AC139" s="479"/>
      <c r="AD139" s="479"/>
      <c r="AE139" s="479"/>
      <c r="AF139" s="479"/>
      <c r="AG139" s="479"/>
      <c r="AH139" s="479"/>
      <c r="AI139" s="479"/>
      <c r="AJ139" s="479"/>
      <c r="AK139" s="479"/>
      <c r="AL139" s="479"/>
      <c r="AM139" s="479"/>
      <c r="AN139" s="479"/>
      <c r="AO139" s="479"/>
      <c r="AP139" s="479"/>
      <c r="AQ139" s="479"/>
      <c r="AR139" s="479"/>
      <c r="AS139" s="479"/>
      <c r="AT139" s="479"/>
      <c r="AU139" s="479"/>
      <c r="AV139" s="479"/>
      <c r="AW139" s="479"/>
      <c r="AX139" s="479"/>
      <c r="AY139" s="479"/>
      <c r="AZ139" s="479"/>
      <c r="BA139" s="479"/>
      <c r="BB139" s="479"/>
      <c r="BC139" s="479"/>
      <c r="BD139" s="479"/>
      <c r="BE139" s="479"/>
      <c r="BF139" s="479"/>
      <c r="BG139" s="479"/>
      <c r="BH139" s="479"/>
    </row>
    <row r="140" spans="1:60" x14ac:dyDescent="0.25">
      <c r="A140" s="465">
        <v>135</v>
      </c>
      <c r="L140" s="53" t="e">
        <f t="shared" si="22"/>
        <v>#DIV/0!</v>
      </c>
      <c r="M140" s="6" t="e">
        <f t="shared" si="23"/>
        <v>#DIV/0!</v>
      </c>
      <c r="N140" s="6" t="e">
        <f t="shared" si="24"/>
        <v>#DIV/0!</v>
      </c>
      <c r="O140" s="6" t="e">
        <f t="shared" si="25"/>
        <v>#DIV/0!</v>
      </c>
      <c r="P140" s="6" t="e">
        <f t="shared" si="26"/>
        <v>#DIV/0!</v>
      </c>
      <c r="Q140" s="6" t="e">
        <f t="shared" si="27"/>
        <v>#DIV/0!</v>
      </c>
      <c r="R140" s="6" t="e">
        <f t="shared" si="28"/>
        <v>#DIV/0!</v>
      </c>
      <c r="S140" s="6" t="e">
        <f t="shared" si="29"/>
        <v>#DIV/0!</v>
      </c>
      <c r="T140" s="6" t="e">
        <f t="shared" si="30"/>
        <v>#DIV/0!</v>
      </c>
      <c r="U140" s="6" t="e">
        <f t="shared" si="31"/>
        <v>#DIV/0!</v>
      </c>
      <c r="W140" s="479"/>
      <c r="X140" s="479"/>
      <c r="Y140" s="479"/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/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</row>
    <row r="141" spans="1:60" x14ac:dyDescent="0.25">
      <c r="A141" s="465">
        <v>136</v>
      </c>
      <c r="L141" s="53" t="e">
        <f t="shared" si="22"/>
        <v>#DIV/0!</v>
      </c>
      <c r="M141" s="6" t="e">
        <f t="shared" si="23"/>
        <v>#DIV/0!</v>
      </c>
      <c r="N141" s="6" t="e">
        <f t="shared" si="24"/>
        <v>#DIV/0!</v>
      </c>
      <c r="O141" s="6" t="e">
        <f t="shared" si="25"/>
        <v>#DIV/0!</v>
      </c>
      <c r="P141" s="6" t="e">
        <f t="shared" si="26"/>
        <v>#DIV/0!</v>
      </c>
      <c r="Q141" s="6" t="e">
        <f t="shared" si="27"/>
        <v>#DIV/0!</v>
      </c>
      <c r="R141" s="6" t="e">
        <f t="shared" si="28"/>
        <v>#DIV/0!</v>
      </c>
      <c r="S141" s="6" t="e">
        <f t="shared" si="29"/>
        <v>#DIV/0!</v>
      </c>
      <c r="T141" s="6" t="e">
        <f t="shared" si="30"/>
        <v>#DIV/0!</v>
      </c>
      <c r="U141" s="6" t="e">
        <f t="shared" si="31"/>
        <v>#DIV/0!</v>
      </c>
      <c r="W141" s="479"/>
      <c r="X141" s="479"/>
      <c r="Y141" s="479"/>
      <c r="Z141" s="479"/>
      <c r="AA141" s="479"/>
      <c r="AB141" s="479"/>
      <c r="AC141" s="479"/>
      <c r="AD141" s="479"/>
      <c r="AE141" s="479"/>
      <c r="AF141" s="479"/>
      <c r="AG141" s="479"/>
      <c r="AH141" s="479"/>
      <c r="AI141" s="479"/>
      <c r="AJ141" s="479"/>
      <c r="AK141" s="479"/>
      <c r="AL141" s="479"/>
      <c r="AM141" s="479"/>
      <c r="AN141" s="479"/>
      <c r="AO141" s="479"/>
      <c r="AP141" s="479"/>
      <c r="AQ141" s="479"/>
      <c r="AR141" s="479"/>
      <c r="AS141" s="479"/>
      <c r="AT141" s="479"/>
      <c r="AU141" s="479"/>
      <c r="AV141" s="479"/>
      <c r="AW141" s="479"/>
      <c r="AX141" s="479"/>
      <c r="AY141" s="479"/>
      <c r="AZ141" s="479"/>
      <c r="BA141" s="479"/>
      <c r="BB141" s="479"/>
      <c r="BC141" s="479"/>
      <c r="BD141" s="479"/>
      <c r="BE141" s="479"/>
      <c r="BF141" s="479"/>
      <c r="BG141" s="479"/>
      <c r="BH141" s="479"/>
    </row>
    <row r="142" spans="1:60" x14ac:dyDescent="0.25">
      <c r="A142" s="465">
        <v>137</v>
      </c>
      <c r="L142" s="53" t="e">
        <f t="shared" si="22"/>
        <v>#DIV/0!</v>
      </c>
      <c r="M142" s="6" t="e">
        <f t="shared" si="23"/>
        <v>#DIV/0!</v>
      </c>
      <c r="N142" s="6" t="e">
        <f t="shared" si="24"/>
        <v>#DIV/0!</v>
      </c>
      <c r="O142" s="6" t="e">
        <f t="shared" si="25"/>
        <v>#DIV/0!</v>
      </c>
      <c r="P142" s="6" t="e">
        <f t="shared" si="26"/>
        <v>#DIV/0!</v>
      </c>
      <c r="Q142" s="6" t="e">
        <f t="shared" si="27"/>
        <v>#DIV/0!</v>
      </c>
      <c r="R142" s="6" t="e">
        <f t="shared" si="28"/>
        <v>#DIV/0!</v>
      </c>
      <c r="S142" s="6" t="e">
        <f t="shared" si="29"/>
        <v>#DIV/0!</v>
      </c>
      <c r="T142" s="6" t="e">
        <f t="shared" si="30"/>
        <v>#DIV/0!</v>
      </c>
      <c r="U142" s="6" t="e">
        <f t="shared" si="31"/>
        <v>#DIV/0!</v>
      </c>
      <c r="W142" s="479"/>
      <c r="X142" s="479"/>
      <c r="Y142" s="479"/>
      <c r="Z142" s="479"/>
      <c r="AA142" s="479"/>
      <c r="AB142" s="479"/>
      <c r="AC142" s="479"/>
      <c r="AD142" s="479"/>
      <c r="AE142" s="479"/>
      <c r="AF142" s="479"/>
      <c r="AG142" s="479"/>
      <c r="AH142" s="479"/>
      <c r="AI142" s="479"/>
      <c r="AJ142" s="479"/>
      <c r="AK142" s="479"/>
      <c r="AL142" s="479"/>
      <c r="AM142" s="479"/>
      <c r="AN142" s="479"/>
      <c r="AO142" s="479"/>
      <c r="AP142" s="479"/>
      <c r="AQ142" s="479"/>
      <c r="AR142" s="479"/>
      <c r="AS142" s="479"/>
      <c r="AT142" s="479"/>
      <c r="AU142" s="479"/>
      <c r="AV142" s="479"/>
      <c r="AW142" s="479"/>
      <c r="AX142" s="479"/>
      <c r="AY142" s="479"/>
      <c r="AZ142" s="479"/>
      <c r="BA142" s="479"/>
      <c r="BB142" s="479"/>
      <c r="BC142" s="479"/>
      <c r="BD142" s="479"/>
      <c r="BE142" s="479"/>
      <c r="BF142" s="479"/>
      <c r="BG142" s="479"/>
      <c r="BH142" s="479"/>
    </row>
    <row r="143" spans="1:60" x14ac:dyDescent="0.25">
      <c r="A143" s="465">
        <v>138</v>
      </c>
      <c r="L143" s="53" t="e">
        <f t="shared" si="22"/>
        <v>#DIV/0!</v>
      </c>
      <c r="M143" s="6" t="e">
        <f t="shared" si="23"/>
        <v>#DIV/0!</v>
      </c>
      <c r="N143" s="6" t="e">
        <f t="shared" si="24"/>
        <v>#DIV/0!</v>
      </c>
      <c r="O143" s="6" t="e">
        <f t="shared" si="25"/>
        <v>#DIV/0!</v>
      </c>
      <c r="P143" s="6" t="e">
        <f t="shared" si="26"/>
        <v>#DIV/0!</v>
      </c>
      <c r="Q143" s="6" t="e">
        <f t="shared" si="27"/>
        <v>#DIV/0!</v>
      </c>
      <c r="R143" s="6" t="e">
        <f t="shared" si="28"/>
        <v>#DIV/0!</v>
      </c>
      <c r="S143" s="6" t="e">
        <f t="shared" si="29"/>
        <v>#DIV/0!</v>
      </c>
      <c r="T143" s="6" t="e">
        <f t="shared" si="30"/>
        <v>#DIV/0!</v>
      </c>
      <c r="U143" s="6" t="e">
        <f t="shared" si="31"/>
        <v>#DIV/0!</v>
      </c>
      <c r="W143" s="479"/>
      <c r="X143" s="479"/>
      <c r="Y143" s="479"/>
      <c r="Z143" s="479"/>
      <c r="AA143" s="479"/>
      <c r="AB143" s="479"/>
      <c r="AC143" s="479"/>
      <c r="AD143" s="479"/>
      <c r="AE143" s="479"/>
      <c r="AF143" s="479"/>
      <c r="AG143" s="479"/>
      <c r="AH143" s="479"/>
      <c r="AI143" s="479"/>
      <c r="AJ143" s="479"/>
      <c r="AK143" s="479"/>
      <c r="AL143" s="479"/>
      <c r="AM143" s="479"/>
      <c r="AN143" s="479"/>
      <c r="AO143" s="479"/>
      <c r="AP143" s="479"/>
      <c r="AQ143" s="479"/>
      <c r="AR143" s="479"/>
      <c r="AS143" s="479"/>
      <c r="AT143" s="479"/>
      <c r="AU143" s="479"/>
      <c r="AV143" s="479"/>
      <c r="AW143" s="479"/>
      <c r="AX143" s="479"/>
      <c r="AY143" s="479"/>
      <c r="AZ143" s="479"/>
      <c r="BA143" s="479"/>
      <c r="BB143" s="479"/>
      <c r="BC143" s="479"/>
      <c r="BD143" s="479"/>
      <c r="BE143" s="479"/>
      <c r="BF143" s="479"/>
      <c r="BG143" s="479"/>
      <c r="BH143" s="479"/>
    </row>
    <row r="144" spans="1:60" x14ac:dyDescent="0.25">
      <c r="A144" s="465">
        <v>139</v>
      </c>
      <c r="L144" s="53" t="e">
        <f t="shared" si="22"/>
        <v>#DIV/0!</v>
      </c>
      <c r="M144" s="6" t="e">
        <f t="shared" si="23"/>
        <v>#DIV/0!</v>
      </c>
      <c r="N144" s="6" t="e">
        <f t="shared" si="24"/>
        <v>#DIV/0!</v>
      </c>
      <c r="O144" s="6" t="e">
        <f t="shared" si="25"/>
        <v>#DIV/0!</v>
      </c>
      <c r="P144" s="6" t="e">
        <f t="shared" si="26"/>
        <v>#DIV/0!</v>
      </c>
      <c r="Q144" s="6" t="e">
        <f t="shared" si="27"/>
        <v>#DIV/0!</v>
      </c>
      <c r="R144" s="6" t="e">
        <f t="shared" si="28"/>
        <v>#DIV/0!</v>
      </c>
      <c r="S144" s="6" t="e">
        <f t="shared" si="29"/>
        <v>#DIV/0!</v>
      </c>
      <c r="T144" s="6" t="e">
        <f t="shared" si="30"/>
        <v>#DIV/0!</v>
      </c>
      <c r="U144" s="6" t="e">
        <f t="shared" si="31"/>
        <v>#DIV/0!</v>
      </c>
      <c r="W144" s="479"/>
      <c r="X144" s="479"/>
      <c r="Y144" s="479"/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/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</row>
    <row r="145" spans="1:60" x14ac:dyDescent="0.25">
      <c r="A145" s="465">
        <v>140</v>
      </c>
      <c r="L145" s="53" t="e">
        <f t="shared" si="22"/>
        <v>#DIV/0!</v>
      </c>
      <c r="M145" s="6" t="e">
        <f t="shared" si="23"/>
        <v>#DIV/0!</v>
      </c>
      <c r="N145" s="6" t="e">
        <f t="shared" si="24"/>
        <v>#DIV/0!</v>
      </c>
      <c r="O145" s="6" t="e">
        <f t="shared" si="25"/>
        <v>#DIV/0!</v>
      </c>
      <c r="P145" s="6" t="e">
        <f t="shared" si="26"/>
        <v>#DIV/0!</v>
      </c>
      <c r="Q145" s="6" t="e">
        <f t="shared" si="27"/>
        <v>#DIV/0!</v>
      </c>
      <c r="R145" s="6" t="e">
        <f t="shared" si="28"/>
        <v>#DIV/0!</v>
      </c>
      <c r="S145" s="6" t="e">
        <f t="shared" si="29"/>
        <v>#DIV/0!</v>
      </c>
      <c r="T145" s="6" t="e">
        <f t="shared" si="30"/>
        <v>#DIV/0!</v>
      </c>
      <c r="U145" s="6" t="e">
        <f t="shared" si="31"/>
        <v>#DIV/0!</v>
      </c>
      <c r="W145" s="479"/>
      <c r="X145" s="479"/>
      <c r="Y145" s="479"/>
      <c r="Z145" s="479"/>
      <c r="AA145" s="479"/>
      <c r="AB145" s="479"/>
      <c r="AC145" s="479"/>
      <c r="AD145" s="479"/>
      <c r="AE145" s="479"/>
      <c r="AF145" s="479"/>
      <c r="AG145" s="479"/>
      <c r="AH145" s="479"/>
      <c r="AI145" s="479"/>
      <c r="AJ145" s="479"/>
      <c r="AK145" s="479"/>
      <c r="AL145" s="479"/>
      <c r="AM145" s="479"/>
      <c r="AN145" s="479"/>
      <c r="AO145" s="479"/>
      <c r="AP145" s="479"/>
      <c r="AQ145" s="479"/>
      <c r="AR145" s="479"/>
      <c r="AS145" s="479"/>
      <c r="AT145" s="479"/>
      <c r="AU145" s="479"/>
      <c r="AV145" s="479"/>
      <c r="AW145" s="479"/>
      <c r="AX145" s="479"/>
      <c r="AY145" s="479"/>
      <c r="AZ145" s="479"/>
      <c r="BA145" s="479"/>
      <c r="BB145" s="479"/>
      <c r="BC145" s="479"/>
      <c r="BD145" s="479"/>
      <c r="BE145" s="479"/>
      <c r="BF145" s="479"/>
      <c r="BG145" s="479"/>
      <c r="BH145" s="479"/>
    </row>
    <row r="146" spans="1:60" x14ac:dyDescent="0.25">
      <c r="A146" s="465">
        <v>141</v>
      </c>
      <c r="L146" s="53" t="e">
        <f t="shared" si="22"/>
        <v>#DIV/0!</v>
      </c>
      <c r="M146" s="6" t="e">
        <f t="shared" si="23"/>
        <v>#DIV/0!</v>
      </c>
      <c r="N146" s="6" t="e">
        <f t="shared" si="24"/>
        <v>#DIV/0!</v>
      </c>
      <c r="O146" s="6" t="e">
        <f t="shared" si="25"/>
        <v>#DIV/0!</v>
      </c>
      <c r="P146" s="6" t="e">
        <f t="shared" si="26"/>
        <v>#DIV/0!</v>
      </c>
      <c r="Q146" s="6" t="e">
        <f t="shared" si="27"/>
        <v>#DIV/0!</v>
      </c>
      <c r="R146" s="6" t="e">
        <f t="shared" si="28"/>
        <v>#DIV/0!</v>
      </c>
      <c r="S146" s="6" t="e">
        <f t="shared" si="29"/>
        <v>#DIV/0!</v>
      </c>
      <c r="T146" s="6" t="e">
        <f t="shared" si="30"/>
        <v>#DIV/0!</v>
      </c>
      <c r="U146" s="6" t="e">
        <f t="shared" si="31"/>
        <v>#DIV/0!</v>
      </c>
      <c r="W146" s="479"/>
      <c r="X146" s="479"/>
      <c r="Y146" s="479"/>
      <c r="Z146" s="479"/>
      <c r="AA146" s="479"/>
      <c r="AB146" s="479"/>
      <c r="AC146" s="479"/>
      <c r="AD146" s="479"/>
      <c r="AE146" s="479"/>
      <c r="AF146" s="479"/>
      <c r="AG146" s="479"/>
      <c r="AH146" s="479"/>
      <c r="AI146" s="479"/>
      <c r="AJ146" s="479"/>
      <c r="AK146" s="479"/>
      <c r="AL146" s="479"/>
      <c r="AM146" s="479"/>
      <c r="AN146" s="479"/>
      <c r="AO146" s="479"/>
      <c r="AP146" s="479"/>
      <c r="AQ146" s="479"/>
      <c r="AR146" s="479"/>
      <c r="AS146" s="479"/>
      <c r="AT146" s="479"/>
      <c r="AU146" s="479"/>
      <c r="AV146" s="479"/>
      <c r="AW146" s="479"/>
      <c r="AX146" s="479"/>
      <c r="AY146" s="479"/>
      <c r="AZ146" s="479"/>
      <c r="BA146" s="479"/>
      <c r="BB146" s="479"/>
      <c r="BC146" s="479"/>
      <c r="BD146" s="479"/>
      <c r="BE146" s="479"/>
      <c r="BF146" s="479"/>
      <c r="BG146" s="479"/>
      <c r="BH146" s="479"/>
    </row>
    <row r="147" spans="1:60" x14ac:dyDescent="0.25">
      <c r="A147" s="465">
        <v>142</v>
      </c>
      <c r="L147" s="53" t="e">
        <f t="shared" si="22"/>
        <v>#DIV/0!</v>
      </c>
      <c r="M147" s="6" t="e">
        <f t="shared" si="23"/>
        <v>#DIV/0!</v>
      </c>
      <c r="N147" s="6" t="e">
        <f t="shared" si="24"/>
        <v>#DIV/0!</v>
      </c>
      <c r="O147" s="6" t="e">
        <f t="shared" si="25"/>
        <v>#DIV/0!</v>
      </c>
      <c r="P147" s="6" t="e">
        <f t="shared" si="26"/>
        <v>#DIV/0!</v>
      </c>
      <c r="Q147" s="6" t="e">
        <f t="shared" si="27"/>
        <v>#DIV/0!</v>
      </c>
      <c r="R147" s="6" t="e">
        <f t="shared" si="28"/>
        <v>#DIV/0!</v>
      </c>
      <c r="S147" s="6" t="e">
        <f t="shared" si="29"/>
        <v>#DIV/0!</v>
      </c>
      <c r="T147" s="6" t="e">
        <f t="shared" si="30"/>
        <v>#DIV/0!</v>
      </c>
      <c r="U147" s="6" t="e">
        <f t="shared" si="31"/>
        <v>#DIV/0!</v>
      </c>
      <c r="W147" s="479"/>
      <c r="X147" s="479"/>
      <c r="Y147" s="479"/>
      <c r="Z147" s="479"/>
      <c r="AA147" s="479"/>
      <c r="AB147" s="479"/>
      <c r="AC147" s="479"/>
      <c r="AD147" s="479"/>
      <c r="AE147" s="479"/>
      <c r="AF147" s="479"/>
      <c r="AG147" s="479"/>
      <c r="AH147" s="479"/>
      <c r="AI147" s="479"/>
      <c r="AJ147" s="479"/>
      <c r="AK147" s="479"/>
      <c r="AL147" s="479"/>
      <c r="AM147" s="479"/>
      <c r="AN147" s="479"/>
      <c r="AO147" s="479"/>
      <c r="AP147" s="479"/>
      <c r="AQ147" s="479"/>
      <c r="AR147" s="479"/>
      <c r="AS147" s="479"/>
      <c r="AT147" s="479"/>
      <c r="AU147" s="479"/>
      <c r="AV147" s="479"/>
      <c r="AW147" s="479"/>
      <c r="AX147" s="479"/>
      <c r="AY147" s="479"/>
      <c r="AZ147" s="479"/>
      <c r="BA147" s="479"/>
      <c r="BB147" s="479"/>
      <c r="BC147" s="479"/>
      <c r="BD147" s="479"/>
      <c r="BE147" s="479"/>
      <c r="BF147" s="479"/>
      <c r="BG147" s="479"/>
      <c r="BH147" s="479"/>
    </row>
    <row r="148" spans="1:60" x14ac:dyDescent="0.25">
      <c r="A148" s="465">
        <v>143</v>
      </c>
      <c r="L148" s="53" t="e">
        <f t="shared" si="22"/>
        <v>#DIV/0!</v>
      </c>
      <c r="M148" s="6" t="e">
        <f t="shared" si="23"/>
        <v>#DIV/0!</v>
      </c>
      <c r="N148" s="6" t="e">
        <f t="shared" si="24"/>
        <v>#DIV/0!</v>
      </c>
      <c r="O148" s="6" t="e">
        <f t="shared" si="25"/>
        <v>#DIV/0!</v>
      </c>
      <c r="P148" s="6" t="e">
        <f t="shared" si="26"/>
        <v>#DIV/0!</v>
      </c>
      <c r="Q148" s="6" t="e">
        <f t="shared" si="27"/>
        <v>#DIV/0!</v>
      </c>
      <c r="R148" s="6" t="e">
        <f t="shared" si="28"/>
        <v>#DIV/0!</v>
      </c>
      <c r="S148" s="6" t="e">
        <f t="shared" si="29"/>
        <v>#DIV/0!</v>
      </c>
      <c r="T148" s="6" t="e">
        <f t="shared" si="30"/>
        <v>#DIV/0!</v>
      </c>
      <c r="U148" s="6" t="e">
        <f t="shared" si="31"/>
        <v>#DIV/0!</v>
      </c>
      <c r="W148" s="479"/>
      <c r="X148" s="479"/>
      <c r="Y148" s="479"/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/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</row>
    <row r="149" spans="1:60" x14ac:dyDescent="0.25">
      <c r="A149" s="465">
        <v>144</v>
      </c>
      <c r="L149" s="53" t="e">
        <f t="shared" si="22"/>
        <v>#DIV/0!</v>
      </c>
      <c r="M149" s="6" t="e">
        <f t="shared" si="23"/>
        <v>#DIV/0!</v>
      </c>
      <c r="N149" s="6" t="e">
        <f t="shared" si="24"/>
        <v>#DIV/0!</v>
      </c>
      <c r="O149" s="6" t="e">
        <f t="shared" si="25"/>
        <v>#DIV/0!</v>
      </c>
      <c r="P149" s="6" t="e">
        <f t="shared" si="26"/>
        <v>#DIV/0!</v>
      </c>
      <c r="Q149" s="6" t="e">
        <f t="shared" si="27"/>
        <v>#DIV/0!</v>
      </c>
      <c r="R149" s="6" t="e">
        <f t="shared" si="28"/>
        <v>#DIV/0!</v>
      </c>
      <c r="S149" s="6" t="e">
        <f t="shared" si="29"/>
        <v>#DIV/0!</v>
      </c>
      <c r="T149" s="6" t="e">
        <f t="shared" si="30"/>
        <v>#DIV/0!</v>
      </c>
      <c r="U149" s="6" t="e">
        <f t="shared" si="31"/>
        <v>#DIV/0!</v>
      </c>
      <c r="W149" s="479"/>
      <c r="X149" s="479"/>
      <c r="Y149" s="479"/>
      <c r="Z149" s="479"/>
      <c r="AA149" s="479"/>
      <c r="AB149" s="479"/>
      <c r="AC149" s="479"/>
      <c r="AD149" s="479"/>
      <c r="AE149" s="479"/>
      <c r="AF149" s="479"/>
      <c r="AG149" s="479"/>
      <c r="AH149" s="479"/>
      <c r="AI149" s="479"/>
      <c r="AJ149" s="479"/>
      <c r="AK149" s="479"/>
      <c r="AL149" s="479"/>
      <c r="AM149" s="479"/>
      <c r="AN149" s="479"/>
      <c r="AO149" s="479"/>
      <c r="AP149" s="479"/>
      <c r="AQ149" s="479"/>
      <c r="AR149" s="479"/>
      <c r="AS149" s="479"/>
      <c r="AT149" s="479"/>
      <c r="AU149" s="479"/>
      <c r="AV149" s="479"/>
      <c r="AW149" s="479"/>
      <c r="AX149" s="479"/>
      <c r="AY149" s="479"/>
      <c r="AZ149" s="479"/>
      <c r="BA149" s="479"/>
      <c r="BB149" s="479"/>
      <c r="BC149" s="479"/>
      <c r="BD149" s="479"/>
      <c r="BE149" s="479"/>
      <c r="BF149" s="479"/>
      <c r="BG149" s="479"/>
      <c r="BH149" s="479"/>
    </row>
    <row r="150" spans="1:60" x14ac:dyDescent="0.25">
      <c r="A150" s="465">
        <v>145</v>
      </c>
      <c r="L150" s="53" t="e">
        <f t="shared" si="22"/>
        <v>#DIV/0!</v>
      </c>
      <c r="M150" s="6" t="e">
        <f t="shared" si="23"/>
        <v>#DIV/0!</v>
      </c>
      <c r="N150" s="6" t="e">
        <f t="shared" si="24"/>
        <v>#DIV/0!</v>
      </c>
      <c r="O150" s="6" t="e">
        <f t="shared" si="25"/>
        <v>#DIV/0!</v>
      </c>
      <c r="P150" s="6" t="e">
        <f t="shared" si="26"/>
        <v>#DIV/0!</v>
      </c>
      <c r="Q150" s="6" t="e">
        <f t="shared" si="27"/>
        <v>#DIV/0!</v>
      </c>
      <c r="R150" s="6" t="e">
        <f t="shared" si="28"/>
        <v>#DIV/0!</v>
      </c>
      <c r="S150" s="6" t="e">
        <f t="shared" si="29"/>
        <v>#DIV/0!</v>
      </c>
      <c r="T150" s="6" t="e">
        <f t="shared" si="30"/>
        <v>#DIV/0!</v>
      </c>
      <c r="U150" s="6" t="e">
        <f t="shared" si="31"/>
        <v>#DIV/0!</v>
      </c>
      <c r="W150" s="479"/>
      <c r="X150" s="479"/>
      <c r="Y150" s="479"/>
      <c r="Z150" s="479"/>
      <c r="AA150" s="479"/>
      <c r="AB150" s="479"/>
      <c r="AC150" s="479"/>
      <c r="AD150" s="479"/>
      <c r="AE150" s="479"/>
      <c r="AF150" s="479"/>
      <c r="AG150" s="479"/>
      <c r="AH150" s="479"/>
      <c r="AI150" s="479"/>
      <c r="AJ150" s="479"/>
      <c r="AK150" s="479"/>
      <c r="AL150" s="479"/>
      <c r="AM150" s="479"/>
      <c r="AN150" s="479"/>
      <c r="AO150" s="479"/>
      <c r="AP150" s="479"/>
      <c r="AQ150" s="479"/>
      <c r="AR150" s="479"/>
      <c r="AS150" s="479"/>
      <c r="AT150" s="479"/>
      <c r="AU150" s="479"/>
      <c r="AV150" s="479"/>
      <c r="AW150" s="479"/>
      <c r="AX150" s="479"/>
      <c r="AY150" s="479"/>
      <c r="AZ150" s="479"/>
      <c r="BA150" s="479"/>
      <c r="BB150" s="479"/>
      <c r="BC150" s="479"/>
      <c r="BD150" s="479"/>
      <c r="BE150" s="479"/>
      <c r="BF150" s="479"/>
      <c r="BG150" s="479"/>
      <c r="BH150" s="479"/>
    </row>
    <row r="151" spans="1:60" x14ac:dyDescent="0.25">
      <c r="A151" s="465">
        <v>146</v>
      </c>
      <c r="L151" s="53" t="e">
        <f t="shared" si="22"/>
        <v>#DIV/0!</v>
      </c>
      <c r="M151" s="6" t="e">
        <f t="shared" si="23"/>
        <v>#DIV/0!</v>
      </c>
      <c r="N151" s="6" t="e">
        <f t="shared" si="24"/>
        <v>#DIV/0!</v>
      </c>
      <c r="O151" s="6" t="e">
        <f t="shared" si="25"/>
        <v>#DIV/0!</v>
      </c>
      <c r="P151" s="6" t="e">
        <f t="shared" si="26"/>
        <v>#DIV/0!</v>
      </c>
      <c r="Q151" s="6" t="e">
        <f t="shared" si="27"/>
        <v>#DIV/0!</v>
      </c>
      <c r="R151" s="6" t="e">
        <f t="shared" si="28"/>
        <v>#DIV/0!</v>
      </c>
      <c r="S151" s="6" t="e">
        <f t="shared" si="29"/>
        <v>#DIV/0!</v>
      </c>
      <c r="T151" s="6" t="e">
        <f t="shared" si="30"/>
        <v>#DIV/0!</v>
      </c>
      <c r="U151" s="6" t="e">
        <f t="shared" si="31"/>
        <v>#DIV/0!</v>
      </c>
      <c r="W151" s="479"/>
      <c r="X151" s="479"/>
      <c r="Y151" s="479"/>
      <c r="Z151" s="479"/>
      <c r="AA151" s="479"/>
      <c r="AB151" s="479"/>
      <c r="AC151" s="479"/>
      <c r="AD151" s="479"/>
      <c r="AE151" s="479"/>
      <c r="AF151" s="479"/>
      <c r="AG151" s="479"/>
      <c r="AH151" s="479"/>
      <c r="AI151" s="479"/>
      <c r="AJ151" s="479"/>
      <c r="AK151" s="479"/>
      <c r="AL151" s="479"/>
      <c r="AM151" s="479"/>
      <c r="AN151" s="479"/>
      <c r="AO151" s="479"/>
      <c r="AP151" s="479"/>
      <c r="AQ151" s="479"/>
      <c r="AR151" s="479"/>
      <c r="AS151" s="479"/>
      <c r="AT151" s="479"/>
      <c r="AU151" s="479"/>
      <c r="AV151" s="479"/>
      <c r="AW151" s="479"/>
      <c r="AX151" s="479"/>
      <c r="AY151" s="479"/>
      <c r="AZ151" s="479"/>
      <c r="BA151" s="479"/>
      <c r="BB151" s="479"/>
      <c r="BC151" s="479"/>
      <c r="BD151" s="479"/>
      <c r="BE151" s="479"/>
      <c r="BF151" s="479"/>
    </row>
    <row r="152" spans="1:60" x14ac:dyDescent="0.25">
      <c r="A152" s="465">
        <v>147</v>
      </c>
      <c r="L152" s="53" t="e">
        <f t="shared" si="22"/>
        <v>#DIV/0!</v>
      </c>
      <c r="M152" s="6" t="e">
        <f t="shared" si="23"/>
        <v>#DIV/0!</v>
      </c>
      <c r="N152" s="6" t="e">
        <f t="shared" si="24"/>
        <v>#DIV/0!</v>
      </c>
      <c r="O152" s="6" t="e">
        <f t="shared" si="25"/>
        <v>#DIV/0!</v>
      </c>
      <c r="P152" s="6" t="e">
        <f t="shared" si="26"/>
        <v>#DIV/0!</v>
      </c>
      <c r="Q152" s="6" t="e">
        <f t="shared" si="27"/>
        <v>#DIV/0!</v>
      </c>
      <c r="R152" s="6" t="e">
        <f t="shared" si="28"/>
        <v>#DIV/0!</v>
      </c>
      <c r="S152" s="6" t="e">
        <f t="shared" si="29"/>
        <v>#DIV/0!</v>
      </c>
      <c r="T152" s="6" t="e">
        <f t="shared" si="30"/>
        <v>#DIV/0!</v>
      </c>
      <c r="U152" s="6" t="e">
        <f t="shared" si="31"/>
        <v>#DIV/0!</v>
      </c>
      <c r="W152" s="479"/>
      <c r="X152" s="479"/>
      <c r="Y152" s="479"/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/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</row>
    <row r="153" spans="1:60" x14ac:dyDescent="0.25">
      <c r="A153" s="465">
        <v>148</v>
      </c>
      <c r="L153" s="53" t="e">
        <f t="shared" si="22"/>
        <v>#DIV/0!</v>
      </c>
      <c r="M153" s="6" t="e">
        <f t="shared" si="23"/>
        <v>#DIV/0!</v>
      </c>
      <c r="N153" s="6" t="e">
        <f t="shared" si="24"/>
        <v>#DIV/0!</v>
      </c>
      <c r="O153" s="6" t="e">
        <f t="shared" si="25"/>
        <v>#DIV/0!</v>
      </c>
      <c r="P153" s="6" t="e">
        <f t="shared" si="26"/>
        <v>#DIV/0!</v>
      </c>
      <c r="Q153" s="6" t="e">
        <f t="shared" si="27"/>
        <v>#DIV/0!</v>
      </c>
      <c r="R153" s="6" t="e">
        <f t="shared" si="28"/>
        <v>#DIV/0!</v>
      </c>
      <c r="S153" s="6" t="e">
        <f t="shared" si="29"/>
        <v>#DIV/0!</v>
      </c>
      <c r="T153" s="6" t="e">
        <f t="shared" si="30"/>
        <v>#DIV/0!</v>
      </c>
      <c r="U153" s="6" t="e">
        <f t="shared" si="31"/>
        <v>#DIV/0!</v>
      </c>
      <c r="W153" s="479"/>
      <c r="X153" s="479"/>
      <c r="Y153" s="479"/>
      <c r="Z153" s="479"/>
      <c r="AA153" s="479"/>
      <c r="AB153" s="479"/>
      <c r="AC153" s="479"/>
      <c r="AD153" s="479"/>
      <c r="AE153" s="479"/>
      <c r="AF153" s="479"/>
      <c r="AG153" s="479"/>
      <c r="AH153" s="479"/>
      <c r="AI153" s="479"/>
      <c r="AJ153" s="479"/>
      <c r="AK153" s="479"/>
      <c r="AL153" s="479"/>
      <c r="AM153" s="479"/>
      <c r="AN153" s="479"/>
      <c r="AO153" s="479"/>
      <c r="AP153" s="479"/>
      <c r="AQ153" s="479"/>
      <c r="AR153" s="479"/>
      <c r="AS153" s="479"/>
      <c r="AT153" s="479"/>
      <c r="AU153" s="479"/>
      <c r="AV153" s="479"/>
      <c r="AW153" s="479"/>
      <c r="AX153" s="479"/>
      <c r="AY153" s="479"/>
      <c r="AZ153" s="479"/>
      <c r="BA153" s="479"/>
      <c r="BB153" s="479"/>
      <c r="BC153" s="479"/>
      <c r="BD153" s="479"/>
      <c r="BE153" s="479"/>
      <c r="BF153" s="479"/>
    </row>
    <row r="154" spans="1:60" x14ac:dyDescent="0.25">
      <c r="A154" s="465">
        <v>149</v>
      </c>
      <c r="L154" s="53" t="e">
        <f t="shared" si="22"/>
        <v>#DIV/0!</v>
      </c>
      <c r="M154" s="6" t="e">
        <f t="shared" si="23"/>
        <v>#DIV/0!</v>
      </c>
      <c r="N154" s="6" t="e">
        <f t="shared" si="24"/>
        <v>#DIV/0!</v>
      </c>
      <c r="O154" s="6" t="e">
        <f t="shared" si="25"/>
        <v>#DIV/0!</v>
      </c>
      <c r="P154" s="6" t="e">
        <f t="shared" si="26"/>
        <v>#DIV/0!</v>
      </c>
      <c r="Q154" s="6" t="e">
        <f t="shared" si="27"/>
        <v>#DIV/0!</v>
      </c>
      <c r="R154" s="6" t="e">
        <f t="shared" si="28"/>
        <v>#DIV/0!</v>
      </c>
      <c r="S154" s="6" t="e">
        <f t="shared" si="29"/>
        <v>#DIV/0!</v>
      </c>
      <c r="T154" s="6" t="e">
        <f t="shared" si="30"/>
        <v>#DIV/0!</v>
      </c>
      <c r="U154" s="6" t="e">
        <f t="shared" si="31"/>
        <v>#DIV/0!</v>
      </c>
      <c r="W154" s="479"/>
      <c r="X154" s="479"/>
      <c r="Y154" s="479"/>
      <c r="Z154" s="479"/>
      <c r="AA154" s="479"/>
      <c r="AB154" s="479"/>
      <c r="AC154" s="479"/>
      <c r="AD154" s="479"/>
      <c r="AE154" s="479"/>
      <c r="AF154" s="479"/>
      <c r="AG154" s="479"/>
      <c r="AH154" s="479"/>
      <c r="AI154" s="479"/>
      <c r="AJ154" s="479"/>
      <c r="AK154" s="479"/>
      <c r="AL154" s="479"/>
      <c r="AM154" s="479"/>
      <c r="AN154" s="479"/>
      <c r="AO154" s="479"/>
      <c r="AP154" s="479"/>
      <c r="AQ154" s="479"/>
      <c r="AR154" s="479"/>
      <c r="AS154" s="479"/>
      <c r="AT154" s="479"/>
      <c r="AU154" s="479"/>
      <c r="AV154" s="479"/>
      <c r="AW154" s="479"/>
      <c r="AX154" s="479"/>
      <c r="AY154" s="479"/>
      <c r="AZ154" s="479"/>
      <c r="BA154" s="479"/>
      <c r="BB154" s="479"/>
      <c r="BC154" s="479"/>
      <c r="BD154" s="479"/>
      <c r="BE154" s="479"/>
      <c r="BF154" s="479"/>
    </row>
    <row r="155" spans="1:60" x14ac:dyDescent="0.25">
      <c r="A155" s="465">
        <v>150</v>
      </c>
      <c r="L155" s="53" t="e">
        <f t="shared" si="22"/>
        <v>#DIV/0!</v>
      </c>
      <c r="M155" s="6" t="e">
        <f t="shared" si="23"/>
        <v>#DIV/0!</v>
      </c>
      <c r="N155" s="6" t="e">
        <f t="shared" si="24"/>
        <v>#DIV/0!</v>
      </c>
      <c r="O155" s="6" t="e">
        <f t="shared" si="25"/>
        <v>#DIV/0!</v>
      </c>
      <c r="P155" s="6" t="e">
        <f t="shared" si="26"/>
        <v>#DIV/0!</v>
      </c>
      <c r="Q155" s="6" t="e">
        <f t="shared" si="27"/>
        <v>#DIV/0!</v>
      </c>
      <c r="R155" s="6" t="e">
        <f t="shared" si="28"/>
        <v>#DIV/0!</v>
      </c>
      <c r="S155" s="6" t="e">
        <f t="shared" si="29"/>
        <v>#DIV/0!</v>
      </c>
      <c r="T155" s="6" t="e">
        <f t="shared" si="30"/>
        <v>#DIV/0!</v>
      </c>
      <c r="U155" s="6" t="e">
        <f t="shared" si="31"/>
        <v>#DIV/0!</v>
      </c>
      <c r="W155" s="479"/>
      <c r="X155" s="479"/>
      <c r="Y155" s="479"/>
      <c r="Z155" s="479"/>
      <c r="AA155" s="479"/>
      <c r="AB155" s="479"/>
      <c r="AC155" s="479"/>
      <c r="AD155" s="479"/>
      <c r="AE155" s="479"/>
      <c r="AF155" s="479"/>
      <c r="AG155" s="479"/>
      <c r="AH155" s="479"/>
      <c r="AI155" s="479"/>
      <c r="AJ155" s="479"/>
      <c r="AK155" s="479"/>
      <c r="AL155" s="479"/>
      <c r="AM155" s="479"/>
      <c r="AN155" s="479"/>
      <c r="AO155" s="479"/>
      <c r="AP155" s="479"/>
      <c r="AQ155" s="479"/>
      <c r="AR155" s="479"/>
      <c r="AS155" s="479"/>
      <c r="AT155" s="479"/>
      <c r="AU155" s="479"/>
      <c r="AV155" s="479"/>
      <c r="AW155" s="479"/>
      <c r="AX155" s="479"/>
      <c r="AY155" s="479"/>
      <c r="AZ155" s="479"/>
      <c r="BA155" s="479"/>
      <c r="BB155" s="479"/>
      <c r="BC155" s="479"/>
      <c r="BD155" s="479"/>
      <c r="BE155" s="479"/>
      <c r="BF155" s="479"/>
    </row>
    <row r="156" spans="1:60" x14ac:dyDescent="0.25">
      <c r="A156" s="465">
        <v>151</v>
      </c>
      <c r="L156" s="53" t="e">
        <f t="shared" si="22"/>
        <v>#DIV/0!</v>
      </c>
      <c r="M156" s="6" t="e">
        <f t="shared" si="23"/>
        <v>#DIV/0!</v>
      </c>
      <c r="N156" s="6" t="e">
        <f t="shared" si="24"/>
        <v>#DIV/0!</v>
      </c>
      <c r="O156" s="6" t="e">
        <f t="shared" si="25"/>
        <v>#DIV/0!</v>
      </c>
      <c r="P156" s="6" t="e">
        <f t="shared" si="26"/>
        <v>#DIV/0!</v>
      </c>
      <c r="Q156" s="6" t="e">
        <f t="shared" si="27"/>
        <v>#DIV/0!</v>
      </c>
      <c r="R156" s="6" t="e">
        <f t="shared" si="28"/>
        <v>#DIV/0!</v>
      </c>
      <c r="S156" s="6" t="e">
        <f t="shared" si="29"/>
        <v>#DIV/0!</v>
      </c>
      <c r="T156" s="6" t="e">
        <f t="shared" si="30"/>
        <v>#DIV/0!</v>
      </c>
      <c r="U156" s="6" t="e">
        <f t="shared" si="31"/>
        <v>#DIV/0!</v>
      </c>
      <c r="W156" s="479"/>
      <c r="X156" s="479"/>
      <c r="Y156" s="479"/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/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</row>
    <row r="157" spans="1:60" x14ac:dyDescent="0.25">
      <c r="A157" s="465">
        <v>152</v>
      </c>
      <c r="L157" s="53" t="e">
        <f t="shared" si="22"/>
        <v>#DIV/0!</v>
      </c>
      <c r="M157" s="6" t="e">
        <f t="shared" si="23"/>
        <v>#DIV/0!</v>
      </c>
      <c r="N157" s="6" t="e">
        <f t="shared" si="24"/>
        <v>#DIV/0!</v>
      </c>
      <c r="O157" s="6" t="e">
        <f t="shared" si="25"/>
        <v>#DIV/0!</v>
      </c>
      <c r="P157" s="6" t="e">
        <f t="shared" si="26"/>
        <v>#DIV/0!</v>
      </c>
      <c r="Q157" s="6" t="e">
        <f t="shared" si="27"/>
        <v>#DIV/0!</v>
      </c>
      <c r="R157" s="6" t="e">
        <f t="shared" si="28"/>
        <v>#DIV/0!</v>
      </c>
      <c r="S157" s="6" t="e">
        <f t="shared" si="29"/>
        <v>#DIV/0!</v>
      </c>
      <c r="T157" s="6" t="e">
        <f t="shared" si="30"/>
        <v>#DIV/0!</v>
      </c>
      <c r="U157" s="6" t="e">
        <f t="shared" si="31"/>
        <v>#DIV/0!</v>
      </c>
      <c r="W157" s="479"/>
      <c r="X157" s="479"/>
      <c r="Y157" s="479"/>
      <c r="Z157" s="479"/>
      <c r="AA157" s="479"/>
      <c r="AB157" s="479"/>
      <c r="AC157" s="479"/>
      <c r="AD157" s="479"/>
      <c r="AE157" s="479"/>
      <c r="AF157" s="479"/>
      <c r="AG157" s="479"/>
      <c r="AH157" s="479"/>
      <c r="AI157" s="479"/>
      <c r="AJ157" s="479"/>
      <c r="AK157" s="479"/>
      <c r="AL157" s="479"/>
      <c r="AM157" s="479"/>
      <c r="AN157" s="479"/>
      <c r="AO157" s="479"/>
      <c r="AP157" s="479"/>
      <c r="AQ157" s="479"/>
      <c r="AR157" s="479"/>
      <c r="AS157" s="479"/>
      <c r="AT157" s="479"/>
      <c r="AU157" s="479"/>
      <c r="AV157" s="479"/>
      <c r="AW157" s="479"/>
      <c r="AX157" s="479"/>
      <c r="AY157" s="479"/>
      <c r="AZ157" s="479"/>
      <c r="BA157" s="479"/>
      <c r="BB157" s="479"/>
      <c r="BC157" s="479"/>
      <c r="BD157" s="479"/>
      <c r="BE157" s="479"/>
      <c r="BF157" s="479"/>
    </row>
    <row r="158" spans="1:60" x14ac:dyDescent="0.25">
      <c r="A158" s="465">
        <v>153</v>
      </c>
      <c r="L158" s="53" t="e">
        <f t="shared" si="22"/>
        <v>#DIV/0!</v>
      </c>
      <c r="M158" s="6" t="e">
        <f t="shared" si="23"/>
        <v>#DIV/0!</v>
      </c>
      <c r="N158" s="6" t="e">
        <f t="shared" si="24"/>
        <v>#DIV/0!</v>
      </c>
      <c r="O158" s="6" t="e">
        <f t="shared" si="25"/>
        <v>#DIV/0!</v>
      </c>
      <c r="P158" s="6" t="e">
        <f t="shared" si="26"/>
        <v>#DIV/0!</v>
      </c>
      <c r="Q158" s="6" t="e">
        <f t="shared" si="27"/>
        <v>#DIV/0!</v>
      </c>
      <c r="R158" s="6" t="e">
        <f t="shared" si="28"/>
        <v>#DIV/0!</v>
      </c>
      <c r="S158" s="6" t="e">
        <f t="shared" si="29"/>
        <v>#DIV/0!</v>
      </c>
      <c r="T158" s="6" t="e">
        <f t="shared" si="30"/>
        <v>#DIV/0!</v>
      </c>
      <c r="U158" s="6" t="e">
        <f t="shared" si="31"/>
        <v>#DIV/0!</v>
      </c>
      <c r="W158" s="479"/>
      <c r="X158" s="479"/>
      <c r="Y158" s="479"/>
      <c r="Z158" s="479"/>
      <c r="AA158" s="479"/>
      <c r="AB158" s="479"/>
      <c r="AC158" s="479"/>
      <c r="AD158" s="479"/>
      <c r="AE158" s="479"/>
      <c r="AF158" s="479"/>
      <c r="AG158" s="479"/>
      <c r="AH158" s="479"/>
      <c r="AI158" s="479"/>
      <c r="AJ158" s="479"/>
      <c r="AK158" s="479"/>
      <c r="AL158" s="479"/>
      <c r="AM158" s="479"/>
      <c r="AN158" s="479"/>
      <c r="AO158" s="479"/>
      <c r="AP158" s="479"/>
      <c r="AQ158" s="479"/>
      <c r="AR158" s="479"/>
      <c r="AS158" s="479"/>
      <c r="AT158" s="479"/>
      <c r="AU158" s="479"/>
      <c r="AV158" s="479"/>
      <c r="AW158" s="479"/>
      <c r="AX158" s="479"/>
      <c r="AY158" s="479"/>
      <c r="AZ158" s="479"/>
      <c r="BA158" s="479"/>
      <c r="BB158" s="479"/>
      <c r="BC158" s="479"/>
      <c r="BD158" s="479"/>
      <c r="BE158" s="479"/>
      <c r="BF158" s="479"/>
    </row>
    <row r="159" spans="1:60" x14ac:dyDescent="0.25">
      <c r="A159" s="465">
        <v>154</v>
      </c>
      <c r="L159" s="53" t="e">
        <f t="shared" si="22"/>
        <v>#DIV/0!</v>
      </c>
      <c r="M159" s="6" t="e">
        <f t="shared" si="23"/>
        <v>#DIV/0!</v>
      </c>
      <c r="N159" s="6" t="e">
        <f t="shared" si="24"/>
        <v>#DIV/0!</v>
      </c>
      <c r="O159" s="6" t="e">
        <f t="shared" si="25"/>
        <v>#DIV/0!</v>
      </c>
      <c r="P159" s="6" t="e">
        <f t="shared" si="26"/>
        <v>#DIV/0!</v>
      </c>
      <c r="Q159" s="6" t="e">
        <f t="shared" si="27"/>
        <v>#DIV/0!</v>
      </c>
      <c r="R159" s="6" t="e">
        <f t="shared" si="28"/>
        <v>#DIV/0!</v>
      </c>
      <c r="S159" s="6" t="e">
        <f t="shared" si="29"/>
        <v>#DIV/0!</v>
      </c>
      <c r="T159" s="6" t="e">
        <f t="shared" si="30"/>
        <v>#DIV/0!</v>
      </c>
      <c r="U159" s="6" t="e">
        <f t="shared" si="31"/>
        <v>#DIV/0!</v>
      </c>
      <c r="W159" s="479"/>
      <c r="X159" s="479"/>
      <c r="Y159" s="479"/>
      <c r="Z159" s="479"/>
      <c r="AA159" s="479"/>
      <c r="AB159" s="479"/>
      <c r="AC159" s="479"/>
      <c r="AD159" s="479"/>
      <c r="AE159" s="479"/>
      <c r="AF159" s="479"/>
      <c r="AG159" s="479"/>
      <c r="AH159" s="479"/>
      <c r="AI159" s="479"/>
      <c r="AJ159" s="479"/>
      <c r="AK159" s="479"/>
      <c r="AL159" s="479"/>
      <c r="AM159" s="479"/>
      <c r="AN159" s="479"/>
      <c r="AO159" s="479"/>
      <c r="AP159" s="479"/>
      <c r="AQ159" s="479"/>
      <c r="AR159" s="479"/>
      <c r="AS159" s="479"/>
      <c r="AT159" s="479"/>
      <c r="AU159" s="479"/>
      <c r="AV159" s="479"/>
      <c r="AW159" s="479"/>
      <c r="AX159" s="479"/>
      <c r="AY159" s="479"/>
      <c r="AZ159" s="479"/>
      <c r="BA159" s="479"/>
      <c r="BB159" s="479"/>
      <c r="BC159" s="479"/>
      <c r="BD159" s="479"/>
      <c r="BE159" s="479"/>
      <c r="BF159" s="479"/>
    </row>
    <row r="160" spans="1:60" x14ac:dyDescent="0.25">
      <c r="A160" s="465">
        <v>155</v>
      </c>
      <c r="L160" s="53" t="e">
        <f t="shared" si="22"/>
        <v>#DIV/0!</v>
      </c>
      <c r="M160" s="6" t="e">
        <f t="shared" si="23"/>
        <v>#DIV/0!</v>
      </c>
      <c r="N160" s="6" t="e">
        <f t="shared" si="24"/>
        <v>#DIV/0!</v>
      </c>
      <c r="O160" s="6" t="e">
        <f t="shared" si="25"/>
        <v>#DIV/0!</v>
      </c>
      <c r="P160" s="6" t="e">
        <f t="shared" si="26"/>
        <v>#DIV/0!</v>
      </c>
      <c r="Q160" s="6" t="e">
        <f t="shared" si="27"/>
        <v>#DIV/0!</v>
      </c>
      <c r="R160" s="6" t="e">
        <f t="shared" si="28"/>
        <v>#DIV/0!</v>
      </c>
      <c r="S160" s="6" t="e">
        <f t="shared" si="29"/>
        <v>#DIV/0!</v>
      </c>
      <c r="T160" s="6" t="e">
        <f t="shared" si="30"/>
        <v>#DIV/0!</v>
      </c>
      <c r="U160" s="6" t="e">
        <f t="shared" si="31"/>
        <v>#DIV/0!</v>
      </c>
      <c r="W160" s="479"/>
      <c r="X160" s="479"/>
      <c r="Y160" s="479"/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/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</row>
    <row r="161" spans="1:58" x14ac:dyDescent="0.25">
      <c r="A161" s="465">
        <v>156</v>
      </c>
      <c r="L161" s="53" t="e">
        <f t="shared" si="22"/>
        <v>#DIV/0!</v>
      </c>
      <c r="M161" s="6" t="e">
        <f t="shared" si="23"/>
        <v>#DIV/0!</v>
      </c>
      <c r="N161" s="6" t="e">
        <f t="shared" si="24"/>
        <v>#DIV/0!</v>
      </c>
      <c r="O161" s="6" t="e">
        <f t="shared" si="25"/>
        <v>#DIV/0!</v>
      </c>
      <c r="P161" s="6" t="e">
        <f t="shared" si="26"/>
        <v>#DIV/0!</v>
      </c>
      <c r="Q161" s="6" t="e">
        <f t="shared" si="27"/>
        <v>#DIV/0!</v>
      </c>
      <c r="R161" s="6" t="e">
        <f t="shared" si="28"/>
        <v>#DIV/0!</v>
      </c>
      <c r="S161" s="6" t="e">
        <f t="shared" si="29"/>
        <v>#DIV/0!</v>
      </c>
      <c r="T161" s="6" t="e">
        <f t="shared" si="30"/>
        <v>#DIV/0!</v>
      </c>
      <c r="U161" s="6" t="e">
        <f t="shared" si="31"/>
        <v>#DIV/0!</v>
      </c>
      <c r="W161" s="479"/>
      <c r="X161" s="479"/>
      <c r="Y161" s="479"/>
      <c r="Z161" s="479"/>
      <c r="AA161" s="479"/>
      <c r="AB161" s="479"/>
      <c r="AC161" s="479"/>
      <c r="AD161" s="479"/>
      <c r="AE161" s="479"/>
      <c r="AF161" s="479"/>
      <c r="AG161" s="479"/>
      <c r="AH161" s="479"/>
      <c r="AI161" s="479"/>
      <c r="AJ161" s="479"/>
      <c r="AK161" s="479"/>
      <c r="AL161" s="479"/>
      <c r="AM161" s="479"/>
      <c r="AN161" s="479"/>
      <c r="AO161" s="479"/>
      <c r="AP161" s="479"/>
      <c r="AQ161" s="479"/>
      <c r="AR161" s="479"/>
      <c r="AS161" s="479"/>
      <c r="AT161" s="479"/>
      <c r="AU161" s="479"/>
      <c r="AV161" s="479"/>
      <c r="AW161" s="479"/>
      <c r="AX161" s="479"/>
      <c r="AY161" s="479"/>
      <c r="AZ161" s="479"/>
      <c r="BA161" s="479"/>
      <c r="BB161" s="479"/>
      <c r="BC161" s="479"/>
      <c r="BD161" s="479"/>
      <c r="BE161" s="479"/>
      <c r="BF161" s="479"/>
    </row>
    <row r="162" spans="1:58" x14ac:dyDescent="0.25">
      <c r="A162" s="465">
        <v>157</v>
      </c>
      <c r="L162" s="53" t="e">
        <f t="shared" si="22"/>
        <v>#DIV/0!</v>
      </c>
      <c r="M162" s="6" t="e">
        <f t="shared" si="23"/>
        <v>#DIV/0!</v>
      </c>
      <c r="N162" s="6" t="e">
        <f t="shared" si="24"/>
        <v>#DIV/0!</v>
      </c>
      <c r="O162" s="6" t="e">
        <f t="shared" si="25"/>
        <v>#DIV/0!</v>
      </c>
      <c r="P162" s="6" t="e">
        <f t="shared" si="26"/>
        <v>#DIV/0!</v>
      </c>
      <c r="Q162" s="6" t="e">
        <f t="shared" si="27"/>
        <v>#DIV/0!</v>
      </c>
      <c r="R162" s="6" t="e">
        <f t="shared" si="28"/>
        <v>#DIV/0!</v>
      </c>
      <c r="S162" s="6" t="e">
        <f t="shared" si="29"/>
        <v>#DIV/0!</v>
      </c>
      <c r="T162" s="6" t="e">
        <f t="shared" si="30"/>
        <v>#DIV/0!</v>
      </c>
      <c r="U162" s="6" t="e">
        <f t="shared" si="31"/>
        <v>#DIV/0!</v>
      </c>
      <c r="W162" s="479"/>
      <c r="X162" s="479"/>
      <c r="Y162" s="479"/>
      <c r="Z162" s="479"/>
      <c r="AA162" s="479"/>
      <c r="AB162" s="479"/>
      <c r="AC162" s="479"/>
      <c r="AD162" s="479"/>
      <c r="AE162" s="479"/>
      <c r="AF162" s="479"/>
      <c r="AG162" s="479"/>
      <c r="AH162" s="479"/>
      <c r="AI162" s="479"/>
      <c r="AJ162" s="479"/>
      <c r="AK162" s="479"/>
      <c r="AL162" s="479"/>
      <c r="AM162" s="479"/>
      <c r="AN162" s="479"/>
      <c r="AO162" s="479"/>
      <c r="AP162" s="479"/>
      <c r="AQ162" s="479"/>
      <c r="AR162" s="479"/>
      <c r="AS162" s="479"/>
      <c r="AT162" s="479"/>
      <c r="AU162" s="479"/>
      <c r="AV162" s="479"/>
      <c r="AW162" s="479"/>
      <c r="AX162" s="479"/>
      <c r="AY162" s="479"/>
      <c r="AZ162" s="479"/>
      <c r="BA162" s="479"/>
      <c r="BB162" s="479"/>
      <c r="BC162" s="479"/>
      <c r="BD162" s="479"/>
      <c r="BE162" s="479"/>
      <c r="BF162" s="479"/>
    </row>
    <row r="163" spans="1:58" x14ac:dyDescent="0.25">
      <c r="A163" s="465">
        <v>158</v>
      </c>
      <c r="L163" s="53" t="e">
        <f t="shared" si="22"/>
        <v>#DIV/0!</v>
      </c>
      <c r="M163" s="6" t="e">
        <f t="shared" si="23"/>
        <v>#DIV/0!</v>
      </c>
      <c r="N163" s="6" t="e">
        <f t="shared" si="24"/>
        <v>#DIV/0!</v>
      </c>
      <c r="O163" s="6" t="e">
        <f t="shared" si="25"/>
        <v>#DIV/0!</v>
      </c>
      <c r="P163" s="6" t="e">
        <f t="shared" si="26"/>
        <v>#DIV/0!</v>
      </c>
      <c r="Q163" s="6" t="e">
        <f t="shared" si="27"/>
        <v>#DIV/0!</v>
      </c>
      <c r="R163" s="6" t="e">
        <f t="shared" si="28"/>
        <v>#DIV/0!</v>
      </c>
      <c r="S163" s="6" t="e">
        <f t="shared" si="29"/>
        <v>#DIV/0!</v>
      </c>
      <c r="T163" s="6" t="e">
        <f t="shared" si="30"/>
        <v>#DIV/0!</v>
      </c>
      <c r="U163" s="6" t="e">
        <f t="shared" si="31"/>
        <v>#DIV/0!</v>
      </c>
      <c r="W163" s="479"/>
      <c r="X163" s="479"/>
      <c r="Y163" s="479"/>
      <c r="Z163" s="479"/>
      <c r="AA163" s="479"/>
      <c r="AB163" s="479"/>
      <c r="AC163" s="479"/>
      <c r="AD163" s="479"/>
      <c r="AE163" s="479"/>
      <c r="AF163" s="479"/>
      <c r="AG163" s="479"/>
      <c r="AH163" s="479"/>
      <c r="AI163" s="479"/>
      <c r="AJ163" s="479"/>
      <c r="AK163" s="479"/>
      <c r="AL163" s="479"/>
      <c r="AM163" s="479"/>
      <c r="AN163" s="479"/>
      <c r="AO163" s="479"/>
      <c r="AP163" s="479"/>
      <c r="AQ163" s="479"/>
      <c r="AR163" s="479"/>
      <c r="AS163" s="479"/>
      <c r="AT163" s="479"/>
      <c r="AU163" s="479"/>
      <c r="AV163" s="479"/>
      <c r="AW163" s="479"/>
      <c r="AX163" s="479"/>
      <c r="AY163" s="479"/>
      <c r="AZ163" s="479"/>
      <c r="BA163" s="479"/>
      <c r="BB163" s="479"/>
      <c r="BC163" s="479"/>
      <c r="BD163" s="479"/>
      <c r="BE163" s="479"/>
      <c r="BF163" s="479"/>
    </row>
    <row r="164" spans="1:58" x14ac:dyDescent="0.25">
      <c r="A164" s="465">
        <v>159</v>
      </c>
      <c r="L164" s="53" t="e">
        <f t="shared" si="22"/>
        <v>#DIV/0!</v>
      </c>
      <c r="M164" s="6" t="e">
        <f t="shared" si="23"/>
        <v>#DIV/0!</v>
      </c>
      <c r="N164" s="6" t="e">
        <f t="shared" si="24"/>
        <v>#DIV/0!</v>
      </c>
      <c r="O164" s="6" t="e">
        <f t="shared" si="25"/>
        <v>#DIV/0!</v>
      </c>
      <c r="P164" s="6" t="e">
        <f t="shared" si="26"/>
        <v>#DIV/0!</v>
      </c>
      <c r="Q164" s="6" t="e">
        <f t="shared" si="27"/>
        <v>#DIV/0!</v>
      </c>
      <c r="R164" s="6" t="e">
        <f t="shared" si="28"/>
        <v>#DIV/0!</v>
      </c>
      <c r="S164" s="6" t="e">
        <f t="shared" si="29"/>
        <v>#DIV/0!</v>
      </c>
      <c r="T164" s="6" t="e">
        <f t="shared" si="30"/>
        <v>#DIV/0!</v>
      </c>
      <c r="U164" s="6" t="e">
        <f t="shared" si="31"/>
        <v>#DIV/0!</v>
      </c>
      <c r="W164" s="479"/>
      <c r="X164" s="479"/>
      <c r="Y164" s="479"/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/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</row>
    <row r="165" spans="1:58" x14ac:dyDescent="0.25">
      <c r="A165" s="465">
        <v>160</v>
      </c>
      <c r="L165" s="53" t="e">
        <f t="shared" si="22"/>
        <v>#DIV/0!</v>
      </c>
      <c r="M165" s="6" t="e">
        <f t="shared" si="23"/>
        <v>#DIV/0!</v>
      </c>
      <c r="N165" s="6" t="e">
        <f t="shared" si="24"/>
        <v>#DIV/0!</v>
      </c>
      <c r="O165" s="6" t="e">
        <f t="shared" si="25"/>
        <v>#DIV/0!</v>
      </c>
      <c r="P165" s="6" t="e">
        <f t="shared" si="26"/>
        <v>#DIV/0!</v>
      </c>
      <c r="Q165" s="6" t="e">
        <f t="shared" si="27"/>
        <v>#DIV/0!</v>
      </c>
      <c r="R165" s="6" t="e">
        <f t="shared" si="28"/>
        <v>#DIV/0!</v>
      </c>
      <c r="S165" s="6" t="e">
        <f t="shared" si="29"/>
        <v>#DIV/0!</v>
      </c>
      <c r="T165" s="6" t="e">
        <f t="shared" si="30"/>
        <v>#DIV/0!</v>
      </c>
      <c r="U165" s="6" t="e">
        <f t="shared" si="31"/>
        <v>#DIV/0!</v>
      </c>
      <c r="W165" s="479"/>
      <c r="X165" s="479"/>
      <c r="Y165" s="479"/>
      <c r="Z165" s="479"/>
      <c r="AA165" s="479"/>
      <c r="AB165" s="479"/>
      <c r="AC165" s="479"/>
      <c r="AD165" s="479"/>
      <c r="AE165" s="479"/>
      <c r="AF165" s="479"/>
      <c r="AG165" s="479"/>
      <c r="AH165" s="479"/>
      <c r="AI165" s="479"/>
      <c r="AJ165" s="479"/>
      <c r="AK165" s="479"/>
      <c r="AL165" s="479"/>
      <c r="AM165" s="479"/>
      <c r="AN165" s="479"/>
      <c r="AO165" s="479"/>
      <c r="AP165" s="479"/>
      <c r="AQ165" s="479"/>
      <c r="AR165" s="479"/>
      <c r="AS165" s="479"/>
      <c r="AT165" s="479"/>
      <c r="AU165" s="479"/>
      <c r="AV165" s="479"/>
      <c r="AW165" s="479"/>
      <c r="AX165" s="479"/>
      <c r="AY165" s="479"/>
      <c r="AZ165" s="479"/>
      <c r="BA165" s="479"/>
      <c r="BB165" s="479"/>
      <c r="BC165" s="479"/>
      <c r="BD165" s="479"/>
      <c r="BE165" s="479"/>
      <c r="BF165" s="479"/>
    </row>
    <row r="166" spans="1:58" x14ac:dyDescent="0.25">
      <c r="A166" s="465">
        <v>161</v>
      </c>
      <c r="L166" s="53" t="e">
        <f t="shared" si="22"/>
        <v>#DIV/0!</v>
      </c>
      <c r="M166" s="6" t="e">
        <f t="shared" si="23"/>
        <v>#DIV/0!</v>
      </c>
      <c r="N166" s="6" t="e">
        <f t="shared" si="24"/>
        <v>#DIV/0!</v>
      </c>
      <c r="O166" s="6" t="e">
        <f t="shared" si="25"/>
        <v>#DIV/0!</v>
      </c>
      <c r="P166" s="6" t="e">
        <f t="shared" si="26"/>
        <v>#DIV/0!</v>
      </c>
      <c r="Q166" s="6" t="e">
        <f t="shared" si="27"/>
        <v>#DIV/0!</v>
      </c>
      <c r="R166" s="6" t="e">
        <f t="shared" si="28"/>
        <v>#DIV/0!</v>
      </c>
      <c r="S166" s="6" t="e">
        <f t="shared" si="29"/>
        <v>#DIV/0!</v>
      </c>
      <c r="T166" s="6" t="e">
        <f t="shared" si="30"/>
        <v>#DIV/0!</v>
      </c>
      <c r="U166" s="6" t="e">
        <f t="shared" si="31"/>
        <v>#DIV/0!</v>
      </c>
      <c r="W166" s="479"/>
      <c r="X166" s="479"/>
      <c r="Y166" s="479"/>
      <c r="Z166" s="479"/>
      <c r="AA166" s="479"/>
      <c r="AB166" s="479"/>
      <c r="AC166" s="479"/>
      <c r="AD166" s="479"/>
      <c r="AE166" s="479"/>
      <c r="AF166" s="479"/>
      <c r="AG166" s="479"/>
      <c r="AH166" s="479"/>
      <c r="AI166" s="479"/>
      <c r="AJ166" s="479"/>
      <c r="AK166" s="479"/>
      <c r="AL166" s="479"/>
      <c r="AM166" s="479"/>
      <c r="AN166" s="479"/>
      <c r="AO166" s="479"/>
      <c r="AP166" s="479"/>
      <c r="AQ166" s="479"/>
      <c r="AR166" s="479"/>
      <c r="AS166" s="479"/>
      <c r="AT166" s="479"/>
      <c r="AU166" s="479"/>
      <c r="AV166" s="479"/>
      <c r="AW166" s="479"/>
      <c r="AX166" s="479"/>
      <c r="AY166" s="479"/>
      <c r="AZ166" s="479"/>
      <c r="BA166" s="479"/>
      <c r="BB166" s="479"/>
      <c r="BC166" s="479"/>
      <c r="BD166" s="479"/>
      <c r="BE166" s="479"/>
      <c r="BF166" s="479"/>
    </row>
    <row r="167" spans="1:58" x14ac:dyDescent="0.25">
      <c r="A167" s="465">
        <v>162</v>
      </c>
      <c r="L167" s="53" t="e">
        <f t="shared" si="22"/>
        <v>#DIV/0!</v>
      </c>
      <c r="M167" s="6" t="e">
        <f t="shared" si="23"/>
        <v>#DIV/0!</v>
      </c>
      <c r="N167" s="6" t="e">
        <f t="shared" si="24"/>
        <v>#DIV/0!</v>
      </c>
      <c r="O167" s="6" t="e">
        <f t="shared" si="25"/>
        <v>#DIV/0!</v>
      </c>
      <c r="P167" s="6" t="e">
        <f t="shared" si="26"/>
        <v>#DIV/0!</v>
      </c>
      <c r="Q167" s="6" t="e">
        <f t="shared" si="27"/>
        <v>#DIV/0!</v>
      </c>
      <c r="R167" s="6" t="e">
        <f t="shared" si="28"/>
        <v>#DIV/0!</v>
      </c>
      <c r="S167" s="6" t="e">
        <f t="shared" si="29"/>
        <v>#DIV/0!</v>
      </c>
      <c r="T167" s="6" t="e">
        <f t="shared" si="30"/>
        <v>#DIV/0!</v>
      </c>
      <c r="U167" s="6" t="e">
        <f t="shared" si="31"/>
        <v>#DIV/0!</v>
      </c>
      <c r="W167" s="479"/>
      <c r="X167" s="479"/>
      <c r="Y167" s="479"/>
      <c r="Z167" s="479"/>
      <c r="AA167" s="479"/>
      <c r="AB167" s="479"/>
      <c r="AC167" s="479"/>
      <c r="AD167" s="479"/>
      <c r="AE167" s="479"/>
      <c r="AF167" s="479"/>
      <c r="AG167" s="479"/>
      <c r="AH167" s="479"/>
      <c r="AI167" s="479"/>
      <c r="AJ167" s="479"/>
      <c r="AK167" s="479"/>
      <c r="AL167" s="479"/>
      <c r="AM167" s="479"/>
      <c r="AN167" s="479"/>
      <c r="AO167" s="479"/>
      <c r="AP167" s="479"/>
      <c r="AQ167" s="479"/>
      <c r="AR167" s="479"/>
      <c r="AS167" s="479"/>
      <c r="AT167" s="479"/>
      <c r="AU167" s="479"/>
      <c r="AV167" s="479"/>
      <c r="AW167" s="479"/>
      <c r="AX167" s="479"/>
      <c r="AY167" s="479"/>
      <c r="AZ167" s="479"/>
      <c r="BA167" s="479"/>
      <c r="BB167" s="479"/>
      <c r="BC167" s="479"/>
      <c r="BD167" s="479"/>
      <c r="BE167" s="479"/>
      <c r="BF167" s="479"/>
    </row>
    <row r="168" spans="1:58" x14ac:dyDescent="0.25">
      <c r="A168" s="465">
        <v>163</v>
      </c>
      <c r="L168" s="53" t="e">
        <f t="shared" si="22"/>
        <v>#DIV/0!</v>
      </c>
      <c r="M168" s="6" t="e">
        <f t="shared" si="23"/>
        <v>#DIV/0!</v>
      </c>
      <c r="N168" s="6" t="e">
        <f t="shared" si="24"/>
        <v>#DIV/0!</v>
      </c>
      <c r="O168" s="6" t="e">
        <f t="shared" si="25"/>
        <v>#DIV/0!</v>
      </c>
      <c r="P168" s="6" t="e">
        <f t="shared" si="26"/>
        <v>#DIV/0!</v>
      </c>
      <c r="Q168" s="6" t="e">
        <f t="shared" si="27"/>
        <v>#DIV/0!</v>
      </c>
      <c r="R168" s="6" t="e">
        <f t="shared" si="28"/>
        <v>#DIV/0!</v>
      </c>
      <c r="S168" s="6" t="e">
        <f t="shared" si="29"/>
        <v>#DIV/0!</v>
      </c>
      <c r="T168" s="6" t="e">
        <f t="shared" si="30"/>
        <v>#DIV/0!</v>
      </c>
      <c r="U168" s="6" t="e">
        <f t="shared" si="31"/>
        <v>#DIV/0!</v>
      </c>
      <c r="W168" s="479"/>
      <c r="X168" s="479"/>
      <c r="Y168" s="479"/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/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</row>
    <row r="169" spans="1:58" x14ac:dyDescent="0.25">
      <c r="A169" s="465">
        <v>164</v>
      </c>
      <c r="L169" s="53" t="e">
        <f t="shared" si="22"/>
        <v>#DIV/0!</v>
      </c>
      <c r="M169" s="6" t="e">
        <f t="shared" si="23"/>
        <v>#DIV/0!</v>
      </c>
      <c r="N169" s="6" t="e">
        <f t="shared" si="24"/>
        <v>#DIV/0!</v>
      </c>
      <c r="O169" s="6" t="e">
        <f t="shared" si="25"/>
        <v>#DIV/0!</v>
      </c>
      <c r="P169" s="6" t="e">
        <f t="shared" si="26"/>
        <v>#DIV/0!</v>
      </c>
      <c r="Q169" s="6" t="e">
        <f t="shared" si="27"/>
        <v>#DIV/0!</v>
      </c>
      <c r="R169" s="6" t="e">
        <f t="shared" si="28"/>
        <v>#DIV/0!</v>
      </c>
      <c r="S169" s="6" t="e">
        <f t="shared" si="29"/>
        <v>#DIV/0!</v>
      </c>
      <c r="T169" s="6" t="e">
        <f t="shared" si="30"/>
        <v>#DIV/0!</v>
      </c>
      <c r="U169" s="6" t="e">
        <f t="shared" si="31"/>
        <v>#DIV/0!</v>
      </c>
      <c r="W169" s="479"/>
      <c r="X169" s="479"/>
      <c r="Y169" s="479"/>
      <c r="Z169" s="479"/>
      <c r="AA169" s="479"/>
      <c r="AB169" s="479"/>
      <c r="AC169" s="479"/>
      <c r="AD169" s="479"/>
      <c r="AE169" s="479"/>
      <c r="AF169" s="479"/>
      <c r="AG169" s="479"/>
      <c r="AH169" s="479"/>
      <c r="AI169" s="479"/>
      <c r="AJ169" s="479"/>
      <c r="AK169" s="479"/>
      <c r="AL169" s="479"/>
      <c r="AM169" s="479"/>
      <c r="AN169" s="479"/>
      <c r="AO169" s="479"/>
      <c r="AP169" s="479"/>
      <c r="AQ169" s="479"/>
      <c r="AR169" s="479"/>
      <c r="AS169" s="479"/>
      <c r="AT169" s="479"/>
      <c r="AU169" s="479"/>
      <c r="AV169" s="479"/>
      <c r="AW169" s="479"/>
      <c r="AX169" s="479"/>
      <c r="AY169" s="479"/>
      <c r="AZ169" s="479"/>
      <c r="BA169" s="479"/>
      <c r="BB169" s="479"/>
      <c r="BC169" s="479"/>
      <c r="BD169" s="479"/>
      <c r="BE169" s="479"/>
      <c r="BF169" s="479"/>
    </row>
    <row r="170" spans="1:58" x14ac:dyDescent="0.25">
      <c r="A170" s="465">
        <v>165</v>
      </c>
      <c r="L170" s="53" t="e">
        <f t="shared" si="22"/>
        <v>#DIV/0!</v>
      </c>
      <c r="M170" s="6" t="e">
        <f t="shared" si="23"/>
        <v>#DIV/0!</v>
      </c>
      <c r="N170" s="6" t="e">
        <f t="shared" si="24"/>
        <v>#DIV/0!</v>
      </c>
      <c r="O170" s="6" t="e">
        <f t="shared" si="25"/>
        <v>#DIV/0!</v>
      </c>
      <c r="P170" s="6" t="e">
        <f t="shared" si="26"/>
        <v>#DIV/0!</v>
      </c>
      <c r="Q170" s="6" t="e">
        <f t="shared" si="27"/>
        <v>#DIV/0!</v>
      </c>
      <c r="R170" s="6" t="e">
        <f t="shared" si="28"/>
        <v>#DIV/0!</v>
      </c>
      <c r="S170" s="6" t="e">
        <f t="shared" si="29"/>
        <v>#DIV/0!</v>
      </c>
      <c r="T170" s="6" t="e">
        <f t="shared" si="30"/>
        <v>#DIV/0!</v>
      </c>
      <c r="U170" s="6" t="e">
        <f t="shared" si="31"/>
        <v>#DIV/0!</v>
      </c>
      <c r="W170" s="479"/>
      <c r="X170" s="479"/>
      <c r="Y170" s="479"/>
      <c r="Z170" s="479"/>
      <c r="AA170" s="479"/>
      <c r="AB170" s="479"/>
      <c r="AC170" s="479"/>
      <c r="AD170" s="479"/>
      <c r="AE170" s="479"/>
      <c r="AF170" s="479"/>
      <c r="AG170" s="479"/>
      <c r="AH170" s="479"/>
      <c r="AI170" s="479"/>
      <c r="AJ170" s="479"/>
      <c r="AK170" s="479"/>
      <c r="AL170" s="479"/>
      <c r="AM170" s="479"/>
      <c r="AN170" s="479"/>
      <c r="AO170" s="479"/>
      <c r="AP170" s="479"/>
      <c r="AQ170" s="479"/>
      <c r="AR170" s="479"/>
      <c r="AS170" s="479"/>
      <c r="AT170" s="479"/>
      <c r="AU170" s="479"/>
      <c r="AV170" s="479"/>
      <c r="AW170" s="479"/>
      <c r="AX170" s="479"/>
      <c r="AY170" s="479"/>
      <c r="AZ170" s="479"/>
      <c r="BA170" s="479"/>
      <c r="BB170" s="479"/>
      <c r="BC170" s="479"/>
      <c r="BD170" s="479"/>
      <c r="BE170" s="479"/>
      <c r="BF170" s="479"/>
    </row>
    <row r="171" spans="1:58" x14ac:dyDescent="0.25">
      <c r="A171" s="465">
        <v>166</v>
      </c>
      <c r="L171" s="53" t="e">
        <f t="shared" si="22"/>
        <v>#DIV/0!</v>
      </c>
      <c r="M171" s="6" t="e">
        <f t="shared" si="23"/>
        <v>#DIV/0!</v>
      </c>
      <c r="N171" s="6" t="e">
        <f t="shared" si="24"/>
        <v>#DIV/0!</v>
      </c>
      <c r="O171" s="6" t="e">
        <f t="shared" si="25"/>
        <v>#DIV/0!</v>
      </c>
      <c r="P171" s="6" t="e">
        <f t="shared" si="26"/>
        <v>#DIV/0!</v>
      </c>
      <c r="Q171" s="6" t="e">
        <f t="shared" si="27"/>
        <v>#DIV/0!</v>
      </c>
      <c r="R171" s="6" t="e">
        <f t="shared" si="28"/>
        <v>#DIV/0!</v>
      </c>
      <c r="S171" s="6" t="e">
        <f t="shared" si="29"/>
        <v>#DIV/0!</v>
      </c>
      <c r="T171" s="6" t="e">
        <f t="shared" si="30"/>
        <v>#DIV/0!</v>
      </c>
      <c r="U171" s="6" t="e">
        <f t="shared" si="31"/>
        <v>#DIV/0!</v>
      </c>
      <c r="W171" s="479"/>
      <c r="X171" s="479"/>
      <c r="Y171" s="479"/>
      <c r="Z171" s="479"/>
      <c r="AA171" s="479"/>
      <c r="AB171" s="479"/>
      <c r="AC171" s="479"/>
      <c r="AD171" s="479"/>
      <c r="AE171" s="479"/>
      <c r="AF171" s="479"/>
      <c r="AG171" s="479"/>
      <c r="AH171" s="479"/>
      <c r="AI171" s="479"/>
      <c r="AJ171" s="479"/>
      <c r="AK171" s="479"/>
      <c r="AL171" s="479"/>
      <c r="AM171" s="479"/>
      <c r="AN171" s="479"/>
      <c r="AO171" s="479"/>
      <c r="AP171" s="479"/>
      <c r="AQ171" s="479"/>
      <c r="AR171" s="479"/>
      <c r="AS171" s="479"/>
      <c r="AT171" s="479"/>
      <c r="AU171" s="479"/>
      <c r="AV171" s="479"/>
      <c r="AW171" s="479"/>
      <c r="AX171" s="479"/>
      <c r="AY171" s="479"/>
      <c r="AZ171" s="479"/>
      <c r="BA171" s="479"/>
      <c r="BB171" s="479"/>
      <c r="BC171" s="479"/>
      <c r="BD171" s="479"/>
      <c r="BE171" s="479"/>
      <c r="BF171" s="479"/>
    </row>
    <row r="172" spans="1:58" x14ac:dyDescent="0.25">
      <c r="A172" s="465">
        <v>167</v>
      </c>
      <c r="L172" s="53" t="e">
        <f t="shared" si="22"/>
        <v>#DIV/0!</v>
      </c>
      <c r="M172" s="6" t="e">
        <f t="shared" si="23"/>
        <v>#DIV/0!</v>
      </c>
      <c r="N172" s="6" t="e">
        <f t="shared" si="24"/>
        <v>#DIV/0!</v>
      </c>
      <c r="O172" s="6" t="e">
        <f t="shared" si="25"/>
        <v>#DIV/0!</v>
      </c>
      <c r="P172" s="6" t="e">
        <f t="shared" si="26"/>
        <v>#DIV/0!</v>
      </c>
      <c r="Q172" s="6" t="e">
        <f t="shared" si="27"/>
        <v>#DIV/0!</v>
      </c>
      <c r="R172" s="6" t="e">
        <f t="shared" si="28"/>
        <v>#DIV/0!</v>
      </c>
      <c r="S172" s="6" t="e">
        <f t="shared" si="29"/>
        <v>#DIV/0!</v>
      </c>
      <c r="T172" s="6" t="e">
        <f t="shared" si="30"/>
        <v>#DIV/0!</v>
      </c>
      <c r="U172" s="6" t="e">
        <f t="shared" si="31"/>
        <v>#DIV/0!</v>
      </c>
      <c r="W172" s="479"/>
      <c r="X172" s="479"/>
      <c r="Y172" s="479"/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/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</row>
    <row r="173" spans="1:58" x14ac:dyDescent="0.25">
      <c r="A173" s="465">
        <v>168</v>
      </c>
      <c r="L173" s="53" t="e">
        <f t="shared" si="22"/>
        <v>#DIV/0!</v>
      </c>
      <c r="M173" s="6" t="e">
        <f t="shared" si="23"/>
        <v>#DIV/0!</v>
      </c>
      <c r="N173" s="6" t="e">
        <f t="shared" si="24"/>
        <v>#DIV/0!</v>
      </c>
      <c r="O173" s="6" t="e">
        <f t="shared" si="25"/>
        <v>#DIV/0!</v>
      </c>
      <c r="P173" s="6" t="e">
        <f t="shared" si="26"/>
        <v>#DIV/0!</v>
      </c>
      <c r="Q173" s="6" t="e">
        <f t="shared" si="27"/>
        <v>#DIV/0!</v>
      </c>
      <c r="R173" s="6" t="e">
        <f t="shared" si="28"/>
        <v>#DIV/0!</v>
      </c>
      <c r="S173" s="6" t="e">
        <f t="shared" si="29"/>
        <v>#DIV/0!</v>
      </c>
      <c r="T173" s="6" t="e">
        <f t="shared" si="30"/>
        <v>#DIV/0!</v>
      </c>
      <c r="U173" s="6" t="e">
        <f t="shared" si="31"/>
        <v>#DIV/0!</v>
      </c>
      <c r="W173" s="479"/>
      <c r="X173" s="479"/>
      <c r="Y173" s="479"/>
      <c r="Z173" s="479"/>
      <c r="AA173" s="479"/>
      <c r="AB173" s="479"/>
      <c r="AC173" s="479"/>
      <c r="AD173" s="479"/>
      <c r="AE173" s="479"/>
      <c r="AF173" s="479"/>
      <c r="AG173" s="479"/>
      <c r="AH173" s="479"/>
      <c r="AI173" s="479"/>
      <c r="AJ173" s="479"/>
      <c r="AK173" s="479"/>
      <c r="AL173" s="479"/>
      <c r="AM173" s="479"/>
      <c r="AN173" s="479"/>
      <c r="AO173" s="479"/>
      <c r="AP173" s="479"/>
      <c r="AQ173" s="479"/>
      <c r="AR173" s="479"/>
      <c r="AS173" s="479"/>
      <c r="AT173" s="479"/>
      <c r="AU173" s="479"/>
      <c r="AV173" s="479"/>
      <c r="AW173" s="479"/>
      <c r="AX173" s="479"/>
      <c r="AY173" s="479"/>
      <c r="AZ173" s="479"/>
      <c r="BA173" s="479"/>
      <c r="BB173" s="479"/>
      <c r="BC173" s="479"/>
      <c r="BD173" s="479"/>
      <c r="BE173" s="479"/>
      <c r="BF173" s="479"/>
    </row>
    <row r="174" spans="1:58" x14ac:dyDescent="0.25">
      <c r="A174" s="465">
        <v>169</v>
      </c>
      <c r="L174" s="53" t="e">
        <f t="shared" si="22"/>
        <v>#DIV/0!</v>
      </c>
      <c r="M174" s="6" t="e">
        <f t="shared" si="23"/>
        <v>#DIV/0!</v>
      </c>
      <c r="N174" s="6" t="e">
        <f t="shared" si="24"/>
        <v>#DIV/0!</v>
      </c>
      <c r="O174" s="6" t="e">
        <f t="shared" si="25"/>
        <v>#DIV/0!</v>
      </c>
      <c r="P174" s="6" t="e">
        <f t="shared" si="26"/>
        <v>#DIV/0!</v>
      </c>
      <c r="Q174" s="6" t="e">
        <f t="shared" si="27"/>
        <v>#DIV/0!</v>
      </c>
      <c r="R174" s="6" t="e">
        <f t="shared" si="28"/>
        <v>#DIV/0!</v>
      </c>
      <c r="S174" s="6" t="e">
        <f t="shared" si="29"/>
        <v>#DIV/0!</v>
      </c>
      <c r="T174" s="6" t="e">
        <f t="shared" si="30"/>
        <v>#DIV/0!</v>
      </c>
      <c r="U174" s="6" t="e">
        <f t="shared" si="31"/>
        <v>#DIV/0!</v>
      </c>
      <c r="W174" s="479"/>
      <c r="X174" s="479"/>
      <c r="Y174" s="479"/>
      <c r="Z174" s="479"/>
      <c r="AA174" s="479"/>
      <c r="AB174" s="479"/>
      <c r="AC174" s="479"/>
      <c r="AD174" s="479"/>
      <c r="AE174" s="479"/>
      <c r="AF174" s="479"/>
      <c r="AG174" s="479"/>
      <c r="AH174" s="479"/>
      <c r="AI174" s="479"/>
      <c r="AJ174" s="479"/>
      <c r="AK174" s="479"/>
      <c r="AL174" s="479"/>
      <c r="AM174" s="479"/>
      <c r="AN174" s="479"/>
      <c r="AO174" s="479"/>
      <c r="AP174" s="479"/>
      <c r="AQ174" s="479"/>
      <c r="AR174" s="479"/>
      <c r="AS174" s="479"/>
      <c r="AT174" s="479"/>
      <c r="AU174" s="479"/>
      <c r="AV174" s="479"/>
      <c r="AW174" s="479"/>
      <c r="AX174" s="479"/>
      <c r="AY174" s="479"/>
      <c r="AZ174" s="479"/>
      <c r="BA174" s="479"/>
      <c r="BB174" s="479"/>
      <c r="BC174" s="479"/>
      <c r="BD174" s="479"/>
      <c r="BE174" s="479"/>
      <c r="BF174" s="479"/>
    </row>
    <row r="175" spans="1:58" x14ac:dyDescent="0.25">
      <c r="A175" s="465">
        <v>170</v>
      </c>
      <c r="L175" s="53" t="e">
        <f t="shared" si="22"/>
        <v>#DIV/0!</v>
      </c>
      <c r="M175" s="6" t="e">
        <f t="shared" si="23"/>
        <v>#DIV/0!</v>
      </c>
      <c r="N175" s="6" t="e">
        <f t="shared" si="24"/>
        <v>#DIV/0!</v>
      </c>
      <c r="O175" s="6" t="e">
        <f t="shared" si="25"/>
        <v>#DIV/0!</v>
      </c>
      <c r="P175" s="6" t="e">
        <f t="shared" si="26"/>
        <v>#DIV/0!</v>
      </c>
      <c r="Q175" s="6" t="e">
        <f t="shared" si="27"/>
        <v>#DIV/0!</v>
      </c>
      <c r="R175" s="6" t="e">
        <f t="shared" si="28"/>
        <v>#DIV/0!</v>
      </c>
      <c r="S175" s="6" t="e">
        <f t="shared" si="29"/>
        <v>#DIV/0!</v>
      </c>
      <c r="T175" s="6" t="e">
        <f t="shared" si="30"/>
        <v>#DIV/0!</v>
      </c>
      <c r="U175" s="6" t="e">
        <f t="shared" si="31"/>
        <v>#DIV/0!</v>
      </c>
      <c r="W175" s="479"/>
      <c r="X175" s="479"/>
      <c r="Y175" s="479"/>
      <c r="Z175" s="479"/>
      <c r="AA175" s="479"/>
      <c r="AB175" s="479"/>
      <c r="AC175" s="479"/>
      <c r="AD175" s="479"/>
      <c r="AE175" s="479"/>
      <c r="AF175" s="479"/>
      <c r="AG175" s="479"/>
      <c r="AH175" s="479"/>
      <c r="AI175" s="479"/>
      <c r="AJ175" s="479"/>
      <c r="AK175" s="479"/>
      <c r="AL175" s="479"/>
      <c r="AM175" s="479"/>
      <c r="AN175" s="479"/>
      <c r="AO175" s="479"/>
      <c r="AP175" s="479"/>
      <c r="AQ175" s="479"/>
      <c r="AR175" s="479"/>
      <c r="AS175" s="479"/>
      <c r="AT175" s="479"/>
      <c r="AU175" s="479"/>
      <c r="AV175" s="479"/>
      <c r="AW175" s="479"/>
      <c r="AX175" s="479"/>
      <c r="AY175" s="479"/>
      <c r="AZ175" s="479"/>
      <c r="BA175" s="479"/>
      <c r="BB175" s="479"/>
      <c r="BC175" s="479"/>
      <c r="BD175" s="479"/>
      <c r="BE175" s="479"/>
      <c r="BF175" s="479"/>
    </row>
    <row r="176" spans="1:58" x14ac:dyDescent="0.25">
      <c r="A176" s="465">
        <v>171</v>
      </c>
      <c r="L176" s="53" t="e">
        <f t="shared" si="22"/>
        <v>#DIV/0!</v>
      </c>
      <c r="M176" s="6" t="e">
        <f t="shared" si="23"/>
        <v>#DIV/0!</v>
      </c>
      <c r="N176" s="6" t="e">
        <f t="shared" si="24"/>
        <v>#DIV/0!</v>
      </c>
      <c r="O176" s="6" t="e">
        <f t="shared" si="25"/>
        <v>#DIV/0!</v>
      </c>
      <c r="P176" s="6" t="e">
        <f t="shared" si="26"/>
        <v>#DIV/0!</v>
      </c>
      <c r="Q176" s="6" t="e">
        <f t="shared" si="27"/>
        <v>#DIV/0!</v>
      </c>
      <c r="R176" s="6" t="e">
        <f t="shared" si="28"/>
        <v>#DIV/0!</v>
      </c>
      <c r="S176" s="6" t="e">
        <f t="shared" si="29"/>
        <v>#DIV/0!</v>
      </c>
      <c r="T176" s="6" t="e">
        <f t="shared" si="30"/>
        <v>#DIV/0!</v>
      </c>
      <c r="U176" s="6" t="e">
        <f t="shared" si="31"/>
        <v>#DIV/0!</v>
      </c>
      <c r="W176" s="479"/>
      <c r="X176" s="479"/>
      <c r="Y176" s="479"/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/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</row>
    <row r="177" spans="1:58" x14ac:dyDescent="0.25">
      <c r="A177" s="465">
        <v>172</v>
      </c>
      <c r="L177" s="53" t="e">
        <f t="shared" si="22"/>
        <v>#DIV/0!</v>
      </c>
      <c r="M177" s="6" t="e">
        <f t="shared" si="23"/>
        <v>#DIV/0!</v>
      </c>
      <c r="N177" s="6" t="e">
        <f t="shared" si="24"/>
        <v>#DIV/0!</v>
      </c>
      <c r="O177" s="6" t="e">
        <f t="shared" si="25"/>
        <v>#DIV/0!</v>
      </c>
      <c r="P177" s="6" t="e">
        <f t="shared" si="26"/>
        <v>#DIV/0!</v>
      </c>
      <c r="Q177" s="6" t="e">
        <f t="shared" si="27"/>
        <v>#DIV/0!</v>
      </c>
      <c r="R177" s="6" t="e">
        <f t="shared" si="28"/>
        <v>#DIV/0!</v>
      </c>
      <c r="S177" s="6" t="e">
        <f t="shared" si="29"/>
        <v>#DIV/0!</v>
      </c>
      <c r="T177" s="6" t="e">
        <f t="shared" si="30"/>
        <v>#DIV/0!</v>
      </c>
      <c r="U177" s="6" t="e">
        <f t="shared" si="31"/>
        <v>#DIV/0!</v>
      </c>
      <c r="W177" s="479"/>
      <c r="X177" s="479"/>
      <c r="Y177" s="479"/>
      <c r="Z177" s="479"/>
      <c r="AA177" s="479"/>
      <c r="AB177" s="479"/>
      <c r="AC177" s="479"/>
      <c r="AD177" s="479"/>
      <c r="AE177" s="479"/>
      <c r="AF177" s="479"/>
      <c r="AG177" s="479"/>
      <c r="AH177" s="479"/>
      <c r="AI177" s="479"/>
      <c r="AJ177" s="479"/>
      <c r="AK177" s="479"/>
      <c r="AL177" s="479"/>
      <c r="AM177" s="479"/>
      <c r="AN177" s="479"/>
      <c r="AO177" s="479"/>
      <c r="AP177" s="479"/>
      <c r="AQ177" s="479"/>
      <c r="AR177" s="479"/>
      <c r="AS177" s="479"/>
      <c r="AT177" s="479"/>
      <c r="AU177" s="479"/>
      <c r="AV177" s="479"/>
      <c r="AW177" s="479"/>
      <c r="AX177" s="479"/>
      <c r="AY177" s="479"/>
      <c r="AZ177" s="479"/>
      <c r="BA177" s="479"/>
      <c r="BB177" s="479"/>
      <c r="BC177" s="479"/>
      <c r="BD177" s="479"/>
      <c r="BE177" s="479"/>
      <c r="BF177" s="479"/>
    </row>
    <row r="178" spans="1:58" x14ac:dyDescent="0.25">
      <c r="A178" s="465">
        <v>173</v>
      </c>
      <c r="L178" s="53" t="e">
        <f t="shared" si="22"/>
        <v>#DIV/0!</v>
      </c>
      <c r="M178" s="6" t="e">
        <f t="shared" si="23"/>
        <v>#DIV/0!</v>
      </c>
      <c r="N178" s="6" t="e">
        <f t="shared" si="24"/>
        <v>#DIV/0!</v>
      </c>
      <c r="O178" s="6" t="e">
        <f t="shared" si="25"/>
        <v>#DIV/0!</v>
      </c>
      <c r="P178" s="6" t="e">
        <f t="shared" si="26"/>
        <v>#DIV/0!</v>
      </c>
      <c r="Q178" s="6" t="e">
        <f t="shared" si="27"/>
        <v>#DIV/0!</v>
      </c>
      <c r="R178" s="6" t="e">
        <f t="shared" si="28"/>
        <v>#DIV/0!</v>
      </c>
      <c r="S178" s="6" t="e">
        <f t="shared" si="29"/>
        <v>#DIV/0!</v>
      </c>
      <c r="T178" s="6" t="e">
        <f t="shared" si="30"/>
        <v>#DIV/0!</v>
      </c>
      <c r="U178" s="6" t="e">
        <f t="shared" si="31"/>
        <v>#DIV/0!</v>
      </c>
      <c r="W178" s="479"/>
      <c r="X178" s="479"/>
      <c r="Y178" s="479"/>
      <c r="Z178" s="479"/>
      <c r="AA178" s="479"/>
      <c r="AB178" s="479"/>
      <c r="AC178" s="479"/>
      <c r="AD178" s="479"/>
      <c r="AE178" s="479"/>
      <c r="AF178" s="479"/>
      <c r="AG178" s="479"/>
      <c r="AH178" s="479"/>
      <c r="AI178" s="479"/>
      <c r="AJ178" s="479"/>
      <c r="AK178" s="479"/>
      <c r="AL178" s="479"/>
      <c r="AM178" s="479"/>
      <c r="AN178" s="479"/>
      <c r="AO178" s="479"/>
      <c r="AP178" s="479"/>
      <c r="AQ178" s="479"/>
      <c r="AR178" s="479"/>
      <c r="AS178" s="479"/>
      <c r="AT178" s="479"/>
      <c r="AU178" s="479"/>
      <c r="AV178" s="479"/>
      <c r="AW178" s="479"/>
      <c r="AX178" s="479"/>
      <c r="AY178" s="479"/>
      <c r="AZ178" s="479"/>
      <c r="BA178" s="479"/>
      <c r="BB178" s="479"/>
      <c r="BC178" s="479"/>
      <c r="BD178" s="479"/>
      <c r="BE178" s="479"/>
      <c r="BF178" s="479"/>
    </row>
    <row r="179" spans="1:58" x14ac:dyDescent="0.25">
      <c r="A179" s="465">
        <v>174</v>
      </c>
      <c r="L179" s="53" t="e">
        <f t="shared" si="22"/>
        <v>#DIV/0!</v>
      </c>
      <c r="M179" s="6" t="e">
        <f t="shared" si="23"/>
        <v>#DIV/0!</v>
      </c>
      <c r="N179" s="6" t="e">
        <f t="shared" si="24"/>
        <v>#DIV/0!</v>
      </c>
      <c r="O179" s="6" t="e">
        <f t="shared" si="25"/>
        <v>#DIV/0!</v>
      </c>
      <c r="P179" s="6" t="e">
        <f t="shared" si="26"/>
        <v>#DIV/0!</v>
      </c>
      <c r="Q179" s="6" t="e">
        <f t="shared" si="27"/>
        <v>#DIV/0!</v>
      </c>
      <c r="R179" s="6" t="e">
        <f t="shared" si="28"/>
        <v>#DIV/0!</v>
      </c>
      <c r="S179" s="6" t="e">
        <f t="shared" si="29"/>
        <v>#DIV/0!</v>
      </c>
      <c r="T179" s="6" t="e">
        <f t="shared" si="30"/>
        <v>#DIV/0!</v>
      </c>
      <c r="U179" s="6" t="e">
        <f t="shared" si="31"/>
        <v>#DIV/0!</v>
      </c>
      <c r="W179" s="479"/>
      <c r="X179" s="479"/>
      <c r="Y179" s="479"/>
      <c r="Z179" s="479"/>
      <c r="AA179" s="479"/>
      <c r="AB179" s="479"/>
      <c r="AC179" s="479"/>
      <c r="AD179" s="479"/>
      <c r="AE179" s="479"/>
      <c r="AF179" s="479"/>
      <c r="AG179" s="479"/>
      <c r="AH179" s="479"/>
      <c r="AI179" s="479"/>
      <c r="AJ179" s="479"/>
      <c r="AK179" s="479"/>
      <c r="AL179" s="479"/>
      <c r="AM179" s="479"/>
      <c r="AN179" s="479"/>
      <c r="AO179" s="479"/>
      <c r="AP179" s="479"/>
      <c r="AQ179" s="479"/>
      <c r="AR179" s="479"/>
      <c r="AS179" s="479"/>
      <c r="AT179" s="479"/>
      <c r="AU179" s="479"/>
      <c r="AV179" s="479"/>
      <c r="AW179" s="479"/>
      <c r="AX179" s="479"/>
      <c r="AY179" s="479"/>
      <c r="AZ179" s="479"/>
      <c r="BA179" s="479"/>
      <c r="BB179" s="479"/>
      <c r="BC179" s="479"/>
      <c r="BD179" s="479"/>
      <c r="BE179" s="479"/>
      <c r="BF179" s="479"/>
    </row>
    <row r="180" spans="1:58" x14ac:dyDescent="0.25">
      <c r="A180" s="465">
        <v>175</v>
      </c>
      <c r="L180" s="53" t="e">
        <f t="shared" si="22"/>
        <v>#DIV/0!</v>
      </c>
      <c r="M180" s="6" t="e">
        <f t="shared" si="23"/>
        <v>#DIV/0!</v>
      </c>
      <c r="N180" s="6" t="e">
        <f t="shared" si="24"/>
        <v>#DIV/0!</v>
      </c>
      <c r="O180" s="6" t="e">
        <f t="shared" si="25"/>
        <v>#DIV/0!</v>
      </c>
      <c r="P180" s="6" t="e">
        <f t="shared" si="26"/>
        <v>#DIV/0!</v>
      </c>
      <c r="Q180" s="6" t="e">
        <f t="shared" si="27"/>
        <v>#DIV/0!</v>
      </c>
      <c r="R180" s="6" t="e">
        <f t="shared" si="28"/>
        <v>#DIV/0!</v>
      </c>
      <c r="S180" s="6" t="e">
        <f t="shared" si="29"/>
        <v>#DIV/0!</v>
      </c>
      <c r="T180" s="6" t="e">
        <f t="shared" si="30"/>
        <v>#DIV/0!</v>
      </c>
      <c r="U180" s="6" t="e">
        <f t="shared" si="31"/>
        <v>#DIV/0!</v>
      </c>
      <c r="W180" s="479"/>
      <c r="X180" s="479"/>
      <c r="Y180" s="479"/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/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</row>
    <row r="181" spans="1:58" x14ac:dyDescent="0.25">
      <c r="A181" s="465">
        <v>176</v>
      </c>
      <c r="L181" s="53" t="e">
        <f t="shared" si="22"/>
        <v>#DIV/0!</v>
      </c>
      <c r="M181" s="6" t="e">
        <f t="shared" si="23"/>
        <v>#DIV/0!</v>
      </c>
      <c r="N181" s="6" t="e">
        <f t="shared" si="24"/>
        <v>#DIV/0!</v>
      </c>
      <c r="O181" s="6" t="e">
        <f t="shared" si="25"/>
        <v>#DIV/0!</v>
      </c>
      <c r="P181" s="6" t="e">
        <f t="shared" si="26"/>
        <v>#DIV/0!</v>
      </c>
      <c r="Q181" s="6" t="e">
        <f t="shared" si="27"/>
        <v>#DIV/0!</v>
      </c>
      <c r="R181" s="6" t="e">
        <f t="shared" si="28"/>
        <v>#DIV/0!</v>
      </c>
      <c r="S181" s="6" t="e">
        <f t="shared" si="29"/>
        <v>#DIV/0!</v>
      </c>
      <c r="T181" s="6" t="e">
        <f t="shared" si="30"/>
        <v>#DIV/0!</v>
      </c>
      <c r="U181" s="6" t="e">
        <f t="shared" si="31"/>
        <v>#DIV/0!</v>
      </c>
      <c r="W181" s="479"/>
      <c r="X181" s="479"/>
      <c r="Y181" s="479"/>
      <c r="Z181" s="479"/>
      <c r="AA181" s="479"/>
      <c r="AB181" s="479"/>
      <c r="AC181" s="479"/>
      <c r="AD181" s="479"/>
      <c r="AE181" s="479"/>
      <c r="AF181" s="479"/>
      <c r="AG181" s="479"/>
      <c r="AH181" s="479"/>
      <c r="AI181" s="479"/>
      <c r="AJ181" s="479"/>
      <c r="AK181" s="479"/>
      <c r="AL181" s="479"/>
      <c r="AM181" s="479"/>
      <c r="AN181" s="479"/>
      <c r="AO181" s="479"/>
      <c r="AP181" s="479"/>
      <c r="AQ181" s="479"/>
      <c r="AR181" s="479"/>
      <c r="AS181" s="479"/>
      <c r="AT181" s="479"/>
      <c r="AU181" s="479"/>
      <c r="AV181" s="479"/>
      <c r="AW181" s="479"/>
      <c r="AX181" s="479"/>
      <c r="AY181" s="479"/>
      <c r="AZ181" s="479"/>
      <c r="BA181" s="479"/>
      <c r="BB181" s="479"/>
      <c r="BC181" s="479"/>
      <c r="BD181" s="479"/>
      <c r="BE181" s="479"/>
      <c r="BF181" s="479"/>
    </row>
    <row r="182" spans="1:58" x14ac:dyDescent="0.25">
      <c r="A182" s="465">
        <v>177</v>
      </c>
      <c r="L182" s="53" t="e">
        <f t="shared" si="22"/>
        <v>#DIV/0!</v>
      </c>
      <c r="M182" s="6" t="e">
        <f t="shared" si="23"/>
        <v>#DIV/0!</v>
      </c>
      <c r="N182" s="6" t="e">
        <f t="shared" si="24"/>
        <v>#DIV/0!</v>
      </c>
      <c r="O182" s="6" t="e">
        <f t="shared" si="25"/>
        <v>#DIV/0!</v>
      </c>
      <c r="P182" s="6" t="e">
        <f t="shared" si="26"/>
        <v>#DIV/0!</v>
      </c>
      <c r="Q182" s="6" t="e">
        <f t="shared" si="27"/>
        <v>#DIV/0!</v>
      </c>
      <c r="R182" s="6" t="e">
        <f t="shared" si="28"/>
        <v>#DIV/0!</v>
      </c>
      <c r="S182" s="6" t="e">
        <f t="shared" si="29"/>
        <v>#DIV/0!</v>
      </c>
      <c r="T182" s="6" t="e">
        <f t="shared" si="30"/>
        <v>#DIV/0!</v>
      </c>
      <c r="U182" s="6" t="e">
        <f t="shared" si="31"/>
        <v>#DIV/0!</v>
      </c>
    </row>
    <row r="183" spans="1:58" x14ac:dyDescent="0.25">
      <c r="A183" s="465">
        <v>178</v>
      </c>
      <c r="L183" s="53" t="e">
        <f t="shared" si="22"/>
        <v>#DIV/0!</v>
      </c>
      <c r="M183" s="6" t="e">
        <f t="shared" si="23"/>
        <v>#DIV/0!</v>
      </c>
      <c r="N183" s="6" t="e">
        <f t="shared" si="24"/>
        <v>#DIV/0!</v>
      </c>
      <c r="O183" s="6" t="e">
        <f t="shared" si="25"/>
        <v>#DIV/0!</v>
      </c>
      <c r="P183" s="6" t="e">
        <f t="shared" si="26"/>
        <v>#DIV/0!</v>
      </c>
      <c r="Q183" s="6" t="e">
        <f t="shared" si="27"/>
        <v>#DIV/0!</v>
      </c>
      <c r="R183" s="6" t="e">
        <f t="shared" si="28"/>
        <v>#DIV/0!</v>
      </c>
      <c r="S183" s="6" t="e">
        <f t="shared" si="29"/>
        <v>#DIV/0!</v>
      </c>
      <c r="T183" s="6" t="e">
        <f t="shared" si="30"/>
        <v>#DIV/0!</v>
      </c>
      <c r="U183" s="6" t="e">
        <f t="shared" si="31"/>
        <v>#DIV/0!</v>
      </c>
    </row>
    <row r="184" spans="1:58" x14ac:dyDescent="0.25">
      <c r="A184" s="465">
        <v>179</v>
      </c>
      <c r="L184" s="53" t="e">
        <f t="shared" si="22"/>
        <v>#DIV/0!</v>
      </c>
      <c r="M184" s="6" t="e">
        <f t="shared" si="23"/>
        <v>#DIV/0!</v>
      </c>
      <c r="N184" s="6" t="e">
        <f t="shared" si="24"/>
        <v>#DIV/0!</v>
      </c>
      <c r="O184" s="6" t="e">
        <f t="shared" si="25"/>
        <v>#DIV/0!</v>
      </c>
      <c r="P184" s="6" t="e">
        <f t="shared" si="26"/>
        <v>#DIV/0!</v>
      </c>
      <c r="Q184" s="6" t="e">
        <f t="shared" si="27"/>
        <v>#DIV/0!</v>
      </c>
      <c r="R184" s="6" t="e">
        <f t="shared" si="28"/>
        <v>#DIV/0!</v>
      </c>
      <c r="S184" s="6" t="e">
        <f t="shared" si="29"/>
        <v>#DIV/0!</v>
      </c>
      <c r="T184" s="6" t="e">
        <f t="shared" si="30"/>
        <v>#DIV/0!</v>
      </c>
      <c r="U184" s="6" t="e">
        <f t="shared" si="31"/>
        <v>#DIV/0!</v>
      </c>
    </row>
    <row r="185" spans="1:58" x14ac:dyDescent="0.25">
      <c r="A185" s="465">
        <v>180</v>
      </c>
      <c r="L185" s="53" t="e">
        <f t="shared" si="22"/>
        <v>#DIV/0!</v>
      </c>
      <c r="M185" s="6" t="e">
        <f t="shared" si="23"/>
        <v>#DIV/0!</v>
      </c>
      <c r="N185" s="6" t="e">
        <f t="shared" si="24"/>
        <v>#DIV/0!</v>
      </c>
      <c r="O185" s="6" t="e">
        <f t="shared" si="25"/>
        <v>#DIV/0!</v>
      </c>
      <c r="P185" s="6" t="e">
        <f t="shared" si="26"/>
        <v>#DIV/0!</v>
      </c>
      <c r="Q185" s="6" t="e">
        <f t="shared" si="27"/>
        <v>#DIV/0!</v>
      </c>
      <c r="R185" s="6" t="e">
        <f t="shared" si="28"/>
        <v>#DIV/0!</v>
      </c>
      <c r="S185" s="6" t="e">
        <f t="shared" si="29"/>
        <v>#DIV/0!</v>
      </c>
      <c r="T185" s="6" t="e">
        <f t="shared" si="30"/>
        <v>#DIV/0!</v>
      </c>
      <c r="U185" s="6" t="e">
        <f t="shared" si="31"/>
        <v>#DIV/0!</v>
      </c>
    </row>
    <row r="186" spans="1:58" x14ac:dyDescent="0.25">
      <c r="A186" s="465">
        <v>181</v>
      </c>
      <c r="L186" s="53" t="e">
        <f t="shared" si="22"/>
        <v>#DIV/0!</v>
      </c>
      <c r="M186" s="6" t="e">
        <f t="shared" si="23"/>
        <v>#DIV/0!</v>
      </c>
      <c r="N186" s="6" t="e">
        <f t="shared" si="24"/>
        <v>#DIV/0!</v>
      </c>
      <c r="O186" s="6" t="e">
        <f t="shared" si="25"/>
        <v>#DIV/0!</v>
      </c>
      <c r="P186" s="6" t="e">
        <f t="shared" si="26"/>
        <v>#DIV/0!</v>
      </c>
      <c r="Q186" s="6" t="e">
        <f t="shared" si="27"/>
        <v>#DIV/0!</v>
      </c>
      <c r="R186" s="6" t="e">
        <f t="shared" si="28"/>
        <v>#DIV/0!</v>
      </c>
      <c r="S186" s="6" t="e">
        <f t="shared" si="29"/>
        <v>#DIV/0!</v>
      </c>
      <c r="T186" s="6" t="e">
        <f t="shared" si="30"/>
        <v>#DIV/0!</v>
      </c>
      <c r="U186" s="6" t="e">
        <f t="shared" si="31"/>
        <v>#DIV/0!</v>
      </c>
    </row>
    <row r="187" spans="1:58" x14ac:dyDescent="0.25">
      <c r="A187" s="465">
        <v>182</v>
      </c>
      <c r="L187" s="53" t="e">
        <f t="shared" si="22"/>
        <v>#DIV/0!</v>
      </c>
      <c r="M187" s="6" t="e">
        <f t="shared" si="23"/>
        <v>#DIV/0!</v>
      </c>
      <c r="N187" s="6" t="e">
        <f t="shared" si="24"/>
        <v>#DIV/0!</v>
      </c>
      <c r="O187" s="6" t="e">
        <f t="shared" si="25"/>
        <v>#DIV/0!</v>
      </c>
      <c r="P187" s="6" t="e">
        <f t="shared" si="26"/>
        <v>#DIV/0!</v>
      </c>
      <c r="Q187" s="6" t="e">
        <f t="shared" si="27"/>
        <v>#DIV/0!</v>
      </c>
      <c r="R187" s="6" t="e">
        <f t="shared" si="28"/>
        <v>#DIV/0!</v>
      </c>
      <c r="S187" s="6" t="e">
        <f t="shared" si="29"/>
        <v>#DIV/0!</v>
      </c>
      <c r="T187" s="6" t="e">
        <f t="shared" si="30"/>
        <v>#DIV/0!</v>
      </c>
      <c r="U187" s="6" t="e">
        <f t="shared" si="31"/>
        <v>#DIV/0!</v>
      </c>
    </row>
    <row r="188" spans="1:58" x14ac:dyDescent="0.25">
      <c r="A188" s="465">
        <v>183</v>
      </c>
      <c r="L188" s="53" t="e">
        <f t="shared" si="22"/>
        <v>#DIV/0!</v>
      </c>
      <c r="M188" s="6" t="e">
        <f t="shared" si="23"/>
        <v>#DIV/0!</v>
      </c>
      <c r="N188" s="6" t="e">
        <f t="shared" si="24"/>
        <v>#DIV/0!</v>
      </c>
      <c r="O188" s="6" t="e">
        <f t="shared" si="25"/>
        <v>#DIV/0!</v>
      </c>
      <c r="P188" s="6" t="e">
        <f t="shared" si="26"/>
        <v>#DIV/0!</v>
      </c>
      <c r="Q188" s="6" t="e">
        <f t="shared" si="27"/>
        <v>#DIV/0!</v>
      </c>
      <c r="R188" s="6" t="e">
        <f t="shared" si="28"/>
        <v>#DIV/0!</v>
      </c>
      <c r="S188" s="6" t="e">
        <f t="shared" si="29"/>
        <v>#DIV/0!</v>
      </c>
      <c r="T188" s="6" t="e">
        <f t="shared" si="30"/>
        <v>#DIV/0!</v>
      </c>
      <c r="U188" s="6" t="e">
        <f t="shared" si="31"/>
        <v>#DIV/0!</v>
      </c>
    </row>
    <row r="189" spans="1:58" x14ac:dyDescent="0.25">
      <c r="A189" s="465">
        <v>184</v>
      </c>
      <c r="L189" s="53" t="e">
        <f t="shared" si="22"/>
        <v>#DIV/0!</v>
      </c>
      <c r="M189" s="6" t="e">
        <f t="shared" si="23"/>
        <v>#DIV/0!</v>
      </c>
      <c r="N189" s="6" t="e">
        <f t="shared" si="24"/>
        <v>#DIV/0!</v>
      </c>
      <c r="O189" s="6" t="e">
        <f t="shared" si="25"/>
        <v>#DIV/0!</v>
      </c>
      <c r="P189" s="6" t="e">
        <f t="shared" si="26"/>
        <v>#DIV/0!</v>
      </c>
      <c r="Q189" s="6" t="e">
        <f t="shared" si="27"/>
        <v>#DIV/0!</v>
      </c>
      <c r="R189" s="6" t="e">
        <f t="shared" si="28"/>
        <v>#DIV/0!</v>
      </c>
      <c r="S189" s="6" t="e">
        <f t="shared" si="29"/>
        <v>#DIV/0!</v>
      </c>
      <c r="T189" s="6" t="e">
        <f t="shared" si="30"/>
        <v>#DIV/0!</v>
      </c>
      <c r="U189" s="6" t="e">
        <f t="shared" si="31"/>
        <v>#DIV/0!</v>
      </c>
    </row>
    <row r="190" spans="1:58" x14ac:dyDescent="0.25">
      <c r="A190" s="465">
        <v>185</v>
      </c>
      <c r="L190" s="53" t="e">
        <f t="shared" si="22"/>
        <v>#DIV/0!</v>
      </c>
      <c r="M190" s="6" t="e">
        <f t="shared" si="23"/>
        <v>#DIV/0!</v>
      </c>
      <c r="N190" s="6" t="e">
        <f t="shared" si="24"/>
        <v>#DIV/0!</v>
      </c>
      <c r="O190" s="6" t="e">
        <f t="shared" si="25"/>
        <v>#DIV/0!</v>
      </c>
      <c r="P190" s="6" t="e">
        <f t="shared" si="26"/>
        <v>#DIV/0!</v>
      </c>
      <c r="Q190" s="6" t="e">
        <f t="shared" si="27"/>
        <v>#DIV/0!</v>
      </c>
      <c r="R190" s="6" t="e">
        <f t="shared" si="28"/>
        <v>#DIV/0!</v>
      </c>
      <c r="S190" s="6" t="e">
        <f t="shared" si="29"/>
        <v>#DIV/0!</v>
      </c>
      <c r="T190" s="6" t="e">
        <f t="shared" si="30"/>
        <v>#DIV/0!</v>
      </c>
      <c r="U190" s="6" t="e">
        <f t="shared" si="31"/>
        <v>#DIV/0!</v>
      </c>
    </row>
    <row r="191" spans="1:58" x14ac:dyDescent="0.25">
      <c r="A191" s="465">
        <v>186</v>
      </c>
      <c r="L191" s="53" t="e">
        <f t="shared" si="22"/>
        <v>#DIV/0!</v>
      </c>
      <c r="M191" s="6" t="e">
        <f t="shared" si="23"/>
        <v>#DIV/0!</v>
      </c>
      <c r="N191" s="6" t="e">
        <f t="shared" si="24"/>
        <v>#DIV/0!</v>
      </c>
      <c r="O191" s="6" t="e">
        <f t="shared" si="25"/>
        <v>#DIV/0!</v>
      </c>
      <c r="P191" s="6" t="e">
        <f t="shared" si="26"/>
        <v>#DIV/0!</v>
      </c>
      <c r="Q191" s="6" t="e">
        <f t="shared" si="27"/>
        <v>#DIV/0!</v>
      </c>
      <c r="R191" s="6" t="e">
        <f t="shared" si="28"/>
        <v>#DIV/0!</v>
      </c>
      <c r="S191" s="6" t="e">
        <f t="shared" si="29"/>
        <v>#DIV/0!</v>
      </c>
      <c r="T191" s="6" t="e">
        <f t="shared" si="30"/>
        <v>#DIV/0!</v>
      </c>
      <c r="U191" s="6" t="e">
        <f t="shared" si="31"/>
        <v>#DIV/0!</v>
      </c>
    </row>
    <row r="192" spans="1:58" x14ac:dyDescent="0.25">
      <c r="A192" s="465">
        <v>187</v>
      </c>
      <c r="L192" s="53" t="e">
        <f t="shared" si="22"/>
        <v>#DIV/0!</v>
      </c>
      <c r="M192" s="6" t="e">
        <f t="shared" si="23"/>
        <v>#DIV/0!</v>
      </c>
      <c r="N192" s="6" t="e">
        <f t="shared" si="24"/>
        <v>#DIV/0!</v>
      </c>
      <c r="O192" s="6" t="e">
        <f t="shared" si="25"/>
        <v>#DIV/0!</v>
      </c>
      <c r="P192" s="6" t="e">
        <f t="shared" si="26"/>
        <v>#DIV/0!</v>
      </c>
      <c r="Q192" s="6" t="e">
        <f t="shared" si="27"/>
        <v>#DIV/0!</v>
      </c>
      <c r="R192" s="6" t="e">
        <f t="shared" si="28"/>
        <v>#DIV/0!</v>
      </c>
      <c r="S192" s="6" t="e">
        <f t="shared" si="29"/>
        <v>#DIV/0!</v>
      </c>
      <c r="T192" s="6" t="e">
        <f t="shared" si="30"/>
        <v>#DIV/0!</v>
      </c>
      <c r="U192" s="6" t="e">
        <f t="shared" si="31"/>
        <v>#DIV/0!</v>
      </c>
    </row>
    <row r="193" spans="1:21" x14ac:dyDescent="0.25">
      <c r="A193" s="465">
        <v>188</v>
      </c>
      <c r="L193" s="53" t="e">
        <f t="shared" si="22"/>
        <v>#DIV/0!</v>
      </c>
      <c r="M193" s="6" t="e">
        <f t="shared" si="23"/>
        <v>#DIV/0!</v>
      </c>
      <c r="N193" s="6" t="e">
        <f t="shared" si="24"/>
        <v>#DIV/0!</v>
      </c>
      <c r="O193" s="6" t="e">
        <f t="shared" si="25"/>
        <v>#DIV/0!</v>
      </c>
      <c r="P193" s="6" t="e">
        <f t="shared" si="26"/>
        <v>#DIV/0!</v>
      </c>
      <c r="Q193" s="6" t="e">
        <f t="shared" si="27"/>
        <v>#DIV/0!</v>
      </c>
      <c r="R193" s="6" t="e">
        <f t="shared" si="28"/>
        <v>#DIV/0!</v>
      </c>
      <c r="S193" s="6" t="e">
        <f t="shared" si="29"/>
        <v>#DIV/0!</v>
      </c>
      <c r="T193" s="6" t="e">
        <f t="shared" si="30"/>
        <v>#DIV/0!</v>
      </c>
      <c r="U193" s="6" t="e">
        <f t="shared" si="31"/>
        <v>#DIV/0!</v>
      </c>
    </row>
    <row r="194" spans="1:21" x14ac:dyDescent="0.25">
      <c r="A194" s="465">
        <v>189</v>
      </c>
      <c r="L194" s="53" t="e">
        <f t="shared" si="22"/>
        <v>#DIV/0!</v>
      </c>
      <c r="M194" s="6" t="e">
        <f t="shared" si="23"/>
        <v>#DIV/0!</v>
      </c>
      <c r="N194" s="6" t="e">
        <f t="shared" si="24"/>
        <v>#DIV/0!</v>
      </c>
      <c r="O194" s="6" t="e">
        <f t="shared" si="25"/>
        <v>#DIV/0!</v>
      </c>
      <c r="P194" s="6" t="e">
        <f t="shared" si="26"/>
        <v>#DIV/0!</v>
      </c>
      <c r="Q194" s="6" t="e">
        <f t="shared" si="27"/>
        <v>#DIV/0!</v>
      </c>
      <c r="R194" s="6" t="e">
        <f t="shared" si="28"/>
        <v>#DIV/0!</v>
      </c>
      <c r="S194" s="6" t="e">
        <f t="shared" si="29"/>
        <v>#DIV/0!</v>
      </c>
      <c r="T194" s="6" t="e">
        <f t="shared" si="30"/>
        <v>#DIV/0!</v>
      </c>
      <c r="U194" s="6" t="e">
        <f t="shared" si="31"/>
        <v>#DIV/0!</v>
      </c>
    </row>
    <row r="195" spans="1:21" x14ac:dyDescent="0.25">
      <c r="A195" s="465">
        <v>190</v>
      </c>
      <c r="L195" s="53" t="e">
        <f t="shared" si="22"/>
        <v>#DIV/0!</v>
      </c>
      <c r="M195" s="6" t="e">
        <f t="shared" si="23"/>
        <v>#DIV/0!</v>
      </c>
      <c r="N195" s="6" t="e">
        <f t="shared" si="24"/>
        <v>#DIV/0!</v>
      </c>
      <c r="O195" s="6" t="e">
        <f t="shared" si="25"/>
        <v>#DIV/0!</v>
      </c>
      <c r="P195" s="6" t="e">
        <f t="shared" si="26"/>
        <v>#DIV/0!</v>
      </c>
      <c r="Q195" s="6" t="e">
        <f t="shared" si="27"/>
        <v>#DIV/0!</v>
      </c>
      <c r="R195" s="6" t="e">
        <f t="shared" si="28"/>
        <v>#DIV/0!</v>
      </c>
      <c r="S195" s="6" t="e">
        <f t="shared" si="29"/>
        <v>#DIV/0!</v>
      </c>
      <c r="T195" s="6" t="e">
        <f t="shared" si="30"/>
        <v>#DIV/0!</v>
      </c>
      <c r="U195" s="6" t="e">
        <f t="shared" si="31"/>
        <v>#DIV/0!</v>
      </c>
    </row>
    <row r="196" spans="1:21" x14ac:dyDescent="0.25">
      <c r="A196" s="465">
        <v>191</v>
      </c>
      <c r="L196" s="53" t="e">
        <f t="shared" si="22"/>
        <v>#DIV/0!</v>
      </c>
      <c r="M196" s="6" t="e">
        <f t="shared" si="23"/>
        <v>#DIV/0!</v>
      </c>
      <c r="N196" s="6" t="e">
        <f t="shared" si="24"/>
        <v>#DIV/0!</v>
      </c>
      <c r="O196" s="6" t="e">
        <f t="shared" si="25"/>
        <v>#DIV/0!</v>
      </c>
      <c r="P196" s="6" t="e">
        <f t="shared" si="26"/>
        <v>#DIV/0!</v>
      </c>
      <c r="Q196" s="6" t="e">
        <f t="shared" si="27"/>
        <v>#DIV/0!</v>
      </c>
      <c r="R196" s="6" t="e">
        <f t="shared" si="28"/>
        <v>#DIV/0!</v>
      </c>
      <c r="S196" s="6" t="e">
        <f t="shared" si="29"/>
        <v>#DIV/0!</v>
      </c>
      <c r="T196" s="6" t="e">
        <f t="shared" si="30"/>
        <v>#DIV/0!</v>
      </c>
      <c r="U196" s="6" t="e">
        <f t="shared" si="31"/>
        <v>#DIV/0!</v>
      </c>
    </row>
    <row r="197" spans="1:21" x14ac:dyDescent="0.25">
      <c r="A197" s="465">
        <v>192</v>
      </c>
      <c r="L197" s="53" t="e">
        <f t="shared" si="22"/>
        <v>#DIV/0!</v>
      </c>
      <c r="M197" s="6" t="e">
        <f t="shared" si="23"/>
        <v>#DIV/0!</v>
      </c>
      <c r="N197" s="6" t="e">
        <f t="shared" si="24"/>
        <v>#DIV/0!</v>
      </c>
      <c r="O197" s="6" t="e">
        <f t="shared" si="25"/>
        <v>#DIV/0!</v>
      </c>
      <c r="P197" s="6" t="e">
        <f t="shared" si="26"/>
        <v>#DIV/0!</v>
      </c>
      <c r="Q197" s="6" t="e">
        <f t="shared" si="27"/>
        <v>#DIV/0!</v>
      </c>
      <c r="R197" s="6" t="e">
        <f t="shared" si="28"/>
        <v>#DIV/0!</v>
      </c>
      <c r="S197" s="6" t="e">
        <f t="shared" si="29"/>
        <v>#DIV/0!</v>
      </c>
      <c r="T197" s="6" t="e">
        <f t="shared" si="30"/>
        <v>#DIV/0!</v>
      </c>
      <c r="U197" s="6" t="e">
        <f t="shared" si="31"/>
        <v>#DIV/0!</v>
      </c>
    </row>
    <row r="198" spans="1:21" x14ac:dyDescent="0.25">
      <c r="A198" s="465">
        <v>193</v>
      </c>
      <c r="L198" s="53" t="e">
        <f t="shared" ref="L198:L261" si="32">B198/B$4</f>
        <v>#DIV/0!</v>
      </c>
      <c r="M198" s="6" t="e">
        <f t="shared" ref="M198:M261" si="33">C198/C$4</f>
        <v>#DIV/0!</v>
      </c>
      <c r="N198" s="6" t="e">
        <f t="shared" ref="N198:N261" si="34">D198/D$4</f>
        <v>#DIV/0!</v>
      </c>
      <c r="O198" s="6" t="e">
        <f t="shared" ref="O198:O261" si="35">E198/E$4</f>
        <v>#DIV/0!</v>
      </c>
      <c r="P198" s="6" t="e">
        <f t="shared" ref="P198:P261" si="36">F198/F$4</f>
        <v>#DIV/0!</v>
      </c>
      <c r="Q198" s="6" t="e">
        <f t="shared" ref="Q198:Q261" si="37">G198/G$4</f>
        <v>#DIV/0!</v>
      </c>
      <c r="R198" s="6" t="e">
        <f t="shared" ref="R198:R261" si="38">H198/H$4</f>
        <v>#DIV/0!</v>
      </c>
      <c r="S198" s="6" t="e">
        <f t="shared" ref="S198:S261" si="39">I198/I$4</f>
        <v>#DIV/0!</v>
      </c>
      <c r="T198" s="6" t="e">
        <f t="shared" ref="T198:T261" si="40">J198/J$4</f>
        <v>#DIV/0!</v>
      </c>
      <c r="U198" s="6" t="e">
        <f t="shared" ref="U198:U261" si="41">K198/K$4</f>
        <v>#DIV/0!</v>
      </c>
    </row>
    <row r="199" spans="1:21" x14ac:dyDescent="0.25">
      <c r="A199" s="465">
        <v>194</v>
      </c>
      <c r="L199" s="53" t="e">
        <f t="shared" si="32"/>
        <v>#DIV/0!</v>
      </c>
      <c r="M199" s="6" t="e">
        <f t="shared" si="33"/>
        <v>#DIV/0!</v>
      </c>
      <c r="N199" s="6" t="e">
        <f t="shared" si="34"/>
        <v>#DIV/0!</v>
      </c>
      <c r="O199" s="6" t="e">
        <f t="shared" si="35"/>
        <v>#DIV/0!</v>
      </c>
      <c r="P199" s="6" t="e">
        <f t="shared" si="36"/>
        <v>#DIV/0!</v>
      </c>
      <c r="Q199" s="6" t="e">
        <f t="shared" si="37"/>
        <v>#DIV/0!</v>
      </c>
      <c r="R199" s="6" t="e">
        <f t="shared" si="38"/>
        <v>#DIV/0!</v>
      </c>
      <c r="S199" s="6" t="e">
        <f t="shared" si="39"/>
        <v>#DIV/0!</v>
      </c>
      <c r="T199" s="6" t="e">
        <f t="shared" si="40"/>
        <v>#DIV/0!</v>
      </c>
      <c r="U199" s="6" t="e">
        <f t="shared" si="41"/>
        <v>#DIV/0!</v>
      </c>
    </row>
    <row r="200" spans="1:21" x14ac:dyDescent="0.25">
      <c r="A200" s="465">
        <v>195</v>
      </c>
      <c r="L200" s="53" t="e">
        <f t="shared" si="32"/>
        <v>#DIV/0!</v>
      </c>
      <c r="M200" s="6" t="e">
        <f t="shared" si="33"/>
        <v>#DIV/0!</v>
      </c>
      <c r="N200" s="6" t="e">
        <f t="shared" si="34"/>
        <v>#DIV/0!</v>
      </c>
      <c r="O200" s="6" t="e">
        <f t="shared" si="35"/>
        <v>#DIV/0!</v>
      </c>
      <c r="P200" s="6" t="e">
        <f t="shared" si="36"/>
        <v>#DIV/0!</v>
      </c>
      <c r="Q200" s="6" t="e">
        <f t="shared" si="37"/>
        <v>#DIV/0!</v>
      </c>
      <c r="R200" s="6" t="e">
        <f t="shared" si="38"/>
        <v>#DIV/0!</v>
      </c>
      <c r="S200" s="6" t="e">
        <f t="shared" si="39"/>
        <v>#DIV/0!</v>
      </c>
      <c r="T200" s="6" t="e">
        <f t="shared" si="40"/>
        <v>#DIV/0!</v>
      </c>
      <c r="U200" s="6" t="e">
        <f t="shared" si="41"/>
        <v>#DIV/0!</v>
      </c>
    </row>
    <row r="201" spans="1:21" x14ac:dyDescent="0.25">
      <c r="A201" s="465">
        <v>196</v>
      </c>
      <c r="L201" s="53" t="e">
        <f t="shared" si="32"/>
        <v>#DIV/0!</v>
      </c>
      <c r="M201" s="6" t="e">
        <f t="shared" si="33"/>
        <v>#DIV/0!</v>
      </c>
      <c r="N201" s="6" t="e">
        <f t="shared" si="34"/>
        <v>#DIV/0!</v>
      </c>
      <c r="O201" s="6" t="e">
        <f t="shared" si="35"/>
        <v>#DIV/0!</v>
      </c>
      <c r="P201" s="6" t="e">
        <f t="shared" si="36"/>
        <v>#DIV/0!</v>
      </c>
      <c r="Q201" s="6" t="e">
        <f t="shared" si="37"/>
        <v>#DIV/0!</v>
      </c>
      <c r="R201" s="6" t="e">
        <f t="shared" si="38"/>
        <v>#DIV/0!</v>
      </c>
      <c r="S201" s="6" t="e">
        <f t="shared" si="39"/>
        <v>#DIV/0!</v>
      </c>
      <c r="T201" s="6" t="e">
        <f t="shared" si="40"/>
        <v>#DIV/0!</v>
      </c>
      <c r="U201" s="6" t="e">
        <f t="shared" si="41"/>
        <v>#DIV/0!</v>
      </c>
    </row>
    <row r="202" spans="1:21" x14ac:dyDescent="0.25">
      <c r="A202" s="465">
        <v>197</v>
      </c>
      <c r="L202" s="53" t="e">
        <f t="shared" si="32"/>
        <v>#DIV/0!</v>
      </c>
      <c r="M202" s="6" t="e">
        <f t="shared" si="33"/>
        <v>#DIV/0!</v>
      </c>
      <c r="N202" s="6" t="e">
        <f t="shared" si="34"/>
        <v>#DIV/0!</v>
      </c>
      <c r="O202" s="6" t="e">
        <f t="shared" si="35"/>
        <v>#DIV/0!</v>
      </c>
      <c r="P202" s="6" t="e">
        <f t="shared" si="36"/>
        <v>#DIV/0!</v>
      </c>
      <c r="Q202" s="6" t="e">
        <f t="shared" si="37"/>
        <v>#DIV/0!</v>
      </c>
      <c r="R202" s="6" t="e">
        <f t="shared" si="38"/>
        <v>#DIV/0!</v>
      </c>
      <c r="S202" s="6" t="e">
        <f t="shared" si="39"/>
        <v>#DIV/0!</v>
      </c>
      <c r="T202" s="6" t="e">
        <f t="shared" si="40"/>
        <v>#DIV/0!</v>
      </c>
      <c r="U202" s="6" t="e">
        <f t="shared" si="41"/>
        <v>#DIV/0!</v>
      </c>
    </row>
    <row r="203" spans="1:21" x14ac:dyDescent="0.25">
      <c r="A203" s="465">
        <v>198</v>
      </c>
      <c r="L203" s="53" t="e">
        <f t="shared" si="32"/>
        <v>#DIV/0!</v>
      </c>
      <c r="M203" s="6" t="e">
        <f t="shared" si="33"/>
        <v>#DIV/0!</v>
      </c>
      <c r="N203" s="6" t="e">
        <f t="shared" si="34"/>
        <v>#DIV/0!</v>
      </c>
      <c r="O203" s="6" t="e">
        <f t="shared" si="35"/>
        <v>#DIV/0!</v>
      </c>
      <c r="P203" s="6" t="e">
        <f t="shared" si="36"/>
        <v>#DIV/0!</v>
      </c>
      <c r="Q203" s="6" t="e">
        <f t="shared" si="37"/>
        <v>#DIV/0!</v>
      </c>
      <c r="R203" s="6" t="e">
        <f t="shared" si="38"/>
        <v>#DIV/0!</v>
      </c>
      <c r="S203" s="6" t="e">
        <f t="shared" si="39"/>
        <v>#DIV/0!</v>
      </c>
      <c r="T203" s="6" t="e">
        <f t="shared" si="40"/>
        <v>#DIV/0!</v>
      </c>
      <c r="U203" s="6" t="e">
        <f t="shared" si="41"/>
        <v>#DIV/0!</v>
      </c>
    </row>
    <row r="204" spans="1:21" x14ac:dyDescent="0.25">
      <c r="A204" s="465">
        <v>199</v>
      </c>
      <c r="L204" s="53" t="e">
        <f t="shared" si="32"/>
        <v>#DIV/0!</v>
      </c>
      <c r="M204" s="6" t="e">
        <f t="shared" si="33"/>
        <v>#DIV/0!</v>
      </c>
      <c r="N204" s="6" t="e">
        <f t="shared" si="34"/>
        <v>#DIV/0!</v>
      </c>
      <c r="O204" s="6" t="e">
        <f t="shared" si="35"/>
        <v>#DIV/0!</v>
      </c>
      <c r="P204" s="6" t="e">
        <f t="shared" si="36"/>
        <v>#DIV/0!</v>
      </c>
      <c r="Q204" s="6" t="e">
        <f t="shared" si="37"/>
        <v>#DIV/0!</v>
      </c>
      <c r="R204" s="6" t="e">
        <f t="shared" si="38"/>
        <v>#DIV/0!</v>
      </c>
      <c r="S204" s="6" t="e">
        <f t="shared" si="39"/>
        <v>#DIV/0!</v>
      </c>
      <c r="T204" s="6" t="e">
        <f t="shared" si="40"/>
        <v>#DIV/0!</v>
      </c>
      <c r="U204" s="6" t="e">
        <f t="shared" si="41"/>
        <v>#DIV/0!</v>
      </c>
    </row>
    <row r="205" spans="1:21" x14ac:dyDescent="0.25">
      <c r="A205" s="465">
        <v>200</v>
      </c>
      <c r="L205" s="53" t="e">
        <f t="shared" si="32"/>
        <v>#DIV/0!</v>
      </c>
      <c r="M205" s="6" t="e">
        <f t="shared" si="33"/>
        <v>#DIV/0!</v>
      </c>
      <c r="N205" s="6" t="e">
        <f t="shared" si="34"/>
        <v>#DIV/0!</v>
      </c>
      <c r="O205" s="6" t="e">
        <f t="shared" si="35"/>
        <v>#DIV/0!</v>
      </c>
      <c r="P205" s="6" t="e">
        <f t="shared" si="36"/>
        <v>#DIV/0!</v>
      </c>
      <c r="Q205" s="6" t="e">
        <f t="shared" si="37"/>
        <v>#DIV/0!</v>
      </c>
      <c r="R205" s="6" t="e">
        <f t="shared" si="38"/>
        <v>#DIV/0!</v>
      </c>
      <c r="S205" s="6" t="e">
        <f t="shared" si="39"/>
        <v>#DIV/0!</v>
      </c>
      <c r="T205" s="6" t="e">
        <f t="shared" si="40"/>
        <v>#DIV/0!</v>
      </c>
      <c r="U205" s="6" t="e">
        <f t="shared" si="41"/>
        <v>#DIV/0!</v>
      </c>
    </row>
    <row r="206" spans="1:21" x14ac:dyDescent="0.25">
      <c r="A206" s="465">
        <v>201</v>
      </c>
      <c r="L206" s="53" t="e">
        <f t="shared" si="32"/>
        <v>#DIV/0!</v>
      </c>
      <c r="M206" s="6" t="e">
        <f t="shared" si="33"/>
        <v>#DIV/0!</v>
      </c>
      <c r="N206" s="6" t="e">
        <f t="shared" si="34"/>
        <v>#DIV/0!</v>
      </c>
      <c r="O206" s="6" t="e">
        <f t="shared" si="35"/>
        <v>#DIV/0!</v>
      </c>
      <c r="P206" s="6" t="e">
        <f t="shared" si="36"/>
        <v>#DIV/0!</v>
      </c>
      <c r="Q206" s="6" t="e">
        <f t="shared" si="37"/>
        <v>#DIV/0!</v>
      </c>
      <c r="R206" s="6" t="e">
        <f t="shared" si="38"/>
        <v>#DIV/0!</v>
      </c>
      <c r="S206" s="6" t="e">
        <f t="shared" si="39"/>
        <v>#DIV/0!</v>
      </c>
      <c r="T206" s="6" t="e">
        <f t="shared" si="40"/>
        <v>#DIV/0!</v>
      </c>
      <c r="U206" s="6" t="e">
        <f t="shared" si="41"/>
        <v>#DIV/0!</v>
      </c>
    </row>
    <row r="207" spans="1:21" x14ac:dyDescent="0.25">
      <c r="A207" s="465">
        <v>202</v>
      </c>
      <c r="L207" s="53" t="e">
        <f t="shared" si="32"/>
        <v>#DIV/0!</v>
      </c>
      <c r="M207" s="6" t="e">
        <f t="shared" si="33"/>
        <v>#DIV/0!</v>
      </c>
      <c r="N207" s="6" t="e">
        <f t="shared" si="34"/>
        <v>#DIV/0!</v>
      </c>
      <c r="O207" s="6" t="e">
        <f t="shared" si="35"/>
        <v>#DIV/0!</v>
      </c>
      <c r="P207" s="6" t="e">
        <f t="shared" si="36"/>
        <v>#DIV/0!</v>
      </c>
      <c r="Q207" s="6" t="e">
        <f t="shared" si="37"/>
        <v>#DIV/0!</v>
      </c>
      <c r="R207" s="6" t="e">
        <f t="shared" si="38"/>
        <v>#DIV/0!</v>
      </c>
      <c r="S207" s="6" t="e">
        <f t="shared" si="39"/>
        <v>#DIV/0!</v>
      </c>
      <c r="T207" s="6" t="e">
        <f t="shared" si="40"/>
        <v>#DIV/0!</v>
      </c>
      <c r="U207" s="6" t="e">
        <f t="shared" si="41"/>
        <v>#DIV/0!</v>
      </c>
    </row>
    <row r="208" spans="1:21" x14ac:dyDescent="0.25">
      <c r="A208" s="465">
        <v>203</v>
      </c>
      <c r="L208" s="53" t="e">
        <f t="shared" si="32"/>
        <v>#DIV/0!</v>
      </c>
      <c r="M208" s="6" t="e">
        <f t="shared" si="33"/>
        <v>#DIV/0!</v>
      </c>
      <c r="N208" s="6" t="e">
        <f t="shared" si="34"/>
        <v>#DIV/0!</v>
      </c>
      <c r="O208" s="6" t="e">
        <f t="shared" si="35"/>
        <v>#DIV/0!</v>
      </c>
      <c r="P208" s="6" t="e">
        <f t="shared" si="36"/>
        <v>#DIV/0!</v>
      </c>
      <c r="Q208" s="6" t="e">
        <f t="shared" si="37"/>
        <v>#DIV/0!</v>
      </c>
      <c r="R208" s="6" t="e">
        <f t="shared" si="38"/>
        <v>#DIV/0!</v>
      </c>
      <c r="S208" s="6" t="e">
        <f t="shared" si="39"/>
        <v>#DIV/0!</v>
      </c>
      <c r="T208" s="6" t="e">
        <f t="shared" si="40"/>
        <v>#DIV/0!</v>
      </c>
      <c r="U208" s="6" t="e">
        <f t="shared" si="41"/>
        <v>#DIV/0!</v>
      </c>
    </row>
    <row r="209" spans="1:21" x14ac:dyDescent="0.25">
      <c r="A209" s="465">
        <v>204</v>
      </c>
      <c r="L209" s="53" t="e">
        <f t="shared" si="32"/>
        <v>#DIV/0!</v>
      </c>
      <c r="M209" s="6" t="e">
        <f t="shared" si="33"/>
        <v>#DIV/0!</v>
      </c>
      <c r="N209" s="6" t="e">
        <f t="shared" si="34"/>
        <v>#DIV/0!</v>
      </c>
      <c r="O209" s="6" t="e">
        <f t="shared" si="35"/>
        <v>#DIV/0!</v>
      </c>
      <c r="P209" s="6" t="e">
        <f t="shared" si="36"/>
        <v>#DIV/0!</v>
      </c>
      <c r="Q209" s="6" t="e">
        <f t="shared" si="37"/>
        <v>#DIV/0!</v>
      </c>
      <c r="R209" s="6" t="e">
        <f t="shared" si="38"/>
        <v>#DIV/0!</v>
      </c>
      <c r="S209" s="6" t="e">
        <f t="shared" si="39"/>
        <v>#DIV/0!</v>
      </c>
      <c r="T209" s="6" t="e">
        <f t="shared" si="40"/>
        <v>#DIV/0!</v>
      </c>
      <c r="U209" s="6" t="e">
        <f t="shared" si="41"/>
        <v>#DIV/0!</v>
      </c>
    </row>
    <row r="210" spans="1:21" x14ac:dyDescent="0.25">
      <c r="A210" s="465">
        <v>205</v>
      </c>
      <c r="L210" s="53" t="e">
        <f t="shared" si="32"/>
        <v>#DIV/0!</v>
      </c>
      <c r="M210" s="6" t="e">
        <f t="shared" si="33"/>
        <v>#DIV/0!</v>
      </c>
      <c r="N210" s="6" t="e">
        <f t="shared" si="34"/>
        <v>#DIV/0!</v>
      </c>
      <c r="O210" s="6" t="e">
        <f t="shared" si="35"/>
        <v>#DIV/0!</v>
      </c>
      <c r="P210" s="6" t="e">
        <f t="shared" si="36"/>
        <v>#DIV/0!</v>
      </c>
      <c r="Q210" s="6" t="e">
        <f t="shared" si="37"/>
        <v>#DIV/0!</v>
      </c>
      <c r="R210" s="6" t="e">
        <f t="shared" si="38"/>
        <v>#DIV/0!</v>
      </c>
      <c r="S210" s="6" t="e">
        <f t="shared" si="39"/>
        <v>#DIV/0!</v>
      </c>
      <c r="T210" s="6" t="e">
        <f t="shared" si="40"/>
        <v>#DIV/0!</v>
      </c>
      <c r="U210" s="6" t="e">
        <f t="shared" si="41"/>
        <v>#DIV/0!</v>
      </c>
    </row>
    <row r="211" spans="1:21" x14ac:dyDescent="0.25">
      <c r="A211" s="465">
        <v>206</v>
      </c>
      <c r="L211" s="53" t="e">
        <f t="shared" si="32"/>
        <v>#DIV/0!</v>
      </c>
      <c r="M211" s="6" t="e">
        <f t="shared" si="33"/>
        <v>#DIV/0!</v>
      </c>
      <c r="N211" s="6" t="e">
        <f t="shared" si="34"/>
        <v>#DIV/0!</v>
      </c>
      <c r="O211" s="6" t="e">
        <f t="shared" si="35"/>
        <v>#DIV/0!</v>
      </c>
      <c r="P211" s="6" t="e">
        <f t="shared" si="36"/>
        <v>#DIV/0!</v>
      </c>
      <c r="Q211" s="6" t="e">
        <f t="shared" si="37"/>
        <v>#DIV/0!</v>
      </c>
      <c r="R211" s="6" t="e">
        <f t="shared" si="38"/>
        <v>#DIV/0!</v>
      </c>
      <c r="S211" s="6" t="e">
        <f t="shared" si="39"/>
        <v>#DIV/0!</v>
      </c>
      <c r="T211" s="6" t="e">
        <f t="shared" si="40"/>
        <v>#DIV/0!</v>
      </c>
      <c r="U211" s="6" t="e">
        <f t="shared" si="41"/>
        <v>#DIV/0!</v>
      </c>
    </row>
    <row r="212" spans="1:21" x14ac:dyDescent="0.25">
      <c r="A212" s="465">
        <v>207</v>
      </c>
      <c r="L212" s="53" t="e">
        <f t="shared" si="32"/>
        <v>#DIV/0!</v>
      </c>
      <c r="M212" s="6" t="e">
        <f t="shared" si="33"/>
        <v>#DIV/0!</v>
      </c>
      <c r="N212" s="6" t="e">
        <f t="shared" si="34"/>
        <v>#DIV/0!</v>
      </c>
      <c r="O212" s="6" t="e">
        <f t="shared" si="35"/>
        <v>#DIV/0!</v>
      </c>
      <c r="P212" s="6" t="e">
        <f t="shared" si="36"/>
        <v>#DIV/0!</v>
      </c>
      <c r="Q212" s="6" t="e">
        <f t="shared" si="37"/>
        <v>#DIV/0!</v>
      </c>
      <c r="R212" s="6" t="e">
        <f t="shared" si="38"/>
        <v>#DIV/0!</v>
      </c>
      <c r="S212" s="6" t="e">
        <f t="shared" si="39"/>
        <v>#DIV/0!</v>
      </c>
      <c r="T212" s="6" t="e">
        <f t="shared" si="40"/>
        <v>#DIV/0!</v>
      </c>
      <c r="U212" s="6" t="e">
        <f t="shared" si="41"/>
        <v>#DIV/0!</v>
      </c>
    </row>
    <row r="213" spans="1:21" x14ac:dyDescent="0.25">
      <c r="A213" s="465">
        <v>208</v>
      </c>
      <c r="L213" s="53" t="e">
        <f t="shared" si="32"/>
        <v>#DIV/0!</v>
      </c>
      <c r="M213" s="6" t="e">
        <f t="shared" si="33"/>
        <v>#DIV/0!</v>
      </c>
      <c r="N213" s="6" t="e">
        <f t="shared" si="34"/>
        <v>#DIV/0!</v>
      </c>
      <c r="O213" s="6" t="e">
        <f t="shared" si="35"/>
        <v>#DIV/0!</v>
      </c>
      <c r="P213" s="6" t="e">
        <f t="shared" si="36"/>
        <v>#DIV/0!</v>
      </c>
      <c r="Q213" s="6" t="e">
        <f t="shared" si="37"/>
        <v>#DIV/0!</v>
      </c>
      <c r="R213" s="6" t="e">
        <f t="shared" si="38"/>
        <v>#DIV/0!</v>
      </c>
      <c r="S213" s="6" t="e">
        <f t="shared" si="39"/>
        <v>#DIV/0!</v>
      </c>
      <c r="T213" s="6" t="e">
        <f t="shared" si="40"/>
        <v>#DIV/0!</v>
      </c>
      <c r="U213" s="6" t="e">
        <f t="shared" si="41"/>
        <v>#DIV/0!</v>
      </c>
    </row>
    <row r="214" spans="1:21" x14ac:dyDescent="0.25">
      <c r="A214" s="465">
        <v>209</v>
      </c>
      <c r="L214" s="53" t="e">
        <f t="shared" si="32"/>
        <v>#DIV/0!</v>
      </c>
      <c r="M214" s="6" t="e">
        <f t="shared" si="33"/>
        <v>#DIV/0!</v>
      </c>
      <c r="N214" s="6" t="e">
        <f t="shared" si="34"/>
        <v>#DIV/0!</v>
      </c>
      <c r="O214" s="6" t="e">
        <f t="shared" si="35"/>
        <v>#DIV/0!</v>
      </c>
      <c r="P214" s="6" t="e">
        <f t="shared" si="36"/>
        <v>#DIV/0!</v>
      </c>
      <c r="Q214" s="6" t="e">
        <f t="shared" si="37"/>
        <v>#DIV/0!</v>
      </c>
      <c r="R214" s="6" t="e">
        <f t="shared" si="38"/>
        <v>#DIV/0!</v>
      </c>
      <c r="S214" s="6" t="e">
        <f t="shared" si="39"/>
        <v>#DIV/0!</v>
      </c>
      <c r="T214" s="6" t="e">
        <f t="shared" si="40"/>
        <v>#DIV/0!</v>
      </c>
      <c r="U214" s="6" t="e">
        <f t="shared" si="41"/>
        <v>#DIV/0!</v>
      </c>
    </row>
    <row r="215" spans="1:21" x14ac:dyDescent="0.25">
      <c r="A215" s="465">
        <v>210</v>
      </c>
      <c r="L215" s="53" t="e">
        <f t="shared" si="32"/>
        <v>#DIV/0!</v>
      </c>
      <c r="M215" s="6" t="e">
        <f t="shared" si="33"/>
        <v>#DIV/0!</v>
      </c>
      <c r="N215" s="6" t="e">
        <f t="shared" si="34"/>
        <v>#DIV/0!</v>
      </c>
      <c r="O215" s="6" t="e">
        <f t="shared" si="35"/>
        <v>#DIV/0!</v>
      </c>
      <c r="P215" s="6" t="e">
        <f t="shared" si="36"/>
        <v>#DIV/0!</v>
      </c>
      <c r="Q215" s="6" t="e">
        <f t="shared" si="37"/>
        <v>#DIV/0!</v>
      </c>
      <c r="R215" s="6" t="e">
        <f t="shared" si="38"/>
        <v>#DIV/0!</v>
      </c>
      <c r="S215" s="6" t="e">
        <f t="shared" si="39"/>
        <v>#DIV/0!</v>
      </c>
      <c r="T215" s="6" t="e">
        <f t="shared" si="40"/>
        <v>#DIV/0!</v>
      </c>
      <c r="U215" s="6" t="e">
        <f t="shared" si="41"/>
        <v>#DIV/0!</v>
      </c>
    </row>
    <row r="216" spans="1:21" x14ac:dyDescent="0.25">
      <c r="A216" s="465">
        <v>211</v>
      </c>
      <c r="L216" s="53" t="e">
        <f t="shared" si="32"/>
        <v>#DIV/0!</v>
      </c>
      <c r="M216" s="6" t="e">
        <f t="shared" si="33"/>
        <v>#DIV/0!</v>
      </c>
      <c r="N216" s="6" t="e">
        <f t="shared" si="34"/>
        <v>#DIV/0!</v>
      </c>
      <c r="O216" s="6" t="e">
        <f t="shared" si="35"/>
        <v>#DIV/0!</v>
      </c>
      <c r="P216" s="6" t="e">
        <f t="shared" si="36"/>
        <v>#DIV/0!</v>
      </c>
      <c r="Q216" s="6" t="e">
        <f t="shared" si="37"/>
        <v>#DIV/0!</v>
      </c>
      <c r="R216" s="6" t="e">
        <f t="shared" si="38"/>
        <v>#DIV/0!</v>
      </c>
      <c r="S216" s="6" t="e">
        <f t="shared" si="39"/>
        <v>#DIV/0!</v>
      </c>
      <c r="T216" s="6" t="e">
        <f t="shared" si="40"/>
        <v>#DIV/0!</v>
      </c>
      <c r="U216" s="6" t="e">
        <f t="shared" si="41"/>
        <v>#DIV/0!</v>
      </c>
    </row>
    <row r="217" spans="1:21" x14ac:dyDescent="0.25">
      <c r="A217" s="465">
        <v>212</v>
      </c>
      <c r="L217" s="53" t="e">
        <f t="shared" si="32"/>
        <v>#DIV/0!</v>
      </c>
      <c r="M217" s="6" t="e">
        <f t="shared" si="33"/>
        <v>#DIV/0!</v>
      </c>
      <c r="N217" s="6" t="e">
        <f t="shared" si="34"/>
        <v>#DIV/0!</v>
      </c>
      <c r="O217" s="6" t="e">
        <f t="shared" si="35"/>
        <v>#DIV/0!</v>
      </c>
      <c r="P217" s="6" t="e">
        <f t="shared" si="36"/>
        <v>#DIV/0!</v>
      </c>
      <c r="Q217" s="6" t="e">
        <f t="shared" si="37"/>
        <v>#DIV/0!</v>
      </c>
      <c r="R217" s="6" t="e">
        <f t="shared" si="38"/>
        <v>#DIV/0!</v>
      </c>
      <c r="S217" s="6" t="e">
        <f t="shared" si="39"/>
        <v>#DIV/0!</v>
      </c>
      <c r="T217" s="6" t="e">
        <f t="shared" si="40"/>
        <v>#DIV/0!</v>
      </c>
      <c r="U217" s="6" t="e">
        <f t="shared" si="41"/>
        <v>#DIV/0!</v>
      </c>
    </row>
    <row r="218" spans="1:21" x14ac:dyDescent="0.25">
      <c r="A218" s="465">
        <v>213</v>
      </c>
      <c r="L218" s="53" t="e">
        <f t="shared" si="32"/>
        <v>#DIV/0!</v>
      </c>
      <c r="M218" s="6" t="e">
        <f t="shared" si="33"/>
        <v>#DIV/0!</v>
      </c>
      <c r="N218" s="6" t="e">
        <f t="shared" si="34"/>
        <v>#DIV/0!</v>
      </c>
      <c r="O218" s="6" t="e">
        <f t="shared" si="35"/>
        <v>#DIV/0!</v>
      </c>
      <c r="P218" s="6" t="e">
        <f t="shared" si="36"/>
        <v>#DIV/0!</v>
      </c>
      <c r="Q218" s="6" t="e">
        <f t="shared" si="37"/>
        <v>#DIV/0!</v>
      </c>
      <c r="R218" s="6" t="e">
        <f t="shared" si="38"/>
        <v>#DIV/0!</v>
      </c>
      <c r="S218" s="6" t="e">
        <f t="shared" si="39"/>
        <v>#DIV/0!</v>
      </c>
      <c r="T218" s="6" t="e">
        <f t="shared" si="40"/>
        <v>#DIV/0!</v>
      </c>
      <c r="U218" s="6" t="e">
        <f t="shared" si="41"/>
        <v>#DIV/0!</v>
      </c>
    </row>
    <row r="219" spans="1:21" x14ac:dyDescent="0.25">
      <c r="A219" s="465">
        <v>214</v>
      </c>
      <c r="L219" s="53" t="e">
        <f t="shared" si="32"/>
        <v>#DIV/0!</v>
      </c>
      <c r="M219" s="6" t="e">
        <f t="shared" si="33"/>
        <v>#DIV/0!</v>
      </c>
      <c r="N219" s="6" t="e">
        <f t="shared" si="34"/>
        <v>#DIV/0!</v>
      </c>
      <c r="O219" s="6" t="e">
        <f t="shared" si="35"/>
        <v>#DIV/0!</v>
      </c>
      <c r="P219" s="6" t="e">
        <f t="shared" si="36"/>
        <v>#DIV/0!</v>
      </c>
      <c r="Q219" s="6" t="e">
        <f t="shared" si="37"/>
        <v>#DIV/0!</v>
      </c>
      <c r="R219" s="6" t="e">
        <f t="shared" si="38"/>
        <v>#DIV/0!</v>
      </c>
      <c r="S219" s="6" t="e">
        <f t="shared" si="39"/>
        <v>#DIV/0!</v>
      </c>
      <c r="T219" s="6" t="e">
        <f t="shared" si="40"/>
        <v>#DIV/0!</v>
      </c>
      <c r="U219" s="6" t="e">
        <f t="shared" si="41"/>
        <v>#DIV/0!</v>
      </c>
    </row>
    <row r="220" spans="1:21" x14ac:dyDescent="0.25">
      <c r="A220" s="465">
        <v>215</v>
      </c>
      <c r="L220" s="53" t="e">
        <f t="shared" si="32"/>
        <v>#DIV/0!</v>
      </c>
      <c r="M220" s="6" t="e">
        <f t="shared" si="33"/>
        <v>#DIV/0!</v>
      </c>
      <c r="N220" s="6" t="e">
        <f t="shared" si="34"/>
        <v>#DIV/0!</v>
      </c>
      <c r="O220" s="6" t="e">
        <f t="shared" si="35"/>
        <v>#DIV/0!</v>
      </c>
      <c r="P220" s="6" t="e">
        <f t="shared" si="36"/>
        <v>#DIV/0!</v>
      </c>
      <c r="Q220" s="6" t="e">
        <f t="shared" si="37"/>
        <v>#DIV/0!</v>
      </c>
      <c r="R220" s="6" t="e">
        <f t="shared" si="38"/>
        <v>#DIV/0!</v>
      </c>
      <c r="S220" s="6" t="e">
        <f t="shared" si="39"/>
        <v>#DIV/0!</v>
      </c>
      <c r="T220" s="6" t="e">
        <f t="shared" si="40"/>
        <v>#DIV/0!</v>
      </c>
      <c r="U220" s="6" t="e">
        <f t="shared" si="41"/>
        <v>#DIV/0!</v>
      </c>
    </row>
    <row r="221" spans="1:21" x14ac:dyDescent="0.25">
      <c r="A221" s="465">
        <v>216</v>
      </c>
      <c r="L221" s="53" t="e">
        <f t="shared" si="32"/>
        <v>#DIV/0!</v>
      </c>
      <c r="M221" s="6" t="e">
        <f t="shared" si="33"/>
        <v>#DIV/0!</v>
      </c>
      <c r="N221" s="6" t="e">
        <f t="shared" si="34"/>
        <v>#DIV/0!</v>
      </c>
      <c r="O221" s="6" t="e">
        <f t="shared" si="35"/>
        <v>#DIV/0!</v>
      </c>
      <c r="P221" s="6" t="e">
        <f t="shared" si="36"/>
        <v>#DIV/0!</v>
      </c>
      <c r="Q221" s="6" t="e">
        <f t="shared" si="37"/>
        <v>#DIV/0!</v>
      </c>
      <c r="R221" s="6" t="e">
        <f t="shared" si="38"/>
        <v>#DIV/0!</v>
      </c>
      <c r="S221" s="6" t="e">
        <f t="shared" si="39"/>
        <v>#DIV/0!</v>
      </c>
      <c r="T221" s="6" t="e">
        <f t="shared" si="40"/>
        <v>#DIV/0!</v>
      </c>
      <c r="U221" s="6" t="e">
        <f t="shared" si="41"/>
        <v>#DIV/0!</v>
      </c>
    </row>
    <row r="222" spans="1:21" x14ac:dyDescent="0.25">
      <c r="A222" s="465">
        <v>217</v>
      </c>
      <c r="L222" s="53" t="e">
        <f t="shared" si="32"/>
        <v>#DIV/0!</v>
      </c>
      <c r="M222" s="6" t="e">
        <f t="shared" si="33"/>
        <v>#DIV/0!</v>
      </c>
      <c r="N222" s="6" t="e">
        <f t="shared" si="34"/>
        <v>#DIV/0!</v>
      </c>
      <c r="O222" s="6" t="e">
        <f t="shared" si="35"/>
        <v>#DIV/0!</v>
      </c>
      <c r="P222" s="6" t="e">
        <f t="shared" si="36"/>
        <v>#DIV/0!</v>
      </c>
      <c r="Q222" s="6" t="e">
        <f t="shared" si="37"/>
        <v>#DIV/0!</v>
      </c>
      <c r="R222" s="6" t="e">
        <f t="shared" si="38"/>
        <v>#DIV/0!</v>
      </c>
      <c r="S222" s="6" t="e">
        <f t="shared" si="39"/>
        <v>#DIV/0!</v>
      </c>
      <c r="T222" s="6" t="e">
        <f t="shared" si="40"/>
        <v>#DIV/0!</v>
      </c>
      <c r="U222" s="6" t="e">
        <f t="shared" si="41"/>
        <v>#DIV/0!</v>
      </c>
    </row>
    <row r="223" spans="1:21" x14ac:dyDescent="0.25">
      <c r="A223" s="465">
        <v>218</v>
      </c>
      <c r="L223" s="53" t="e">
        <f t="shared" si="32"/>
        <v>#DIV/0!</v>
      </c>
      <c r="M223" s="6" t="e">
        <f t="shared" si="33"/>
        <v>#DIV/0!</v>
      </c>
      <c r="N223" s="6" t="e">
        <f t="shared" si="34"/>
        <v>#DIV/0!</v>
      </c>
      <c r="O223" s="6" t="e">
        <f t="shared" si="35"/>
        <v>#DIV/0!</v>
      </c>
      <c r="P223" s="6" t="e">
        <f t="shared" si="36"/>
        <v>#DIV/0!</v>
      </c>
      <c r="Q223" s="6" t="e">
        <f t="shared" si="37"/>
        <v>#DIV/0!</v>
      </c>
      <c r="R223" s="6" t="e">
        <f t="shared" si="38"/>
        <v>#DIV/0!</v>
      </c>
      <c r="S223" s="6" t="e">
        <f t="shared" si="39"/>
        <v>#DIV/0!</v>
      </c>
      <c r="T223" s="6" t="e">
        <f t="shared" si="40"/>
        <v>#DIV/0!</v>
      </c>
      <c r="U223" s="6" t="e">
        <f t="shared" si="41"/>
        <v>#DIV/0!</v>
      </c>
    </row>
    <row r="224" spans="1:21" x14ac:dyDescent="0.25">
      <c r="A224" s="465">
        <v>219</v>
      </c>
      <c r="L224" s="53" t="e">
        <f t="shared" si="32"/>
        <v>#DIV/0!</v>
      </c>
      <c r="M224" s="6" t="e">
        <f t="shared" si="33"/>
        <v>#DIV/0!</v>
      </c>
      <c r="N224" s="6" t="e">
        <f t="shared" si="34"/>
        <v>#DIV/0!</v>
      </c>
      <c r="O224" s="6" t="e">
        <f t="shared" si="35"/>
        <v>#DIV/0!</v>
      </c>
      <c r="P224" s="6" t="e">
        <f t="shared" si="36"/>
        <v>#DIV/0!</v>
      </c>
      <c r="Q224" s="6" t="e">
        <f t="shared" si="37"/>
        <v>#DIV/0!</v>
      </c>
      <c r="R224" s="6" t="e">
        <f t="shared" si="38"/>
        <v>#DIV/0!</v>
      </c>
      <c r="S224" s="6" t="e">
        <f t="shared" si="39"/>
        <v>#DIV/0!</v>
      </c>
      <c r="T224" s="6" t="e">
        <f t="shared" si="40"/>
        <v>#DIV/0!</v>
      </c>
      <c r="U224" s="6" t="e">
        <f t="shared" si="41"/>
        <v>#DIV/0!</v>
      </c>
    </row>
    <row r="225" spans="1:21" x14ac:dyDescent="0.25">
      <c r="A225" s="465">
        <v>220</v>
      </c>
      <c r="L225" s="53" t="e">
        <f t="shared" si="32"/>
        <v>#DIV/0!</v>
      </c>
      <c r="M225" s="6" t="e">
        <f t="shared" si="33"/>
        <v>#DIV/0!</v>
      </c>
      <c r="N225" s="6" t="e">
        <f t="shared" si="34"/>
        <v>#DIV/0!</v>
      </c>
      <c r="O225" s="6" t="e">
        <f t="shared" si="35"/>
        <v>#DIV/0!</v>
      </c>
      <c r="P225" s="6" t="e">
        <f t="shared" si="36"/>
        <v>#DIV/0!</v>
      </c>
      <c r="Q225" s="6" t="e">
        <f t="shared" si="37"/>
        <v>#DIV/0!</v>
      </c>
      <c r="R225" s="6" t="e">
        <f t="shared" si="38"/>
        <v>#DIV/0!</v>
      </c>
      <c r="S225" s="6" t="e">
        <f t="shared" si="39"/>
        <v>#DIV/0!</v>
      </c>
      <c r="T225" s="6" t="e">
        <f t="shared" si="40"/>
        <v>#DIV/0!</v>
      </c>
      <c r="U225" s="6" t="e">
        <f t="shared" si="41"/>
        <v>#DIV/0!</v>
      </c>
    </row>
    <row r="226" spans="1:21" x14ac:dyDescent="0.25">
      <c r="A226" s="465">
        <v>221</v>
      </c>
      <c r="L226" s="53" t="e">
        <f t="shared" si="32"/>
        <v>#DIV/0!</v>
      </c>
      <c r="M226" s="6" t="e">
        <f t="shared" si="33"/>
        <v>#DIV/0!</v>
      </c>
      <c r="N226" s="6" t="e">
        <f t="shared" si="34"/>
        <v>#DIV/0!</v>
      </c>
      <c r="O226" s="6" t="e">
        <f t="shared" si="35"/>
        <v>#DIV/0!</v>
      </c>
      <c r="P226" s="6" t="e">
        <f t="shared" si="36"/>
        <v>#DIV/0!</v>
      </c>
      <c r="Q226" s="6" t="e">
        <f t="shared" si="37"/>
        <v>#DIV/0!</v>
      </c>
      <c r="R226" s="6" t="e">
        <f t="shared" si="38"/>
        <v>#DIV/0!</v>
      </c>
      <c r="S226" s="6" t="e">
        <f t="shared" si="39"/>
        <v>#DIV/0!</v>
      </c>
      <c r="T226" s="6" t="e">
        <f t="shared" si="40"/>
        <v>#DIV/0!</v>
      </c>
      <c r="U226" s="6" t="e">
        <f t="shared" si="41"/>
        <v>#DIV/0!</v>
      </c>
    </row>
    <row r="227" spans="1:21" x14ac:dyDescent="0.25">
      <c r="A227" s="465">
        <v>222</v>
      </c>
      <c r="L227" s="53" t="e">
        <f t="shared" si="32"/>
        <v>#DIV/0!</v>
      </c>
      <c r="M227" s="6" t="e">
        <f t="shared" si="33"/>
        <v>#DIV/0!</v>
      </c>
      <c r="N227" s="6" t="e">
        <f t="shared" si="34"/>
        <v>#DIV/0!</v>
      </c>
      <c r="O227" s="6" t="e">
        <f t="shared" si="35"/>
        <v>#DIV/0!</v>
      </c>
      <c r="P227" s="6" t="e">
        <f t="shared" si="36"/>
        <v>#DIV/0!</v>
      </c>
      <c r="Q227" s="6" t="e">
        <f t="shared" si="37"/>
        <v>#DIV/0!</v>
      </c>
      <c r="R227" s="6" t="e">
        <f t="shared" si="38"/>
        <v>#DIV/0!</v>
      </c>
      <c r="S227" s="6" t="e">
        <f t="shared" si="39"/>
        <v>#DIV/0!</v>
      </c>
      <c r="T227" s="6" t="e">
        <f t="shared" si="40"/>
        <v>#DIV/0!</v>
      </c>
      <c r="U227" s="6" t="e">
        <f t="shared" si="41"/>
        <v>#DIV/0!</v>
      </c>
    </row>
    <row r="228" spans="1:21" x14ac:dyDescent="0.25">
      <c r="A228" s="465">
        <v>223</v>
      </c>
      <c r="L228" s="53" t="e">
        <f t="shared" si="32"/>
        <v>#DIV/0!</v>
      </c>
      <c r="M228" s="6" t="e">
        <f t="shared" si="33"/>
        <v>#DIV/0!</v>
      </c>
      <c r="N228" s="6" t="e">
        <f t="shared" si="34"/>
        <v>#DIV/0!</v>
      </c>
      <c r="O228" s="6" t="e">
        <f t="shared" si="35"/>
        <v>#DIV/0!</v>
      </c>
      <c r="P228" s="6" t="e">
        <f t="shared" si="36"/>
        <v>#DIV/0!</v>
      </c>
      <c r="Q228" s="6" t="e">
        <f t="shared" si="37"/>
        <v>#DIV/0!</v>
      </c>
      <c r="R228" s="6" t="e">
        <f t="shared" si="38"/>
        <v>#DIV/0!</v>
      </c>
      <c r="S228" s="6" t="e">
        <f t="shared" si="39"/>
        <v>#DIV/0!</v>
      </c>
      <c r="T228" s="6" t="e">
        <f t="shared" si="40"/>
        <v>#DIV/0!</v>
      </c>
      <c r="U228" s="6" t="e">
        <f t="shared" si="41"/>
        <v>#DIV/0!</v>
      </c>
    </row>
    <row r="229" spans="1:21" x14ac:dyDescent="0.25">
      <c r="A229" s="465">
        <v>224</v>
      </c>
      <c r="L229" s="53" t="e">
        <f t="shared" si="32"/>
        <v>#DIV/0!</v>
      </c>
      <c r="M229" s="6" t="e">
        <f t="shared" si="33"/>
        <v>#DIV/0!</v>
      </c>
      <c r="N229" s="6" t="e">
        <f t="shared" si="34"/>
        <v>#DIV/0!</v>
      </c>
      <c r="O229" s="6" t="e">
        <f t="shared" si="35"/>
        <v>#DIV/0!</v>
      </c>
      <c r="P229" s="6" t="e">
        <f t="shared" si="36"/>
        <v>#DIV/0!</v>
      </c>
      <c r="Q229" s="6" t="e">
        <f t="shared" si="37"/>
        <v>#DIV/0!</v>
      </c>
      <c r="R229" s="6" t="e">
        <f t="shared" si="38"/>
        <v>#DIV/0!</v>
      </c>
      <c r="S229" s="6" t="e">
        <f t="shared" si="39"/>
        <v>#DIV/0!</v>
      </c>
      <c r="T229" s="6" t="e">
        <f t="shared" si="40"/>
        <v>#DIV/0!</v>
      </c>
      <c r="U229" s="6" t="e">
        <f t="shared" si="41"/>
        <v>#DIV/0!</v>
      </c>
    </row>
    <row r="230" spans="1:21" x14ac:dyDescent="0.25">
      <c r="A230" s="465">
        <v>225</v>
      </c>
      <c r="L230" s="53" t="e">
        <f t="shared" si="32"/>
        <v>#DIV/0!</v>
      </c>
      <c r="M230" s="6" t="e">
        <f t="shared" si="33"/>
        <v>#DIV/0!</v>
      </c>
      <c r="N230" s="6" t="e">
        <f t="shared" si="34"/>
        <v>#DIV/0!</v>
      </c>
      <c r="O230" s="6" t="e">
        <f t="shared" si="35"/>
        <v>#DIV/0!</v>
      </c>
      <c r="P230" s="6" t="e">
        <f t="shared" si="36"/>
        <v>#DIV/0!</v>
      </c>
      <c r="Q230" s="6" t="e">
        <f t="shared" si="37"/>
        <v>#DIV/0!</v>
      </c>
      <c r="R230" s="6" t="e">
        <f t="shared" si="38"/>
        <v>#DIV/0!</v>
      </c>
      <c r="S230" s="6" t="e">
        <f t="shared" si="39"/>
        <v>#DIV/0!</v>
      </c>
      <c r="T230" s="6" t="e">
        <f t="shared" si="40"/>
        <v>#DIV/0!</v>
      </c>
      <c r="U230" s="6" t="e">
        <f t="shared" si="41"/>
        <v>#DIV/0!</v>
      </c>
    </row>
    <row r="231" spans="1:21" x14ac:dyDescent="0.25">
      <c r="A231" s="465">
        <v>226</v>
      </c>
      <c r="L231" s="53" t="e">
        <f t="shared" si="32"/>
        <v>#DIV/0!</v>
      </c>
      <c r="M231" s="6" t="e">
        <f t="shared" si="33"/>
        <v>#DIV/0!</v>
      </c>
      <c r="N231" s="6" t="e">
        <f t="shared" si="34"/>
        <v>#DIV/0!</v>
      </c>
      <c r="O231" s="6" t="e">
        <f t="shared" si="35"/>
        <v>#DIV/0!</v>
      </c>
      <c r="P231" s="6" t="e">
        <f t="shared" si="36"/>
        <v>#DIV/0!</v>
      </c>
      <c r="Q231" s="6" t="e">
        <f t="shared" si="37"/>
        <v>#DIV/0!</v>
      </c>
      <c r="R231" s="6" t="e">
        <f t="shared" si="38"/>
        <v>#DIV/0!</v>
      </c>
      <c r="S231" s="6" t="e">
        <f t="shared" si="39"/>
        <v>#DIV/0!</v>
      </c>
      <c r="T231" s="6" t="e">
        <f t="shared" si="40"/>
        <v>#DIV/0!</v>
      </c>
      <c r="U231" s="6" t="e">
        <f t="shared" si="41"/>
        <v>#DIV/0!</v>
      </c>
    </row>
    <row r="232" spans="1:21" x14ac:dyDescent="0.25">
      <c r="A232" s="465">
        <v>227</v>
      </c>
      <c r="L232" s="53" t="e">
        <f t="shared" si="32"/>
        <v>#DIV/0!</v>
      </c>
      <c r="M232" s="6" t="e">
        <f t="shared" si="33"/>
        <v>#DIV/0!</v>
      </c>
      <c r="N232" s="6" t="e">
        <f t="shared" si="34"/>
        <v>#DIV/0!</v>
      </c>
      <c r="O232" s="6" t="e">
        <f t="shared" si="35"/>
        <v>#DIV/0!</v>
      </c>
      <c r="P232" s="6" t="e">
        <f t="shared" si="36"/>
        <v>#DIV/0!</v>
      </c>
      <c r="Q232" s="6" t="e">
        <f t="shared" si="37"/>
        <v>#DIV/0!</v>
      </c>
      <c r="R232" s="6" t="e">
        <f t="shared" si="38"/>
        <v>#DIV/0!</v>
      </c>
      <c r="S232" s="6" t="e">
        <f t="shared" si="39"/>
        <v>#DIV/0!</v>
      </c>
      <c r="T232" s="6" t="e">
        <f t="shared" si="40"/>
        <v>#DIV/0!</v>
      </c>
      <c r="U232" s="6" t="e">
        <f t="shared" si="41"/>
        <v>#DIV/0!</v>
      </c>
    </row>
    <row r="233" spans="1:21" x14ac:dyDescent="0.25">
      <c r="A233" s="465">
        <v>228</v>
      </c>
      <c r="L233" s="53" t="e">
        <f t="shared" si="32"/>
        <v>#DIV/0!</v>
      </c>
      <c r="M233" s="6" t="e">
        <f t="shared" si="33"/>
        <v>#DIV/0!</v>
      </c>
      <c r="N233" s="6" t="e">
        <f t="shared" si="34"/>
        <v>#DIV/0!</v>
      </c>
      <c r="O233" s="6" t="e">
        <f t="shared" si="35"/>
        <v>#DIV/0!</v>
      </c>
      <c r="P233" s="6" t="e">
        <f t="shared" si="36"/>
        <v>#DIV/0!</v>
      </c>
      <c r="Q233" s="6" t="e">
        <f t="shared" si="37"/>
        <v>#DIV/0!</v>
      </c>
      <c r="R233" s="6" t="e">
        <f t="shared" si="38"/>
        <v>#DIV/0!</v>
      </c>
      <c r="S233" s="6" t="e">
        <f t="shared" si="39"/>
        <v>#DIV/0!</v>
      </c>
      <c r="T233" s="6" t="e">
        <f t="shared" si="40"/>
        <v>#DIV/0!</v>
      </c>
      <c r="U233" s="6" t="e">
        <f t="shared" si="41"/>
        <v>#DIV/0!</v>
      </c>
    </row>
    <row r="234" spans="1:21" x14ac:dyDescent="0.25">
      <c r="A234" s="465">
        <v>229</v>
      </c>
      <c r="L234" s="53" t="e">
        <f t="shared" si="32"/>
        <v>#DIV/0!</v>
      </c>
      <c r="M234" s="6" t="e">
        <f t="shared" si="33"/>
        <v>#DIV/0!</v>
      </c>
      <c r="N234" s="6" t="e">
        <f t="shared" si="34"/>
        <v>#DIV/0!</v>
      </c>
      <c r="O234" s="6" t="e">
        <f t="shared" si="35"/>
        <v>#DIV/0!</v>
      </c>
      <c r="P234" s="6" t="e">
        <f t="shared" si="36"/>
        <v>#DIV/0!</v>
      </c>
      <c r="Q234" s="6" t="e">
        <f t="shared" si="37"/>
        <v>#DIV/0!</v>
      </c>
      <c r="R234" s="6" t="e">
        <f t="shared" si="38"/>
        <v>#DIV/0!</v>
      </c>
      <c r="S234" s="6" t="e">
        <f t="shared" si="39"/>
        <v>#DIV/0!</v>
      </c>
      <c r="T234" s="6" t="e">
        <f t="shared" si="40"/>
        <v>#DIV/0!</v>
      </c>
      <c r="U234" s="6" t="e">
        <f t="shared" si="41"/>
        <v>#DIV/0!</v>
      </c>
    </row>
    <row r="235" spans="1:21" x14ac:dyDescent="0.25">
      <c r="A235" s="465">
        <v>230</v>
      </c>
      <c r="L235" s="53" t="e">
        <f t="shared" si="32"/>
        <v>#DIV/0!</v>
      </c>
      <c r="M235" s="6" t="e">
        <f t="shared" si="33"/>
        <v>#DIV/0!</v>
      </c>
      <c r="N235" s="6" t="e">
        <f t="shared" si="34"/>
        <v>#DIV/0!</v>
      </c>
      <c r="O235" s="6" t="e">
        <f t="shared" si="35"/>
        <v>#DIV/0!</v>
      </c>
      <c r="P235" s="6" t="e">
        <f t="shared" si="36"/>
        <v>#DIV/0!</v>
      </c>
      <c r="Q235" s="6" t="e">
        <f t="shared" si="37"/>
        <v>#DIV/0!</v>
      </c>
      <c r="R235" s="6" t="e">
        <f t="shared" si="38"/>
        <v>#DIV/0!</v>
      </c>
      <c r="S235" s="6" t="e">
        <f t="shared" si="39"/>
        <v>#DIV/0!</v>
      </c>
      <c r="T235" s="6" t="e">
        <f t="shared" si="40"/>
        <v>#DIV/0!</v>
      </c>
      <c r="U235" s="6" t="e">
        <f t="shared" si="41"/>
        <v>#DIV/0!</v>
      </c>
    </row>
    <row r="236" spans="1:21" x14ac:dyDescent="0.25">
      <c r="A236" s="465">
        <v>231</v>
      </c>
      <c r="L236" s="53" t="e">
        <f t="shared" si="32"/>
        <v>#DIV/0!</v>
      </c>
      <c r="M236" s="6" t="e">
        <f t="shared" si="33"/>
        <v>#DIV/0!</v>
      </c>
      <c r="N236" s="6" t="e">
        <f t="shared" si="34"/>
        <v>#DIV/0!</v>
      </c>
      <c r="O236" s="6" t="e">
        <f t="shared" si="35"/>
        <v>#DIV/0!</v>
      </c>
      <c r="P236" s="6" t="e">
        <f t="shared" si="36"/>
        <v>#DIV/0!</v>
      </c>
      <c r="Q236" s="6" t="e">
        <f t="shared" si="37"/>
        <v>#DIV/0!</v>
      </c>
      <c r="R236" s="6" t="e">
        <f t="shared" si="38"/>
        <v>#DIV/0!</v>
      </c>
      <c r="S236" s="6" t="e">
        <f t="shared" si="39"/>
        <v>#DIV/0!</v>
      </c>
      <c r="T236" s="6" t="e">
        <f t="shared" si="40"/>
        <v>#DIV/0!</v>
      </c>
      <c r="U236" s="6" t="e">
        <f t="shared" si="41"/>
        <v>#DIV/0!</v>
      </c>
    </row>
    <row r="237" spans="1:21" x14ac:dyDescent="0.25">
      <c r="A237" s="465">
        <v>232</v>
      </c>
      <c r="L237" s="53" t="e">
        <f t="shared" si="32"/>
        <v>#DIV/0!</v>
      </c>
      <c r="M237" s="6" t="e">
        <f t="shared" si="33"/>
        <v>#DIV/0!</v>
      </c>
      <c r="N237" s="6" t="e">
        <f t="shared" si="34"/>
        <v>#DIV/0!</v>
      </c>
      <c r="O237" s="6" t="e">
        <f t="shared" si="35"/>
        <v>#DIV/0!</v>
      </c>
      <c r="P237" s="6" t="e">
        <f t="shared" si="36"/>
        <v>#DIV/0!</v>
      </c>
      <c r="Q237" s="6" t="e">
        <f t="shared" si="37"/>
        <v>#DIV/0!</v>
      </c>
      <c r="R237" s="6" t="e">
        <f t="shared" si="38"/>
        <v>#DIV/0!</v>
      </c>
      <c r="S237" s="6" t="e">
        <f t="shared" si="39"/>
        <v>#DIV/0!</v>
      </c>
      <c r="T237" s="6" t="e">
        <f t="shared" si="40"/>
        <v>#DIV/0!</v>
      </c>
      <c r="U237" s="6" t="e">
        <f t="shared" si="41"/>
        <v>#DIV/0!</v>
      </c>
    </row>
    <row r="238" spans="1:21" x14ac:dyDescent="0.25">
      <c r="A238" s="465">
        <v>233</v>
      </c>
      <c r="L238" s="53" t="e">
        <f t="shared" si="32"/>
        <v>#DIV/0!</v>
      </c>
      <c r="M238" s="6" t="e">
        <f t="shared" si="33"/>
        <v>#DIV/0!</v>
      </c>
      <c r="N238" s="6" t="e">
        <f t="shared" si="34"/>
        <v>#DIV/0!</v>
      </c>
      <c r="O238" s="6" t="e">
        <f t="shared" si="35"/>
        <v>#DIV/0!</v>
      </c>
      <c r="P238" s="6" t="e">
        <f t="shared" si="36"/>
        <v>#DIV/0!</v>
      </c>
      <c r="Q238" s="6" t="e">
        <f t="shared" si="37"/>
        <v>#DIV/0!</v>
      </c>
      <c r="R238" s="6" t="e">
        <f t="shared" si="38"/>
        <v>#DIV/0!</v>
      </c>
      <c r="S238" s="6" t="e">
        <f t="shared" si="39"/>
        <v>#DIV/0!</v>
      </c>
      <c r="T238" s="6" t="e">
        <f t="shared" si="40"/>
        <v>#DIV/0!</v>
      </c>
      <c r="U238" s="6" t="e">
        <f t="shared" si="41"/>
        <v>#DIV/0!</v>
      </c>
    </row>
    <row r="239" spans="1:21" x14ac:dyDescent="0.25">
      <c r="A239" s="465">
        <v>234</v>
      </c>
      <c r="L239" s="53" t="e">
        <f t="shared" si="32"/>
        <v>#DIV/0!</v>
      </c>
      <c r="M239" s="6" t="e">
        <f t="shared" si="33"/>
        <v>#DIV/0!</v>
      </c>
      <c r="N239" s="6" t="e">
        <f t="shared" si="34"/>
        <v>#DIV/0!</v>
      </c>
      <c r="O239" s="6" t="e">
        <f t="shared" si="35"/>
        <v>#DIV/0!</v>
      </c>
      <c r="P239" s="6" t="e">
        <f t="shared" si="36"/>
        <v>#DIV/0!</v>
      </c>
      <c r="Q239" s="6" t="e">
        <f t="shared" si="37"/>
        <v>#DIV/0!</v>
      </c>
      <c r="R239" s="6" t="e">
        <f t="shared" si="38"/>
        <v>#DIV/0!</v>
      </c>
      <c r="S239" s="6" t="e">
        <f t="shared" si="39"/>
        <v>#DIV/0!</v>
      </c>
      <c r="T239" s="6" t="e">
        <f t="shared" si="40"/>
        <v>#DIV/0!</v>
      </c>
      <c r="U239" s="6" t="e">
        <f t="shared" si="41"/>
        <v>#DIV/0!</v>
      </c>
    </row>
    <row r="240" spans="1:21" x14ac:dyDescent="0.25">
      <c r="A240" s="465">
        <v>235</v>
      </c>
      <c r="L240" s="53" t="e">
        <f t="shared" si="32"/>
        <v>#DIV/0!</v>
      </c>
      <c r="M240" s="6" t="e">
        <f t="shared" si="33"/>
        <v>#DIV/0!</v>
      </c>
      <c r="N240" s="6" t="e">
        <f t="shared" si="34"/>
        <v>#DIV/0!</v>
      </c>
      <c r="O240" s="6" t="e">
        <f t="shared" si="35"/>
        <v>#DIV/0!</v>
      </c>
      <c r="P240" s="6" t="e">
        <f t="shared" si="36"/>
        <v>#DIV/0!</v>
      </c>
      <c r="Q240" s="6" t="e">
        <f t="shared" si="37"/>
        <v>#DIV/0!</v>
      </c>
      <c r="R240" s="6" t="e">
        <f t="shared" si="38"/>
        <v>#DIV/0!</v>
      </c>
      <c r="S240" s="6" t="e">
        <f t="shared" si="39"/>
        <v>#DIV/0!</v>
      </c>
      <c r="T240" s="6" t="e">
        <f t="shared" si="40"/>
        <v>#DIV/0!</v>
      </c>
      <c r="U240" s="6" t="e">
        <f t="shared" si="41"/>
        <v>#DIV/0!</v>
      </c>
    </row>
    <row r="241" spans="1:21" x14ac:dyDescent="0.25">
      <c r="A241" s="465">
        <v>236</v>
      </c>
      <c r="L241" s="53" t="e">
        <f t="shared" si="32"/>
        <v>#DIV/0!</v>
      </c>
      <c r="M241" s="6" t="e">
        <f t="shared" si="33"/>
        <v>#DIV/0!</v>
      </c>
      <c r="N241" s="6" t="e">
        <f t="shared" si="34"/>
        <v>#DIV/0!</v>
      </c>
      <c r="O241" s="6" t="e">
        <f t="shared" si="35"/>
        <v>#DIV/0!</v>
      </c>
      <c r="P241" s="6" t="e">
        <f t="shared" si="36"/>
        <v>#DIV/0!</v>
      </c>
      <c r="Q241" s="6" t="e">
        <f t="shared" si="37"/>
        <v>#DIV/0!</v>
      </c>
      <c r="R241" s="6" t="e">
        <f t="shared" si="38"/>
        <v>#DIV/0!</v>
      </c>
      <c r="S241" s="6" t="e">
        <f t="shared" si="39"/>
        <v>#DIV/0!</v>
      </c>
      <c r="T241" s="6" t="e">
        <f t="shared" si="40"/>
        <v>#DIV/0!</v>
      </c>
      <c r="U241" s="6" t="e">
        <f t="shared" si="41"/>
        <v>#DIV/0!</v>
      </c>
    </row>
    <row r="242" spans="1:21" x14ac:dyDescent="0.25">
      <c r="A242" s="465">
        <v>237</v>
      </c>
      <c r="L242" s="53" t="e">
        <f t="shared" si="32"/>
        <v>#DIV/0!</v>
      </c>
      <c r="M242" s="6" t="e">
        <f t="shared" si="33"/>
        <v>#DIV/0!</v>
      </c>
      <c r="N242" s="6" t="e">
        <f t="shared" si="34"/>
        <v>#DIV/0!</v>
      </c>
      <c r="O242" s="6" t="e">
        <f t="shared" si="35"/>
        <v>#DIV/0!</v>
      </c>
      <c r="P242" s="6" t="e">
        <f t="shared" si="36"/>
        <v>#DIV/0!</v>
      </c>
      <c r="Q242" s="6" t="e">
        <f t="shared" si="37"/>
        <v>#DIV/0!</v>
      </c>
      <c r="R242" s="6" t="e">
        <f t="shared" si="38"/>
        <v>#DIV/0!</v>
      </c>
      <c r="S242" s="6" t="e">
        <f t="shared" si="39"/>
        <v>#DIV/0!</v>
      </c>
      <c r="T242" s="6" t="e">
        <f t="shared" si="40"/>
        <v>#DIV/0!</v>
      </c>
      <c r="U242" s="6" t="e">
        <f t="shared" si="41"/>
        <v>#DIV/0!</v>
      </c>
    </row>
    <row r="243" spans="1:21" x14ac:dyDescent="0.25">
      <c r="A243" s="465">
        <v>238</v>
      </c>
      <c r="L243" s="53" t="e">
        <f t="shared" si="32"/>
        <v>#DIV/0!</v>
      </c>
      <c r="M243" s="6" t="e">
        <f t="shared" si="33"/>
        <v>#DIV/0!</v>
      </c>
      <c r="N243" s="6" t="e">
        <f t="shared" si="34"/>
        <v>#DIV/0!</v>
      </c>
      <c r="O243" s="6" t="e">
        <f t="shared" si="35"/>
        <v>#DIV/0!</v>
      </c>
      <c r="P243" s="6" t="e">
        <f t="shared" si="36"/>
        <v>#DIV/0!</v>
      </c>
      <c r="Q243" s="6" t="e">
        <f t="shared" si="37"/>
        <v>#DIV/0!</v>
      </c>
      <c r="R243" s="6" t="e">
        <f t="shared" si="38"/>
        <v>#DIV/0!</v>
      </c>
      <c r="S243" s="6" t="e">
        <f t="shared" si="39"/>
        <v>#DIV/0!</v>
      </c>
      <c r="T243" s="6" t="e">
        <f t="shared" si="40"/>
        <v>#DIV/0!</v>
      </c>
      <c r="U243" s="6" t="e">
        <f t="shared" si="41"/>
        <v>#DIV/0!</v>
      </c>
    </row>
    <row r="244" spans="1:21" x14ac:dyDescent="0.25">
      <c r="A244" s="465">
        <v>239</v>
      </c>
      <c r="L244" s="53" t="e">
        <f t="shared" si="32"/>
        <v>#DIV/0!</v>
      </c>
      <c r="M244" s="6" t="e">
        <f t="shared" si="33"/>
        <v>#DIV/0!</v>
      </c>
      <c r="N244" s="6" t="e">
        <f t="shared" si="34"/>
        <v>#DIV/0!</v>
      </c>
      <c r="O244" s="6" t="e">
        <f t="shared" si="35"/>
        <v>#DIV/0!</v>
      </c>
      <c r="P244" s="6" t="e">
        <f t="shared" si="36"/>
        <v>#DIV/0!</v>
      </c>
      <c r="Q244" s="6" t="e">
        <f t="shared" si="37"/>
        <v>#DIV/0!</v>
      </c>
      <c r="R244" s="6" t="e">
        <f t="shared" si="38"/>
        <v>#DIV/0!</v>
      </c>
      <c r="S244" s="6" t="e">
        <f t="shared" si="39"/>
        <v>#DIV/0!</v>
      </c>
      <c r="T244" s="6" t="e">
        <f t="shared" si="40"/>
        <v>#DIV/0!</v>
      </c>
      <c r="U244" s="6" t="e">
        <f t="shared" si="41"/>
        <v>#DIV/0!</v>
      </c>
    </row>
    <row r="245" spans="1:21" x14ac:dyDescent="0.25">
      <c r="A245" s="465">
        <v>240</v>
      </c>
      <c r="L245" s="53" t="e">
        <f t="shared" si="32"/>
        <v>#DIV/0!</v>
      </c>
      <c r="M245" s="6" t="e">
        <f t="shared" si="33"/>
        <v>#DIV/0!</v>
      </c>
      <c r="N245" s="6" t="e">
        <f t="shared" si="34"/>
        <v>#DIV/0!</v>
      </c>
      <c r="O245" s="6" t="e">
        <f t="shared" si="35"/>
        <v>#DIV/0!</v>
      </c>
      <c r="P245" s="6" t="e">
        <f t="shared" si="36"/>
        <v>#DIV/0!</v>
      </c>
      <c r="Q245" s="6" t="e">
        <f t="shared" si="37"/>
        <v>#DIV/0!</v>
      </c>
      <c r="R245" s="6" t="e">
        <f t="shared" si="38"/>
        <v>#DIV/0!</v>
      </c>
      <c r="S245" s="6" t="e">
        <f t="shared" si="39"/>
        <v>#DIV/0!</v>
      </c>
      <c r="T245" s="6" t="e">
        <f t="shared" si="40"/>
        <v>#DIV/0!</v>
      </c>
      <c r="U245" s="6" t="e">
        <f t="shared" si="41"/>
        <v>#DIV/0!</v>
      </c>
    </row>
    <row r="246" spans="1:21" x14ac:dyDescent="0.25">
      <c r="A246" s="465">
        <v>241</v>
      </c>
      <c r="L246" s="53" t="e">
        <f t="shared" si="32"/>
        <v>#DIV/0!</v>
      </c>
      <c r="M246" s="6" t="e">
        <f t="shared" si="33"/>
        <v>#DIV/0!</v>
      </c>
      <c r="N246" s="6" t="e">
        <f t="shared" si="34"/>
        <v>#DIV/0!</v>
      </c>
      <c r="O246" s="6" t="e">
        <f t="shared" si="35"/>
        <v>#DIV/0!</v>
      </c>
      <c r="P246" s="6" t="e">
        <f t="shared" si="36"/>
        <v>#DIV/0!</v>
      </c>
      <c r="Q246" s="6" t="e">
        <f t="shared" si="37"/>
        <v>#DIV/0!</v>
      </c>
      <c r="R246" s="6" t="e">
        <f t="shared" si="38"/>
        <v>#DIV/0!</v>
      </c>
      <c r="S246" s="6" t="e">
        <f t="shared" si="39"/>
        <v>#DIV/0!</v>
      </c>
      <c r="T246" s="6" t="e">
        <f t="shared" si="40"/>
        <v>#DIV/0!</v>
      </c>
      <c r="U246" s="6" t="e">
        <f t="shared" si="41"/>
        <v>#DIV/0!</v>
      </c>
    </row>
    <row r="247" spans="1:21" x14ac:dyDescent="0.25">
      <c r="A247" s="465">
        <v>242</v>
      </c>
      <c r="L247" s="53" t="e">
        <f t="shared" si="32"/>
        <v>#DIV/0!</v>
      </c>
      <c r="M247" s="6" t="e">
        <f t="shared" si="33"/>
        <v>#DIV/0!</v>
      </c>
      <c r="N247" s="6" t="e">
        <f t="shared" si="34"/>
        <v>#DIV/0!</v>
      </c>
      <c r="O247" s="6" t="e">
        <f t="shared" si="35"/>
        <v>#DIV/0!</v>
      </c>
      <c r="P247" s="6" t="e">
        <f t="shared" si="36"/>
        <v>#DIV/0!</v>
      </c>
      <c r="Q247" s="6" t="e">
        <f t="shared" si="37"/>
        <v>#DIV/0!</v>
      </c>
      <c r="R247" s="6" t="e">
        <f t="shared" si="38"/>
        <v>#DIV/0!</v>
      </c>
      <c r="S247" s="6" t="e">
        <f t="shared" si="39"/>
        <v>#DIV/0!</v>
      </c>
      <c r="T247" s="6" t="e">
        <f t="shared" si="40"/>
        <v>#DIV/0!</v>
      </c>
      <c r="U247" s="6" t="e">
        <f t="shared" si="41"/>
        <v>#DIV/0!</v>
      </c>
    </row>
    <row r="248" spans="1:21" x14ac:dyDescent="0.25">
      <c r="A248" s="465">
        <v>243</v>
      </c>
      <c r="L248" s="53" t="e">
        <f t="shared" si="32"/>
        <v>#DIV/0!</v>
      </c>
      <c r="M248" s="6" t="e">
        <f t="shared" si="33"/>
        <v>#DIV/0!</v>
      </c>
      <c r="N248" s="6" t="e">
        <f t="shared" si="34"/>
        <v>#DIV/0!</v>
      </c>
      <c r="O248" s="6" t="e">
        <f t="shared" si="35"/>
        <v>#DIV/0!</v>
      </c>
      <c r="P248" s="6" t="e">
        <f t="shared" si="36"/>
        <v>#DIV/0!</v>
      </c>
      <c r="Q248" s="6" t="e">
        <f t="shared" si="37"/>
        <v>#DIV/0!</v>
      </c>
      <c r="R248" s="6" t="e">
        <f t="shared" si="38"/>
        <v>#DIV/0!</v>
      </c>
      <c r="S248" s="6" t="e">
        <f t="shared" si="39"/>
        <v>#DIV/0!</v>
      </c>
      <c r="T248" s="6" t="e">
        <f t="shared" si="40"/>
        <v>#DIV/0!</v>
      </c>
      <c r="U248" s="6" t="e">
        <f t="shared" si="41"/>
        <v>#DIV/0!</v>
      </c>
    </row>
    <row r="249" spans="1:21" x14ac:dyDescent="0.25">
      <c r="A249" s="465">
        <v>244</v>
      </c>
      <c r="L249" s="53" t="e">
        <f t="shared" si="32"/>
        <v>#DIV/0!</v>
      </c>
      <c r="M249" s="6" t="e">
        <f t="shared" si="33"/>
        <v>#DIV/0!</v>
      </c>
      <c r="N249" s="6" t="e">
        <f t="shared" si="34"/>
        <v>#DIV/0!</v>
      </c>
      <c r="O249" s="6" t="e">
        <f t="shared" si="35"/>
        <v>#DIV/0!</v>
      </c>
      <c r="P249" s="6" t="e">
        <f t="shared" si="36"/>
        <v>#DIV/0!</v>
      </c>
      <c r="Q249" s="6" t="e">
        <f t="shared" si="37"/>
        <v>#DIV/0!</v>
      </c>
      <c r="R249" s="6" t="e">
        <f t="shared" si="38"/>
        <v>#DIV/0!</v>
      </c>
      <c r="S249" s="6" t="e">
        <f t="shared" si="39"/>
        <v>#DIV/0!</v>
      </c>
      <c r="T249" s="6" t="e">
        <f t="shared" si="40"/>
        <v>#DIV/0!</v>
      </c>
      <c r="U249" s="6" t="e">
        <f t="shared" si="41"/>
        <v>#DIV/0!</v>
      </c>
    </row>
    <row r="250" spans="1:21" x14ac:dyDescent="0.25">
      <c r="A250" s="465">
        <v>245</v>
      </c>
      <c r="L250" s="53" t="e">
        <f t="shared" si="32"/>
        <v>#DIV/0!</v>
      </c>
      <c r="M250" s="6" t="e">
        <f t="shared" si="33"/>
        <v>#DIV/0!</v>
      </c>
      <c r="N250" s="6" t="e">
        <f t="shared" si="34"/>
        <v>#DIV/0!</v>
      </c>
      <c r="O250" s="6" t="e">
        <f t="shared" si="35"/>
        <v>#DIV/0!</v>
      </c>
      <c r="P250" s="6" t="e">
        <f t="shared" si="36"/>
        <v>#DIV/0!</v>
      </c>
      <c r="Q250" s="6" t="e">
        <f t="shared" si="37"/>
        <v>#DIV/0!</v>
      </c>
      <c r="R250" s="6" t="e">
        <f t="shared" si="38"/>
        <v>#DIV/0!</v>
      </c>
      <c r="S250" s="6" t="e">
        <f t="shared" si="39"/>
        <v>#DIV/0!</v>
      </c>
      <c r="T250" s="6" t="e">
        <f t="shared" si="40"/>
        <v>#DIV/0!</v>
      </c>
      <c r="U250" s="6" t="e">
        <f t="shared" si="41"/>
        <v>#DIV/0!</v>
      </c>
    </row>
    <row r="251" spans="1:21" x14ac:dyDescent="0.25">
      <c r="A251" s="465">
        <v>246</v>
      </c>
      <c r="L251" s="53" t="e">
        <f t="shared" si="32"/>
        <v>#DIV/0!</v>
      </c>
      <c r="M251" s="6" t="e">
        <f t="shared" si="33"/>
        <v>#DIV/0!</v>
      </c>
      <c r="N251" s="6" t="e">
        <f t="shared" si="34"/>
        <v>#DIV/0!</v>
      </c>
      <c r="O251" s="6" t="e">
        <f t="shared" si="35"/>
        <v>#DIV/0!</v>
      </c>
      <c r="P251" s="6" t="e">
        <f t="shared" si="36"/>
        <v>#DIV/0!</v>
      </c>
      <c r="Q251" s="6" t="e">
        <f t="shared" si="37"/>
        <v>#DIV/0!</v>
      </c>
      <c r="R251" s="6" t="e">
        <f t="shared" si="38"/>
        <v>#DIV/0!</v>
      </c>
      <c r="S251" s="6" t="e">
        <f t="shared" si="39"/>
        <v>#DIV/0!</v>
      </c>
      <c r="T251" s="6" t="e">
        <f t="shared" si="40"/>
        <v>#DIV/0!</v>
      </c>
      <c r="U251" s="6" t="e">
        <f t="shared" si="41"/>
        <v>#DIV/0!</v>
      </c>
    </row>
    <row r="252" spans="1:21" x14ac:dyDescent="0.25">
      <c r="A252" s="465">
        <v>247</v>
      </c>
      <c r="L252" s="53" t="e">
        <f t="shared" si="32"/>
        <v>#DIV/0!</v>
      </c>
      <c r="M252" s="6" t="e">
        <f t="shared" si="33"/>
        <v>#DIV/0!</v>
      </c>
      <c r="N252" s="6" t="e">
        <f t="shared" si="34"/>
        <v>#DIV/0!</v>
      </c>
      <c r="O252" s="6" t="e">
        <f t="shared" si="35"/>
        <v>#DIV/0!</v>
      </c>
      <c r="P252" s="6" t="e">
        <f t="shared" si="36"/>
        <v>#DIV/0!</v>
      </c>
      <c r="Q252" s="6" t="e">
        <f t="shared" si="37"/>
        <v>#DIV/0!</v>
      </c>
      <c r="R252" s="6" t="e">
        <f t="shared" si="38"/>
        <v>#DIV/0!</v>
      </c>
      <c r="S252" s="6" t="e">
        <f t="shared" si="39"/>
        <v>#DIV/0!</v>
      </c>
      <c r="T252" s="6" t="e">
        <f t="shared" si="40"/>
        <v>#DIV/0!</v>
      </c>
      <c r="U252" s="6" t="e">
        <f t="shared" si="41"/>
        <v>#DIV/0!</v>
      </c>
    </row>
    <row r="253" spans="1:21" x14ac:dyDescent="0.25">
      <c r="A253" s="465">
        <v>248</v>
      </c>
      <c r="L253" s="53" t="e">
        <f t="shared" si="32"/>
        <v>#DIV/0!</v>
      </c>
      <c r="M253" s="6" t="e">
        <f t="shared" si="33"/>
        <v>#DIV/0!</v>
      </c>
      <c r="N253" s="6" t="e">
        <f t="shared" si="34"/>
        <v>#DIV/0!</v>
      </c>
      <c r="O253" s="6" t="e">
        <f t="shared" si="35"/>
        <v>#DIV/0!</v>
      </c>
      <c r="P253" s="6" t="e">
        <f t="shared" si="36"/>
        <v>#DIV/0!</v>
      </c>
      <c r="Q253" s="6" t="e">
        <f t="shared" si="37"/>
        <v>#DIV/0!</v>
      </c>
      <c r="R253" s="6" t="e">
        <f t="shared" si="38"/>
        <v>#DIV/0!</v>
      </c>
      <c r="S253" s="6" t="e">
        <f t="shared" si="39"/>
        <v>#DIV/0!</v>
      </c>
      <c r="T253" s="6" t="e">
        <f t="shared" si="40"/>
        <v>#DIV/0!</v>
      </c>
      <c r="U253" s="6" t="e">
        <f t="shared" si="41"/>
        <v>#DIV/0!</v>
      </c>
    </row>
    <row r="254" spans="1:21" x14ac:dyDescent="0.25">
      <c r="A254" s="465">
        <v>249</v>
      </c>
      <c r="L254" s="53" t="e">
        <f t="shared" si="32"/>
        <v>#DIV/0!</v>
      </c>
      <c r="M254" s="6" t="e">
        <f t="shared" si="33"/>
        <v>#DIV/0!</v>
      </c>
      <c r="N254" s="6" t="e">
        <f t="shared" si="34"/>
        <v>#DIV/0!</v>
      </c>
      <c r="O254" s="6" t="e">
        <f t="shared" si="35"/>
        <v>#DIV/0!</v>
      </c>
      <c r="P254" s="6" t="e">
        <f t="shared" si="36"/>
        <v>#DIV/0!</v>
      </c>
      <c r="Q254" s="6" t="e">
        <f t="shared" si="37"/>
        <v>#DIV/0!</v>
      </c>
      <c r="R254" s="6" t="e">
        <f t="shared" si="38"/>
        <v>#DIV/0!</v>
      </c>
      <c r="S254" s="6" t="e">
        <f t="shared" si="39"/>
        <v>#DIV/0!</v>
      </c>
      <c r="T254" s="6" t="e">
        <f t="shared" si="40"/>
        <v>#DIV/0!</v>
      </c>
      <c r="U254" s="6" t="e">
        <f t="shared" si="41"/>
        <v>#DIV/0!</v>
      </c>
    </row>
    <row r="255" spans="1:21" x14ac:dyDescent="0.25">
      <c r="A255" s="465">
        <v>250</v>
      </c>
      <c r="L255" s="53" t="e">
        <f t="shared" si="32"/>
        <v>#DIV/0!</v>
      </c>
      <c r="M255" s="6" t="e">
        <f t="shared" si="33"/>
        <v>#DIV/0!</v>
      </c>
      <c r="N255" s="6" t="e">
        <f t="shared" si="34"/>
        <v>#DIV/0!</v>
      </c>
      <c r="O255" s="6" t="e">
        <f t="shared" si="35"/>
        <v>#DIV/0!</v>
      </c>
      <c r="P255" s="6" t="e">
        <f t="shared" si="36"/>
        <v>#DIV/0!</v>
      </c>
      <c r="Q255" s="6" t="e">
        <f t="shared" si="37"/>
        <v>#DIV/0!</v>
      </c>
      <c r="R255" s="6" t="e">
        <f t="shared" si="38"/>
        <v>#DIV/0!</v>
      </c>
      <c r="S255" s="6" t="e">
        <f t="shared" si="39"/>
        <v>#DIV/0!</v>
      </c>
      <c r="T255" s="6" t="e">
        <f t="shared" si="40"/>
        <v>#DIV/0!</v>
      </c>
      <c r="U255" s="6" t="e">
        <f t="shared" si="41"/>
        <v>#DIV/0!</v>
      </c>
    </row>
    <row r="256" spans="1:21" x14ac:dyDescent="0.25">
      <c r="A256" s="465">
        <v>251</v>
      </c>
      <c r="L256" s="53" t="e">
        <f t="shared" si="32"/>
        <v>#DIV/0!</v>
      </c>
      <c r="M256" s="6" t="e">
        <f t="shared" si="33"/>
        <v>#DIV/0!</v>
      </c>
      <c r="N256" s="6" t="e">
        <f t="shared" si="34"/>
        <v>#DIV/0!</v>
      </c>
      <c r="O256" s="6" t="e">
        <f t="shared" si="35"/>
        <v>#DIV/0!</v>
      </c>
      <c r="P256" s="6" t="e">
        <f t="shared" si="36"/>
        <v>#DIV/0!</v>
      </c>
      <c r="Q256" s="6" t="e">
        <f t="shared" si="37"/>
        <v>#DIV/0!</v>
      </c>
      <c r="R256" s="6" t="e">
        <f t="shared" si="38"/>
        <v>#DIV/0!</v>
      </c>
      <c r="S256" s="6" t="e">
        <f t="shared" si="39"/>
        <v>#DIV/0!</v>
      </c>
      <c r="T256" s="6" t="e">
        <f t="shared" si="40"/>
        <v>#DIV/0!</v>
      </c>
      <c r="U256" s="6" t="e">
        <f t="shared" si="41"/>
        <v>#DIV/0!</v>
      </c>
    </row>
    <row r="257" spans="1:21" x14ac:dyDescent="0.25">
      <c r="A257" s="465">
        <v>252</v>
      </c>
      <c r="L257" s="53" t="e">
        <f t="shared" si="32"/>
        <v>#DIV/0!</v>
      </c>
      <c r="M257" s="6" t="e">
        <f t="shared" si="33"/>
        <v>#DIV/0!</v>
      </c>
      <c r="N257" s="6" t="e">
        <f t="shared" si="34"/>
        <v>#DIV/0!</v>
      </c>
      <c r="O257" s="6" t="e">
        <f t="shared" si="35"/>
        <v>#DIV/0!</v>
      </c>
      <c r="P257" s="6" t="e">
        <f t="shared" si="36"/>
        <v>#DIV/0!</v>
      </c>
      <c r="Q257" s="6" t="e">
        <f t="shared" si="37"/>
        <v>#DIV/0!</v>
      </c>
      <c r="R257" s="6" t="e">
        <f t="shared" si="38"/>
        <v>#DIV/0!</v>
      </c>
      <c r="S257" s="6" t="e">
        <f t="shared" si="39"/>
        <v>#DIV/0!</v>
      </c>
      <c r="T257" s="6" t="e">
        <f t="shared" si="40"/>
        <v>#DIV/0!</v>
      </c>
      <c r="U257" s="6" t="e">
        <f t="shared" si="41"/>
        <v>#DIV/0!</v>
      </c>
    </row>
    <row r="258" spans="1:21" x14ac:dyDescent="0.25">
      <c r="A258" s="465">
        <v>253</v>
      </c>
      <c r="L258" s="53" t="e">
        <f t="shared" si="32"/>
        <v>#DIV/0!</v>
      </c>
      <c r="M258" s="6" t="e">
        <f t="shared" si="33"/>
        <v>#DIV/0!</v>
      </c>
      <c r="N258" s="6" t="e">
        <f t="shared" si="34"/>
        <v>#DIV/0!</v>
      </c>
      <c r="O258" s="6" t="e">
        <f t="shared" si="35"/>
        <v>#DIV/0!</v>
      </c>
      <c r="P258" s="6" t="e">
        <f t="shared" si="36"/>
        <v>#DIV/0!</v>
      </c>
      <c r="Q258" s="6" t="e">
        <f t="shared" si="37"/>
        <v>#DIV/0!</v>
      </c>
      <c r="R258" s="6" t="e">
        <f t="shared" si="38"/>
        <v>#DIV/0!</v>
      </c>
      <c r="S258" s="6" t="e">
        <f t="shared" si="39"/>
        <v>#DIV/0!</v>
      </c>
      <c r="T258" s="6" t="e">
        <f t="shared" si="40"/>
        <v>#DIV/0!</v>
      </c>
      <c r="U258" s="6" t="e">
        <f t="shared" si="41"/>
        <v>#DIV/0!</v>
      </c>
    </row>
    <row r="259" spans="1:21" x14ac:dyDescent="0.25">
      <c r="A259" s="465">
        <v>254</v>
      </c>
      <c r="L259" s="53" t="e">
        <f t="shared" si="32"/>
        <v>#DIV/0!</v>
      </c>
      <c r="M259" s="6" t="e">
        <f t="shared" si="33"/>
        <v>#DIV/0!</v>
      </c>
      <c r="N259" s="6" t="e">
        <f t="shared" si="34"/>
        <v>#DIV/0!</v>
      </c>
      <c r="O259" s="6" t="e">
        <f t="shared" si="35"/>
        <v>#DIV/0!</v>
      </c>
      <c r="P259" s="6" t="e">
        <f t="shared" si="36"/>
        <v>#DIV/0!</v>
      </c>
      <c r="Q259" s="6" t="e">
        <f t="shared" si="37"/>
        <v>#DIV/0!</v>
      </c>
      <c r="R259" s="6" t="e">
        <f t="shared" si="38"/>
        <v>#DIV/0!</v>
      </c>
      <c r="S259" s="6" t="e">
        <f t="shared" si="39"/>
        <v>#DIV/0!</v>
      </c>
      <c r="T259" s="6" t="e">
        <f t="shared" si="40"/>
        <v>#DIV/0!</v>
      </c>
      <c r="U259" s="6" t="e">
        <f t="shared" si="41"/>
        <v>#DIV/0!</v>
      </c>
    </row>
    <row r="260" spans="1:21" x14ac:dyDescent="0.25">
      <c r="A260" s="465">
        <v>255</v>
      </c>
      <c r="L260" s="53" t="e">
        <f t="shared" si="32"/>
        <v>#DIV/0!</v>
      </c>
      <c r="M260" s="6" t="e">
        <f t="shared" si="33"/>
        <v>#DIV/0!</v>
      </c>
      <c r="N260" s="6" t="e">
        <f t="shared" si="34"/>
        <v>#DIV/0!</v>
      </c>
      <c r="O260" s="6" t="e">
        <f t="shared" si="35"/>
        <v>#DIV/0!</v>
      </c>
      <c r="P260" s="6" t="e">
        <f t="shared" si="36"/>
        <v>#DIV/0!</v>
      </c>
      <c r="Q260" s="6" t="e">
        <f t="shared" si="37"/>
        <v>#DIV/0!</v>
      </c>
      <c r="R260" s="6" t="e">
        <f t="shared" si="38"/>
        <v>#DIV/0!</v>
      </c>
      <c r="S260" s="6" t="e">
        <f t="shared" si="39"/>
        <v>#DIV/0!</v>
      </c>
      <c r="T260" s="6" t="e">
        <f t="shared" si="40"/>
        <v>#DIV/0!</v>
      </c>
      <c r="U260" s="6" t="e">
        <f t="shared" si="41"/>
        <v>#DIV/0!</v>
      </c>
    </row>
    <row r="261" spans="1:21" x14ac:dyDescent="0.25">
      <c r="A261" s="465">
        <v>256</v>
      </c>
      <c r="L261" s="53" t="e">
        <f t="shared" si="32"/>
        <v>#DIV/0!</v>
      </c>
      <c r="M261" s="6" t="e">
        <f t="shared" si="33"/>
        <v>#DIV/0!</v>
      </c>
      <c r="N261" s="6" t="e">
        <f t="shared" si="34"/>
        <v>#DIV/0!</v>
      </c>
      <c r="O261" s="6" t="e">
        <f t="shared" si="35"/>
        <v>#DIV/0!</v>
      </c>
      <c r="P261" s="6" t="e">
        <f t="shared" si="36"/>
        <v>#DIV/0!</v>
      </c>
      <c r="Q261" s="6" t="e">
        <f t="shared" si="37"/>
        <v>#DIV/0!</v>
      </c>
      <c r="R261" s="6" t="e">
        <f t="shared" si="38"/>
        <v>#DIV/0!</v>
      </c>
      <c r="S261" s="6" t="e">
        <f t="shared" si="39"/>
        <v>#DIV/0!</v>
      </c>
      <c r="T261" s="6" t="e">
        <f t="shared" si="40"/>
        <v>#DIV/0!</v>
      </c>
      <c r="U261" s="6" t="e">
        <f t="shared" si="41"/>
        <v>#DIV/0!</v>
      </c>
    </row>
    <row r="262" spans="1:21" x14ac:dyDescent="0.25">
      <c r="A262" s="465">
        <v>257</v>
      </c>
      <c r="L262" s="53" t="e">
        <f t="shared" ref="L262:L325" si="42">B262/B$4</f>
        <v>#DIV/0!</v>
      </c>
      <c r="M262" s="6" t="e">
        <f t="shared" ref="M262:M325" si="43">C262/C$4</f>
        <v>#DIV/0!</v>
      </c>
      <c r="N262" s="6" t="e">
        <f t="shared" ref="N262:N325" si="44">D262/D$4</f>
        <v>#DIV/0!</v>
      </c>
      <c r="O262" s="6" t="e">
        <f t="shared" ref="O262:O325" si="45">E262/E$4</f>
        <v>#DIV/0!</v>
      </c>
      <c r="P262" s="6" t="e">
        <f t="shared" ref="P262:P325" si="46">F262/F$4</f>
        <v>#DIV/0!</v>
      </c>
      <c r="Q262" s="6" t="e">
        <f t="shared" ref="Q262:Q325" si="47">G262/G$4</f>
        <v>#DIV/0!</v>
      </c>
      <c r="R262" s="6" t="e">
        <f t="shared" ref="R262:R325" si="48">H262/H$4</f>
        <v>#DIV/0!</v>
      </c>
      <c r="S262" s="6" t="e">
        <f t="shared" ref="S262:S325" si="49">I262/I$4</f>
        <v>#DIV/0!</v>
      </c>
      <c r="T262" s="6" t="e">
        <f t="shared" ref="T262:T325" si="50">J262/J$4</f>
        <v>#DIV/0!</v>
      </c>
      <c r="U262" s="6" t="e">
        <f t="shared" ref="U262:U325" si="51">K262/K$4</f>
        <v>#DIV/0!</v>
      </c>
    </row>
    <row r="263" spans="1:21" x14ac:dyDescent="0.25">
      <c r="A263" s="465">
        <v>258</v>
      </c>
      <c r="L263" s="53" t="e">
        <f t="shared" si="42"/>
        <v>#DIV/0!</v>
      </c>
      <c r="M263" s="6" t="e">
        <f t="shared" si="43"/>
        <v>#DIV/0!</v>
      </c>
      <c r="N263" s="6" t="e">
        <f t="shared" si="44"/>
        <v>#DIV/0!</v>
      </c>
      <c r="O263" s="6" t="e">
        <f t="shared" si="45"/>
        <v>#DIV/0!</v>
      </c>
      <c r="P263" s="6" t="e">
        <f t="shared" si="46"/>
        <v>#DIV/0!</v>
      </c>
      <c r="Q263" s="6" t="e">
        <f t="shared" si="47"/>
        <v>#DIV/0!</v>
      </c>
      <c r="R263" s="6" t="e">
        <f t="shared" si="48"/>
        <v>#DIV/0!</v>
      </c>
      <c r="S263" s="6" t="e">
        <f t="shared" si="49"/>
        <v>#DIV/0!</v>
      </c>
      <c r="T263" s="6" t="e">
        <f t="shared" si="50"/>
        <v>#DIV/0!</v>
      </c>
      <c r="U263" s="6" t="e">
        <f t="shared" si="51"/>
        <v>#DIV/0!</v>
      </c>
    </row>
    <row r="264" spans="1:21" x14ac:dyDescent="0.25">
      <c r="A264" s="465">
        <v>259</v>
      </c>
      <c r="L264" s="53" t="e">
        <f t="shared" si="42"/>
        <v>#DIV/0!</v>
      </c>
      <c r="M264" s="6" t="e">
        <f t="shared" si="43"/>
        <v>#DIV/0!</v>
      </c>
      <c r="N264" s="6" t="e">
        <f t="shared" si="44"/>
        <v>#DIV/0!</v>
      </c>
      <c r="O264" s="6" t="e">
        <f t="shared" si="45"/>
        <v>#DIV/0!</v>
      </c>
      <c r="P264" s="6" t="e">
        <f t="shared" si="46"/>
        <v>#DIV/0!</v>
      </c>
      <c r="Q264" s="6" t="e">
        <f t="shared" si="47"/>
        <v>#DIV/0!</v>
      </c>
      <c r="R264" s="6" t="e">
        <f t="shared" si="48"/>
        <v>#DIV/0!</v>
      </c>
      <c r="S264" s="6" t="e">
        <f t="shared" si="49"/>
        <v>#DIV/0!</v>
      </c>
      <c r="T264" s="6" t="e">
        <f t="shared" si="50"/>
        <v>#DIV/0!</v>
      </c>
      <c r="U264" s="6" t="e">
        <f t="shared" si="51"/>
        <v>#DIV/0!</v>
      </c>
    </row>
    <row r="265" spans="1:21" x14ac:dyDescent="0.25">
      <c r="A265" s="465">
        <v>260</v>
      </c>
      <c r="L265" s="53" t="e">
        <f t="shared" si="42"/>
        <v>#DIV/0!</v>
      </c>
      <c r="M265" s="6" t="e">
        <f t="shared" si="43"/>
        <v>#DIV/0!</v>
      </c>
      <c r="N265" s="6" t="e">
        <f t="shared" si="44"/>
        <v>#DIV/0!</v>
      </c>
      <c r="O265" s="6" t="e">
        <f t="shared" si="45"/>
        <v>#DIV/0!</v>
      </c>
      <c r="P265" s="6" t="e">
        <f t="shared" si="46"/>
        <v>#DIV/0!</v>
      </c>
      <c r="Q265" s="6" t="e">
        <f t="shared" si="47"/>
        <v>#DIV/0!</v>
      </c>
      <c r="R265" s="6" t="e">
        <f t="shared" si="48"/>
        <v>#DIV/0!</v>
      </c>
      <c r="S265" s="6" t="e">
        <f t="shared" si="49"/>
        <v>#DIV/0!</v>
      </c>
      <c r="T265" s="6" t="e">
        <f t="shared" si="50"/>
        <v>#DIV/0!</v>
      </c>
      <c r="U265" s="6" t="e">
        <f t="shared" si="51"/>
        <v>#DIV/0!</v>
      </c>
    </row>
    <row r="266" spans="1:21" x14ac:dyDescent="0.25">
      <c r="A266" s="465">
        <v>261</v>
      </c>
      <c r="L266" s="53" t="e">
        <f t="shared" si="42"/>
        <v>#DIV/0!</v>
      </c>
      <c r="M266" s="6" t="e">
        <f t="shared" si="43"/>
        <v>#DIV/0!</v>
      </c>
      <c r="N266" s="6" t="e">
        <f t="shared" si="44"/>
        <v>#DIV/0!</v>
      </c>
      <c r="O266" s="6" t="e">
        <f t="shared" si="45"/>
        <v>#DIV/0!</v>
      </c>
      <c r="P266" s="6" t="e">
        <f t="shared" si="46"/>
        <v>#DIV/0!</v>
      </c>
      <c r="Q266" s="6" t="e">
        <f t="shared" si="47"/>
        <v>#DIV/0!</v>
      </c>
      <c r="R266" s="6" t="e">
        <f t="shared" si="48"/>
        <v>#DIV/0!</v>
      </c>
      <c r="S266" s="6" t="e">
        <f t="shared" si="49"/>
        <v>#DIV/0!</v>
      </c>
      <c r="T266" s="6" t="e">
        <f t="shared" si="50"/>
        <v>#DIV/0!</v>
      </c>
      <c r="U266" s="6" t="e">
        <f t="shared" si="51"/>
        <v>#DIV/0!</v>
      </c>
    </row>
    <row r="267" spans="1:21" x14ac:dyDescent="0.25">
      <c r="A267" s="465">
        <v>262</v>
      </c>
      <c r="L267" s="53" t="e">
        <f t="shared" si="42"/>
        <v>#DIV/0!</v>
      </c>
      <c r="M267" s="6" t="e">
        <f t="shared" si="43"/>
        <v>#DIV/0!</v>
      </c>
      <c r="N267" s="6" t="e">
        <f t="shared" si="44"/>
        <v>#DIV/0!</v>
      </c>
      <c r="O267" s="6" t="e">
        <f t="shared" si="45"/>
        <v>#DIV/0!</v>
      </c>
      <c r="P267" s="6" t="e">
        <f t="shared" si="46"/>
        <v>#DIV/0!</v>
      </c>
      <c r="Q267" s="6" t="e">
        <f t="shared" si="47"/>
        <v>#DIV/0!</v>
      </c>
      <c r="R267" s="6" t="e">
        <f t="shared" si="48"/>
        <v>#DIV/0!</v>
      </c>
      <c r="S267" s="6" t="e">
        <f t="shared" si="49"/>
        <v>#DIV/0!</v>
      </c>
      <c r="T267" s="6" t="e">
        <f t="shared" si="50"/>
        <v>#DIV/0!</v>
      </c>
      <c r="U267" s="6" t="e">
        <f t="shared" si="51"/>
        <v>#DIV/0!</v>
      </c>
    </row>
    <row r="268" spans="1:21" x14ac:dyDescent="0.25">
      <c r="A268" s="465">
        <v>263</v>
      </c>
      <c r="L268" s="53" t="e">
        <f t="shared" si="42"/>
        <v>#DIV/0!</v>
      </c>
      <c r="M268" s="6" t="e">
        <f t="shared" si="43"/>
        <v>#DIV/0!</v>
      </c>
      <c r="N268" s="6" t="e">
        <f t="shared" si="44"/>
        <v>#DIV/0!</v>
      </c>
      <c r="O268" s="6" t="e">
        <f t="shared" si="45"/>
        <v>#DIV/0!</v>
      </c>
      <c r="P268" s="6" t="e">
        <f t="shared" si="46"/>
        <v>#DIV/0!</v>
      </c>
      <c r="Q268" s="6" t="e">
        <f t="shared" si="47"/>
        <v>#DIV/0!</v>
      </c>
      <c r="R268" s="6" t="e">
        <f t="shared" si="48"/>
        <v>#DIV/0!</v>
      </c>
      <c r="S268" s="6" t="e">
        <f t="shared" si="49"/>
        <v>#DIV/0!</v>
      </c>
      <c r="T268" s="6" t="e">
        <f t="shared" si="50"/>
        <v>#DIV/0!</v>
      </c>
      <c r="U268" s="6" t="e">
        <f t="shared" si="51"/>
        <v>#DIV/0!</v>
      </c>
    </row>
    <row r="269" spans="1:21" x14ac:dyDescent="0.25">
      <c r="A269" s="465">
        <v>264</v>
      </c>
      <c r="L269" s="53" t="e">
        <f t="shared" si="42"/>
        <v>#DIV/0!</v>
      </c>
      <c r="M269" s="6" t="e">
        <f t="shared" si="43"/>
        <v>#DIV/0!</v>
      </c>
      <c r="N269" s="6" t="e">
        <f t="shared" si="44"/>
        <v>#DIV/0!</v>
      </c>
      <c r="O269" s="6" t="e">
        <f t="shared" si="45"/>
        <v>#DIV/0!</v>
      </c>
      <c r="P269" s="6" t="e">
        <f t="shared" si="46"/>
        <v>#DIV/0!</v>
      </c>
      <c r="Q269" s="6" t="e">
        <f t="shared" si="47"/>
        <v>#DIV/0!</v>
      </c>
      <c r="R269" s="6" t="e">
        <f t="shared" si="48"/>
        <v>#DIV/0!</v>
      </c>
      <c r="S269" s="6" t="e">
        <f t="shared" si="49"/>
        <v>#DIV/0!</v>
      </c>
      <c r="T269" s="6" t="e">
        <f t="shared" si="50"/>
        <v>#DIV/0!</v>
      </c>
      <c r="U269" s="6" t="e">
        <f t="shared" si="51"/>
        <v>#DIV/0!</v>
      </c>
    </row>
    <row r="270" spans="1:21" x14ac:dyDescent="0.25">
      <c r="A270" s="465">
        <v>265</v>
      </c>
      <c r="L270" s="53" t="e">
        <f t="shared" si="42"/>
        <v>#DIV/0!</v>
      </c>
      <c r="M270" s="6" t="e">
        <f t="shared" si="43"/>
        <v>#DIV/0!</v>
      </c>
      <c r="N270" s="6" t="e">
        <f t="shared" si="44"/>
        <v>#DIV/0!</v>
      </c>
      <c r="O270" s="6" t="e">
        <f t="shared" si="45"/>
        <v>#DIV/0!</v>
      </c>
      <c r="P270" s="6" t="e">
        <f t="shared" si="46"/>
        <v>#DIV/0!</v>
      </c>
      <c r="Q270" s="6" t="e">
        <f t="shared" si="47"/>
        <v>#DIV/0!</v>
      </c>
      <c r="R270" s="6" t="e">
        <f t="shared" si="48"/>
        <v>#DIV/0!</v>
      </c>
      <c r="S270" s="6" t="e">
        <f t="shared" si="49"/>
        <v>#DIV/0!</v>
      </c>
      <c r="T270" s="6" t="e">
        <f t="shared" si="50"/>
        <v>#DIV/0!</v>
      </c>
      <c r="U270" s="6" t="e">
        <f t="shared" si="51"/>
        <v>#DIV/0!</v>
      </c>
    </row>
    <row r="271" spans="1:21" x14ac:dyDescent="0.25">
      <c r="A271" s="465">
        <v>266</v>
      </c>
      <c r="L271" s="53" t="e">
        <f t="shared" si="42"/>
        <v>#DIV/0!</v>
      </c>
      <c r="M271" s="6" t="e">
        <f t="shared" si="43"/>
        <v>#DIV/0!</v>
      </c>
      <c r="N271" s="6" t="e">
        <f t="shared" si="44"/>
        <v>#DIV/0!</v>
      </c>
      <c r="O271" s="6" t="e">
        <f t="shared" si="45"/>
        <v>#DIV/0!</v>
      </c>
      <c r="P271" s="6" t="e">
        <f t="shared" si="46"/>
        <v>#DIV/0!</v>
      </c>
      <c r="Q271" s="6" t="e">
        <f t="shared" si="47"/>
        <v>#DIV/0!</v>
      </c>
      <c r="R271" s="6" t="e">
        <f t="shared" si="48"/>
        <v>#DIV/0!</v>
      </c>
      <c r="S271" s="6" t="e">
        <f t="shared" si="49"/>
        <v>#DIV/0!</v>
      </c>
      <c r="T271" s="6" t="e">
        <f t="shared" si="50"/>
        <v>#DIV/0!</v>
      </c>
      <c r="U271" s="6" t="e">
        <f t="shared" si="51"/>
        <v>#DIV/0!</v>
      </c>
    </row>
    <row r="272" spans="1:21" x14ac:dyDescent="0.25">
      <c r="A272" s="465">
        <v>267</v>
      </c>
      <c r="L272" s="53" t="e">
        <f t="shared" si="42"/>
        <v>#DIV/0!</v>
      </c>
      <c r="M272" s="6" t="e">
        <f t="shared" si="43"/>
        <v>#DIV/0!</v>
      </c>
      <c r="N272" s="6" t="e">
        <f t="shared" si="44"/>
        <v>#DIV/0!</v>
      </c>
      <c r="O272" s="6" t="e">
        <f t="shared" si="45"/>
        <v>#DIV/0!</v>
      </c>
      <c r="P272" s="6" t="e">
        <f t="shared" si="46"/>
        <v>#DIV/0!</v>
      </c>
      <c r="Q272" s="6" t="e">
        <f t="shared" si="47"/>
        <v>#DIV/0!</v>
      </c>
      <c r="R272" s="6" t="e">
        <f t="shared" si="48"/>
        <v>#DIV/0!</v>
      </c>
      <c r="S272" s="6" t="e">
        <f t="shared" si="49"/>
        <v>#DIV/0!</v>
      </c>
      <c r="T272" s="6" t="e">
        <f t="shared" si="50"/>
        <v>#DIV/0!</v>
      </c>
      <c r="U272" s="6" t="e">
        <f t="shared" si="51"/>
        <v>#DIV/0!</v>
      </c>
    </row>
    <row r="273" spans="1:21" x14ac:dyDescent="0.25">
      <c r="A273" s="465">
        <v>268</v>
      </c>
      <c r="L273" s="53" t="e">
        <f t="shared" si="42"/>
        <v>#DIV/0!</v>
      </c>
      <c r="M273" s="6" t="e">
        <f t="shared" si="43"/>
        <v>#DIV/0!</v>
      </c>
      <c r="N273" s="6" t="e">
        <f t="shared" si="44"/>
        <v>#DIV/0!</v>
      </c>
      <c r="O273" s="6" t="e">
        <f t="shared" si="45"/>
        <v>#DIV/0!</v>
      </c>
      <c r="P273" s="6" t="e">
        <f t="shared" si="46"/>
        <v>#DIV/0!</v>
      </c>
      <c r="Q273" s="6" t="e">
        <f t="shared" si="47"/>
        <v>#DIV/0!</v>
      </c>
      <c r="R273" s="6" t="e">
        <f t="shared" si="48"/>
        <v>#DIV/0!</v>
      </c>
      <c r="S273" s="6" t="e">
        <f t="shared" si="49"/>
        <v>#DIV/0!</v>
      </c>
      <c r="T273" s="6" t="e">
        <f t="shared" si="50"/>
        <v>#DIV/0!</v>
      </c>
      <c r="U273" s="6" t="e">
        <f t="shared" si="51"/>
        <v>#DIV/0!</v>
      </c>
    </row>
    <row r="274" spans="1:21" x14ac:dyDescent="0.25">
      <c r="A274" s="465">
        <v>269</v>
      </c>
      <c r="L274" s="53" t="e">
        <f t="shared" si="42"/>
        <v>#DIV/0!</v>
      </c>
      <c r="M274" s="6" t="e">
        <f t="shared" si="43"/>
        <v>#DIV/0!</v>
      </c>
      <c r="N274" s="6" t="e">
        <f t="shared" si="44"/>
        <v>#DIV/0!</v>
      </c>
      <c r="O274" s="6" t="e">
        <f t="shared" si="45"/>
        <v>#DIV/0!</v>
      </c>
      <c r="P274" s="6" t="e">
        <f t="shared" si="46"/>
        <v>#DIV/0!</v>
      </c>
      <c r="Q274" s="6" t="e">
        <f t="shared" si="47"/>
        <v>#DIV/0!</v>
      </c>
      <c r="R274" s="6" t="e">
        <f t="shared" si="48"/>
        <v>#DIV/0!</v>
      </c>
      <c r="S274" s="6" t="e">
        <f t="shared" si="49"/>
        <v>#DIV/0!</v>
      </c>
      <c r="T274" s="6" t="e">
        <f t="shared" si="50"/>
        <v>#DIV/0!</v>
      </c>
      <c r="U274" s="6" t="e">
        <f t="shared" si="51"/>
        <v>#DIV/0!</v>
      </c>
    </row>
    <row r="275" spans="1:21" x14ac:dyDescent="0.25">
      <c r="A275" s="465">
        <v>270</v>
      </c>
      <c r="L275" s="53" t="e">
        <f t="shared" si="42"/>
        <v>#DIV/0!</v>
      </c>
      <c r="M275" s="6" t="e">
        <f t="shared" si="43"/>
        <v>#DIV/0!</v>
      </c>
      <c r="N275" s="6" t="e">
        <f t="shared" si="44"/>
        <v>#DIV/0!</v>
      </c>
      <c r="O275" s="6" t="e">
        <f t="shared" si="45"/>
        <v>#DIV/0!</v>
      </c>
      <c r="P275" s="6" t="e">
        <f t="shared" si="46"/>
        <v>#DIV/0!</v>
      </c>
      <c r="Q275" s="6" t="e">
        <f t="shared" si="47"/>
        <v>#DIV/0!</v>
      </c>
      <c r="R275" s="6" t="e">
        <f t="shared" si="48"/>
        <v>#DIV/0!</v>
      </c>
      <c r="S275" s="6" t="e">
        <f t="shared" si="49"/>
        <v>#DIV/0!</v>
      </c>
      <c r="T275" s="6" t="e">
        <f t="shared" si="50"/>
        <v>#DIV/0!</v>
      </c>
      <c r="U275" s="6" t="e">
        <f t="shared" si="51"/>
        <v>#DIV/0!</v>
      </c>
    </row>
    <row r="276" spans="1:21" x14ac:dyDescent="0.25">
      <c r="A276" s="465">
        <v>271</v>
      </c>
      <c r="L276" s="53" t="e">
        <f t="shared" si="42"/>
        <v>#DIV/0!</v>
      </c>
      <c r="M276" s="6" t="e">
        <f t="shared" si="43"/>
        <v>#DIV/0!</v>
      </c>
      <c r="N276" s="6" t="e">
        <f t="shared" si="44"/>
        <v>#DIV/0!</v>
      </c>
      <c r="O276" s="6" t="e">
        <f t="shared" si="45"/>
        <v>#DIV/0!</v>
      </c>
      <c r="P276" s="6" t="e">
        <f t="shared" si="46"/>
        <v>#DIV/0!</v>
      </c>
      <c r="Q276" s="6" t="e">
        <f t="shared" si="47"/>
        <v>#DIV/0!</v>
      </c>
      <c r="R276" s="6" t="e">
        <f t="shared" si="48"/>
        <v>#DIV/0!</v>
      </c>
      <c r="S276" s="6" t="e">
        <f t="shared" si="49"/>
        <v>#DIV/0!</v>
      </c>
      <c r="T276" s="6" t="e">
        <f t="shared" si="50"/>
        <v>#DIV/0!</v>
      </c>
      <c r="U276" s="6" t="e">
        <f t="shared" si="51"/>
        <v>#DIV/0!</v>
      </c>
    </row>
    <row r="277" spans="1:21" x14ac:dyDescent="0.25">
      <c r="A277" s="465">
        <v>272</v>
      </c>
      <c r="L277" s="53" t="e">
        <f t="shared" si="42"/>
        <v>#DIV/0!</v>
      </c>
      <c r="M277" s="6" t="e">
        <f t="shared" si="43"/>
        <v>#DIV/0!</v>
      </c>
      <c r="N277" s="6" t="e">
        <f t="shared" si="44"/>
        <v>#DIV/0!</v>
      </c>
      <c r="O277" s="6" t="e">
        <f t="shared" si="45"/>
        <v>#DIV/0!</v>
      </c>
      <c r="P277" s="6" t="e">
        <f t="shared" si="46"/>
        <v>#DIV/0!</v>
      </c>
      <c r="Q277" s="6" t="e">
        <f t="shared" si="47"/>
        <v>#DIV/0!</v>
      </c>
      <c r="R277" s="6" t="e">
        <f t="shared" si="48"/>
        <v>#DIV/0!</v>
      </c>
      <c r="S277" s="6" t="e">
        <f t="shared" si="49"/>
        <v>#DIV/0!</v>
      </c>
      <c r="T277" s="6" t="e">
        <f t="shared" si="50"/>
        <v>#DIV/0!</v>
      </c>
      <c r="U277" s="6" t="e">
        <f t="shared" si="51"/>
        <v>#DIV/0!</v>
      </c>
    </row>
    <row r="278" spans="1:21" x14ac:dyDescent="0.25">
      <c r="A278" s="465">
        <v>273</v>
      </c>
      <c r="L278" s="53" t="e">
        <f t="shared" si="42"/>
        <v>#DIV/0!</v>
      </c>
      <c r="M278" s="6" t="e">
        <f t="shared" si="43"/>
        <v>#DIV/0!</v>
      </c>
      <c r="N278" s="6" t="e">
        <f t="shared" si="44"/>
        <v>#DIV/0!</v>
      </c>
      <c r="O278" s="6" t="e">
        <f t="shared" si="45"/>
        <v>#DIV/0!</v>
      </c>
      <c r="P278" s="6" t="e">
        <f t="shared" si="46"/>
        <v>#DIV/0!</v>
      </c>
      <c r="Q278" s="6" t="e">
        <f t="shared" si="47"/>
        <v>#DIV/0!</v>
      </c>
      <c r="R278" s="6" t="e">
        <f t="shared" si="48"/>
        <v>#DIV/0!</v>
      </c>
      <c r="S278" s="6" t="e">
        <f t="shared" si="49"/>
        <v>#DIV/0!</v>
      </c>
      <c r="T278" s="6" t="e">
        <f t="shared" si="50"/>
        <v>#DIV/0!</v>
      </c>
      <c r="U278" s="6" t="e">
        <f t="shared" si="51"/>
        <v>#DIV/0!</v>
      </c>
    </row>
    <row r="279" spans="1:21" x14ac:dyDescent="0.25">
      <c r="A279" s="465">
        <v>274</v>
      </c>
      <c r="L279" s="53" t="e">
        <f t="shared" si="42"/>
        <v>#DIV/0!</v>
      </c>
      <c r="M279" s="6" t="e">
        <f t="shared" si="43"/>
        <v>#DIV/0!</v>
      </c>
      <c r="N279" s="6" t="e">
        <f t="shared" si="44"/>
        <v>#DIV/0!</v>
      </c>
      <c r="O279" s="6" t="e">
        <f t="shared" si="45"/>
        <v>#DIV/0!</v>
      </c>
      <c r="P279" s="6" t="e">
        <f t="shared" si="46"/>
        <v>#DIV/0!</v>
      </c>
      <c r="Q279" s="6" t="e">
        <f t="shared" si="47"/>
        <v>#DIV/0!</v>
      </c>
      <c r="R279" s="6" t="e">
        <f t="shared" si="48"/>
        <v>#DIV/0!</v>
      </c>
      <c r="S279" s="6" t="e">
        <f t="shared" si="49"/>
        <v>#DIV/0!</v>
      </c>
      <c r="T279" s="6" t="e">
        <f t="shared" si="50"/>
        <v>#DIV/0!</v>
      </c>
      <c r="U279" s="6" t="e">
        <f t="shared" si="51"/>
        <v>#DIV/0!</v>
      </c>
    </row>
    <row r="280" spans="1:21" x14ac:dyDescent="0.25">
      <c r="A280" s="465">
        <v>275</v>
      </c>
      <c r="L280" s="53" t="e">
        <f t="shared" si="42"/>
        <v>#DIV/0!</v>
      </c>
      <c r="M280" s="6" t="e">
        <f t="shared" si="43"/>
        <v>#DIV/0!</v>
      </c>
      <c r="N280" s="6" t="e">
        <f t="shared" si="44"/>
        <v>#DIV/0!</v>
      </c>
      <c r="O280" s="6" t="e">
        <f t="shared" si="45"/>
        <v>#DIV/0!</v>
      </c>
      <c r="P280" s="6" t="e">
        <f t="shared" si="46"/>
        <v>#DIV/0!</v>
      </c>
      <c r="Q280" s="6" t="e">
        <f t="shared" si="47"/>
        <v>#DIV/0!</v>
      </c>
      <c r="R280" s="6" t="e">
        <f t="shared" si="48"/>
        <v>#DIV/0!</v>
      </c>
      <c r="S280" s="6" t="e">
        <f t="shared" si="49"/>
        <v>#DIV/0!</v>
      </c>
      <c r="T280" s="6" t="e">
        <f t="shared" si="50"/>
        <v>#DIV/0!</v>
      </c>
      <c r="U280" s="6" t="e">
        <f t="shared" si="51"/>
        <v>#DIV/0!</v>
      </c>
    </row>
    <row r="281" spans="1:21" x14ac:dyDescent="0.25">
      <c r="A281" s="465">
        <v>276</v>
      </c>
      <c r="L281" s="53" t="e">
        <f t="shared" si="42"/>
        <v>#DIV/0!</v>
      </c>
      <c r="M281" s="6" t="e">
        <f t="shared" si="43"/>
        <v>#DIV/0!</v>
      </c>
      <c r="N281" s="6" t="e">
        <f t="shared" si="44"/>
        <v>#DIV/0!</v>
      </c>
      <c r="O281" s="6" t="e">
        <f t="shared" si="45"/>
        <v>#DIV/0!</v>
      </c>
      <c r="P281" s="6" t="e">
        <f t="shared" si="46"/>
        <v>#DIV/0!</v>
      </c>
      <c r="Q281" s="6" t="e">
        <f t="shared" si="47"/>
        <v>#DIV/0!</v>
      </c>
      <c r="R281" s="6" t="e">
        <f t="shared" si="48"/>
        <v>#DIV/0!</v>
      </c>
      <c r="S281" s="6" t="e">
        <f t="shared" si="49"/>
        <v>#DIV/0!</v>
      </c>
      <c r="T281" s="6" t="e">
        <f t="shared" si="50"/>
        <v>#DIV/0!</v>
      </c>
      <c r="U281" s="6" t="e">
        <f t="shared" si="51"/>
        <v>#DIV/0!</v>
      </c>
    </row>
    <row r="282" spans="1:21" x14ac:dyDescent="0.25">
      <c r="A282" s="465">
        <v>277</v>
      </c>
      <c r="L282" s="53" t="e">
        <f t="shared" si="42"/>
        <v>#DIV/0!</v>
      </c>
      <c r="M282" s="6" t="e">
        <f t="shared" si="43"/>
        <v>#DIV/0!</v>
      </c>
      <c r="N282" s="6" t="e">
        <f t="shared" si="44"/>
        <v>#DIV/0!</v>
      </c>
      <c r="O282" s="6" t="e">
        <f t="shared" si="45"/>
        <v>#DIV/0!</v>
      </c>
      <c r="P282" s="6" t="e">
        <f t="shared" si="46"/>
        <v>#DIV/0!</v>
      </c>
      <c r="Q282" s="6" t="e">
        <f t="shared" si="47"/>
        <v>#DIV/0!</v>
      </c>
      <c r="R282" s="6" t="e">
        <f t="shared" si="48"/>
        <v>#DIV/0!</v>
      </c>
      <c r="S282" s="6" t="e">
        <f t="shared" si="49"/>
        <v>#DIV/0!</v>
      </c>
      <c r="T282" s="6" t="e">
        <f t="shared" si="50"/>
        <v>#DIV/0!</v>
      </c>
      <c r="U282" s="6" t="e">
        <f t="shared" si="51"/>
        <v>#DIV/0!</v>
      </c>
    </row>
    <row r="283" spans="1:21" x14ac:dyDescent="0.25">
      <c r="A283" s="465">
        <v>278</v>
      </c>
      <c r="L283" s="53" t="e">
        <f t="shared" si="42"/>
        <v>#DIV/0!</v>
      </c>
      <c r="M283" s="6" t="e">
        <f t="shared" si="43"/>
        <v>#DIV/0!</v>
      </c>
      <c r="N283" s="6" t="e">
        <f t="shared" si="44"/>
        <v>#DIV/0!</v>
      </c>
      <c r="O283" s="6" t="e">
        <f t="shared" si="45"/>
        <v>#DIV/0!</v>
      </c>
      <c r="P283" s="6" t="e">
        <f t="shared" si="46"/>
        <v>#DIV/0!</v>
      </c>
      <c r="Q283" s="6" t="e">
        <f t="shared" si="47"/>
        <v>#DIV/0!</v>
      </c>
      <c r="R283" s="6" t="e">
        <f t="shared" si="48"/>
        <v>#DIV/0!</v>
      </c>
      <c r="S283" s="6" t="e">
        <f t="shared" si="49"/>
        <v>#DIV/0!</v>
      </c>
      <c r="T283" s="6" t="e">
        <f t="shared" si="50"/>
        <v>#DIV/0!</v>
      </c>
      <c r="U283" s="6" t="e">
        <f t="shared" si="51"/>
        <v>#DIV/0!</v>
      </c>
    </row>
    <row r="284" spans="1:21" x14ac:dyDescent="0.25">
      <c r="A284" s="465">
        <v>279</v>
      </c>
      <c r="L284" s="53" t="e">
        <f t="shared" si="42"/>
        <v>#DIV/0!</v>
      </c>
      <c r="M284" s="6" t="e">
        <f t="shared" si="43"/>
        <v>#DIV/0!</v>
      </c>
      <c r="N284" s="6" t="e">
        <f t="shared" si="44"/>
        <v>#DIV/0!</v>
      </c>
      <c r="O284" s="6" t="e">
        <f t="shared" si="45"/>
        <v>#DIV/0!</v>
      </c>
      <c r="P284" s="6" t="e">
        <f t="shared" si="46"/>
        <v>#DIV/0!</v>
      </c>
      <c r="Q284" s="6" t="e">
        <f t="shared" si="47"/>
        <v>#DIV/0!</v>
      </c>
      <c r="R284" s="6" t="e">
        <f t="shared" si="48"/>
        <v>#DIV/0!</v>
      </c>
      <c r="S284" s="6" t="e">
        <f t="shared" si="49"/>
        <v>#DIV/0!</v>
      </c>
      <c r="T284" s="6" t="e">
        <f t="shared" si="50"/>
        <v>#DIV/0!</v>
      </c>
      <c r="U284" s="6" t="e">
        <f t="shared" si="51"/>
        <v>#DIV/0!</v>
      </c>
    </row>
    <row r="285" spans="1:21" x14ac:dyDescent="0.25">
      <c r="A285" s="465">
        <v>280</v>
      </c>
      <c r="L285" s="53" t="e">
        <f t="shared" si="42"/>
        <v>#DIV/0!</v>
      </c>
      <c r="M285" s="6" t="e">
        <f t="shared" si="43"/>
        <v>#DIV/0!</v>
      </c>
      <c r="N285" s="6" t="e">
        <f t="shared" si="44"/>
        <v>#DIV/0!</v>
      </c>
      <c r="O285" s="6" t="e">
        <f t="shared" si="45"/>
        <v>#DIV/0!</v>
      </c>
      <c r="P285" s="6" t="e">
        <f t="shared" si="46"/>
        <v>#DIV/0!</v>
      </c>
      <c r="Q285" s="6" t="e">
        <f t="shared" si="47"/>
        <v>#DIV/0!</v>
      </c>
      <c r="R285" s="6" t="e">
        <f t="shared" si="48"/>
        <v>#DIV/0!</v>
      </c>
      <c r="S285" s="6" t="e">
        <f t="shared" si="49"/>
        <v>#DIV/0!</v>
      </c>
      <c r="T285" s="6" t="e">
        <f t="shared" si="50"/>
        <v>#DIV/0!</v>
      </c>
      <c r="U285" s="6" t="e">
        <f t="shared" si="51"/>
        <v>#DIV/0!</v>
      </c>
    </row>
    <row r="286" spans="1:21" x14ac:dyDescent="0.25">
      <c r="A286" s="465">
        <v>281</v>
      </c>
      <c r="L286" s="53" t="e">
        <f t="shared" si="42"/>
        <v>#DIV/0!</v>
      </c>
      <c r="M286" s="6" t="e">
        <f t="shared" si="43"/>
        <v>#DIV/0!</v>
      </c>
      <c r="N286" s="6" t="e">
        <f t="shared" si="44"/>
        <v>#DIV/0!</v>
      </c>
      <c r="O286" s="6" t="e">
        <f t="shared" si="45"/>
        <v>#DIV/0!</v>
      </c>
      <c r="P286" s="6" t="e">
        <f t="shared" si="46"/>
        <v>#DIV/0!</v>
      </c>
      <c r="Q286" s="6" t="e">
        <f t="shared" si="47"/>
        <v>#DIV/0!</v>
      </c>
      <c r="R286" s="6" t="e">
        <f t="shared" si="48"/>
        <v>#DIV/0!</v>
      </c>
      <c r="S286" s="6" t="e">
        <f t="shared" si="49"/>
        <v>#DIV/0!</v>
      </c>
      <c r="T286" s="6" t="e">
        <f t="shared" si="50"/>
        <v>#DIV/0!</v>
      </c>
      <c r="U286" s="6" t="e">
        <f t="shared" si="51"/>
        <v>#DIV/0!</v>
      </c>
    </row>
    <row r="287" spans="1:21" x14ac:dyDescent="0.25">
      <c r="A287" s="465">
        <v>282</v>
      </c>
      <c r="L287" s="53" t="e">
        <f t="shared" si="42"/>
        <v>#DIV/0!</v>
      </c>
      <c r="M287" s="6" t="e">
        <f t="shared" si="43"/>
        <v>#DIV/0!</v>
      </c>
      <c r="N287" s="6" t="e">
        <f t="shared" si="44"/>
        <v>#DIV/0!</v>
      </c>
      <c r="O287" s="6" t="e">
        <f t="shared" si="45"/>
        <v>#DIV/0!</v>
      </c>
      <c r="P287" s="6" t="e">
        <f t="shared" si="46"/>
        <v>#DIV/0!</v>
      </c>
      <c r="Q287" s="6" t="e">
        <f t="shared" si="47"/>
        <v>#DIV/0!</v>
      </c>
      <c r="R287" s="6" t="e">
        <f t="shared" si="48"/>
        <v>#DIV/0!</v>
      </c>
      <c r="S287" s="6" t="e">
        <f t="shared" si="49"/>
        <v>#DIV/0!</v>
      </c>
      <c r="T287" s="6" t="e">
        <f t="shared" si="50"/>
        <v>#DIV/0!</v>
      </c>
      <c r="U287" s="6" t="e">
        <f t="shared" si="51"/>
        <v>#DIV/0!</v>
      </c>
    </row>
    <row r="288" spans="1:21" x14ac:dyDescent="0.25">
      <c r="A288" s="465">
        <v>283</v>
      </c>
      <c r="L288" s="53" t="e">
        <f t="shared" si="42"/>
        <v>#DIV/0!</v>
      </c>
      <c r="M288" s="6" t="e">
        <f t="shared" si="43"/>
        <v>#DIV/0!</v>
      </c>
      <c r="N288" s="6" t="e">
        <f t="shared" si="44"/>
        <v>#DIV/0!</v>
      </c>
      <c r="O288" s="6" t="e">
        <f t="shared" si="45"/>
        <v>#DIV/0!</v>
      </c>
      <c r="P288" s="6" t="e">
        <f t="shared" si="46"/>
        <v>#DIV/0!</v>
      </c>
      <c r="Q288" s="6" t="e">
        <f t="shared" si="47"/>
        <v>#DIV/0!</v>
      </c>
      <c r="R288" s="6" t="e">
        <f t="shared" si="48"/>
        <v>#DIV/0!</v>
      </c>
      <c r="S288" s="6" t="e">
        <f t="shared" si="49"/>
        <v>#DIV/0!</v>
      </c>
      <c r="T288" s="6" t="e">
        <f t="shared" si="50"/>
        <v>#DIV/0!</v>
      </c>
      <c r="U288" s="6" t="e">
        <f t="shared" si="51"/>
        <v>#DIV/0!</v>
      </c>
    </row>
    <row r="289" spans="1:21" x14ac:dyDescent="0.25">
      <c r="A289" s="465">
        <v>284</v>
      </c>
      <c r="L289" s="53" t="e">
        <f t="shared" si="42"/>
        <v>#DIV/0!</v>
      </c>
      <c r="M289" s="6" t="e">
        <f t="shared" si="43"/>
        <v>#DIV/0!</v>
      </c>
      <c r="N289" s="6" t="e">
        <f t="shared" si="44"/>
        <v>#DIV/0!</v>
      </c>
      <c r="O289" s="6" t="e">
        <f t="shared" si="45"/>
        <v>#DIV/0!</v>
      </c>
      <c r="P289" s="6" t="e">
        <f t="shared" si="46"/>
        <v>#DIV/0!</v>
      </c>
      <c r="Q289" s="6" t="e">
        <f t="shared" si="47"/>
        <v>#DIV/0!</v>
      </c>
      <c r="R289" s="6" t="e">
        <f t="shared" si="48"/>
        <v>#DIV/0!</v>
      </c>
      <c r="S289" s="6" t="e">
        <f t="shared" si="49"/>
        <v>#DIV/0!</v>
      </c>
      <c r="T289" s="6" t="e">
        <f t="shared" si="50"/>
        <v>#DIV/0!</v>
      </c>
      <c r="U289" s="6" t="e">
        <f t="shared" si="51"/>
        <v>#DIV/0!</v>
      </c>
    </row>
    <row r="290" spans="1:21" x14ac:dyDescent="0.25">
      <c r="A290" s="465">
        <v>285</v>
      </c>
      <c r="L290" s="53" t="e">
        <f t="shared" si="42"/>
        <v>#DIV/0!</v>
      </c>
      <c r="M290" s="6" t="e">
        <f t="shared" si="43"/>
        <v>#DIV/0!</v>
      </c>
      <c r="N290" s="6" t="e">
        <f t="shared" si="44"/>
        <v>#DIV/0!</v>
      </c>
      <c r="O290" s="6" t="e">
        <f t="shared" si="45"/>
        <v>#DIV/0!</v>
      </c>
      <c r="P290" s="6" t="e">
        <f t="shared" si="46"/>
        <v>#DIV/0!</v>
      </c>
      <c r="Q290" s="6" t="e">
        <f t="shared" si="47"/>
        <v>#DIV/0!</v>
      </c>
      <c r="R290" s="6" t="e">
        <f t="shared" si="48"/>
        <v>#DIV/0!</v>
      </c>
      <c r="S290" s="6" t="e">
        <f t="shared" si="49"/>
        <v>#DIV/0!</v>
      </c>
      <c r="T290" s="6" t="e">
        <f t="shared" si="50"/>
        <v>#DIV/0!</v>
      </c>
      <c r="U290" s="6" t="e">
        <f t="shared" si="51"/>
        <v>#DIV/0!</v>
      </c>
    </row>
    <row r="291" spans="1:21" x14ac:dyDescent="0.25">
      <c r="A291" s="465">
        <v>286</v>
      </c>
      <c r="L291" s="53" t="e">
        <f t="shared" si="42"/>
        <v>#DIV/0!</v>
      </c>
      <c r="M291" s="6" t="e">
        <f t="shared" si="43"/>
        <v>#DIV/0!</v>
      </c>
      <c r="N291" s="6" t="e">
        <f t="shared" si="44"/>
        <v>#DIV/0!</v>
      </c>
      <c r="O291" s="6" t="e">
        <f t="shared" si="45"/>
        <v>#DIV/0!</v>
      </c>
      <c r="P291" s="6" t="e">
        <f t="shared" si="46"/>
        <v>#DIV/0!</v>
      </c>
      <c r="Q291" s="6" t="e">
        <f t="shared" si="47"/>
        <v>#DIV/0!</v>
      </c>
      <c r="R291" s="6" t="e">
        <f t="shared" si="48"/>
        <v>#DIV/0!</v>
      </c>
      <c r="S291" s="6" t="e">
        <f t="shared" si="49"/>
        <v>#DIV/0!</v>
      </c>
      <c r="T291" s="6" t="e">
        <f t="shared" si="50"/>
        <v>#DIV/0!</v>
      </c>
      <c r="U291" s="6" t="e">
        <f t="shared" si="51"/>
        <v>#DIV/0!</v>
      </c>
    </row>
    <row r="292" spans="1:21" x14ac:dyDescent="0.25">
      <c r="A292" s="465">
        <v>287</v>
      </c>
      <c r="L292" s="53" t="e">
        <f t="shared" si="42"/>
        <v>#DIV/0!</v>
      </c>
      <c r="M292" s="6" t="e">
        <f t="shared" si="43"/>
        <v>#DIV/0!</v>
      </c>
      <c r="N292" s="6" t="e">
        <f t="shared" si="44"/>
        <v>#DIV/0!</v>
      </c>
      <c r="O292" s="6" t="e">
        <f t="shared" si="45"/>
        <v>#DIV/0!</v>
      </c>
      <c r="P292" s="6" t="e">
        <f t="shared" si="46"/>
        <v>#DIV/0!</v>
      </c>
      <c r="Q292" s="6" t="e">
        <f t="shared" si="47"/>
        <v>#DIV/0!</v>
      </c>
      <c r="R292" s="6" t="e">
        <f t="shared" si="48"/>
        <v>#DIV/0!</v>
      </c>
      <c r="S292" s="6" t="e">
        <f t="shared" si="49"/>
        <v>#DIV/0!</v>
      </c>
      <c r="T292" s="6" t="e">
        <f t="shared" si="50"/>
        <v>#DIV/0!</v>
      </c>
      <c r="U292" s="6" t="e">
        <f t="shared" si="51"/>
        <v>#DIV/0!</v>
      </c>
    </row>
    <row r="293" spans="1:21" x14ac:dyDescent="0.25">
      <c r="A293" s="465">
        <v>288</v>
      </c>
      <c r="L293" s="53" t="e">
        <f t="shared" si="42"/>
        <v>#DIV/0!</v>
      </c>
      <c r="M293" s="6" t="e">
        <f t="shared" si="43"/>
        <v>#DIV/0!</v>
      </c>
      <c r="N293" s="6" t="e">
        <f t="shared" si="44"/>
        <v>#DIV/0!</v>
      </c>
      <c r="O293" s="6" t="e">
        <f t="shared" si="45"/>
        <v>#DIV/0!</v>
      </c>
      <c r="P293" s="6" t="e">
        <f t="shared" si="46"/>
        <v>#DIV/0!</v>
      </c>
      <c r="Q293" s="6" t="e">
        <f t="shared" si="47"/>
        <v>#DIV/0!</v>
      </c>
      <c r="R293" s="6" t="e">
        <f t="shared" si="48"/>
        <v>#DIV/0!</v>
      </c>
      <c r="S293" s="6" t="e">
        <f t="shared" si="49"/>
        <v>#DIV/0!</v>
      </c>
      <c r="T293" s="6" t="e">
        <f t="shared" si="50"/>
        <v>#DIV/0!</v>
      </c>
      <c r="U293" s="6" t="e">
        <f t="shared" si="51"/>
        <v>#DIV/0!</v>
      </c>
    </row>
    <row r="294" spans="1:21" x14ac:dyDescent="0.25">
      <c r="A294" s="465">
        <v>289</v>
      </c>
      <c r="L294" s="53" t="e">
        <f t="shared" si="42"/>
        <v>#DIV/0!</v>
      </c>
      <c r="M294" s="6" t="e">
        <f t="shared" si="43"/>
        <v>#DIV/0!</v>
      </c>
      <c r="N294" s="6" t="e">
        <f t="shared" si="44"/>
        <v>#DIV/0!</v>
      </c>
      <c r="O294" s="6" t="e">
        <f t="shared" si="45"/>
        <v>#DIV/0!</v>
      </c>
      <c r="P294" s="6" t="e">
        <f t="shared" si="46"/>
        <v>#DIV/0!</v>
      </c>
      <c r="Q294" s="6" t="e">
        <f t="shared" si="47"/>
        <v>#DIV/0!</v>
      </c>
      <c r="R294" s="6" t="e">
        <f t="shared" si="48"/>
        <v>#DIV/0!</v>
      </c>
      <c r="S294" s="6" t="e">
        <f t="shared" si="49"/>
        <v>#DIV/0!</v>
      </c>
      <c r="T294" s="6" t="e">
        <f t="shared" si="50"/>
        <v>#DIV/0!</v>
      </c>
      <c r="U294" s="6" t="e">
        <f t="shared" si="51"/>
        <v>#DIV/0!</v>
      </c>
    </row>
    <row r="295" spans="1:21" x14ac:dyDescent="0.25">
      <c r="A295" s="465">
        <v>290</v>
      </c>
      <c r="L295" s="53" t="e">
        <f t="shared" si="42"/>
        <v>#DIV/0!</v>
      </c>
      <c r="M295" s="6" t="e">
        <f t="shared" si="43"/>
        <v>#DIV/0!</v>
      </c>
      <c r="N295" s="6" t="e">
        <f t="shared" si="44"/>
        <v>#DIV/0!</v>
      </c>
      <c r="O295" s="6" t="e">
        <f t="shared" si="45"/>
        <v>#DIV/0!</v>
      </c>
      <c r="P295" s="6" t="e">
        <f t="shared" si="46"/>
        <v>#DIV/0!</v>
      </c>
      <c r="Q295" s="6" t="e">
        <f t="shared" si="47"/>
        <v>#DIV/0!</v>
      </c>
      <c r="R295" s="6" t="e">
        <f t="shared" si="48"/>
        <v>#DIV/0!</v>
      </c>
      <c r="S295" s="6" t="e">
        <f t="shared" si="49"/>
        <v>#DIV/0!</v>
      </c>
      <c r="T295" s="6" t="e">
        <f t="shared" si="50"/>
        <v>#DIV/0!</v>
      </c>
      <c r="U295" s="6" t="e">
        <f t="shared" si="51"/>
        <v>#DIV/0!</v>
      </c>
    </row>
    <row r="296" spans="1:21" x14ac:dyDescent="0.25">
      <c r="A296" s="465">
        <v>291</v>
      </c>
      <c r="L296" s="53" t="e">
        <f t="shared" si="42"/>
        <v>#DIV/0!</v>
      </c>
      <c r="M296" s="6" t="e">
        <f t="shared" si="43"/>
        <v>#DIV/0!</v>
      </c>
      <c r="N296" s="6" t="e">
        <f t="shared" si="44"/>
        <v>#DIV/0!</v>
      </c>
      <c r="O296" s="6" t="e">
        <f t="shared" si="45"/>
        <v>#DIV/0!</v>
      </c>
      <c r="P296" s="6" t="e">
        <f t="shared" si="46"/>
        <v>#DIV/0!</v>
      </c>
      <c r="Q296" s="6" t="e">
        <f t="shared" si="47"/>
        <v>#DIV/0!</v>
      </c>
      <c r="R296" s="6" t="e">
        <f t="shared" si="48"/>
        <v>#DIV/0!</v>
      </c>
      <c r="S296" s="6" t="e">
        <f t="shared" si="49"/>
        <v>#DIV/0!</v>
      </c>
      <c r="T296" s="6" t="e">
        <f t="shared" si="50"/>
        <v>#DIV/0!</v>
      </c>
      <c r="U296" s="6" t="e">
        <f t="shared" si="51"/>
        <v>#DIV/0!</v>
      </c>
    </row>
    <row r="297" spans="1:21" x14ac:dyDescent="0.25">
      <c r="A297" s="465">
        <v>292</v>
      </c>
      <c r="L297" s="53" t="e">
        <f t="shared" si="42"/>
        <v>#DIV/0!</v>
      </c>
      <c r="M297" s="6" t="e">
        <f t="shared" si="43"/>
        <v>#DIV/0!</v>
      </c>
      <c r="N297" s="6" t="e">
        <f t="shared" si="44"/>
        <v>#DIV/0!</v>
      </c>
      <c r="O297" s="6" t="e">
        <f t="shared" si="45"/>
        <v>#DIV/0!</v>
      </c>
      <c r="P297" s="6" t="e">
        <f t="shared" si="46"/>
        <v>#DIV/0!</v>
      </c>
      <c r="Q297" s="6" t="e">
        <f t="shared" si="47"/>
        <v>#DIV/0!</v>
      </c>
      <c r="R297" s="6" t="e">
        <f t="shared" si="48"/>
        <v>#DIV/0!</v>
      </c>
      <c r="S297" s="6" t="e">
        <f t="shared" si="49"/>
        <v>#DIV/0!</v>
      </c>
      <c r="T297" s="6" t="e">
        <f t="shared" si="50"/>
        <v>#DIV/0!</v>
      </c>
      <c r="U297" s="6" t="e">
        <f t="shared" si="51"/>
        <v>#DIV/0!</v>
      </c>
    </row>
    <row r="298" spans="1:21" x14ac:dyDescent="0.25">
      <c r="A298" s="465">
        <v>293</v>
      </c>
      <c r="L298" s="53" t="e">
        <f t="shared" si="42"/>
        <v>#DIV/0!</v>
      </c>
      <c r="M298" s="6" t="e">
        <f t="shared" si="43"/>
        <v>#DIV/0!</v>
      </c>
      <c r="N298" s="6" t="e">
        <f t="shared" si="44"/>
        <v>#DIV/0!</v>
      </c>
      <c r="O298" s="6" t="e">
        <f t="shared" si="45"/>
        <v>#DIV/0!</v>
      </c>
      <c r="P298" s="6" t="e">
        <f t="shared" si="46"/>
        <v>#DIV/0!</v>
      </c>
      <c r="Q298" s="6" t="e">
        <f t="shared" si="47"/>
        <v>#DIV/0!</v>
      </c>
      <c r="R298" s="6" t="e">
        <f t="shared" si="48"/>
        <v>#DIV/0!</v>
      </c>
      <c r="S298" s="6" t="e">
        <f t="shared" si="49"/>
        <v>#DIV/0!</v>
      </c>
      <c r="T298" s="6" t="e">
        <f t="shared" si="50"/>
        <v>#DIV/0!</v>
      </c>
      <c r="U298" s="6" t="e">
        <f t="shared" si="51"/>
        <v>#DIV/0!</v>
      </c>
    </row>
    <row r="299" spans="1:21" x14ac:dyDescent="0.25">
      <c r="A299" s="465">
        <v>294</v>
      </c>
      <c r="L299" s="53" t="e">
        <f t="shared" si="42"/>
        <v>#DIV/0!</v>
      </c>
      <c r="M299" s="6" t="e">
        <f t="shared" si="43"/>
        <v>#DIV/0!</v>
      </c>
      <c r="N299" s="6" t="e">
        <f t="shared" si="44"/>
        <v>#DIV/0!</v>
      </c>
      <c r="O299" s="6" t="e">
        <f t="shared" si="45"/>
        <v>#DIV/0!</v>
      </c>
      <c r="P299" s="6" t="e">
        <f t="shared" si="46"/>
        <v>#DIV/0!</v>
      </c>
      <c r="Q299" s="6" t="e">
        <f t="shared" si="47"/>
        <v>#DIV/0!</v>
      </c>
      <c r="R299" s="6" t="e">
        <f t="shared" si="48"/>
        <v>#DIV/0!</v>
      </c>
      <c r="S299" s="6" t="e">
        <f t="shared" si="49"/>
        <v>#DIV/0!</v>
      </c>
      <c r="T299" s="6" t="e">
        <f t="shared" si="50"/>
        <v>#DIV/0!</v>
      </c>
      <c r="U299" s="6" t="e">
        <f t="shared" si="51"/>
        <v>#DIV/0!</v>
      </c>
    </row>
    <row r="300" spans="1:21" x14ac:dyDescent="0.25">
      <c r="A300" s="465">
        <v>295</v>
      </c>
      <c r="L300" s="53" t="e">
        <f t="shared" si="42"/>
        <v>#DIV/0!</v>
      </c>
      <c r="M300" s="6" t="e">
        <f t="shared" si="43"/>
        <v>#DIV/0!</v>
      </c>
      <c r="N300" s="6" t="e">
        <f t="shared" si="44"/>
        <v>#DIV/0!</v>
      </c>
      <c r="O300" s="6" t="e">
        <f t="shared" si="45"/>
        <v>#DIV/0!</v>
      </c>
      <c r="P300" s="6" t="e">
        <f t="shared" si="46"/>
        <v>#DIV/0!</v>
      </c>
      <c r="Q300" s="6" t="e">
        <f t="shared" si="47"/>
        <v>#DIV/0!</v>
      </c>
      <c r="R300" s="6" t="e">
        <f t="shared" si="48"/>
        <v>#DIV/0!</v>
      </c>
      <c r="S300" s="6" t="e">
        <f t="shared" si="49"/>
        <v>#DIV/0!</v>
      </c>
      <c r="T300" s="6" t="e">
        <f t="shared" si="50"/>
        <v>#DIV/0!</v>
      </c>
      <c r="U300" s="6" t="e">
        <f t="shared" si="51"/>
        <v>#DIV/0!</v>
      </c>
    </row>
    <row r="301" spans="1:21" x14ac:dyDescent="0.25">
      <c r="A301" s="465">
        <v>296</v>
      </c>
      <c r="L301" s="53" t="e">
        <f t="shared" si="42"/>
        <v>#DIV/0!</v>
      </c>
      <c r="M301" s="6" t="e">
        <f t="shared" si="43"/>
        <v>#DIV/0!</v>
      </c>
      <c r="N301" s="6" t="e">
        <f t="shared" si="44"/>
        <v>#DIV/0!</v>
      </c>
      <c r="O301" s="6" t="e">
        <f t="shared" si="45"/>
        <v>#DIV/0!</v>
      </c>
      <c r="P301" s="6" t="e">
        <f t="shared" si="46"/>
        <v>#DIV/0!</v>
      </c>
      <c r="Q301" s="6" t="e">
        <f t="shared" si="47"/>
        <v>#DIV/0!</v>
      </c>
      <c r="R301" s="6" t="e">
        <f t="shared" si="48"/>
        <v>#DIV/0!</v>
      </c>
      <c r="S301" s="6" t="e">
        <f t="shared" si="49"/>
        <v>#DIV/0!</v>
      </c>
      <c r="T301" s="6" t="e">
        <f t="shared" si="50"/>
        <v>#DIV/0!</v>
      </c>
      <c r="U301" s="6" t="e">
        <f t="shared" si="51"/>
        <v>#DIV/0!</v>
      </c>
    </row>
    <row r="302" spans="1:21" x14ac:dyDescent="0.25">
      <c r="A302" s="465">
        <v>297</v>
      </c>
      <c r="L302" s="53" t="e">
        <f t="shared" si="42"/>
        <v>#DIV/0!</v>
      </c>
      <c r="M302" s="6" t="e">
        <f t="shared" si="43"/>
        <v>#DIV/0!</v>
      </c>
      <c r="N302" s="6" t="e">
        <f t="shared" si="44"/>
        <v>#DIV/0!</v>
      </c>
      <c r="O302" s="6" t="e">
        <f t="shared" si="45"/>
        <v>#DIV/0!</v>
      </c>
      <c r="P302" s="6" t="e">
        <f t="shared" si="46"/>
        <v>#DIV/0!</v>
      </c>
      <c r="Q302" s="6" t="e">
        <f t="shared" si="47"/>
        <v>#DIV/0!</v>
      </c>
      <c r="R302" s="6" t="e">
        <f t="shared" si="48"/>
        <v>#DIV/0!</v>
      </c>
      <c r="S302" s="6" t="e">
        <f t="shared" si="49"/>
        <v>#DIV/0!</v>
      </c>
      <c r="T302" s="6" t="e">
        <f t="shared" si="50"/>
        <v>#DIV/0!</v>
      </c>
      <c r="U302" s="6" t="e">
        <f t="shared" si="51"/>
        <v>#DIV/0!</v>
      </c>
    </row>
    <row r="303" spans="1:21" x14ac:dyDescent="0.25">
      <c r="A303" s="465">
        <v>298</v>
      </c>
      <c r="L303" s="53" t="e">
        <f t="shared" si="42"/>
        <v>#DIV/0!</v>
      </c>
      <c r="M303" s="6" t="e">
        <f t="shared" si="43"/>
        <v>#DIV/0!</v>
      </c>
      <c r="N303" s="6" t="e">
        <f t="shared" si="44"/>
        <v>#DIV/0!</v>
      </c>
      <c r="O303" s="6" t="e">
        <f t="shared" si="45"/>
        <v>#DIV/0!</v>
      </c>
      <c r="P303" s="6" t="e">
        <f t="shared" si="46"/>
        <v>#DIV/0!</v>
      </c>
      <c r="Q303" s="6" t="e">
        <f t="shared" si="47"/>
        <v>#DIV/0!</v>
      </c>
      <c r="R303" s="6" t="e">
        <f t="shared" si="48"/>
        <v>#DIV/0!</v>
      </c>
      <c r="S303" s="6" t="e">
        <f t="shared" si="49"/>
        <v>#DIV/0!</v>
      </c>
      <c r="T303" s="6" t="e">
        <f t="shared" si="50"/>
        <v>#DIV/0!</v>
      </c>
      <c r="U303" s="6" t="e">
        <f t="shared" si="51"/>
        <v>#DIV/0!</v>
      </c>
    </row>
    <row r="304" spans="1:21" x14ac:dyDescent="0.25">
      <c r="A304" s="465">
        <v>299</v>
      </c>
      <c r="L304" s="53" t="e">
        <f t="shared" si="42"/>
        <v>#DIV/0!</v>
      </c>
      <c r="M304" s="6" t="e">
        <f t="shared" si="43"/>
        <v>#DIV/0!</v>
      </c>
      <c r="N304" s="6" t="e">
        <f t="shared" si="44"/>
        <v>#DIV/0!</v>
      </c>
      <c r="O304" s="6" t="e">
        <f t="shared" si="45"/>
        <v>#DIV/0!</v>
      </c>
      <c r="P304" s="6" t="e">
        <f t="shared" si="46"/>
        <v>#DIV/0!</v>
      </c>
      <c r="Q304" s="6" t="e">
        <f t="shared" si="47"/>
        <v>#DIV/0!</v>
      </c>
      <c r="R304" s="6" t="e">
        <f t="shared" si="48"/>
        <v>#DIV/0!</v>
      </c>
      <c r="S304" s="6" t="e">
        <f t="shared" si="49"/>
        <v>#DIV/0!</v>
      </c>
      <c r="T304" s="6" t="e">
        <f t="shared" si="50"/>
        <v>#DIV/0!</v>
      </c>
      <c r="U304" s="6" t="e">
        <f t="shared" si="51"/>
        <v>#DIV/0!</v>
      </c>
    </row>
    <row r="305" spans="1:21" x14ac:dyDescent="0.25">
      <c r="A305" s="465">
        <v>300</v>
      </c>
      <c r="L305" s="53" t="e">
        <f t="shared" si="42"/>
        <v>#DIV/0!</v>
      </c>
      <c r="M305" s="6" t="e">
        <f t="shared" si="43"/>
        <v>#DIV/0!</v>
      </c>
      <c r="N305" s="6" t="e">
        <f t="shared" si="44"/>
        <v>#DIV/0!</v>
      </c>
      <c r="O305" s="6" t="e">
        <f t="shared" si="45"/>
        <v>#DIV/0!</v>
      </c>
      <c r="P305" s="6" t="e">
        <f t="shared" si="46"/>
        <v>#DIV/0!</v>
      </c>
      <c r="Q305" s="6" t="e">
        <f t="shared" si="47"/>
        <v>#DIV/0!</v>
      </c>
      <c r="R305" s="6" t="e">
        <f t="shared" si="48"/>
        <v>#DIV/0!</v>
      </c>
      <c r="S305" s="6" t="e">
        <f t="shared" si="49"/>
        <v>#DIV/0!</v>
      </c>
      <c r="T305" s="6" t="e">
        <f t="shared" si="50"/>
        <v>#DIV/0!</v>
      </c>
      <c r="U305" s="6" t="e">
        <f t="shared" si="51"/>
        <v>#DIV/0!</v>
      </c>
    </row>
    <row r="306" spans="1:21" x14ac:dyDescent="0.25">
      <c r="A306" s="465">
        <v>301</v>
      </c>
      <c r="L306" s="53" t="e">
        <f t="shared" si="42"/>
        <v>#DIV/0!</v>
      </c>
      <c r="M306" s="6" t="e">
        <f t="shared" si="43"/>
        <v>#DIV/0!</v>
      </c>
      <c r="N306" s="6" t="e">
        <f t="shared" si="44"/>
        <v>#DIV/0!</v>
      </c>
      <c r="O306" s="6" t="e">
        <f t="shared" si="45"/>
        <v>#DIV/0!</v>
      </c>
      <c r="P306" s="6" t="e">
        <f t="shared" si="46"/>
        <v>#DIV/0!</v>
      </c>
      <c r="Q306" s="6" t="e">
        <f t="shared" si="47"/>
        <v>#DIV/0!</v>
      </c>
      <c r="R306" s="6" t="e">
        <f t="shared" si="48"/>
        <v>#DIV/0!</v>
      </c>
      <c r="S306" s="6" t="e">
        <f t="shared" si="49"/>
        <v>#DIV/0!</v>
      </c>
      <c r="T306" s="6" t="e">
        <f t="shared" si="50"/>
        <v>#DIV/0!</v>
      </c>
      <c r="U306" s="6" t="e">
        <f t="shared" si="51"/>
        <v>#DIV/0!</v>
      </c>
    </row>
    <row r="307" spans="1:21" x14ac:dyDescent="0.25">
      <c r="A307" s="465">
        <v>302</v>
      </c>
      <c r="L307" s="53" t="e">
        <f t="shared" si="42"/>
        <v>#DIV/0!</v>
      </c>
      <c r="M307" s="6" t="e">
        <f t="shared" si="43"/>
        <v>#DIV/0!</v>
      </c>
      <c r="N307" s="6" t="e">
        <f t="shared" si="44"/>
        <v>#DIV/0!</v>
      </c>
      <c r="O307" s="6" t="e">
        <f t="shared" si="45"/>
        <v>#DIV/0!</v>
      </c>
      <c r="P307" s="6" t="e">
        <f t="shared" si="46"/>
        <v>#DIV/0!</v>
      </c>
      <c r="Q307" s="6" t="e">
        <f t="shared" si="47"/>
        <v>#DIV/0!</v>
      </c>
      <c r="R307" s="6" t="e">
        <f t="shared" si="48"/>
        <v>#DIV/0!</v>
      </c>
      <c r="S307" s="6" t="e">
        <f t="shared" si="49"/>
        <v>#DIV/0!</v>
      </c>
      <c r="T307" s="6" t="e">
        <f t="shared" si="50"/>
        <v>#DIV/0!</v>
      </c>
      <c r="U307" s="6" t="e">
        <f t="shared" si="51"/>
        <v>#DIV/0!</v>
      </c>
    </row>
    <row r="308" spans="1:21" x14ac:dyDescent="0.25">
      <c r="A308" s="465">
        <v>303</v>
      </c>
      <c r="L308" s="53" t="e">
        <f t="shared" si="42"/>
        <v>#DIV/0!</v>
      </c>
      <c r="M308" s="6" t="e">
        <f t="shared" si="43"/>
        <v>#DIV/0!</v>
      </c>
      <c r="N308" s="6" t="e">
        <f t="shared" si="44"/>
        <v>#DIV/0!</v>
      </c>
      <c r="O308" s="6" t="e">
        <f t="shared" si="45"/>
        <v>#DIV/0!</v>
      </c>
      <c r="P308" s="6" t="e">
        <f t="shared" si="46"/>
        <v>#DIV/0!</v>
      </c>
      <c r="Q308" s="6" t="e">
        <f t="shared" si="47"/>
        <v>#DIV/0!</v>
      </c>
      <c r="R308" s="6" t="e">
        <f t="shared" si="48"/>
        <v>#DIV/0!</v>
      </c>
      <c r="S308" s="6" t="e">
        <f t="shared" si="49"/>
        <v>#DIV/0!</v>
      </c>
      <c r="T308" s="6" t="e">
        <f t="shared" si="50"/>
        <v>#DIV/0!</v>
      </c>
      <c r="U308" s="6" t="e">
        <f t="shared" si="51"/>
        <v>#DIV/0!</v>
      </c>
    </row>
    <row r="309" spans="1:21" x14ac:dyDescent="0.25">
      <c r="A309" s="465">
        <v>304</v>
      </c>
      <c r="L309" s="53" t="e">
        <f t="shared" si="42"/>
        <v>#DIV/0!</v>
      </c>
      <c r="M309" s="6" t="e">
        <f t="shared" si="43"/>
        <v>#DIV/0!</v>
      </c>
      <c r="N309" s="6" t="e">
        <f t="shared" si="44"/>
        <v>#DIV/0!</v>
      </c>
      <c r="O309" s="6" t="e">
        <f t="shared" si="45"/>
        <v>#DIV/0!</v>
      </c>
      <c r="P309" s="6" t="e">
        <f t="shared" si="46"/>
        <v>#DIV/0!</v>
      </c>
      <c r="Q309" s="6" t="e">
        <f t="shared" si="47"/>
        <v>#DIV/0!</v>
      </c>
      <c r="R309" s="6" t="e">
        <f t="shared" si="48"/>
        <v>#DIV/0!</v>
      </c>
      <c r="S309" s="6" t="e">
        <f t="shared" si="49"/>
        <v>#DIV/0!</v>
      </c>
      <c r="T309" s="6" t="e">
        <f t="shared" si="50"/>
        <v>#DIV/0!</v>
      </c>
      <c r="U309" s="6" t="e">
        <f t="shared" si="51"/>
        <v>#DIV/0!</v>
      </c>
    </row>
    <row r="310" spans="1:21" x14ac:dyDescent="0.25">
      <c r="A310" s="465">
        <v>305</v>
      </c>
      <c r="L310" s="53" t="e">
        <f t="shared" si="42"/>
        <v>#DIV/0!</v>
      </c>
      <c r="M310" s="6" t="e">
        <f t="shared" si="43"/>
        <v>#DIV/0!</v>
      </c>
      <c r="N310" s="6" t="e">
        <f t="shared" si="44"/>
        <v>#DIV/0!</v>
      </c>
      <c r="O310" s="6" t="e">
        <f t="shared" si="45"/>
        <v>#DIV/0!</v>
      </c>
      <c r="P310" s="6" t="e">
        <f t="shared" si="46"/>
        <v>#DIV/0!</v>
      </c>
      <c r="Q310" s="6" t="e">
        <f t="shared" si="47"/>
        <v>#DIV/0!</v>
      </c>
      <c r="R310" s="6" t="e">
        <f t="shared" si="48"/>
        <v>#DIV/0!</v>
      </c>
      <c r="S310" s="6" t="e">
        <f t="shared" si="49"/>
        <v>#DIV/0!</v>
      </c>
      <c r="T310" s="6" t="e">
        <f t="shared" si="50"/>
        <v>#DIV/0!</v>
      </c>
      <c r="U310" s="6" t="e">
        <f t="shared" si="51"/>
        <v>#DIV/0!</v>
      </c>
    </row>
    <row r="311" spans="1:21" x14ac:dyDescent="0.25">
      <c r="A311" s="465">
        <v>306</v>
      </c>
      <c r="L311" s="53" t="e">
        <f t="shared" si="42"/>
        <v>#DIV/0!</v>
      </c>
      <c r="M311" s="6" t="e">
        <f t="shared" si="43"/>
        <v>#DIV/0!</v>
      </c>
      <c r="N311" s="6" t="e">
        <f t="shared" si="44"/>
        <v>#DIV/0!</v>
      </c>
      <c r="O311" s="6" t="e">
        <f t="shared" si="45"/>
        <v>#DIV/0!</v>
      </c>
      <c r="P311" s="6" t="e">
        <f t="shared" si="46"/>
        <v>#DIV/0!</v>
      </c>
      <c r="Q311" s="6" t="e">
        <f t="shared" si="47"/>
        <v>#DIV/0!</v>
      </c>
      <c r="R311" s="6" t="e">
        <f t="shared" si="48"/>
        <v>#DIV/0!</v>
      </c>
      <c r="S311" s="6" t="e">
        <f t="shared" si="49"/>
        <v>#DIV/0!</v>
      </c>
      <c r="T311" s="6" t="e">
        <f t="shared" si="50"/>
        <v>#DIV/0!</v>
      </c>
      <c r="U311" s="6" t="e">
        <f t="shared" si="51"/>
        <v>#DIV/0!</v>
      </c>
    </row>
    <row r="312" spans="1:21" x14ac:dyDescent="0.25">
      <c r="A312" s="465">
        <v>307</v>
      </c>
      <c r="L312" s="53" t="e">
        <f t="shared" si="42"/>
        <v>#DIV/0!</v>
      </c>
      <c r="M312" s="6" t="e">
        <f t="shared" si="43"/>
        <v>#DIV/0!</v>
      </c>
      <c r="N312" s="6" t="e">
        <f t="shared" si="44"/>
        <v>#DIV/0!</v>
      </c>
      <c r="O312" s="6" t="e">
        <f t="shared" si="45"/>
        <v>#DIV/0!</v>
      </c>
      <c r="P312" s="6" t="e">
        <f t="shared" si="46"/>
        <v>#DIV/0!</v>
      </c>
      <c r="Q312" s="6" t="e">
        <f t="shared" si="47"/>
        <v>#DIV/0!</v>
      </c>
      <c r="R312" s="6" t="e">
        <f t="shared" si="48"/>
        <v>#DIV/0!</v>
      </c>
      <c r="S312" s="6" t="e">
        <f t="shared" si="49"/>
        <v>#DIV/0!</v>
      </c>
      <c r="T312" s="6" t="e">
        <f t="shared" si="50"/>
        <v>#DIV/0!</v>
      </c>
      <c r="U312" s="6" t="e">
        <f t="shared" si="51"/>
        <v>#DIV/0!</v>
      </c>
    </row>
    <row r="313" spans="1:21" x14ac:dyDescent="0.25">
      <c r="A313" s="465">
        <v>308</v>
      </c>
      <c r="L313" s="53" t="e">
        <f t="shared" si="42"/>
        <v>#DIV/0!</v>
      </c>
      <c r="M313" s="6" t="e">
        <f t="shared" si="43"/>
        <v>#DIV/0!</v>
      </c>
      <c r="N313" s="6" t="e">
        <f t="shared" si="44"/>
        <v>#DIV/0!</v>
      </c>
      <c r="O313" s="6" t="e">
        <f t="shared" si="45"/>
        <v>#DIV/0!</v>
      </c>
      <c r="P313" s="6" t="e">
        <f t="shared" si="46"/>
        <v>#DIV/0!</v>
      </c>
      <c r="Q313" s="6" t="e">
        <f t="shared" si="47"/>
        <v>#DIV/0!</v>
      </c>
      <c r="R313" s="6" t="e">
        <f t="shared" si="48"/>
        <v>#DIV/0!</v>
      </c>
      <c r="S313" s="6" t="e">
        <f t="shared" si="49"/>
        <v>#DIV/0!</v>
      </c>
      <c r="T313" s="6" t="e">
        <f t="shared" si="50"/>
        <v>#DIV/0!</v>
      </c>
      <c r="U313" s="6" t="e">
        <f t="shared" si="51"/>
        <v>#DIV/0!</v>
      </c>
    </row>
    <row r="314" spans="1:21" x14ac:dyDescent="0.25">
      <c r="A314" s="465">
        <v>309</v>
      </c>
      <c r="L314" s="53" t="e">
        <f t="shared" si="42"/>
        <v>#DIV/0!</v>
      </c>
      <c r="M314" s="6" t="e">
        <f t="shared" si="43"/>
        <v>#DIV/0!</v>
      </c>
      <c r="N314" s="6" t="e">
        <f t="shared" si="44"/>
        <v>#DIV/0!</v>
      </c>
      <c r="O314" s="6" t="e">
        <f t="shared" si="45"/>
        <v>#DIV/0!</v>
      </c>
      <c r="P314" s="6" t="e">
        <f t="shared" si="46"/>
        <v>#DIV/0!</v>
      </c>
      <c r="Q314" s="6" t="e">
        <f t="shared" si="47"/>
        <v>#DIV/0!</v>
      </c>
      <c r="R314" s="6" t="e">
        <f t="shared" si="48"/>
        <v>#DIV/0!</v>
      </c>
      <c r="S314" s="6" t="e">
        <f t="shared" si="49"/>
        <v>#DIV/0!</v>
      </c>
      <c r="T314" s="6" t="e">
        <f t="shared" si="50"/>
        <v>#DIV/0!</v>
      </c>
      <c r="U314" s="6" t="e">
        <f t="shared" si="51"/>
        <v>#DIV/0!</v>
      </c>
    </row>
    <row r="315" spans="1:21" x14ac:dyDescent="0.25">
      <c r="A315" s="465">
        <v>310</v>
      </c>
      <c r="L315" s="53" t="e">
        <f t="shared" si="42"/>
        <v>#DIV/0!</v>
      </c>
      <c r="M315" s="6" t="e">
        <f t="shared" si="43"/>
        <v>#DIV/0!</v>
      </c>
      <c r="N315" s="6" t="e">
        <f t="shared" si="44"/>
        <v>#DIV/0!</v>
      </c>
      <c r="O315" s="6" t="e">
        <f t="shared" si="45"/>
        <v>#DIV/0!</v>
      </c>
      <c r="P315" s="6" t="e">
        <f t="shared" si="46"/>
        <v>#DIV/0!</v>
      </c>
      <c r="Q315" s="6" t="e">
        <f t="shared" si="47"/>
        <v>#DIV/0!</v>
      </c>
      <c r="R315" s="6" t="e">
        <f t="shared" si="48"/>
        <v>#DIV/0!</v>
      </c>
      <c r="S315" s="6" t="e">
        <f t="shared" si="49"/>
        <v>#DIV/0!</v>
      </c>
      <c r="T315" s="6" t="e">
        <f t="shared" si="50"/>
        <v>#DIV/0!</v>
      </c>
      <c r="U315" s="6" t="e">
        <f t="shared" si="51"/>
        <v>#DIV/0!</v>
      </c>
    </row>
    <row r="316" spans="1:21" x14ac:dyDescent="0.25">
      <c r="A316" s="465">
        <v>311</v>
      </c>
      <c r="L316" s="53" t="e">
        <f t="shared" si="42"/>
        <v>#DIV/0!</v>
      </c>
      <c r="M316" s="6" t="e">
        <f t="shared" si="43"/>
        <v>#DIV/0!</v>
      </c>
      <c r="N316" s="6" t="e">
        <f t="shared" si="44"/>
        <v>#DIV/0!</v>
      </c>
      <c r="O316" s="6" t="e">
        <f t="shared" si="45"/>
        <v>#DIV/0!</v>
      </c>
      <c r="P316" s="6" t="e">
        <f t="shared" si="46"/>
        <v>#DIV/0!</v>
      </c>
      <c r="Q316" s="6" t="e">
        <f t="shared" si="47"/>
        <v>#DIV/0!</v>
      </c>
      <c r="R316" s="6" t="e">
        <f t="shared" si="48"/>
        <v>#DIV/0!</v>
      </c>
      <c r="S316" s="6" t="e">
        <f t="shared" si="49"/>
        <v>#DIV/0!</v>
      </c>
      <c r="T316" s="6" t="e">
        <f t="shared" si="50"/>
        <v>#DIV/0!</v>
      </c>
      <c r="U316" s="6" t="e">
        <f t="shared" si="51"/>
        <v>#DIV/0!</v>
      </c>
    </row>
    <row r="317" spans="1:21" x14ac:dyDescent="0.25">
      <c r="A317" s="465">
        <v>312</v>
      </c>
      <c r="L317" s="53" t="e">
        <f t="shared" si="42"/>
        <v>#DIV/0!</v>
      </c>
      <c r="M317" s="6" t="e">
        <f t="shared" si="43"/>
        <v>#DIV/0!</v>
      </c>
      <c r="N317" s="6" t="e">
        <f t="shared" si="44"/>
        <v>#DIV/0!</v>
      </c>
      <c r="O317" s="6" t="e">
        <f t="shared" si="45"/>
        <v>#DIV/0!</v>
      </c>
      <c r="P317" s="6" t="e">
        <f t="shared" si="46"/>
        <v>#DIV/0!</v>
      </c>
      <c r="Q317" s="6" t="e">
        <f t="shared" si="47"/>
        <v>#DIV/0!</v>
      </c>
      <c r="R317" s="6" t="e">
        <f t="shared" si="48"/>
        <v>#DIV/0!</v>
      </c>
      <c r="S317" s="6" t="e">
        <f t="shared" si="49"/>
        <v>#DIV/0!</v>
      </c>
      <c r="T317" s="6" t="e">
        <f t="shared" si="50"/>
        <v>#DIV/0!</v>
      </c>
      <c r="U317" s="6" t="e">
        <f t="shared" si="51"/>
        <v>#DIV/0!</v>
      </c>
    </row>
    <row r="318" spans="1:21" x14ac:dyDescent="0.25">
      <c r="A318" s="465">
        <v>313</v>
      </c>
      <c r="L318" s="53" t="e">
        <f t="shared" si="42"/>
        <v>#DIV/0!</v>
      </c>
      <c r="M318" s="6" t="e">
        <f t="shared" si="43"/>
        <v>#DIV/0!</v>
      </c>
      <c r="N318" s="6" t="e">
        <f t="shared" si="44"/>
        <v>#DIV/0!</v>
      </c>
      <c r="O318" s="6" t="e">
        <f t="shared" si="45"/>
        <v>#DIV/0!</v>
      </c>
      <c r="P318" s="6" t="e">
        <f t="shared" si="46"/>
        <v>#DIV/0!</v>
      </c>
      <c r="Q318" s="6" t="e">
        <f t="shared" si="47"/>
        <v>#DIV/0!</v>
      </c>
      <c r="R318" s="6" t="e">
        <f t="shared" si="48"/>
        <v>#DIV/0!</v>
      </c>
      <c r="S318" s="6" t="e">
        <f t="shared" si="49"/>
        <v>#DIV/0!</v>
      </c>
      <c r="T318" s="6" t="e">
        <f t="shared" si="50"/>
        <v>#DIV/0!</v>
      </c>
      <c r="U318" s="6" t="e">
        <f t="shared" si="51"/>
        <v>#DIV/0!</v>
      </c>
    </row>
    <row r="319" spans="1:21" x14ac:dyDescent="0.25">
      <c r="A319" s="465">
        <v>314</v>
      </c>
      <c r="L319" s="53" t="e">
        <f t="shared" si="42"/>
        <v>#DIV/0!</v>
      </c>
      <c r="M319" s="6" t="e">
        <f t="shared" si="43"/>
        <v>#DIV/0!</v>
      </c>
      <c r="N319" s="6" t="e">
        <f t="shared" si="44"/>
        <v>#DIV/0!</v>
      </c>
      <c r="O319" s="6" t="e">
        <f t="shared" si="45"/>
        <v>#DIV/0!</v>
      </c>
      <c r="P319" s="6" t="e">
        <f t="shared" si="46"/>
        <v>#DIV/0!</v>
      </c>
      <c r="Q319" s="6" t="e">
        <f t="shared" si="47"/>
        <v>#DIV/0!</v>
      </c>
      <c r="R319" s="6" t="e">
        <f t="shared" si="48"/>
        <v>#DIV/0!</v>
      </c>
      <c r="S319" s="6" t="e">
        <f t="shared" si="49"/>
        <v>#DIV/0!</v>
      </c>
      <c r="T319" s="6" t="e">
        <f t="shared" si="50"/>
        <v>#DIV/0!</v>
      </c>
      <c r="U319" s="6" t="e">
        <f t="shared" si="51"/>
        <v>#DIV/0!</v>
      </c>
    </row>
    <row r="320" spans="1:21" x14ac:dyDescent="0.25">
      <c r="A320" s="465">
        <v>315</v>
      </c>
      <c r="L320" s="53" t="e">
        <f t="shared" si="42"/>
        <v>#DIV/0!</v>
      </c>
      <c r="M320" s="6" t="e">
        <f t="shared" si="43"/>
        <v>#DIV/0!</v>
      </c>
      <c r="N320" s="6" t="e">
        <f t="shared" si="44"/>
        <v>#DIV/0!</v>
      </c>
      <c r="O320" s="6" t="e">
        <f t="shared" si="45"/>
        <v>#DIV/0!</v>
      </c>
      <c r="P320" s="6" t="e">
        <f t="shared" si="46"/>
        <v>#DIV/0!</v>
      </c>
      <c r="Q320" s="6" t="e">
        <f t="shared" si="47"/>
        <v>#DIV/0!</v>
      </c>
      <c r="R320" s="6" t="e">
        <f t="shared" si="48"/>
        <v>#DIV/0!</v>
      </c>
      <c r="S320" s="6" t="e">
        <f t="shared" si="49"/>
        <v>#DIV/0!</v>
      </c>
      <c r="T320" s="6" t="e">
        <f t="shared" si="50"/>
        <v>#DIV/0!</v>
      </c>
      <c r="U320" s="6" t="e">
        <f t="shared" si="51"/>
        <v>#DIV/0!</v>
      </c>
    </row>
    <row r="321" spans="1:21" x14ac:dyDescent="0.25">
      <c r="A321" s="465">
        <v>316</v>
      </c>
      <c r="L321" s="53" t="e">
        <f t="shared" si="42"/>
        <v>#DIV/0!</v>
      </c>
      <c r="M321" s="6" t="e">
        <f t="shared" si="43"/>
        <v>#DIV/0!</v>
      </c>
      <c r="N321" s="6" t="e">
        <f t="shared" si="44"/>
        <v>#DIV/0!</v>
      </c>
      <c r="O321" s="6" t="e">
        <f t="shared" si="45"/>
        <v>#DIV/0!</v>
      </c>
      <c r="P321" s="6" t="e">
        <f t="shared" si="46"/>
        <v>#DIV/0!</v>
      </c>
      <c r="Q321" s="6" t="e">
        <f t="shared" si="47"/>
        <v>#DIV/0!</v>
      </c>
      <c r="R321" s="6" t="e">
        <f t="shared" si="48"/>
        <v>#DIV/0!</v>
      </c>
      <c r="S321" s="6" t="e">
        <f t="shared" si="49"/>
        <v>#DIV/0!</v>
      </c>
      <c r="T321" s="6" t="e">
        <f t="shared" si="50"/>
        <v>#DIV/0!</v>
      </c>
      <c r="U321" s="6" t="e">
        <f t="shared" si="51"/>
        <v>#DIV/0!</v>
      </c>
    </row>
    <row r="322" spans="1:21" x14ac:dyDescent="0.25">
      <c r="A322" s="465">
        <v>317</v>
      </c>
      <c r="L322" s="53" t="e">
        <f t="shared" si="42"/>
        <v>#DIV/0!</v>
      </c>
      <c r="M322" s="6" t="e">
        <f t="shared" si="43"/>
        <v>#DIV/0!</v>
      </c>
      <c r="N322" s="6" t="e">
        <f t="shared" si="44"/>
        <v>#DIV/0!</v>
      </c>
      <c r="O322" s="6" t="e">
        <f t="shared" si="45"/>
        <v>#DIV/0!</v>
      </c>
      <c r="P322" s="6" t="e">
        <f t="shared" si="46"/>
        <v>#DIV/0!</v>
      </c>
      <c r="Q322" s="6" t="e">
        <f t="shared" si="47"/>
        <v>#DIV/0!</v>
      </c>
      <c r="R322" s="6" t="e">
        <f t="shared" si="48"/>
        <v>#DIV/0!</v>
      </c>
      <c r="S322" s="6" t="e">
        <f t="shared" si="49"/>
        <v>#DIV/0!</v>
      </c>
      <c r="T322" s="6" t="e">
        <f t="shared" si="50"/>
        <v>#DIV/0!</v>
      </c>
      <c r="U322" s="6" t="e">
        <f t="shared" si="51"/>
        <v>#DIV/0!</v>
      </c>
    </row>
    <row r="323" spans="1:21" x14ac:dyDescent="0.25">
      <c r="A323" s="465">
        <v>318</v>
      </c>
      <c r="L323" s="53" t="e">
        <f t="shared" si="42"/>
        <v>#DIV/0!</v>
      </c>
      <c r="M323" s="6" t="e">
        <f t="shared" si="43"/>
        <v>#DIV/0!</v>
      </c>
      <c r="N323" s="6" t="e">
        <f t="shared" si="44"/>
        <v>#DIV/0!</v>
      </c>
      <c r="O323" s="6" t="e">
        <f t="shared" si="45"/>
        <v>#DIV/0!</v>
      </c>
      <c r="P323" s="6" t="e">
        <f t="shared" si="46"/>
        <v>#DIV/0!</v>
      </c>
      <c r="Q323" s="6" t="e">
        <f t="shared" si="47"/>
        <v>#DIV/0!</v>
      </c>
      <c r="R323" s="6" t="e">
        <f t="shared" si="48"/>
        <v>#DIV/0!</v>
      </c>
      <c r="S323" s="6" t="e">
        <f t="shared" si="49"/>
        <v>#DIV/0!</v>
      </c>
      <c r="T323" s="6" t="e">
        <f t="shared" si="50"/>
        <v>#DIV/0!</v>
      </c>
      <c r="U323" s="6" t="e">
        <f t="shared" si="51"/>
        <v>#DIV/0!</v>
      </c>
    </row>
    <row r="324" spans="1:21" x14ac:dyDescent="0.25">
      <c r="A324" s="465">
        <v>319</v>
      </c>
      <c r="L324" s="53" t="e">
        <f t="shared" si="42"/>
        <v>#DIV/0!</v>
      </c>
      <c r="M324" s="6" t="e">
        <f t="shared" si="43"/>
        <v>#DIV/0!</v>
      </c>
      <c r="N324" s="6" t="e">
        <f t="shared" si="44"/>
        <v>#DIV/0!</v>
      </c>
      <c r="O324" s="6" t="e">
        <f t="shared" si="45"/>
        <v>#DIV/0!</v>
      </c>
      <c r="P324" s="6" t="e">
        <f t="shared" si="46"/>
        <v>#DIV/0!</v>
      </c>
      <c r="Q324" s="6" t="e">
        <f t="shared" si="47"/>
        <v>#DIV/0!</v>
      </c>
      <c r="R324" s="6" t="e">
        <f t="shared" si="48"/>
        <v>#DIV/0!</v>
      </c>
      <c r="S324" s="6" t="e">
        <f t="shared" si="49"/>
        <v>#DIV/0!</v>
      </c>
      <c r="T324" s="6" t="e">
        <f t="shared" si="50"/>
        <v>#DIV/0!</v>
      </c>
      <c r="U324" s="6" t="e">
        <f t="shared" si="51"/>
        <v>#DIV/0!</v>
      </c>
    </row>
    <row r="325" spans="1:21" x14ac:dyDescent="0.25">
      <c r="A325" s="465">
        <v>320</v>
      </c>
      <c r="L325" s="53" t="e">
        <f t="shared" si="42"/>
        <v>#DIV/0!</v>
      </c>
      <c r="M325" s="6" t="e">
        <f t="shared" si="43"/>
        <v>#DIV/0!</v>
      </c>
      <c r="N325" s="6" t="e">
        <f t="shared" si="44"/>
        <v>#DIV/0!</v>
      </c>
      <c r="O325" s="6" t="e">
        <f t="shared" si="45"/>
        <v>#DIV/0!</v>
      </c>
      <c r="P325" s="6" t="e">
        <f t="shared" si="46"/>
        <v>#DIV/0!</v>
      </c>
      <c r="Q325" s="6" t="e">
        <f t="shared" si="47"/>
        <v>#DIV/0!</v>
      </c>
      <c r="R325" s="6" t="e">
        <f t="shared" si="48"/>
        <v>#DIV/0!</v>
      </c>
      <c r="S325" s="6" t="e">
        <f t="shared" si="49"/>
        <v>#DIV/0!</v>
      </c>
      <c r="T325" s="6" t="e">
        <f t="shared" si="50"/>
        <v>#DIV/0!</v>
      </c>
      <c r="U325" s="6" t="e">
        <f t="shared" si="51"/>
        <v>#DIV/0!</v>
      </c>
    </row>
    <row r="326" spans="1:21" x14ac:dyDescent="0.25">
      <c r="A326" s="465">
        <v>321</v>
      </c>
      <c r="L326" s="53" t="e">
        <f t="shared" ref="L326:L389" si="52">B326/B$4</f>
        <v>#DIV/0!</v>
      </c>
      <c r="M326" s="6" t="e">
        <f t="shared" ref="M326:M389" si="53">C326/C$4</f>
        <v>#DIV/0!</v>
      </c>
      <c r="N326" s="6" t="e">
        <f t="shared" ref="N326:N389" si="54">D326/D$4</f>
        <v>#DIV/0!</v>
      </c>
      <c r="O326" s="6" t="e">
        <f t="shared" ref="O326:O389" si="55">E326/E$4</f>
        <v>#DIV/0!</v>
      </c>
      <c r="P326" s="6" t="e">
        <f t="shared" ref="P326:P389" si="56">F326/F$4</f>
        <v>#DIV/0!</v>
      </c>
      <c r="Q326" s="6" t="e">
        <f t="shared" ref="Q326:Q389" si="57">G326/G$4</f>
        <v>#DIV/0!</v>
      </c>
      <c r="R326" s="6" t="e">
        <f t="shared" ref="R326:R389" si="58">H326/H$4</f>
        <v>#DIV/0!</v>
      </c>
      <c r="S326" s="6" t="e">
        <f t="shared" ref="S326:S389" si="59">I326/I$4</f>
        <v>#DIV/0!</v>
      </c>
      <c r="T326" s="6" t="e">
        <f t="shared" ref="T326:T389" si="60">J326/J$4</f>
        <v>#DIV/0!</v>
      </c>
      <c r="U326" s="6" t="e">
        <f t="shared" ref="U326:U389" si="61">K326/K$4</f>
        <v>#DIV/0!</v>
      </c>
    </row>
    <row r="327" spans="1:21" x14ac:dyDescent="0.25">
      <c r="A327" s="465">
        <v>322</v>
      </c>
      <c r="L327" s="53" t="e">
        <f t="shared" si="52"/>
        <v>#DIV/0!</v>
      </c>
      <c r="M327" s="6" t="e">
        <f t="shared" si="53"/>
        <v>#DIV/0!</v>
      </c>
      <c r="N327" s="6" t="e">
        <f t="shared" si="54"/>
        <v>#DIV/0!</v>
      </c>
      <c r="O327" s="6" t="e">
        <f t="shared" si="55"/>
        <v>#DIV/0!</v>
      </c>
      <c r="P327" s="6" t="e">
        <f t="shared" si="56"/>
        <v>#DIV/0!</v>
      </c>
      <c r="Q327" s="6" t="e">
        <f t="shared" si="57"/>
        <v>#DIV/0!</v>
      </c>
      <c r="R327" s="6" t="e">
        <f t="shared" si="58"/>
        <v>#DIV/0!</v>
      </c>
      <c r="S327" s="6" t="e">
        <f t="shared" si="59"/>
        <v>#DIV/0!</v>
      </c>
      <c r="T327" s="6" t="e">
        <f t="shared" si="60"/>
        <v>#DIV/0!</v>
      </c>
      <c r="U327" s="6" t="e">
        <f t="shared" si="61"/>
        <v>#DIV/0!</v>
      </c>
    </row>
    <row r="328" spans="1:21" x14ac:dyDescent="0.25">
      <c r="A328" s="465">
        <v>323</v>
      </c>
      <c r="L328" s="53" t="e">
        <f t="shared" si="52"/>
        <v>#DIV/0!</v>
      </c>
      <c r="M328" s="6" t="e">
        <f t="shared" si="53"/>
        <v>#DIV/0!</v>
      </c>
      <c r="N328" s="6" t="e">
        <f t="shared" si="54"/>
        <v>#DIV/0!</v>
      </c>
      <c r="O328" s="6" t="e">
        <f t="shared" si="55"/>
        <v>#DIV/0!</v>
      </c>
      <c r="P328" s="6" t="e">
        <f t="shared" si="56"/>
        <v>#DIV/0!</v>
      </c>
      <c r="Q328" s="6" t="e">
        <f t="shared" si="57"/>
        <v>#DIV/0!</v>
      </c>
      <c r="R328" s="6" t="e">
        <f t="shared" si="58"/>
        <v>#DIV/0!</v>
      </c>
      <c r="S328" s="6" t="e">
        <f t="shared" si="59"/>
        <v>#DIV/0!</v>
      </c>
      <c r="T328" s="6" t="e">
        <f t="shared" si="60"/>
        <v>#DIV/0!</v>
      </c>
      <c r="U328" s="6" t="e">
        <f t="shared" si="61"/>
        <v>#DIV/0!</v>
      </c>
    </row>
    <row r="329" spans="1:21" x14ac:dyDescent="0.25">
      <c r="A329" s="465">
        <v>324</v>
      </c>
      <c r="L329" s="53" t="e">
        <f t="shared" si="52"/>
        <v>#DIV/0!</v>
      </c>
      <c r="M329" s="6" t="e">
        <f t="shared" si="53"/>
        <v>#DIV/0!</v>
      </c>
      <c r="N329" s="6" t="e">
        <f t="shared" si="54"/>
        <v>#DIV/0!</v>
      </c>
      <c r="O329" s="6" t="e">
        <f t="shared" si="55"/>
        <v>#DIV/0!</v>
      </c>
      <c r="P329" s="6" t="e">
        <f t="shared" si="56"/>
        <v>#DIV/0!</v>
      </c>
      <c r="Q329" s="6" t="e">
        <f t="shared" si="57"/>
        <v>#DIV/0!</v>
      </c>
      <c r="R329" s="6" t="e">
        <f t="shared" si="58"/>
        <v>#DIV/0!</v>
      </c>
      <c r="S329" s="6" t="e">
        <f t="shared" si="59"/>
        <v>#DIV/0!</v>
      </c>
      <c r="T329" s="6" t="e">
        <f t="shared" si="60"/>
        <v>#DIV/0!</v>
      </c>
      <c r="U329" s="6" t="e">
        <f t="shared" si="61"/>
        <v>#DIV/0!</v>
      </c>
    </row>
    <row r="330" spans="1:21" x14ac:dyDescent="0.25">
      <c r="A330" s="465">
        <v>325</v>
      </c>
      <c r="L330" s="53" t="e">
        <f t="shared" si="52"/>
        <v>#DIV/0!</v>
      </c>
      <c r="M330" s="6" t="e">
        <f t="shared" si="53"/>
        <v>#DIV/0!</v>
      </c>
      <c r="N330" s="6" t="e">
        <f t="shared" si="54"/>
        <v>#DIV/0!</v>
      </c>
      <c r="O330" s="6" t="e">
        <f t="shared" si="55"/>
        <v>#DIV/0!</v>
      </c>
      <c r="P330" s="6" t="e">
        <f t="shared" si="56"/>
        <v>#DIV/0!</v>
      </c>
      <c r="Q330" s="6" t="e">
        <f t="shared" si="57"/>
        <v>#DIV/0!</v>
      </c>
      <c r="R330" s="6" t="e">
        <f t="shared" si="58"/>
        <v>#DIV/0!</v>
      </c>
      <c r="S330" s="6" t="e">
        <f t="shared" si="59"/>
        <v>#DIV/0!</v>
      </c>
      <c r="T330" s="6" t="e">
        <f t="shared" si="60"/>
        <v>#DIV/0!</v>
      </c>
      <c r="U330" s="6" t="e">
        <f t="shared" si="61"/>
        <v>#DIV/0!</v>
      </c>
    </row>
    <row r="331" spans="1:21" x14ac:dyDescent="0.25">
      <c r="A331" s="465">
        <v>326</v>
      </c>
      <c r="L331" s="53" t="e">
        <f t="shared" si="52"/>
        <v>#DIV/0!</v>
      </c>
      <c r="M331" s="6" t="e">
        <f t="shared" si="53"/>
        <v>#DIV/0!</v>
      </c>
      <c r="N331" s="6" t="e">
        <f t="shared" si="54"/>
        <v>#DIV/0!</v>
      </c>
      <c r="O331" s="6" t="e">
        <f t="shared" si="55"/>
        <v>#DIV/0!</v>
      </c>
      <c r="P331" s="6" t="e">
        <f t="shared" si="56"/>
        <v>#DIV/0!</v>
      </c>
      <c r="Q331" s="6" t="e">
        <f t="shared" si="57"/>
        <v>#DIV/0!</v>
      </c>
      <c r="R331" s="6" t="e">
        <f t="shared" si="58"/>
        <v>#DIV/0!</v>
      </c>
      <c r="S331" s="6" t="e">
        <f t="shared" si="59"/>
        <v>#DIV/0!</v>
      </c>
      <c r="T331" s="6" t="e">
        <f t="shared" si="60"/>
        <v>#DIV/0!</v>
      </c>
      <c r="U331" s="6" t="e">
        <f t="shared" si="61"/>
        <v>#DIV/0!</v>
      </c>
    </row>
    <row r="332" spans="1:21" x14ac:dyDescent="0.25">
      <c r="A332" s="465">
        <v>327</v>
      </c>
      <c r="L332" s="53" t="e">
        <f t="shared" si="52"/>
        <v>#DIV/0!</v>
      </c>
      <c r="M332" s="6" t="e">
        <f t="shared" si="53"/>
        <v>#DIV/0!</v>
      </c>
      <c r="N332" s="6" t="e">
        <f t="shared" si="54"/>
        <v>#DIV/0!</v>
      </c>
      <c r="O332" s="6" t="e">
        <f t="shared" si="55"/>
        <v>#DIV/0!</v>
      </c>
      <c r="P332" s="6" t="e">
        <f t="shared" si="56"/>
        <v>#DIV/0!</v>
      </c>
      <c r="Q332" s="6" t="e">
        <f t="shared" si="57"/>
        <v>#DIV/0!</v>
      </c>
      <c r="R332" s="6" t="e">
        <f t="shared" si="58"/>
        <v>#DIV/0!</v>
      </c>
      <c r="S332" s="6" t="e">
        <f t="shared" si="59"/>
        <v>#DIV/0!</v>
      </c>
      <c r="T332" s="6" t="e">
        <f t="shared" si="60"/>
        <v>#DIV/0!</v>
      </c>
      <c r="U332" s="6" t="e">
        <f t="shared" si="61"/>
        <v>#DIV/0!</v>
      </c>
    </row>
    <row r="333" spans="1:21" x14ac:dyDescent="0.25">
      <c r="A333" s="465">
        <v>328</v>
      </c>
      <c r="L333" s="53" t="e">
        <f t="shared" si="52"/>
        <v>#DIV/0!</v>
      </c>
      <c r="M333" s="6" t="e">
        <f t="shared" si="53"/>
        <v>#DIV/0!</v>
      </c>
      <c r="N333" s="6" t="e">
        <f t="shared" si="54"/>
        <v>#DIV/0!</v>
      </c>
      <c r="O333" s="6" t="e">
        <f t="shared" si="55"/>
        <v>#DIV/0!</v>
      </c>
      <c r="P333" s="6" t="e">
        <f t="shared" si="56"/>
        <v>#DIV/0!</v>
      </c>
      <c r="Q333" s="6" t="e">
        <f t="shared" si="57"/>
        <v>#DIV/0!</v>
      </c>
      <c r="R333" s="6" t="e">
        <f t="shared" si="58"/>
        <v>#DIV/0!</v>
      </c>
      <c r="S333" s="6" t="e">
        <f t="shared" si="59"/>
        <v>#DIV/0!</v>
      </c>
      <c r="T333" s="6" t="e">
        <f t="shared" si="60"/>
        <v>#DIV/0!</v>
      </c>
      <c r="U333" s="6" t="e">
        <f t="shared" si="61"/>
        <v>#DIV/0!</v>
      </c>
    </row>
    <row r="334" spans="1:21" x14ac:dyDescent="0.25">
      <c r="A334" s="465">
        <v>329</v>
      </c>
      <c r="L334" s="53" t="e">
        <f t="shared" si="52"/>
        <v>#DIV/0!</v>
      </c>
      <c r="M334" s="6" t="e">
        <f t="shared" si="53"/>
        <v>#DIV/0!</v>
      </c>
      <c r="N334" s="6" t="e">
        <f t="shared" si="54"/>
        <v>#DIV/0!</v>
      </c>
      <c r="O334" s="6" t="e">
        <f t="shared" si="55"/>
        <v>#DIV/0!</v>
      </c>
      <c r="P334" s="6" t="e">
        <f t="shared" si="56"/>
        <v>#DIV/0!</v>
      </c>
      <c r="Q334" s="6" t="e">
        <f t="shared" si="57"/>
        <v>#DIV/0!</v>
      </c>
      <c r="R334" s="6" t="e">
        <f t="shared" si="58"/>
        <v>#DIV/0!</v>
      </c>
      <c r="S334" s="6" t="e">
        <f t="shared" si="59"/>
        <v>#DIV/0!</v>
      </c>
      <c r="T334" s="6" t="e">
        <f t="shared" si="60"/>
        <v>#DIV/0!</v>
      </c>
      <c r="U334" s="6" t="e">
        <f t="shared" si="61"/>
        <v>#DIV/0!</v>
      </c>
    </row>
    <row r="335" spans="1:21" x14ac:dyDescent="0.25">
      <c r="A335" s="465">
        <v>330</v>
      </c>
      <c r="L335" s="53" t="e">
        <f t="shared" si="52"/>
        <v>#DIV/0!</v>
      </c>
      <c r="M335" s="6" t="e">
        <f t="shared" si="53"/>
        <v>#DIV/0!</v>
      </c>
      <c r="N335" s="6" t="e">
        <f t="shared" si="54"/>
        <v>#DIV/0!</v>
      </c>
      <c r="O335" s="6" t="e">
        <f t="shared" si="55"/>
        <v>#DIV/0!</v>
      </c>
      <c r="P335" s="6" t="e">
        <f t="shared" si="56"/>
        <v>#DIV/0!</v>
      </c>
      <c r="Q335" s="6" t="e">
        <f t="shared" si="57"/>
        <v>#DIV/0!</v>
      </c>
      <c r="R335" s="6" t="e">
        <f t="shared" si="58"/>
        <v>#DIV/0!</v>
      </c>
      <c r="S335" s="6" t="e">
        <f t="shared" si="59"/>
        <v>#DIV/0!</v>
      </c>
      <c r="T335" s="6" t="e">
        <f t="shared" si="60"/>
        <v>#DIV/0!</v>
      </c>
      <c r="U335" s="6" t="e">
        <f t="shared" si="61"/>
        <v>#DIV/0!</v>
      </c>
    </row>
    <row r="336" spans="1:21" x14ac:dyDescent="0.25">
      <c r="A336" s="465">
        <v>331</v>
      </c>
      <c r="L336" s="53" t="e">
        <f t="shared" si="52"/>
        <v>#DIV/0!</v>
      </c>
      <c r="M336" s="6" t="e">
        <f t="shared" si="53"/>
        <v>#DIV/0!</v>
      </c>
      <c r="N336" s="6" t="e">
        <f t="shared" si="54"/>
        <v>#DIV/0!</v>
      </c>
      <c r="O336" s="6" t="e">
        <f t="shared" si="55"/>
        <v>#DIV/0!</v>
      </c>
      <c r="P336" s="6" t="e">
        <f t="shared" si="56"/>
        <v>#DIV/0!</v>
      </c>
      <c r="Q336" s="6" t="e">
        <f t="shared" si="57"/>
        <v>#DIV/0!</v>
      </c>
      <c r="R336" s="6" t="e">
        <f t="shared" si="58"/>
        <v>#DIV/0!</v>
      </c>
      <c r="S336" s="6" t="e">
        <f t="shared" si="59"/>
        <v>#DIV/0!</v>
      </c>
      <c r="T336" s="6" t="e">
        <f t="shared" si="60"/>
        <v>#DIV/0!</v>
      </c>
      <c r="U336" s="6" t="e">
        <f t="shared" si="61"/>
        <v>#DIV/0!</v>
      </c>
    </row>
    <row r="337" spans="1:21" x14ac:dyDescent="0.25">
      <c r="A337" s="465">
        <v>332</v>
      </c>
      <c r="L337" s="53" t="e">
        <f t="shared" si="52"/>
        <v>#DIV/0!</v>
      </c>
      <c r="M337" s="6" t="e">
        <f t="shared" si="53"/>
        <v>#DIV/0!</v>
      </c>
      <c r="N337" s="6" t="e">
        <f t="shared" si="54"/>
        <v>#DIV/0!</v>
      </c>
      <c r="O337" s="6" t="e">
        <f t="shared" si="55"/>
        <v>#DIV/0!</v>
      </c>
      <c r="P337" s="6" t="e">
        <f t="shared" si="56"/>
        <v>#DIV/0!</v>
      </c>
      <c r="Q337" s="6" t="e">
        <f t="shared" si="57"/>
        <v>#DIV/0!</v>
      </c>
      <c r="R337" s="6" t="e">
        <f t="shared" si="58"/>
        <v>#DIV/0!</v>
      </c>
      <c r="S337" s="6" t="e">
        <f t="shared" si="59"/>
        <v>#DIV/0!</v>
      </c>
      <c r="T337" s="6" t="e">
        <f t="shared" si="60"/>
        <v>#DIV/0!</v>
      </c>
      <c r="U337" s="6" t="e">
        <f t="shared" si="61"/>
        <v>#DIV/0!</v>
      </c>
    </row>
    <row r="338" spans="1:21" x14ac:dyDescent="0.25">
      <c r="A338" s="465">
        <v>333</v>
      </c>
      <c r="L338" s="53" t="e">
        <f t="shared" si="52"/>
        <v>#DIV/0!</v>
      </c>
      <c r="M338" s="6" t="e">
        <f t="shared" si="53"/>
        <v>#DIV/0!</v>
      </c>
      <c r="N338" s="6" t="e">
        <f t="shared" si="54"/>
        <v>#DIV/0!</v>
      </c>
      <c r="O338" s="6" t="e">
        <f t="shared" si="55"/>
        <v>#DIV/0!</v>
      </c>
      <c r="P338" s="6" t="e">
        <f t="shared" si="56"/>
        <v>#DIV/0!</v>
      </c>
      <c r="Q338" s="6" t="e">
        <f t="shared" si="57"/>
        <v>#DIV/0!</v>
      </c>
      <c r="R338" s="6" t="e">
        <f t="shared" si="58"/>
        <v>#DIV/0!</v>
      </c>
      <c r="S338" s="6" t="e">
        <f t="shared" si="59"/>
        <v>#DIV/0!</v>
      </c>
      <c r="T338" s="6" t="e">
        <f t="shared" si="60"/>
        <v>#DIV/0!</v>
      </c>
      <c r="U338" s="6" t="e">
        <f t="shared" si="61"/>
        <v>#DIV/0!</v>
      </c>
    </row>
    <row r="339" spans="1:21" x14ac:dyDescent="0.25">
      <c r="A339" s="465">
        <v>334</v>
      </c>
      <c r="L339" s="53" t="e">
        <f t="shared" si="52"/>
        <v>#DIV/0!</v>
      </c>
      <c r="M339" s="6" t="e">
        <f t="shared" si="53"/>
        <v>#DIV/0!</v>
      </c>
      <c r="N339" s="6" t="e">
        <f t="shared" si="54"/>
        <v>#DIV/0!</v>
      </c>
      <c r="O339" s="6" t="e">
        <f t="shared" si="55"/>
        <v>#DIV/0!</v>
      </c>
      <c r="P339" s="6" t="e">
        <f t="shared" si="56"/>
        <v>#DIV/0!</v>
      </c>
      <c r="Q339" s="6" t="e">
        <f t="shared" si="57"/>
        <v>#DIV/0!</v>
      </c>
      <c r="R339" s="6" t="e">
        <f t="shared" si="58"/>
        <v>#DIV/0!</v>
      </c>
      <c r="S339" s="6" t="e">
        <f t="shared" si="59"/>
        <v>#DIV/0!</v>
      </c>
      <c r="T339" s="6" t="e">
        <f t="shared" si="60"/>
        <v>#DIV/0!</v>
      </c>
      <c r="U339" s="6" t="e">
        <f t="shared" si="61"/>
        <v>#DIV/0!</v>
      </c>
    </row>
    <row r="340" spans="1:21" x14ac:dyDescent="0.25">
      <c r="A340" s="465">
        <v>335</v>
      </c>
      <c r="L340" s="53" t="e">
        <f t="shared" si="52"/>
        <v>#DIV/0!</v>
      </c>
      <c r="M340" s="6" t="e">
        <f t="shared" si="53"/>
        <v>#DIV/0!</v>
      </c>
      <c r="N340" s="6" t="e">
        <f t="shared" si="54"/>
        <v>#DIV/0!</v>
      </c>
      <c r="O340" s="6" t="e">
        <f t="shared" si="55"/>
        <v>#DIV/0!</v>
      </c>
      <c r="P340" s="6" t="e">
        <f t="shared" si="56"/>
        <v>#DIV/0!</v>
      </c>
      <c r="Q340" s="6" t="e">
        <f t="shared" si="57"/>
        <v>#DIV/0!</v>
      </c>
      <c r="R340" s="6" t="e">
        <f t="shared" si="58"/>
        <v>#DIV/0!</v>
      </c>
      <c r="S340" s="6" t="e">
        <f t="shared" si="59"/>
        <v>#DIV/0!</v>
      </c>
      <c r="T340" s="6" t="e">
        <f t="shared" si="60"/>
        <v>#DIV/0!</v>
      </c>
      <c r="U340" s="6" t="e">
        <f t="shared" si="61"/>
        <v>#DIV/0!</v>
      </c>
    </row>
    <row r="341" spans="1:21" x14ac:dyDescent="0.25">
      <c r="A341" s="465">
        <v>336</v>
      </c>
      <c r="L341" s="53" t="e">
        <f t="shared" si="52"/>
        <v>#DIV/0!</v>
      </c>
      <c r="M341" s="6" t="e">
        <f t="shared" si="53"/>
        <v>#DIV/0!</v>
      </c>
      <c r="N341" s="6" t="e">
        <f t="shared" si="54"/>
        <v>#DIV/0!</v>
      </c>
      <c r="O341" s="6" t="e">
        <f t="shared" si="55"/>
        <v>#DIV/0!</v>
      </c>
      <c r="P341" s="6" t="e">
        <f t="shared" si="56"/>
        <v>#DIV/0!</v>
      </c>
      <c r="Q341" s="6" t="e">
        <f t="shared" si="57"/>
        <v>#DIV/0!</v>
      </c>
      <c r="R341" s="6" t="e">
        <f t="shared" si="58"/>
        <v>#DIV/0!</v>
      </c>
      <c r="S341" s="6" t="e">
        <f t="shared" si="59"/>
        <v>#DIV/0!</v>
      </c>
      <c r="T341" s="6" t="e">
        <f t="shared" si="60"/>
        <v>#DIV/0!</v>
      </c>
      <c r="U341" s="6" t="e">
        <f t="shared" si="61"/>
        <v>#DIV/0!</v>
      </c>
    </row>
    <row r="342" spans="1:21" x14ac:dyDescent="0.25">
      <c r="A342" s="465">
        <v>337</v>
      </c>
      <c r="L342" s="53" t="e">
        <f t="shared" si="52"/>
        <v>#DIV/0!</v>
      </c>
      <c r="M342" s="6" t="e">
        <f t="shared" si="53"/>
        <v>#DIV/0!</v>
      </c>
      <c r="N342" s="6" t="e">
        <f t="shared" si="54"/>
        <v>#DIV/0!</v>
      </c>
      <c r="O342" s="6" t="e">
        <f t="shared" si="55"/>
        <v>#DIV/0!</v>
      </c>
      <c r="P342" s="6" t="e">
        <f t="shared" si="56"/>
        <v>#DIV/0!</v>
      </c>
      <c r="Q342" s="6" t="e">
        <f t="shared" si="57"/>
        <v>#DIV/0!</v>
      </c>
      <c r="R342" s="6" t="e">
        <f t="shared" si="58"/>
        <v>#DIV/0!</v>
      </c>
      <c r="S342" s="6" t="e">
        <f t="shared" si="59"/>
        <v>#DIV/0!</v>
      </c>
      <c r="T342" s="6" t="e">
        <f t="shared" si="60"/>
        <v>#DIV/0!</v>
      </c>
      <c r="U342" s="6" t="e">
        <f t="shared" si="61"/>
        <v>#DIV/0!</v>
      </c>
    </row>
    <row r="343" spans="1:21" x14ac:dyDescent="0.25">
      <c r="A343" s="465">
        <v>338</v>
      </c>
      <c r="L343" s="53" t="e">
        <f t="shared" si="52"/>
        <v>#DIV/0!</v>
      </c>
      <c r="M343" s="6" t="e">
        <f t="shared" si="53"/>
        <v>#DIV/0!</v>
      </c>
      <c r="N343" s="6" t="e">
        <f t="shared" si="54"/>
        <v>#DIV/0!</v>
      </c>
      <c r="O343" s="6" t="e">
        <f t="shared" si="55"/>
        <v>#DIV/0!</v>
      </c>
      <c r="P343" s="6" t="e">
        <f t="shared" si="56"/>
        <v>#DIV/0!</v>
      </c>
      <c r="Q343" s="6" t="e">
        <f t="shared" si="57"/>
        <v>#DIV/0!</v>
      </c>
      <c r="R343" s="6" t="e">
        <f t="shared" si="58"/>
        <v>#DIV/0!</v>
      </c>
      <c r="S343" s="6" t="e">
        <f t="shared" si="59"/>
        <v>#DIV/0!</v>
      </c>
      <c r="T343" s="6" t="e">
        <f t="shared" si="60"/>
        <v>#DIV/0!</v>
      </c>
      <c r="U343" s="6" t="e">
        <f t="shared" si="61"/>
        <v>#DIV/0!</v>
      </c>
    </row>
    <row r="344" spans="1:21" x14ac:dyDescent="0.25">
      <c r="A344" s="465">
        <v>339</v>
      </c>
      <c r="L344" s="53" t="e">
        <f t="shared" si="52"/>
        <v>#DIV/0!</v>
      </c>
      <c r="M344" s="6" t="e">
        <f t="shared" si="53"/>
        <v>#DIV/0!</v>
      </c>
      <c r="N344" s="6" t="e">
        <f t="shared" si="54"/>
        <v>#DIV/0!</v>
      </c>
      <c r="O344" s="6" t="e">
        <f t="shared" si="55"/>
        <v>#DIV/0!</v>
      </c>
      <c r="P344" s="6" t="e">
        <f t="shared" si="56"/>
        <v>#DIV/0!</v>
      </c>
      <c r="Q344" s="6" t="e">
        <f t="shared" si="57"/>
        <v>#DIV/0!</v>
      </c>
      <c r="R344" s="6" t="e">
        <f t="shared" si="58"/>
        <v>#DIV/0!</v>
      </c>
      <c r="S344" s="6" t="e">
        <f t="shared" si="59"/>
        <v>#DIV/0!</v>
      </c>
      <c r="T344" s="6" t="e">
        <f t="shared" si="60"/>
        <v>#DIV/0!</v>
      </c>
      <c r="U344" s="6" t="e">
        <f t="shared" si="61"/>
        <v>#DIV/0!</v>
      </c>
    </row>
    <row r="345" spans="1:21" x14ac:dyDescent="0.25">
      <c r="A345" s="465">
        <v>340</v>
      </c>
      <c r="L345" s="53" t="e">
        <f t="shared" si="52"/>
        <v>#DIV/0!</v>
      </c>
      <c r="M345" s="6" t="e">
        <f t="shared" si="53"/>
        <v>#DIV/0!</v>
      </c>
      <c r="N345" s="6" t="e">
        <f t="shared" si="54"/>
        <v>#DIV/0!</v>
      </c>
      <c r="O345" s="6" t="e">
        <f t="shared" si="55"/>
        <v>#DIV/0!</v>
      </c>
      <c r="P345" s="6" t="e">
        <f t="shared" si="56"/>
        <v>#DIV/0!</v>
      </c>
      <c r="Q345" s="6" t="e">
        <f t="shared" si="57"/>
        <v>#DIV/0!</v>
      </c>
      <c r="R345" s="6" t="e">
        <f t="shared" si="58"/>
        <v>#DIV/0!</v>
      </c>
      <c r="S345" s="6" t="e">
        <f t="shared" si="59"/>
        <v>#DIV/0!</v>
      </c>
      <c r="T345" s="6" t="e">
        <f t="shared" si="60"/>
        <v>#DIV/0!</v>
      </c>
      <c r="U345" s="6" t="e">
        <f t="shared" si="61"/>
        <v>#DIV/0!</v>
      </c>
    </row>
    <row r="346" spans="1:21" x14ac:dyDescent="0.25">
      <c r="A346" s="465">
        <v>341</v>
      </c>
      <c r="L346" s="53" t="e">
        <f t="shared" si="52"/>
        <v>#DIV/0!</v>
      </c>
      <c r="M346" s="6" t="e">
        <f t="shared" si="53"/>
        <v>#DIV/0!</v>
      </c>
      <c r="N346" s="6" t="e">
        <f t="shared" si="54"/>
        <v>#DIV/0!</v>
      </c>
      <c r="O346" s="6" t="e">
        <f t="shared" si="55"/>
        <v>#DIV/0!</v>
      </c>
      <c r="P346" s="6" t="e">
        <f t="shared" si="56"/>
        <v>#DIV/0!</v>
      </c>
      <c r="Q346" s="6" t="e">
        <f t="shared" si="57"/>
        <v>#DIV/0!</v>
      </c>
      <c r="R346" s="6" t="e">
        <f t="shared" si="58"/>
        <v>#DIV/0!</v>
      </c>
      <c r="S346" s="6" t="e">
        <f t="shared" si="59"/>
        <v>#DIV/0!</v>
      </c>
      <c r="T346" s="6" t="e">
        <f t="shared" si="60"/>
        <v>#DIV/0!</v>
      </c>
      <c r="U346" s="6" t="e">
        <f t="shared" si="61"/>
        <v>#DIV/0!</v>
      </c>
    </row>
    <row r="347" spans="1:21" x14ac:dyDescent="0.25">
      <c r="A347" s="465">
        <v>342</v>
      </c>
      <c r="L347" s="53" t="e">
        <f t="shared" si="52"/>
        <v>#DIV/0!</v>
      </c>
      <c r="M347" s="6" t="e">
        <f t="shared" si="53"/>
        <v>#DIV/0!</v>
      </c>
      <c r="N347" s="6" t="e">
        <f t="shared" si="54"/>
        <v>#DIV/0!</v>
      </c>
      <c r="O347" s="6" t="e">
        <f t="shared" si="55"/>
        <v>#DIV/0!</v>
      </c>
      <c r="P347" s="6" t="e">
        <f t="shared" si="56"/>
        <v>#DIV/0!</v>
      </c>
      <c r="Q347" s="6" t="e">
        <f t="shared" si="57"/>
        <v>#DIV/0!</v>
      </c>
      <c r="R347" s="6" t="e">
        <f t="shared" si="58"/>
        <v>#DIV/0!</v>
      </c>
      <c r="S347" s="6" t="e">
        <f t="shared" si="59"/>
        <v>#DIV/0!</v>
      </c>
      <c r="T347" s="6" t="e">
        <f t="shared" si="60"/>
        <v>#DIV/0!</v>
      </c>
      <c r="U347" s="6" t="e">
        <f t="shared" si="61"/>
        <v>#DIV/0!</v>
      </c>
    </row>
    <row r="348" spans="1:21" x14ac:dyDescent="0.25">
      <c r="A348" s="465">
        <v>343</v>
      </c>
      <c r="L348" s="53" t="e">
        <f t="shared" si="52"/>
        <v>#DIV/0!</v>
      </c>
      <c r="M348" s="6" t="e">
        <f t="shared" si="53"/>
        <v>#DIV/0!</v>
      </c>
      <c r="N348" s="6" t="e">
        <f t="shared" si="54"/>
        <v>#DIV/0!</v>
      </c>
      <c r="O348" s="6" t="e">
        <f t="shared" si="55"/>
        <v>#DIV/0!</v>
      </c>
      <c r="P348" s="6" t="e">
        <f t="shared" si="56"/>
        <v>#DIV/0!</v>
      </c>
      <c r="Q348" s="6" t="e">
        <f t="shared" si="57"/>
        <v>#DIV/0!</v>
      </c>
      <c r="R348" s="6" t="e">
        <f t="shared" si="58"/>
        <v>#DIV/0!</v>
      </c>
      <c r="S348" s="6" t="e">
        <f t="shared" si="59"/>
        <v>#DIV/0!</v>
      </c>
      <c r="T348" s="6" t="e">
        <f t="shared" si="60"/>
        <v>#DIV/0!</v>
      </c>
      <c r="U348" s="6" t="e">
        <f t="shared" si="61"/>
        <v>#DIV/0!</v>
      </c>
    </row>
    <row r="349" spans="1:21" x14ac:dyDescent="0.25">
      <c r="A349" s="465">
        <v>344</v>
      </c>
      <c r="L349" s="53" t="e">
        <f t="shared" si="52"/>
        <v>#DIV/0!</v>
      </c>
      <c r="M349" s="6" t="e">
        <f t="shared" si="53"/>
        <v>#DIV/0!</v>
      </c>
      <c r="N349" s="6" t="e">
        <f t="shared" si="54"/>
        <v>#DIV/0!</v>
      </c>
      <c r="O349" s="6" t="e">
        <f t="shared" si="55"/>
        <v>#DIV/0!</v>
      </c>
      <c r="P349" s="6" t="e">
        <f t="shared" si="56"/>
        <v>#DIV/0!</v>
      </c>
      <c r="Q349" s="6" t="e">
        <f t="shared" si="57"/>
        <v>#DIV/0!</v>
      </c>
      <c r="R349" s="6" t="e">
        <f t="shared" si="58"/>
        <v>#DIV/0!</v>
      </c>
      <c r="S349" s="6" t="e">
        <f t="shared" si="59"/>
        <v>#DIV/0!</v>
      </c>
      <c r="T349" s="6" t="e">
        <f t="shared" si="60"/>
        <v>#DIV/0!</v>
      </c>
      <c r="U349" s="6" t="e">
        <f t="shared" si="61"/>
        <v>#DIV/0!</v>
      </c>
    </row>
    <row r="350" spans="1:21" x14ac:dyDescent="0.25">
      <c r="A350" s="465">
        <v>345</v>
      </c>
      <c r="L350" s="53" t="e">
        <f t="shared" si="52"/>
        <v>#DIV/0!</v>
      </c>
      <c r="M350" s="6" t="e">
        <f t="shared" si="53"/>
        <v>#DIV/0!</v>
      </c>
      <c r="N350" s="6" t="e">
        <f t="shared" si="54"/>
        <v>#DIV/0!</v>
      </c>
      <c r="O350" s="6" t="e">
        <f t="shared" si="55"/>
        <v>#DIV/0!</v>
      </c>
      <c r="P350" s="6" t="e">
        <f t="shared" si="56"/>
        <v>#DIV/0!</v>
      </c>
      <c r="Q350" s="6" t="e">
        <f t="shared" si="57"/>
        <v>#DIV/0!</v>
      </c>
      <c r="R350" s="6" t="e">
        <f t="shared" si="58"/>
        <v>#DIV/0!</v>
      </c>
      <c r="S350" s="6" t="e">
        <f t="shared" si="59"/>
        <v>#DIV/0!</v>
      </c>
      <c r="T350" s="6" t="e">
        <f t="shared" si="60"/>
        <v>#DIV/0!</v>
      </c>
      <c r="U350" s="6" t="e">
        <f t="shared" si="61"/>
        <v>#DIV/0!</v>
      </c>
    </row>
    <row r="351" spans="1:21" x14ac:dyDescent="0.25">
      <c r="A351" s="465">
        <v>346</v>
      </c>
      <c r="L351" s="53" t="e">
        <f t="shared" si="52"/>
        <v>#DIV/0!</v>
      </c>
      <c r="M351" s="6" t="e">
        <f t="shared" si="53"/>
        <v>#DIV/0!</v>
      </c>
      <c r="N351" s="6" t="e">
        <f t="shared" si="54"/>
        <v>#DIV/0!</v>
      </c>
      <c r="O351" s="6" t="e">
        <f t="shared" si="55"/>
        <v>#DIV/0!</v>
      </c>
      <c r="P351" s="6" t="e">
        <f t="shared" si="56"/>
        <v>#DIV/0!</v>
      </c>
      <c r="Q351" s="6" t="e">
        <f t="shared" si="57"/>
        <v>#DIV/0!</v>
      </c>
      <c r="R351" s="6" t="e">
        <f t="shared" si="58"/>
        <v>#DIV/0!</v>
      </c>
      <c r="S351" s="6" t="e">
        <f t="shared" si="59"/>
        <v>#DIV/0!</v>
      </c>
      <c r="T351" s="6" t="e">
        <f t="shared" si="60"/>
        <v>#DIV/0!</v>
      </c>
      <c r="U351" s="6" t="e">
        <f t="shared" si="61"/>
        <v>#DIV/0!</v>
      </c>
    </row>
    <row r="352" spans="1:21" x14ac:dyDescent="0.25">
      <c r="A352" s="465">
        <v>347</v>
      </c>
      <c r="L352" s="53" t="e">
        <f t="shared" si="52"/>
        <v>#DIV/0!</v>
      </c>
      <c r="M352" s="6" t="e">
        <f t="shared" si="53"/>
        <v>#DIV/0!</v>
      </c>
      <c r="N352" s="6" t="e">
        <f t="shared" si="54"/>
        <v>#DIV/0!</v>
      </c>
      <c r="O352" s="6" t="e">
        <f t="shared" si="55"/>
        <v>#DIV/0!</v>
      </c>
      <c r="P352" s="6" t="e">
        <f t="shared" si="56"/>
        <v>#DIV/0!</v>
      </c>
      <c r="Q352" s="6" t="e">
        <f t="shared" si="57"/>
        <v>#DIV/0!</v>
      </c>
      <c r="R352" s="6" t="e">
        <f t="shared" si="58"/>
        <v>#DIV/0!</v>
      </c>
      <c r="S352" s="6" t="e">
        <f t="shared" si="59"/>
        <v>#DIV/0!</v>
      </c>
      <c r="T352" s="6" t="e">
        <f t="shared" si="60"/>
        <v>#DIV/0!</v>
      </c>
      <c r="U352" s="6" t="e">
        <f t="shared" si="61"/>
        <v>#DIV/0!</v>
      </c>
    </row>
    <row r="353" spans="1:21" x14ac:dyDescent="0.25">
      <c r="A353" s="465">
        <v>348</v>
      </c>
      <c r="L353" s="53" t="e">
        <f t="shared" si="52"/>
        <v>#DIV/0!</v>
      </c>
      <c r="M353" s="6" t="e">
        <f t="shared" si="53"/>
        <v>#DIV/0!</v>
      </c>
      <c r="N353" s="6" t="e">
        <f t="shared" si="54"/>
        <v>#DIV/0!</v>
      </c>
      <c r="O353" s="6" t="e">
        <f t="shared" si="55"/>
        <v>#DIV/0!</v>
      </c>
      <c r="P353" s="6" t="e">
        <f t="shared" si="56"/>
        <v>#DIV/0!</v>
      </c>
      <c r="Q353" s="6" t="e">
        <f t="shared" si="57"/>
        <v>#DIV/0!</v>
      </c>
      <c r="R353" s="6" t="e">
        <f t="shared" si="58"/>
        <v>#DIV/0!</v>
      </c>
      <c r="S353" s="6" t="e">
        <f t="shared" si="59"/>
        <v>#DIV/0!</v>
      </c>
      <c r="T353" s="6" t="e">
        <f t="shared" si="60"/>
        <v>#DIV/0!</v>
      </c>
      <c r="U353" s="6" t="e">
        <f t="shared" si="61"/>
        <v>#DIV/0!</v>
      </c>
    </row>
    <row r="354" spans="1:21" x14ac:dyDescent="0.25">
      <c r="A354" s="465">
        <v>349</v>
      </c>
      <c r="L354" s="53" t="e">
        <f t="shared" si="52"/>
        <v>#DIV/0!</v>
      </c>
      <c r="M354" s="6" t="e">
        <f t="shared" si="53"/>
        <v>#DIV/0!</v>
      </c>
      <c r="N354" s="6" t="e">
        <f t="shared" si="54"/>
        <v>#DIV/0!</v>
      </c>
      <c r="O354" s="6" t="e">
        <f t="shared" si="55"/>
        <v>#DIV/0!</v>
      </c>
      <c r="P354" s="6" t="e">
        <f t="shared" si="56"/>
        <v>#DIV/0!</v>
      </c>
      <c r="Q354" s="6" t="e">
        <f t="shared" si="57"/>
        <v>#DIV/0!</v>
      </c>
      <c r="R354" s="6" t="e">
        <f t="shared" si="58"/>
        <v>#DIV/0!</v>
      </c>
      <c r="S354" s="6" t="e">
        <f t="shared" si="59"/>
        <v>#DIV/0!</v>
      </c>
      <c r="T354" s="6" t="e">
        <f t="shared" si="60"/>
        <v>#DIV/0!</v>
      </c>
      <c r="U354" s="6" t="e">
        <f t="shared" si="61"/>
        <v>#DIV/0!</v>
      </c>
    </row>
    <row r="355" spans="1:21" x14ac:dyDescent="0.25">
      <c r="A355" s="465">
        <v>350</v>
      </c>
      <c r="L355" s="53" t="e">
        <f t="shared" si="52"/>
        <v>#DIV/0!</v>
      </c>
      <c r="M355" s="6" t="e">
        <f t="shared" si="53"/>
        <v>#DIV/0!</v>
      </c>
      <c r="N355" s="6" t="e">
        <f t="shared" si="54"/>
        <v>#DIV/0!</v>
      </c>
      <c r="O355" s="6" t="e">
        <f t="shared" si="55"/>
        <v>#DIV/0!</v>
      </c>
      <c r="P355" s="6" t="e">
        <f t="shared" si="56"/>
        <v>#DIV/0!</v>
      </c>
      <c r="Q355" s="6" t="e">
        <f t="shared" si="57"/>
        <v>#DIV/0!</v>
      </c>
      <c r="R355" s="6" t="e">
        <f t="shared" si="58"/>
        <v>#DIV/0!</v>
      </c>
      <c r="S355" s="6" t="e">
        <f t="shared" si="59"/>
        <v>#DIV/0!</v>
      </c>
      <c r="T355" s="6" t="e">
        <f t="shared" si="60"/>
        <v>#DIV/0!</v>
      </c>
      <c r="U355" s="6" t="e">
        <f t="shared" si="61"/>
        <v>#DIV/0!</v>
      </c>
    </row>
    <row r="356" spans="1:21" x14ac:dyDescent="0.25">
      <c r="A356" s="465">
        <v>351</v>
      </c>
      <c r="L356" s="53" t="e">
        <f t="shared" si="52"/>
        <v>#DIV/0!</v>
      </c>
      <c r="M356" s="6" t="e">
        <f t="shared" si="53"/>
        <v>#DIV/0!</v>
      </c>
      <c r="N356" s="6" t="e">
        <f t="shared" si="54"/>
        <v>#DIV/0!</v>
      </c>
      <c r="O356" s="6" t="e">
        <f t="shared" si="55"/>
        <v>#DIV/0!</v>
      </c>
      <c r="P356" s="6" t="e">
        <f t="shared" si="56"/>
        <v>#DIV/0!</v>
      </c>
      <c r="Q356" s="6" t="e">
        <f t="shared" si="57"/>
        <v>#DIV/0!</v>
      </c>
      <c r="R356" s="6" t="e">
        <f t="shared" si="58"/>
        <v>#DIV/0!</v>
      </c>
      <c r="S356" s="6" t="e">
        <f t="shared" si="59"/>
        <v>#DIV/0!</v>
      </c>
      <c r="T356" s="6" t="e">
        <f t="shared" si="60"/>
        <v>#DIV/0!</v>
      </c>
      <c r="U356" s="6" t="e">
        <f t="shared" si="61"/>
        <v>#DIV/0!</v>
      </c>
    </row>
    <row r="357" spans="1:21" x14ac:dyDescent="0.25">
      <c r="A357" s="465">
        <v>352</v>
      </c>
      <c r="L357" s="53" t="e">
        <f t="shared" si="52"/>
        <v>#DIV/0!</v>
      </c>
      <c r="M357" s="6" t="e">
        <f t="shared" si="53"/>
        <v>#DIV/0!</v>
      </c>
      <c r="N357" s="6" t="e">
        <f t="shared" si="54"/>
        <v>#DIV/0!</v>
      </c>
      <c r="O357" s="6" t="e">
        <f t="shared" si="55"/>
        <v>#DIV/0!</v>
      </c>
      <c r="P357" s="6" t="e">
        <f t="shared" si="56"/>
        <v>#DIV/0!</v>
      </c>
      <c r="Q357" s="6" t="e">
        <f t="shared" si="57"/>
        <v>#DIV/0!</v>
      </c>
      <c r="R357" s="6" t="e">
        <f t="shared" si="58"/>
        <v>#DIV/0!</v>
      </c>
      <c r="S357" s="6" t="e">
        <f t="shared" si="59"/>
        <v>#DIV/0!</v>
      </c>
      <c r="T357" s="6" t="e">
        <f t="shared" si="60"/>
        <v>#DIV/0!</v>
      </c>
      <c r="U357" s="6" t="e">
        <f t="shared" si="61"/>
        <v>#DIV/0!</v>
      </c>
    </row>
    <row r="358" spans="1:21" x14ac:dyDescent="0.25">
      <c r="A358" s="465">
        <v>353</v>
      </c>
      <c r="L358" s="53" t="e">
        <f t="shared" si="52"/>
        <v>#DIV/0!</v>
      </c>
      <c r="M358" s="6" t="e">
        <f t="shared" si="53"/>
        <v>#DIV/0!</v>
      </c>
      <c r="N358" s="6" t="e">
        <f t="shared" si="54"/>
        <v>#DIV/0!</v>
      </c>
      <c r="O358" s="6" t="e">
        <f t="shared" si="55"/>
        <v>#DIV/0!</v>
      </c>
      <c r="P358" s="6" t="e">
        <f t="shared" si="56"/>
        <v>#DIV/0!</v>
      </c>
      <c r="Q358" s="6" t="e">
        <f t="shared" si="57"/>
        <v>#DIV/0!</v>
      </c>
      <c r="R358" s="6" t="e">
        <f t="shared" si="58"/>
        <v>#DIV/0!</v>
      </c>
      <c r="S358" s="6" t="e">
        <f t="shared" si="59"/>
        <v>#DIV/0!</v>
      </c>
      <c r="T358" s="6" t="e">
        <f t="shared" si="60"/>
        <v>#DIV/0!</v>
      </c>
      <c r="U358" s="6" t="e">
        <f t="shared" si="61"/>
        <v>#DIV/0!</v>
      </c>
    </row>
    <row r="359" spans="1:21" x14ac:dyDescent="0.25">
      <c r="A359" s="465">
        <v>354</v>
      </c>
      <c r="L359" s="53" t="e">
        <f t="shared" si="52"/>
        <v>#DIV/0!</v>
      </c>
      <c r="M359" s="6" t="e">
        <f t="shared" si="53"/>
        <v>#DIV/0!</v>
      </c>
      <c r="N359" s="6" t="e">
        <f t="shared" si="54"/>
        <v>#DIV/0!</v>
      </c>
      <c r="O359" s="6" t="e">
        <f t="shared" si="55"/>
        <v>#DIV/0!</v>
      </c>
      <c r="P359" s="6" t="e">
        <f t="shared" si="56"/>
        <v>#DIV/0!</v>
      </c>
      <c r="Q359" s="6" t="e">
        <f t="shared" si="57"/>
        <v>#DIV/0!</v>
      </c>
      <c r="R359" s="6" t="e">
        <f t="shared" si="58"/>
        <v>#DIV/0!</v>
      </c>
      <c r="S359" s="6" t="e">
        <f t="shared" si="59"/>
        <v>#DIV/0!</v>
      </c>
      <c r="T359" s="6" t="e">
        <f t="shared" si="60"/>
        <v>#DIV/0!</v>
      </c>
      <c r="U359" s="6" t="e">
        <f t="shared" si="61"/>
        <v>#DIV/0!</v>
      </c>
    </row>
    <row r="360" spans="1:21" x14ac:dyDescent="0.25">
      <c r="A360" s="465">
        <v>355</v>
      </c>
      <c r="L360" s="53" t="e">
        <f t="shared" si="52"/>
        <v>#DIV/0!</v>
      </c>
      <c r="M360" s="6" t="e">
        <f t="shared" si="53"/>
        <v>#DIV/0!</v>
      </c>
      <c r="N360" s="6" t="e">
        <f t="shared" si="54"/>
        <v>#DIV/0!</v>
      </c>
      <c r="O360" s="6" t="e">
        <f t="shared" si="55"/>
        <v>#DIV/0!</v>
      </c>
      <c r="P360" s="6" t="e">
        <f t="shared" si="56"/>
        <v>#DIV/0!</v>
      </c>
      <c r="Q360" s="6" t="e">
        <f t="shared" si="57"/>
        <v>#DIV/0!</v>
      </c>
      <c r="R360" s="6" t="e">
        <f t="shared" si="58"/>
        <v>#DIV/0!</v>
      </c>
      <c r="S360" s="6" t="e">
        <f t="shared" si="59"/>
        <v>#DIV/0!</v>
      </c>
      <c r="T360" s="6" t="e">
        <f t="shared" si="60"/>
        <v>#DIV/0!</v>
      </c>
      <c r="U360" s="6" t="e">
        <f t="shared" si="61"/>
        <v>#DIV/0!</v>
      </c>
    </row>
    <row r="361" spans="1:21" x14ac:dyDescent="0.25">
      <c r="A361" s="465">
        <v>356</v>
      </c>
      <c r="L361" s="53" t="e">
        <f t="shared" si="52"/>
        <v>#DIV/0!</v>
      </c>
      <c r="M361" s="6" t="e">
        <f t="shared" si="53"/>
        <v>#DIV/0!</v>
      </c>
      <c r="N361" s="6" t="e">
        <f t="shared" si="54"/>
        <v>#DIV/0!</v>
      </c>
      <c r="O361" s="6" t="e">
        <f t="shared" si="55"/>
        <v>#DIV/0!</v>
      </c>
      <c r="P361" s="6" t="e">
        <f t="shared" si="56"/>
        <v>#DIV/0!</v>
      </c>
      <c r="Q361" s="6" t="e">
        <f t="shared" si="57"/>
        <v>#DIV/0!</v>
      </c>
      <c r="R361" s="6" t="e">
        <f t="shared" si="58"/>
        <v>#DIV/0!</v>
      </c>
      <c r="S361" s="6" t="e">
        <f t="shared" si="59"/>
        <v>#DIV/0!</v>
      </c>
      <c r="T361" s="6" t="e">
        <f t="shared" si="60"/>
        <v>#DIV/0!</v>
      </c>
      <c r="U361" s="6" t="e">
        <f t="shared" si="61"/>
        <v>#DIV/0!</v>
      </c>
    </row>
    <row r="362" spans="1:21" x14ac:dyDescent="0.25">
      <c r="A362" s="465">
        <v>357</v>
      </c>
      <c r="L362" s="53" t="e">
        <f t="shared" si="52"/>
        <v>#DIV/0!</v>
      </c>
      <c r="M362" s="6" t="e">
        <f t="shared" si="53"/>
        <v>#DIV/0!</v>
      </c>
      <c r="N362" s="6" t="e">
        <f t="shared" si="54"/>
        <v>#DIV/0!</v>
      </c>
      <c r="O362" s="6" t="e">
        <f t="shared" si="55"/>
        <v>#DIV/0!</v>
      </c>
      <c r="P362" s="6" t="e">
        <f t="shared" si="56"/>
        <v>#DIV/0!</v>
      </c>
      <c r="Q362" s="6" t="e">
        <f t="shared" si="57"/>
        <v>#DIV/0!</v>
      </c>
      <c r="R362" s="6" t="e">
        <f t="shared" si="58"/>
        <v>#DIV/0!</v>
      </c>
      <c r="S362" s="6" t="e">
        <f t="shared" si="59"/>
        <v>#DIV/0!</v>
      </c>
      <c r="T362" s="6" t="e">
        <f t="shared" si="60"/>
        <v>#DIV/0!</v>
      </c>
      <c r="U362" s="6" t="e">
        <f t="shared" si="61"/>
        <v>#DIV/0!</v>
      </c>
    </row>
    <row r="363" spans="1:21" x14ac:dyDescent="0.25">
      <c r="A363" s="465">
        <v>358</v>
      </c>
      <c r="L363" s="53" t="e">
        <f t="shared" si="52"/>
        <v>#DIV/0!</v>
      </c>
      <c r="M363" s="6" t="e">
        <f t="shared" si="53"/>
        <v>#DIV/0!</v>
      </c>
      <c r="N363" s="6" t="e">
        <f t="shared" si="54"/>
        <v>#DIV/0!</v>
      </c>
      <c r="O363" s="6" t="e">
        <f t="shared" si="55"/>
        <v>#DIV/0!</v>
      </c>
      <c r="P363" s="6" t="e">
        <f t="shared" si="56"/>
        <v>#DIV/0!</v>
      </c>
      <c r="Q363" s="6" t="e">
        <f t="shared" si="57"/>
        <v>#DIV/0!</v>
      </c>
      <c r="R363" s="6" t="e">
        <f t="shared" si="58"/>
        <v>#DIV/0!</v>
      </c>
      <c r="S363" s="6" t="e">
        <f t="shared" si="59"/>
        <v>#DIV/0!</v>
      </c>
      <c r="T363" s="6" t="e">
        <f t="shared" si="60"/>
        <v>#DIV/0!</v>
      </c>
      <c r="U363" s="6" t="e">
        <f t="shared" si="61"/>
        <v>#DIV/0!</v>
      </c>
    </row>
    <row r="364" spans="1:21" x14ac:dyDescent="0.25">
      <c r="A364" s="465">
        <v>359</v>
      </c>
      <c r="L364" s="53" t="e">
        <f t="shared" si="52"/>
        <v>#DIV/0!</v>
      </c>
      <c r="M364" s="6" t="e">
        <f t="shared" si="53"/>
        <v>#DIV/0!</v>
      </c>
      <c r="N364" s="6" t="e">
        <f t="shared" si="54"/>
        <v>#DIV/0!</v>
      </c>
      <c r="O364" s="6" t="e">
        <f t="shared" si="55"/>
        <v>#DIV/0!</v>
      </c>
      <c r="P364" s="6" t="e">
        <f t="shared" si="56"/>
        <v>#DIV/0!</v>
      </c>
      <c r="Q364" s="6" t="e">
        <f t="shared" si="57"/>
        <v>#DIV/0!</v>
      </c>
      <c r="R364" s="6" t="e">
        <f t="shared" si="58"/>
        <v>#DIV/0!</v>
      </c>
      <c r="S364" s="6" t="e">
        <f t="shared" si="59"/>
        <v>#DIV/0!</v>
      </c>
      <c r="T364" s="6" t="e">
        <f t="shared" si="60"/>
        <v>#DIV/0!</v>
      </c>
      <c r="U364" s="6" t="e">
        <f t="shared" si="61"/>
        <v>#DIV/0!</v>
      </c>
    </row>
    <row r="365" spans="1:21" x14ac:dyDescent="0.25">
      <c r="A365" s="465">
        <v>360</v>
      </c>
      <c r="L365" s="53" t="e">
        <f t="shared" si="52"/>
        <v>#DIV/0!</v>
      </c>
      <c r="M365" s="6" t="e">
        <f t="shared" si="53"/>
        <v>#DIV/0!</v>
      </c>
      <c r="N365" s="6" t="e">
        <f t="shared" si="54"/>
        <v>#DIV/0!</v>
      </c>
      <c r="O365" s="6" t="e">
        <f t="shared" si="55"/>
        <v>#DIV/0!</v>
      </c>
      <c r="P365" s="6" t="e">
        <f t="shared" si="56"/>
        <v>#DIV/0!</v>
      </c>
      <c r="Q365" s="6" t="e">
        <f t="shared" si="57"/>
        <v>#DIV/0!</v>
      </c>
      <c r="R365" s="6" t="e">
        <f t="shared" si="58"/>
        <v>#DIV/0!</v>
      </c>
      <c r="S365" s="6" t="e">
        <f t="shared" si="59"/>
        <v>#DIV/0!</v>
      </c>
      <c r="T365" s="6" t="e">
        <f t="shared" si="60"/>
        <v>#DIV/0!</v>
      </c>
      <c r="U365" s="6" t="e">
        <f t="shared" si="61"/>
        <v>#DIV/0!</v>
      </c>
    </row>
    <row r="366" spans="1:21" x14ac:dyDescent="0.25">
      <c r="A366" s="465">
        <v>361</v>
      </c>
      <c r="L366" s="53" t="e">
        <f t="shared" si="52"/>
        <v>#DIV/0!</v>
      </c>
      <c r="M366" s="6" t="e">
        <f t="shared" si="53"/>
        <v>#DIV/0!</v>
      </c>
      <c r="N366" s="6" t="e">
        <f t="shared" si="54"/>
        <v>#DIV/0!</v>
      </c>
      <c r="O366" s="6" t="e">
        <f t="shared" si="55"/>
        <v>#DIV/0!</v>
      </c>
      <c r="P366" s="6" t="e">
        <f t="shared" si="56"/>
        <v>#DIV/0!</v>
      </c>
      <c r="Q366" s="6" t="e">
        <f t="shared" si="57"/>
        <v>#DIV/0!</v>
      </c>
      <c r="R366" s="6" t="e">
        <f t="shared" si="58"/>
        <v>#DIV/0!</v>
      </c>
      <c r="S366" s="6" t="e">
        <f t="shared" si="59"/>
        <v>#DIV/0!</v>
      </c>
      <c r="T366" s="6" t="e">
        <f t="shared" si="60"/>
        <v>#DIV/0!</v>
      </c>
      <c r="U366" s="6" t="e">
        <f t="shared" si="61"/>
        <v>#DIV/0!</v>
      </c>
    </row>
    <row r="367" spans="1:21" x14ac:dyDescent="0.25">
      <c r="A367" s="465">
        <v>362</v>
      </c>
      <c r="L367" s="53" t="e">
        <f t="shared" si="52"/>
        <v>#DIV/0!</v>
      </c>
      <c r="M367" s="6" t="e">
        <f t="shared" si="53"/>
        <v>#DIV/0!</v>
      </c>
      <c r="N367" s="6" t="e">
        <f t="shared" si="54"/>
        <v>#DIV/0!</v>
      </c>
      <c r="O367" s="6" t="e">
        <f t="shared" si="55"/>
        <v>#DIV/0!</v>
      </c>
      <c r="P367" s="6" t="e">
        <f t="shared" si="56"/>
        <v>#DIV/0!</v>
      </c>
      <c r="Q367" s="6" t="e">
        <f t="shared" si="57"/>
        <v>#DIV/0!</v>
      </c>
      <c r="R367" s="6" t="e">
        <f t="shared" si="58"/>
        <v>#DIV/0!</v>
      </c>
      <c r="S367" s="6" t="e">
        <f t="shared" si="59"/>
        <v>#DIV/0!</v>
      </c>
      <c r="T367" s="6" t="e">
        <f t="shared" si="60"/>
        <v>#DIV/0!</v>
      </c>
      <c r="U367" s="6" t="e">
        <f t="shared" si="61"/>
        <v>#DIV/0!</v>
      </c>
    </row>
    <row r="368" spans="1:21" x14ac:dyDescent="0.25">
      <c r="A368" s="465">
        <v>363</v>
      </c>
      <c r="L368" s="53" t="e">
        <f t="shared" si="52"/>
        <v>#DIV/0!</v>
      </c>
      <c r="M368" s="6" t="e">
        <f t="shared" si="53"/>
        <v>#DIV/0!</v>
      </c>
      <c r="N368" s="6" t="e">
        <f t="shared" si="54"/>
        <v>#DIV/0!</v>
      </c>
      <c r="O368" s="6" t="e">
        <f t="shared" si="55"/>
        <v>#DIV/0!</v>
      </c>
      <c r="P368" s="6" t="e">
        <f t="shared" si="56"/>
        <v>#DIV/0!</v>
      </c>
      <c r="Q368" s="6" t="e">
        <f t="shared" si="57"/>
        <v>#DIV/0!</v>
      </c>
      <c r="R368" s="6" t="e">
        <f t="shared" si="58"/>
        <v>#DIV/0!</v>
      </c>
      <c r="S368" s="6" t="e">
        <f t="shared" si="59"/>
        <v>#DIV/0!</v>
      </c>
      <c r="T368" s="6" t="e">
        <f t="shared" si="60"/>
        <v>#DIV/0!</v>
      </c>
      <c r="U368" s="6" t="e">
        <f t="shared" si="61"/>
        <v>#DIV/0!</v>
      </c>
    </row>
    <row r="369" spans="1:21" x14ac:dyDescent="0.25">
      <c r="A369" s="465">
        <v>364</v>
      </c>
      <c r="L369" s="53" t="e">
        <f t="shared" si="52"/>
        <v>#DIV/0!</v>
      </c>
      <c r="M369" s="6" t="e">
        <f t="shared" si="53"/>
        <v>#DIV/0!</v>
      </c>
      <c r="N369" s="6" t="e">
        <f t="shared" si="54"/>
        <v>#DIV/0!</v>
      </c>
      <c r="O369" s="6" t="e">
        <f t="shared" si="55"/>
        <v>#DIV/0!</v>
      </c>
      <c r="P369" s="6" t="e">
        <f t="shared" si="56"/>
        <v>#DIV/0!</v>
      </c>
      <c r="Q369" s="6" t="e">
        <f t="shared" si="57"/>
        <v>#DIV/0!</v>
      </c>
      <c r="R369" s="6" t="e">
        <f t="shared" si="58"/>
        <v>#DIV/0!</v>
      </c>
      <c r="S369" s="6" t="e">
        <f t="shared" si="59"/>
        <v>#DIV/0!</v>
      </c>
      <c r="T369" s="6" t="e">
        <f t="shared" si="60"/>
        <v>#DIV/0!</v>
      </c>
      <c r="U369" s="6" t="e">
        <f t="shared" si="61"/>
        <v>#DIV/0!</v>
      </c>
    </row>
    <row r="370" spans="1:21" x14ac:dyDescent="0.25">
      <c r="A370" s="465">
        <v>365</v>
      </c>
      <c r="L370" s="53" t="e">
        <f t="shared" si="52"/>
        <v>#DIV/0!</v>
      </c>
      <c r="M370" s="6" t="e">
        <f t="shared" si="53"/>
        <v>#DIV/0!</v>
      </c>
      <c r="N370" s="6" t="e">
        <f t="shared" si="54"/>
        <v>#DIV/0!</v>
      </c>
      <c r="O370" s="6" t="e">
        <f t="shared" si="55"/>
        <v>#DIV/0!</v>
      </c>
      <c r="P370" s="6" t="e">
        <f t="shared" si="56"/>
        <v>#DIV/0!</v>
      </c>
      <c r="Q370" s="6" t="e">
        <f t="shared" si="57"/>
        <v>#DIV/0!</v>
      </c>
      <c r="R370" s="6" t="e">
        <f t="shared" si="58"/>
        <v>#DIV/0!</v>
      </c>
      <c r="S370" s="6" t="e">
        <f t="shared" si="59"/>
        <v>#DIV/0!</v>
      </c>
      <c r="T370" s="6" t="e">
        <f t="shared" si="60"/>
        <v>#DIV/0!</v>
      </c>
      <c r="U370" s="6" t="e">
        <f t="shared" si="61"/>
        <v>#DIV/0!</v>
      </c>
    </row>
    <row r="371" spans="1:21" x14ac:dyDescent="0.25">
      <c r="A371" s="465">
        <v>366</v>
      </c>
      <c r="L371" s="53" t="e">
        <f t="shared" si="52"/>
        <v>#DIV/0!</v>
      </c>
      <c r="M371" s="6" t="e">
        <f t="shared" si="53"/>
        <v>#DIV/0!</v>
      </c>
      <c r="N371" s="6" t="e">
        <f t="shared" si="54"/>
        <v>#DIV/0!</v>
      </c>
      <c r="O371" s="6" t="e">
        <f t="shared" si="55"/>
        <v>#DIV/0!</v>
      </c>
      <c r="P371" s="6" t="e">
        <f t="shared" si="56"/>
        <v>#DIV/0!</v>
      </c>
      <c r="Q371" s="6" t="e">
        <f t="shared" si="57"/>
        <v>#DIV/0!</v>
      </c>
      <c r="R371" s="6" t="e">
        <f t="shared" si="58"/>
        <v>#DIV/0!</v>
      </c>
      <c r="S371" s="6" t="e">
        <f t="shared" si="59"/>
        <v>#DIV/0!</v>
      </c>
      <c r="T371" s="6" t="e">
        <f t="shared" si="60"/>
        <v>#DIV/0!</v>
      </c>
      <c r="U371" s="6" t="e">
        <f t="shared" si="61"/>
        <v>#DIV/0!</v>
      </c>
    </row>
    <row r="372" spans="1:21" x14ac:dyDescent="0.25">
      <c r="A372" s="465">
        <v>367</v>
      </c>
      <c r="L372" s="53" t="e">
        <f t="shared" si="52"/>
        <v>#DIV/0!</v>
      </c>
      <c r="M372" s="6" t="e">
        <f t="shared" si="53"/>
        <v>#DIV/0!</v>
      </c>
      <c r="N372" s="6" t="e">
        <f t="shared" si="54"/>
        <v>#DIV/0!</v>
      </c>
      <c r="O372" s="6" t="e">
        <f t="shared" si="55"/>
        <v>#DIV/0!</v>
      </c>
      <c r="P372" s="6" t="e">
        <f t="shared" si="56"/>
        <v>#DIV/0!</v>
      </c>
      <c r="Q372" s="6" t="e">
        <f t="shared" si="57"/>
        <v>#DIV/0!</v>
      </c>
      <c r="R372" s="6" t="e">
        <f t="shared" si="58"/>
        <v>#DIV/0!</v>
      </c>
      <c r="S372" s="6" t="e">
        <f t="shared" si="59"/>
        <v>#DIV/0!</v>
      </c>
      <c r="T372" s="6" t="e">
        <f t="shared" si="60"/>
        <v>#DIV/0!</v>
      </c>
      <c r="U372" s="6" t="e">
        <f t="shared" si="61"/>
        <v>#DIV/0!</v>
      </c>
    </row>
    <row r="373" spans="1:21" x14ac:dyDescent="0.25">
      <c r="A373" s="465">
        <v>368</v>
      </c>
      <c r="L373" s="53" t="e">
        <f t="shared" si="52"/>
        <v>#DIV/0!</v>
      </c>
      <c r="M373" s="6" t="e">
        <f t="shared" si="53"/>
        <v>#DIV/0!</v>
      </c>
      <c r="N373" s="6" t="e">
        <f t="shared" si="54"/>
        <v>#DIV/0!</v>
      </c>
      <c r="O373" s="6" t="e">
        <f t="shared" si="55"/>
        <v>#DIV/0!</v>
      </c>
      <c r="P373" s="6" t="e">
        <f t="shared" si="56"/>
        <v>#DIV/0!</v>
      </c>
      <c r="Q373" s="6" t="e">
        <f t="shared" si="57"/>
        <v>#DIV/0!</v>
      </c>
      <c r="R373" s="6" t="e">
        <f t="shared" si="58"/>
        <v>#DIV/0!</v>
      </c>
      <c r="S373" s="6" t="e">
        <f t="shared" si="59"/>
        <v>#DIV/0!</v>
      </c>
      <c r="T373" s="6" t="e">
        <f t="shared" si="60"/>
        <v>#DIV/0!</v>
      </c>
      <c r="U373" s="6" t="e">
        <f t="shared" si="61"/>
        <v>#DIV/0!</v>
      </c>
    </row>
    <row r="374" spans="1:21" x14ac:dyDescent="0.25">
      <c r="A374" s="465">
        <v>369</v>
      </c>
      <c r="L374" s="53" t="e">
        <f t="shared" si="52"/>
        <v>#DIV/0!</v>
      </c>
      <c r="M374" s="6" t="e">
        <f t="shared" si="53"/>
        <v>#DIV/0!</v>
      </c>
      <c r="N374" s="6" t="e">
        <f t="shared" si="54"/>
        <v>#DIV/0!</v>
      </c>
      <c r="O374" s="6" t="e">
        <f t="shared" si="55"/>
        <v>#DIV/0!</v>
      </c>
      <c r="P374" s="6" t="e">
        <f t="shared" si="56"/>
        <v>#DIV/0!</v>
      </c>
      <c r="Q374" s="6" t="e">
        <f t="shared" si="57"/>
        <v>#DIV/0!</v>
      </c>
      <c r="R374" s="6" t="e">
        <f t="shared" si="58"/>
        <v>#DIV/0!</v>
      </c>
      <c r="S374" s="6" t="e">
        <f t="shared" si="59"/>
        <v>#DIV/0!</v>
      </c>
      <c r="T374" s="6" t="e">
        <f t="shared" si="60"/>
        <v>#DIV/0!</v>
      </c>
      <c r="U374" s="6" t="e">
        <f t="shared" si="61"/>
        <v>#DIV/0!</v>
      </c>
    </row>
    <row r="375" spans="1:21" x14ac:dyDescent="0.25">
      <c r="A375" s="465">
        <v>370</v>
      </c>
      <c r="L375" s="53" t="e">
        <f t="shared" si="52"/>
        <v>#DIV/0!</v>
      </c>
      <c r="M375" s="6" t="e">
        <f t="shared" si="53"/>
        <v>#DIV/0!</v>
      </c>
      <c r="N375" s="6" t="e">
        <f t="shared" si="54"/>
        <v>#DIV/0!</v>
      </c>
      <c r="O375" s="6" t="e">
        <f t="shared" si="55"/>
        <v>#DIV/0!</v>
      </c>
      <c r="P375" s="6" t="e">
        <f t="shared" si="56"/>
        <v>#DIV/0!</v>
      </c>
      <c r="Q375" s="6" t="e">
        <f t="shared" si="57"/>
        <v>#DIV/0!</v>
      </c>
      <c r="R375" s="6" t="e">
        <f t="shared" si="58"/>
        <v>#DIV/0!</v>
      </c>
      <c r="S375" s="6" t="e">
        <f t="shared" si="59"/>
        <v>#DIV/0!</v>
      </c>
      <c r="T375" s="6" t="e">
        <f t="shared" si="60"/>
        <v>#DIV/0!</v>
      </c>
      <c r="U375" s="6" t="e">
        <f t="shared" si="61"/>
        <v>#DIV/0!</v>
      </c>
    </row>
    <row r="376" spans="1:21" x14ac:dyDescent="0.25">
      <c r="A376" s="465">
        <v>371</v>
      </c>
      <c r="L376" s="53" t="e">
        <f t="shared" si="52"/>
        <v>#DIV/0!</v>
      </c>
      <c r="M376" s="6" t="e">
        <f t="shared" si="53"/>
        <v>#DIV/0!</v>
      </c>
      <c r="N376" s="6" t="e">
        <f t="shared" si="54"/>
        <v>#DIV/0!</v>
      </c>
      <c r="O376" s="6" t="e">
        <f t="shared" si="55"/>
        <v>#DIV/0!</v>
      </c>
      <c r="P376" s="6" t="e">
        <f t="shared" si="56"/>
        <v>#DIV/0!</v>
      </c>
      <c r="Q376" s="6" t="e">
        <f t="shared" si="57"/>
        <v>#DIV/0!</v>
      </c>
      <c r="R376" s="6" t="e">
        <f t="shared" si="58"/>
        <v>#DIV/0!</v>
      </c>
      <c r="S376" s="6" t="e">
        <f t="shared" si="59"/>
        <v>#DIV/0!</v>
      </c>
      <c r="T376" s="6" t="e">
        <f t="shared" si="60"/>
        <v>#DIV/0!</v>
      </c>
      <c r="U376" s="6" t="e">
        <f t="shared" si="61"/>
        <v>#DIV/0!</v>
      </c>
    </row>
    <row r="377" spans="1:21" x14ac:dyDescent="0.25">
      <c r="A377" s="465">
        <v>372</v>
      </c>
      <c r="L377" s="53" t="e">
        <f t="shared" si="52"/>
        <v>#DIV/0!</v>
      </c>
      <c r="M377" s="6" t="e">
        <f t="shared" si="53"/>
        <v>#DIV/0!</v>
      </c>
      <c r="N377" s="6" t="e">
        <f t="shared" si="54"/>
        <v>#DIV/0!</v>
      </c>
      <c r="O377" s="6" t="e">
        <f t="shared" si="55"/>
        <v>#DIV/0!</v>
      </c>
      <c r="P377" s="6" t="e">
        <f t="shared" si="56"/>
        <v>#DIV/0!</v>
      </c>
      <c r="Q377" s="6" t="e">
        <f t="shared" si="57"/>
        <v>#DIV/0!</v>
      </c>
      <c r="R377" s="6" t="e">
        <f t="shared" si="58"/>
        <v>#DIV/0!</v>
      </c>
      <c r="S377" s="6" t="e">
        <f t="shared" si="59"/>
        <v>#DIV/0!</v>
      </c>
      <c r="T377" s="6" t="e">
        <f t="shared" si="60"/>
        <v>#DIV/0!</v>
      </c>
      <c r="U377" s="6" t="e">
        <f t="shared" si="61"/>
        <v>#DIV/0!</v>
      </c>
    </row>
    <row r="378" spans="1:21" x14ac:dyDescent="0.25">
      <c r="A378" s="465">
        <v>373</v>
      </c>
      <c r="L378" s="53" t="e">
        <f t="shared" si="52"/>
        <v>#DIV/0!</v>
      </c>
      <c r="M378" s="6" t="e">
        <f t="shared" si="53"/>
        <v>#DIV/0!</v>
      </c>
      <c r="N378" s="6" t="e">
        <f t="shared" si="54"/>
        <v>#DIV/0!</v>
      </c>
      <c r="O378" s="6" t="e">
        <f t="shared" si="55"/>
        <v>#DIV/0!</v>
      </c>
      <c r="P378" s="6" t="e">
        <f t="shared" si="56"/>
        <v>#DIV/0!</v>
      </c>
      <c r="Q378" s="6" t="e">
        <f t="shared" si="57"/>
        <v>#DIV/0!</v>
      </c>
      <c r="R378" s="6" t="e">
        <f t="shared" si="58"/>
        <v>#DIV/0!</v>
      </c>
      <c r="S378" s="6" t="e">
        <f t="shared" si="59"/>
        <v>#DIV/0!</v>
      </c>
      <c r="T378" s="6" t="e">
        <f t="shared" si="60"/>
        <v>#DIV/0!</v>
      </c>
      <c r="U378" s="6" t="e">
        <f t="shared" si="61"/>
        <v>#DIV/0!</v>
      </c>
    </row>
    <row r="379" spans="1:21" x14ac:dyDescent="0.25">
      <c r="A379" s="465">
        <v>374</v>
      </c>
      <c r="L379" s="53" t="e">
        <f t="shared" si="52"/>
        <v>#DIV/0!</v>
      </c>
      <c r="M379" s="6" t="e">
        <f t="shared" si="53"/>
        <v>#DIV/0!</v>
      </c>
      <c r="N379" s="6" t="e">
        <f t="shared" si="54"/>
        <v>#DIV/0!</v>
      </c>
      <c r="O379" s="6" t="e">
        <f t="shared" si="55"/>
        <v>#DIV/0!</v>
      </c>
      <c r="P379" s="6" t="e">
        <f t="shared" si="56"/>
        <v>#DIV/0!</v>
      </c>
      <c r="Q379" s="6" t="e">
        <f t="shared" si="57"/>
        <v>#DIV/0!</v>
      </c>
      <c r="R379" s="6" t="e">
        <f t="shared" si="58"/>
        <v>#DIV/0!</v>
      </c>
      <c r="S379" s="6" t="e">
        <f t="shared" si="59"/>
        <v>#DIV/0!</v>
      </c>
      <c r="T379" s="6" t="e">
        <f t="shared" si="60"/>
        <v>#DIV/0!</v>
      </c>
      <c r="U379" s="6" t="e">
        <f t="shared" si="61"/>
        <v>#DIV/0!</v>
      </c>
    </row>
    <row r="380" spans="1:21" x14ac:dyDescent="0.25">
      <c r="A380" s="465">
        <v>375</v>
      </c>
      <c r="L380" s="53" t="e">
        <f t="shared" si="52"/>
        <v>#DIV/0!</v>
      </c>
      <c r="M380" s="6" t="e">
        <f t="shared" si="53"/>
        <v>#DIV/0!</v>
      </c>
      <c r="N380" s="6" t="e">
        <f t="shared" si="54"/>
        <v>#DIV/0!</v>
      </c>
      <c r="O380" s="6" t="e">
        <f t="shared" si="55"/>
        <v>#DIV/0!</v>
      </c>
      <c r="P380" s="6" t="e">
        <f t="shared" si="56"/>
        <v>#DIV/0!</v>
      </c>
      <c r="Q380" s="6" t="e">
        <f t="shared" si="57"/>
        <v>#DIV/0!</v>
      </c>
      <c r="R380" s="6" t="e">
        <f t="shared" si="58"/>
        <v>#DIV/0!</v>
      </c>
      <c r="S380" s="6" t="e">
        <f t="shared" si="59"/>
        <v>#DIV/0!</v>
      </c>
      <c r="T380" s="6" t="e">
        <f t="shared" si="60"/>
        <v>#DIV/0!</v>
      </c>
      <c r="U380" s="6" t="e">
        <f t="shared" si="61"/>
        <v>#DIV/0!</v>
      </c>
    </row>
    <row r="381" spans="1:21" x14ac:dyDescent="0.25">
      <c r="A381" s="465">
        <v>376</v>
      </c>
      <c r="L381" s="53" t="e">
        <f t="shared" si="52"/>
        <v>#DIV/0!</v>
      </c>
      <c r="M381" s="6" t="e">
        <f t="shared" si="53"/>
        <v>#DIV/0!</v>
      </c>
      <c r="N381" s="6" t="e">
        <f t="shared" si="54"/>
        <v>#DIV/0!</v>
      </c>
      <c r="O381" s="6" t="e">
        <f t="shared" si="55"/>
        <v>#DIV/0!</v>
      </c>
      <c r="P381" s="6" t="e">
        <f t="shared" si="56"/>
        <v>#DIV/0!</v>
      </c>
      <c r="Q381" s="6" t="e">
        <f t="shared" si="57"/>
        <v>#DIV/0!</v>
      </c>
      <c r="R381" s="6" t="e">
        <f t="shared" si="58"/>
        <v>#DIV/0!</v>
      </c>
      <c r="S381" s="6" t="e">
        <f t="shared" si="59"/>
        <v>#DIV/0!</v>
      </c>
      <c r="T381" s="6" t="e">
        <f t="shared" si="60"/>
        <v>#DIV/0!</v>
      </c>
      <c r="U381" s="6" t="e">
        <f t="shared" si="61"/>
        <v>#DIV/0!</v>
      </c>
    </row>
    <row r="382" spans="1:21" x14ac:dyDescent="0.25">
      <c r="A382" s="465">
        <v>377</v>
      </c>
      <c r="L382" s="53" t="e">
        <f t="shared" si="52"/>
        <v>#DIV/0!</v>
      </c>
      <c r="M382" s="6" t="e">
        <f t="shared" si="53"/>
        <v>#DIV/0!</v>
      </c>
      <c r="N382" s="6" t="e">
        <f t="shared" si="54"/>
        <v>#DIV/0!</v>
      </c>
      <c r="O382" s="6" t="e">
        <f t="shared" si="55"/>
        <v>#DIV/0!</v>
      </c>
      <c r="P382" s="6" t="e">
        <f t="shared" si="56"/>
        <v>#DIV/0!</v>
      </c>
      <c r="Q382" s="6" t="e">
        <f t="shared" si="57"/>
        <v>#DIV/0!</v>
      </c>
      <c r="R382" s="6" t="e">
        <f t="shared" si="58"/>
        <v>#DIV/0!</v>
      </c>
      <c r="S382" s="6" t="e">
        <f t="shared" si="59"/>
        <v>#DIV/0!</v>
      </c>
      <c r="T382" s="6" t="e">
        <f t="shared" si="60"/>
        <v>#DIV/0!</v>
      </c>
      <c r="U382" s="6" t="e">
        <f t="shared" si="61"/>
        <v>#DIV/0!</v>
      </c>
    </row>
    <row r="383" spans="1:21" x14ac:dyDescent="0.25">
      <c r="A383" s="465">
        <v>378</v>
      </c>
      <c r="L383" s="53" t="e">
        <f t="shared" si="52"/>
        <v>#DIV/0!</v>
      </c>
      <c r="M383" s="6" t="e">
        <f t="shared" si="53"/>
        <v>#DIV/0!</v>
      </c>
      <c r="N383" s="6" t="e">
        <f t="shared" si="54"/>
        <v>#DIV/0!</v>
      </c>
      <c r="O383" s="6" t="e">
        <f t="shared" si="55"/>
        <v>#DIV/0!</v>
      </c>
      <c r="P383" s="6" t="e">
        <f t="shared" si="56"/>
        <v>#DIV/0!</v>
      </c>
      <c r="Q383" s="6" t="e">
        <f t="shared" si="57"/>
        <v>#DIV/0!</v>
      </c>
      <c r="R383" s="6" t="e">
        <f t="shared" si="58"/>
        <v>#DIV/0!</v>
      </c>
      <c r="S383" s="6" t="e">
        <f t="shared" si="59"/>
        <v>#DIV/0!</v>
      </c>
      <c r="T383" s="6" t="e">
        <f t="shared" si="60"/>
        <v>#DIV/0!</v>
      </c>
      <c r="U383" s="6" t="e">
        <f t="shared" si="61"/>
        <v>#DIV/0!</v>
      </c>
    </row>
    <row r="384" spans="1:21" x14ac:dyDescent="0.25">
      <c r="A384" s="465">
        <v>379</v>
      </c>
      <c r="L384" s="53" t="e">
        <f t="shared" si="52"/>
        <v>#DIV/0!</v>
      </c>
      <c r="M384" s="6" t="e">
        <f t="shared" si="53"/>
        <v>#DIV/0!</v>
      </c>
      <c r="N384" s="6" t="e">
        <f t="shared" si="54"/>
        <v>#DIV/0!</v>
      </c>
      <c r="O384" s="6" t="e">
        <f t="shared" si="55"/>
        <v>#DIV/0!</v>
      </c>
      <c r="P384" s="6" t="e">
        <f t="shared" si="56"/>
        <v>#DIV/0!</v>
      </c>
      <c r="Q384" s="6" t="e">
        <f t="shared" si="57"/>
        <v>#DIV/0!</v>
      </c>
      <c r="R384" s="6" t="e">
        <f t="shared" si="58"/>
        <v>#DIV/0!</v>
      </c>
      <c r="S384" s="6" t="e">
        <f t="shared" si="59"/>
        <v>#DIV/0!</v>
      </c>
      <c r="T384" s="6" t="e">
        <f t="shared" si="60"/>
        <v>#DIV/0!</v>
      </c>
      <c r="U384" s="6" t="e">
        <f t="shared" si="61"/>
        <v>#DIV/0!</v>
      </c>
    </row>
    <row r="385" spans="1:21" x14ac:dyDescent="0.25">
      <c r="A385" s="465">
        <v>380</v>
      </c>
      <c r="L385" s="53" t="e">
        <f t="shared" si="52"/>
        <v>#DIV/0!</v>
      </c>
      <c r="M385" s="6" t="e">
        <f t="shared" si="53"/>
        <v>#DIV/0!</v>
      </c>
      <c r="N385" s="6" t="e">
        <f t="shared" si="54"/>
        <v>#DIV/0!</v>
      </c>
      <c r="O385" s="6" t="e">
        <f t="shared" si="55"/>
        <v>#DIV/0!</v>
      </c>
      <c r="P385" s="6" t="e">
        <f t="shared" si="56"/>
        <v>#DIV/0!</v>
      </c>
      <c r="Q385" s="6" t="e">
        <f t="shared" si="57"/>
        <v>#DIV/0!</v>
      </c>
      <c r="R385" s="6" t="e">
        <f t="shared" si="58"/>
        <v>#DIV/0!</v>
      </c>
      <c r="S385" s="6" t="e">
        <f t="shared" si="59"/>
        <v>#DIV/0!</v>
      </c>
      <c r="T385" s="6" t="e">
        <f t="shared" si="60"/>
        <v>#DIV/0!</v>
      </c>
      <c r="U385" s="6" t="e">
        <f t="shared" si="61"/>
        <v>#DIV/0!</v>
      </c>
    </row>
    <row r="386" spans="1:21" x14ac:dyDescent="0.25">
      <c r="A386" s="465">
        <v>381</v>
      </c>
      <c r="L386" s="53" t="e">
        <f t="shared" si="52"/>
        <v>#DIV/0!</v>
      </c>
      <c r="M386" s="6" t="e">
        <f t="shared" si="53"/>
        <v>#DIV/0!</v>
      </c>
      <c r="N386" s="6" t="e">
        <f t="shared" si="54"/>
        <v>#DIV/0!</v>
      </c>
      <c r="O386" s="6" t="e">
        <f t="shared" si="55"/>
        <v>#DIV/0!</v>
      </c>
      <c r="P386" s="6" t="e">
        <f t="shared" si="56"/>
        <v>#DIV/0!</v>
      </c>
      <c r="Q386" s="6" t="e">
        <f t="shared" si="57"/>
        <v>#DIV/0!</v>
      </c>
      <c r="R386" s="6" t="e">
        <f t="shared" si="58"/>
        <v>#DIV/0!</v>
      </c>
      <c r="S386" s="6" t="e">
        <f t="shared" si="59"/>
        <v>#DIV/0!</v>
      </c>
      <c r="T386" s="6" t="e">
        <f t="shared" si="60"/>
        <v>#DIV/0!</v>
      </c>
      <c r="U386" s="6" t="e">
        <f t="shared" si="61"/>
        <v>#DIV/0!</v>
      </c>
    </row>
    <row r="387" spans="1:21" x14ac:dyDescent="0.25">
      <c r="A387" s="465">
        <v>382</v>
      </c>
      <c r="L387" s="53" t="e">
        <f t="shared" si="52"/>
        <v>#DIV/0!</v>
      </c>
      <c r="M387" s="6" t="e">
        <f t="shared" si="53"/>
        <v>#DIV/0!</v>
      </c>
      <c r="N387" s="6" t="e">
        <f t="shared" si="54"/>
        <v>#DIV/0!</v>
      </c>
      <c r="O387" s="6" t="e">
        <f t="shared" si="55"/>
        <v>#DIV/0!</v>
      </c>
      <c r="P387" s="6" t="e">
        <f t="shared" si="56"/>
        <v>#DIV/0!</v>
      </c>
      <c r="Q387" s="6" t="e">
        <f t="shared" si="57"/>
        <v>#DIV/0!</v>
      </c>
      <c r="R387" s="6" t="e">
        <f t="shared" si="58"/>
        <v>#DIV/0!</v>
      </c>
      <c r="S387" s="6" t="e">
        <f t="shared" si="59"/>
        <v>#DIV/0!</v>
      </c>
      <c r="T387" s="6" t="e">
        <f t="shared" si="60"/>
        <v>#DIV/0!</v>
      </c>
      <c r="U387" s="6" t="e">
        <f t="shared" si="61"/>
        <v>#DIV/0!</v>
      </c>
    </row>
    <row r="388" spans="1:21" x14ac:dyDescent="0.25">
      <c r="A388" s="465">
        <v>383</v>
      </c>
      <c r="L388" s="53" t="e">
        <f t="shared" si="52"/>
        <v>#DIV/0!</v>
      </c>
      <c r="M388" s="6" t="e">
        <f t="shared" si="53"/>
        <v>#DIV/0!</v>
      </c>
      <c r="N388" s="6" t="e">
        <f t="shared" si="54"/>
        <v>#DIV/0!</v>
      </c>
      <c r="O388" s="6" t="e">
        <f t="shared" si="55"/>
        <v>#DIV/0!</v>
      </c>
      <c r="P388" s="6" t="e">
        <f t="shared" si="56"/>
        <v>#DIV/0!</v>
      </c>
      <c r="Q388" s="6" t="e">
        <f t="shared" si="57"/>
        <v>#DIV/0!</v>
      </c>
      <c r="R388" s="6" t="e">
        <f t="shared" si="58"/>
        <v>#DIV/0!</v>
      </c>
      <c r="S388" s="6" t="e">
        <f t="shared" si="59"/>
        <v>#DIV/0!</v>
      </c>
      <c r="T388" s="6" t="e">
        <f t="shared" si="60"/>
        <v>#DIV/0!</v>
      </c>
      <c r="U388" s="6" t="e">
        <f t="shared" si="61"/>
        <v>#DIV/0!</v>
      </c>
    </row>
    <row r="389" spans="1:21" x14ac:dyDescent="0.25">
      <c r="A389" s="465">
        <v>384</v>
      </c>
      <c r="L389" s="53" t="e">
        <f t="shared" si="52"/>
        <v>#DIV/0!</v>
      </c>
      <c r="M389" s="6" t="e">
        <f t="shared" si="53"/>
        <v>#DIV/0!</v>
      </c>
      <c r="N389" s="6" t="e">
        <f t="shared" si="54"/>
        <v>#DIV/0!</v>
      </c>
      <c r="O389" s="6" t="e">
        <f t="shared" si="55"/>
        <v>#DIV/0!</v>
      </c>
      <c r="P389" s="6" t="e">
        <f t="shared" si="56"/>
        <v>#DIV/0!</v>
      </c>
      <c r="Q389" s="6" t="e">
        <f t="shared" si="57"/>
        <v>#DIV/0!</v>
      </c>
      <c r="R389" s="6" t="e">
        <f t="shared" si="58"/>
        <v>#DIV/0!</v>
      </c>
      <c r="S389" s="6" t="e">
        <f t="shared" si="59"/>
        <v>#DIV/0!</v>
      </c>
      <c r="T389" s="6" t="e">
        <f t="shared" si="60"/>
        <v>#DIV/0!</v>
      </c>
      <c r="U389" s="6" t="e">
        <f t="shared" si="61"/>
        <v>#DIV/0!</v>
      </c>
    </row>
    <row r="390" spans="1:21" x14ac:dyDescent="0.25">
      <c r="A390" s="465">
        <v>385</v>
      </c>
      <c r="L390" s="53" t="e">
        <f t="shared" ref="L390:L453" si="62">B390/B$4</f>
        <v>#DIV/0!</v>
      </c>
      <c r="M390" s="6" t="e">
        <f t="shared" ref="M390:M453" si="63">C390/C$4</f>
        <v>#DIV/0!</v>
      </c>
      <c r="N390" s="6" t="e">
        <f t="shared" ref="N390:N453" si="64">D390/D$4</f>
        <v>#DIV/0!</v>
      </c>
      <c r="O390" s="6" t="e">
        <f t="shared" ref="O390:O453" si="65">E390/E$4</f>
        <v>#DIV/0!</v>
      </c>
      <c r="P390" s="6" t="e">
        <f t="shared" ref="P390:P453" si="66">F390/F$4</f>
        <v>#DIV/0!</v>
      </c>
      <c r="Q390" s="6" t="e">
        <f t="shared" ref="Q390:Q453" si="67">G390/G$4</f>
        <v>#DIV/0!</v>
      </c>
      <c r="R390" s="6" t="e">
        <f t="shared" ref="R390:R453" si="68">H390/H$4</f>
        <v>#DIV/0!</v>
      </c>
      <c r="S390" s="6" t="e">
        <f t="shared" ref="S390:S453" si="69">I390/I$4</f>
        <v>#DIV/0!</v>
      </c>
      <c r="T390" s="6" t="e">
        <f t="shared" ref="T390:T453" si="70">J390/J$4</f>
        <v>#DIV/0!</v>
      </c>
      <c r="U390" s="6" t="e">
        <f t="shared" ref="U390:U453" si="71">K390/K$4</f>
        <v>#DIV/0!</v>
      </c>
    </row>
    <row r="391" spans="1:21" x14ac:dyDescent="0.25">
      <c r="A391" s="465">
        <v>386</v>
      </c>
      <c r="L391" s="53" t="e">
        <f t="shared" si="62"/>
        <v>#DIV/0!</v>
      </c>
      <c r="M391" s="6" t="e">
        <f t="shared" si="63"/>
        <v>#DIV/0!</v>
      </c>
      <c r="N391" s="6" t="e">
        <f t="shared" si="64"/>
        <v>#DIV/0!</v>
      </c>
      <c r="O391" s="6" t="e">
        <f t="shared" si="65"/>
        <v>#DIV/0!</v>
      </c>
      <c r="P391" s="6" t="e">
        <f t="shared" si="66"/>
        <v>#DIV/0!</v>
      </c>
      <c r="Q391" s="6" t="e">
        <f t="shared" si="67"/>
        <v>#DIV/0!</v>
      </c>
      <c r="R391" s="6" t="e">
        <f t="shared" si="68"/>
        <v>#DIV/0!</v>
      </c>
      <c r="S391" s="6" t="e">
        <f t="shared" si="69"/>
        <v>#DIV/0!</v>
      </c>
      <c r="T391" s="6" t="e">
        <f t="shared" si="70"/>
        <v>#DIV/0!</v>
      </c>
      <c r="U391" s="6" t="e">
        <f t="shared" si="71"/>
        <v>#DIV/0!</v>
      </c>
    </row>
    <row r="392" spans="1:21" x14ac:dyDescent="0.25">
      <c r="A392" s="465">
        <v>387</v>
      </c>
      <c r="L392" s="53" t="e">
        <f t="shared" si="62"/>
        <v>#DIV/0!</v>
      </c>
      <c r="M392" s="6" t="e">
        <f t="shared" si="63"/>
        <v>#DIV/0!</v>
      </c>
      <c r="N392" s="6" t="e">
        <f t="shared" si="64"/>
        <v>#DIV/0!</v>
      </c>
      <c r="O392" s="6" t="e">
        <f t="shared" si="65"/>
        <v>#DIV/0!</v>
      </c>
      <c r="P392" s="6" t="e">
        <f t="shared" si="66"/>
        <v>#DIV/0!</v>
      </c>
      <c r="Q392" s="6" t="e">
        <f t="shared" si="67"/>
        <v>#DIV/0!</v>
      </c>
      <c r="R392" s="6" t="e">
        <f t="shared" si="68"/>
        <v>#DIV/0!</v>
      </c>
      <c r="S392" s="6" t="e">
        <f t="shared" si="69"/>
        <v>#DIV/0!</v>
      </c>
      <c r="T392" s="6" t="e">
        <f t="shared" si="70"/>
        <v>#DIV/0!</v>
      </c>
      <c r="U392" s="6" t="e">
        <f t="shared" si="71"/>
        <v>#DIV/0!</v>
      </c>
    </row>
    <row r="393" spans="1:21" x14ac:dyDescent="0.25">
      <c r="A393" s="465">
        <v>388</v>
      </c>
      <c r="L393" s="53" t="e">
        <f t="shared" si="62"/>
        <v>#DIV/0!</v>
      </c>
      <c r="M393" s="6" t="e">
        <f t="shared" si="63"/>
        <v>#DIV/0!</v>
      </c>
      <c r="N393" s="6" t="e">
        <f t="shared" si="64"/>
        <v>#DIV/0!</v>
      </c>
      <c r="O393" s="6" t="e">
        <f t="shared" si="65"/>
        <v>#DIV/0!</v>
      </c>
      <c r="P393" s="6" t="e">
        <f t="shared" si="66"/>
        <v>#DIV/0!</v>
      </c>
      <c r="Q393" s="6" t="e">
        <f t="shared" si="67"/>
        <v>#DIV/0!</v>
      </c>
      <c r="R393" s="6" t="e">
        <f t="shared" si="68"/>
        <v>#DIV/0!</v>
      </c>
      <c r="S393" s="6" t="e">
        <f t="shared" si="69"/>
        <v>#DIV/0!</v>
      </c>
      <c r="T393" s="6" t="e">
        <f t="shared" si="70"/>
        <v>#DIV/0!</v>
      </c>
      <c r="U393" s="6" t="e">
        <f t="shared" si="71"/>
        <v>#DIV/0!</v>
      </c>
    </row>
    <row r="394" spans="1:21" x14ac:dyDescent="0.25">
      <c r="A394" s="465">
        <v>389</v>
      </c>
      <c r="L394" s="53" t="e">
        <f t="shared" si="62"/>
        <v>#DIV/0!</v>
      </c>
      <c r="M394" s="6" t="e">
        <f t="shared" si="63"/>
        <v>#DIV/0!</v>
      </c>
      <c r="N394" s="6" t="e">
        <f t="shared" si="64"/>
        <v>#DIV/0!</v>
      </c>
      <c r="O394" s="6" t="e">
        <f t="shared" si="65"/>
        <v>#DIV/0!</v>
      </c>
      <c r="P394" s="6" t="e">
        <f t="shared" si="66"/>
        <v>#DIV/0!</v>
      </c>
      <c r="Q394" s="6" t="e">
        <f t="shared" si="67"/>
        <v>#DIV/0!</v>
      </c>
      <c r="R394" s="6" t="e">
        <f t="shared" si="68"/>
        <v>#DIV/0!</v>
      </c>
      <c r="S394" s="6" t="e">
        <f t="shared" si="69"/>
        <v>#DIV/0!</v>
      </c>
      <c r="T394" s="6" t="e">
        <f t="shared" si="70"/>
        <v>#DIV/0!</v>
      </c>
      <c r="U394" s="6" t="e">
        <f t="shared" si="71"/>
        <v>#DIV/0!</v>
      </c>
    </row>
    <row r="395" spans="1:21" x14ac:dyDescent="0.25">
      <c r="A395" s="465">
        <v>390</v>
      </c>
      <c r="L395" s="53" t="e">
        <f t="shared" si="62"/>
        <v>#DIV/0!</v>
      </c>
      <c r="M395" s="6" t="e">
        <f t="shared" si="63"/>
        <v>#DIV/0!</v>
      </c>
      <c r="N395" s="6" t="e">
        <f t="shared" si="64"/>
        <v>#DIV/0!</v>
      </c>
      <c r="O395" s="6" t="e">
        <f t="shared" si="65"/>
        <v>#DIV/0!</v>
      </c>
      <c r="P395" s="6" t="e">
        <f t="shared" si="66"/>
        <v>#DIV/0!</v>
      </c>
      <c r="Q395" s="6" t="e">
        <f t="shared" si="67"/>
        <v>#DIV/0!</v>
      </c>
      <c r="R395" s="6" t="e">
        <f t="shared" si="68"/>
        <v>#DIV/0!</v>
      </c>
      <c r="S395" s="6" t="e">
        <f t="shared" si="69"/>
        <v>#DIV/0!</v>
      </c>
      <c r="T395" s="6" t="e">
        <f t="shared" si="70"/>
        <v>#DIV/0!</v>
      </c>
      <c r="U395" s="6" t="e">
        <f t="shared" si="71"/>
        <v>#DIV/0!</v>
      </c>
    </row>
    <row r="396" spans="1:21" x14ac:dyDescent="0.25">
      <c r="A396" s="465">
        <v>391</v>
      </c>
      <c r="L396" s="53" t="e">
        <f t="shared" si="62"/>
        <v>#DIV/0!</v>
      </c>
      <c r="M396" s="6" t="e">
        <f t="shared" si="63"/>
        <v>#DIV/0!</v>
      </c>
      <c r="N396" s="6" t="e">
        <f t="shared" si="64"/>
        <v>#DIV/0!</v>
      </c>
      <c r="O396" s="6" t="e">
        <f t="shared" si="65"/>
        <v>#DIV/0!</v>
      </c>
      <c r="P396" s="6" t="e">
        <f t="shared" si="66"/>
        <v>#DIV/0!</v>
      </c>
      <c r="Q396" s="6" t="e">
        <f t="shared" si="67"/>
        <v>#DIV/0!</v>
      </c>
      <c r="R396" s="6" t="e">
        <f t="shared" si="68"/>
        <v>#DIV/0!</v>
      </c>
      <c r="S396" s="6" t="e">
        <f t="shared" si="69"/>
        <v>#DIV/0!</v>
      </c>
      <c r="T396" s="6" t="e">
        <f t="shared" si="70"/>
        <v>#DIV/0!</v>
      </c>
      <c r="U396" s="6" t="e">
        <f t="shared" si="71"/>
        <v>#DIV/0!</v>
      </c>
    </row>
    <row r="397" spans="1:21" x14ac:dyDescent="0.25">
      <c r="A397" s="465">
        <v>392</v>
      </c>
      <c r="L397" s="53" t="e">
        <f t="shared" si="62"/>
        <v>#DIV/0!</v>
      </c>
      <c r="M397" s="6" t="e">
        <f t="shared" si="63"/>
        <v>#DIV/0!</v>
      </c>
      <c r="N397" s="6" t="e">
        <f t="shared" si="64"/>
        <v>#DIV/0!</v>
      </c>
      <c r="O397" s="6" t="e">
        <f t="shared" si="65"/>
        <v>#DIV/0!</v>
      </c>
      <c r="P397" s="6" t="e">
        <f t="shared" si="66"/>
        <v>#DIV/0!</v>
      </c>
      <c r="Q397" s="6" t="e">
        <f t="shared" si="67"/>
        <v>#DIV/0!</v>
      </c>
      <c r="R397" s="6" t="e">
        <f t="shared" si="68"/>
        <v>#DIV/0!</v>
      </c>
      <c r="S397" s="6" t="e">
        <f t="shared" si="69"/>
        <v>#DIV/0!</v>
      </c>
      <c r="T397" s="6" t="e">
        <f t="shared" si="70"/>
        <v>#DIV/0!</v>
      </c>
      <c r="U397" s="6" t="e">
        <f t="shared" si="71"/>
        <v>#DIV/0!</v>
      </c>
    </row>
    <row r="398" spans="1:21" x14ac:dyDescent="0.25">
      <c r="A398" s="465">
        <v>393</v>
      </c>
      <c r="L398" s="53" t="e">
        <f t="shared" si="62"/>
        <v>#DIV/0!</v>
      </c>
      <c r="M398" s="6" t="e">
        <f t="shared" si="63"/>
        <v>#DIV/0!</v>
      </c>
      <c r="N398" s="6" t="e">
        <f t="shared" si="64"/>
        <v>#DIV/0!</v>
      </c>
      <c r="O398" s="6" t="e">
        <f t="shared" si="65"/>
        <v>#DIV/0!</v>
      </c>
      <c r="P398" s="6" t="e">
        <f t="shared" si="66"/>
        <v>#DIV/0!</v>
      </c>
      <c r="Q398" s="6" t="e">
        <f t="shared" si="67"/>
        <v>#DIV/0!</v>
      </c>
      <c r="R398" s="6" t="e">
        <f t="shared" si="68"/>
        <v>#DIV/0!</v>
      </c>
      <c r="S398" s="6" t="e">
        <f t="shared" si="69"/>
        <v>#DIV/0!</v>
      </c>
      <c r="T398" s="6" t="e">
        <f t="shared" si="70"/>
        <v>#DIV/0!</v>
      </c>
      <c r="U398" s="6" t="e">
        <f t="shared" si="71"/>
        <v>#DIV/0!</v>
      </c>
    </row>
    <row r="399" spans="1:21" x14ac:dyDescent="0.25">
      <c r="A399" s="465">
        <v>394</v>
      </c>
      <c r="L399" s="53" t="e">
        <f t="shared" si="62"/>
        <v>#DIV/0!</v>
      </c>
      <c r="M399" s="6" t="e">
        <f t="shared" si="63"/>
        <v>#DIV/0!</v>
      </c>
      <c r="N399" s="6" t="e">
        <f t="shared" si="64"/>
        <v>#DIV/0!</v>
      </c>
      <c r="O399" s="6" t="e">
        <f t="shared" si="65"/>
        <v>#DIV/0!</v>
      </c>
      <c r="P399" s="6" t="e">
        <f t="shared" si="66"/>
        <v>#DIV/0!</v>
      </c>
      <c r="Q399" s="6" t="e">
        <f t="shared" si="67"/>
        <v>#DIV/0!</v>
      </c>
      <c r="R399" s="6" t="e">
        <f t="shared" si="68"/>
        <v>#DIV/0!</v>
      </c>
      <c r="S399" s="6" t="e">
        <f t="shared" si="69"/>
        <v>#DIV/0!</v>
      </c>
      <c r="T399" s="6" t="e">
        <f t="shared" si="70"/>
        <v>#DIV/0!</v>
      </c>
      <c r="U399" s="6" t="e">
        <f t="shared" si="71"/>
        <v>#DIV/0!</v>
      </c>
    </row>
    <row r="400" spans="1:21" x14ac:dyDescent="0.25">
      <c r="A400" s="465">
        <v>395</v>
      </c>
      <c r="L400" s="53" t="e">
        <f t="shared" si="62"/>
        <v>#DIV/0!</v>
      </c>
      <c r="M400" s="6" t="e">
        <f t="shared" si="63"/>
        <v>#DIV/0!</v>
      </c>
      <c r="N400" s="6" t="e">
        <f t="shared" si="64"/>
        <v>#DIV/0!</v>
      </c>
      <c r="O400" s="6" t="e">
        <f t="shared" si="65"/>
        <v>#DIV/0!</v>
      </c>
      <c r="P400" s="6" t="e">
        <f t="shared" si="66"/>
        <v>#DIV/0!</v>
      </c>
      <c r="Q400" s="6" t="e">
        <f t="shared" si="67"/>
        <v>#DIV/0!</v>
      </c>
      <c r="R400" s="6" t="e">
        <f t="shared" si="68"/>
        <v>#DIV/0!</v>
      </c>
      <c r="S400" s="6" t="e">
        <f t="shared" si="69"/>
        <v>#DIV/0!</v>
      </c>
      <c r="T400" s="6" t="e">
        <f t="shared" si="70"/>
        <v>#DIV/0!</v>
      </c>
      <c r="U400" s="6" t="e">
        <f t="shared" si="71"/>
        <v>#DIV/0!</v>
      </c>
    </row>
    <row r="401" spans="1:21" x14ac:dyDescent="0.25">
      <c r="A401" s="465">
        <v>396</v>
      </c>
      <c r="L401" s="53" t="e">
        <f t="shared" si="62"/>
        <v>#DIV/0!</v>
      </c>
      <c r="M401" s="6" t="e">
        <f t="shared" si="63"/>
        <v>#DIV/0!</v>
      </c>
      <c r="N401" s="6" t="e">
        <f t="shared" si="64"/>
        <v>#DIV/0!</v>
      </c>
      <c r="O401" s="6" t="e">
        <f t="shared" si="65"/>
        <v>#DIV/0!</v>
      </c>
      <c r="P401" s="6" t="e">
        <f t="shared" si="66"/>
        <v>#DIV/0!</v>
      </c>
      <c r="Q401" s="6" t="e">
        <f t="shared" si="67"/>
        <v>#DIV/0!</v>
      </c>
      <c r="R401" s="6" t="e">
        <f t="shared" si="68"/>
        <v>#DIV/0!</v>
      </c>
      <c r="S401" s="6" t="e">
        <f t="shared" si="69"/>
        <v>#DIV/0!</v>
      </c>
      <c r="T401" s="6" t="e">
        <f t="shared" si="70"/>
        <v>#DIV/0!</v>
      </c>
      <c r="U401" s="6" t="e">
        <f t="shared" si="71"/>
        <v>#DIV/0!</v>
      </c>
    </row>
    <row r="402" spans="1:21" x14ac:dyDescent="0.25">
      <c r="A402" s="465">
        <v>397</v>
      </c>
      <c r="L402" s="53" t="e">
        <f t="shared" si="62"/>
        <v>#DIV/0!</v>
      </c>
      <c r="M402" s="6" t="e">
        <f t="shared" si="63"/>
        <v>#DIV/0!</v>
      </c>
      <c r="N402" s="6" t="e">
        <f t="shared" si="64"/>
        <v>#DIV/0!</v>
      </c>
      <c r="O402" s="6" t="e">
        <f t="shared" si="65"/>
        <v>#DIV/0!</v>
      </c>
      <c r="P402" s="6" t="e">
        <f t="shared" si="66"/>
        <v>#DIV/0!</v>
      </c>
      <c r="Q402" s="6" t="e">
        <f t="shared" si="67"/>
        <v>#DIV/0!</v>
      </c>
      <c r="R402" s="6" t="e">
        <f t="shared" si="68"/>
        <v>#DIV/0!</v>
      </c>
      <c r="S402" s="6" t="e">
        <f t="shared" si="69"/>
        <v>#DIV/0!</v>
      </c>
      <c r="T402" s="6" t="e">
        <f t="shared" si="70"/>
        <v>#DIV/0!</v>
      </c>
      <c r="U402" s="6" t="e">
        <f t="shared" si="71"/>
        <v>#DIV/0!</v>
      </c>
    </row>
    <row r="403" spans="1:21" x14ac:dyDescent="0.25">
      <c r="A403" s="465">
        <v>398</v>
      </c>
      <c r="L403" s="53" t="e">
        <f t="shared" si="62"/>
        <v>#DIV/0!</v>
      </c>
      <c r="M403" s="6" t="e">
        <f t="shared" si="63"/>
        <v>#DIV/0!</v>
      </c>
      <c r="N403" s="6" t="e">
        <f t="shared" si="64"/>
        <v>#DIV/0!</v>
      </c>
      <c r="O403" s="6" t="e">
        <f t="shared" si="65"/>
        <v>#DIV/0!</v>
      </c>
      <c r="P403" s="6" t="e">
        <f t="shared" si="66"/>
        <v>#DIV/0!</v>
      </c>
      <c r="Q403" s="6" t="e">
        <f t="shared" si="67"/>
        <v>#DIV/0!</v>
      </c>
      <c r="R403" s="6" t="e">
        <f t="shared" si="68"/>
        <v>#DIV/0!</v>
      </c>
      <c r="S403" s="6" t="e">
        <f t="shared" si="69"/>
        <v>#DIV/0!</v>
      </c>
      <c r="T403" s="6" t="e">
        <f t="shared" si="70"/>
        <v>#DIV/0!</v>
      </c>
      <c r="U403" s="6" t="e">
        <f t="shared" si="71"/>
        <v>#DIV/0!</v>
      </c>
    </row>
    <row r="404" spans="1:21" x14ac:dyDescent="0.25">
      <c r="A404" s="465">
        <v>399</v>
      </c>
      <c r="L404" s="53" t="e">
        <f t="shared" si="62"/>
        <v>#DIV/0!</v>
      </c>
      <c r="M404" s="6" t="e">
        <f t="shared" si="63"/>
        <v>#DIV/0!</v>
      </c>
      <c r="N404" s="6" t="e">
        <f t="shared" si="64"/>
        <v>#DIV/0!</v>
      </c>
      <c r="O404" s="6" t="e">
        <f t="shared" si="65"/>
        <v>#DIV/0!</v>
      </c>
      <c r="P404" s="6" t="e">
        <f t="shared" si="66"/>
        <v>#DIV/0!</v>
      </c>
      <c r="Q404" s="6" t="e">
        <f t="shared" si="67"/>
        <v>#DIV/0!</v>
      </c>
      <c r="R404" s="6" t="e">
        <f t="shared" si="68"/>
        <v>#DIV/0!</v>
      </c>
      <c r="S404" s="6" t="e">
        <f t="shared" si="69"/>
        <v>#DIV/0!</v>
      </c>
      <c r="T404" s="6" t="e">
        <f t="shared" si="70"/>
        <v>#DIV/0!</v>
      </c>
      <c r="U404" s="6" t="e">
        <f t="shared" si="71"/>
        <v>#DIV/0!</v>
      </c>
    </row>
    <row r="405" spans="1:21" x14ac:dyDescent="0.25">
      <c r="A405" s="465">
        <v>400</v>
      </c>
      <c r="L405" s="53" t="e">
        <f t="shared" si="62"/>
        <v>#DIV/0!</v>
      </c>
      <c r="M405" s="6" t="e">
        <f t="shared" si="63"/>
        <v>#DIV/0!</v>
      </c>
      <c r="N405" s="6" t="e">
        <f t="shared" si="64"/>
        <v>#DIV/0!</v>
      </c>
      <c r="O405" s="6" t="e">
        <f t="shared" si="65"/>
        <v>#DIV/0!</v>
      </c>
      <c r="P405" s="6" t="e">
        <f t="shared" si="66"/>
        <v>#DIV/0!</v>
      </c>
      <c r="Q405" s="6" t="e">
        <f t="shared" si="67"/>
        <v>#DIV/0!</v>
      </c>
      <c r="R405" s="6" t="e">
        <f t="shared" si="68"/>
        <v>#DIV/0!</v>
      </c>
      <c r="S405" s="6" t="e">
        <f t="shared" si="69"/>
        <v>#DIV/0!</v>
      </c>
      <c r="T405" s="6" t="e">
        <f t="shared" si="70"/>
        <v>#DIV/0!</v>
      </c>
      <c r="U405" s="6" t="e">
        <f t="shared" si="71"/>
        <v>#DIV/0!</v>
      </c>
    </row>
    <row r="406" spans="1:21" x14ac:dyDescent="0.25">
      <c r="A406" s="465">
        <v>401</v>
      </c>
      <c r="L406" s="53" t="e">
        <f t="shared" si="62"/>
        <v>#DIV/0!</v>
      </c>
      <c r="M406" s="6" t="e">
        <f t="shared" si="63"/>
        <v>#DIV/0!</v>
      </c>
      <c r="N406" s="6" t="e">
        <f t="shared" si="64"/>
        <v>#DIV/0!</v>
      </c>
      <c r="O406" s="6" t="e">
        <f t="shared" si="65"/>
        <v>#DIV/0!</v>
      </c>
      <c r="P406" s="6" t="e">
        <f t="shared" si="66"/>
        <v>#DIV/0!</v>
      </c>
      <c r="Q406" s="6" t="e">
        <f t="shared" si="67"/>
        <v>#DIV/0!</v>
      </c>
      <c r="R406" s="6" t="e">
        <f t="shared" si="68"/>
        <v>#DIV/0!</v>
      </c>
      <c r="S406" s="6" t="e">
        <f t="shared" si="69"/>
        <v>#DIV/0!</v>
      </c>
      <c r="T406" s="6" t="e">
        <f t="shared" si="70"/>
        <v>#DIV/0!</v>
      </c>
      <c r="U406" s="6" t="e">
        <f t="shared" si="71"/>
        <v>#DIV/0!</v>
      </c>
    </row>
    <row r="407" spans="1:21" x14ac:dyDescent="0.25">
      <c r="A407" s="465">
        <v>402</v>
      </c>
      <c r="L407" s="53" t="e">
        <f t="shared" si="62"/>
        <v>#DIV/0!</v>
      </c>
      <c r="M407" s="6" t="e">
        <f t="shared" si="63"/>
        <v>#DIV/0!</v>
      </c>
      <c r="N407" s="6" t="e">
        <f t="shared" si="64"/>
        <v>#DIV/0!</v>
      </c>
      <c r="O407" s="6" t="e">
        <f t="shared" si="65"/>
        <v>#DIV/0!</v>
      </c>
      <c r="P407" s="6" t="e">
        <f t="shared" si="66"/>
        <v>#DIV/0!</v>
      </c>
      <c r="Q407" s="6" t="e">
        <f t="shared" si="67"/>
        <v>#DIV/0!</v>
      </c>
      <c r="R407" s="6" t="e">
        <f t="shared" si="68"/>
        <v>#DIV/0!</v>
      </c>
      <c r="S407" s="6" t="e">
        <f t="shared" si="69"/>
        <v>#DIV/0!</v>
      </c>
      <c r="T407" s="6" t="e">
        <f t="shared" si="70"/>
        <v>#DIV/0!</v>
      </c>
      <c r="U407" s="6" t="e">
        <f t="shared" si="71"/>
        <v>#DIV/0!</v>
      </c>
    </row>
    <row r="408" spans="1:21" x14ac:dyDescent="0.25">
      <c r="A408" s="465">
        <v>403</v>
      </c>
      <c r="L408" s="53" t="e">
        <f t="shared" si="62"/>
        <v>#DIV/0!</v>
      </c>
      <c r="M408" s="6" t="e">
        <f t="shared" si="63"/>
        <v>#DIV/0!</v>
      </c>
      <c r="N408" s="6" t="e">
        <f t="shared" si="64"/>
        <v>#DIV/0!</v>
      </c>
      <c r="O408" s="6" t="e">
        <f t="shared" si="65"/>
        <v>#DIV/0!</v>
      </c>
      <c r="P408" s="6" t="e">
        <f t="shared" si="66"/>
        <v>#DIV/0!</v>
      </c>
      <c r="Q408" s="6" t="e">
        <f t="shared" si="67"/>
        <v>#DIV/0!</v>
      </c>
      <c r="R408" s="6" t="e">
        <f t="shared" si="68"/>
        <v>#DIV/0!</v>
      </c>
      <c r="S408" s="6" t="e">
        <f t="shared" si="69"/>
        <v>#DIV/0!</v>
      </c>
      <c r="T408" s="6" t="e">
        <f t="shared" si="70"/>
        <v>#DIV/0!</v>
      </c>
      <c r="U408" s="6" t="e">
        <f t="shared" si="71"/>
        <v>#DIV/0!</v>
      </c>
    </row>
    <row r="409" spans="1:21" x14ac:dyDescent="0.25">
      <c r="A409" s="465">
        <v>404</v>
      </c>
      <c r="L409" s="53" t="e">
        <f t="shared" si="62"/>
        <v>#DIV/0!</v>
      </c>
      <c r="M409" s="6" t="e">
        <f t="shared" si="63"/>
        <v>#DIV/0!</v>
      </c>
      <c r="N409" s="6" t="e">
        <f t="shared" si="64"/>
        <v>#DIV/0!</v>
      </c>
      <c r="O409" s="6" t="e">
        <f t="shared" si="65"/>
        <v>#DIV/0!</v>
      </c>
      <c r="P409" s="6" t="e">
        <f t="shared" si="66"/>
        <v>#DIV/0!</v>
      </c>
      <c r="Q409" s="6" t="e">
        <f t="shared" si="67"/>
        <v>#DIV/0!</v>
      </c>
      <c r="R409" s="6" t="e">
        <f t="shared" si="68"/>
        <v>#DIV/0!</v>
      </c>
      <c r="S409" s="6" t="e">
        <f t="shared" si="69"/>
        <v>#DIV/0!</v>
      </c>
      <c r="T409" s="6" t="e">
        <f t="shared" si="70"/>
        <v>#DIV/0!</v>
      </c>
      <c r="U409" s="6" t="e">
        <f t="shared" si="71"/>
        <v>#DIV/0!</v>
      </c>
    </row>
    <row r="410" spans="1:21" x14ac:dyDescent="0.25">
      <c r="A410" s="465">
        <v>405</v>
      </c>
      <c r="L410" s="53" t="e">
        <f t="shared" si="62"/>
        <v>#DIV/0!</v>
      </c>
      <c r="M410" s="6" t="e">
        <f t="shared" si="63"/>
        <v>#DIV/0!</v>
      </c>
      <c r="N410" s="6" t="e">
        <f t="shared" si="64"/>
        <v>#DIV/0!</v>
      </c>
      <c r="O410" s="6" t="e">
        <f t="shared" si="65"/>
        <v>#DIV/0!</v>
      </c>
      <c r="P410" s="6" t="e">
        <f t="shared" si="66"/>
        <v>#DIV/0!</v>
      </c>
      <c r="Q410" s="6" t="e">
        <f t="shared" si="67"/>
        <v>#DIV/0!</v>
      </c>
      <c r="R410" s="6" t="e">
        <f t="shared" si="68"/>
        <v>#DIV/0!</v>
      </c>
      <c r="S410" s="6" t="e">
        <f t="shared" si="69"/>
        <v>#DIV/0!</v>
      </c>
      <c r="T410" s="6" t="e">
        <f t="shared" si="70"/>
        <v>#DIV/0!</v>
      </c>
      <c r="U410" s="6" t="e">
        <f t="shared" si="71"/>
        <v>#DIV/0!</v>
      </c>
    </row>
    <row r="411" spans="1:21" x14ac:dyDescent="0.25">
      <c r="A411" s="465">
        <v>406</v>
      </c>
      <c r="L411" s="53" t="e">
        <f t="shared" si="62"/>
        <v>#DIV/0!</v>
      </c>
      <c r="M411" s="6" t="e">
        <f t="shared" si="63"/>
        <v>#DIV/0!</v>
      </c>
      <c r="N411" s="6" t="e">
        <f t="shared" si="64"/>
        <v>#DIV/0!</v>
      </c>
      <c r="O411" s="6" t="e">
        <f t="shared" si="65"/>
        <v>#DIV/0!</v>
      </c>
      <c r="P411" s="6" t="e">
        <f t="shared" si="66"/>
        <v>#DIV/0!</v>
      </c>
      <c r="Q411" s="6" t="e">
        <f t="shared" si="67"/>
        <v>#DIV/0!</v>
      </c>
      <c r="R411" s="6" t="e">
        <f t="shared" si="68"/>
        <v>#DIV/0!</v>
      </c>
      <c r="S411" s="6" t="e">
        <f t="shared" si="69"/>
        <v>#DIV/0!</v>
      </c>
      <c r="T411" s="6" t="e">
        <f t="shared" si="70"/>
        <v>#DIV/0!</v>
      </c>
      <c r="U411" s="6" t="e">
        <f t="shared" si="71"/>
        <v>#DIV/0!</v>
      </c>
    </row>
    <row r="412" spans="1:21" x14ac:dyDescent="0.25">
      <c r="A412" s="465">
        <v>407</v>
      </c>
      <c r="L412" s="53" t="e">
        <f t="shared" si="62"/>
        <v>#DIV/0!</v>
      </c>
      <c r="M412" s="6" t="e">
        <f t="shared" si="63"/>
        <v>#DIV/0!</v>
      </c>
      <c r="N412" s="6" t="e">
        <f t="shared" si="64"/>
        <v>#DIV/0!</v>
      </c>
      <c r="O412" s="6" t="e">
        <f t="shared" si="65"/>
        <v>#DIV/0!</v>
      </c>
      <c r="P412" s="6" t="e">
        <f t="shared" si="66"/>
        <v>#DIV/0!</v>
      </c>
      <c r="Q412" s="6" t="e">
        <f t="shared" si="67"/>
        <v>#DIV/0!</v>
      </c>
      <c r="R412" s="6" t="e">
        <f t="shared" si="68"/>
        <v>#DIV/0!</v>
      </c>
      <c r="S412" s="6" t="e">
        <f t="shared" si="69"/>
        <v>#DIV/0!</v>
      </c>
      <c r="T412" s="6" t="e">
        <f t="shared" si="70"/>
        <v>#DIV/0!</v>
      </c>
      <c r="U412" s="6" t="e">
        <f t="shared" si="71"/>
        <v>#DIV/0!</v>
      </c>
    </row>
    <row r="413" spans="1:21" x14ac:dyDescent="0.25">
      <c r="A413" s="465">
        <v>408</v>
      </c>
      <c r="L413" s="53" t="e">
        <f t="shared" si="62"/>
        <v>#DIV/0!</v>
      </c>
      <c r="M413" s="6" t="e">
        <f t="shared" si="63"/>
        <v>#DIV/0!</v>
      </c>
      <c r="N413" s="6" t="e">
        <f t="shared" si="64"/>
        <v>#DIV/0!</v>
      </c>
      <c r="O413" s="6" t="e">
        <f t="shared" si="65"/>
        <v>#DIV/0!</v>
      </c>
      <c r="P413" s="6" t="e">
        <f t="shared" si="66"/>
        <v>#DIV/0!</v>
      </c>
      <c r="Q413" s="6" t="e">
        <f t="shared" si="67"/>
        <v>#DIV/0!</v>
      </c>
      <c r="R413" s="6" t="e">
        <f t="shared" si="68"/>
        <v>#DIV/0!</v>
      </c>
      <c r="S413" s="6" t="e">
        <f t="shared" si="69"/>
        <v>#DIV/0!</v>
      </c>
      <c r="T413" s="6" t="e">
        <f t="shared" si="70"/>
        <v>#DIV/0!</v>
      </c>
      <c r="U413" s="6" t="e">
        <f t="shared" si="71"/>
        <v>#DIV/0!</v>
      </c>
    </row>
    <row r="414" spans="1:21" x14ac:dyDescent="0.25">
      <c r="A414" s="465">
        <v>409</v>
      </c>
      <c r="L414" s="53" t="e">
        <f t="shared" si="62"/>
        <v>#DIV/0!</v>
      </c>
      <c r="M414" s="6" t="e">
        <f t="shared" si="63"/>
        <v>#DIV/0!</v>
      </c>
      <c r="N414" s="6" t="e">
        <f t="shared" si="64"/>
        <v>#DIV/0!</v>
      </c>
      <c r="O414" s="6" t="e">
        <f t="shared" si="65"/>
        <v>#DIV/0!</v>
      </c>
      <c r="P414" s="6" t="e">
        <f t="shared" si="66"/>
        <v>#DIV/0!</v>
      </c>
      <c r="Q414" s="6" t="e">
        <f t="shared" si="67"/>
        <v>#DIV/0!</v>
      </c>
      <c r="R414" s="6" t="e">
        <f t="shared" si="68"/>
        <v>#DIV/0!</v>
      </c>
      <c r="S414" s="6" t="e">
        <f t="shared" si="69"/>
        <v>#DIV/0!</v>
      </c>
      <c r="T414" s="6" t="e">
        <f t="shared" si="70"/>
        <v>#DIV/0!</v>
      </c>
      <c r="U414" s="6" t="e">
        <f t="shared" si="71"/>
        <v>#DIV/0!</v>
      </c>
    </row>
    <row r="415" spans="1:21" x14ac:dyDescent="0.25">
      <c r="A415" s="465">
        <v>410</v>
      </c>
      <c r="L415" s="53" t="e">
        <f t="shared" si="62"/>
        <v>#DIV/0!</v>
      </c>
      <c r="M415" s="6" t="e">
        <f t="shared" si="63"/>
        <v>#DIV/0!</v>
      </c>
      <c r="N415" s="6" t="e">
        <f t="shared" si="64"/>
        <v>#DIV/0!</v>
      </c>
      <c r="O415" s="6" t="e">
        <f t="shared" si="65"/>
        <v>#DIV/0!</v>
      </c>
      <c r="P415" s="6" t="e">
        <f t="shared" si="66"/>
        <v>#DIV/0!</v>
      </c>
      <c r="Q415" s="6" t="e">
        <f t="shared" si="67"/>
        <v>#DIV/0!</v>
      </c>
      <c r="R415" s="6" t="e">
        <f t="shared" si="68"/>
        <v>#DIV/0!</v>
      </c>
      <c r="S415" s="6" t="e">
        <f t="shared" si="69"/>
        <v>#DIV/0!</v>
      </c>
      <c r="T415" s="6" t="e">
        <f t="shared" si="70"/>
        <v>#DIV/0!</v>
      </c>
      <c r="U415" s="6" t="e">
        <f t="shared" si="71"/>
        <v>#DIV/0!</v>
      </c>
    </row>
    <row r="416" spans="1:21" x14ac:dyDescent="0.25">
      <c r="A416" s="465">
        <v>411</v>
      </c>
      <c r="L416" s="53" t="e">
        <f t="shared" si="62"/>
        <v>#DIV/0!</v>
      </c>
      <c r="M416" s="6" t="e">
        <f t="shared" si="63"/>
        <v>#DIV/0!</v>
      </c>
      <c r="N416" s="6" t="e">
        <f t="shared" si="64"/>
        <v>#DIV/0!</v>
      </c>
      <c r="O416" s="6" t="e">
        <f t="shared" si="65"/>
        <v>#DIV/0!</v>
      </c>
      <c r="P416" s="6" t="e">
        <f t="shared" si="66"/>
        <v>#DIV/0!</v>
      </c>
      <c r="Q416" s="6" t="e">
        <f t="shared" si="67"/>
        <v>#DIV/0!</v>
      </c>
      <c r="R416" s="6" t="e">
        <f t="shared" si="68"/>
        <v>#DIV/0!</v>
      </c>
      <c r="S416" s="6" t="e">
        <f t="shared" si="69"/>
        <v>#DIV/0!</v>
      </c>
      <c r="T416" s="6" t="e">
        <f t="shared" si="70"/>
        <v>#DIV/0!</v>
      </c>
      <c r="U416" s="6" t="e">
        <f t="shared" si="71"/>
        <v>#DIV/0!</v>
      </c>
    </row>
    <row r="417" spans="1:21" x14ac:dyDescent="0.25">
      <c r="A417" s="465">
        <v>412</v>
      </c>
      <c r="L417" s="53" t="e">
        <f t="shared" si="62"/>
        <v>#DIV/0!</v>
      </c>
      <c r="M417" s="6" t="e">
        <f t="shared" si="63"/>
        <v>#DIV/0!</v>
      </c>
      <c r="N417" s="6" t="e">
        <f t="shared" si="64"/>
        <v>#DIV/0!</v>
      </c>
      <c r="O417" s="6" t="e">
        <f t="shared" si="65"/>
        <v>#DIV/0!</v>
      </c>
      <c r="P417" s="6" t="e">
        <f t="shared" si="66"/>
        <v>#DIV/0!</v>
      </c>
      <c r="Q417" s="6" t="e">
        <f t="shared" si="67"/>
        <v>#DIV/0!</v>
      </c>
      <c r="R417" s="6" t="e">
        <f t="shared" si="68"/>
        <v>#DIV/0!</v>
      </c>
      <c r="S417" s="6" t="e">
        <f t="shared" si="69"/>
        <v>#DIV/0!</v>
      </c>
      <c r="T417" s="6" t="e">
        <f t="shared" si="70"/>
        <v>#DIV/0!</v>
      </c>
      <c r="U417" s="6" t="e">
        <f t="shared" si="71"/>
        <v>#DIV/0!</v>
      </c>
    </row>
    <row r="418" spans="1:21" x14ac:dyDescent="0.25">
      <c r="A418" s="465">
        <v>413</v>
      </c>
      <c r="L418" s="53" t="e">
        <f t="shared" si="62"/>
        <v>#DIV/0!</v>
      </c>
      <c r="M418" s="6" t="e">
        <f t="shared" si="63"/>
        <v>#DIV/0!</v>
      </c>
      <c r="N418" s="6" t="e">
        <f t="shared" si="64"/>
        <v>#DIV/0!</v>
      </c>
      <c r="O418" s="6" t="e">
        <f t="shared" si="65"/>
        <v>#DIV/0!</v>
      </c>
      <c r="P418" s="6" t="e">
        <f t="shared" si="66"/>
        <v>#DIV/0!</v>
      </c>
      <c r="Q418" s="6" t="e">
        <f t="shared" si="67"/>
        <v>#DIV/0!</v>
      </c>
      <c r="R418" s="6" t="e">
        <f t="shared" si="68"/>
        <v>#DIV/0!</v>
      </c>
      <c r="S418" s="6" t="e">
        <f t="shared" si="69"/>
        <v>#DIV/0!</v>
      </c>
      <c r="T418" s="6" t="e">
        <f t="shared" si="70"/>
        <v>#DIV/0!</v>
      </c>
      <c r="U418" s="6" t="e">
        <f t="shared" si="71"/>
        <v>#DIV/0!</v>
      </c>
    </row>
    <row r="419" spans="1:21" x14ac:dyDescent="0.25">
      <c r="A419" s="465">
        <v>414</v>
      </c>
      <c r="L419" s="53" t="e">
        <f t="shared" si="62"/>
        <v>#DIV/0!</v>
      </c>
      <c r="M419" s="6" t="e">
        <f t="shared" si="63"/>
        <v>#DIV/0!</v>
      </c>
      <c r="N419" s="6" t="e">
        <f t="shared" si="64"/>
        <v>#DIV/0!</v>
      </c>
      <c r="O419" s="6" t="e">
        <f t="shared" si="65"/>
        <v>#DIV/0!</v>
      </c>
      <c r="P419" s="6" t="e">
        <f t="shared" si="66"/>
        <v>#DIV/0!</v>
      </c>
      <c r="Q419" s="6" t="e">
        <f t="shared" si="67"/>
        <v>#DIV/0!</v>
      </c>
      <c r="R419" s="6" t="e">
        <f t="shared" si="68"/>
        <v>#DIV/0!</v>
      </c>
      <c r="S419" s="6" t="e">
        <f t="shared" si="69"/>
        <v>#DIV/0!</v>
      </c>
      <c r="T419" s="6" t="e">
        <f t="shared" si="70"/>
        <v>#DIV/0!</v>
      </c>
      <c r="U419" s="6" t="e">
        <f t="shared" si="71"/>
        <v>#DIV/0!</v>
      </c>
    </row>
    <row r="420" spans="1:21" x14ac:dyDescent="0.25">
      <c r="A420" s="465">
        <v>415</v>
      </c>
      <c r="L420" s="53" t="e">
        <f t="shared" si="62"/>
        <v>#DIV/0!</v>
      </c>
      <c r="M420" s="6" t="e">
        <f t="shared" si="63"/>
        <v>#DIV/0!</v>
      </c>
      <c r="N420" s="6" t="e">
        <f t="shared" si="64"/>
        <v>#DIV/0!</v>
      </c>
      <c r="O420" s="6" t="e">
        <f t="shared" si="65"/>
        <v>#DIV/0!</v>
      </c>
      <c r="P420" s="6" t="e">
        <f t="shared" si="66"/>
        <v>#DIV/0!</v>
      </c>
      <c r="Q420" s="6" t="e">
        <f t="shared" si="67"/>
        <v>#DIV/0!</v>
      </c>
      <c r="R420" s="6" t="e">
        <f t="shared" si="68"/>
        <v>#DIV/0!</v>
      </c>
      <c r="S420" s="6" t="e">
        <f t="shared" si="69"/>
        <v>#DIV/0!</v>
      </c>
      <c r="T420" s="6" t="e">
        <f t="shared" si="70"/>
        <v>#DIV/0!</v>
      </c>
      <c r="U420" s="6" t="e">
        <f t="shared" si="71"/>
        <v>#DIV/0!</v>
      </c>
    </row>
    <row r="421" spans="1:21" x14ac:dyDescent="0.25">
      <c r="A421" s="465">
        <v>416</v>
      </c>
      <c r="L421" s="53" t="e">
        <f t="shared" si="62"/>
        <v>#DIV/0!</v>
      </c>
      <c r="M421" s="6" t="e">
        <f t="shared" si="63"/>
        <v>#DIV/0!</v>
      </c>
      <c r="N421" s="6" t="e">
        <f t="shared" si="64"/>
        <v>#DIV/0!</v>
      </c>
      <c r="O421" s="6" t="e">
        <f t="shared" si="65"/>
        <v>#DIV/0!</v>
      </c>
      <c r="P421" s="6" t="e">
        <f t="shared" si="66"/>
        <v>#DIV/0!</v>
      </c>
      <c r="Q421" s="6" t="e">
        <f t="shared" si="67"/>
        <v>#DIV/0!</v>
      </c>
      <c r="R421" s="6" t="e">
        <f t="shared" si="68"/>
        <v>#DIV/0!</v>
      </c>
      <c r="S421" s="6" t="e">
        <f t="shared" si="69"/>
        <v>#DIV/0!</v>
      </c>
      <c r="T421" s="6" t="e">
        <f t="shared" si="70"/>
        <v>#DIV/0!</v>
      </c>
      <c r="U421" s="6" t="e">
        <f t="shared" si="71"/>
        <v>#DIV/0!</v>
      </c>
    </row>
    <row r="422" spans="1:21" x14ac:dyDescent="0.25">
      <c r="A422" s="465">
        <v>417</v>
      </c>
      <c r="L422" s="53" t="e">
        <f t="shared" si="62"/>
        <v>#DIV/0!</v>
      </c>
      <c r="M422" s="6" t="e">
        <f t="shared" si="63"/>
        <v>#DIV/0!</v>
      </c>
      <c r="N422" s="6" t="e">
        <f t="shared" si="64"/>
        <v>#DIV/0!</v>
      </c>
      <c r="O422" s="6" t="e">
        <f t="shared" si="65"/>
        <v>#DIV/0!</v>
      </c>
      <c r="P422" s="6" t="e">
        <f t="shared" si="66"/>
        <v>#DIV/0!</v>
      </c>
      <c r="Q422" s="6" t="e">
        <f t="shared" si="67"/>
        <v>#DIV/0!</v>
      </c>
      <c r="R422" s="6" t="e">
        <f t="shared" si="68"/>
        <v>#DIV/0!</v>
      </c>
      <c r="S422" s="6" t="e">
        <f t="shared" si="69"/>
        <v>#DIV/0!</v>
      </c>
      <c r="T422" s="6" t="e">
        <f t="shared" si="70"/>
        <v>#DIV/0!</v>
      </c>
      <c r="U422" s="6" t="e">
        <f t="shared" si="71"/>
        <v>#DIV/0!</v>
      </c>
    </row>
    <row r="423" spans="1:21" x14ac:dyDescent="0.25">
      <c r="A423" s="465">
        <v>418</v>
      </c>
      <c r="L423" s="53" t="e">
        <f t="shared" si="62"/>
        <v>#DIV/0!</v>
      </c>
      <c r="M423" s="6" t="e">
        <f t="shared" si="63"/>
        <v>#DIV/0!</v>
      </c>
      <c r="N423" s="6" t="e">
        <f t="shared" si="64"/>
        <v>#DIV/0!</v>
      </c>
      <c r="O423" s="6" t="e">
        <f t="shared" si="65"/>
        <v>#DIV/0!</v>
      </c>
      <c r="P423" s="6" t="e">
        <f t="shared" si="66"/>
        <v>#DIV/0!</v>
      </c>
      <c r="Q423" s="6" t="e">
        <f t="shared" si="67"/>
        <v>#DIV/0!</v>
      </c>
      <c r="R423" s="6" t="e">
        <f t="shared" si="68"/>
        <v>#DIV/0!</v>
      </c>
      <c r="S423" s="6" t="e">
        <f t="shared" si="69"/>
        <v>#DIV/0!</v>
      </c>
      <c r="T423" s="6" t="e">
        <f t="shared" si="70"/>
        <v>#DIV/0!</v>
      </c>
      <c r="U423" s="6" t="e">
        <f t="shared" si="71"/>
        <v>#DIV/0!</v>
      </c>
    </row>
    <row r="424" spans="1:21" x14ac:dyDescent="0.25">
      <c r="A424" s="465">
        <v>419</v>
      </c>
      <c r="L424" s="53" t="e">
        <f t="shared" si="62"/>
        <v>#DIV/0!</v>
      </c>
      <c r="M424" s="6" t="e">
        <f t="shared" si="63"/>
        <v>#DIV/0!</v>
      </c>
      <c r="N424" s="6" t="e">
        <f t="shared" si="64"/>
        <v>#DIV/0!</v>
      </c>
      <c r="O424" s="6" t="e">
        <f t="shared" si="65"/>
        <v>#DIV/0!</v>
      </c>
      <c r="P424" s="6" t="e">
        <f t="shared" si="66"/>
        <v>#DIV/0!</v>
      </c>
      <c r="Q424" s="6" t="e">
        <f t="shared" si="67"/>
        <v>#DIV/0!</v>
      </c>
      <c r="R424" s="6" t="e">
        <f t="shared" si="68"/>
        <v>#DIV/0!</v>
      </c>
      <c r="S424" s="6" t="e">
        <f t="shared" si="69"/>
        <v>#DIV/0!</v>
      </c>
      <c r="T424" s="6" t="e">
        <f t="shared" si="70"/>
        <v>#DIV/0!</v>
      </c>
      <c r="U424" s="6" t="e">
        <f t="shared" si="71"/>
        <v>#DIV/0!</v>
      </c>
    </row>
    <row r="425" spans="1:21" x14ac:dyDescent="0.25">
      <c r="A425" s="465">
        <v>420</v>
      </c>
      <c r="L425" s="53" t="e">
        <f t="shared" si="62"/>
        <v>#DIV/0!</v>
      </c>
      <c r="M425" s="6" t="e">
        <f t="shared" si="63"/>
        <v>#DIV/0!</v>
      </c>
      <c r="N425" s="6" t="e">
        <f t="shared" si="64"/>
        <v>#DIV/0!</v>
      </c>
      <c r="O425" s="6" t="e">
        <f t="shared" si="65"/>
        <v>#DIV/0!</v>
      </c>
      <c r="P425" s="6" t="e">
        <f t="shared" si="66"/>
        <v>#DIV/0!</v>
      </c>
      <c r="Q425" s="6" t="e">
        <f t="shared" si="67"/>
        <v>#DIV/0!</v>
      </c>
      <c r="R425" s="6" t="e">
        <f t="shared" si="68"/>
        <v>#DIV/0!</v>
      </c>
      <c r="S425" s="6" t="e">
        <f t="shared" si="69"/>
        <v>#DIV/0!</v>
      </c>
      <c r="T425" s="6" t="e">
        <f t="shared" si="70"/>
        <v>#DIV/0!</v>
      </c>
      <c r="U425" s="6" t="e">
        <f t="shared" si="71"/>
        <v>#DIV/0!</v>
      </c>
    </row>
    <row r="426" spans="1:21" x14ac:dyDescent="0.25">
      <c r="A426" s="465">
        <v>421</v>
      </c>
      <c r="L426" s="53" t="e">
        <f t="shared" si="62"/>
        <v>#DIV/0!</v>
      </c>
      <c r="M426" s="6" t="e">
        <f t="shared" si="63"/>
        <v>#DIV/0!</v>
      </c>
      <c r="N426" s="6" t="e">
        <f t="shared" si="64"/>
        <v>#DIV/0!</v>
      </c>
      <c r="O426" s="6" t="e">
        <f t="shared" si="65"/>
        <v>#DIV/0!</v>
      </c>
      <c r="P426" s="6" t="e">
        <f t="shared" si="66"/>
        <v>#DIV/0!</v>
      </c>
      <c r="Q426" s="6" t="e">
        <f t="shared" si="67"/>
        <v>#DIV/0!</v>
      </c>
      <c r="R426" s="6" t="e">
        <f t="shared" si="68"/>
        <v>#DIV/0!</v>
      </c>
      <c r="S426" s="6" t="e">
        <f t="shared" si="69"/>
        <v>#DIV/0!</v>
      </c>
      <c r="T426" s="6" t="e">
        <f t="shared" si="70"/>
        <v>#DIV/0!</v>
      </c>
      <c r="U426" s="6" t="e">
        <f t="shared" si="71"/>
        <v>#DIV/0!</v>
      </c>
    </row>
    <row r="427" spans="1:21" x14ac:dyDescent="0.25">
      <c r="A427" s="465">
        <v>422</v>
      </c>
      <c r="L427" s="53" t="e">
        <f t="shared" si="62"/>
        <v>#DIV/0!</v>
      </c>
      <c r="M427" s="6" t="e">
        <f t="shared" si="63"/>
        <v>#DIV/0!</v>
      </c>
      <c r="N427" s="6" t="e">
        <f t="shared" si="64"/>
        <v>#DIV/0!</v>
      </c>
      <c r="O427" s="6" t="e">
        <f t="shared" si="65"/>
        <v>#DIV/0!</v>
      </c>
      <c r="P427" s="6" t="e">
        <f t="shared" si="66"/>
        <v>#DIV/0!</v>
      </c>
      <c r="Q427" s="6" t="e">
        <f t="shared" si="67"/>
        <v>#DIV/0!</v>
      </c>
      <c r="R427" s="6" t="e">
        <f t="shared" si="68"/>
        <v>#DIV/0!</v>
      </c>
      <c r="S427" s="6" t="e">
        <f t="shared" si="69"/>
        <v>#DIV/0!</v>
      </c>
      <c r="T427" s="6" t="e">
        <f t="shared" si="70"/>
        <v>#DIV/0!</v>
      </c>
      <c r="U427" s="6" t="e">
        <f t="shared" si="71"/>
        <v>#DIV/0!</v>
      </c>
    </row>
    <row r="428" spans="1:21" x14ac:dyDescent="0.25">
      <c r="A428" s="465">
        <v>423</v>
      </c>
      <c r="L428" s="53" t="e">
        <f t="shared" si="62"/>
        <v>#DIV/0!</v>
      </c>
      <c r="M428" s="6" t="e">
        <f t="shared" si="63"/>
        <v>#DIV/0!</v>
      </c>
      <c r="N428" s="6" t="e">
        <f t="shared" si="64"/>
        <v>#DIV/0!</v>
      </c>
      <c r="O428" s="6" t="e">
        <f t="shared" si="65"/>
        <v>#DIV/0!</v>
      </c>
      <c r="P428" s="6" t="e">
        <f t="shared" si="66"/>
        <v>#DIV/0!</v>
      </c>
      <c r="Q428" s="6" t="e">
        <f t="shared" si="67"/>
        <v>#DIV/0!</v>
      </c>
      <c r="R428" s="6" t="e">
        <f t="shared" si="68"/>
        <v>#DIV/0!</v>
      </c>
      <c r="S428" s="6" t="e">
        <f t="shared" si="69"/>
        <v>#DIV/0!</v>
      </c>
      <c r="T428" s="6" t="e">
        <f t="shared" si="70"/>
        <v>#DIV/0!</v>
      </c>
      <c r="U428" s="6" t="e">
        <f t="shared" si="71"/>
        <v>#DIV/0!</v>
      </c>
    </row>
    <row r="429" spans="1:21" x14ac:dyDescent="0.25">
      <c r="A429" s="465">
        <v>424</v>
      </c>
      <c r="L429" s="53" t="e">
        <f t="shared" si="62"/>
        <v>#DIV/0!</v>
      </c>
      <c r="M429" s="6" t="e">
        <f t="shared" si="63"/>
        <v>#DIV/0!</v>
      </c>
      <c r="N429" s="6" t="e">
        <f t="shared" si="64"/>
        <v>#DIV/0!</v>
      </c>
      <c r="O429" s="6" t="e">
        <f t="shared" si="65"/>
        <v>#DIV/0!</v>
      </c>
      <c r="P429" s="6" t="e">
        <f t="shared" si="66"/>
        <v>#DIV/0!</v>
      </c>
      <c r="Q429" s="6" t="e">
        <f t="shared" si="67"/>
        <v>#DIV/0!</v>
      </c>
      <c r="R429" s="6" t="e">
        <f t="shared" si="68"/>
        <v>#DIV/0!</v>
      </c>
      <c r="S429" s="6" t="e">
        <f t="shared" si="69"/>
        <v>#DIV/0!</v>
      </c>
      <c r="T429" s="6" t="e">
        <f t="shared" si="70"/>
        <v>#DIV/0!</v>
      </c>
      <c r="U429" s="6" t="e">
        <f t="shared" si="71"/>
        <v>#DIV/0!</v>
      </c>
    </row>
    <row r="430" spans="1:21" x14ac:dyDescent="0.25">
      <c r="A430" s="465">
        <v>425</v>
      </c>
      <c r="L430" s="53" t="e">
        <f t="shared" si="62"/>
        <v>#DIV/0!</v>
      </c>
      <c r="M430" s="6" t="e">
        <f t="shared" si="63"/>
        <v>#DIV/0!</v>
      </c>
      <c r="N430" s="6" t="e">
        <f t="shared" si="64"/>
        <v>#DIV/0!</v>
      </c>
      <c r="O430" s="6" t="e">
        <f t="shared" si="65"/>
        <v>#DIV/0!</v>
      </c>
      <c r="P430" s="6" t="e">
        <f t="shared" si="66"/>
        <v>#DIV/0!</v>
      </c>
      <c r="Q430" s="6" t="e">
        <f t="shared" si="67"/>
        <v>#DIV/0!</v>
      </c>
      <c r="R430" s="6" t="e">
        <f t="shared" si="68"/>
        <v>#DIV/0!</v>
      </c>
      <c r="S430" s="6" t="e">
        <f t="shared" si="69"/>
        <v>#DIV/0!</v>
      </c>
      <c r="T430" s="6" t="e">
        <f t="shared" si="70"/>
        <v>#DIV/0!</v>
      </c>
      <c r="U430" s="6" t="e">
        <f t="shared" si="71"/>
        <v>#DIV/0!</v>
      </c>
    </row>
    <row r="431" spans="1:21" x14ac:dyDescent="0.25">
      <c r="A431" s="465">
        <v>426</v>
      </c>
      <c r="L431" s="53" t="e">
        <f t="shared" si="62"/>
        <v>#DIV/0!</v>
      </c>
      <c r="M431" s="6" t="e">
        <f t="shared" si="63"/>
        <v>#DIV/0!</v>
      </c>
      <c r="N431" s="6" t="e">
        <f t="shared" si="64"/>
        <v>#DIV/0!</v>
      </c>
      <c r="O431" s="6" t="e">
        <f t="shared" si="65"/>
        <v>#DIV/0!</v>
      </c>
      <c r="P431" s="6" t="e">
        <f t="shared" si="66"/>
        <v>#DIV/0!</v>
      </c>
      <c r="Q431" s="6" t="e">
        <f t="shared" si="67"/>
        <v>#DIV/0!</v>
      </c>
      <c r="R431" s="6" t="e">
        <f t="shared" si="68"/>
        <v>#DIV/0!</v>
      </c>
      <c r="S431" s="6" t="e">
        <f t="shared" si="69"/>
        <v>#DIV/0!</v>
      </c>
      <c r="T431" s="6" t="e">
        <f t="shared" si="70"/>
        <v>#DIV/0!</v>
      </c>
      <c r="U431" s="6" t="e">
        <f t="shared" si="71"/>
        <v>#DIV/0!</v>
      </c>
    </row>
    <row r="432" spans="1:21" x14ac:dyDescent="0.25">
      <c r="A432" s="465">
        <v>427</v>
      </c>
      <c r="L432" s="53" t="e">
        <f t="shared" si="62"/>
        <v>#DIV/0!</v>
      </c>
      <c r="M432" s="6" t="e">
        <f t="shared" si="63"/>
        <v>#DIV/0!</v>
      </c>
      <c r="N432" s="6" t="e">
        <f t="shared" si="64"/>
        <v>#DIV/0!</v>
      </c>
      <c r="O432" s="6" t="e">
        <f t="shared" si="65"/>
        <v>#DIV/0!</v>
      </c>
      <c r="P432" s="6" t="e">
        <f t="shared" si="66"/>
        <v>#DIV/0!</v>
      </c>
      <c r="Q432" s="6" t="e">
        <f t="shared" si="67"/>
        <v>#DIV/0!</v>
      </c>
      <c r="R432" s="6" t="e">
        <f t="shared" si="68"/>
        <v>#DIV/0!</v>
      </c>
      <c r="S432" s="6" t="e">
        <f t="shared" si="69"/>
        <v>#DIV/0!</v>
      </c>
      <c r="T432" s="6" t="e">
        <f t="shared" si="70"/>
        <v>#DIV/0!</v>
      </c>
      <c r="U432" s="6" t="e">
        <f t="shared" si="71"/>
        <v>#DIV/0!</v>
      </c>
    </row>
    <row r="433" spans="1:21" x14ac:dyDescent="0.25">
      <c r="A433" s="465">
        <v>428</v>
      </c>
      <c r="L433" s="53" t="e">
        <f t="shared" si="62"/>
        <v>#DIV/0!</v>
      </c>
      <c r="M433" s="6" t="e">
        <f t="shared" si="63"/>
        <v>#DIV/0!</v>
      </c>
      <c r="N433" s="6" t="e">
        <f t="shared" si="64"/>
        <v>#DIV/0!</v>
      </c>
      <c r="O433" s="6" t="e">
        <f t="shared" si="65"/>
        <v>#DIV/0!</v>
      </c>
      <c r="P433" s="6" t="e">
        <f t="shared" si="66"/>
        <v>#DIV/0!</v>
      </c>
      <c r="Q433" s="6" t="e">
        <f t="shared" si="67"/>
        <v>#DIV/0!</v>
      </c>
      <c r="R433" s="6" t="e">
        <f t="shared" si="68"/>
        <v>#DIV/0!</v>
      </c>
      <c r="S433" s="6" t="e">
        <f t="shared" si="69"/>
        <v>#DIV/0!</v>
      </c>
      <c r="T433" s="6" t="e">
        <f t="shared" si="70"/>
        <v>#DIV/0!</v>
      </c>
      <c r="U433" s="6" t="e">
        <f t="shared" si="71"/>
        <v>#DIV/0!</v>
      </c>
    </row>
    <row r="434" spans="1:21" x14ac:dyDescent="0.25">
      <c r="A434" s="465">
        <v>429</v>
      </c>
      <c r="L434" s="53" t="e">
        <f t="shared" si="62"/>
        <v>#DIV/0!</v>
      </c>
      <c r="M434" s="6" t="e">
        <f t="shared" si="63"/>
        <v>#DIV/0!</v>
      </c>
      <c r="N434" s="6" t="e">
        <f t="shared" si="64"/>
        <v>#DIV/0!</v>
      </c>
      <c r="O434" s="6" t="e">
        <f t="shared" si="65"/>
        <v>#DIV/0!</v>
      </c>
      <c r="P434" s="6" t="e">
        <f t="shared" si="66"/>
        <v>#DIV/0!</v>
      </c>
      <c r="Q434" s="6" t="e">
        <f t="shared" si="67"/>
        <v>#DIV/0!</v>
      </c>
      <c r="R434" s="6" t="e">
        <f t="shared" si="68"/>
        <v>#DIV/0!</v>
      </c>
      <c r="S434" s="6" t="e">
        <f t="shared" si="69"/>
        <v>#DIV/0!</v>
      </c>
      <c r="T434" s="6" t="e">
        <f t="shared" si="70"/>
        <v>#DIV/0!</v>
      </c>
      <c r="U434" s="6" t="e">
        <f t="shared" si="71"/>
        <v>#DIV/0!</v>
      </c>
    </row>
    <row r="435" spans="1:21" x14ac:dyDescent="0.25">
      <c r="A435" s="465">
        <v>430</v>
      </c>
      <c r="L435" s="53" t="e">
        <f t="shared" si="62"/>
        <v>#DIV/0!</v>
      </c>
      <c r="M435" s="6" t="e">
        <f t="shared" si="63"/>
        <v>#DIV/0!</v>
      </c>
      <c r="N435" s="6" t="e">
        <f t="shared" si="64"/>
        <v>#DIV/0!</v>
      </c>
      <c r="O435" s="6" t="e">
        <f t="shared" si="65"/>
        <v>#DIV/0!</v>
      </c>
      <c r="P435" s="6" t="e">
        <f t="shared" si="66"/>
        <v>#DIV/0!</v>
      </c>
      <c r="Q435" s="6" t="e">
        <f t="shared" si="67"/>
        <v>#DIV/0!</v>
      </c>
      <c r="R435" s="6" t="e">
        <f t="shared" si="68"/>
        <v>#DIV/0!</v>
      </c>
      <c r="S435" s="6" t="e">
        <f t="shared" si="69"/>
        <v>#DIV/0!</v>
      </c>
      <c r="T435" s="6" t="e">
        <f t="shared" si="70"/>
        <v>#DIV/0!</v>
      </c>
      <c r="U435" s="6" t="e">
        <f t="shared" si="71"/>
        <v>#DIV/0!</v>
      </c>
    </row>
    <row r="436" spans="1:21" x14ac:dyDescent="0.25">
      <c r="A436" s="465">
        <v>431</v>
      </c>
      <c r="L436" s="53" t="e">
        <f t="shared" si="62"/>
        <v>#DIV/0!</v>
      </c>
      <c r="M436" s="6" t="e">
        <f t="shared" si="63"/>
        <v>#DIV/0!</v>
      </c>
      <c r="N436" s="6" t="e">
        <f t="shared" si="64"/>
        <v>#DIV/0!</v>
      </c>
      <c r="O436" s="6" t="e">
        <f t="shared" si="65"/>
        <v>#DIV/0!</v>
      </c>
      <c r="P436" s="6" t="e">
        <f t="shared" si="66"/>
        <v>#DIV/0!</v>
      </c>
      <c r="Q436" s="6" t="e">
        <f t="shared" si="67"/>
        <v>#DIV/0!</v>
      </c>
      <c r="R436" s="6" t="e">
        <f t="shared" si="68"/>
        <v>#DIV/0!</v>
      </c>
      <c r="S436" s="6" t="e">
        <f t="shared" si="69"/>
        <v>#DIV/0!</v>
      </c>
      <c r="T436" s="6" t="e">
        <f t="shared" si="70"/>
        <v>#DIV/0!</v>
      </c>
      <c r="U436" s="6" t="e">
        <f t="shared" si="71"/>
        <v>#DIV/0!</v>
      </c>
    </row>
    <row r="437" spans="1:21" x14ac:dyDescent="0.25">
      <c r="A437" s="465">
        <v>432</v>
      </c>
      <c r="L437" s="53" t="e">
        <f t="shared" si="62"/>
        <v>#DIV/0!</v>
      </c>
      <c r="M437" s="6" t="e">
        <f t="shared" si="63"/>
        <v>#DIV/0!</v>
      </c>
      <c r="N437" s="6" t="e">
        <f t="shared" si="64"/>
        <v>#DIV/0!</v>
      </c>
      <c r="O437" s="6" t="e">
        <f t="shared" si="65"/>
        <v>#DIV/0!</v>
      </c>
      <c r="P437" s="6" t="e">
        <f t="shared" si="66"/>
        <v>#DIV/0!</v>
      </c>
      <c r="Q437" s="6" t="e">
        <f t="shared" si="67"/>
        <v>#DIV/0!</v>
      </c>
      <c r="R437" s="6" t="e">
        <f t="shared" si="68"/>
        <v>#DIV/0!</v>
      </c>
      <c r="S437" s="6" t="e">
        <f t="shared" si="69"/>
        <v>#DIV/0!</v>
      </c>
      <c r="T437" s="6" t="e">
        <f t="shared" si="70"/>
        <v>#DIV/0!</v>
      </c>
      <c r="U437" s="6" t="e">
        <f t="shared" si="71"/>
        <v>#DIV/0!</v>
      </c>
    </row>
    <row r="438" spans="1:21" x14ac:dyDescent="0.25">
      <c r="A438" s="465">
        <v>433</v>
      </c>
      <c r="L438" s="53" t="e">
        <f t="shared" si="62"/>
        <v>#DIV/0!</v>
      </c>
      <c r="M438" s="6" t="e">
        <f t="shared" si="63"/>
        <v>#DIV/0!</v>
      </c>
      <c r="N438" s="6" t="e">
        <f t="shared" si="64"/>
        <v>#DIV/0!</v>
      </c>
      <c r="O438" s="6" t="e">
        <f t="shared" si="65"/>
        <v>#DIV/0!</v>
      </c>
      <c r="P438" s="6" t="e">
        <f t="shared" si="66"/>
        <v>#DIV/0!</v>
      </c>
      <c r="Q438" s="6" t="e">
        <f t="shared" si="67"/>
        <v>#DIV/0!</v>
      </c>
      <c r="R438" s="6" t="e">
        <f t="shared" si="68"/>
        <v>#DIV/0!</v>
      </c>
      <c r="S438" s="6" t="e">
        <f t="shared" si="69"/>
        <v>#DIV/0!</v>
      </c>
      <c r="T438" s="6" t="e">
        <f t="shared" si="70"/>
        <v>#DIV/0!</v>
      </c>
      <c r="U438" s="6" t="e">
        <f t="shared" si="71"/>
        <v>#DIV/0!</v>
      </c>
    </row>
    <row r="439" spans="1:21" x14ac:dyDescent="0.25">
      <c r="A439" s="465">
        <v>434</v>
      </c>
      <c r="L439" s="53" t="e">
        <f t="shared" si="62"/>
        <v>#DIV/0!</v>
      </c>
      <c r="M439" s="6" t="e">
        <f t="shared" si="63"/>
        <v>#DIV/0!</v>
      </c>
      <c r="N439" s="6" t="e">
        <f t="shared" si="64"/>
        <v>#DIV/0!</v>
      </c>
      <c r="O439" s="6" t="e">
        <f t="shared" si="65"/>
        <v>#DIV/0!</v>
      </c>
      <c r="P439" s="6" t="e">
        <f t="shared" si="66"/>
        <v>#DIV/0!</v>
      </c>
      <c r="Q439" s="6" t="e">
        <f t="shared" si="67"/>
        <v>#DIV/0!</v>
      </c>
      <c r="R439" s="6" t="e">
        <f t="shared" si="68"/>
        <v>#DIV/0!</v>
      </c>
      <c r="S439" s="6" t="e">
        <f t="shared" si="69"/>
        <v>#DIV/0!</v>
      </c>
      <c r="T439" s="6" t="e">
        <f t="shared" si="70"/>
        <v>#DIV/0!</v>
      </c>
      <c r="U439" s="6" t="e">
        <f t="shared" si="71"/>
        <v>#DIV/0!</v>
      </c>
    </row>
    <row r="440" spans="1:21" x14ac:dyDescent="0.25">
      <c r="A440" s="465">
        <v>435</v>
      </c>
      <c r="L440" s="53" t="e">
        <f t="shared" si="62"/>
        <v>#DIV/0!</v>
      </c>
      <c r="M440" s="6" t="e">
        <f t="shared" si="63"/>
        <v>#DIV/0!</v>
      </c>
      <c r="N440" s="6" t="e">
        <f t="shared" si="64"/>
        <v>#DIV/0!</v>
      </c>
      <c r="O440" s="6" t="e">
        <f t="shared" si="65"/>
        <v>#DIV/0!</v>
      </c>
      <c r="P440" s="6" t="e">
        <f t="shared" si="66"/>
        <v>#DIV/0!</v>
      </c>
      <c r="Q440" s="6" t="e">
        <f t="shared" si="67"/>
        <v>#DIV/0!</v>
      </c>
      <c r="R440" s="6" t="e">
        <f t="shared" si="68"/>
        <v>#DIV/0!</v>
      </c>
      <c r="S440" s="6" t="e">
        <f t="shared" si="69"/>
        <v>#DIV/0!</v>
      </c>
      <c r="T440" s="6" t="e">
        <f t="shared" si="70"/>
        <v>#DIV/0!</v>
      </c>
      <c r="U440" s="6" t="e">
        <f t="shared" si="71"/>
        <v>#DIV/0!</v>
      </c>
    </row>
    <row r="441" spans="1:21" x14ac:dyDescent="0.25">
      <c r="A441" s="465">
        <v>436</v>
      </c>
      <c r="L441" s="53" t="e">
        <f t="shared" si="62"/>
        <v>#DIV/0!</v>
      </c>
      <c r="M441" s="6" t="e">
        <f t="shared" si="63"/>
        <v>#DIV/0!</v>
      </c>
      <c r="N441" s="6" t="e">
        <f t="shared" si="64"/>
        <v>#DIV/0!</v>
      </c>
      <c r="O441" s="6" t="e">
        <f t="shared" si="65"/>
        <v>#DIV/0!</v>
      </c>
      <c r="P441" s="6" t="e">
        <f t="shared" si="66"/>
        <v>#DIV/0!</v>
      </c>
      <c r="Q441" s="6" t="e">
        <f t="shared" si="67"/>
        <v>#DIV/0!</v>
      </c>
      <c r="R441" s="6" t="e">
        <f t="shared" si="68"/>
        <v>#DIV/0!</v>
      </c>
      <c r="S441" s="6" t="e">
        <f t="shared" si="69"/>
        <v>#DIV/0!</v>
      </c>
      <c r="T441" s="6" t="e">
        <f t="shared" si="70"/>
        <v>#DIV/0!</v>
      </c>
      <c r="U441" s="6" t="e">
        <f t="shared" si="71"/>
        <v>#DIV/0!</v>
      </c>
    </row>
    <row r="442" spans="1:21" x14ac:dyDescent="0.25">
      <c r="A442" s="465">
        <v>437</v>
      </c>
      <c r="L442" s="53" t="e">
        <f t="shared" si="62"/>
        <v>#DIV/0!</v>
      </c>
      <c r="M442" s="6" t="e">
        <f t="shared" si="63"/>
        <v>#DIV/0!</v>
      </c>
      <c r="N442" s="6" t="e">
        <f t="shared" si="64"/>
        <v>#DIV/0!</v>
      </c>
      <c r="O442" s="6" t="e">
        <f t="shared" si="65"/>
        <v>#DIV/0!</v>
      </c>
      <c r="P442" s="6" t="e">
        <f t="shared" si="66"/>
        <v>#DIV/0!</v>
      </c>
      <c r="Q442" s="6" t="e">
        <f t="shared" si="67"/>
        <v>#DIV/0!</v>
      </c>
      <c r="R442" s="6" t="e">
        <f t="shared" si="68"/>
        <v>#DIV/0!</v>
      </c>
      <c r="S442" s="6" t="e">
        <f t="shared" si="69"/>
        <v>#DIV/0!</v>
      </c>
      <c r="T442" s="6" t="e">
        <f t="shared" si="70"/>
        <v>#DIV/0!</v>
      </c>
      <c r="U442" s="6" t="e">
        <f t="shared" si="71"/>
        <v>#DIV/0!</v>
      </c>
    </row>
    <row r="443" spans="1:21" x14ac:dyDescent="0.25">
      <c r="A443" s="465">
        <v>438</v>
      </c>
      <c r="L443" s="53" t="e">
        <f t="shared" si="62"/>
        <v>#DIV/0!</v>
      </c>
      <c r="M443" s="6" t="e">
        <f t="shared" si="63"/>
        <v>#DIV/0!</v>
      </c>
      <c r="N443" s="6" t="e">
        <f t="shared" si="64"/>
        <v>#DIV/0!</v>
      </c>
      <c r="O443" s="6" t="e">
        <f t="shared" si="65"/>
        <v>#DIV/0!</v>
      </c>
      <c r="P443" s="6" t="e">
        <f t="shared" si="66"/>
        <v>#DIV/0!</v>
      </c>
      <c r="Q443" s="6" t="e">
        <f t="shared" si="67"/>
        <v>#DIV/0!</v>
      </c>
      <c r="R443" s="6" t="e">
        <f t="shared" si="68"/>
        <v>#DIV/0!</v>
      </c>
      <c r="S443" s="6" t="e">
        <f t="shared" si="69"/>
        <v>#DIV/0!</v>
      </c>
      <c r="T443" s="6" t="e">
        <f t="shared" si="70"/>
        <v>#DIV/0!</v>
      </c>
      <c r="U443" s="6" t="e">
        <f t="shared" si="71"/>
        <v>#DIV/0!</v>
      </c>
    </row>
    <row r="444" spans="1:21" x14ac:dyDescent="0.25">
      <c r="A444" s="465">
        <v>439</v>
      </c>
      <c r="L444" s="53" t="e">
        <f t="shared" si="62"/>
        <v>#DIV/0!</v>
      </c>
      <c r="M444" s="6" t="e">
        <f t="shared" si="63"/>
        <v>#DIV/0!</v>
      </c>
      <c r="N444" s="6" t="e">
        <f t="shared" si="64"/>
        <v>#DIV/0!</v>
      </c>
      <c r="O444" s="6" t="e">
        <f t="shared" si="65"/>
        <v>#DIV/0!</v>
      </c>
      <c r="P444" s="6" t="e">
        <f t="shared" si="66"/>
        <v>#DIV/0!</v>
      </c>
      <c r="Q444" s="6" t="e">
        <f t="shared" si="67"/>
        <v>#DIV/0!</v>
      </c>
      <c r="R444" s="6" t="e">
        <f t="shared" si="68"/>
        <v>#DIV/0!</v>
      </c>
      <c r="S444" s="6" t="e">
        <f t="shared" si="69"/>
        <v>#DIV/0!</v>
      </c>
      <c r="T444" s="6" t="e">
        <f t="shared" si="70"/>
        <v>#DIV/0!</v>
      </c>
      <c r="U444" s="6" t="e">
        <f t="shared" si="71"/>
        <v>#DIV/0!</v>
      </c>
    </row>
    <row r="445" spans="1:21" x14ac:dyDescent="0.25">
      <c r="A445" s="465">
        <v>440</v>
      </c>
      <c r="L445" s="53" t="e">
        <f t="shared" si="62"/>
        <v>#DIV/0!</v>
      </c>
      <c r="M445" s="6" t="e">
        <f t="shared" si="63"/>
        <v>#DIV/0!</v>
      </c>
      <c r="N445" s="6" t="e">
        <f t="shared" si="64"/>
        <v>#DIV/0!</v>
      </c>
      <c r="O445" s="6" t="e">
        <f t="shared" si="65"/>
        <v>#DIV/0!</v>
      </c>
      <c r="P445" s="6" t="e">
        <f t="shared" si="66"/>
        <v>#DIV/0!</v>
      </c>
      <c r="Q445" s="6" t="e">
        <f t="shared" si="67"/>
        <v>#DIV/0!</v>
      </c>
      <c r="R445" s="6" t="e">
        <f t="shared" si="68"/>
        <v>#DIV/0!</v>
      </c>
      <c r="S445" s="6" t="e">
        <f t="shared" si="69"/>
        <v>#DIV/0!</v>
      </c>
      <c r="T445" s="6" t="e">
        <f t="shared" si="70"/>
        <v>#DIV/0!</v>
      </c>
      <c r="U445" s="6" t="e">
        <f t="shared" si="71"/>
        <v>#DIV/0!</v>
      </c>
    </row>
    <row r="446" spans="1:21" x14ac:dyDescent="0.25">
      <c r="A446" s="465">
        <v>441</v>
      </c>
      <c r="L446" s="53" t="e">
        <f t="shared" si="62"/>
        <v>#DIV/0!</v>
      </c>
      <c r="M446" s="6" t="e">
        <f t="shared" si="63"/>
        <v>#DIV/0!</v>
      </c>
      <c r="N446" s="6" t="e">
        <f t="shared" si="64"/>
        <v>#DIV/0!</v>
      </c>
      <c r="O446" s="6" t="e">
        <f t="shared" si="65"/>
        <v>#DIV/0!</v>
      </c>
      <c r="P446" s="6" t="e">
        <f t="shared" si="66"/>
        <v>#DIV/0!</v>
      </c>
      <c r="Q446" s="6" t="e">
        <f t="shared" si="67"/>
        <v>#DIV/0!</v>
      </c>
      <c r="R446" s="6" t="e">
        <f t="shared" si="68"/>
        <v>#DIV/0!</v>
      </c>
      <c r="S446" s="6" t="e">
        <f t="shared" si="69"/>
        <v>#DIV/0!</v>
      </c>
      <c r="T446" s="6" t="e">
        <f t="shared" si="70"/>
        <v>#DIV/0!</v>
      </c>
      <c r="U446" s="6" t="e">
        <f t="shared" si="71"/>
        <v>#DIV/0!</v>
      </c>
    </row>
    <row r="447" spans="1:21" x14ac:dyDescent="0.25">
      <c r="A447" s="465">
        <v>442</v>
      </c>
      <c r="L447" s="53" t="e">
        <f t="shared" si="62"/>
        <v>#DIV/0!</v>
      </c>
      <c r="M447" s="6" t="e">
        <f t="shared" si="63"/>
        <v>#DIV/0!</v>
      </c>
      <c r="N447" s="6" t="e">
        <f t="shared" si="64"/>
        <v>#DIV/0!</v>
      </c>
      <c r="O447" s="6" t="e">
        <f t="shared" si="65"/>
        <v>#DIV/0!</v>
      </c>
      <c r="P447" s="6" t="e">
        <f t="shared" si="66"/>
        <v>#DIV/0!</v>
      </c>
      <c r="Q447" s="6" t="e">
        <f t="shared" si="67"/>
        <v>#DIV/0!</v>
      </c>
      <c r="R447" s="6" t="e">
        <f t="shared" si="68"/>
        <v>#DIV/0!</v>
      </c>
      <c r="S447" s="6" t="e">
        <f t="shared" si="69"/>
        <v>#DIV/0!</v>
      </c>
      <c r="T447" s="6" t="e">
        <f t="shared" si="70"/>
        <v>#DIV/0!</v>
      </c>
      <c r="U447" s="6" t="e">
        <f t="shared" si="71"/>
        <v>#DIV/0!</v>
      </c>
    </row>
    <row r="448" spans="1:21" x14ac:dyDescent="0.25">
      <c r="A448" s="465">
        <v>443</v>
      </c>
      <c r="L448" s="53" t="e">
        <f t="shared" si="62"/>
        <v>#DIV/0!</v>
      </c>
      <c r="M448" s="6" t="e">
        <f t="shared" si="63"/>
        <v>#DIV/0!</v>
      </c>
      <c r="N448" s="6" t="e">
        <f t="shared" si="64"/>
        <v>#DIV/0!</v>
      </c>
      <c r="O448" s="6" t="e">
        <f t="shared" si="65"/>
        <v>#DIV/0!</v>
      </c>
      <c r="P448" s="6" t="e">
        <f t="shared" si="66"/>
        <v>#DIV/0!</v>
      </c>
      <c r="Q448" s="6" t="e">
        <f t="shared" si="67"/>
        <v>#DIV/0!</v>
      </c>
      <c r="R448" s="6" t="e">
        <f t="shared" si="68"/>
        <v>#DIV/0!</v>
      </c>
      <c r="S448" s="6" t="e">
        <f t="shared" si="69"/>
        <v>#DIV/0!</v>
      </c>
      <c r="T448" s="6" t="e">
        <f t="shared" si="70"/>
        <v>#DIV/0!</v>
      </c>
      <c r="U448" s="6" t="e">
        <f t="shared" si="71"/>
        <v>#DIV/0!</v>
      </c>
    </row>
    <row r="449" spans="1:21" x14ac:dyDescent="0.25">
      <c r="A449" s="465">
        <v>444</v>
      </c>
      <c r="L449" s="53" t="e">
        <f t="shared" si="62"/>
        <v>#DIV/0!</v>
      </c>
      <c r="M449" s="6" t="e">
        <f t="shared" si="63"/>
        <v>#DIV/0!</v>
      </c>
      <c r="N449" s="6" t="e">
        <f t="shared" si="64"/>
        <v>#DIV/0!</v>
      </c>
      <c r="O449" s="6" t="e">
        <f t="shared" si="65"/>
        <v>#DIV/0!</v>
      </c>
      <c r="P449" s="6" t="e">
        <f t="shared" si="66"/>
        <v>#DIV/0!</v>
      </c>
      <c r="Q449" s="6" t="e">
        <f t="shared" si="67"/>
        <v>#DIV/0!</v>
      </c>
      <c r="R449" s="6" t="e">
        <f t="shared" si="68"/>
        <v>#DIV/0!</v>
      </c>
      <c r="S449" s="6" t="e">
        <f t="shared" si="69"/>
        <v>#DIV/0!</v>
      </c>
      <c r="T449" s="6" t="e">
        <f t="shared" si="70"/>
        <v>#DIV/0!</v>
      </c>
      <c r="U449" s="6" t="e">
        <f t="shared" si="71"/>
        <v>#DIV/0!</v>
      </c>
    </row>
    <row r="450" spans="1:21" x14ac:dyDescent="0.25">
      <c r="A450" s="465">
        <v>445</v>
      </c>
      <c r="L450" s="53" t="e">
        <f t="shared" si="62"/>
        <v>#DIV/0!</v>
      </c>
      <c r="M450" s="6" t="e">
        <f t="shared" si="63"/>
        <v>#DIV/0!</v>
      </c>
      <c r="N450" s="6" t="e">
        <f t="shared" si="64"/>
        <v>#DIV/0!</v>
      </c>
      <c r="O450" s="6" t="e">
        <f t="shared" si="65"/>
        <v>#DIV/0!</v>
      </c>
      <c r="P450" s="6" t="e">
        <f t="shared" si="66"/>
        <v>#DIV/0!</v>
      </c>
      <c r="Q450" s="6" t="e">
        <f t="shared" si="67"/>
        <v>#DIV/0!</v>
      </c>
      <c r="R450" s="6" t="e">
        <f t="shared" si="68"/>
        <v>#DIV/0!</v>
      </c>
      <c r="S450" s="6" t="e">
        <f t="shared" si="69"/>
        <v>#DIV/0!</v>
      </c>
      <c r="T450" s="6" t="e">
        <f t="shared" si="70"/>
        <v>#DIV/0!</v>
      </c>
      <c r="U450" s="6" t="e">
        <f t="shared" si="71"/>
        <v>#DIV/0!</v>
      </c>
    </row>
    <row r="451" spans="1:21" x14ac:dyDescent="0.25">
      <c r="A451" s="465">
        <v>446</v>
      </c>
      <c r="L451" s="53" t="e">
        <f t="shared" si="62"/>
        <v>#DIV/0!</v>
      </c>
      <c r="M451" s="6" t="e">
        <f t="shared" si="63"/>
        <v>#DIV/0!</v>
      </c>
      <c r="N451" s="6" t="e">
        <f t="shared" si="64"/>
        <v>#DIV/0!</v>
      </c>
      <c r="O451" s="6" t="e">
        <f t="shared" si="65"/>
        <v>#DIV/0!</v>
      </c>
      <c r="P451" s="6" t="e">
        <f t="shared" si="66"/>
        <v>#DIV/0!</v>
      </c>
      <c r="Q451" s="6" t="e">
        <f t="shared" si="67"/>
        <v>#DIV/0!</v>
      </c>
      <c r="R451" s="6" t="e">
        <f t="shared" si="68"/>
        <v>#DIV/0!</v>
      </c>
      <c r="S451" s="6" t="e">
        <f t="shared" si="69"/>
        <v>#DIV/0!</v>
      </c>
      <c r="T451" s="6" t="e">
        <f t="shared" si="70"/>
        <v>#DIV/0!</v>
      </c>
      <c r="U451" s="6" t="e">
        <f t="shared" si="71"/>
        <v>#DIV/0!</v>
      </c>
    </row>
    <row r="452" spans="1:21" x14ac:dyDescent="0.25">
      <c r="A452" s="465">
        <v>447</v>
      </c>
      <c r="L452" s="53" t="e">
        <f t="shared" si="62"/>
        <v>#DIV/0!</v>
      </c>
      <c r="M452" s="6" t="e">
        <f t="shared" si="63"/>
        <v>#DIV/0!</v>
      </c>
      <c r="N452" s="6" t="e">
        <f t="shared" si="64"/>
        <v>#DIV/0!</v>
      </c>
      <c r="O452" s="6" t="e">
        <f t="shared" si="65"/>
        <v>#DIV/0!</v>
      </c>
      <c r="P452" s="6" t="e">
        <f t="shared" si="66"/>
        <v>#DIV/0!</v>
      </c>
      <c r="Q452" s="6" t="e">
        <f t="shared" si="67"/>
        <v>#DIV/0!</v>
      </c>
      <c r="R452" s="6" t="e">
        <f t="shared" si="68"/>
        <v>#DIV/0!</v>
      </c>
      <c r="S452" s="6" t="e">
        <f t="shared" si="69"/>
        <v>#DIV/0!</v>
      </c>
      <c r="T452" s="6" t="e">
        <f t="shared" si="70"/>
        <v>#DIV/0!</v>
      </c>
      <c r="U452" s="6" t="e">
        <f t="shared" si="71"/>
        <v>#DIV/0!</v>
      </c>
    </row>
    <row r="453" spans="1:21" x14ac:dyDescent="0.25">
      <c r="A453" s="465">
        <v>448</v>
      </c>
      <c r="L453" s="53" t="e">
        <f t="shared" si="62"/>
        <v>#DIV/0!</v>
      </c>
      <c r="M453" s="6" t="e">
        <f t="shared" si="63"/>
        <v>#DIV/0!</v>
      </c>
      <c r="N453" s="6" t="e">
        <f t="shared" si="64"/>
        <v>#DIV/0!</v>
      </c>
      <c r="O453" s="6" t="e">
        <f t="shared" si="65"/>
        <v>#DIV/0!</v>
      </c>
      <c r="P453" s="6" t="e">
        <f t="shared" si="66"/>
        <v>#DIV/0!</v>
      </c>
      <c r="Q453" s="6" t="e">
        <f t="shared" si="67"/>
        <v>#DIV/0!</v>
      </c>
      <c r="R453" s="6" t="e">
        <f t="shared" si="68"/>
        <v>#DIV/0!</v>
      </c>
      <c r="S453" s="6" t="e">
        <f t="shared" si="69"/>
        <v>#DIV/0!</v>
      </c>
      <c r="T453" s="6" t="e">
        <f t="shared" si="70"/>
        <v>#DIV/0!</v>
      </c>
      <c r="U453" s="6" t="e">
        <f t="shared" si="71"/>
        <v>#DIV/0!</v>
      </c>
    </row>
    <row r="454" spans="1:21" x14ac:dyDescent="0.25">
      <c r="A454" s="465">
        <v>449</v>
      </c>
      <c r="L454" s="53" t="e">
        <f t="shared" ref="L454:L505" si="72">B454/B$4</f>
        <v>#DIV/0!</v>
      </c>
      <c r="M454" s="6" t="e">
        <f t="shared" ref="M454:M505" si="73">C454/C$4</f>
        <v>#DIV/0!</v>
      </c>
      <c r="N454" s="6" t="e">
        <f t="shared" ref="N454:N505" si="74">D454/D$4</f>
        <v>#DIV/0!</v>
      </c>
      <c r="O454" s="6" t="e">
        <f t="shared" ref="O454:O505" si="75">E454/E$4</f>
        <v>#DIV/0!</v>
      </c>
      <c r="P454" s="6" t="e">
        <f t="shared" ref="P454:P505" si="76">F454/F$4</f>
        <v>#DIV/0!</v>
      </c>
      <c r="Q454" s="6" t="e">
        <f t="shared" ref="Q454:Q505" si="77">G454/G$4</f>
        <v>#DIV/0!</v>
      </c>
      <c r="R454" s="6" t="e">
        <f t="shared" ref="R454:R505" si="78">H454/H$4</f>
        <v>#DIV/0!</v>
      </c>
      <c r="S454" s="6" t="e">
        <f t="shared" ref="S454:S505" si="79">I454/I$4</f>
        <v>#DIV/0!</v>
      </c>
      <c r="T454" s="6" t="e">
        <f t="shared" ref="T454:T505" si="80">J454/J$4</f>
        <v>#DIV/0!</v>
      </c>
      <c r="U454" s="6" t="e">
        <f t="shared" ref="U454:U505" si="81">K454/K$4</f>
        <v>#DIV/0!</v>
      </c>
    </row>
    <row r="455" spans="1:21" x14ac:dyDescent="0.25">
      <c r="A455" s="465">
        <v>450</v>
      </c>
      <c r="L455" s="53" t="e">
        <f t="shared" si="72"/>
        <v>#DIV/0!</v>
      </c>
      <c r="M455" s="6" t="e">
        <f t="shared" si="73"/>
        <v>#DIV/0!</v>
      </c>
      <c r="N455" s="6" t="e">
        <f t="shared" si="74"/>
        <v>#DIV/0!</v>
      </c>
      <c r="O455" s="6" t="e">
        <f t="shared" si="75"/>
        <v>#DIV/0!</v>
      </c>
      <c r="P455" s="6" t="e">
        <f t="shared" si="76"/>
        <v>#DIV/0!</v>
      </c>
      <c r="Q455" s="6" t="e">
        <f t="shared" si="77"/>
        <v>#DIV/0!</v>
      </c>
      <c r="R455" s="6" t="e">
        <f t="shared" si="78"/>
        <v>#DIV/0!</v>
      </c>
      <c r="S455" s="6" t="e">
        <f t="shared" si="79"/>
        <v>#DIV/0!</v>
      </c>
      <c r="T455" s="6" t="e">
        <f t="shared" si="80"/>
        <v>#DIV/0!</v>
      </c>
      <c r="U455" s="6" t="e">
        <f t="shared" si="81"/>
        <v>#DIV/0!</v>
      </c>
    </row>
    <row r="456" spans="1:21" x14ac:dyDescent="0.25">
      <c r="A456" s="465">
        <v>451</v>
      </c>
      <c r="L456" s="53" t="e">
        <f t="shared" si="72"/>
        <v>#DIV/0!</v>
      </c>
      <c r="M456" s="6" t="e">
        <f t="shared" si="73"/>
        <v>#DIV/0!</v>
      </c>
      <c r="N456" s="6" t="e">
        <f t="shared" si="74"/>
        <v>#DIV/0!</v>
      </c>
      <c r="O456" s="6" t="e">
        <f t="shared" si="75"/>
        <v>#DIV/0!</v>
      </c>
      <c r="P456" s="6" t="e">
        <f t="shared" si="76"/>
        <v>#DIV/0!</v>
      </c>
      <c r="Q456" s="6" t="e">
        <f t="shared" si="77"/>
        <v>#DIV/0!</v>
      </c>
      <c r="R456" s="6" t="e">
        <f t="shared" si="78"/>
        <v>#DIV/0!</v>
      </c>
      <c r="S456" s="6" t="e">
        <f t="shared" si="79"/>
        <v>#DIV/0!</v>
      </c>
      <c r="T456" s="6" t="e">
        <f t="shared" si="80"/>
        <v>#DIV/0!</v>
      </c>
      <c r="U456" s="6" t="e">
        <f t="shared" si="81"/>
        <v>#DIV/0!</v>
      </c>
    </row>
    <row r="457" spans="1:21" x14ac:dyDescent="0.25">
      <c r="A457" s="465">
        <v>452</v>
      </c>
      <c r="L457" s="53" t="e">
        <f t="shared" si="72"/>
        <v>#DIV/0!</v>
      </c>
      <c r="M457" s="6" t="e">
        <f t="shared" si="73"/>
        <v>#DIV/0!</v>
      </c>
      <c r="N457" s="6" t="e">
        <f t="shared" si="74"/>
        <v>#DIV/0!</v>
      </c>
      <c r="O457" s="6" t="e">
        <f t="shared" si="75"/>
        <v>#DIV/0!</v>
      </c>
      <c r="P457" s="6" t="e">
        <f t="shared" si="76"/>
        <v>#DIV/0!</v>
      </c>
      <c r="Q457" s="6" t="e">
        <f t="shared" si="77"/>
        <v>#DIV/0!</v>
      </c>
      <c r="R457" s="6" t="e">
        <f t="shared" si="78"/>
        <v>#DIV/0!</v>
      </c>
      <c r="S457" s="6" t="e">
        <f t="shared" si="79"/>
        <v>#DIV/0!</v>
      </c>
      <c r="T457" s="6" t="e">
        <f t="shared" si="80"/>
        <v>#DIV/0!</v>
      </c>
      <c r="U457" s="6" t="e">
        <f t="shared" si="81"/>
        <v>#DIV/0!</v>
      </c>
    </row>
    <row r="458" spans="1:21" x14ac:dyDescent="0.25">
      <c r="A458" s="465">
        <v>453</v>
      </c>
      <c r="L458" s="53" t="e">
        <f t="shared" si="72"/>
        <v>#DIV/0!</v>
      </c>
      <c r="M458" s="6" t="e">
        <f t="shared" si="73"/>
        <v>#DIV/0!</v>
      </c>
      <c r="N458" s="6" t="e">
        <f t="shared" si="74"/>
        <v>#DIV/0!</v>
      </c>
      <c r="O458" s="6" t="e">
        <f t="shared" si="75"/>
        <v>#DIV/0!</v>
      </c>
      <c r="P458" s="6" t="e">
        <f t="shared" si="76"/>
        <v>#DIV/0!</v>
      </c>
      <c r="Q458" s="6" t="e">
        <f t="shared" si="77"/>
        <v>#DIV/0!</v>
      </c>
      <c r="R458" s="6" t="e">
        <f t="shared" si="78"/>
        <v>#DIV/0!</v>
      </c>
      <c r="S458" s="6" t="e">
        <f t="shared" si="79"/>
        <v>#DIV/0!</v>
      </c>
      <c r="T458" s="6" t="e">
        <f t="shared" si="80"/>
        <v>#DIV/0!</v>
      </c>
      <c r="U458" s="6" t="e">
        <f t="shared" si="81"/>
        <v>#DIV/0!</v>
      </c>
    </row>
    <row r="459" spans="1:21" x14ac:dyDescent="0.25">
      <c r="A459" s="465">
        <v>454</v>
      </c>
      <c r="L459" s="53" t="e">
        <f t="shared" si="72"/>
        <v>#DIV/0!</v>
      </c>
      <c r="M459" s="6" t="e">
        <f t="shared" si="73"/>
        <v>#DIV/0!</v>
      </c>
      <c r="N459" s="6" t="e">
        <f t="shared" si="74"/>
        <v>#DIV/0!</v>
      </c>
      <c r="O459" s="6" t="e">
        <f t="shared" si="75"/>
        <v>#DIV/0!</v>
      </c>
      <c r="P459" s="6" t="e">
        <f t="shared" si="76"/>
        <v>#DIV/0!</v>
      </c>
      <c r="Q459" s="6" t="e">
        <f t="shared" si="77"/>
        <v>#DIV/0!</v>
      </c>
      <c r="R459" s="6" t="e">
        <f t="shared" si="78"/>
        <v>#DIV/0!</v>
      </c>
      <c r="S459" s="6" t="e">
        <f t="shared" si="79"/>
        <v>#DIV/0!</v>
      </c>
      <c r="T459" s="6" t="e">
        <f t="shared" si="80"/>
        <v>#DIV/0!</v>
      </c>
      <c r="U459" s="6" t="e">
        <f t="shared" si="81"/>
        <v>#DIV/0!</v>
      </c>
    </row>
    <row r="460" spans="1:21" x14ac:dyDescent="0.25">
      <c r="A460" s="465">
        <v>455</v>
      </c>
      <c r="L460" s="53" t="e">
        <f t="shared" si="72"/>
        <v>#DIV/0!</v>
      </c>
      <c r="M460" s="6" t="e">
        <f t="shared" si="73"/>
        <v>#DIV/0!</v>
      </c>
      <c r="N460" s="6" t="e">
        <f t="shared" si="74"/>
        <v>#DIV/0!</v>
      </c>
      <c r="O460" s="6" t="e">
        <f t="shared" si="75"/>
        <v>#DIV/0!</v>
      </c>
      <c r="P460" s="6" t="e">
        <f t="shared" si="76"/>
        <v>#DIV/0!</v>
      </c>
      <c r="Q460" s="6" t="e">
        <f t="shared" si="77"/>
        <v>#DIV/0!</v>
      </c>
      <c r="R460" s="6" t="e">
        <f t="shared" si="78"/>
        <v>#DIV/0!</v>
      </c>
      <c r="S460" s="6" t="e">
        <f t="shared" si="79"/>
        <v>#DIV/0!</v>
      </c>
      <c r="T460" s="6" t="e">
        <f t="shared" si="80"/>
        <v>#DIV/0!</v>
      </c>
      <c r="U460" s="6" t="e">
        <f t="shared" si="81"/>
        <v>#DIV/0!</v>
      </c>
    </row>
    <row r="461" spans="1:21" x14ac:dyDescent="0.25">
      <c r="A461" s="465">
        <v>456</v>
      </c>
      <c r="L461" s="53" t="e">
        <f t="shared" si="72"/>
        <v>#DIV/0!</v>
      </c>
      <c r="M461" s="6" t="e">
        <f t="shared" si="73"/>
        <v>#DIV/0!</v>
      </c>
      <c r="N461" s="6" t="e">
        <f t="shared" si="74"/>
        <v>#DIV/0!</v>
      </c>
      <c r="O461" s="6" t="e">
        <f t="shared" si="75"/>
        <v>#DIV/0!</v>
      </c>
      <c r="P461" s="6" t="e">
        <f t="shared" si="76"/>
        <v>#DIV/0!</v>
      </c>
      <c r="Q461" s="6" t="e">
        <f t="shared" si="77"/>
        <v>#DIV/0!</v>
      </c>
      <c r="R461" s="6" t="e">
        <f t="shared" si="78"/>
        <v>#DIV/0!</v>
      </c>
      <c r="S461" s="6" t="e">
        <f t="shared" si="79"/>
        <v>#DIV/0!</v>
      </c>
      <c r="T461" s="6" t="e">
        <f t="shared" si="80"/>
        <v>#DIV/0!</v>
      </c>
      <c r="U461" s="6" t="e">
        <f t="shared" si="81"/>
        <v>#DIV/0!</v>
      </c>
    </row>
    <row r="462" spans="1:21" x14ac:dyDescent="0.25">
      <c r="A462" s="465">
        <v>457</v>
      </c>
      <c r="L462" s="53" t="e">
        <f t="shared" si="72"/>
        <v>#DIV/0!</v>
      </c>
      <c r="M462" s="6" t="e">
        <f t="shared" si="73"/>
        <v>#DIV/0!</v>
      </c>
      <c r="N462" s="6" t="e">
        <f t="shared" si="74"/>
        <v>#DIV/0!</v>
      </c>
      <c r="O462" s="6" t="e">
        <f t="shared" si="75"/>
        <v>#DIV/0!</v>
      </c>
      <c r="P462" s="6" t="e">
        <f t="shared" si="76"/>
        <v>#DIV/0!</v>
      </c>
      <c r="Q462" s="6" t="e">
        <f t="shared" si="77"/>
        <v>#DIV/0!</v>
      </c>
      <c r="R462" s="6" t="e">
        <f t="shared" si="78"/>
        <v>#DIV/0!</v>
      </c>
      <c r="S462" s="6" t="e">
        <f t="shared" si="79"/>
        <v>#DIV/0!</v>
      </c>
      <c r="T462" s="6" t="e">
        <f t="shared" si="80"/>
        <v>#DIV/0!</v>
      </c>
      <c r="U462" s="6" t="e">
        <f t="shared" si="81"/>
        <v>#DIV/0!</v>
      </c>
    </row>
    <row r="463" spans="1:21" x14ac:dyDescent="0.25">
      <c r="A463" s="465">
        <v>458</v>
      </c>
      <c r="L463" s="53" t="e">
        <f t="shared" si="72"/>
        <v>#DIV/0!</v>
      </c>
      <c r="M463" s="6" t="e">
        <f t="shared" si="73"/>
        <v>#DIV/0!</v>
      </c>
      <c r="N463" s="6" t="e">
        <f t="shared" si="74"/>
        <v>#DIV/0!</v>
      </c>
      <c r="O463" s="6" t="e">
        <f t="shared" si="75"/>
        <v>#DIV/0!</v>
      </c>
      <c r="P463" s="6" t="e">
        <f t="shared" si="76"/>
        <v>#DIV/0!</v>
      </c>
      <c r="Q463" s="6" t="e">
        <f t="shared" si="77"/>
        <v>#DIV/0!</v>
      </c>
      <c r="R463" s="6" t="e">
        <f t="shared" si="78"/>
        <v>#DIV/0!</v>
      </c>
      <c r="S463" s="6" t="e">
        <f t="shared" si="79"/>
        <v>#DIV/0!</v>
      </c>
      <c r="T463" s="6" t="e">
        <f t="shared" si="80"/>
        <v>#DIV/0!</v>
      </c>
      <c r="U463" s="6" t="e">
        <f t="shared" si="81"/>
        <v>#DIV/0!</v>
      </c>
    </row>
    <row r="464" spans="1:21" x14ac:dyDescent="0.25">
      <c r="A464" s="465">
        <v>459</v>
      </c>
      <c r="L464" s="53" t="e">
        <f t="shared" si="72"/>
        <v>#DIV/0!</v>
      </c>
      <c r="M464" s="6" t="e">
        <f t="shared" si="73"/>
        <v>#DIV/0!</v>
      </c>
      <c r="N464" s="6" t="e">
        <f t="shared" si="74"/>
        <v>#DIV/0!</v>
      </c>
      <c r="O464" s="6" t="e">
        <f t="shared" si="75"/>
        <v>#DIV/0!</v>
      </c>
      <c r="P464" s="6" t="e">
        <f t="shared" si="76"/>
        <v>#DIV/0!</v>
      </c>
      <c r="Q464" s="6" t="e">
        <f t="shared" si="77"/>
        <v>#DIV/0!</v>
      </c>
      <c r="R464" s="6" t="e">
        <f t="shared" si="78"/>
        <v>#DIV/0!</v>
      </c>
      <c r="S464" s="6" t="e">
        <f t="shared" si="79"/>
        <v>#DIV/0!</v>
      </c>
      <c r="T464" s="6" t="e">
        <f t="shared" si="80"/>
        <v>#DIV/0!</v>
      </c>
      <c r="U464" s="6" t="e">
        <f t="shared" si="81"/>
        <v>#DIV/0!</v>
      </c>
    </row>
    <row r="465" spans="1:21" x14ac:dyDescent="0.25">
      <c r="A465" s="465">
        <v>460</v>
      </c>
      <c r="L465" s="53" t="e">
        <f t="shared" si="72"/>
        <v>#DIV/0!</v>
      </c>
      <c r="M465" s="6" t="e">
        <f t="shared" si="73"/>
        <v>#DIV/0!</v>
      </c>
      <c r="N465" s="6" t="e">
        <f t="shared" si="74"/>
        <v>#DIV/0!</v>
      </c>
      <c r="O465" s="6" t="e">
        <f t="shared" si="75"/>
        <v>#DIV/0!</v>
      </c>
      <c r="P465" s="6" t="e">
        <f t="shared" si="76"/>
        <v>#DIV/0!</v>
      </c>
      <c r="Q465" s="6" t="e">
        <f t="shared" si="77"/>
        <v>#DIV/0!</v>
      </c>
      <c r="R465" s="6" t="e">
        <f t="shared" si="78"/>
        <v>#DIV/0!</v>
      </c>
      <c r="S465" s="6" t="e">
        <f t="shared" si="79"/>
        <v>#DIV/0!</v>
      </c>
      <c r="T465" s="6" t="e">
        <f t="shared" si="80"/>
        <v>#DIV/0!</v>
      </c>
      <c r="U465" s="6" t="e">
        <f t="shared" si="81"/>
        <v>#DIV/0!</v>
      </c>
    </row>
    <row r="466" spans="1:21" x14ac:dyDescent="0.25">
      <c r="A466" s="465">
        <v>461</v>
      </c>
      <c r="L466" s="53" t="e">
        <f t="shared" si="72"/>
        <v>#DIV/0!</v>
      </c>
      <c r="M466" s="6" t="e">
        <f t="shared" si="73"/>
        <v>#DIV/0!</v>
      </c>
      <c r="N466" s="6" t="e">
        <f t="shared" si="74"/>
        <v>#DIV/0!</v>
      </c>
      <c r="O466" s="6" t="e">
        <f t="shared" si="75"/>
        <v>#DIV/0!</v>
      </c>
      <c r="P466" s="6" t="e">
        <f t="shared" si="76"/>
        <v>#DIV/0!</v>
      </c>
      <c r="Q466" s="6" t="e">
        <f t="shared" si="77"/>
        <v>#DIV/0!</v>
      </c>
      <c r="R466" s="6" t="e">
        <f t="shared" si="78"/>
        <v>#DIV/0!</v>
      </c>
      <c r="S466" s="6" t="e">
        <f t="shared" si="79"/>
        <v>#DIV/0!</v>
      </c>
      <c r="T466" s="6" t="e">
        <f t="shared" si="80"/>
        <v>#DIV/0!</v>
      </c>
      <c r="U466" s="6" t="e">
        <f t="shared" si="81"/>
        <v>#DIV/0!</v>
      </c>
    </row>
    <row r="467" spans="1:21" x14ac:dyDescent="0.25">
      <c r="A467" s="465">
        <v>462</v>
      </c>
      <c r="L467" s="53" t="e">
        <f t="shared" si="72"/>
        <v>#DIV/0!</v>
      </c>
      <c r="M467" s="6" t="e">
        <f t="shared" si="73"/>
        <v>#DIV/0!</v>
      </c>
      <c r="N467" s="6" t="e">
        <f t="shared" si="74"/>
        <v>#DIV/0!</v>
      </c>
      <c r="O467" s="6" t="e">
        <f t="shared" si="75"/>
        <v>#DIV/0!</v>
      </c>
      <c r="P467" s="6" t="e">
        <f t="shared" si="76"/>
        <v>#DIV/0!</v>
      </c>
      <c r="Q467" s="6" t="e">
        <f t="shared" si="77"/>
        <v>#DIV/0!</v>
      </c>
      <c r="R467" s="6" t="e">
        <f t="shared" si="78"/>
        <v>#DIV/0!</v>
      </c>
      <c r="S467" s="6" t="e">
        <f t="shared" si="79"/>
        <v>#DIV/0!</v>
      </c>
      <c r="T467" s="6" t="e">
        <f t="shared" si="80"/>
        <v>#DIV/0!</v>
      </c>
      <c r="U467" s="6" t="e">
        <f t="shared" si="81"/>
        <v>#DIV/0!</v>
      </c>
    </row>
    <row r="468" spans="1:21" x14ac:dyDescent="0.25">
      <c r="A468" s="465">
        <v>463</v>
      </c>
      <c r="L468" s="53" t="e">
        <f t="shared" si="72"/>
        <v>#DIV/0!</v>
      </c>
      <c r="M468" s="6" t="e">
        <f t="shared" si="73"/>
        <v>#DIV/0!</v>
      </c>
      <c r="N468" s="6" t="e">
        <f t="shared" si="74"/>
        <v>#DIV/0!</v>
      </c>
      <c r="O468" s="6" t="e">
        <f t="shared" si="75"/>
        <v>#DIV/0!</v>
      </c>
      <c r="P468" s="6" t="e">
        <f t="shared" si="76"/>
        <v>#DIV/0!</v>
      </c>
      <c r="Q468" s="6" t="e">
        <f t="shared" si="77"/>
        <v>#DIV/0!</v>
      </c>
      <c r="R468" s="6" t="e">
        <f t="shared" si="78"/>
        <v>#DIV/0!</v>
      </c>
      <c r="S468" s="6" t="e">
        <f t="shared" si="79"/>
        <v>#DIV/0!</v>
      </c>
      <c r="T468" s="6" t="e">
        <f t="shared" si="80"/>
        <v>#DIV/0!</v>
      </c>
      <c r="U468" s="6" t="e">
        <f t="shared" si="81"/>
        <v>#DIV/0!</v>
      </c>
    </row>
    <row r="469" spans="1:21" x14ac:dyDescent="0.25">
      <c r="A469" s="465">
        <v>464</v>
      </c>
      <c r="L469" s="53" t="e">
        <f t="shared" si="72"/>
        <v>#DIV/0!</v>
      </c>
      <c r="M469" s="6" t="e">
        <f t="shared" si="73"/>
        <v>#DIV/0!</v>
      </c>
      <c r="N469" s="6" t="e">
        <f t="shared" si="74"/>
        <v>#DIV/0!</v>
      </c>
      <c r="O469" s="6" t="e">
        <f t="shared" si="75"/>
        <v>#DIV/0!</v>
      </c>
      <c r="P469" s="6" t="e">
        <f t="shared" si="76"/>
        <v>#DIV/0!</v>
      </c>
      <c r="Q469" s="6" t="e">
        <f t="shared" si="77"/>
        <v>#DIV/0!</v>
      </c>
      <c r="R469" s="6" t="e">
        <f t="shared" si="78"/>
        <v>#DIV/0!</v>
      </c>
      <c r="S469" s="6" t="e">
        <f t="shared" si="79"/>
        <v>#DIV/0!</v>
      </c>
      <c r="T469" s="6" t="e">
        <f t="shared" si="80"/>
        <v>#DIV/0!</v>
      </c>
      <c r="U469" s="6" t="e">
        <f t="shared" si="81"/>
        <v>#DIV/0!</v>
      </c>
    </row>
    <row r="470" spans="1:21" x14ac:dyDescent="0.25">
      <c r="A470" s="465">
        <v>465</v>
      </c>
      <c r="L470" s="53" t="e">
        <f t="shared" si="72"/>
        <v>#DIV/0!</v>
      </c>
      <c r="M470" s="6" t="e">
        <f t="shared" si="73"/>
        <v>#DIV/0!</v>
      </c>
      <c r="N470" s="6" t="e">
        <f t="shared" si="74"/>
        <v>#DIV/0!</v>
      </c>
      <c r="O470" s="6" t="e">
        <f t="shared" si="75"/>
        <v>#DIV/0!</v>
      </c>
      <c r="P470" s="6" t="e">
        <f t="shared" si="76"/>
        <v>#DIV/0!</v>
      </c>
      <c r="Q470" s="6" t="e">
        <f t="shared" si="77"/>
        <v>#DIV/0!</v>
      </c>
      <c r="R470" s="6" t="e">
        <f t="shared" si="78"/>
        <v>#DIV/0!</v>
      </c>
      <c r="S470" s="6" t="e">
        <f t="shared" si="79"/>
        <v>#DIV/0!</v>
      </c>
      <c r="T470" s="6" t="e">
        <f t="shared" si="80"/>
        <v>#DIV/0!</v>
      </c>
      <c r="U470" s="6" t="e">
        <f t="shared" si="81"/>
        <v>#DIV/0!</v>
      </c>
    </row>
    <row r="471" spans="1:21" x14ac:dyDescent="0.25">
      <c r="A471" s="465">
        <v>466</v>
      </c>
      <c r="L471" s="53" t="e">
        <f t="shared" si="72"/>
        <v>#DIV/0!</v>
      </c>
      <c r="M471" s="6" t="e">
        <f t="shared" si="73"/>
        <v>#DIV/0!</v>
      </c>
      <c r="N471" s="6" t="e">
        <f t="shared" si="74"/>
        <v>#DIV/0!</v>
      </c>
      <c r="O471" s="6" t="e">
        <f t="shared" si="75"/>
        <v>#DIV/0!</v>
      </c>
      <c r="P471" s="6" t="e">
        <f t="shared" si="76"/>
        <v>#DIV/0!</v>
      </c>
      <c r="Q471" s="6" t="e">
        <f t="shared" si="77"/>
        <v>#DIV/0!</v>
      </c>
      <c r="R471" s="6" t="e">
        <f t="shared" si="78"/>
        <v>#DIV/0!</v>
      </c>
      <c r="S471" s="6" t="e">
        <f t="shared" si="79"/>
        <v>#DIV/0!</v>
      </c>
      <c r="T471" s="6" t="e">
        <f t="shared" si="80"/>
        <v>#DIV/0!</v>
      </c>
      <c r="U471" s="6" t="e">
        <f t="shared" si="81"/>
        <v>#DIV/0!</v>
      </c>
    </row>
    <row r="472" spans="1:21" x14ac:dyDescent="0.25">
      <c r="A472" s="465">
        <v>467</v>
      </c>
      <c r="L472" s="53" t="e">
        <f t="shared" si="72"/>
        <v>#DIV/0!</v>
      </c>
      <c r="M472" s="6" t="e">
        <f t="shared" si="73"/>
        <v>#DIV/0!</v>
      </c>
      <c r="N472" s="6" t="e">
        <f t="shared" si="74"/>
        <v>#DIV/0!</v>
      </c>
      <c r="O472" s="6" t="e">
        <f t="shared" si="75"/>
        <v>#DIV/0!</v>
      </c>
      <c r="P472" s="6" t="e">
        <f t="shared" si="76"/>
        <v>#DIV/0!</v>
      </c>
      <c r="Q472" s="6" t="e">
        <f t="shared" si="77"/>
        <v>#DIV/0!</v>
      </c>
      <c r="R472" s="6" t="e">
        <f t="shared" si="78"/>
        <v>#DIV/0!</v>
      </c>
      <c r="S472" s="6" t="e">
        <f t="shared" si="79"/>
        <v>#DIV/0!</v>
      </c>
      <c r="T472" s="6" t="e">
        <f t="shared" si="80"/>
        <v>#DIV/0!</v>
      </c>
      <c r="U472" s="6" t="e">
        <f t="shared" si="81"/>
        <v>#DIV/0!</v>
      </c>
    </row>
    <row r="473" spans="1:21" x14ac:dyDescent="0.25">
      <c r="A473" s="465">
        <v>468</v>
      </c>
      <c r="L473" s="53" t="e">
        <f t="shared" si="72"/>
        <v>#DIV/0!</v>
      </c>
      <c r="M473" s="6" t="e">
        <f t="shared" si="73"/>
        <v>#DIV/0!</v>
      </c>
      <c r="N473" s="6" t="e">
        <f t="shared" si="74"/>
        <v>#DIV/0!</v>
      </c>
      <c r="O473" s="6" t="e">
        <f t="shared" si="75"/>
        <v>#DIV/0!</v>
      </c>
      <c r="P473" s="6" t="e">
        <f t="shared" si="76"/>
        <v>#DIV/0!</v>
      </c>
      <c r="Q473" s="6" t="e">
        <f t="shared" si="77"/>
        <v>#DIV/0!</v>
      </c>
      <c r="R473" s="6" t="e">
        <f t="shared" si="78"/>
        <v>#DIV/0!</v>
      </c>
      <c r="S473" s="6" t="e">
        <f t="shared" si="79"/>
        <v>#DIV/0!</v>
      </c>
      <c r="T473" s="6" t="e">
        <f t="shared" si="80"/>
        <v>#DIV/0!</v>
      </c>
      <c r="U473" s="6" t="e">
        <f t="shared" si="81"/>
        <v>#DIV/0!</v>
      </c>
    </row>
    <row r="474" spans="1:21" x14ac:dyDescent="0.25">
      <c r="A474" s="465">
        <v>469</v>
      </c>
      <c r="L474" s="53" t="e">
        <f t="shared" si="72"/>
        <v>#DIV/0!</v>
      </c>
      <c r="M474" s="6" t="e">
        <f t="shared" si="73"/>
        <v>#DIV/0!</v>
      </c>
      <c r="N474" s="6" t="e">
        <f t="shared" si="74"/>
        <v>#DIV/0!</v>
      </c>
      <c r="O474" s="6" t="e">
        <f t="shared" si="75"/>
        <v>#DIV/0!</v>
      </c>
      <c r="P474" s="6" t="e">
        <f t="shared" si="76"/>
        <v>#DIV/0!</v>
      </c>
      <c r="Q474" s="6" t="e">
        <f t="shared" si="77"/>
        <v>#DIV/0!</v>
      </c>
      <c r="R474" s="6" t="e">
        <f t="shared" si="78"/>
        <v>#DIV/0!</v>
      </c>
      <c r="S474" s="6" t="e">
        <f t="shared" si="79"/>
        <v>#DIV/0!</v>
      </c>
      <c r="T474" s="6" t="e">
        <f t="shared" si="80"/>
        <v>#DIV/0!</v>
      </c>
      <c r="U474" s="6" t="e">
        <f t="shared" si="81"/>
        <v>#DIV/0!</v>
      </c>
    </row>
    <row r="475" spans="1:21" x14ac:dyDescent="0.25">
      <c r="A475" s="465">
        <v>470</v>
      </c>
      <c r="L475" s="53" t="e">
        <f t="shared" si="72"/>
        <v>#DIV/0!</v>
      </c>
      <c r="M475" s="6" t="e">
        <f t="shared" si="73"/>
        <v>#DIV/0!</v>
      </c>
      <c r="N475" s="6" t="e">
        <f t="shared" si="74"/>
        <v>#DIV/0!</v>
      </c>
      <c r="O475" s="6" t="e">
        <f t="shared" si="75"/>
        <v>#DIV/0!</v>
      </c>
      <c r="P475" s="6" t="e">
        <f t="shared" si="76"/>
        <v>#DIV/0!</v>
      </c>
      <c r="Q475" s="6" t="e">
        <f t="shared" si="77"/>
        <v>#DIV/0!</v>
      </c>
      <c r="R475" s="6" t="e">
        <f t="shared" si="78"/>
        <v>#DIV/0!</v>
      </c>
      <c r="S475" s="6" t="e">
        <f t="shared" si="79"/>
        <v>#DIV/0!</v>
      </c>
      <c r="T475" s="6" t="e">
        <f t="shared" si="80"/>
        <v>#DIV/0!</v>
      </c>
      <c r="U475" s="6" t="e">
        <f t="shared" si="81"/>
        <v>#DIV/0!</v>
      </c>
    </row>
    <row r="476" spans="1:21" x14ac:dyDescent="0.25">
      <c r="A476" s="465">
        <v>471</v>
      </c>
      <c r="L476" s="53" t="e">
        <f t="shared" si="72"/>
        <v>#DIV/0!</v>
      </c>
      <c r="M476" s="6" t="e">
        <f t="shared" si="73"/>
        <v>#DIV/0!</v>
      </c>
      <c r="N476" s="6" t="e">
        <f t="shared" si="74"/>
        <v>#DIV/0!</v>
      </c>
      <c r="O476" s="6" t="e">
        <f t="shared" si="75"/>
        <v>#DIV/0!</v>
      </c>
      <c r="P476" s="6" t="e">
        <f t="shared" si="76"/>
        <v>#DIV/0!</v>
      </c>
      <c r="Q476" s="6" t="e">
        <f t="shared" si="77"/>
        <v>#DIV/0!</v>
      </c>
      <c r="R476" s="6" t="e">
        <f t="shared" si="78"/>
        <v>#DIV/0!</v>
      </c>
      <c r="S476" s="6" t="e">
        <f t="shared" si="79"/>
        <v>#DIV/0!</v>
      </c>
      <c r="T476" s="6" t="e">
        <f t="shared" si="80"/>
        <v>#DIV/0!</v>
      </c>
      <c r="U476" s="6" t="e">
        <f t="shared" si="81"/>
        <v>#DIV/0!</v>
      </c>
    </row>
    <row r="477" spans="1:21" x14ac:dyDescent="0.25">
      <c r="A477" s="465">
        <v>472</v>
      </c>
      <c r="L477" s="53" t="e">
        <f t="shared" si="72"/>
        <v>#DIV/0!</v>
      </c>
      <c r="M477" s="6" t="e">
        <f t="shared" si="73"/>
        <v>#DIV/0!</v>
      </c>
      <c r="N477" s="6" t="e">
        <f t="shared" si="74"/>
        <v>#DIV/0!</v>
      </c>
      <c r="O477" s="6" t="e">
        <f t="shared" si="75"/>
        <v>#DIV/0!</v>
      </c>
      <c r="P477" s="6" t="e">
        <f t="shared" si="76"/>
        <v>#DIV/0!</v>
      </c>
      <c r="Q477" s="6" t="e">
        <f t="shared" si="77"/>
        <v>#DIV/0!</v>
      </c>
      <c r="R477" s="6" t="e">
        <f t="shared" si="78"/>
        <v>#DIV/0!</v>
      </c>
      <c r="S477" s="6" t="e">
        <f t="shared" si="79"/>
        <v>#DIV/0!</v>
      </c>
      <c r="T477" s="6" t="e">
        <f t="shared" si="80"/>
        <v>#DIV/0!</v>
      </c>
      <c r="U477" s="6" t="e">
        <f t="shared" si="81"/>
        <v>#DIV/0!</v>
      </c>
    </row>
    <row r="478" spans="1:21" x14ac:dyDescent="0.25">
      <c r="A478" s="465">
        <v>473</v>
      </c>
      <c r="L478" s="53" t="e">
        <f t="shared" si="72"/>
        <v>#DIV/0!</v>
      </c>
      <c r="M478" s="6" t="e">
        <f t="shared" si="73"/>
        <v>#DIV/0!</v>
      </c>
      <c r="N478" s="6" t="e">
        <f t="shared" si="74"/>
        <v>#DIV/0!</v>
      </c>
      <c r="O478" s="6" t="e">
        <f t="shared" si="75"/>
        <v>#DIV/0!</v>
      </c>
      <c r="P478" s="6" t="e">
        <f t="shared" si="76"/>
        <v>#DIV/0!</v>
      </c>
      <c r="Q478" s="6" t="e">
        <f t="shared" si="77"/>
        <v>#DIV/0!</v>
      </c>
      <c r="R478" s="6" t="e">
        <f t="shared" si="78"/>
        <v>#DIV/0!</v>
      </c>
      <c r="S478" s="6" t="e">
        <f t="shared" si="79"/>
        <v>#DIV/0!</v>
      </c>
      <c r="T478" s="6" t="e">
        <f t="shared" si="80"/>
        <v>#DIV/0!</v>
      </c>
      <c r="U478" s="6" t="e">
        <f t="shared" si="81"/>
        <v>#DIV/0!</v>
      </c>
    </row>
    <row r="479" spans="1:21" x14ac:dyDescent="0.25">
      <c r="A479" s="465">
        <v>474</v>
      </c>
      <c r="L479" s="53" t="e">
        <f t="shared" si="72"/>
        <v>#DIV/0!</v>
      </c>
      <c r="M479" s="6" t="e">
        <f t="shared" si="73"/>
        <v>#DIV/0!</v>
      </c>
      <c r="N479" s="6" t="e">
        <f t="shared" si="74"/>
        <v>#DIV/0!</v>
      </c>
      <c r="O479" s="6" t="e">
        <f t="shared" si="75"/>
        <v>#DIV/0!</v>
      </c>
      <c r="P479" s="6" t="e">
        <f t="shared" si="76"/>
        <v>#DIV/0!</v>
      </c>
      <c r="Q479" s="6" t="e">
        <f t="shared" si="77"/>
        <v>#DIV/0!</v>
      </c>
      <c r="R479" s="6" t="e">
        <f t="shared" si="78"/>
        <v>#DIV/0!</v>
      </c>
      <c r="S479" s="6" t="e">
        <f t="shared" si="79"/>
        <v>#DIV/0!</v>
      </c>
      <c r="T479" s="6" t="e">
        <f t="shared" si="80"/>
        <v>#DIV/0!</v>
      </c>
      <c r="U479" s="6" t="e">
        <f t="shared" si="81"/>
        <v>#DIV/0!</v>
      </c>
    </row>
    <row r="480" spans="1:21" x14ac:dyDescent="0.25">
      <c r="A480" s="465">
        <v>475</v>
      </c>
      <c r="L480" s="53" t="e">
        <f t="shared" si="72"/>
        <v>#DIV/0!</v>
      </c>
      <c r="M480" s="6" t="e">
        <f t="shared" si="73"/>
        <v>#DIV/0!</v>
      </c>
      <c r="N480" s="6" t="e">
        <f t="shared" si="74"/>
        <v>#DIV/0!</v>
      </c>
      <c r="O480" s="6" t="e">
        <f t="shared" si="75"/>
        <v>#DIV/0!</v>
      </c>
      <c r="P480" s="6" t="e">
        <f t="shared" si="76"/>
        <v>#DIV/0!</v>
      </c>
      <c r="Q480" s="6" t="e">
        <f t="shared" si="77"/>
        <v>#DIV/0!</v>
      </c>
      <c r="R480" s="6" t="e">
        <f t="shared" si="78"/>
        <v>#DIV/0!</v>
      </c>
      <c r="S480" s="6" t="e">
        <f t="shared" si="79"/>
        <v>#DIV/0!</v>
      </c>
      <c r="T480" s="6" t="e">
        <f t="shared" si="80"/>
        <v>#DIV/0!</v>
      </c>
      <c r="U480" s="6" t="e">
        <f t="shared" si="81"/>
        <v>#DIV/0!</v>
      </c>
    </row>
    <row r="481" spans="1:21" x14ac:dyDescent="0.25">
      <c r="A481" s="465">
        <v>476</v>
      </c>
      <c r="L481" s="53" t="e">
        <f t="shared" si="72"/>
        <v>#DIV/0!</v>
      </c>
      <c r="M481" s="6" t="e">
        <f t="shared" si="73"/>
        <v>#DIV/0!</v>
      </c>
      <c r="N481" s="6" t="e">
        <f t="shared" si="74"/>
        <v>#DIV/0!</v>
      </c>
      <c r="O481" s="6" t="e">
        <f t="shared" si="75"/>
        <v>#DIV/0!</v>
      </c>
      <c r="P481" s="6" t="e">
        <f t="shared" si="76"/>
        <v>#DIV/0!</v>
      </c>
      <c r="Q481" s="6" t="e">
        <f t="shared" si="77"/>
        <v>#DIV/0!</v>
      </c>
      <c r="R481" s="6" t="e">
        <f t="shared" si="78"/>
        <v>#DIV/0!</v>
      </c>
      <c r="S481" s="6" t="e">
        <f t="shared" si="79"/>
        <v>#DIV/0!</v>
      </c>
      <c r="T481" s="6" t="e">
        <f t="shared" si="80"/>
        <v>#DIV/0!</v>
      </c>
      <c r="U481" s="6" t="e">
        <f t="shared" si="81"/>
        <v>#DIV/0!</v>
      </c>
    </row>
    <row r="482" spans="1:21" x14ac:dyDescent="0.25">
      <c r="A482" s="465">
        <v>477</v>
      </c>
      <c r="L482" s="53" t="e">
        <f t="shared" si="72"/>
        <v>#DIV/0!</v>
      </c>
      <c r="M482" s="6" t="e">
        <f t="shared" si="73"/>
        <v>#DIV/0!</v>
      </c>
      <c r="N482" s="6" t="e">
        <f t="shared" si="74"/>
        <v>#DIV/0!</v>
      </c>
      <c r="O482" s="6" t="e">
        <f t="shared" si="75"/>
        <v>#DIV/0!</v>
      </c>
      <c r="P482" s="6" t="e">
        <f t="shared" si="76"/>
        <v>#DIV/0!</v>
      </c>
      <c r="Q482" s="6" t="e">
        <f t="shared" si="77"/>
        <v>#DIV/0!</v>
      </c>
      <c r="R482" s="6" t="e">
        <f t="shared" si="78"/>
        <v>#DIV/0!</v>
      </c>
      <c r="S482" s="6" t="e">
        <f t="shared" si="79"/>
        <v>#DIV/0!</v>
      </c>
      <c r="T482" s="6" t="e">
        <f t="shared" si="80"/>
        <v>#DIV/0!</v>
      </c>
      <c r="U482" s="6" t="e">
        <f t="shared" si="81"/>
        <v>#DIV/0!</v>
      </c>
    </row>
    <row r="483" spans="1:21" x14ac:dyDescent="0.25">
      <c r="A483" s="465">
        <v>478</v>
      </c>
      <c r="L483" s="53" t="e">
        <f t="shared" si="72"/>
        <v>#DIV/0!</v>
      </c>
      <c r="M483" s="6" t="e">
        <f t="shared" si="73"/>
        <v>#DIV/0!</v>
      </c>
      <c r="N483" s="6" t="e">
        <f t="shared" si="74"/>
        <v>#DIV/0!</v>
      </c>
      <c r="O483" s="6" t="e">
        <f t="shared" si="75"/>
        <v>#DIV/0!</v>
      </c>
      <c r="P483" s="6" t="e">
        <f t="shared" si="76"/>
        <v>#DIV/0!</v>
      </c>
      <c r="Q483" s="6" t="e">
        <f t="shared" si="77"/>
        <v>#DIV/0!</v>
      </c>
      <c r="R483" s="6" t="e">
        <f t="shared" si="78"/>
        <v>#DIV/0!</v>
      </c>
      <c r="S483" s="6" t="e">
        <f t="shared" si="79"/>
        <v>#DIV/0!</v>
      </c>
      <c r="T483" s="6" t="e">
        <f t="shared" si="80"/>
        <v>#DIV/0!</v>
      </c>
      <c r="U483" s="6" t="e">
        <f t="shared" si="81"/>
        <v>#DIV/0!</v>
      </c>
    </row>
    <row r="484" spans="1:21" x14ac:dyDescent="0.25">
      <c r="A484" s="465">
        <v>479</v>
      </c>
      <c r="L484" s="53" t="e">
        <f t="shared" si="72"/>
        <v>#DIV/0!</v>
      </c>
      <c r="M484" s="6" t="e">
        <f t="shared" si="73"/>
        <v>#DIV/0!</v>
      </c>
      <c r="N484" s="6" t="e">
        <f t="shared" si="74"/>
        <v>#DIV/0!</v>
      </c>
      <c r="O484" s="6" t="e">
        <f t="shared" si="75"/>
        <v>#DIV/0!</v>
      </c>
      <c r="P484" s="6" t="e">
        <f t="shared" si="76"/>
        <v>#DIV/0!</v>
      </c>
      <c r="Q484" s="6" t="e">
        <f t="shared" si="77"/>
        <v>#DIV/0!</v>
      </c>
      <c r="R484" s="6" t="e">
        <f t="shared" si="78"/>
        <v>#DIV/0!</v>
      </c>
      <c r="S484" s="6" t="e">
        <f t="shared" si="79"/>
        <v>#DIV/0!</v>
      </c>
      <c r="T484" s="6" t="e">
        <f t="shared" si="80"/>
        <v>#DIV/0!</v>
      </c>
      <c r="U484" s="6" t="e">
        <f t="shared" si="81"/>
        <v>#DIV/0!</v>
      </c>
    </row>
    <row r="485" spans="1:21" x14ac:dyDescent="0.25">
      <c r="A485" s="465">
        <v>480</v>
      </c>
      <c r="L485" s="53" t="e">
        <f t="shared" si="72"/>
        <v>#DIV/0!</v>
      </c>
      <c r="M485" s="6" t="e">
        <f t="shared" si="73"/>
        <v>#DIV/0!</v>
      </c>
      <c r="N485" s="6" t="e">
        <f t="shared" si="74"/>
        <v>#DIV/0!</v>
      </c>
      <c r="O485" s="6" t="e">
        <f t="shared" si="75"/>
        <v>#DIV/0!</v>
      </c>
      <c r="P485" s="6" t="e">
        <f t="shared" si="76"/>
        <v>#DIV/0!</v>
      </c>
      <c r="Q485" s="6" t="e">
        <f t="shared" si="77"/>
        <v>#DIV/0!</v>
      </c>
      <c r="R485" s="6" t="e">
        <f t="shared" si="78"/>
        <v>#DIV/0!</v>
      </c>
      <c r="S485" s="6" t="e">
        <f t="shared" si="79"/>
        <v>#DIV/0!</v>
      </c>
      <c r="T485" s="6" t="e">
        <f t="shared" si="80"/>
        <v>#DIV/0!</v>
      </c>
      <c r="U485" s="6" t="e">
        <f t="shared" si="81"/>
        <v>#DIV/0!</v>
      </c>
    </row>
    <row r="486" spans="1:21" x14ac:dyDescent="0.25">
      <c r="A486" s="465">
        <v>481</v>
      </c>
      <c r="L486" s="53" t="e">
        <f t="shared" si="72"/>
        <v>#DIV/0!</v>
      </c>
      <c r="M486" s="6" t="e">
        <f t="shared" si="73"/>
        <v>#DIV/0!</v>
      </c>
      <c r="N486" s="6" t="e">
        <f t="shared" si="74"/>
        <v>#DIV/0!</v>
      </c>
      <c r="O486" s="6" t="e">
        <f t="shared" si="75"/>
        <v>#DIV/0!</v>
      </c>
      <c r="P486" s="6" t="e">
        <f t="shared" si="76"/>
        <v>#DIV/0!</v>
      </c>
      <c r="Q486" s="6" t="e">
        <f t="shared" si="77"/>
        <v>#DIV/0!</v>
      </c>
      <c r="R486" s="6" t="e">
        <f t="shared" si="78"/>
        <v>#DIV/0!</v>
      </c>
      <c r="S486" s="6" t="e">
        <f t="shared" si="79"/>
        <v>#DIV/0!</v>
      </c>
      <c r="T486" s="6" t="e">
        <f t="shared" si="80"/>
        <v>#DIV/0!</v>
      </c>
      <c r="U486" s="6" t="e">
        <f t="shared" si="81"/>
        <v>#DIV/0!</v>
      </c>
    </row>
    <row r="487" spans="1:21" x14ac:dyDescent="0.25">
      <c r="A487" s="465">
        <v>482</v>
      </c>
      <c r="L487" s="53" t="e">
        <f t="shared" si="72"/>
        <v>#DIV/0!</v>
      </c>
      <c r="M487" s="6" t="e">
        <f t="shared" si="73"/>
        <v>#DIV/0!</v>
      </c>
      <c r="N487" s="6" t="e">
        <f t="shared" si="74"/>
        <v>#DIV/0!</v>
      </c>
      <c r="O487" s="6" t="e">
        <f t="shared" si="75"/>
        <v>#DIV/0!</v>
      </c>
      <c r="P487" s="6" t="e">
        <f t="shared" si="76"/>
        <v>#DIV/0!</v>
      </c>
      <c r="Q487" s="6" t="e">
        <f t="shared" si="77"/>
        <v>#DIV/0!</v>
      </c>
      <c r="R487" s="6" t="e">
        <f t="shared" si="78"/>
        <v>#DIV/0!</v>
      </c>
      <c r="S487" s="6" t="e">
        <f t="shared" si="79"/>
        <v>#DIV/0!</v>
      </c>
      <c r="T487" s="6" t="e">
        <f t="shared" si="80"/>
        <v>#DIV/0!</v>
      </c>
      <c r="U487" s="6" t="e">
        <f t="shared" si="81"/>
        <v>#DIV/0!</v>
      </c>
    </row>
    <row r="488" spans="1:21" x14ac:dyDescent="0.25">
      <c r="A488" s="465">
        <v>483</v>
      </c>
      <c r="L488" s="53" t="e">
        <f t="shared" si="72"/>
        <v>#DIV/0!</v>
      </c>
      <c r="M488" s="6" t="e">
        <f t="shared" si="73"/>
        <v>#DIV/0!</v>
      </c>
      <c r="N488" s="6" t="e">
        <f t="shared" si="74"/>
        <v>#DIV/0!</v>
      </c>
      <c r="O488" s="6" t="e">
        <f t="shared" si="75"/>
        <v>#DIV/0!</v>
      </c>
      <c r="P488" s="6" t="e">
        <f t="shared" si="76"/>
        <v>#DIV/0!</v>
      </c>
      <c r="Q488" s="6" t="e">
        <f t="shared" si="77"/>
        <v>#DIV/0!</v>
      </c>
      <c r="R488" s="6" t="e">
        <f t="shared" si="78"/>
        <v>#DIV/0!</v>
      </c>
      <c r="S488" s="6" t="e">
        <f t="shared" si="79"/>
        <v>#DIV/0!</v>
      </c>
      <c r="T488" s="6" t="e">
        <f t="shared" si="80"/>
        <v>#DIV/0!</v>
      </c>
      <c r="U488" s="6" t="e">
        <f t="shared" si="81"/>
        <v>#DIV/0!</v>
      </c>
    </row>
    <row r="489" spans="1:21" x14ac:dyDescent="0.25">
      <c r="A489" s="465">
        <v>484</v>
      </c>
      <c r="L489" s="53" t="e">
        <f t="shared" si="72"/>
        <v>#DIV/0!</v>
      </c>
      <c r="M489" s="6" t="e">
        <f t="shared" si="73"/>
        <v>#DIV/0!</v>
      </c>
      <c r="N489" s="6" t="e">
        <f t="shared" si="74"/>
        <v>#DIV/0!</v>
      </c>
      <c r="O489" s="6" t="e">
        <f t="shared" si="75"/>
        <v>#DIV/0!</v>
      </c>
      <c r="P489" s="6" t="e">
        <f t="shared" si="76"/>
        <v>#DIV/0!</v>
      </c>
      <c r="Q489" s="6" t="e">
        <f t="shared" si="77"/>
        <v>#DIV/0!</v>
      </c>
      <c r="R489" s="6" t="e">
        <f t="shared" si="78"/>
        <v>#DIV/0!</v>
      </c>
      <c r="S489" s="6" t="e">
        <f t="shared" si="79"/>
        <v>#DIV/0!</v>
      </c>
      <c r="T489" s="6" t="e">
        <f t="shared" si="80"/>
        <v>#DIV/0!</v>
      </c>
      <c r="U489" s="6" t="e">
        <f t="shared" si="81"/>
        <v>#DIV/0!</v>
      </c>
    </row>
    <row r="490" spans="1:21" x14ac:dyDescent="0.25">
      <c r="A490" s="465">
        <v>485</v>
      </c>
      <c r="L490" s="53" t="e">
        <f t="shared" si="72"/>
        <v>#DIV/0!</v>
      </c>
      <c r="M490" s="6" t="e">
        <f t="shared" si="73"/>
        <v>#DIV/0!</v>
      </c>
      <c r="N490" s="6" t="e">
        <f t="shared" si="74"/>
        <v>#DIV/0!</v>
      </c>
      <c r="O490" s="6" t="e">
        <f t="shared" si="75"/>
        <v>#DIV/0!</v>
      </c>
      <c r="P490" s="6" t="e">
        <f t="shared" si="76"/>
        <v>#DIV/0!</v>
      </c>
      <c r="Q490" s="6" t="e">
        <f t="shared" si="77"/>
        <v>#DIV/0!</v>
      </c>
      <c r="R490" s="6" t="e">
        <f t="shared" si="78"/>
        <v>#DIV/0!</v>
      </c>
      <c r="S490" s="6" t="e">
        <f t="shared" si="79"/>
        <v>#DIV/0!</v>
      </c>
      <c r="T490" s="6" t="e">
        <f t="shared" si="80"/>
        <v>#DIV/0!</v>
      </c>
      <c r="U490" s="6" t="e">
        <f t="shared" si="81"/>
        <v>#DIV/0!</v>
      </c>
    </row>
    <row r="491" spans="1:21" x14ac:dyDescent="0.25">
      <c r="A491" s="465">
        <v>486</v>
      </c>
      <c r="L491" s="53" t="e">
        <f t="shared" si="72"/>
        <v>#DIV/0!</v>
      </c>
      <c r="M491" s="6" t="e">
        <f t="shared" si="73"/>
        <v>#DIV/0!</v>
      </c>
      <c r="N491" s="6" t="e">
        <f t="shared" si="74"/>
        <v>#DIV/0!</v>
      </c>
      <c r="O491" s="6" t="e">
        <f t="shared" si="75"/>
        <v>#DIV/0!</v>
      </c>
      <c r="P491" s="6" t="e">
        <f t="shared" si="76"/>
        <v>#DIV/0!</v>
      </c>
      <c r="Q491" s="6" t="e">
        <f t="shared" si="77"/>
        <v>#DIV/0!</v>
      </c>
      <c r="R491" s="6" t="e">
        <f t="shared" si="78"/>
        <v>#DIV/0!</v>
      </c>
      <c r="S491" s="6" t="e">
        <f t="shared" si="79"/>
        <v>#DIV/0!</v>
      </c>
      <c r="T491" s="6" t="e">
        <f t="shared" si="80"/>
        <v>#DIV/0!</v>
      </c>
      <c r="U491" s="6" t="e">
        <f t="shared" si="81"/>
        <v>#DIV/0!</v>
      </c>
    </row>
    <row r="492" spans="1:21" x14ac:dyDescent="0.25">
      <c r="A492" s="465">
        <v>487</v>
      </c>
      <c r="L492" s="53" t="e">
        <f t="shared" si="72"/>
        <v>#DIV/0!</v>
      </c>
      <c r="M492" s="6" t="e">
        <f t="shared" si="73"/>
        <v>#DIV/0!</v>
      </c>
      <c r="N492" s="6" t="e">
        <f t="shared" si="74"/>
        <v>#DIV/0!</v>
      </c>
      <c r="O492" s="6" t="e">
        <f t="shared" si="75"/>
        <v>#DIV/0!</v>
      </c>
      <c r="P492" s="6" t="e">
        <f t="shared" si="76"/>
        <v>#DIV/0!</v>
      </c>
      <c r="Q492" s="6" t="e">
        <f t="shared" si="77"/>
        <v>#DIV/0!</v>
      </c>
      <c r="R492" s="6" t="e">
        <f t="shared" si="78"/>
        <v>#DIV/0!</v>
      </c>
      <c r="S492" s="6" t="e">
        <f t="shared" si="79"/>
        <v>#DIV/0!</v>
      </c>
      <c r="T492" s="6" t="e">
        <f t="shared" si="80"/>
        <v>#DIV/0!</v>
      </c>
      <c r="U492" s="6" t="e">
        <f t="shared" si="81"/>
        <v>#DIV/0!</v>
      </c>
    </row>
    <row r="493" spans="1:21" x14ac:dyDescent="0.25">
      <c r="A493" s="465">
        <v>488</v>
      </c>
      <c r="L493" s="53" t="e">
        <f t="shared" si="72"/>
        <v>#DIV/0!</v>
      </c>
      <c r="M493" s="6" t="e">
        <f t="shared" si="73"/>
        <v>#DIV/0!</v>
      </c>
      <c r="N493" s="6" t="e">
        <f t="shared" si="74"/>
        <v>#DIV/0!</v>
      </c>
      <c r="O493" s="6" t="e">
        <f t="shared" si="75"/>
        <v>#DIV/0!</v>
      </c>
      <c r="P493" s="6" t="e">
        <f t="shared" si="76"/>
        <v>#DIV/0!</v>
      </c>
      <c r="Q493" s="6" t="e">
        <f t="shared" si="77"/>
        <v>#DIV/0!</v>
      </c>
      <c r="R493" s="6" t="e">
        <f t="shared" si="78"/>
        <v>#DIV/0!</v>
      </c>
      <c r="S493" s="6" t="e">
        <f t="shared" si="79"/>
        <v>#DIV/0!</v>
      </c>
      <c r="T493" s="6" t="e">
        <f t="shared" si="80"/>
        <v>#DIV/0!</v>
      </c>
      <c r="U493" s="6" t="e">
        <f t="shared" si="81"/>
        <v>#DIV/0!</v>
      </c>
    </row>
    <row r="494" spans="1:21" x14ac:dyDescent="0.25">
      <c r="A494" s="465">
        <v>489</v>
      </c>
      <c r="L494" s="53" t="e">
        <f t="shared" si="72"/>
        <v>#DIV/0!</v>
      </c>
      <c r="M494" s="6" t="e">
        <f t="shared" si="73"/>
        <v>#DIV/0!</v>
      </c>
      <c r="N494" s="6" t="e">
        <f t="shared" si="74"/>
        <v>#DIV/0!</v>
      </c>
      <c r="O494" s="6" t="e">
        <f t="shared" si="75"/>
        <v>#DIV/0!</v>
      </c>
      <c r="P494" s="6" t="e">
        <f t="shared" si="76"/>
        <v>#DIV/0!</v>
      </c>
      <c r="Q494" s="6" t="e">
        <f t="shared" si="77"/>
        <v>#DIV/0!</v>
      </c>
      <c r="R494" s="6" t="e">
        <f t="shared" si="78"/>
        <v>#DIV/0!</v>
      </c>
      <c r="S494" s="6" t="e">
        <f t="shared" si="79"/>
        <v>#DIV/0!</v>
      </c>
      <c r="T494" s="6" t="e">
        <f t="shared" si="80"/>
        <v>#DIV/0!</v>
      </c>
      <c r="U494" s="6" t="e">
        <f t="shared" si="81"/>
        <v>#DIV/0!</v>
      </c>
    </row>
    <row r="495" spans="1:21" x14ac:dyDescent="0.25">
      <c r="A495" s="465">
        <v>490</v>
      </c>
      <c r="L495" s="53" t="e">
        <f t="shared" si="72"/>
        <v>#DIV/0!</v>
      </c>
      <c r="M495" s="6" t="e">
        <f t="shared" si="73"/>
        <v>#DIV/0!</v>
      </c>
      <c r="N495" s="6" t="e">
        <f t="shared" si="74"/>
        <v>#DIV/0!</v>
      </c>
      <c r="O495" s="6" t="e">
        <f t="shared" si="75"/>
        <v>#DIV/0!</v>
      </c>
      <c r="P495" s="6" t="e">
        <f t="shared" si="76"/>
        <v>#DIV/0!</v>
      </c>
      <c r="Q495" s="6" t="e">
        <f t="shared" si="77"/>
        <v>#DIV/0!</v>
      </c>
      <c r="R495" s="6" t="e">
        <f t="shared" si="78"/>
        <v>#DIV/0!</v>
      </c>
      <c r="S495" s="6" t="e">
        <f t="shared" si="79"/>
        <v>#DIV/0!</v>
      </c>
      <c r="T495" s="6" t="e">
        <f t="shared" si="80"/>
        <v>#DIV/0!</v>
      </c>
      <c r="U495" s="6" t="e">
        <f t="shared" si="81"/>
        <v>#DIV/0!</v>
      </c>
    </row>
    <row r="496" spans="1:21" x14ac:dyDescent="0.25">
      <c r="A496" s="465">
        <v>491</v>
      </c>
      <c r="L496" s="53" t="e">
        <f t="shared" si="72"/>
        <v>#DIV/0!</v>
      </c>
      <c r="M496" s="6" t="e">
        <f t="shared" si="73"/>
        <v>#DIV/0!</v>
      </c>
      <c r="N496" s="6" t="e">
        <f t="shared" si="74"/>
        <v>#DIV/0!</v>
      </c>
      <c r="O496" s="6" t="e">
        <f t="shared" si="75"/>
        <v>#DIV/0!</v>
      </c>
      <c r="P496" s="6" t="e">
        <f t="shared" si="76"/>
        <v>#DIV/0!</v>
      </c>
      <c r="Q496" s="6" t="e">
        <f t="shared" si="77"/>
        <v>#DIV/0!</v>
      </c>
      <c r="R496" s="6" t="e">
        <f t="shared" si="78"/>
        <v>#DIV/0!</v>
      </c>
      <c r="S496" s="6" t="e">
        <f t="shared" si="79"/>
        <v>#DIV/0!</v>
      </c>
      <c r="T496" s="6" t="e">
        <f t="shared" si="80"/>
        <v>#DIV/0!</v>
      </c>
      <c r="U496" s="6" t="e">
        <f t="shared" si="81"/>
        <v>#DIV/0!</v>
      </c>
    </row>
    <row r="497" spans="1:21" x14ac:dyDescent="0.25">
      <c r="A497" s="465">
        <v>492</v>
      </c>
      <c r="L497" s="53" t="e">
        <f t="shared" si="72"/>
        <v>#DIV/0!</v>
      </c>
      <c r="M497" s="6" t="e">
        <f t="shared" si="73"/>
        <v>#DIV/0!</v>
      </c>
      <c r="N497" s="6" t="e">
        <f t="shared" si="74"/>
        <v>#DIV/0!</v>
      </c>
      <c r="O497" s="6" t="e">
        <f t="shared" si="75"/>
        <v>#DIV/0!</v>
      </c>
      <c r="P497" s="6" t="e">
        <f t="shared" si="76"/>
        <v>#DIV/0!</v>
      </c>
      <c r="Q497" s="6" t="e">
        <f t="shared" si="77"/>
        <v>#DIV/0!</v>
      </c>
      <c r="R497" s="6" t="e">
        <f t="shared" si="78"/>
        <v>#DIV/0!</v>
      </c>
      <c r="S497" s="6" t="e">
        <f t="shared" si="79"/>
        <v>#DIV/0!</v>
      </c>
      <c r="T497" s="6" t="e">
        <f t="shared" si="80"/>
        <v>#DIV/0!</v>
      </c>
      <c r="U497" s="6" t="e">
        <f t="shared" si="81"/>
        <v>#DIV/0!</v>
      </c>
    </row>
    <row r="498" spans="1:21" x14ac:dyDescent="0.25">
      <c r="A498" s="465">
        <v>493</v>
      </c>
      <c r="L498" s="53" t="e">
        <f t="shared" si="72"/>
        <v>#DIV/0!</v>
      </c>
      <c r="M498" s="6" t="e">
        <f t="shared" si="73"/>
        <v>#DIV/0!</v>
      </c>
      <c r="N498" s="6" t="e">
        <f t="shared" si="74"/>
        <v>#DIV/0!</v>
      </c>
      <c r="O498" s="6" t="e">
        <f t="shared" si="75"/>
        <v>#DIV/0!</v>
      </c>
      <c r="P498" s="6" t="e">
        <f t="shared" si="76"/>
        <v>#DIV/0!</v>
      </c>
      <c r="Q498" s="6" t="e">
        <f t="shared" si="77"/>
        <v>#DIV/0!</v>
      </c>
      <c r="R498" s="6" t="e">
        <f t="shared" si="78"/>
        <v>#DIV/0!</v>
      </c>
      <c r="S498" s="6" t="e">
        <f t="shared" si="79"/>
        <v>#DIV/0!</v>
      </c>
      <c r="T498" s="6" t="e">
        <f t="shared" si="80"/>
        <v>#DIV/0!</v>
      </c>
      <c r="U498" s="6" t="e">
        <f t="shared" si="81"/>
        <v>#DIV/0!</v>
      </c>
    </row>
    <row r="499" spans="1:21" x14ac:dyDescent="0.25">
      <c r="A499" s="465">
        <v>494</v>
      </c>
      <c r="L499" s="53" t="e">
        <f t="shared" si="72"/>
        <v>#DIV/0!</v>
      </c>
      <c r="M499" s="6" t="e">
        <f t="shared" si="73"/>
        <v>#DIV/0!</v>
      </c>
      <c r="N499" s="6" t="e">
        <f t="shared" si="74"/>
        <v>#DIV/0!</v>
      </c>
      <c r="O499" s="6" t="e">
        <f t="shared" si="75"/>
        <v>#DIV/0!</v>
      </c>
      <c r="P499" s="6" t="e">
        <f t="shared" si="76"/>
        <v>#DIV/0!</v>
      </c>
      <c r="Q499" s="6" t="e">
        <f t="shared" si="77"/>
        <v>#DIV/0!</v>
      </c>
      <c r="R499" s="6" t="e">
        <f t="shared" si="78"/>
        <v>#DIV/0!</v>
      </c>
      <c r="S499" s="6" t="e">
        <f t="shared" si="79"/>
        <v>#DIV/0!</v>
      </c>
      <c r="T499" s="6" t="e">
        <f t="shared" si="80"/>
        <v>#DIV/0!</v>
      </c>
      <c r="U499" s="6" t="e">
        <f t="shared" si="81"/>
        <v>#DIV/0!</v>
      </c>
    </row>
    <row r="500" spans="1:21" x14ac:dyDescent="0.25">
      <c r="A500" s="465">
        <v>495</v>
      </c>
      <c r="L500" s="53" t="e">
        <f t="shared" si="72"/>
        <v>#DIV/0!</v>
      </c>
      <c r="M500" s="6" t="e">
        <f t="shared" si="73"/>
        <v>#DIV/0!</v>
      </c>
      <c r="N500" s="6" t="e">
        <f t="shared" si="74"/>
        <v>#DIV/0!</v>
      </c>
      <c r="O500" s="6" t="e">
        <f t="shared" si="75"/>
        <v>#DIV/0!</v>
      </c>
      <c r="P500" s="6" t="e">
        <f t="shared" si="76"/>
        <v>#DIV/0!</v>
      </c>
      <c r="Q500" s="6" t="e">
        <f t="shared" si="77"/>
        <v>#DIV/0!</v>
      </c>
      <c r="R500" s="6" t="e">
        <f t="shared" si="78"/>
        <v>#DIV/0!</v>
      </c>
      <c r="S500" s="6" t="e">
        <f t="shared" si="79"/>
        <v>#DIV/0!</v>
      </c>
      <c r="T500" s="6" t="e">
        <f t="shared" si="80"/>
        <v>#DIV/0!</v>
      </c>
      <c r="U500" s="6" t="e">
        <f t="shared" si="81"/>
        <v>#DIV/0!</v>
      </c>
    </row>
    <row r="501" spans="1:21" x14ac:dyDescent="0.25">
      <c r="A501" s="465">
        <v>496</v>
      </c>
      <c r="L501" s="53" t="e">
        <f t="shared" si="72"/>
        <v>#DIV/0!</v>
      </c>
      <c r="M501" s="6" t="e">
        <f t="shared" si="73"/>
        <v>#DIV/0!</v>
      </c>
      <c r="N501" s="6" t="e">
        <f t="shared" si="74"/>
        <v>#DIV/0!</v>
      </c>
      <c r="O501" s="6" t="e">
        <f t="shared" si="75"/>
        <v>#DIV/0!</v>
      </c>
      <c r="P501" s="6" t="e">
        <f t="shared" si="76"/>
        <v>#DIV/0!</v>
      </c>
      <c r="Q501" s="6" t="e">
        <f t="shared" si="77"/>
        <v>#DIV/0!</v>
      </c>
      <c r="R501" s="6" t="e">
        <f t="shared" si="78"/>
        <v>#DIV/0!</v>
      </c>
      <c r="S501" s="6" t="e">
        <f t="shared" si="79"/>
        <v>#DIV/0!</v>
      </c>
      <c r="T501" s="6" t="e">
        <f t="shared" si="80"/>
        <v>#DIV/0!</v>
      </c>
      <c r="U501" s="6" t="e">
        <f t="shared" si="81"/>
        <v>#DIV/0!</v>
      </c>
    </row>
    <row r="502" spans="1:21" x14ac:dyDescent="0.25">
      <c r="A502" s="465">
        <v>497</v>
      </c>
      <c r="L502" s="53" t="e">
        <f t="shared" si="72"/>
        <v>#DIV/0!</v>
      </c>
      <c r="M502" s="6" t="e">
        <f t="shared" si="73"/>
        <v>#DIV/0!</v>
      </c>
      <c r="N502" s="6" t="e">
        <f t="shared" si="74"/>
        <v>#DIV/0!</v>
      </c>
      <c r="O502" s="6" t="e">
        <f t="shared" si="75"/>
        <v>#DIV/0!</v>
      </c>
      <c r="P502" s="6" t="e">
        <f t="shared" si="76"/>
        <v>#DIV/0!</v>
      </c>
      <c r="Q502" s="6" t="e">
        <f t="shared" si="77"/>
        <v>#DIV/0!</v>
      </c>
      <c r="R502" s="6" t="e">
        <f t="shared" si="78"/>
        <v>#DIV/0!</v>
      </c>
      <c r="S502" s="6" t="e">
        <f t="shared" si="79"/>
        <v>#DIV/0!</v>
      </c>
      <c r="T502" s="6" t="e">
        <f t="shared" si="80"/>
        <v>#DIV/0!</v>
      </c>
      <c r="U502" s="6" t="e">
        <f t="shared" si="81"/>
        <v>#DIV/0!</v>
      </c>
    </row>
    <row r="503" spans="1:21" x14ac:dyDescent="0.25">
      <c r="A503" s="465">
        <v>498</v>
      </c>
      <c r="L503" s="53" t="e">
        <f t="shared" si="72"/>
        <v>#DIV/0!</v>
      </c>
      <c r="M503" s="6" t="e">
        <f t="shared" si="73"/>
        <v>#DIV/0!</v>
      </c>
      <c r="N503" s="6" t="e">
        <f t="shared" si="74"/>
        <v>#DIV/0!</v>
      </c>
      <c r="O503" s="6" t="e">
        <f t="shared" si="75"/>
        <v>#DIV/0!</v>
      </c>
      <c r="P503" s="6" t="e">
        <f t="shared" si="76"/>
        <v>#DIV/0!</v>
      </c>
      <c r="Q503" s="6" t="e">
        <f t="shared" si="77"/>
        <v>#DIV/0!</v>
      </c>
      <c r="R503" s="6" t="e">
        <f t="shared" si="78"/>
        <v>#DIV/0!</v>
      </c>
      <c r="S503" s="6" t="e">
        <f t="shared" si="79"/>
        <v>#DIV/0!</v>
      </c>
      <c r="T503" s="6" t="e">
        <f t="shared" si="80"/>
        <v>#DIV/0!</v>
      </c>
      <c r="U503" s="6" t="e">
        <f t="shared" si="81"/>
        <v>#DIV/0!</v>
      </c>
    </row>
    <row r="504" spans="1:21" x14ac:dyDescent="0.25">
      <c r="A504" s="465">
        <v>499</v>
      </c>
      <c r="L504" s="53" t="e">
        <f t="shared" si="72"/>
        <v>#DIV/0!</v>
      </c>
      <c r="M504" s="6" t="e">
        <f t="shared" si="73"/>
        <v>#DIV/0!</v>
      </c>
      <c r="N504" s="6" t="e">
        <f t="shared" si="74"/>
        <v>#DIV/0!</v>
      </c>
      <c r="O504" s="6" t="e">
        <f t="shared" si="75"/>
        <v>#DIV/0!</v>
      </c>
      <c r="P504" s="6" t="e">
        <f t="shared" si="76"/>
        <v>#DIV/0!</v>
      </c>
      <c r="Q504" s="6" t="e">
        <f t="shared" si="77"/>
        <v>#DIV/0!</v>
      </c>
      <c r="R504" s="6" t="e">
        <f t="shared" si="78"/>
        <v>#DIV/0!</v>
      </c>
      <c r="S504" s="6" t="e">
        <f t="shared" si="79"/>
        <v>#DIV/0!</v>
      </c>
      <c r="T504" s="6" t="e">
        <f t="shared" si="80"/>
        <v>#DIV/0!</v>
      </c>
      <c r="U504" s="6" t="e">
        <f t="shared" si="81"/>
        <v>#DIV/0!</v>
      </c>
    </row>
    <row r="505" spans="1:21" x14ac:dyDescent="0.25">
      <c r="A505" s="466">
        <v>500</v>
      </c>
      <c r="L505" s="53" t="e">
        <f t="shared" si="72"/>
        <v>#DIV/0!</v>
      </c>
      <c r="M505" s="6" t="e">
        <f t="shared" si="73"/>
        <v>#DIV/0!</v>
      </c>
      <c r="N505" s="6" t="e">
        <f t="shared" si="74"/>
        <v>#DIV/0!</v>
      </c>
      <c r="O505" s="6" t="e">
        <f t="shared" si="75"/>
        <v>#DIV/0!</v>
      </c>
      <c r="P505" s="6" t="e">
        <f t="shared" si="76"/>
        <v>#DIV/0!</v>
      </c>
      <c r="Q505" s="6" t="e">
        <f t="shared" si="77"/>
        <v>#DIV/0!</v>
      </c>
      <c r="R505" s="6" t="e">
        <f t="shared" si="78"/>
        <v>#DIV/0!</v>
      </c>
      <c r="S505" s="6" t="e">
        <f t="shared" si="79"/>
        <v>#DIV/0!</v>
      </c>
      <c r="T505" s="6" t="e">
        <f t="shared" si="80"/>
        <v>#DIV/0!</v>
      </c>
      <c r="U505" s="6" t="e">
        <f t="shared" si="81"/>
        <v>#DIV/0!</v>
      </c>
    </row>
  </sheetData>
  <mergeCells count="7">
    <mergeCell ref="Z23:AI23"/>
    <mergeCell ref="AK23:AT23"/>
    <mergeCell ref="Z6:AI6"/>
    <mergeCell ref="AK6:AT6"/>
    <mergeCell ref="AV6:BE6"/>
    <mergeCell ref="BD23:BD24"/>
    <mergeCell ref="BE23:BF24"/>
  </mergeCells>
  <phoneticPr fontId="59" type="noConversion"/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W600"/>
  <sheetViews>
    <sheetView workbookViewId="0">
      <selection activeCell="D20" sqref="D20"/>
    </sheetView>
  </sheetViews>
  <sheetFormatPr baseColWidth="10" defaultRowHeight="15" x14ac:dyDescent="0.25"/>
  <sheetData>
    <row r="1" spans="1:23" ht="19.5" x14ac:dyDescent="0.25">
      <c r="A1" s="396" t="s">
        <v>1001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M1" s="396" t="s">
        <v>1000</v>
      </c>
      <c r="N1" s="396"/>
      <c r="O1" s="396"/>
      <c r="P1" s="396"/>
      <c r="Q1" s="396"/>
      <c r="R1" s="396"/>
      <c r="S1" s="396"/>
      <c r="T1" s="396"/>
      <c r="U1" s="396"/>
      <c r="V1" s="396"/>
      <c r="W1" s="396"/>
    </row>
    <row r="2" spans="1:23" x14ac:dyDescent="0.25">
      <c r="A2" s="395"/>
      <c r="B2" s="390" t="s">
        <v>11</v>
      </c>
      <c r="C2" s="390" t="s">
        <v>12</v>
      </c>
      <c r="D2" s="390" t="s">
        <v>13</v>
      </c>
      <c r="E2" s="390" t="s">
        <v>14</v>
      </c>
      <c r="F2" s="390" t="s">
        <v>15</v>
      </c>
      <c r="G2" s="390" t="s">
        <v>16</v>
      </c>
      <c r="H2" s="390" t="s">
        <v>17</v>
      </c>
      <c r="I2" s="390" t="s">
        <v>18</v>
      </c>
      <c r="J2" s="390" t="s">
        <v>618</v>
      </c>
      <c r="K2" s="390" t="s">
        <v>619</v>
      </c>
      <c r="L2" s="390" t="s">
        <v>999</v>
      </c>
      <c r="M2" s="395"/>
      <c r="N2" s="390" t="s">
        <v>685</v>
      </c>
      <c r="O2" s="390" t="s">
        <v>686</v>
      </c>
      <c r="P2" s="390" t="s">
        <v>687</v>
      </c>
      <c r="Q2" s="390" t="s">
        <v>688</v>
      </c>
      <c r="R2" s="390" t="s">
        <v>689</v>
      </c>
      <c r="S2" s="390" t="s">
        <v>690</v>
      </c>
      <c r="T2" s="390" t="s">
        <v>691</v>
      </c>
      <c r="U2" s="390" t="s">
        <v>692</v>
      </c>
      <c r="V2" s="390" t="s">
        <v>693</v>
      </c>
      <c r="W2" s="390" t="s">
        <v>694</v>
      </c>
    </row>
    <row r="3" spans="1:23" x14ac:dyDescent="0.25">
      <c r="A3" s="393" t="s">
        <v>997</v>
      </c>
      <c r="B3" s="394" t="e">
        <f t="shared" ref="B3:K3" si="0">AVERAGE(B7:B600)</f>
        <v>#DIV/0!</v>
      </c>
      <c r="C3" s="394" t="e">
        <f t="shared" si="0"/>
        <v>#DIV/0!</v>
      </c>
      <c r="D3" s="394" t="e">
        <f t="shared" si="0"/>
        <v>#DIV/0!</v>
      </c>
      <c r="E3" s="394" t="e">
        <f t="shared" si="0"/>
        <v>#DIV/0!</v>
      </c>
      <c r="F3" s="394" t="e">
        <f t="shared" si="0"/>
        <v>#DIV/0!</v>
      </c>
      <c r="G3" s="394" t="e">
        <f t="shared" si="0"/>
        <v>#DIV/0!</v>
      </c>
      <c r="H3" s="394" t="e">
        <f t="shared" si="0"/>
        <v>#DIV/0!</v>
      </c>
      <c r="I3" s="394" t="e">
        <f t="shared" si="0"/>
        <v>#DIV/0!</v>
      </c>
      <c r="J3" s="394" t="e">
        <f t="shared" si="0"/>
        <v>#DIV/0!</v>
      </c>
      <c r="K3" s="394" t="e">
        <f t="shared" si="0"/>
        <v>#DIV/0!</v>
      </c>
      <c r="L3" s="116" t="s">
        <v>998</v>
      </c>
      <c r="M3" s="393" t="s">
        <v>997</v>
      </c>
      <c r="N3" s="394" t="e">
        <f t="shared" ref="N3:W3" si="1">AVERAGE(N7:N106)</f>
        <v>#DIV/0!</v>
      </c>
      <c r="O3" s="394" t="e">
        <f t="shared" si="1"/>
        <v>#DIV/0!</v>
      </c>
      <c r="P3" s="394" t="e">
        <f t="shared" si="1"/>
        <v>#DIV/0!</v>
      </c>
      <c r="Q3" s="394" t="e">
        <f t="shared" si="1"/>
        <v>#DIV/0!</v>
      </c>
      <c r="R3" s="394" t="e">
        <f t="shared" si="1"/>
        <v>#DIV/0!</v>
      </c>
      <c r="S3" s="394" t="e">
        <f t="shared" si="1"/>
        <v>#DIV/0!</v>
      </c>
      <c r="T3" s="394" t="e">
        <f t="shared" si="1"/>
        <v>#DIV/0!</v>
      </c>
      <c r="U3" s="394" t="e">
        <f t="shared" si="1"/>
        <v>#DIV/0!</v>
      </c>
      <c r="V3" s="394" t="e">
        <f t="shared" si="1"/>
        <v>#DIV/0!</v>
      </c>
      <c r="W3" s="394" t="e">
        <f t="shared" si="1"/>
        <v>#DIV/0!</v>
      </c>
    </row>
    <row r="4" spans="1:23" x14ac:dyDescent="0.25">
      <c r="A4" s="393" t="s">
        <v>995</v>
      </c>
      <c r="B4" s="394" t="e">
        <f t="shared" ref="B4:K4" si="2">_xlfn.STDEV.P(B7:B601)</f>
        <v>#DIV/0!</v>
      </c>
      <c r="C4" s="394" t="e">
        <f t="shared" si="2"/>
        <v>#DIV/0!</v>
      </c>
      <c r="D4" s="394" t="e">
        <f t="shared" si="2"/>
        <v>#DIV/0!</v>
      </c>
      <c r="E4" s="394" t="e">
        <f t="shared" si="2"/>
        <v>#DIV/0!</v>
      </c>
      <c r="F4" s="394" t="e">
        <f t="shared" si="2"/>
        <v>#DIV/0!</v>
      </c>
      <c r="G4" s="394" t="e">
        <f t="shared" si="2"/>
        <v>#DIV/0!</v>
      </c>
      <c r="H4" s="394" t="e">
        <f t="shared" si="2"/>
        <v>#DIV/0!</v>
      </c>
      <c r="I4" s="394" t="e">
        <f t="shared" si="2"/>
        <v>#DIV/0!</v>
      </c>
      <c r="J4" s="394" t="e">
        <f t="shared" si="2"/>
        <v>#DIV/0!</v>
      </c>
      <c r="K4" s="394" t="e">
        <f t="shared" si="2"/>
        <v>#DIV/0!</v>
      </c>
      <c r="L4" s="116" t="s">
        <v>996</v>
      </c>
      <c r="M4" s="393" t="s">
        <v>995</v>
      </c>
      <c r="N4" s="394" t="e">
        <f t="shared" ref="N4:W4" si="3">_xlfn.STDEV.P(N7:N106)</f>
        <v>#DIV/0!</v>
      </c>
      <c r="O4" s="394" t="e">
        <f t="shared" si="3"/>
        <v>#DIV/0!</v>
      </c>
      <c r="P4" s="394" t="e">
        <f t="shared" si="3"/>
        <v>#DIV/0!</v>
      </c>
      <c r="Q4" s="394" t="e">
        <f t="shared" si="3"/>
        <v>#DIV/0!</v>
      </c>
      <c r="R4" s="394" t="e">
        <f t="shared" si="3"/>
        <v>#DIV/0!</v>
      </c>
      <c r="S4" s="394" t="e">
        <f t="shared" si="3"/>
        <v>#DIV/0!</v>
      </c>
      <c r="T4" s="394" t="e">
        <f t="shared" si="3"/>
        <v>#DIV/0!</v>
      </c>
      <c r="U4" s="394" t="e">
        <f t="shared" si="3"/>
        <v>#DIV/0!</v>
      </c>
      <c r="V4" s="394" t="e">
        <f t="shared" si="3"/>
        <v>#DIV/0!</v>
      </c>
      <c r="W4" s="394" t="e">
        <f t="shared" si="3"/>
        <v>#DIV/0!</v>
      </c>
    </row>
    <row r="5" spans="1:23" x14ac:dyDescent="0.25">
      <c r="A5" s="393" t="s">
        <v>993</v>
      </c>
      <c r="B5" s="392">
        <f>COUNT(B7:B600)</f>
        <v>0</v>
      </c>
      <c r="C5" s="391"/>
      <c r="D5" s="391"/>
      <c r="E5" s="391"/>
      <c r="F5" s="391"/>
      <c r="G5" s="391"/>
      <c r="H5" s="391"/>
      <c r="I5" s="391"/>
      <c r="J5" s="391"/>
      <c r="K5" s="391"/>
      <c r="L5" s="116" t="s">
        <v>994</v>
      </c>
      <c r="M5" s="393" t="s">
        <v>993</v>
      </c>
      <c r="N5" s="392">
        <f>COUNT(N7:N600)</f>
        <v>0</v>
      </c>
      <c r="O5" s="391"/>
      <c r="P5" s="391"/>
      <c r="Q5" s="391"/>
      <c r="R5" s="391"/>
      <c r="S5" s="391"/>
      <c r="T5" s="391"/>
      <c r="U5" s="391"/>
      <c r="V5" s="391"/>
      <c r="W5" s="391"/>
    </row>
    <row r="6" spans="1:23" x14ac:dyDescent="0.25">
      <c r="A6" s="390" t="s">
        <v>837</v>
      </c>
      <c r="B6" s="390" t="s">
        <v>11</v>
      </c>
      <c r="C6" s="390" t="s">
        <v>12</v>
      </c>
      <c r="D6" s="390" t="s">
        <v>13</v>
      </c>
      <c r="E6" s="390" t="s">
        <v>14</v>
      </c>
      <c r="F6" s="390" t="s">
        <v>15</v>
      </c>
      <c r="G6" s="390" t="s">
        <v>16</v>
      </c>
      <c r="H6" s="390" t="s">
        <v>17</v>
      </c>
      <c r="I6" s="390" t="s">
        <v>18</v>
      </c>
      <c r="J6" s="390" t="s">
        <v>618</v>
      </c>
      <c r="K6" s="390" t="s">
        <v>619</v>
      </c>
      <c r="L6" s="116" t="s">
        <v>992</v>
      </c>
      <c r="M6" s="390" t="s">
        <v>837</v>
      </c>
      <c r="N6" s="390" t="s">
        <v>685</v>
      </c>
      <c r="O6" s="390" t="s">
        <v>686</v>
      </c>
      <c r="P6" s="390" t="s">
        <v>687</v>
      </c>
      <c r="Q6" s="390" t="s">
        <v>688</v>
      </c>
      <c r="R6" s="390" t="s">
        <v>689</v>
      </c>
      <c r="S6" s="390" t="s">
        <v>690</v>
      </c>
      <c r="T6" s="390" t="s">
        <v>691</v>
      </c>
      <c r="U6" s="390" t="s">
        <v>692</v>
      </c>
      <c r="V6" s="390" t="s">
        <v>693</v>
      </c>
      <c r="W6" s="390" t="s">
        <v>694</v>
      </c>
    </row>
    <row r="7" spans="1:23" x14ac:dyDescent="0.25">
      <c r="A7" s="389">
        <v>1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M7" s="389">
        <v>1</v>
      </c>
      <c r="N7" t="e">
        <f t="shared" ref="N7:N38" si="4">(B7-B$3)/B$4</f>
        <v>#DIV/0!</v>
      </c>
      <c r="O7" t="e">
        <f t="shared" ref="O7:O38" si="5">(C7-C$3)/C$4</f>
        <v>#DIV/0!</v>
      </c>
      <c r="P7" t="e">
        <f t="shared" ref="P7:P38" si="6">(D7-D$3)/D$4</f>
        <v>#DIV/0!</v>
      </c>
      <c r="Q7" t="e">
        <f t="shared" ref="Q7:Q38" si="7">(E7-E$3)/E$4</f>
        <v>#DIV/0!</v>
      </c>
      <c r="R7" t="e">
        <f t="shared" ref="R7:R38" si="8">(F7-F$3)/F$4</f>
        <v>#DIV/0!</v>
      </c>
      <c r="S7" t="e">
        <f t="shared" ref="S7:S38" si="9">(G7-G$3)/G$4</f>
        <v>#DIV/0!</v>
      </c>
      <c r="T7" t="e">
        <f t="shared" ref="T7:T38" si="10">(H7-H$3)/H$4</f>
        <v>#DIV/0!</v>
      </c>
      <c r="U7" t="e">
        <f t="shared" ref="U7:U38" si="11">(I7-I$3)/I$4</f>
        <v>#DIV/0!</v>
      </c>
      <c r="V7" t="e">
        <f t="shared" ref="V7:V38" si="12">(J7-J$3)/J$4</f>
        <v>#DIV/0!</v>
      </c>
      <c r="W7" t="e">
        <f t="shared" ref="W7:W38" si="13">(K7-K$3)/K$4</f>
        <v>#DIV/0!</v>
      </c>
    </row>
    <row r="8" spans="1:23" x14ac:dyDescent="0.25">
      <c r="A8" s="389">
        <f t="shared" ref="A8:A71" si="14">A7+1</f>
        <v>2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M8" s="389">
        <f t="shared" ref="M8:M71" si="15">M7+1</f>
        <v>2</v>
      </c>
      <c r="N8" t="e">
        <f t="shared" si="4"/>
        <v>#DIV/0!</v>
      </c>
      <c r="O8" t="e">
        <f t="shared" si="5"/>
        <v>#DIV/0!</v>
      </c>
      <c r="P8" t="e">
        <f t="shared" si="6"/>
        <v>#DIV/0!</v>
      </c>
      <c r="Q8" t="e">
        <f t="shared" si="7"/>
        <v>#DIV/0!</v>
      </c>
      <c r="R8" t="e">
        <f t="shared" si="8"/>
        <v>#DIV/0!</v>
      </c>
      <c r="S8" t="e">
        <f t="shared" si="9"/>
        <v>#DIV/0!</v>
      </c>
      <c r="T8" t="e">
        <f t="shared" si="10"/>
        <v>#DIV/0!</v>
      </c>
      <c r="U8" t="e">
        <f t="shared" si="11"/>
        <v>#DIV/0!</v>
      </c>
      <c r="V8" t="e">
        <f t="shared" si="12"/>
        <v>#DIV/0!</v>
      </c>
      <c r="W8" t="e">
        <f t="shared" si="13"/>
        <v>#DIV/0!</v>
      </c>
    </row>
    <row r="9" spans="1:23" x14ac:dyDescent="0.25">
      <c r="A9" s="389">
        <f t="shared" si="14"/>
        <v>3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116" t="s">
        <v>991</v>
      </c>
      <c r="M9" s="389">
        <f t="shared" si="15"/>
        <v>3</v>
      </c>
      <c r="N9" t="e">
        <f t="shared" si="4"/>
        <v>#DIV/0!</v>
      </c>
      <c r="O9" t="e">
        <f t="shared" si="5"/>
        <v>#DIV/0!</v>
      </c>
      <c r="P9" t="e">
        <f t="shared" si="6"/>
        <v>#DIV/0!</v>
      </c>
      <c r="Q9" t="e">
        <f t="shared" si="7"/>
        <v>#DIV/0!</v>
      </c>
      <c r="R9" t="e">
        <f t="shared" si="8"/>
        <v>#DIV/0!</v>
      </c>
      <c r="S9" t="e">
        <f t="shared" si="9"/>
        <v>#DIV/0!</v>
      </c>
      <c r="T9" t="e">
        <f t="shared" si="10"/>
        <v>#DIV/0!</v>
      </c>
      <c r="U9" t="e">
        <f t="shared" si="11"/>
        <v>#DIV/0!</v>
      </c>
      <c r="V9" t="e">
        <f t="shared" si="12"/>
        <v>#DIV/0!</v>
      </c>
      <c r="W9" t="e">
        <f t="shared" si="13"/>
        <v>#DIV/0!</v>
      </c>
    </row>
    <row r="10" spans="1:23" x14ac:dyDescent="0.25">
      <c r="A10" s="389">
        <f t="shared" si="14"/>
        <v>4</v>
      </c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116" t="s">
        <v>990</v>
      </c>
      <c r="M10" s="389">
        <f t="shared" si="15"/>
        <v>4</v>
      </c>
      <c r="N10" t="e">
        <f t="shared" si="4"/>
        <v>#DIV/0!</v>
      </c>
      <c r="O10" t="e">
        <f t="shared" si="5"/>
        <v>#DIV/0!</v>
      </c>
      <c r="P10" t="e">
        <f t="shared" si="6"/>
        <v>#DIV/0!</v>
      </c>
      <c r="Q10" t="e">
        <f t="shared" si="7"/>
        <v>#DIV/0!</v>
      </c>
      <c r="R10" t="e">
        <f t="shared" si="8"/>
        <v>#DIV/0!</v>
      </c>
      <c r="S10" t="e">
        <f t="shared" si="9"/>
        <v>#DIV/0!</v>
      </c>
      <c r="T10" t="e">
        <f t="shared" si="10"/>
        <v>#DIV/0!</v>
      </c>
      <c r="U10" t="e">
        <f t="shared" si="11"/>
        <v>#DIV/0!</v>
      </c>
      <c r="V10" t="e">
        <f t="shared" si="12"/>
        <v>#DIV/0!</v>
      </c>
      <c r="W10" t="e">
        <f t="shared" si="13"/>
        <v>#DIV/0!</v>
      </c>
    </row>
    <row r="11" spans="1:23" x14ac:dyDescent="0.25">
      <c r="A11" s="389">
        <f t="shared" si="14"/>
        <v>5</v>
      </c>
      <c r="B11" s="292"/>
      <c r="C11" s="292"/>
      <c r="D11" s="292"/>
      <c r="E11" s="292"/>
      <c r="F11" s="292"/>
      <c r="G11" s="292"/>
      <c r="H11" s="292"/>
      <c r="I11" s="292"/>
      <c r="J11" s="292"/>
      <c r="K11" s="292"/>
      <c r="M11" s="389">
        <f t="shared" si="15"/>
        <v>5</v>
      </c>
      <c r="N11" t="e">
        <f t="shared" si="4"/>
        <v>#DIV/0!</v>
      </c>
      <c r="O11" t="e">
        <f t="shared" si="5"/>
        <v>#DIV/0!</v>
      </c>
      <c r="P11" t="e">
        <f t="shared" si="6"/>
        <v>#DIV/0!</v>
      </c>
      <c r="Q11" t="e">
        <f t="shared" si="7"/>
        <v>#DIV/0!</v>
      </c>
      <c r="R11" t="e">
        <f t="shared" si="8"/>
        <v>#DIV/0!</v>
      </c>
      <c r="S11" t="e">
        <f t="shared" si="9"/>
        <v>#DIV/0!</v>
      </c>
      <c r="T11" t="e">
        <f t="shared" si="10"/>
        <v>#DIV/0!</v>
      </c>
      <c r="U11" t="e">
        <f t="shared" si="11"/>
        <v>#DIV/0!</v>
      </c>
      <c r="V11" t="e">
        <f t="shared" si="12"/>
        <v>#DIV/0!</v>
      </c>
      <c r="W11" t="e">
        <f t="shared" si="13"/>
        <v>#DIV/0!</v>
      </c>
    </row>
    <row r="12" spans="1:23" x14ac:dyDescent="0.25">
      <c r="A12" s="389">
        <f t="shared" si="14"/>
        <v>6</v>
      </c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M12" s="389">
        <f t="shared" si="15"/>
        <v>6</v>
      </c>
      <c r="N12" t="e">
        <f t="shared" si="4"/>
        <v>#DIV/0!</v>
      </c>
      <c r="O12" t="e">
        <f t="shared" si="5"/>
        <v>#DIV/0!</v>
      </c>
      <c r="P12" t="e">
        <f t="shared" si="6"/>
        <v>#DIV/0!</v>
      </c>
      <c r="Q12" t="e">
        <f t="shared" si="7"/>
        <v>#DIV/0!</v>
      </c>
      <c r="R12" t="e">
        <f t="shared" si="8"/>
        <v>#DIV/0!</v>
      </c>
      <c r="S12" t="e">
        <f t="shared" si="9"/>
        <v>#DIV/0!</v>
      </c>
      <c r="T12" t="e">
        <f t="shared" si="10"/>
        <v>#DIV/0!</v>
      </c>
      <c r="U12" t="e">
        <f t="shared" si="11"/>
        <v>#DIV/0!</v>
      </c>
      <c r="V12" t="e">
        <f t="shared" si="12"/>
        <v>#DIV/0!</v>
      </c>
      <c r="W12" t="e">
        <f t="shared" si="13"/>
        <v>#DIV/0!</v>
      </c>
    </row>
    <row r="13" spans="1:23" x14ac:dyDescent="0.25">
      <c r="A13" s="389">
        <f t="shared" si="14"/>
        <v>7</v>
      </c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M13" s="389">
        <f t="shared" si="15"/>
        <v>7</v>
      </c>
      <c r="N13" t="e">
        <f t="shared" si="4"/>
        <v>#DIV/0!</v>
      </c>
      <c r="O13" t="e">
        <f t="shared" si="5"/>
        <v>#DIV/0!</v>
      </c>
      <c r="P13" t="e">
        <f t="shared" si="6"/>
        <v>#DIV/0!</v>
      </c>
      <c r="Q13" t="e">
        <f t="shared" si="7"/>
        <v>#DIV/0!</v>
      </c>
      <c r="R13" t="e">
        <f t="shared" si="8"/>
        <v>#DIV/0!</v>
      </c>
      <c r="S13" t="e">
        <f t="shared" si="9"/>
        <v>#DIV/0!</v>
      </c>
      <c r="T13" t="e">
        <f t="shared" si="10"/>
        <v>#DIV/0!</v>
      </c>
      <c r="U13" t="e">
        <f t="shared" si="11"/>
        <v>#DIV/0!</v>
      </c>
      <c r="V13" t="e">
        <f t="shared" si="12"/>
        <v>#DIV/0!</v>
      </c>
      <c r="W13" t="e">
        <f t="shared" si="13"/>
        <v>#DIV/0!</v>
      </c>
    </row>
    <row r="14" spans="1:23" x14ac:dyDescent="0.25">
      <c r="A14" s="389">
        <f t="shared" si="14"/>
        <v>8</v>
      </c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M14" s="389">
        <f t="shared" si="15"/>
        <v>8</v>
      </c>
      <c r="N14" t="e">
        <f t="shared" si="4"/>
        <v>#DIV/0!</v>
      </c>
      <c r="O14" t="e">
        <f t="shared" si="5"/>
        <v>#DIV/0!</v>
      </c>
      <c r="P14" t="e">
        <f t="shared" si="6"/>
        <v>#DIV/0!</v>
      </c>
      <c r="Q14" t="e">
        <f t="shared" si="7"/>
        <v>#DIV/0!</v>
      </c>
      <c r="R14" t="e">
        <f t="shared" si="8"/>
        <v>#DIV/0!</v>
      </c>
      <c r="S14" t="e">
        <f t="shared" si="9"/>
        <v>#DIV/0!</v>
      </c>
      <c r="T14" t="e">
        <f t="shared" si="10"/>
        <v>#DIV/0!</v>
      </c>
      <c r="U14" t="e">
        <f t="shared" si="11"/>
        <v>#DIV/0!</v>
      </c>
      <c r="V14" t="e">
        <f t="shared" si="12"/>
        <v>#DIV/0!</v>
      </c>
      <c r="W14" t="e">
        <f t="shared" si="13"/>
        <v>#DIV/0!</v>
      </c>
    </row>
    <row r="15" spans="1:23" x14ac:dyDescent="0.25">
      <c r="A15" s="389">
        <f t="shared" si="14"/>
        <v>9</v>
      </c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M15" s="389">
        <f t="shared" si="15"/>
        <v>9</v>
      </c>
      <c r="N15" t="e">
        <f t="shared" si="4"/>
        <v>#DIV/0!</v>
      </c>
      <c r="O15" t="e">
        <f t="shared" si="5"/>
        <v>#DIV/0!</v>
      </c>
      <c r="P15" t="e">
        <f t="shared" si="6"/>
        <v>#DIV/0!</v>
      </c>
      <c r="Q15" t="e">
        <f t="shared" si="7"/>
        <v>#DIV/0!</v>
      </c>
      <c r="R15" t="e">
        <f t="shared" si="8"/>
        <v>#DIV/0!</v>
      </c>
      <c r="S15" t="e">
        <f t="shared" si="9"/>
        <v>#DIV/0!</v>
      </c>
      <c r="T15" t="e">
        <f t="shared" si="10"/>
        <v>#DIV/0!</v>
      </c>
      <c r="U15" t="e">
        <f t="shared" si="11"/>
        <v>#DIV/0!</v>
      </c>
      <c r="V15" t="e">
        <f t="shared" si="12"/>
        <v>#DIV/0!</v>
      </c>
      <c r="W15" t="e">
        <f t="shared" si="13"/>
        <v>#DIV/0!</v>
      </c>
    </row>
    <row r="16" spans="1:23" x14ac:dyDescent="0.25">
      <c r="A16" s="389">
        <f t="shared" si="14"/>
        <v>10</v>
      </c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M16" s="389">
        <f t="shared" si="15"/>
        <v>10</v>
      </c>
      <c r="N16" t="e">
        <f t="shared" si="4"/>
        <v>#DIV/0!</v>
      </c>
      <c r="O16" t="e">
        <f t="shared" si="5"/>
        <v>#DIV/0!</v>
      </c>
      <c r="P16" t="e">
        <f t="shared" si="6"/>
        <v>#DIV/0!</v>
      </c>
      <c r="Q16" t="e">
        <f t="shared" si="7"/>
        <v>#DIV/0!</v>
      </c>
      <c r="R16" t="e">
        <f t="shared" si="8"/>
        <v>#DIV/0!</v>
      </c>
      <c r="S16" t="e">
        <f t="shared" si="9"/>
        <v>#DIV/0!</v>
      </c>
      <c r="T16" t="e">
        <f t="shared" si="10"/>
        <v>#DIV/0!</v>
      </c>
      <c r="U16" t="e">
        <f t="shared" si="11"/>
        <v>#DIV/0!</v>
      </c>
      <c r="V16" t="e">
        <f t="shared" si="12"/>
        <v>#DIV/0!</v>
      </c>
      <c r="W16" t="e">
        <f t="shared" si="13"/>
        <v>#DIV/0!</v>
      </c>
    </row>
    <row r="17" spans="1:23" x14ac:dyDescent="0.25">
      <c r="A17" s="389">
        <f t="shared" si="14"/>
        <v>11</v>
      </c>
      <c r="B17" s="292"/>
      <c r="C17" s="292"/>
      <c r="D17" s="292"/>
      <c r="E17" s="292"/>
      <c r="F17" s="292"/>
      <c r="G17" s="292"/>
      <c r="H17" s="292"/>
      <c r="I17" s="292"/>
      <c r="J17" s="292"/>
      <c r="K17" s="292"/>
      <c r="M17" s="389">
        <f t="shared" si="15"/>
        <v>11</v>
      </c>
      <c r="N17" t="e">
        <f t="shared" si="4"/>
        <v>#DIV/0!</v>
      </c>
      <c r="O17" t="e">
        <f t="shared" si="5"/>
        <v>#DIV/0!</v>
      </c>
      <c r="P17" t="e">
        <f t="shared" si="6"/>
        <v>#DIV/0!</v>
      </c>
      <c r="Q17" t="e">
        <f t="shared" si="7"/>
        <v>#DIV/0!</v>
      </c>
      <c r="R17" t="e">
        <f t="shared" si="8"/>
        <v>#DIV/0!</v>
      </c>
      <c r="S17" t="e">
        <f t="shared" si="9"/>
        <v>#DIV/0!</v>
      </c>
      <c r="T17" t="e">
        <f t="shared" si="10"/>
        <v>#DIV/0!</v>
      </c>
      <c r="U17" t="e">
        <f t="shared" si="11"/>
        <v>#DIV/0!</v>
      </c>
      <c r="V17" t="e">
        <f t="shared" si="12"/>
        <v>#DIV/0!</v>
      </c>
      <c r="W17" t="e">
        <f t="shared" si="13"/>
        <v>#DIV/0!</v>
      </c>
    </row>
    <row r="18" spans="1:23" x14ac:dyDescent="0.25">
      <c r="A18" s="389">
        <f t="shared" si="14"/>
        <v>12</v>
      </c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M18" s="389">
        <f t="shared" si="15"/>
        <v>12</v>
      </c>
      <c r="N18" t="e">
        <f t="shared" si="4"/>
        <v>#DIV/0!</v>
      </c>
      <c r="O18" t="e">
        <f t="shared" si="5"/>
        <v>#DIV/0!</v>
      </c>
      <c r="P18" t="e">
        <f t="shared" si="6"/>
        <v>#DIV/0!</v>
      </c>
      <c r="Q18" t="e">
        <f t="shared" si="7"/>
        <v>#DIV/0!</v>
      </c>
      <c r="R18" t="e">
        <f t="shared" si="8"/>
        <v>#DIV/0!</v>
      </c>
      <c r="S18" t="e">
        <f t="shared" si="9"/>
        <v>#DIV/0!</v>
      </c>
      <c r="T18" t="e">
        <f t="shared" si="10"/>
        <v>#DIV/0!</v>
      </c>
      <c r="U18" t="e">
        <f t="shared" si="11"/>
        <v>#DIV/0!</v>
      </c>
      <c r="V18" t="e">
        <f t="shared" si="12"/>
        <v>#DIV/0!</v>
      </c>
      <c r="W18" t="e">
        <f t="shared" si="13"/>
        <v>#DIV/0!</v>
      </c>
    </row>
    <row r="19" spans="1:23" x14ac:dyDescent="0.25">
      <c r="A19" s="389">
        <f t="shared" si="14"/>
        <v>13</v>
      </c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M19" s="389">
        <f t="shared" si="15"/>
        <v>13</v>
      </c>
      <c r="N19" t="e">
        <f t="shared" si="4"/>
        <v>#DIV/0!</v>
      </c>
      <c r="O19" t="e">
        <f t="shared" si="5"/>
        <v>#DIV/0!</v>
      </c>
      <c r="P19" t="e">
        <f t="shared" si="6"/>
        <v>#DIV/0!</v>
      </c>
      <c r="Q19" t="e">
        <f t="shared" si="7"/>
        <v>#DIV/0!</v>
      </c>
      <c r="R19" t="e">
        <f t="shared" si="8"/>
        <v>#DIV/0!</v>
      </c>
      <c r="S19" t="e">
        <f t="shared" si="9"/>
        <v>#DIV/0!</v>
      </c>
      <c r="T19" t="e">
        <f t="shared" si="10"/>
        <v>#DIV/0!</v>
      </c>
      <c r="U19" t="e">
        <f t="shared" si="11"/>
        <v>#DIV/0!</v>
      </c>
      <c r="V19" t="e">
        <f t="shared" si="12"/>
        <v>#DIV/0!</v>
      </c>
      <c r="W19" t="e">
        <f t="shared" si="13"/>
        <v>#DIV/0!</v>
      </c>
    </row>
    <row r="20" spans="1:23" x14ac:dyDescent="0.25">
      <c r="A20" s="389">
        <f t="shared" si="14"/>
        <v>14</v>
      </c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M20" s="389">
        <f t="shared" si="15"/>
        <v>14</v>
      </c>
      <c r="N20" t="e">
        <f t="shared" si="4"/>
        <v>#DIV/0!</v>
      </c>
      <c r="O20" t="e">
        <f t="shared" si="5"/>
        <v>#DIV/0!</v>
      </c>
      <c r="P20" t="e">
        <f t="shared" si="6"/>
        <v>#DIV/0!</v>
      </c>
      <c r="Q20" t="e">
        <f t="shared" si="7"/>
        <v>#DIV/0!</v>
      </c>
      <c r="R20" t="e">
        <f t="shared" si="8"/>
        <v>#DIV/0!</v>
      </c>
      <c r="S20" t="e">
        <f t="shared" si="9"/>
        <v>#DIV/0!</v>
      </c>
      <c r="T20" t="e">
        <f t="shared" si="10"/>
        <v>#DIV/0!</v>
      </c>
      <c r="U20" t="e">
        <f t="shared" si="11"/>
        <v>#DIV/0!</v>
      </c>
      <c r="V20" t="e">
        <f t="shared" si="12"/>
        <v>#DIV/0!</v>
      </c>
      <c r="W20" t="e">
        <f t="shared" si="13"/>
        <v>#DIV/0!</v>
      </c>
    </row>
    <row r="21" spans="1:23" x14ac:dyDescent="0.25">
      <c r="A21" s="389">
        <f t="shared" si="14"/>
        <v>15</v>
      </c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M21" s="389">
        <f t="shared" si="15"/>
        <v>15</v>
      </c>
      <c r="N21" t="e">
        <f t="shared" si="4"/>
        <v>#DIV/0!</v>
      </c>
      <c r="O21" t="e">
        <f t="shared" si="5"/>
        <v>#DIV/0!</v>
      </c>
      <c r="P21" t="e">
        <f t="shared" si="6"/>
        <v>#DIV/0!</v>
      </c>
      <c r="Q21" t="e">
        <f t="shared" si="7"/>
        <v>#DIV/0!</v>
      </c>
      <c r="R21" t="e">
        <f t="shared" si="8"/>
        <v>#DIV/0!</v>
      </c>
      <c r="S21" t="e">
        <f t="shared" si="9"/>
        <v>#DIV/0!</v>
      </c>
      <c r="T21" t="e">
        <f t="shared" si="10"/>
        <v>#DIV/0!</v>
      </c>
      <c r="U21" t="e">
        <f t="shared" si="11"/>
        <v>#DIV/0!</v>
      </c>
      <c r="V21" t="e">
        <f t="shared" si="12"/>
        <v>#DIV/0!</v>
      </c>
      <c r="W21" t="e">
        <f t="shared" si="13"/>
        <v>#DIV/0!</v>
      </c>
    </row>
    <row r="22" spans="1:23" x14ac:dyDescent="0.25">
      <c r="A22" s="389">
        <f t="shared" si="14"/>
        <v>16</v>
      </c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M22" s="389">
        <f t="shared" si="15"/>
        <v>16</v>
      </c>
      <c r="N22" t="e">
        <f t="shared" si="4"/>
        <v>#DIV/0!</v>
      </c>
      <c r="O22" t="e">
        <f t="shared" si="5"/>
        <v>#DIV/0!</v>
      </c>
      <c r="P22" t="e">
        <f t="shared" si="6"/>
        <v>#DIV/0!</v>
      </c>
      <c r="Q22" t="e">
        <f t="shared" si="7"/>
        <v>#DIV/0!</v>
      </c>
      <c r="R22" t="e">
        <f t="shared" si="8"/>
        <v>#DIV/0!</v>
      </c>
      <c r="S22" t="e">
        <f t="shared" si="9"/>
        <v>#DIV/0!</v>
      </c>
      <c r="T22" t="e">
        <f t="shared" si="10"/>
        <v>#DIV/0!</v>
      </c>
      <c r="U22" t="e">
        <f t="shared" si="11"/>
        <v>#DIV/0!</v>
      </c>
      <c r="V22" t="e">
        <f t="shared" si="12"/>
        <v>#DIV/0!</v>
      </c>
      <c r="W22" t="e">
        <f t="shared" si="13"/>
        <v>#DIV/0!</v>
      </c>
    </row>
    <row r="23" spans="1:23" x14ac:dyDescent="0.25">
      <c r="A23" s="389">
        <f t="shared" si="14"/>
        <v>17</v>
      </c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M23" s="389">
        <f t="shared" si="15"/>
        <v>17</v>
      </c>
      <c r="N23" t="e">
        <f t="shared" si="4"/>
        <v>#DIV/0!</v>
      </c>
      <c r="O23" t="e">
        <f t="shared" si="5"/>
        <v>#DIV/0!</v>
      </c>
      <c r="P23" t="e">
        <f t="shared" si="6"/>
        <v>#DIV/0!</v>
      </c>
      <c r="Q23" t="e">
        <f t="shared" si="7"/>
        <v>#DIV/0!</v>
      </c>
      <c r="R23" t="e">
        <f t="shared" si="8"/>
        <v>#DIV/0!</v>
      </c>
      <c r="S23" t="e">
        <f t="shared" si="9"/>
        <v>#DIV/0!</v>
      </c>
      <c r="T23" t="e">
        <f t="shared" si="10"/>
        <v>#DIV/0!</v>
      </c>
      <c r="U23" t="e">
        <f t="shared" si="11"/>
        <v>#DIV/0!</v>
      </c>
      <c r="V23" t="e">
        <f t="shared" si="12"/>
        <v>#DIV/0!</v>
      </c>
      <c r="W23" t="e">
        <f t="shared" si="13"/>
        <v>#DIV/0!</v>
      </c>
    </row>
    <row r="24" spans="1:23" x14ac:dyDescent="0.25">
      <c r="A24" s="389">
        <f t="shared" si="14"/>
        <v>18</v>
      </c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M24" s="389">
        <f t="shared" si="15"/>
        <v>18</v>
      </c>
      <c r="N24" t="e">
        <f t="shared" si="4"/>
        <v>#DIV/0!</v>
      </c>
      <c r="O24" t="e">
        <f t="shared" si="5"/>
        <v>#DIV/0!</v>
      </c>
      <c r="P24" t="e">
        <f t="shared" si="6"/>
        <v>#DIV/0!</v>
      </c>
      <c r="Q24" t="e">
        <f t="shared" si="7"/>
        <v>#DIV/0!</v>
      </c>
      <c r="R24" t="e">
        <f t="shared" si="8"/>
        <v>#DIV/0!</v>
      </c>
      <c r="S24" t="e">
        <f t="shared" si="9"/>
        <v>#DIV/0!</v>
      </c>
      <c r="T24" t="e">
        <f t="shared" si="10"/>
        <v>#DIV/0!</v>
      </c>
      <c r="U24" t="e">
        <f t="shared" si="11"/>
        <v>#DIV/0!</v>
      </c>
      <c r="V24" t="e">
        <f t="shared" si="12"/>
        <v>#DIV/0!</v>
      </c>
      <c r="W24" t="e">
        <f t="shared" si="13"/>
        <v>#DIV/0!</v>
      </c>
    </row>
    <row r="25" spans="1:23" x14ac:dyDescent="0.25">
      <c r="A25" s="389">
        <f t="shared" si="14"/>
        <v>19</v>
      </c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M25" s="389">
        <f t="shared" si="15"/>
        <v>19</v>
      </c>
      <c r="N25" t="e">
        <f t="shared" si="4"/>
        <v>#DIV/0!</v>
      </c>
      <c r="O25" t="e">
        <f t="shared" si="5"/>
        <v>#DIV/0!</v>
      </c>
      <c r="P25" t="e">
        <f t="shared" si="6"/>
        <v>#DIV/0!</v>
      </c>
      <c r="Q25" t="e">
        <f t="shared" si="7"/>
        <v>#DIV/0!</v>
      </c>
      <c r="R25" t="e">
        <f t="shared" si="8"/>
        <v>#DIV/0!</v>
      </c>
      <c r="S25" t="e">
        <f t="shared" si="9"/>
        <v>#DIV/0!</v>
      </c>
      <c r="T25" t="e">
        <f t="shared" si="10"/>
        <v>#DIV/0!</v>
      </c>
      <c r="U25" t="e">
        <f t="shared" si="11"/>
        <v>#DIV/0!</v>
      </c>
      <c r="V25" t="e">
        <f t="shared" si="12"/>
        <v>#DIV/0!</v>
      </c>
      <c r="W25" t="e">
        <f t="shared" si="13"/>
        <v>#DIV/0!</v>
      </c>
    </row>
    <row r="26" spans="1:23" x14ac:dyDescent="0.25">
      <c r="A26" s="389">
        <f t="shared" si="14"/>
        <v>20</v>
      </c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M26" s="389">
        <f t="shared" si="15"/>
        <v>20</v>
      </c>
      <c r="N26" t="e">
        <f t="shared" si="4"/>
        <v>#DIV/0!</v>
      </c>
      <c r="O26" t="e">
        <f t="shared" si="5"/>
        <v>#DIV/0!</v>
      </c>
      <c r="P26" t="e">
        <f t="shared" si="6"/>
        <v>#DIV/0!</v>
      </c>
      <c r="Q26" t="e">
        <f t="shared" si="7"/>
        <v>#DIV/0!</v>
      </c>
      <c r="R26" t="e">
        <f t="shared" si="8"/>
        <v>#DIV/0!</v>
      </c>
      <c r="S26" t="e">
        <f t="shared" si="9"/>
        <v>#DIV/0!</v>
      </c>
      <c r="T26" t="e">
        <f t="shared" si="10"/>
        <v>#DIV/0!</v>
      </c>
      <c r="U26" t="e">
        <f t="shared" si="11"/>
        <v>#DIV/0!</v>
      </c>
      <c r="V26" t="e">
        <f t="shared" si="12"/>
        <v>#DIV/0!</v>
      </c>
      <c r="W26" t="e">
        <f t="shared" si="13"/>
        <v>#DIV/0!</v>
      </c>
    </row>
    <row r="27" spans="1:23" x14ac:dyDescent="0.25">
      <c r="A27" s="389">
        <f t="shared" si="14"/>
        <v>21</v>
      </c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M27" s="389">
        <f t="shared" si="15"/>
        <v>21</v>
      </c>
      <c r="N27" t="e">
        <f t="shared" si="4"/>
        <v>#DIV/0!</v>
      </c>
      <c r="O27" t="e">
        <f t="shared" si="5"/>
        <v>#DIV/0!</v>
      </c>
      <c r="P27" t="e">
        <f t="shared" si="6"/>
        <v>#DIV/0!</v>
      </c>
      <c r="Q27" t="e">
        <f t="shared" si="7"/>
        <v>#DIV/0!</v>
      </c>
      <c r="R27" t="e">
        <f t="shared" si="8"/>
        <v>#DIV/0!</v>
      </c>
      <c r="S27" t="e">
        <f t="shared" si="9"/>
        <v>#DIV/0!</v>
      </c>
      <c r="T27" t="e">
        <f t="shared" si="10"/>
        <v>#DIV/0!</v>
      </c>
      <c r="U27" t="e">
        <f t="shared" si="11"/>
        <v>#DIV/0!</v>
      </c>
      <c r="V27" t="e">
        <f t="shared" si="12"/>
        <v>#DIV/0!</v>
      </c>
      <c r="W27" t="e">
        <f t="shared" si="13"/>
        <v>#DIV/0!</v>
      </c>
    </row>
    <row r="28" spans="1:23" x14ac:dyDescent="0.25">
      <c r="A28" s="389">
        <f t="shared" si="14"/>
        <v>22</v>
      </c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M28" s="389">
        <f t="shared" si="15"/>
        <v>22</v>
      </c>
      <c r="N28" t="e">
        <f t="shared" si="4"/>
        <v>#DIV/0!</v>
      </c>
      <c r="O28" t="e">
        <f t="shared" si="5"/>
        <v>#DIV/0!</v>
      </c>
      <c r="P28" t="e">
        <f t="shared" si="6"/>
        <v>#DIV/0!</v>
      </c>
      <c r="Q28" t="e">
        <f t="shared" si="7"/>
        <v>#DIV/0!</v>
      </c>
      <c r="R28" t="e">
        <f t="shared" si="8"/>
        <v>#DIV/0!</v>
      </c>
      <c r="S28" t="e">
        <f t="shared" si="9"/>
        <v>#DIV/0!</v>
      </c>
      <c r="T28" t="e">
        <f t="shared" si="10"/>
        <v>#DIV/0!</v>
      </c>
      <c r="U28" t="e">
        <f t="shared" si="11"/>
        <v>#DIV/0!</v>
      </c>
      <c r="V28" t="e">
        <f t="shared" si="12"/>
        <v>#DIV/0!</v>
      </c>
      <c r="W28" t="e">
        <f t="shared" si="13"/>
        <v>#DIV/0!</v>
      </c>
    </row>
    <row r="29" spans="1:23" x14ac:dyDescent="0.25">
      <c r="A29" s="389">
        <f t="shared" si="14"/>
        <v>23</v>
      </c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M29" s="389">
        <f t="shared" si="15"/>
        <v>23</v>
      </c>
      <c r="N29" t="e">
        <f t="shared" si="4"/>
        <v>#DIV/0!</v>
      </c>
      <c r="O29" t="e">
        <f t="shared" si="5"/>
        <v>#DIV/0!</v>
      </c>
      <c r="P29" t="e">
        <f t="shared" si="6"/>
        <v>#DIV/0!</v>
      </c>
      <c r="Q29" t="e">
        <f t="shared" si="7"/>
        <v>#DIV/0!</v>
      </c>
      <c r="R29" t="e">
        <f t="shared" si="8"/>
        <v>#DIV/0!</v>
      </c>
      <c r="S29" t="e">
        <f t="shared" si="9"/>
        <v>#DIV/0!</v>
      </c>
      <c r="T29" t="e">
        <f t="shared" si="10"/>
        <v>#DIV/0!</v>
      </c>
      <c r="U29" t="e">
        <f t="shared" si="11"/>
        <v>#DIV/0!</v>
      </c>
      <c r="V29" t="e">
        <f t="shared" si="12"/>
        <v>#DIV/0!</v>
      </c>
      <c r="W29" t="e">
        <f t="shared" si="13"/>
        <v>#DIV/0!</v>
      </c>
    </row>
    <row r="30" spans="1:23" x14ac:dyDescent="0.25">
      <c r="A30" s="389">
        <f t="shared" si="14"/>
        <v>24</v>
      </c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M30" s="389">
        <f t="shared" si="15"/>
        <v>24</v>
      </c>
      <c r="N30" t="e">
        <f t="shared" si="4"/>
        <v>#DIV/0!</v>
      </c>
      <c r="O30" t="e">
        <f t="shared" si="5"/>
        <v>#DIV/0!</v>
      </c>
      <c r="P30" t="e">
        <f t="shared" si="6"/>
        <v>#DIV/0!</v>
      </c>
      <c r="Q30" t="e">
        <f t="shared" si="7"/>
        <v>#DIV/0!</v>
      </c>
      <c r="R30" t="e">
        <f t="shared" si="8"/>
        <v>#DIV/0!</v>
      </c>
      <c r="S30" t="e">
        <f t="shared" si="9"/>
        <v>#DIV/0!</v>
      </c>
      <c r="T30" t="e">
        <f t="shared" si="10"/>
        <v>#DIV/0!</v>
      </c>
      <c r="U30" t="e">
        <f t="shared" si="11"/>
        <v>#DIV/0!</v>
      </c>
      <c r="V30" t="e">
        <f t="shared" si="12"/>
        <v>#DIV/0!</v>
      </c>
      <c r="W30" t="e">
        <f t="shared" si="13"/>
        <v>#DIV/0!</v>
      </c>
    </row>
    <row r="31" spans="1:23" x14ac:dyDescent="0.25">
      <c r="A31" s="389">
        <f t="shared" si="14"/>
        <v>25</v>
      </c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M31" s="389">
        <f t="shared" si="15"/>
        <v>25</v>
      </c>
      <c r="N31" t="e">
        <f t="shared" si="4"/>
        <v>#DIV/0!</v>
      </c>
      <c r="O31" t="e">
        <f t="shared" si="5"/>
        <v>#DIV/0!</v>
      </c>
      <c r="P31" t="e">
        <f t="shared" si="6"/>
        <v>#DIV/0!</v>
      </c>
      <c r="Q31" t="e">
        <f t="shared" si="7"/>
        <v>#DIV/0!</v>
      </c>
      <c r="R31" t="e">
        <f t="shared" si="8"/>
        <v>#DIV/0!</v>
      </c>
      <c r="S31" t="e">
        <f t="shared" si="9"/>
        <v>#DIV/0!</v>
      </c>
      <c r="T31" t="e">
        <f t="shared" si="10"/>
        <v>#DIV/0!</v>
      </c>
      <c r="U31" t="e">
        <f t="shared" si="11"/>
        <v>#DIV/0!</v>
      </c>
      <c r="V31" t="e">
        <f t="shared" si="12"/>
        <v>#DIV/0!</v>
      </c>
      <c r="W31" t="e">
        <f t="shared" si="13"/>
        <v>#DIV/0!</v>
      </c>
    </row>
    <row r="32" spans="1:23" x14ac:dyDescent="0.25">
      <c r="A32" s="389">
        <f t="shared" si="14"/>
        <v>26</v>
      </c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M32" s="389">
        <f t="shared" si="15"/>
        <v>26</v>
      </c>
      <c r="N32" t="e">
        <f t="shared" si="4"/>
        <v>#DIV/0!</v>
      </c>
      <c r="O32" t="e">
        <f t="shared" si="5"/>
        <v>#DIV/0!</v>
      </c>
      <c r="P32" t="e">
        <f t="shared" si="6"/>
        <v>#DIV/0!</v>
      </c>
      <c r="Q32" t="e">
        <f t="shared" si="7"/>
        <v>#DIV/0!</v>
      </c>
      <c r="R32" t="e">
        <f t="shared" si="8"/>
        <v>#DIV/0!</v>
      </c>
      <c r="S32" t="e">
        <f t="shared" si="9"/>
        <v>#DIV/0!</v>
      </c>
      <c r="T32" t="e">
        <f t="shared" si="10"/>
        <v>#DIV/0!</v>
      </c>
      <c r="U32" t="e">
        <f t="shared" si="11"/>
        <v>#DIV/0!</v>
      </c>
      <c r="V32" t="e">
        <f t="shared" si="12"/>
        <v>#DIV/0!</v>
      </c>
      <c r="W32" t="e">
        <f t="shared" si="13"/>
        <v>#DIV/0!</v>
      </c>
    </row>
    <row r="33" spans="1:23" x14ac:dyDescent="0.25">
      <c r="A33" s="389">
        <f t="shared" si="14"/>
        <v>27</v>
      </c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M33" s="389">
        <f t="shared" si="15"/>
        <v>27</v>
      </c>
      <c r="N33" t="e">
        <f t="shared" si="4"/>
        <v>#DIV/0!</v>
      </c>
      <c r="O33" t="e">
        <f t="shared" si="5"/>
        <v>#DIV/0!</v>
      </c>
      <c r="P33" t="e">
        <f t="shared" si="6"/>
        <v>#DIV/0!</v>
      </c>
      <c r="Q33" t="e">
        <f t="shared" si="7"/>
        <v>#DIV/0!</v>
      </c>
      <c r="R33" t="e">
        <f t="shared" si="8"/>
        <v>#DIV/0!</v>
      </c>
      <c r="S33" t="e">
        <f t="shared" si="9"/>
        <v>#DIV/0!</v>
      </c>
      <c r="T33" t="e">
        <f t="shared" si="10"/>
        <v>#DIV/0!</v>
      </c>
      <c r="U33" t="e">
        <f t="shared" si="11"/>
        <v>#DIV/0!</v>
      </c>
      <c r="V33" t="e">
        <f t="shared" si="12"/>
        <v>#DIV/0!</v>
      </c>
      <c r="W33" t="e">
        <f t="shared" si="13"/>
        <v>#DIV/0!</v>
      </c>
    </row>
    <row r="34" spans="1:23" x14ac:dyDescent="0.25">
      <c r="A34" s="389">
        <f t="shared" si="14"/>
        <v>28</v>
      </c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M34" s="389">
        <f t="shared" si="15"/>
        <v>28</v>
      </c>
      <c r="N34" t="e">
        <f t="shared" si="4"/>
        <v>#DIV/0!</v>
      </c>
      <c r="O34" t="e">
        <f t="shared" si="5"/>
        <v>#DIV/0!</v>
      </c>
      <c r="P34" t="e">
        <f t="shared" si="6"/>
        <v>#DIV/0!</v>
      </c>
      <c r="Q34" t="e">
        <f t="shared" si="7"/>
        <v>#DIV/0!</v>
      </c>
      <c r="R34" t="e">
        <f t="shared" si="8"/>
        <v>#DIV/0!</v>
      </c>
      <c r="S34" t="e">
        <f t="shared" si="9"/>
        <v>#DIV/0!</v>
      </c>
      <c r="T34" t="e">
        <f t="shared" si="10"/>
        <v>#DIV/0!</v>
      </c>
      <c r="U34" t="e">
        <f t="shared" si="11"/>
        <v>#DIV/0!</v>
      </c>
      <c r="V34" t="e">
        <f t="shared" si="12"/>
        <v>#DIV/0!</v>
      </c>
      <c r="W34" t="e">
        <f t="shared" si="13"/>
        <v>#DIV/0!</v>
      </c>
    </row>
    <row r="35" spans="1:23" x14ac:dyDescent="0.25">
      <c r="A35" s="389">
        <f t="shared" si="14"/>
        <v>29</v>
      </c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M35" s="389">
        <f t="shared" si="15"/>
        <v>29</v>
      </c>
      <c r="N35" t="e">
        <f t="shared" si="4"/>
        <v>#DIV/0!</v>
      </c>
      <c r="O35" t="e">
        <f t="shared" si="5"/>
        <v>#DIV/0!</v>
      </c>
      <c r="P35" t="e">
        <f t="shared" si="6"/>
        <v>#DIV/0!</v>
      </c>
      <c r="Q35" t="e">
        <f t="shared" si="7"/>
        <v>#DIV/0!</v>
      </c>
      <c r="R35" t="e">
        <f t="shared" si="8"/>
        <v>#DIV/0!</v>
      </c>
      <c r="S35" t="e">
        <f t="shared" si="9"/>
        <v>#DIV/0!</v>
      </c>
      <c r="T35" t="e">
        <f t="shared" si="10"/>
        <v>#DIV/0!</v>
      </c>
      <c r="U35" t="e">
        <f t="shared" si="11"/>
        <v>#DIV/0!</v>
      </c>
      <c r="V35" t="e">
        <f t="shared" si="12"/>
        <v>#DIV/0!</v>
      </c>
      <c r="W35" t="e">
        <f t="shared" si="13"/>
        <v>#DIV/0!</v>
      </c>
    </row>
    <row r="36" spans="1:23" x14ac:dyDescent="0.25">
      <c r="A36" s="389">
        <f t="shared" si="14"/>
        <v>30</v>
      </c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M36" s="389">
        <f t="shared" si="15"/>
        <v>30</v>
      </c>
      <c r="N36" t="e">
        <f t="shared" si="4"/>
        <v>#DIV/0!</v>
      </c>
      <c r="O36" t="e">
        <f t="shared" si="5"/>
        <v>#DIV/0!</v>
      </c>
      <c r="P36" t="e">
        <f t="shared" si="6"/>
        <v>#DIV/0!</v>
      </c>
      <c r="Q36" t="e">
        <f t="shared" si="7"/>
        <v>#DIV/0!</v>
      </c>
      <c r="R36" t="e">
        <f t="shared" si="8"/>
        <v>#DIV/0!</v>
      </c>
      <c r="S36" t="e">
        <f t="shared" si="9"/>
        <v>#DIV/0!</v>
      </c>
      <c r="T36" t="e">
        <f t="shared" si="10"/>
        <v>#DIV/0!</v>
      </c>
      <c r="U36" t="e">
        <f t="shared" si="11"/>
        <v>#DIV/0!</v>
      </c>
      <c r="V36" t="e">
        <f t="shared" si="12"/>
        <v>#DIV/0!</v>
      </c>
      <c r="W36" t="e">
        <f t="shared" si="13"/>
        <v>#DIV/0!</v>
      </c>
    </row>
    <row r="37" spans="1:23" x14ac:dyDescent="0.25">
      <c r="A37" s="389">
        <f t="shared" si="14"/>
        <v>31</v>
      </c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M37" s="389">
        <f t="shared" si="15"/>
        <v>31</v>
      </c>
      <c r="N37" t="e">
        <f t="shared" si="4"/>
        <v>#DIV/0!</v>
      </c>
      <c r="O37" t="e">
        <f t="shared" si="5"/>
        <v>#DIV/0!</v>
      </c>
      <c r="P37" t="e">
        <f t="shared" si="6"/>
        <v>#DIV/0!</v>
      </c>
      <c r="Q37" t="e">
        <f t="shared" si="7"/>
        <v>#DIV/0!</v>
      </c>
      <c r="R37" t="e">
        <f t="shared" si="8"/>
        <v>#DIV/0!</v>
      </c>
      <c r="S37" t="e">
        <f t="shared" si="9"/>
        <v>#DIV/0!</v>
      </c>
      <c r="T37" t="e">
        <f t="shared" si="10"/>
        <v>#DIV/0!</v>
      </c>
      <c r="U37" t="e">
        <f t="shared" si="11"/>
        <v>#DIV/0!</v>
      </c>
      <c r="V37" t="e">
        <f t="shared" si="12"/>
        <v>#DIV/0!</v>
      </c>
      <c r="W37" t="e">
        <f t="shared" si="13"/>
        <v>#DIV/0!</v>
      </c>
    </row>
    <row r="38" spans="1:23" x14ac:dyDescent="0.25">
      <c r="A38" s="389">
        <f t="shared" si="14"/>
        <v>32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M38" s="389">
        <f t="shared" si="15"/>
        <v>32</v>
      </c>
      <c r="N38" t="e">
        <f t="shared" si="4"/>
        <v>#DIV/0!</v>
      </c>
      <c r="O38" t="e">
        <f t="shared" si="5"/>
        <v>#DIV/0!</v>
      </c>
      <c r="P38" t="e">
        <f t="shared" si="6"/>
        <v>#DIV/0!</v>
      </c>
      <c r="Q38" t="e">
        <f t="shared" si="7"/>
        <v>#DIV/0!</v>
      </c>
      <c r="R38" t="e">
        <f t="shared" si="8"/>
        <v>#DIV/0!</v>
      </c>
      <c r="S38" t="e">
        <f t="shared" si="9"/>
        <v>#DIV/0!</v>
      </c>
      <c r="T38" t="e">
        <f t="shared" si="10"/>
        <v>#DIV/0!</v>
      </c>
      <c r="U38" t="e">
        <f t="shared" si="11"/>
        <v>#DIV/0!</v>
      </c>
      <c r="V38" t="e">
        <f t="shared" si="12"/>
        <v>#DIV/0!</v>
      </c>
      <c r="W38" t="e">
        <f t="shared" si="13"/>
        <v>#DIV/0!</v>
      </c>
    </row>
    <row r="39" spans="1:23" x14ac:dyDescent="0.25">
      <c r="A39" s="389">
        <f t="shared" si="14"/>
        <v>33</v>
      </c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M39" s="389">
        <f t="shared" si="15"/>
        <v>33</v>
      </c>
      <c r="N39" t="e">
        <f t="shared" ref="N39:N70" si="16">(B39-B$3)/B$4</f>
        <v>#DIV/0!</v>
      </c>
      <c r="O39" t="e">
        <f t="shared" ref="O39:O70" si="17">(C39-C$3)/C$4</f>
        <v>#DIV/0!</v>
      </c>
      <c r="P39" t="e">
        <f t="shared" ref="P39:P70" si="18">(D39-D$3)/D$4</f>
        <v>#DIV/0!</v>
      </c>
      <c r="Q39" t="e">
        <f t="shared" ref="Q39:Q70" si="19">(E39-E$3)/E$4</f>
        <v>#DIV/0!</v>
      </c>
      <c r="R39" t="e">
        <f t="shared" ref="R39:R70" si="20">(F39-F$3)/F$4</f>
        <v>#DIV/0!</v>
      </c>
      <c r="S39" t="e">
        <f t="shared" ref="S39:S70" si="21">(G39-G$3)/G$4</f>
        <v>#DIV/0!</v>
      </c>
      <c r="T39" t="e">
        <f t="shared" ref="T39:T70" si="22">(H39-H$3)/H$4</f>
        <v>#DIV/0!</v>
      </c>
      <c r="U39" t="e">
        <f t="shared" ref="U39:U70" si="23">(I39-I$3)/I$4</f>
        <v>#DIV/0!</v>
      </c>
      <c r="V39" t="e">
        <f t="shared" ref="V39:V70" si="24">(J39-J$3)/J$4</f>
        <v>#DIV/0!</v>
      </c>
      <c r="W39" t="e">
        <f t="shared" ref="W39:W70" si="25">(K39-K$3)/K$4</f>
        <v>#DIV/0!</v>
      </c>
    </row>
    <row r="40" spans="1:23" x14ac:dyDescent="0.25">
      <c r="A40" s="389">
        <f t="shared" si="14"/>
        <v>34</v>
      </c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M40" s="389">
        <f t="shared" si="15"/>
        <v>34</v>
      </c>
      <c r="N40" t="e">
        <f t="shared" si="16"/>
        <v>#DIV/0!</v>
      </c>
      <c r="O40" t="e">
        <f t="shared" si="17"/>
        <v>#DIV/0!</v>
      </c>
      <c r="P40" t="e">
        <f t="shared" si="18"/>
        <v>#DIV/0!</v>
      </c>
      <c r="Q40" t="e">
        <f t="shared" si="19"/>
        <v>#DIV/0!</v>
      </c>
      <c r="R40" t="e">
        <f t="shared" si="20"/>
        <v>#DIV/0!</v>
      </c>
      <c r="S40" t="e">
        <f t="shared" si="21"/>
        <v>#DIV/0!</v>
      </c>
      <c r="T40" t="e">
        <f t="shared" si="22"/>
        <v>#DIV/0!</v>
      </c>
      <c r="U40" t="e">
        <f t="shared" si="23"/>
        <v>#DIV/0!</v>
      </c>
      <c r="V40" t="e">
        <f t="shared" si="24"/>
        <v>#DIV/0!</v>
      </c>
      <c r="W40" t="e">
        <f t="shared" si="25"/>
        <v>#DIV/0!</v>
      </c>
    </row>
    <row r="41" spans="1:23" x14ac:dyDescent="0.25">
      <c r="A41" s="389">
        <f t="shared" si="14"/>
        <v>35</v>
      </c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M41" s="389">
        <f t="shared" si="15"/>
        <v>35</v>
      </c>
      <c r="N41" t="e">
        <f t="shared" si="16"/>
        <v>#DIV/0!</v>
      </c>
      <c r="O41" t="e">
        <f t="shared" si="17"/>
        <v>#DIV/0!</v>
      </c>
      <c r="P41" t="e">
        <f t="shared" si="18"/>
        <v>#DIV/0!</v>
      </c>
      <c r="Q41" t="e">
        <f t="shared" si="19"/>
        <v>#DIV/0!</v>
      </c>
      <c r="R41" t="e">
        <f t="shared" si="20"/>
        <v>#DIV/0!</v>
      </c>
      <c r="S41" t="e">
        <f t="shared" si="21"/>
        <v>#DIV/0!</v>
      </c>
      <c r="T41" t="e">
        <f t="shared" si="22"/>
        <v>#DIV/0!</v>
      </c>
      <c r="U41" t="e">
        <f t="shared" si="23"/>
        <v>#DIV/0!</v>
      </c>
      <c r="V41" t="e">
        <f t="shared" si="24"/>
        <v>#DIV/0!</v>
      </c>
      <c r="W41" t="e">
        <f t="shared" si="25"/>
        <v>#DIV/0!</v>
      </c>
    </row>
    <row r="42" spans="1:23" x14ac:dyDescent="0.25">
      <c r="A42" s="389">
        <f t="shared" si="14"/>
        <v>36</v>
      </c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M42" s="389">
        <f t="shared" si="15"/>
        <v>36</v>
      </c>
      <c r="N42" t="e">
        <f t="shared" si="16"/>
        <v>#DIV/0!</v>
      </c>
      <c r="O42" t="e">
        <f t="shared" si="17"/>
        <v>#DIV/0!</v>
      </c>
      <c r="P42" t="e">
        <f t="shared" si="18"/>
        <v>#DIV/0!</v>
      </c>
      <c r="Q42" t="e">
        <f t="shared" si="19"/>
        <v>#DIV/0!</v>
      </c>
      <c r="R42" t="e">
        <f t="shared" si="20"/>
        <v>#DIV/0!</v>
      </c>
      <c r="S42" t="e">
        <f t="shared" si="21"/>
        <v>#DIV/0!</v>
      </c>
      <c r="T42" t="e">
        <f t="shared" si="22"/>
        <v>#DIV/0!</v>
      </c>
      <c r="U42" t="e">
        <f t="shared" si="23"/>
        <v>#DIV/0!</v>
      </c>
      <c r="V42" t="e">
        <f t="shared" si="24"/>
        <v>#DIV/0!</v>
      </c>
      <c r="W42" t="e">
        <f t="shared" si="25"/>
        <v>#DIV/0!</v>
      </c>
    </row>
    <row r="43" spans="1:23" x14ac:dyDescent="0.25">
      <c r="A43" s="389">
        <f t="shared" si="14"/>
        <v>37</v>
      </c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M43" s="389">
        <f t="shared" si="15"/>
        <v>37</v>
      </c>
      <c r="N43" t="e">
        <f t="shared" si="16"/>
        <v>#DIV/0!</v>
      </c>
      <c r="O43" t="e">
        <f t="shared" si="17"/>
        <v>#DIV/0!</v>
      </c>
      <c r="P43" t="e">
        <f t="shared" si="18"/>
        <v>#DIV/0!</v>
      </c>
      <c r="Q43" t="e">
        <f t="shared" si="19"/>
        <v>#DIV/0!</v>
      </c>
      <c r="R43" t="e">
        <f t="shared" si="20"/>
        <v>#DIV/0!</v>
      </c>
      <c r="S43" t="e">
        <f t="shared" si="21"/>
        <v>#DIV/0!</v>
      </c>
      <c r="T43" t="e">
        <f t="shared" si="22"/>
        <v>#DIV/0!</v>
      </c>
      <c r="U43" t="e">
        <f t="shared" si="23"/>
        <v>#DIV/0!</v>
      </c>
      <c r="V43" t="e">
        <f t="shared" si="24"/>
        <v>#DIV/0!</v>
      </c>
      <c r="W43" t="e">
        <f t="shared" si="25"/>
        <v>#DIV/0!</v>
      </c>
    </row>
    <row r="44" spans="1:23" x14ac:dyDescent="0.25">
      <c r="A44" s="389">
        <f t="shared" si="14"/>
        <v>38</v>
      </c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M44" s="389">
        <f t="shared" si="15"/>
        <v>38</v>
      </c>
      <c r="N44" t="e">
        <f t="shared" si="16"/>
        <v>#DIV/0!</v>
      </c>
      <c r="O44" t="e">
        <f t="shared" si="17"/>
        <v>#DIV/0!</v>
      </c>
      <c r="P44" t="e">
        <f t="shared" si="18"/>
        <v>#DIV/0!</v>
      </c>
      <c r="Q44" t="e">
        <f t="shared" si="19"/>
        <v>#DIV/0!</v>
      </c>
      <c r="R44" t="e">
        <f t="shared" si="20"/>
        <v>#DIV/0!</v>
      </c>
      <c r="S44" t="e">
        <f t="shared" si="21"/>
        <v>#DIV/0!</v>
      </c>
      <c r="T44" t="e">
        <f t="shared" si="22"/>
        <v>#DIV/0!</v>
      </c>
      <c r="U44" t="e">
        <f t="shared" si="23"/>
        <v>#DIV/0!</v>
      </c>
      <c r="V44" t="e">
        <f t="shared" si="24"/>
        <v>#DIV/0!</v>
      </c>
      <c r="W44" t="e">
        <f t="shared" si="25"/>
        <v>#DIV/0!</v>
      </c>
    </row>
    <row r="45" spans="1:23" x14ac:dyDescent="0.25">
      <c r="A45" s="389">
        <f t="shared" si="14"/>
        <v>39</v>
      </c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M45" s="389">
        <f t="shared" si="15"/>
        <v>39</v>
      </c>
      <c r="N45" t="e">
        <f t="shared" si="16"/>
        <v>#DIV/0!</v>
      </c>
      <c r="O45" t="e">
        <f t="shared" si="17"/>
        <v>#DIV/0!</v>
      </c>
      <c r="P45" t="e">
        <f t="shared" si="18"/>
        <v>#DIV/0!</v>
      </c>
      <c r="Q45" t="e">
        <f t="shared" si="19"/>
        <v>#DIV/0!</v>
      </c>
      <c r="R45" t="e">
        <f t="shared" si="20"/>
        <v>#DIV/0!</v>
      </c>
      <c r="S45" t="e">
        <f t="shared" si="21"/>
        <v>#DIV/0!</v>
      </c>
      <c r="T45" t="e">
        <f t="shared" si="22"/>
        <v>#DIV/0!</v>
      </c>
      <c r="U45" t="e">
        <f t="shared" si="23"/>
        <v>#DIV/0!</v>
      </c>
      <c r="V45" t="e">
        <f t="shared" si="24"/>
        <v>#DIV/0!</v>
      </c>
      <c r="W45" t="e">
        <f t="shared" si="25"/>
        <v>#DIV/0!</v>
      </c>
    </row>
    <row r="46" spans="1:23" x14ac:dyDescent="0.25">
      <c r="A46" s="389">
        <f t="shared" si="14"/>
        <v>40</v>
      </c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M46" s="389">
        <f t="shared" si="15"/>
        <v>40</v>
      </c>
      <c r="N46" t="e">
        <f t="shared" si="16"/>
        <v>#DIV/0!</v>
      </c>
      <c r="O46" t="e">
        <f t="shared" si="17"/>
        <v>#DIV/0!</v>
      </c>
      <c r="P46" t="e">
        <f t="shared" si="18"/>
        <v>#DIV/0!</v>
      </c>
      <c r="Q46" t="e">
        <f t="shared" si="19"/>
        <v>#DIV/0!</v>
      </c>
      <c r="R46" t="e">
        <f t="shared" si="20"/>
        <v>#DIV/0!</v>
      </c>
      <c r="S46" t="e">
        <f t="shared" si="21"/>
        <v>#DIV/0!</v>
      </c>
      <c r="T46" t="e">
        <f t="shared" si="22"/>
        <v>#DIV/0!</v>
      </c>
      <c r="U46" t="e">
        <f t="shared" si="23"/>
        <v>#DIV/0!</v>
      </c>
      <c r="V46" t="e">
        <f t="shared" si="24"/>
        <v>#DIV/0!</v>
      </c>
      <c r="W46" t="e">
        <f t="shared" si="25"/>
        <v>#DIV/0!</v>
      </c>
    </row>
    <row r="47" spans="1:23" x14ac:dyDescent="0.25">
      <c r="A47" s="389">
        <f t="shared" si="14"/>
        <v>41</v>
      </c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M47" s="389">
        <f t="shared" si="15"/>
        <v>41</v>
      </c>
      <c r="N47" t="e">
        <f t="shared" si="16"/>
        <v>#DIV/0!</v>
      </c>
      <c r="O47" t="e">
        <f t="shared" si="17"/>
        <v>#DIV/0!</v>
      </c>
      <c r="P47" t="e">
        <f t="shared" si="18"/>
        <v>#DIV/0!</v>
      </c>
      <c r="Q47" t="e">
        <f t="shared" si="19"/>
        <v>#DIV/0!</v>
      </c>
      <c r="R47" t="e">
        <f t="shared" si="20"/>
        <v>#DIV/0!</v>
      </c>
      <c r="S47" t="e">
        <f t="shared" si="21"/>
        <v>#DIV/0!</v>
      </c>
      <c r="T47" t="e">
        <f t="shared" si="22"/>
        <v>#DIV/0!</v>
      </c>
      <c r="U47" t="e">
        <f t="shared" si="23"/>
        <v>#DIV/0!</v>
      </c>
      <c r="V47" t="e">
        <f t="shared" si="24"/>
        <v>#DIV/0!</v>
      </c>
      <c r="W47" t="e">
        <f t="shared" si="25"/>
        <v>#DIV/0!</v>
      </c>
    </row>
    <row r="48" spans="1:23" x14ac:dyDescent="0.25">
      <c r="A48" s="389">
        <f t="shared" si="14"/>
        <v>42</v>
      </c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M48" s="389">
        <f t="shared" si="15"/>
        <v>42</v>
      </c>
      <c r="N48" t="e">
        <f t="shared" si="16"/>
        <v>#DIV/0!</v>
      </c>
      <c r="O48" t="e">
        <f t="shared" si="17"/>
        <v>#DIV/0!</v>
      </c>
      <c r="P48" t="e">
        <f t="shared" si="18"/>
        <v>#DIV/0!</v>
      </c>
      <c r="Q48" t="e">
        <f t="shared" si="19"/>
        <v>#DIV/0!</v>
      </c>
      <c r="R48" t="e">
        <f t="shared" si="20"/>
        <v>#DIV/0!</v>
      </c>
      <c r="S48" t="e">
        <f t="shared" si="21"/>
        <v>#DIV/0!</v>
      </c>
      <c r="T48" t="e">
        <f t="shared" si="22"/>
        <v>#DIV/0!</v>
      </c>
      <c r="U48" t="e">
        <f t="shared" si="23"/>
        <v>#DIV/0!</v>
      </c>
      <c r="V48" t="e">
        <f t="shared" si="24"/>
        <v>#DIV/0!</v>
      </c>
      <c r="W48" t="e">
        <f t="shared" si="25"/>
        <v>#DIV/0!</v>
      </c>
    </row>
    <row r="49" spans="1:23" x14ac:dyDescent="0.25">
      <c r="A49" s="389">
        <f t="shared" si="14"/>
        <v>43</v>
      </c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M49" s="389">
        <f t="shared" si="15"/>
        <v>43</v>
      </c>
      <c r="N49" t="e">
        <f t="shared" si="16"/>
        <v>#DIV/0!</v>
      </c>
      <c r="O49" t="e">
        <f t="shared" si="17"/>
        <v>#DIV/0!</v>
      </c>
      <c r="P49" t="e">
        <f t="shared" si="18"/>
        <v>#DIV/0!</v>
      </c>
      <c r="Q49" t="e">
        <f t="shared" si="19"/>
        <v>#DIV/0!</v>
      </c>
      <c r="R49" t="e">
        <f t="shared" si="20"/>
        <v>#DIV/0!</v>
      </c>
      <c r="S49" t="e">
        <f t="shared" si="21"/>
        <v>#DIV/0!</v>
      </c>
      <c r="T49" t="e">
        <f t="shared" si="22"/>
        <v>#DIV/0!</v>
      </c>
      <c r="U49" t="e">
        <f t="shared" si="23"/>
        <v>#DIV/0!</v>
      </c>
      <c r="V49" t="e">
        <f t="shared" si="24"/>
        <v>#DIV/0!</v>
      </c>
      <c r="W49" t="e">
        <f t="shared" si="25"/>
        <v>#DIV/0!</v>
      </c>
    </row>
    <row r="50" spans="1:23" x14ac:dyDescent="0.25">
      <c r="A50" s="389">
        <f t="shared" si="14"/>
        <v>44</v>
      </c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M50" s="389">
        <f t="shared" si="15"/>
        <v>44</v>
      </c>
      <c r="N50" t="e">
        <f t="shared" si="16"/>
        <v>#DIV/0!</v>
      </c>
      <c r="O50" t="e">
        <f t="shared" si="17"/>
        <v>#DIV/0!</v>
      </c>
      <c r="P50" t="e">
        <f t="shared" si="18"/>
        <v>#DIV/0!</v>
      </c>
      <c r="Q50" t="e">
        <f t="shared" si="19"/>
        <v>#DIV/0!</v>
      </c>
      <c r="R50" t="e">
        <f t="shared" si="20"/>
        <v>#DIV/0!</v>
      </c>
      <c r="S50" t="e">
        <f t="shared" si="21"/>
        <v>#DIV/0!</v>
      </c>
      <c r="T50" t="e">
        <f t="shared" si="22"/>
        <v>#DIV/0!</v>
      </c>
      <c r="U50" t="e">
        <f t="shared" si="23"/>
        <v>#DIV/0!</v>
      </c>
      <c r="V50" t="e">
        <f t="shared" si="24"/>
        <v>#DIV/0!</v>
      </c>
      <c r="W50" t="e">
        <f t="shared" si="25"/>
        <v>#DIV/0!</v>
      </c>
    </row>
    <row r="51" spans="1:23" x14ac:dyDescent="0.25">
      <c r="A51" s="389">
        <f t="shared" si="14"/>
        <v>45</v>
      </c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M51" s="389">
        <f t="shared" si="15"/>
        <v>45</v>
      </c>
      <c r="N51" t="e">
        <f t="shared" si="16"/>
        <v>#DIV/0!</v>
      </c>
      <c r="O51" t="e">
        <f t="shared" si="17"/>
        <v>#DIV/0!</v>
      </c>
      <c r="P51" t="e">
        <f t="shared" si="18"/>
        <v>#DIV/0!</v>
      </c>
      <c r="Q51" t="e">
        <f t="shared" si="19"/>
        <v>#DIV/0!</v>
      </c>
      <c r="R51" t="e">
        <f t="shared" si="20"/>
        <v>#DIV/0!</v>
      </c>
      <c r="S51" t="e">
        <f t="shared" si="21"/>
        <v>#DIV/0!</v>
      </c>
      <c r="T51" t="e">
        <f t="shared" si="22"/>
        <v>#DIV/0!</v>
      </c>
      <c r="U51" t="e">
        <f t="shared" si="23"/>
        <v>#DIV/0!</v>
      </c>
      <c r="V51" t="e">
        <f t="shared" si="24"/>
        <v>#DIV/0!</v>
      </c>
      <c r="W51" t="e">
        <f t="shared" si="25"/>
        <v>#DIV/0!</v>
      </c>
    </row>
    <row r="52" spans="1:23" x14ac:dyDescent="0.25">
      <c r="A52" s="389">
        <f t="shared" si="14"/>
        <v>46</v>
      </c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M52" s="389">
        <f t="shared" si="15"/>
        <v>46</v>
      </c>
      <c r="N52" t="e">
        <f t="shared" si="16"/>
        <v>#DIV/0!</v>
      </c>
      <c r="O52" t="e">
        <f t="shared" si="17"/>
        <v>#DIV/0!</v>
      </c>
      <c r="P52" t="e">
        <f t="shared" si="18"/>
        <v>#DIV/0!</v>
      </c>
      <c r="Q52" t="e">
        <f t="shared" si="19"/>
        <v>#DIV/0!</v>
      </c>
      <c r="R52" t="e">
        <f t="shared" si="20"/>
        <v>#DIV/0!</v>
      </c>
      <c r="S52" t="e">
        <f t="shared" si="21"/>
        <v>#DIV/0!</v>
      </c>
      <c r="T52" t="e">
        <f t="shared" si="22"/>
        <v>#DIV/0!</v>
      </c>
      <c r="U52" t="e">
        <f t="shared" si="23"/>
        <v>#DIV/0!</v>
      </c>
      <c r="V52" t="e">
        <f t="shared" si="24"/>
        <v>#DIV/0!</v>
      </c>
      <c r="W52" t="e">
        <f t="shared" si="25"/>
        <v>#DIV/0!</v>
      </c>
    </row>
    <row r="53" spans="1:23" x14ac:dyDescent="0.25">
      <c r="A53" s="389">
        <f t="shared" si="14"/>
        <v>47</v>
      </c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M53" s="389">
        <f t="shared" si="15"/>
        <v>47</v>
      </c>
      <c r="N53" t="e">
        <f t="shared" si="16"/>
        <v>#DIV/0!</v>
      </c>
      <c r="O53" t="e">
        <f t="shared" si="17"/>
        <v>#DIV/0!</v>
      </c>
      <c r="P53" t="e">
        <f t="shared" si="18"/>
        <v>#DIV/0!</v>
      </c>
      <c r="Q53" t="e">
        <f t="shared" si="19"/>
        <v>#DIV/0!</v>
      </c>
      <c r="R53" t="e">
        <f t="shared" si="20"/>
        <v>#DIV/0!</v>
      </c>
      <c r="S53" t="e">
        <f t="shared" si="21"/>
        <v>#DIV/0!</v>
      </c>
      <c r="T53" t="e">
        <f t="shared" si="22"/>
        <v>#DIV/0!</v>
      </c>
      <c r="U53" t="e">
        <f t="shared" si="23"/>
        <v>#DIV/0!</v>
      </c>
      <c r="V53" t="e">
        <f t="shared" si="24"/>
        <v>#DIV/0!</v>
      </c>
      <c r="W53" t="e">
        <f t="shared" si="25"/>
        <v>#DIV/0!</v>
      </c>
    </row>
    <row r="54" spans="1:23" x14ac:dyDescent="0.25">
      <c r="A54" s="389">
        <f t="shared" si="14"/>
        <v>48</v>
      </c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M54" s="389">
        <f t="shared" si="15"/>
        <v>48</v>
      </c>
      <c r="N54" t="e">
        <f t="shared" si="16"/>
        <v>#DIV/0!</v>
      </c>
      <c r="O54" t="e">
        <f t="shared" si="17"/>
        <v>#DIV/0!</v>
      </c>
      <c r="P54" t="e">
        <f t="shared" si="18"/>
        <v>#DIV/0!</v>
      </c>
      <c r="Q54" t="e">
        <f t="shared" si="19"/>
        <v>#DIV/0!</v>
      </c>
      <c r="R54" t="e">
        <f t="shared" si="20"/>
        <v>#DIV/0!</v>
      </c>
      <c r="S54" t="e">
        <f t="shared" si="21"/>
        <v>#DIV/0!</v>
      </c>
      <c r="T54" t="e">
        <f t="shared" si="22"/>
        <v>#DIV/0!</v>
      </c>
      <c r="U54" t="e">
        <f t="shared" si="23"/>
        <v>#DIV/0!</v>
      </c>
      <c r="V54" t="e">
        <f t="shared" si="24"/>
        <v>#DIV/0!</v>
      </c>
      <c r="W54" t="e">
        <f t="shared" si="25"/>
        <v>#DIV/0!</v>
      </c>
    </row>
    <row r="55" spans="1:23" x14ac:dyDescent="0.25">
      <c r="A55" s="389">
        <f t="shared" si="14"/>
        <v>49</v>
      </c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M55" s="389">
        <f t="shared" si="15"/>
        <v>49</v>
      </c>
      <c r="N55" t="e">
        <f t="shared" si="16"/>
        <v>#DIV/0!</v>
      </c>
      <c r="O55" t="e">
        <f t="shared" si="17"/>
        <v>#DIV/0!</v>
      </c>
      <c r="P55" t="e">
        <f t="shared" si="18"/>
        <v>#DIV/0!</v>
      </c>
      <c r="Q55" t="e">
        <f t="shared" si="19"/>
        <v>#DIV/0!</v>
      </c>
      <c r="R55" t="e">
        <f t="shared" si="20"/>
        <v>#DIV/0!</v>
      </c>
      <c r="S55" t="e">
        <f t="shared" si="21"/>
        <v>#DIV/0!</v>
      </c>
      <c r="T55" t="e">
        <f t="shared" si="22"/>
        <v>#DIV/0!</v>
      </c>
      <c r="U55" t="e">
        <f t="shared" si="23"/>
        <v>#DIV/0!</v>
      </c>
      <c r="V55" t="e">
        <f t="shared" si="24"/>
        <v>#DIV/0!</v>
      </c>
      <c r="W55" t="e">
        <f t="shared" si="25"/>
        <v>#DIV/0!</v>
      </c>
    </row>
    <row r="56" spans="1:23" x14ac:dyDescent="0.25">
      <c r="A56" s="389">
        <f t="shared" si="14"/>
        <v>50</v>
      </c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M56" s="389">
        <f t="shared" si="15"/>
        <v>50</v>
      </c>
      <c r="N56" t="e">
        <f t="shared" si="16"/>
        <v>#DIV/0!</v>
      </c>
      <c r="O56" t="e">
        <f t="shared" si="17"/>
        <v>#DIV/0!</v>
      </c>
      <c r="P56" t="e">
        <f t="shared" si="18"/>
        <v>#DIV/0!</v>
      </c>
      <c r="Q56" t="e">
        <f t="shared" si="19"/>
        <v>#DIV/0!</v>
      </c>
      <c r="R56" t="e">
        <f t="shared" si="20"/>
        <v>#DIV/0!</v>
      </c>
      <c r="S56" t="e">
        <f t="shared" si="21"/>
        <v>#DIV/0!</v>
      </c>
      <c r="T56" t="e">
        <f t="shared" si="22"/>
        <v>#DIV/0!</v>
      </c>
      <c r="U56" t="e">
        <f t="shared" si="23"/>
        <v>#DIV/0!</v>
      </c>
      <c r="V56" t="e">
        <f t="shared" si="24"/>
        <v>#DIV/0!</v>
      </c>
      <c r="W56" t="e">
        <f t="shared" si="25"/>
        <v>#DIV/0!</v>
      </c>
    </row>
    <row r="57" spans="1:23" x14ac:dyDescent="0.25">
      <c r="A57" s="389">
        <f t="shared" si="14"/>
        <v>51</v>
      </c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M57" s="389">
        <f t="shared" si="15"/>
        <v>51</v>
      </c>
      <c r="N57" t="e">
        <f t="shared" si="16"/>
        <v>#DIV/0!</v>
      </c>
      <c r="O57" t="e">
        <f t="shared" si="17"/>
        <v>#DIV/0!</v>
      </c>
      <c r="P57" t="e">
        <f t="shared" si="18"/>
        <v>#DIV/0!</v>
      </c>
      <c r="Q57" t="e">
        <f t="shared" si="19"/>
        <v>#DIV/0!</v>
      </c>
      <c r="R57" t="e">
        <f t="shared" si="20"/>
        <v>#DIV/0!</v>
      </c>
      <c r="S57" t="e">
        <f t="shared" si="21"/>
        <v>#DIV/0!</v>
      </c>
      <c r="T57" t="e">
        <f t="shared" si="22"/>
        <v>#DIV/0!</v>
      </c>
      <c r="U57" t="e">
        <f t="shared" si="23"/>
        <v>#DIV/0!</v>
      </c>
      <c r="V57" t="e">
        <f t="shared" si="24"/>
        <v>#DIV/0!</v>
      </c>
      <c r="W57" t="e">
        <f t="shared" si="25"/>
        <v>#DIV/0!</v>
      </c>
    </row>
    <row r="58" spans="1:23" x14ac:dyDescent="0.25">
      <c r="A58" s="389">
        <f t="shared" si="14"/>
        <v>52</v>
      </c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M58" s="389">
        <f t="shared" si="15"/>
        <v>52</v>
      </c>
      <c r="N58" t="e">
        <f t="shared" si="16"/>
        <v>#DIV/0!</v>
      </c>
      <c r="O58" t="e">
        <f t="shared" si="17"/>
        <v>#DIV/0!</v>
      </c>
      <c r="P58" t="e">
        <f t="shared" si="18"/>
        <v>#DIV/0!</v>
      </c>
      <c r="Q58" t="e">
        <f t="shared" si="19"/>
        <v>#DIV/0!</v>
      </c>
      <c r="R58" t="e">
        <f t="shared" si="20"/>
        <v>#DIV/0!</v>
      </c>
      <c r="S58" t="e">
        <f t="shared" si="21"/>
        <v>#DIV/0!</v>
      </c>
      <c r="T58" t="e">
        <f t="shared" si="22"/>
        <v>#DIV/0!</v>
      </c>
      <c r="U58" t="e">
        <f t="shared" si="23"/>
        <v>#DIV/0!</v>
      </c>
      <c r="V58" t="e">
        <f t="shared" si="24"/>
        <v>#DIV/0!</v>
      </c>
      <c r="W58" t="e">
        <f t="shared" si="25"/>
        <v>#DIV/0!</v>
      </c>
    </row>
    <row r="59" spans="1:23" x14ac:dyDescent="0.25">
      <c r="A59" s="389">
        <f t="shared" si="14"/>
        <v>53</v>
      </c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M59" s="389">
        <f t="shared" si="15"/>
        <v>53</v>
      </c>
      <c r="N59" t="e">
        <f t="shared" si="16"/>
        <v>#DIV/0!</v>
      </c>
      <c r="O59" t="e">
        <f t="shared" si="17"/>
        <v>#DIV/0!</v>
      </c>
      <c r="P59" t="e">
        <f t="shared" si="18"/>
        <v>#DIV/0!</v>
      </c>
      <c r="Q59" t="e">
        <f t="shared" si="19"/>
        <v>#DIV/0!</v>
      </c>
      <c r="R59" t="e">
        <f t="shared" si="20"/>
        <v>#DIV/0!</v>
      </c>
      <c r="S59" t="e">
        <f t="shared" si="21"/>
        <v>#DIV/0!</v>
      </c>
      <c r="T59" t="e">
        <f t="shared" si="22"/>
        <v>#DIV/0!</v>
      </c>
      <c r="U59" t="e">
        <f t="shared" si="23"/>
        <v>#DIV/0!</v>
      </c>
      <c r="V59" t="e">
        <f t="shared" si="24"/>
        <v>#DIV/0!</v>
      </c>
      <c r="W59" t="e">
        <f t="shared" si="25"/>
        <v>#DIV/0!</v>
      </c>
    </row>
    <row r="60" spans="1:23" x14ac:dyDescent="0.25">
      <c r="A60" s="389">
        <f t="shared" si="14"/>
        <v>54</v>
      </c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M60" s="389">
        <f t="shared" si="15"/>
        <v>54</v>
      </c>
      <c r="N60" t="e">
        <f t="shared" si="16"/>
        <v>#DIV/0!</v>
      </c>
      <c r="O60" t="e">
        <f t="shared" si="17"/>
        <v>#DIV/0!</v>
      </c>
      <c r="P60" t="e">
        <f t="shared" si="18"/>
        <v>#DIV/0!</v>
      </c>
      <c r="Q60" t="e">
        <f t="shared" si="19"/>
        <v>#DIV/0!</v>
      </c>
      <c r="R60" t="e">
        <f t="shared" si="20"/>
        <v>#DIV/0!</v>
      </c>
      <c r="S60" t="e">
        <f t="shared" si="21"/>
        <v>#DIV/0!</v>
      </c>
      <c r="T60" t="e">
        <f t="shared" si="22"/>
        <v>#DIV/0!</v>
      </c>
      <c r="U60" t="e">
        <f t="shared" si="23"/>
        <v>#DIV/0!</v>
      </c>
      <c r="V60" t="e">
        <f t="shared" si="24"/>
        <v>#DIV/0!</v>
      </c>
      <c r="W60" t="e">
        <f t="shared" si="25"/>
        <v>#DIV/0!</v>
      </c>
    </row>
    <row r="61" spans="1:23" x14ac:dyDescent="0.25">
      <c r="A61" s="389">
        <f t="shared" si="14"/>
        <v>55</v>
      </c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M61" s="389">
        <f t="shared" si="15"/>
        <v>55</v>
      </c>
      <c r="N61" t="e">
        <f t="shared" si="16"/>
        <v>#DIV/0!</v>
      </c>
      <c r="O61" t="e">
        <f t="shared" si="17"/>
        <v>#DIV/0!</v>
      </c>
      <c r="P61" t="e">
        <f t="shared" si="18"/>
        <v>#DIV/0!</v>
      </c>
      <c r="Q61" t="e">
        <f t="shared" si="19"/>
        <v>#DIV/0!</v>
      </c>
      <c r="R61" t="e">
        <f t="shared" si="20"/>
        <v>#DIV/0!</v>
      </c>
      <c r="S61" t="e">
        <f t="shared" si="21"/>
        <v>#DIV/0!</v>
      </c>
      <c r="T61" t="e">
        <f t="shared" si="22"/>
        <v>#DIV/0!</v>
      </c>
      <c r="U61" t="e">
        <f t="shared" si="23"/>
        <v>#DIV/0!</v>
      </c>
      <c r="V61" t="e">
        <f t="shared" si="24"/>
        <v>#DIV/0!</v>
      </c>
      <c r="W61" t="e">
        <f t="shared" si="25"/>
        <v>#DIV/0!</v>
      </c>
    </row>
    <row r="62" spans="1:23" x14ac:dyDescent="0.25">
      <c r="A62" s="389">
        <f t="shared" si="14"/>
        <v>56</v>
      </c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M62" s="389">
        <f t="shared" si="15"/>
        <v>56</v>
      </c>
      <c r="N62" t="e">
        <f t="shared" si="16"/>
        <v>#DIV/0!</v>
      </c>
      <c r="O62" t="e">
        <f t="shared" si="17"/>
        <v>#DIV/0!</v>
      </c>
      <c r="P62" t="e">
        <f t="shared" si="18"/>
        <v>#DIV/0!</v>
      </c>
      <c r="Q62" t="e">
        <f t="shared" si="19"/>
        <v>#DIV/0!</v>
      </c>
      <c r="R62" t="e">
        <f t="shared" si="20"/>
        <v>#DIV/0!</v>
      </c>
      <c r="S62" t="e">
        <f t="shared" si="21"/>
        <v>#DIV/0!</v>
      </c>
      <c r="T62" t="e">
        <f t="shared" si="22"/>
        <v>#DIV/0!</v>
      </c>
      <c r="U62" t="e">
        <f t="shared" si="23"/>
        <v>#DIV/0!</v>
      </c>
      <c r="V62" t="e">
        <f t="shared" si="24"/>
        <v>#DIV/0!</v>
      </c>
      <c r="W62" t="e">
        <f t="shared" si="25"/>
        <v>#DIV/0!</v>
      </c>
    </row>
    <row r="63" spans="1:23" x14ac:dyDescent="0.25">
      <c r="A63" s="389">
        <f t="shared" si="14"/>
        <v>57</v>
      </c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M63" s="389">
        <f t="shared" si="15"/>
        <v>57</v>
      </c>
      <c r="N63" t="e">
        <f t="shared" si="16"/>
        <v>#DIV/0!</v>
      </c>
      <c r="O63" t="e">
        <f t="shared" si="17"/>
        <v>#DIV/0!</v>
      </c>
      <c r="P63" t="e">
        <f t="shared" si="18"/>
        <v>#DIV/0!</v>
      </c>
      <c r="Q63" t="e">
        <f t="shared" si="19"/>
        <v>#DIV/0!</v>
      </c>
      <c r="R63" t="e">
        <f t="shared" si="20"/>
        <v>#DIV/0!</v>
      </c>
      <c r="S63" t="e">
        <f t="shared" si="21"/>
        <v>#DIV/0!</v>
      </c>
      <c r="T63" t="e">
        <f t="shared" si="22"/>
        <v>#DIV/0!</v>
      </c>
      <c r="U63" t="e">
        <f t="shared" si="23"/>
        <v>#DIV/0!</v>
      </c>
      <c r="V63" t="e">
        <f t="shared" si="24"/>
        <v>#DIV/0!</v>
      </c>
      <c r="W63" t="e">
        <f t="shared" si="25"/>
        <v>#DIV/0!</v>
      </c>
    </row>
    <row r="64" spans="1:23" x14ac:dyDescent="0.25">
      <c r="A64" s="389">
        <f t="shared" si="14"/>
        <v>58</v>
      </c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M64" s="389">
        <f t="shared" si="15"/>
        <v>58</v>
      </c>
      <c r="N64" t="e">
        <f t="shared" si="16"/>
        <v>#DIV/0!</v>
      </c>
      <c r="O64" t="e">
        <f t="shared" si="17"/>
        <v>#DIV/0!</v>
      </c>
      <c r="P64" t="e">
        <f t="shared" si="18"/>
        <v>#DIV/0!</v>
      </c>
      <c r="Q64" t="e">
        <f t="shared" si="19"/>
        <v>#DIV/0!</v>
      </c>
      <c r="R64" t="e">
        <f t="shared" si="20"/>
        <v>#DIV/0!</v>
      </c>
      <c r="S64" t="e">
        <f t="shared" si="21"/>
        <v>#DIV/0!</v>
      </c>
      <c r="T64" t="e">
        <f t="shared" si="22"/>
        <v>#DIV/0!</v>
      </c>
      <c r="U64" t="e">
        <f t="shared" si="23"/>
        <v>#DIV/0!</v>
      </c>
      <c r="V64" t="e">
        <f t="shared" si="24"/>
        <v>#DIV/0!</v>
      </c>
      <c r="W64" t="e">
        <f t="shared" si="25"/>
        <v>#DIV/0!</v>
      </c>
    </row>
    <row r="65" spans="1:23" x14ac:dyDescent="0.25">
      <c r="A65" s="389">
        <f t="shared" si="14"/>
        <v>59</v>
      </c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M65" s="389">
        <f t="shared" si="15"/>
        <v>59</v>
      </c>
      <c r="N65" t="e">
        <f t="shared" si="16"/>
        <v>#DIV/0!</v>
      </c>
      <c r="O65" t="e">
        <f t="shared" si="17"/>
        <v>#DIV/0!</v>
      </c>
      <c r="P65" t="e">
        <f t="shared" si="18"/>
        <v>#DIV/0!</v>
      </c>
      <c r="Q65" t="e">
        <f t="shared" si="19"/>
        <v>#DIV/0!</v>
      </c>
      <c r="R65" t="e">
        <f t="shared" si="20"/>
        <v>#DIV/0!</v>
      </c>
      <c r="S65" t="e">
        <f t="shared" si="21"/>
        <v>#DIV/0!</v>
      </c>
      <c r="T65" t="e">
        <f t="shared" si="22"/>
        <v>#DIV/0!</v>
      </c>
      <c r="U65" t="e">
        <f t="shared" si="23"/>
        <v>#DIV/0!</v>
      </c>
      <c r="V65" t="e">
        <f t="shared" si="24"/>
        <v>#DIV/0!</v>
      </c>
      <c r="W65" t="e">
        <f t="shared" si="25"/>
        <v>#DIV/0!</v>
      </c>
    </row>
    <row r="66" spans="1:23" x14ac:dyDescent="0.25">
      <c r="A66" s="389">
        <f t="shared" si="14"/>
        <v>60</v>
      </c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M66" s="389">
        <f t="shared" si="15"/>
        <v>60</v>
      </c>
      <c r="N66" t="e">
        <f t="shared" si="16"/>
        <v>#DIV/0!</v>
      </c>
      <c r="O66" t="e">
        <f t="shared" si="17"/>
        <v>#DIV/0!</v>
      </c>
      <c r="P66" t="e">
        <f t="shared" si="18"/>
        <v>#DIV/0!</v>
      </c>
      <c r="Q66" t="e">
        <f t="shared" si="19"/>
        <v>#DIV/0!</v>
      </c>
      <c r="R66" t="e">
        <f t="shared" si="20"/>
        <v>#DIV/0!</v>
      </c>
      <c r="S66" t="e">
        <f t="shared" si="21"/>
        <v>#DIV/0!</v>
      </c>
      <c r="T66" t="e">
        <f t="shared" si="22"/>
        <v>#DIV/0!</v>
      </c>
      <c r="U66" t="e">
        <f t="shared" si="23"/>
        <v>#DIV/0!</v>
      </c>
      <c r="V66" t="e">
        <f t="shared" si="24"/>
        <v>#DIV/0!</v>
      </c>
      <c r="W66" t="e">
        <f t="shared" si="25"/>
        <v>#DIV/0!</v>
      </c>
    </row>
    <row r="67" spans="1:23" x14ac:dyDescent="0.25">
      <c r="A67" s="389">
        <f t="shared" si="14"/>
        <v>61</v>
      </c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M67" s="389">
        <f t="shared" si="15"/>
        <v>61</v>
      </c>
      <c r="N67" t="e">
        <f t="shared" si="16"/>
        <v>#DIV/0!</v>
      </c>
      <c r="O67" t="e">
        <f t="shared" si="17"/>
        <v>#DIV/0!</v>
      </c>
      <c r="P67" t="e">
        <f t="shared" si="18"/>
        <v>#DIV/0!</v>
      </c>
      <c r="Q67" t="e">
        <f t="shared" si="19"/>
        <v>#DIV/0!</v>
      </c>
      <c r="R67" t="e">
        <f t="shared" si="20"/>
        <v>#DIV/0!</v>
      </c>
      <c r="S67" t="e">
        <f t="shared" si="21"/>
        <v>#DIV/0!</v>
      </c>
      <c r="T67" t="e">
        <f t="shared" si="22"/>
        <v>#DIV/0!</v>
      </c>
      <c r="U67" t="e">
        <f t="shared" si="23"/>
        <v>#DIV/0!</v>
      </c>
      <c r="V67" t="e">
        <f t="shared" si="24"/>
        <v>#DIV/0!</v>
      </c>
      <c r="W67" t="e">
        <f t="shared" si="25"/>
        <v>#DIV/0!</v>
      </c>
    </row>
    <row r="68" spans="1:23" x14ac:dyDescent="0.25">
      <c r="A68" s="389">
        <f t="shared" si="14"/>
        <v>62</v>
      </c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M68" s="389">
        <f t="shared" si="15"/>
        <v>62</v>
      </c>
      <c r="N68" t="e">
        <f t="shared" si="16"/>
        <v>#DIV/0!</v>
      </c>
      <c r="O68" t="e">
        <f t="shared" si="17"/>
        <v>#DIV/0!</v>
      </c>
      <c r="P68" t="e">
        <f t="shared" si="18"/>
        <v>#DIV/0!</v>
      </c>
      <c r="Q68" t="e">
        <f t="shared" si="19"/>
        <v>#DIV/0!</v>
      </c>
      <c r="R68" t="e">
        <f t="shared" si="20"/>
        <v>#DIV/0!</v>
      </c>
      <c r="S68" t="e">
        <f t="shared" si="21"/>
        <v>#DIV/0!</v>
      </c>
      <c r="T68" t="e">
        <f t="shared" si="22"/>
        <v>#DIV/0!</v>
      </c>
      <c r="U68" t="e">
        <f t="shared" si="23"/>
        <v>#DIV/0!</v>
      </c>
      <c r="V68" t="e">
        <f t="shared" si="24"/>
        <v>#DIV/0!</v>
      </c>
      <c r="W68" t="e">
        <f t="shared" si="25"/>
        <v>#DIV/0!</v>
      </c>
    </row>
    <row r="69" spans="1:23" x14ac:dyDescent="0.25">
      <c r="A69" s="389">
        <f t="shared" si="14"/>
        <v>63</v>
      </c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M69" s="389">
        <f t="shared" si="15"/>
        <v>63</v>
      </c>
      <c r="N69" t="e">
        <f t="shared" si="16"/>
        <v>#DIV/0!</v>
      </c>
      <c r="O69" t="e">
        <f t="shared" si="17"/>
        <v>#DIV/0!</v>
      </c>
      <c r="P69" t="e">
        <f t="shared" si="18"/>
        <v>#DIV/0!</v>
      </c>
      <c r="Q69" t="e">
        <f t="shared" si="19"/>
        <v>#DIV/0!</v>
      </c>
      <c r="R69" t="e">
        <f t="shared" si="20"/>
        <v>#DIV/0!</v>
      </c>
      <c r="S69" t="e">
        <f t="shared" si="21"/>
        <v>#DIV/0!</v>
      </c>
      <c r="T69" t="e">
        <f t="shared" si="22"/>
        <v>#DIV/0!</v>
      </c>
      <c r="U69" t="e">
        <f t="shared" si="23"/>
        <v>#DIV/0!</v>
      </c>
      <c r="V69" t="e">
        <f t="shared" si="24"/>
        <v>#DIV/0!</v>
      </c>
      <c r="W69" t="e">
        <f t="shared" si="25"/>
        <v>#DIV/0!</v>
      </c>
    </row>
    <row r="70" spans="1:23" x14ac:dyDescent="0.25">
      <c r="A70" s="389">
        <f t="shared" si="14"/>
        <v>64</v>
      </c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M70" s="389">
        <f t="shared" si="15"/>
        <v>64</v>
      </c>
      <c r="N70" t="e">
        <f t="shared" si="16"/>
        <v>#DIV/0!</v>
      </c>
      <c r="O70" t="e">
        <f t="shared" si="17"/>
        <v>#DIV/0!</v>
      </c>
      <c r="P70" t="e">
        <f t="shared" si="18"/>
        <v>#DIV/0!</v>
      </c>
      <c r="Q70" t="e">
        <f t="shared" si="19"/>
        <v>#DIV/0!</v>
      </c>
      <c r="R70" t="e">
        <f t="shared" si="20"/>
        <v>#DIV/0!</v>
      </c>
      <c r="S70" t="e">
        <f t="shared" si="21"/>
        <v>#DIV/0!</v>
      </c>
      <c r="T70" t="e">
        <f t="shared" si="22"/>
        <v>#DIV/0!</v>
      </c>
      <c r="U70" t="e">
        <f t="shared" si="23"/>
        <v>#DIV/0!</v>
      </c>
      <c r="V70" t="e">
        <f t="shared" si="24"/>
        <v>#DIV/0!</v>
      </c>
      <c r="W70" t="e">
        <f t="shared" si="25"/>
        <v>#DIV/0!</v>
      </c>
    </row>
    <row r="71" spans="1:23" x14ac:dyDescent="0.25">
      <c r="A71" s="389">
        <f t="shared" si="14"/>
        <v>65</v>
      </c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M71" s="389">
        <f t="shared" si="15"/>
        <v>65</v>
      </c>
      <c r="N71" t="e">
        <f t="shared" ref="N71:N106" si="26">(B71-B$3)/B$4</f>
        <v>#DIV/0!</v>
      </c>
      <c r="O71" t="e">
        <f t="shared" ref="O71:O106" si="27">(C71-C$3)/C$4</f>
        <v>#DIV/0!</v>
      </c>
      <c r="P71" t="e">
        <f t="shared" ref="P71:P106" si="28">(D71-D$3)/D$4</f>
        <v>#DIV/0!</v>
      </c>
      <c r="Q71" t="e">
        <f t="shared" ref="Q71:Q106" si="29">(E71-E$3)/E$4</f>
        <v>#DIV/0!</v>
      </c>
      <c r="R71" t="e">
        <f t="shared" ref="R71:R106" si="30">(F71-F$3)/F$4</f>
        <v>#DIV/0!</v>
      </c>
      <c r="S71" t="e">
        <f t="shared" ref="S71:S106" si="31">(G71-G$3)/G$4</f>
        <v>#DIV/0!</v>
      </c>
      <c r="T71" t="e">
        <f t="shared" ref="T71:T106" si="32">(H71-H$3)/H$4</f>
        <v>#DIV/0!</v>
      </c>
      <c r="U71" t="e">
        <f t="shared" ref="U71:U106" si="33">(I71-I$3)/I$4</f>
        <v>#DIV/0!</v>
      </c>
      <c r="V71" t="e">
        <f t="shared" ref="V71:V106" si="34">(J71-J$3)/J$4</f>
        <v>#DIV/0!</v>
      </c>
      <c r="W71" t="e">
        <f t="shared" ref="W71:W106" si="35">(K71-K$3)/K$4</f>
        <v>#DIV/0!</v>
      </c>
    </row>
    <row r="72" spans="1:23" x14ac:dyDescent="0.25">
      <c r="A72" s="389">
        <f t="shared" ref="A72:A135" si="36">A71+1</f>
        <v>66</v>
      </c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M72" s="389">
        <f t="shared" ref="M72:M135" si="37">M71+1</f>
        <v>66</v>
      </c>
      <c r="N72" t="e">
        <f t="shared" si="26"/>
        <v>#DIV/0!</v>
      </c>
      <c r="O72" t="e">
        <f t="shared" si="27"/>
        <v>#DIV/0!</v>
      </c>
      <c r="P72" t="e">
        <f t="shared" si="28"/>
        <v>#DIV/0!</v>
      </c>
      <c r="Q72" t="e">
        <f t="shared" si="29"/>
        <v>#DIV/0!</v>
      </c>
      <c r="R72" t="e">
        <f t="shared" si="30"/>
        <v>#DIV/0!</v>
      </c>
      <c r="S72" t="e">
        <f t="shared" si="31"/>
        <v>#DIV/0!</v>
      </c>
      <c r="T72" t="e">
        <f t="shared" si="32"/>
        <v>#DIV/0!</v>
      </c>
      <c r="U72" t="e">
        <f t="shared" si="33"/>
        <v>#DIV/0!</v>
      </c>
      <c r="V72" t="e">
        <f t="shared" si="34"/>
        <v>#DIV/0!</v>
      </c>
      <c r="W72" t="e">
        <f t="shared" si="35"/>
        <v>#DIV/0!</v>
      </c>
    </row>
    <row r="73" spans="1:23" x14ac:dyDescent="0.25">
      <c r="A73" s="389">
        <f t="shared" si="36"/>
        <v>67</v>
      </c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M73" s="389">
        <f t="shared" si="37"/>
        <v>67</v>
      </c>
      <c r="N73" t="e">
        <f t="shared" si="26"/>
        <v>#DIV/0!</v>
      </c>
      <c r="O73" t="e">
        <f t="shared" si="27"/>
        <v>#DIV/0!</v>
      </c>
      <c r="P73" t="e">
        <f t="shared" si="28"/>
        <v>#DIV/0!</v>
      </c>
      <c r="Q73" t="e">
        <f t="shared" si="29"/>
        <v>#DIV/0!</v>
      </c>
      <c r="R73" t="e">
        <f t="shared" si="30"/>
        <v>#DIV/0!</v>
      </c>
      <c r="S73" t="e">
        <f t="shared" si="31"/>
        <v>#DIV/0!</v>
      </c>
      <c r="T73" t="e">
        <f t="shared" si="32"/>
        <v>#DIV/0!</v>
      </c>
      <c r="U73" t="e">
        <f t="shared" si="33"/>
        <v>#DIV/0!</v>
      </c>
      <c r="V73" t="e">
        <f t="shared" si="34"/>
        <v>#DIV/0!</v>
      </c>
      <c r="W73" t="e">
        <f t="shared" si="35"/>
        <v>#DIV/0!</v>
      </c>
    </row>
    <row r="74" spans="1:23" x14ac:dyDescent="0.25">
      <c r="A74" s="389">
        <f t="shared" si="36"/>
        <v>68</v>
      </c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M74" s="389">
        <f t="shared" si="37"/>
        <v>68</v>
      </c>
      <c r="N74" t="e">
        <f t="shared" si="26"/>
        <v>#DIV/0!</v>
      </c>
      <c r="O74" t="e">
        <f t="shared" si="27"/>
        <v>#DIV/0!</v>
      </c>
      <c r="P74" t="e">
        <f t="shared" si="28"/>
        <v>#DIV/0!</v>
      </c>
      <c r="Q74" t="e">
        <f t="shared" si="29"/>
        <v>#DIV/0!</v>
      </c>
      <c r="R74" t="e">
        <f t="shared" si="30"/>
        <v>#DIV/0!</v>
      </c>
      <c r="S74" t="e">
        <f t="shared" si="31"/>
        <v>#DIV/0!</v>
      </c>
      <c r="T74" t="e">
        <f t="shared" si="32"/>
        <v>#DIV/0!</v>
      </c>
      <c r="U74" t="e">
        <f t="shared" si="33"/>
        <v>#DIV/0!</v>
      </c>
      <c r="V74" t="e">
        <f t="shared" si="34"/>
        <v>#DIV/0!</v>
      </c>
      <c r="W74" t="e">
        <f t="shared" si="35"/>
        <v>#DIV/0!</v>
      </c>
    </row>
    <row r="75" spans="1:23" x14ac:dyDescent="0.25">
      <c r="A75" s="389">
        <f t="shared" si="36"/>
        <v>69</v>
      </c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M75" s="389">
        <f t="shared" si="37"/>
        <v>69</v>
      </c>
      <c r="N75" t="e">
        <f t="shared" si="26"/>
        <v>#DIV/0!</v>
      </c>
      <c r="O75" t="e">
        <f t="shared" si="27"/>
        <v>#DIV/0!</v>
      </c>
      <c r="P75" t="e">
        <f t="shared" si="28"/>
        <v>#DIV/0!</v>
      </c>
      <c r="Q75" t="e">
        <f t="shared" si="29"/>
        <v>#DIV/0!</v>
      </c>
      <c r="R75" t="e">
        <f t="shared" si="30"/>
        <v>#DIV/0!</v>
      </c>
      <c r="S75" t="e">
        <f t="shared" si="31"/>
        <v>#DIV/0!</v>
      </c>
      <c r="T75" t="e">
        <f t="shared" si="32"/>
        <v>#DIV/0!</v>
      </c>
      <c r="U75" t="e">
        <f t="shared" si="33"/>
        <v>#DIV/0!</v>
      </c>
      <c r="V75" t="e">
        <f t="shared" si="34"/>
        <v>#DIV/0!</v>
      </c>
      <c r="W75" t="e">
        <f t="shared" si="35"/>
        <v>#DIV/0!</v>
      </c>
    </row>
    <row r="76" spans="1:23" x14ac:dyDescent="0.25">
      <c r="A76" s="389">
        <f t="shared" si="36"/>
        <v>70</v>
      </c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M76" s="389">
        <f t="shared" si="37"/>
        <v>70</v>
      </c>
      <c r="N76" t="e">
        <f t="shared" si="26"/>
        <v>#DIV/0!</v>
      </c>
      <c r="O76" t="e">
        <f t="shared" si="27"/>
        <v>#DIV/0!</v>
      </c>
      <c r="P76" t="e">
        <f t="shared" si="28"/>
        <v>#DIV/0!</v>
      </c>
      <c r="Q76" t="e">
        <f t="shared" si="29"/>
        <v>#DIV/0!</v>
      </c>
      <c r="R76" t="e">
        <f t="shared" si="30"/>
        <v>#DIV/0!</v>
      </c>
      <c r="S76" t="e">
        <f t="shared" si="31"/>
        <v>#DIV/0!</v>
      </c>
      <c r="T76" t="e">
        <f t="shared" si="32"/>
        <v>#DIV/0!</v>
      </c>
      <c r="U76" t="e">
        <f t="shared" si="33"/>
        <v>#DIV/0!</v>
      </c>
      <c r="V76" t="e">
        <f t="shared" si="34"/>
        <v>#DIV/0!</v>
      </c>
      <c r="W76" t="e">
        <f t="shared" si="35"/>
        <v>#DIV/0!</v>
      </c>
    </row>
    <row r="77" spans="1:23" x14ac:dyDescent="0.25">
      <c r="A77" s="389">
        <f t="shared" si="36"/>
        <v>71</v>
      </c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M77" s="389">
        <f t="shared" si="37"/>
        <v>71</v>
      </c>
      <c r="N77" t="e">
        <f t="shared" si="26"/>
        <v>#DIV/0!</v>
      </c>
      <c r="O77" t="e">
        <f t="shared" si="27"/>
        <v>#DIV/0!</v>
      </c>
      <c r="P77" t="e">
        <f t="shared" si="28"/>
        <v>#DIV/0!</v>
      </c>
      <c r="Q77" t="e">
        <f t="shared" si="29"/>
        <v>#DIV/0!</v>
      </c>
      <c r="R77" t="e">
        <f t="shared" si="30"/>
        <v>#DIV/0!</v>
      </c>
      <c r="S77" t="e">
        <f t="shared" si="31"/>
        <v>#DIV/0!</v>
      </c>
      <c r="T77" t="e">
        <f t="shared" si="32"/>
        <v>#DIV/0!</v>
      </c>
      <c r="U77" t="e">
        <f t="shared" si="33"/>
        <v>#DIV/0!</v>
      </c>
      <c r="V77" t="e">
        <f t="shared" si="34"/>
        <v>#DIV/0!</v>
      </c>
      <c r="W77" t="e">
        <f t="shared" si="35"/>
        <v>#DIV/0!</v>
      </c>
    </row>
    <row r="78" spans="1:23" x14ac:dyDescent="0.25">
      <c r="A78" s="389">
        <f t="shared" si="36"/>
        <v>72</v>
      </c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M78" s="389">
        <f t="shared" si="37"/>
        <v>72</v>
      </c>
      <c r="N78" t="e">
        <f t="shared" si="26"/>
        <v>#DIV/0!</v>
      </c>
      <c r="O78" t="e">
        <f t="shared" si="27"/>
        <v>#DIV/0!</v>
      </c>
      <c r="P78" t="e">
        <f t="shared" si="28"/>
        <v>#DIV/0!</v>
      </c>
      <c r="Q78" t="e">
        <f t="shared" si="29"/>
        <v>#DIV/0!</v>
      </c>
      <c r="R78" t="e">
        <f t="shared" si="30"/>
        <v>#DIV/0!</v>
      </c>
      <c r="S78" t="e">
        <f t="shared" si="31"/>
        <v>#DIV/0!</v>
      </c>
      <c r="T78" t="e">
        <f t="shared" si="32"/>
        <v>#DIV/0!</v>
      </c>
      <c r="U78" t="e">
        <f t="shared" si="33"/>
        <v>#DIV/0!</v>
      </c>
      <c r="V78" t="e">
        <f t="shared" si="34"/>
        <v>#DIV/0!</v>
      </c>
      <c r="W78" t="e">
        <f t="shared" si="35"/>
        <v>#DIV/0!</v>
      </c>
    </row>
    <row r="79" spans="1:23" x14ac:dyDescent="0.25">
      <c r="A79" s="389">
        <f t="shared" si="36"/>
        <v>73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M79" s="389">
        <f t="shared" si="37"/>
        <v>73</v>
      </c>
      <c r="N79" t="e">
        <f t="shared" si="26"/>
        <v>#DIV/0!</v>
      </c>
      <c r="O79" t="e">
        <f t="shared" si="27"/>
        <v>#DIV/0!</v>
      </c>
      <c r="P79" t="e">
        <f t="shared" si="28"/>
        <v>#DIV/0!</v>
      </c>
      <c r="Q79" t="e">
        <f t="shared" si="29"/>
        <v>#DIV/0!</v>
      </c>
      <c r="R79" t="e">
        <f t="shared" si="30"/>
        <v>#DIV/0!</v>
      </c>
      <c r="S79" t="e">
        <f t="shared" si="31"/>
        <v>#DIV/0!</v>
      </c>
      <c r="T79" t="e">
        <f t="shared" si="32"/>
        <v>#DIV/0!</v>
      </c>
      <c r="U79" t="e">
        <f t="shared" si="33"/>
        <v>#DIV/0!</v>
      </c>
      <c r="V79" t="e">
        <f t="shared" si="34"/>
        <v>#DIV/0!</v>
      </c>
      <c r="W79" t="e">
        <f t="shared" si="35"/>
        <v>#DIV/0!</v>
      </c>
    </row>
    <row r="80" spans="1:23" x14ac:dyDescent="0.25">
      <c r="A80" s="389">
        <f t="shared" si="36"/>
        <v>74</v>
      </c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M80" s="389">
        <f t="shared" si="37"/>
        <v>74</v>
      </c>
      <c r="N80" t="e">
        <f t="shared" si="26"/>
        <v>#DIV/0!</v>
      </c>
      <c r="O80" t="e">
        <f t="shared" si="27"/>
        <v>#DIV/0!</v>
      </c>
      <c r="P80" t="e">
        <f t="shared" si="28"/>
        <v>#DIV/0!</v>
      </c>
      <c r="Q80" t="e">
        <f t="shared" si="29"/>
        <v>#DIV/0!</v>
      </c>
      <c r="R80" t="e">
        <f t="shared" si="30"/>
        <v>#DIV/0!</v>
      </c>
      <c r="S80" t="e">
        <f t="shared" si="31"/>
        <v>#DIV/0!</v>
      </c>
      <c r="T80" t="e">
        <f t="shared" si="32"/>
        <v>#DIV/0!</v>
      </c>
      <c r="U80" t="e">
        <f t="shared" si="33"/>
        <v>#DIV/0!</v>
      </c>
      <c r="V80" t="e">
        <f t="shared" si="34"/>
        <v>#DIV/0!</v>
      </c>
      <c r="W80" t="e">
        <f t="shared" si="35"/>
        <v>#DIV/0!</v>
      </c>
    </row>
    <row r="81" spans="1:23" x14ac:dyDescent="0.25">
      <c r="A81" s="389">
        <f t="shared" si="36"/>
        <v>75</v>
      </c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M81" s="389">
        <f t="shared" si="37"/>
        <v>75</v>
      </c>
      <c r="N81" t="e">
        <f t="shared" si="26"/>
        <v>#DIV/0!</v>
      </c>
      <c r="O81" t="e">
        <f t="shared" si="27"/>
        <v>#DIV/0!</v>
      </c>
      <c r="P81" t="e">
        <f t="shared" si="28"/>
        <v>#DIV/0!</v>
      </c>
      <c r="Q81" t="e">
        <f t="shared" si="29"/>
        <v>#DIV/0!</v>
      </c>
      <c r="R81" t="e">
        <f t="shared" si="30"/>
        <v>#DIV/0!</v>
      </c>
      <c r="S81" t="e">
        <f t="shared" si="31"/>
        <v>#DIV/0!</v>
      </c>
      <c r="T81" t="e">
        <f t="shared" si="32"/>
        <v>#DIV/0!</v>
      </c>
      <c r="U81" t="e">
        <f t="shared" si="33"/>
        <v>#DIV/0!</v>
      </c>
      <c r="V81" t="e">
        <f t="shared" si="34"/>
        <v>#DIV/0!</v>
      </c>
      <c r="W81" t="e">
        <f t="shared" si="35"/>
        <v>#DIV/0!</v>
      </c>
    </row>
    <row r="82" spans="1:23" x14ac:dyDescent="0.25">
      <c r="A82" s="389">
        <f t="shared" si="36"/>
        <v>76</v>
      </c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M82" s="389">
        <f t="shared" si="37"/>
        <v>76</v>
      </c>
      <c r="N82" t="e">
        <f t="shared" si="26"/>
        <v>#DIV/0!</v>
      </c>
      <c r="O82" t="e">
        <f t="shared" si="27"/>
        <v>#DIV/0!</v>
      </c>
      <c r="P82" t="e">
        <f t="shared" si="28"/>
        <v>#DIV/0!</v>
      </c>
      <c r="Q82" t="e">
        <f t="shared" si="29"/>
        <v>#DIV/0!</v>
      </c>
      <c r="R82" t="e">
        <f t="shared" si="30"/>
        <v>#DIV/0!</v>
      </c>
      <c r="S82" t="e">
        <f t="shared" si="31"/>
        <v>#DIV/0!</v>
      </c>
      <c r="T82" t="e">
        <f t="shared" si="32"/>
        <v>#DIV/0!</v>
      </c>
      <c r="U82" t="e">
        <f t="shared" si="33"/>
        <v>#DIV/0!</v>
      </c>
      <c r="V82" t="e">
        <f t="shared" si="34"/>
        <v>#DIV/0!</v>
      </c>
      <c r="W82" t="e">
        <f t="shared" si="35"/>
        <v>#DIV/0!</v>
      </c>
    </row>
    <row r="83" spans="1:23" x14ac:dyDescent="0.25">
      <c r="A83" s="389">
        <f t="shared" si="36"/>
        <v>77</v>
      </c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M83" s="389">
        <f t="shared" si="37"/>
        <v>77</v>
      </c>
      <c r="N83" t="e">
        <f t="shared" si="26"/>
        <v>#DIV/0!</v>
      </c>
      <c r="O83" t="e">
        <f t="shared" si="27"/>
        <v>#DIV/0!</v>
      </c>
      <c r="P83" t="e">
        <f t="shared" si="28"/>
        <v>#DIV/0!</v>
      </c>
      <c r="Q83" t="e">
        <f t="shared" si="29"/>
        <v>#DIV/0!</v>
      </c>
      <c r="R83" t="e">
        <f t="shared" si="30"/>
        <v>#DIV/0!</v>
      </c>
      <c r="S83" t="e">
        <f t="shared" si="31"/>
        <v>#DIV/0!</v>
      </c>
      <c r="T83" t="e">
        <f t="shared" si="32"/>
        <v>#DIV/0!</v>
      </c>
      <c r="U83" t="e">
        <f t="shared" si="33"/>
        <v>#DIV/0!</v>
      </c>
      <c r="V83" t="e">
        <f t="shared" si="34"/>
        <v>#DIV/0!</v>
      </c>
      <c r="W83" t="e">
        <f t="shared" si="35"/>
        <v>#DIV/0!</v>
      </c>
    </row>
    <row r="84" spans="1:23" x14ac:dyDescent="0.25">
      <c r="A84" s="389">
        <f t="shared" si="36"/>
        <v>78</v>
      </c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M84" s="389">
        <f t="shared" si="37"/>
        <v>78</v>
      </c>
      <c r="N84" t="e">
        <f t="shared" si="26"/>
        <v>#DIV/0!</v>
      </c>
      <c r="O84" t="e">
        <f t="shared" si="27"/>
        <v>#DIV/0!</v>
      </c>
      <c r="P84" t="e">
        <f t="shared" si="28"/>
        <v>#DIV/0!</v>
      </c>
      <c r="Q84" t="e">
        <f t="shared" si="29"/>
        <v>#DIV/0!</v>
      </c>
      <c r="R84" t="e">
        <f t="shared" si="30"/>
        <v>#DIV/0!</v>
      </c>
      <c r="S84" t="e">
        <f t="shared" si="31"/>
        <v>#DIV/0!</v>
      </c>
      <c r="T84" t="e">
        <f t="shared" si="32"/>
        <v>#DIV/0!</v>
      </c>
      <c r="U84" t="e">
        <f t="shared" si="33"/>
        <v>#DIV/0!</v>
      </c>
      <c r="V84" t="e">
        <f t="shared" si="34"/>
        <v>#DIV/0!</v>
      </c>
      <c r="W84" t="e">
        <f t="shared" si="35"/>
        <v>#DIV/0!</v>
      </c>
    </row>
    <row r="85" spans="1:23" x14ac:dyDescent="0.25">
      <c r="A85" s="389">
        <f t="shared" si="36"/>
        <v>79</v>
      </c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M85" s="389">
        <f t="shared" si="37"/>
        <v>79</v>
      </c>
      <c r="N85" t="e">
        <f t="shared" si="26"/>
        <v>#DIV/0!</v>
      </c>
      <c r="O85" t="e">
        <f t="shared" si="27"/>
        <v>#DIV/0!</v>
      </c>
      <c r="P85" t="e">
        <f t="shared" si="28"/>
        <v>#DIV/0!</v>
      </c>
      <c r="Q85" t="e">
        <f t="shared" si="29"/>
        <v>#DIV/0!</v>
      </c>
      <c r="R85" t="e">
        <f t="shared" si="30"/>
        <v>#DIV/0!</v>
      </c>
      <c r="S85" t="e">
        <f t="shared" si="31"/>
        <v>#DIV/0!</v>
      </c>
      <c r="T85" t="e">
        <f t="shared" si="32"/>
        <v>#DIV/0!</v>
      </c>
      <c r="U85" t="e">
        <f t="shared" si="33"/>
        <v>#DIV/0!</v>
      </c>
      <c r="V85" t="e">
        <f t="shared" si="34"/>
        <v>#DIV/0!</v>
      </c>
      <c r="W85" t="e">
        <f t="shared" si="35"/>
        <v>#DIV/0!</v>
      </c>
    </row>
    <row r="86" spans="1:23" x14ac:dyDescent="0.25">
      <c r="A86" s="389">
        <f t="shared" si="36"/>
        <v>80</v>
      </c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M86" s="389">
        <f t="shared" si="37"/>
        <v>80</v>
      </c>
      <c r="N86" t="e">
        <f t="shared" si="26"/>
        <v>#DIV/0!</v>
      </c>
      <c r="O86" t="e">
        <f t="shared" si="27"/>
        <v>#DIV/0!</v>
      </c>
      <c r="P86" t="e">
        <f t="shared" si="28"/>
        <v>#DIV/0!</v>
      </c>
      <c r="Q86" t="e">
        <f t="shared" si="29"/>
        <v>#DIV/0!</v>
      </c>
      <c r="R86" t="e">
        <f t="shared" si="30"/>
        <v>#DIV/0!</v>
      </c>
      <c r="S86" t="e">
        <f t="shared" si="31"/>
        <v>#DIV/0!</v>
      </c>
      <c r="T86" t="e">
        <f t="shared" si="32"/>
        <v>#DIV/0!</v>
      </c>
      <c r="U86" t="e">
        <f t="shared" si="33"/>
        <v>#DIV/0!</v>
      </c>
      <c r="V86" t="e">
        <f t="shared" si="34"/>
        <v>#DIV/0!</v>
      </c>
      <c r="W86" t="e">
        <f t="shared" si="35"/>
        <v>#DIV/0!</v>
      </c>
    </row>
    <row r="87" spans="1:23" x14ac:dyDescent="0.25">
      <c r="A87" s="389">
        <f t="shared" si="36"/>
        <v>81</v>
      </c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M87" s="389">
        <f t="shared" si="37"/>
        <v>81</v>
      </c>
      <c r="N87" t="e">
        <f t="shared" si="26"/>
        <v>#DIV/0!</v>
      </c>
      <c r="O87" t="e">
        <f t="shared" si="27"/>
        <v>#DIV/0!</v>
      </c>
      <c r="P87" t="e">
        <f t="shared" si="28"/>
        <v>#DIV/0!</v>
      </c>
      <c r="Q87" t="e">
        <f t="shared" si="29"/>
        <v>#DIV/0!</v>
      </c>
      <c r="R87" t="e">
        <f t="shared" si="30"/>
        <v>#DIV/0!</v>
      </c>
      <c r="S87" t="e">
        <f t="shared" si="31"/>
        <v>#DIV/0!</v>
      </c>
      <c r="T87" t="e">
        <f t="shared" si="32"/>
        <v>#DIV/0!</v>
      </c>
      <c r="U87" t="e">
        <f t="shared" si="33"/>
        <v>#DIV/0!</v>
      </c>
      <c r="V87" t="e">
        <f t="shared" si="34"/>
        <v>#DIV/0!</v>
      </c>
      <c r="W87" t="e">
        <f t="shared" si="35"/>
        <v>#DIV/0!</v>
      </c>
    </row>
    <row r="88" spans="1:23" x14ac:dyDescent="0.25">
      <c r="A88" s="389">
        <f t="shared" si="36"/>
        <v>82</v>
      </c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M88" s="389">
        <f t="shared" si="37"/>
        <v>82</v>
      </c>
      <c r="N88" t="e">
        <f t="shared" si="26"/>
        <v>#DIV/0!</v>
      </c>
      <c r="O88" t="e">
        <f t="shared" si="27"/>
        <v>#DIV/0!</v>
      </c>
      <c r="P88" t="e">
        <f t="shared" si="28"/>
        <v>#DIV/0!</v>
      </c>
      <c r="Q88" t="e">
        <f t="shared" si="29"/>
        <v>#DIV/0!</v>
      </c>
      <c r="R88" t="e">
        <f t="shared" si="30"/>
        <v>#DIV/0!</v>
      </c>
      <c r="S88" t="e">
        <f t="shared" si="31"/>
        <v>#DIV/0!</v>
      </c>
      <c r="T88" t="e">
        <f t="shared" si="32"/>
        <v>#DIV/0!</v>
      </c>
      <c r="U88" t="e">
        <f t="shared" si="33"/>
        <v>#DIV/0!</v>
      </c>
      <c r="V88" t="e">
        <f t="shared" si="34"/>
        <v>#DIV/0!</v>
      </c>
      <c r="W88" t="e">
        <f t="shared" si="35"/>
        <v>#DIV/0!</v>
      </c>
    </row>
    <row r="89" spans="1:23" x14ac:dyDescent="0.25">
      <c r="A89" s="389">
        <f t="shared" si="36"/>
        <v>83</v>
      </c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M89" s="389">
        <f t="shared" si="37"/>
        <v>83</v>
      </c>
      <c r="N89" t="e">
        <f t="shared" si="26"/>
        <v>#DIV/0!</v>
      </c>
      <c r="O89" t="e">
        <f t="shared" si="27"/>
        <v>#DIV/0!</v>
      </c>
      <c r="P89" t="e">
        <f t="shared" si="28"/>
        <v>#DIV/0!</v>
      </c>
      <c r="Q89" t="e">
        <f t="shared" si="29"/>
        <v>#DIV/0!</v>
      </c>
      <c r="R89" t="e">
        <f t="shared" si="30"/>
        <v>#DIV/0!</v>
      </c>
      <c r="S89" t="e">
        <f t="shared" si="31"/>
        <v>#DIV/0!</v>
      </c>
      <c r="T89" t="e">
        <f t="shared" si="32"/>
        <v>#DIV/0!</v>
      </c>
      <c r="U89" t="e">
        <f t="shared" si="33"/>
        <v>#DIV/0!</v>
      </c>
      <c r="V89" t="e">
        <f t="shared" si="34"/>
        <v>#DIV/0!</v>
      </c>
      <c r="W89" t="e">
        <f t="shared" si="35"/>
        <v>#DIV/0!</v>
      </c>
    </row>
    <row r="90" spans="1:23" x14ac:dyDescent="0.25">
      <c r="A90" s="389">
        <f t="shared" si="36"/>
        <v>84</v>
      </c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M90" s="389">
        <f t="shared" si="37"/>
        <v>84</v>
      </c>
      <c r="N90" t="e">
        <f t="shared" si="26"/>
        <v>#DIV/0!</v>
      </c>
      <c r="O90" t="e">
        <f t="shared" si="27"/>
        <v>#DIV/0!</v>
      </c>
      <c r="P90" t="e">
        <f t="shared" si="28"/>
        <v>#DIV/0!</v>
      </c>
      <c r="Q90" t="e">
        <f t="shared" si="29"/>
        <v>#DIV/0!</v>
      </c>
      <c r="R90" t="e">
        <f t="shared" si="30"/>
        <v>#DIV/0!</v>
      </c>
      <c r="S90" t="e">
        <f t="shared" si="31"/>
        <v>#DIV/0!</v>
      </c>
      <c r="T90" t="e">
        <f t="shared" si="32"/>
        <v>#DIV/0!</v>
      </c>
      <c r="U90" t="e">
        <f t="shared" si="33"/>
        <v>#DIV/0!</v>
      </c>
      <c r="V90" t="e">
        <f t="shared" si="34"/>
        <v>#DIV/0!</v>
      </c>
      <c r="W90" t="e">
        <f t="shared" si="35"/>
        <v>#DIV/0!</v>
      </c>
    </row>
    <row r="91" spans="1:23" x14ac:dyDescent="0.25">
      <c r="A91" s="389">
        <f t="shared" si="36"/>
        <v>85</v>
      </c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M91" s="389">
        <f t="shared" si="37"/>
        <v>85</v>
      </c>
      <c r="N91" t="e">
        <f t="shared" si="26"/>
        <v>#DIV/0!</v>
      </c>
      <c r="O91" t="e">
        <f t="shared" si="27"/>
        <v>#DIV/0!</v>
      </c>
      <c r="P91" t="e">
        <f t="shared" si="28"/>
        <v>#DIV/0!</v>
      </c>
      <c r="Q91" t="e">
        <f t="shared" si="29"/>
        <v>#DIV/0!</v>
      </c>
      <c r="R91" t="e">
        <f t="shared" si="30"/>
        <v>#DIV/0!</v>
      </c>
      <c r="S91" t="e">
        <f t="shared" si="31"/>
        <v>#DIV/0!</v>
      </c>
      <c r="T91" t="e">
        <f t="shared" si="32"/>
        <v>#DIV/0!</v>
      </c>
      <c r="U91" t="e">
        <f t="shared" si="33"/>
        <v>#DIV/0!</v>
      </c>
      <c r="V91" t="e">
        <f t="shared" si="34"/>
        <v>#DIV/0!</v>
      </c>
      <c r="W91" t="e">
        <f t="shared" si="35"/>
        <v>#DIV/0!</v>
      </c>
    </row>
    <row r="92" spans="1:23" x14ac:dyDescent="0.25">
      <c r="A92" s="389">
        <f t="shared" si="36"/>
        <v>86</v>
      </c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M92" s="389">
        <f t="shared" si="37"/>
        <v>86</v>
      </c>
      <c r="N92" t="e">
        <f t="shared" si="26"/>
        <v>#DIV/0!</v>
      </c>
      <c r="O92" t="e">
        <f t="shared" si="27"/>
        <v>#DIV/0!</v>
      </c>
      <c r="P92" t="e">
        <f t="shared" si="28"/>
        <v>#DIV/0!</v>
      </c>
      <c r="Q92" t="e">
        <f t="shared" si="29"/>
        <v>#DIV/0!</v>
      </c>
      <c r="R92" t="e">
        <f t="shared" si="30"/>
        <v>#DIV/0!</v>
      </c>
      <c r="S92" t="e">
        <f t="shared" si="31"/>
        <v>#DIV/0!</v>
      </c>
      <c r="T92" t="e">
        <f t="shared" si="32"/>
        <v>#DIV/0!</v>
      </c>
      <c r="U92" t="e">
        <f t="shared" si="33"/>
        <v>#DIV/0!</v>
      </c>
      <c r="V92" t="e">
        <f t="shared" si="34"/>
        <v>#DIV/0!</v>
      </c>
      <c r="W92" t="e">
        <f t="shared" si="35"/>
        <v>#DIV/0!</v>
      </c>
    </row>
    <row r="93" spans="1:23" x14ac:dyDescent="0.25">
      <c r="A93" s="389">
        <f t="shared" si="36"/>
        <v>87</v>
      </c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M93" s="389">
        <f t="shared" si="37"/>
        <v>87</v>
      </c>
      <c r="N93" t="e">
        <f t="shared" si="26"/>
        <v>#DIV/0!</v>
      </c>
      <c r="O93" t="e">
        <f t="shared" si="27"/>
        <v>#DIV/0!</v>
      </c>
      <c r="P93" t="e">
        <f t="shared" si="28"/>
        <v>#DIV/0!</v>
      </c>
      <c r="Q93" t="e">
        <f t="shared" si="29"/>
        <v>#DIV/0!</v>
      </c>
      <c r="R93" t="e">
        <f t="shared" si="30"/>
        <v>#DIV/0!</v>
      </c>
      <c r="S93" t="e">
        <f t="shared" si="31"/>
        <v>#DIV/0!</v>
      </c>
      <c r="T93" t="e">
        <f t="shared" si="32"/>
        <v>#DIV/0!</v>
      </c>
      <c r="U93" t="e">
        <f t="shared" si="33"/>
        <v>#DIV/0!</v>
      </c>
      <c r="V93" t="e">
        <f t="shared" si="34"/>
        <v>#DIV/0!</v>
      </c>
      <c r="W93" t="e">
        <f t="shared" si="35"/>
        <v>#DIV/0!</v>
      </c>
    </row>
    <row r="94" spans="1:23" x14ac:dyDescent="0.25">
      <c r="A94" s="389">
        <f t="shared" si="36"/>
        <v>88</v>
      </c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M94" s="389">
        <f t="shared" si="37"/>
        <v>88</v>
      </c>
      <c r="N94" t="e">
        <f t="shared" si="26"/>
        <v>#DIV/0!</v>
      </c>
      <c r="O94" t="e">
        <f t="shared" si="27"/>
        <v>#DIV/0!</v>
      </c>
      <c r="P94" t="e">
        <f t="shared" si="28"/>
        <v>#DIV/0!</v>
      </c>
      <c r="Q94" t="e">
        <f t="shared" si="29"/>
        <v>#DIV/0!</v>
      </c>
      <c r="R94" t="e">
        <f t="shared" si="30"/>
        <v>#DIV/0!</v>
      </c>
      <c r="S94" t="e">
        <f t="shared" si="31"/>
        <v>#DIV/0!</v>
      </c>
      <c r="T94" t="e">
        <f t="shared" si="32"/>
        <v>#DIV/0!</v>
      </c>
      <c r="U94" t="e">
        <f t="shared" si="33"/>
        <v>#DIV/0!</v>
      </c>
      <c r="V94" t="e">
        <f t="shared" si="34"/>
        <v>#DIV/0!</v>
      </c>
      <c r="W94" t="e">
        <f t="shared" si="35"/>
        <v>#DIV/0!</v>
      </c>
    </row>
    <row r="95" spans="1:23" x14ac:dyDescent="0.25">
      <c r="A95" s="389">
        <f t="shared" si="36"/>
        <v>89</v>
      </c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M95" s="389">
        <f t="shared" si="37"/>
        <v>89</v>
      </c>
      <c r="N95" t="e">
        <f t="shared" si="26"/>
        <v>#DIV/0!</v>
      </c>
      <c r="O95" t="e">
        <f t="shared" si="27"/>
        <v>#DIV/0!</v>
      </c>
      <c r="P95" t="e">
        <f t="shared" si="28"/>
        <v>#DIV/0!</v>
      </c>
      <c r="Q95" t="e">
        <f t="shared" si="29"/>
        <v>#DIV/0!</v>
      </c>
      <c r="R95" t="e">
        <f t="shared" si="30"/>
        <v>#DIV/0!</v>
      </c>
      <c r="S95" t="e">
        <f t="shared" si="31"/>
        <v>#DIV/0!</v>
      </c>
      <c r="T95" t="e">
        <f t="shared" si="32"/>
        <v>#DIV/0!</v>
      </c>
      <c r="U95" t="e">
        <f t="shared" si="33"/>
        <v>#DIV/0!</v>
      </c>
      <c r="V95" t="e">
        <f t="shared" si="34"/>
        <v>#DIV/0!</v>
      </c>
      <c r="W95" t="e">
        <f t="shared" si="35"/>
        <v>#DIV/0!</v>
      </c>
    </row>
    <row r="96" spans="1:23" x14ac:dyDescent="0.25">
      <c r="A96" s="389">
        <f t="shared" si="36"/>
        <v>90</v>
      </c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M96" s="389">
        <f t="shared" si="37"/>
        <v>90</v>
      </c>
      <c r="N96" t="e">
        <f t="shared" si="26"/>
        <v>#DIV/0!</v>
      </c>
      <c r="O96" t="e">
        <f t="shared" si="27"/>
        <v>#DIV/0!</v>
      </c>
      <c r="P96" t="e">
        <f t="shared" si="28"/>
        <v>#DIV/0!</v>
      </c>
      <c r="Q96" t="e">
        <f t="shared" si="29"/>
        <v>#DIV/0!</v>
      </c>
      <c r="R96" t="e">
        <f t="shared" si="30"/>
        <v>#DIV/0!</v>
      </c>
      <c r="S96" t="e">
        <f t="shared" si="31"/>
        <v>#DIV/0!</v>
      </c>
      <c r="T96" t="e">
        <f t="shared" si="32"/>
        <v>#DIV/0!</v>
      </c>
      <c r="U96" t="e">
        <f t="shared" si="33"/>
        <v>#DIV/0!</v>
      </c>
      <c r="V96" t="e">
        <f t="shared" si="34"/>
        <v>#DIV/0!</v>
      </c>
      <c r="W96" t="e">
        <f t="shared" si="35"/>
        <v>#DIV/0!</v>
      </c>
    </row>
    <row r="97" spans="1:23" x14ac:dyDescent="0.25">
      <c r="A97" s="389">
        <f t="shared" si="36"/>
        <v>91</v>
      </c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M97" s="389">
        <f t="shared" si="37"/>
        <v>91</v>
      </c>
      <c r="N97" t="e">
        <f t="shared" si="26"/>
        <v>#DIV/0!</v>
      </c>
      <c r="O97" t="e">
        <f t="shared" si="27"/>
        <v>#DIV/0!</v>
      </c>
      <c r="P97" t="e">
        <f t="shared" si="28"/>
        <v>#DIV/0!</v>
      </c>
      <c r="Q97" t="e">
        <f t="shared" si="29"/>
        <v>#DIV/0!</v>
      </c>
      <c r="R97" t="e">
        <f t="shared" si="30"/>
        <v>#DIV/0!</v>
      </c>
      <c r="S97" t="e">
        <f t="shared" si="31"/>
        <v>#DIV/0!</v>
      </c>
      <c r="T97" t="e">
        <f t="shared" si="32"/>
        <v>#DIV/0!</v>
      </c>
      <c r="U97" t="e">
        <f t="shared" si="33"/>
        <v>#DIV/0!</v>
      </c>
      <c r="V97" t="e">
        <f t="shared" si="34"/>
        <v>#DIV/0!</v>
      </c>
      <c r="W97" t="e">
        <f t="shared" si="35"/>
        <v>#DIV/0!</v>
      </c>
    </row>
    <row r="98" spans="1:23" x14ac:dyDescent="0.25">
      <c r="A98" s="389">
        <f t="shared" si="36"/>
        <v>92</v>
      </c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M98" s="389">
        <f t="shared" si="37"/>
        <v>92</v>
      </c>
      <c r="N98" t="e">
        <f t="shared" si="26"/>
        <v>#DIV/0!</v>
      </c>
      <c r="O98" t="e">
        <f t="shared" si="27"/>
        <v>#DIV/0!</v>
      </c>
      <c r="P98" t="e">
        <f t="shared" si="28"/>
        <v>#DIV/0!</v>
      </c>
      <c r="Q98" t="e">
        <f t="shared" si="29"/>
        <v>#DIV/0!</v>
      </c>
      <c r="R98" t="e">
        <f t="shared" si="30"/>
        <v>#DIV/0!</v>
      </c>
      <c r="S98" t="e">
        <f t="shared" si="31"/>
        <v>#DIV/0!</v>
      </c>
      <c r="T98" t="e">
        <f t="shared" si="32"/>
        <v>#DIV/0!</v>
      </c>
      <c r="U98" t="e">
        <f t="shared" si="33"/>
        <v>#DIV/0!</v>
      </c>
      <c r="V98" t="e">
        <f t="shared" si="34"/>
        <v>#DIV/0!</v>
      </c>
      <c r="W98" t="e">
        <f t="shared" si="35"/>
        <v>#DIV/0!</v>
      </c>
    </row>
    <row r="99" spans="1:23" x14ac:dyDescent="0.25">
      <c r="A99" s="389">
        <f t="shared" si="36"/>
        <v>93</v>
      </c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M99" s="389">
        <f t="shared" si="37"/>
        <v>93</v>
      </c>
      <c r="N99" t="e">
        <f t="shared" si="26"/>
        <v>#DIV/0!</v>
      </c>
      <c r="O99" t="e">
        <f t="shared" si="27"/>
        <v>#DIV/0!</v>
      </c>
      <c r="P99" t="e">
        <f t="shared" si="28"/>
        <v>#DIV/0!</v>
      </c>
      <c r="Q99" t="e">
        <f t="shared" si="29"/>
        <v>#DIV/0!</v>
      </c>
      <c r="R99" t="e">
        <f t="shared" si="30"/>
        <v>#DIV/0!</v>
      </c>
      <c r="S99" t="e">
        <f t="shared" si="31"/>
        <v>#DIV/0!</v>
      </c>
      <c r="T99" t="e">
        <f t="shared" si="32"/>
        <v>#DIV/0!</v>
      </c>
      <c r="U99" t="e">
        <f t="shared" si="33"/>
        <v>#DIV/0!</v>
      </c>
      <c r="V99" t="e">
        <f t="shared" si="34"/>
        <v>#DIV/0!</v>
      </c>
      <c r="W99" t="e">
        <f t="shared" si="35"/>
        <v>#DIV/0!</v>
      </c>
    </row>
    <row r="100" spans="1:23" x14ac:dyDescent="0.25">
      <c r="A100" s="389">
        <f t="shared" si="36"/>
        <v>94</v>
      </c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M100" s="389">
        <f t="shared" si="37"/>
        <v>94</v>
      </c>
      <c r="N100" t="e">
        <f t="shared" si="26"/>
        <v>#DIV/0!</v>
      </c>
      <c r="O100" t="e">
        <f t="shared" si="27"/>
        <v>#DIV/0!</v>
      </c>
      <c r="P100" t="e">
        <f t="shared" si="28"/>
        <v>#DIV/0!</v>
      </c>
      <c r="Q100" t="e">
        <f t="shared" si="29"/>
        <v>#DIV/0!</v>
      </c>
      <c r="R100" t="e">
        <f t="shared" si="30"/>
        <v>#DIV/0!</v>
      </c>
      <c r="S100" t="e">
        <f t="shared" si="31"/>
        <v>#DIV/0!</v>
      </c>
      <c r="T100" t="e">
        <f t="shared" si="32"/>
        <v>#DIV/0!</v>
      </c>
      <c r="U100" t="e">
        <f t="shared" si="33"/>
        <v>#DIV/0!</v>
      </c>
      <c r="V100" t="e">
        <f t="shared" si="34"/>
        <v>#DIV/0!</v>
      </c>
      <c r="W100" t="e">
        <f t="shared" si="35"/>
        <v>#DIV/0!</v>
      </c>
    </row>
    <row r="101" spans="1:23" x14ac:dyDescent="0.25">
      <c r="A101" s="389">
        <f t="shared" si="36"/>
        <v>95</v>
      </c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M101" s="389">
        <f t="shared" si="37"/>
        <v>95</v>
      </c>
      <c r="N101" t="e">
        <f t="shared" si="26"/>
        <v>#DIV/0!</v>
      </c>
      <c r="O101" t="e">
        <f t="shared" si="27"/>
        <v>#DIV/0!</v>
      </c>
      <c r="P101" t="e">
        <f t="shared" si="28"/>
        <v>#DIV/0!</v>
      </c>
      <c r="Q101" t="e">
        <f t="shared" si="29"/>
        <v>#DIV/0!</v>
      </c>
      <c r="R101" t="e">
        <f t="shared" si="30"/>
        <v>#DIV/0!</v>
      </c>
      <c r="S101" t="e">
        <f t="shared" si="31"/>
        <v>#DIV/0!</v>
      </c>
      <c r="T101" t="e">
        <f t="shared" si="32"/>
        <v>#DIV/0!</v>
      </c>
      <c r="U101" t="e">
        <f t="shared" si="33"/>
        <v>#DIV/0!</v>
      </c>
      <c r="V101" t="e">
        <f t="shared" si="34"/>
        <v>#DIV/0!</v>
      </c>
      <c r="W101" t="e">
        <f t="shared" si="35"/>
        <v>#DIV/0!</v>
      </c>
    </row>
    <row r="102" spans="1:23" x14ac:dyDescent="0.25">
      <c r="A102" s="389">
        <f t="shared" si="36"/>
        <v>96</v>
      </c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M102" s="389">
        <f t="shared" si="37"/>
        <v>96</v>
      </c>
      <c r="N102" t="e">
        <f t="shared" si="26"/>
        <v>#DIV/0!</v>
      </c>
      <c r="O102" t="e">
        <f t="shared" si="27"/>
        <v>#DIV/0!</v>
      </c>
      <c r="P102" t="e">
        <f t="shared" si="28"/>
        <v>#DIV/0!</v>
      </c>
      <c r="Q102" t="e">
        <f t="shared" si="29"/>
        <v>#DIV/0!</v>
      </c>
      <c r="R102" t="e">
        <f t="shared" si="30"/>
        <v>#DIV/0!</v>
      </c>
      <c r="S102" t="e">
        <f t="shared" si="31"/>
        <v>#DIV/0!</v>
      </c>
      <c r="T102" t="e">
        <f t="shared" si="32"/>
        <v>#DIV/0!</v>
      </c>
      <c r="U102" t="e">
        <f t="shared" si="33"/>
        <v>#DIV/0!</v>
      </c>
      <c r="V102" t="e">
        <f t="shared" si="34"/>
        <v>#DIV/0!</v>
      </c>
      <c r="W102" t="e">
        <f t="shared" si="35"/>
        <v>#DIV/0!</v>
      </c>
    </row>
    <row r="103" spans="1:23" x14ac:dyDescent="0.25">
      <c r="A103" s="389">
        <f t="shared" si="36"/>
        <v>97</v>
      </c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M103" s="389">
        <f t="shared" si="37"/>
        <v>97</v>
      </c>
      <c r="N103" t="e">
        <f t="shared" si="26"/>
        <v>#DIV/0!</v>
      </c>
      <c r="O103" t="e">
        <f t="shared" si="27"/>
        <v>#DIV/0!</v>
      </c>
      <c r="P103" t="e">
        <f t="shared" si="28"/>
        <v>#DIV/0!</v>
      </c>
      <c r="Q103" t="e">
        <f t="shared" si="29"/>
        <v>#DIV/0!</v>
      </c>
      <c r="R103" t="e">
        <f t="shared" si="30"/>
        <v>#DIV/0!</v>
      </c>
      <c r="S103" t="e">
        <f t="shared" si="31"/>
        <v>#DIV/0!</v>
      </c>
      <c r="T103" t="e">
        <f t="shared" si="32"/>
        <v>#DIV/0!</v>
      </c>
      <c r="U103" t="e">
        <f t="shared" si="33"/>
        <v>#DIV/0!</v>
      </c>
      <c r="V103" t="e">
        <f t="shared" si="34"/>
        <v>#DIV/0!</v>
      </c>
      <c r="W103" t="e">
        <f t="shared" si="35"/>
        <v>#DIV/0!</v>
      </c>
    </row>
    <row r="104" spans="1:23" x14ac:dyDescent="0.25">
      <c r="A104" s="389">
        <f t="shared" si="36"/>
        <v>98</v>
      </c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M104" s="389">
        <f t="shared" si="37"/>
        <v>98</v>
      </c>
      <c r="N104" t="e">
        <f t="shared" si="26"/>
        <v>#DIV/0!</v>
      </c>
      <c r="O104" t="e">
        <f t="shared" si="27"/>
        <v>#DIV/0!</v>
      </c>
      <c r="P104" t="e">
        <f t="shared" si="28"/>
        <v>#DIV/0!</v>
      </c>
      <c r="Q104" t="e">
        <f t="shared" si="29"/>
        <v>#DIV/0!</v>
      </c>
      <c r="R104" t="e">
        <f t="shared" si="30"/>
        <v>#DIV/0!</v>
      </c>
      <c r="S104" t="e">
        <f t="shared" si="31"/>
        <v>#DIV/0!</v>
      </c>
      <c r="T104" t="e">
        <f t="shared" si="32"/>
        <v>#DIV/0!</v>
      </c>
      <c r="U104" t="e">
        <f t="shared" si="33"/>
        <v>#DIV/0!</v>
      </c>
      <c r="V104" t="e">
        <f t="shared" si="34"/>
        <v>#DIV/0!</v>
      </c>
      <c r="W104" t="e">
        <f t="shared" si="35"/>
        <v>#DIV/0!</v>
      </c>
    </row>
    <row r="105" spans="1:23" x14ac:dyDescent="0.25">
      <c r="A105" s="389">
        <f t="shared" si="36"/>
        <v>99</v>
      </c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M105" s="389">
        <f t="shared" si="37"/>
        <v>99</v>
      </c>
      <c r="N105" t="e">
        <f t="shared" si="26"/>
        <v>#DIV/0!</v>
      </c>
      <c r="O105" t="e">
        <f t="shared" si="27"/>
        <v>#DIV/0!</v>
      </c>
      <c r="P105" t="e">
        <f t="shared" si="28"/>
        <v>#DIV/0!</v>
      </c>
      <c r="Q105" t="e">
        <f t="shared" si="29"/>
        <v>#DIV/0!</v>
      </c>
      <c r="R105" t="e">
        <f t="shared" si="30"/>
        <v>#DIV/0!</v>
      </c>
      <c r="S105" t="e">
        <f t="shared" si="31"/>
        <v>#DIV/0!</v>
      </c>
      <c r="T105" t="e">
        <f t="shared" si="32"/>
        <v>#DIV/0!</v>
      </c>
      <c r="U105" t="e">
        <f t="shared" si="33"/>
        <v>#DIV/0!</v>
      </c>
      <c r="V105" t="e">
        <f t="shared" si="34"/>
        <v>#DIV/0!</v>
      </c>
      <c r="W105" t="e">
        <f t="shared" si="35"/>
        <v>#DIV/0!</v>
      </c>
    </row>
    <row r="106" spans="1:23" x14ac:dyDescent="0.25">
      <c r="A106" s="389">
        <f t="shared" si="36"/>
        <v>100</v>
      </c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M106" s="389">
        <f t="shared" si="37"/>
        <v>100</v>
      </c>
      <c r="N106" t="e">
        <f t="shared" si="26"/>
        <v>#DIV/0!</v>
      </c>
      <c r="O106" t="e">
        <f t="shared" si="27"/>
        <v>#DIV/0!</v>
      </c>
      <c r="P106" t="e">
        <f t="shared" si="28"/>
        <v>#DIV/0!</v>
      </c>
      <c r="Q106" t="e">
        <f t="shared" si="29"/>
        <v>#DIV/0!</v>
      </c>
      <c r="R106" t="e">
        <f t="shared" si="30"/>
        <v>#DIV/0!</v>
      </c>
      <c r="S106" t="e">
        <f t="shared" si="31"/>
        <v>#DIV/0!</v>
      </c>
      <c r="T106" t="e">
        <f t="shared" si="32"/>
        <v>#DIV/0!</v>
      </c>
      <c r="U106" t="e">
        <f t="shared" si="33"/>
        <v>#DIV/0!</v>
      </c>
      <c r="V106" t="e">
        <f t="shared" si="34"/>
        <v>#DIV/0!</v>
      </c>
      <c r="W106" t="e">
        <f t="shared" si="35"/>
        <v>#DIV/0!</v>
      </c>
    </row>
    <row r="107" spans="1:23" x14ac:dyDescent="0.25">
      <c r="A107" s="389">
        <f t="shared" si="36"/>
        <v>101</v>
      </c>
      <c r="M107" s="389">
        <f t="shared" si="37"/>
        <v>101</v>
      </c>
    </row>
    <row r="108" spans="1:23" x14ac:dyDescent="0.25">
      <c r="A108" s="389">
        <f t="shared" si="36"/>
        <v>102</v>
      </c>
      <c r="M108" s="389">
        <f t="shared" si="37"/>
        <v>102</v>
      </c>
    </row>
    <row r="109" spans="1:23" x14ac:dyDescent="0.25">
      <c r="A109" s="389">
        <f t="shared" si="36"/>
        <v>103</v>
      </c>
      <c r="M109" s="389">
        <f t="shared" si="37"/>
        <v>103</v>
      </c>
    </row>
    <row r="110" spans="1:23" x14ac:dyDescent="0.25">
      <c r="A110" s="389">
        <f t="shared" si="36"/>
        <v>104</v>
      </c>
      <c r="M110" s="389">
        <f t="shared" si="37"/>
        <v>104</v>
      </c>
    </row>
    <row r="111" spans="1:23" x14ac:dyDescent="0.25">
      <c r="A111" s="389">
        <f t="shared" si="36"/>
        <v>105</v>
      </c>
      <c r="M111" s="389">
        <f t="shared" si="37"/>
        <v>105</v>
      </c>
    </row>
    <row r="112" spans="1:23" x14ac:dyDescent="0.25">
      <c r="A112" s="389">
        <f t="shared" si="36"/>
        <v>106</v>
      </c>
      <c r="M112" s="389">
        <f t="shared" si="37"/>
        <v>106</v>
      </c>
    </row>
    <row r="113" spans="1:13" x14ac:dyDescent="0.25">
      <c r="A113" s="389">
        <f t="shared" si="36"/>
        <v>107</v>
      </c>
      <c r="M113" s="389">
        <f t="shared" si="37"/>
        <v>107</v>
      </c>
    </row>
    <row r="114" spans="1:13" x14ac:dyDescent="0.25">
      <c r="A114" s="389">
        <f t="shared" si="36"/>
        <v>108</v>
      </c>
      <c r="M114" s="389">
        <f t="shared" si="37"/>
        <v>108</v>
      </c>
    </row>
    <row r="115" spans="1:13" x14ac:dyDescent="0.25">
      <c r="A115" s="389">
        <f t="shared" si="36"/>
        <v>109</v>
      </c>
      <c r="M115" s="389">
        <f t="shared" si="37"/>
        <v>109</v>
      </c>
    </row>
    <row r="116" spans="1:13" x14ac:dyDescent="0.25">
      <c r="A116" s="389">
        <f t="shared" si="36"/>
        <v>110</v>
      </c>
      <c r="M116" s="389">
        <f t="shared" si="37"/>
        <v>110</v>
      </c>
    </row>
    <row r="117" spans="1:13" x14ac:dyDescent="0.25">
      <c r="A117" s="389">
        <f t="shared" si="36"/>
        <v>111</v>
      </c>
      <c r="M117" s="389">
        <f t="shared" si="37"/>
        <v>111</v>
      </c>
    </row>
    <row r="118" spans="1:13" x14ac:dyDescent="0.25">
      <c r="A118" s="389">
        <f t="shared" si="36"/>
        <v>112</v>
      </c>
      <c r="M118" s="389">
        <f t="shared" si="37"/>
        <v>112</v>
      </c>
    </row>
    <row r="119" spans="1:13" x14ac:dyDescent="0.25">
      <c r="A119" s="389">
        <f t="shared" si="36"/>
        <v>113</v>
      </c>
      <c r="M119" s="389">
        <f t="shared" si="37"/>
        <v>113</v>
      </c>
    </row>
    <row r="120" spans="1:13" x14ac:dyDescent="0.25">
      <c r="A120" s="389">
        <f t="shared" si="36"/>
        <v>114</v>
      </c>
      <c r="M120" s="389">
        <f t="shared" si="37"/>
        <v>114</v>
      </c>
    </row>
    <row r="121" spans="1:13" x14ac:dyDescent="0.25">
      <c r="A121" s="389">
        <f t="shared" si="36"/>
        <v>115</v>
      </c>
      <c r="M121" s="389">
        <f t="shared" si="37"/>
        <v>115</v>
      </c>
    </row>
    <row r="122" spans="1:13" x14ac:dyDescent="0.25">
      <c r="A122" s="389">
        <f t="shared" si="36"/>
        <v>116</v>
      </c>
      <c r="M122" s="389">
        <f t="shared" si="37"/>
        <v>116</v>
      </c>
    </row>
    <row r="123" spans="1:13" x14ac:dyDescent="0.25">
      <c r="A123" s="389">
        <f t="shared" si="36"/>
        <v>117</v>
      </c>
      <c r="M123" s="389">
        <f t="shared" si="37"/>
        <v>117</v>
      </c>
    </row>
    <row r="124" spans="1:13" x14ac:dyDescent="0.25">
      <c r="A124" s="389">
        <f t="shared" si="36"/>
        <v>118</v>
      </c>
      <c r="M124" s="389">
        <f t="shared" si="37"/>
        <v>118</v>
      </c>
    </row>
    <row r="125" spans="1:13" x14ac:dyDescent="0.25">
      <c r="A125" s="389">
        <f t="shared" si="36"/>
        <v>119</v>
      </c>
      <c r="M125" s="389">
        <f t="shared" si="37"/>
        <v>119</v>
      </c>
    </row>
    <row r="126" spans="1:13" x14ac:dyDescent="0.25">
      <c r="A126" s="389">
        <f t="shared" si="36"/>
        <v>120</v>
      </c>
      <c r="M126" s="389">
        <f t="shared" si="37"/>
        <v>120</v>
      </c>
    </row>
    <row r="127" spans="1:13" x14ac:dyDescent="0.25">
      <c r="A127" s="389">
        <f t="shared" si="36"/>
        <v>121</v>
      </c>
      <c r="M127" s="389">
        <f t="shared" si="37"/>
        <v>121</v>
      </c>
    </row>
    <row r="128" spans="1:13" x14ac:dyDescent="0.25">
      <c r="A128" s="389">
        <f t="shared" si="36"/>
        <v>122</v>
      </c>
      <c r="M128" s="389">
        <f t="shared" si="37"/>
        <v>122</v>
      </c>
    </row>
    <row r="129" spans="1:13" x14ac:dyDescent="0.25">
      <c r="A129" s="389">
        <f t="shared" si="36"/>
        <v>123</v>
      </c>
      <c r="M129" s="389">
        <f t="shared" si="37"/>
        <v>123</v>
      </c>
    </row>
    <row r="130" spans="1:13" x14ac:dyDescent="0.25">
      <c r="A130" s="389">
        <f t="shared" si="36"/>
        <v>124</v>
      </c>
      <c r="M130" s="389">
        <f t="shared" si="37"/>
        <v>124</v>
      </c>
    </row>
    <row r="131" spans="1:13" x14ac:dyDescent="0.25">
      <c r="A131" s="389">
        <f t="shared" si="36"/>
        <v>125</v>
      </c>
      <c r="M131" s="389">
        <f t="shared" si="37"/>
        <v>125</v>
      </c>
    </row>
    <row r="132" spans="1:13" x14ac:dyDescent="0.25">
      <c r="A132" s="389">
        <f t="shared" si="36"/>
        <v>126</v>
      </c>
      <c r="M132" s="389">
        <f t="shared" si="37"/>
        <v>126</v>
      </c>
    </row>
    <row r="133" spans="1:13" x14ac:dyDescent="0.25">
      <c r="A133" s="389">
        <f t="shared" si="36"/>
        <v>127</v>
      </c>
      <c r="M133" s="389">
        <f t="shared" si="37"/>
        <v>127</v>
      </c>
    </row>
    <row r="134" spans="1:13" x14ac:dyDescent="0.25">
      <c r="A134" s="389">
        <f t="shared" si="36"/>
        <v>128</v>
      </c>
      <c r="M134" s="389">
        <f t="shared" si="37"/>
        <v>128</v>
      </c>
    </row>
    <row r="135" spans="1:13" x14ac:dyDescent="0.25">
      <c r="A135" s="389">
        <f t="shared" si="36"/>
        <v>129</v>
      </c>
      <c r="M135" s="389">
        <f t="shared" si="37"/>
        <v>129</v>
      </c>
    </row>
    <row r="136" spans="1:13" x14ac:dyDescent="0.25">
      <c r="A136" s="389">
        <f t="shared" ref="A136:A199" si="38">A135+1</f>
        <v>130</v>
      </c>
      <c r="M136" s="389">
        <f t="shared" ref="M136:M199" si="39">M135+1</f>
        <v>130</v>
      </c>
    </row>
    <row r="137" spans="1:13" x14ac:dyDescent="0.25">
      <c r="A137" s="389">
        <f t="shared" si="38"/>
        <v>131</v>
      </c>
      <c r="M137" s="389">
        <f t="shared" si="39"/>
        <v>131</v>
      </c>
    </row>
    <row r="138" spans="1:13" x14ac:dyDescent="0.25">
      <c r="A138" s="389">
        <f t="shared" si="38"/>
        <v>132</v>
      </c>
      <c r="M138" s="389">
        <f t="shared" si="39"/>
        <v>132</v>
      </c>
    </row>
    <row r="139" spans="1:13" x14ac:dyDescent="0.25">
      <c r="A139" s="389">
        <f t="shared" si="38"/>
        <v>133</v>
      </c>
      <c r="M139" s="389">
        <f t="shared" si="39"/>
        <v>133</v>
      </c>
    </row>
    <row r="140" spans="1:13" x14ac:dyDescent="0.25">
      <c r="A140" s="389">
        <f t="shared" si="38"/>
        <v>134</v>
      </c>
      <c r="M140" s="389">
        <f t="shared" si="39"/>
        <v>134</v>
      </c>
    </row>
    <row r="141" spans="1:13" x14ac:dyDescent="0.25">
      <c r="A141" s="389">
        <f t="shared" si="38"/>
        <v>135</v>
      </c>
      <c r="M141" s="389">
        <f t="shared" si="39"/>
        <v>135</v>
      </c>
    </row>
    <row r="142" spans="1:13" x14ac:dyDescent="0.25">
      <c r="A142" s="389">
        <f t="shared" si="38"/>
        <v>136</v>
      </c>
      <c r="M142" s="389">
        <f t="shared" si="39"/>
        <v>136</v>
      </c>
    </row>
    <row r="143" spans="1:13" x14ac:dyDescent="0.25">
      <c r="A143" s="389">
        <f t="shared" si="38"/>
        <v>137</v>
      </c>
      <c r="M143" s="389">
        <f t="shared" si="39"/>
        <v>137</v>
      </c>
    </row>
    <row r="144" spans="1:13" x14ac:dyDescent="0.25">
      <c r="A144" s="389">
        <f t="shared" si="38"/>
        <v>138</v>
      </c>
      <c r="M144" s="389">
        <f t="shared" si="39"/>
        <v>138</v>
      </c>
    </row>
    <row r="145" spans="1:13" x14ac:dyDescent="0.25">
      <c r="A145" s="389">
        <f t="shared" si="38"/>
        <v>139</v>
      </c>
      <c r="M145" s="389">
        <f t="shared" si="39"/>
        <v>139</v>
      </c>
    </row>
    <row r="146" spans="1:13" x14ac:dyDescent="0.25">
      <c r="A146" s="389">
        <f t="shared" si="38"/>
        <v>140</v>
      </c>
      <c r="M146" s="389">
        <f t="shared" si="39"/>
        <v>140</v>
      </c>
    </row>
    <row r="147" spans="1:13" x14ac:dyDescent="0.25">
      <c r="A147" s="389">
        <f t="shared" si="38"/>
        <v>141</v>
      </c>
      <c r="M147" s="389">
        <f t="shared" si="39"/>
        <v>141</v>
      </c>
    </row>
    <row r="148" spans="1:13" x14ac:dyDescent="0.25">
      <c r="A148" s="389">
        <f t="shared" si="38"/>
        <v>142</v>
      </c>
      <c r="M148" s="389">
        <f t="shared" si="39"/>
        <v>142</v>
      </c>
    </row>
    <row r="149" spans="1:13" x14ac:dyDescent="0.25">
      <c r="A149" s="389">
        <f t="shared" si="38"/>
        <v>143</v>
      </c>
      <c r="M149" s="389">
        <f t="shared" si="39"/>
        <v>143</v>
      </c>
    </row>
    <row r="150" spans="1:13" x14ac:dyDescent="0.25">
      <c r="A150" s="389">
        <f t="shared" si="38"/>
        <v>144</v>
      </c>
      <c r="M150" s="389">
        <f t="shared" si="39"/>
        <v>144</v>
      </c>
    </row>
    <row r="151" spans="1:13" x14ac:dyDescent="0.25">
      <c r="A151" s="389">
        <f t="shared" si="38"/>
        <v>145</v>
      </c>
      <c r="M151" s="389">
        <f t="shared" si="39"/>
        <v>145</v>
      </c>
    </row>
    <row r="152" spans="1:13" x14ac:dyDescent="0.25">
      <c r="A152" s="389">
        <f t="shared" si="38"/>
        <v>146</v>
      </c>
      <c r="M152" s="389">
        <f t="shared" si="39"/>
        <v>146</v>
      </c>
    </row>
    <row r="153" spans="1:13" x14ac:dyDescent="0.25">
      <c r="A153" s="389">
        <f t="shared" si="38"/>
        <v>147</v>
      </c>
      <c r="M153" s="389">
        <f t="shared" si="39"/>
        <v>147</v>
      </c>
    </row>
    <row r="154" spans="1:13" x14ac:dyDescent="0.25">
      <c r="A154" s="389">
        <f t="shared" si="38"/>
        <v>148</v>
      </c>
      <c r="M154" s="389">
        <f t="shared" si="39"/>
        <v>148</v>
      </c>
    </row>
    <row r="155" spans="1:13" x14ac:dyDescent="0.25">
      <c r="A155" s="389">
        <f t="shared" si="38"/>
        <v>149</v>
      </c>
      <c r="M155" s="389">
        <f t="shared" si="39"/>
        <v>149</v>
      </c>
    </row>
    <row r="156" spans="1:13" x14ac:dyDescent="0.25">
      <c r="A156" s="389">
        <f t="shared" si="38"/>
        <v>150</v>
      </c>
      <c r="M156" s="389">
        <f t="shared" si="39"/>
        <v>150</v>
      </c>
    </row>
    <row r="157" spans="1:13" x14ac:dyDescent="0.25">
      <c r="A157" s="389">
        <f t="shared" si="38"/>
        <v>151</v>
      </c>
      <c r="M157" s="389">
        <f t="shared" si="39"/>
        <v>151</v>
      </c>
    </row>
    <row r="158" spans="1:13" x14ac:dyDescent="0.25">
      <c r="A158" s="389">
        <f t="shared" si="38"/>
        <v>152</v>
      </c>
      <c r="M158" s="389">
        <f t="shared" si="39"/>
        <v>152</v>
      </c>
    </row>
    <row r="159" spans="1:13" x14ac:dyDescent="0.25">
      <c r="A159" s="389">
        <f t="shared" si="38"/>
        <v>153</v>
      </c>
      <c r="M159" s="389">
        <f t="shared" si="39"/>
        <v>153</v>
      </c>
    </row>
    <row r="160" spans="1:13" x14ac:dyDescent="0.25">
      <c r="A160" s="389">
        <f t="shared" si="38"/>
        <v>154</v>
      </c>
      <c r="M160" s="389">
        <f t="shared" si="39"/>
        <v>154</v>
      </c>
    </row>
    <row r="161" spans="1:13" x14ac:dyDescent="0.25">
      <c r="A161" s="389">
        <f t="shared" si="38"/>
        <v>155</v>
      </c>
      <c r="M161" s="389">
        <f t="shared" si="39"/>
        <v>155</v>
      </c>
    </row>
    <row r="162" spans="1:13" x14ac:dyDescent="0.25">
      <c r="A162" s="389">
        <f t="shared" si="38"/>
        <v>156</v>
      </c>
      <c r="M162" s="389">
        <f t="shared" si="39"/>
        <v>156</v>
      </c>
    </row>
    <row r="163" spans="1:13" x14ac:dyDescent="0.25">
      <c r="A163" s="389">
        <f t="shared" si="38"/>
        <v>157</v>
      </c>
      <c r="M163" s="389">
        <f t="shared" si="39"/>
        <v>157</v>
      </c>
    </row>
    <row r="164" spans="1:13" x14ac:dyDescent="0.25">
      <c r="A164" s="389">
        <f t="shared" si="38"/>
        <v>158</v>
      </c>
      <c r="M164" s="389">
        <f t="shared" si="39"/>
        <v>158</v>
      </c>
    </row>
    <row r="165" spans="1:13" x14ac:dyDescent="0.25">
      <c r="A165" s="389">
        <f t="shared" si="38"/>
        <v>159</v>
      </c>
      <c r="M165" s="389">
        <f t="shared" si="39"/>
        <v>159</v>
      </c>
    </row>
    <row r="166" spans="1:13" x14ac:dyDescent="0.25">
      <c r="A166" s="389">
        <f t="shared" si="38"/>
        <v>160</v>
      </c>
      <c r="M166" s="389">
        <f t="shared" si="39"/>
        <v>160</v>
      </c>
    </row>
    <row r="167" spans="1:13" x14ac:dyDescent="0.25">
      <c r="A167" s="389">
        <f t="shared" si="38"/>
        <v>161</v>
      </c>
      <c r="M167" s="389">
        <f t="shared" si="39"/>
        <v>161</v>
      </c>
    </row>
    <row r="168" spans="1:13" x14ac:dyDescent="0.25">
      <c r="A168" s="389">
        <f t="shared" si="38"/>
        <v>162</v>
      </c>
      <c r="M168" s="389">
        <f t="shared" si="39"/>
        <v>162</v>
      </c>
    </row>
    <row r="169" spans="1:13" x14ac:dyDescent="0.25">
      <c r="A169" s="389">
        <f t="shared" si="38"/>
        <v>163</v>
      </c>
      <c r="M169" s="389">
        <f t="shared" si="39"/>
        <v>163</v>
      </c>
    </row>
    <row r="170" spans="1:13" x14ac:dyDescent="0.25">
      <c r="A170" s="389">
        <f t="shared" si="38"/>
        <v>164</v>
      </c>
      <c r="M170" s="389">
        <f t="shared" si="39"/>
        <v>164</v>
      </c>
    </row>
    <row r="171" spans="1:13" x14ac:dyDescent="0.25">
      <c r="A171" s="389">
        <f t="shared" si="38"/>
        <v>165</v>
      </c>
      <c r="M171" s="389">
        <f t="shared" si="39"/>
        <v>165</v>
      </c>
    </row>
    <row r="172" spans="1:13" x14ac:dyDescent="0.25">
      <c r="A172" s="389">
        <f t="shared" si="38"/>
        <v>166</v>
      </c>
      <c r="M172" s="389">
        <f t="shared" si="39"/>
        <v>166</v>
      </c>
    </row>
    <row r="173" spans="1:13" x14ac:dyDescent="0.25">
      <c r="A173" s="389">
        <f t="shared" si="38"/>
        <v>167</v>
      </c>
      <c r="M173" s="389">
        <f t="shared" si="39"/>
        <v>167</v>
      </c>
    </row>
    <row r="174" spans="1:13" x14ac:dyDescent="0.25">
      <c r="A174" s="389">
        <f t="shared" si="38"/>
        <v>168</v>
      </c>
      <c r="M174" s="389">
        <f t="shared" si="39"/>
        <v>168</v>
      </c>
    </row>
    <row r="175" spans="1:13" x14ac:dyDescent="0.25">
      <c r="A175" s="389">
        <f t="shared" si="38"/>
        <v>169</v>
      </c>
      <c r="M175" s="389">
        <f t="shared" si="39"/>
        <v>169</v>
      </c>
    </row>
    <row r="176" spans="1:13" x14ac:dyDescent="0.25">
      <c r="A176" s="389">
        <f t="shared" si="38"/>
        <v>170</v>
      </c>
      <c r="M176" s="389">
        <f t="shared" si="39"/>
        <v>170</v>
      </c>
    </row>
    <row r="177" spans="1:13" x14ac:dyDescent="0.25">
      <c r="A177" s="389">
        <f t="shared" si="38"/>
        <v>171</v>
      </c>
      <c r="M177" s="389">
        <f t="shared" si="39"/>
        <v>171</v>
      </c>
    </row>
    <row r="178" spans="1:13" x14ac:dyDescent="0.25">
      <c r="A178" s="389">
        <f t="shared" si="38"/>
        <v>172</v>
      </c>
      <c r="M178" s="389">
        <f t="shared" si="39"/>
        <v>172</v>
      </c>
    </row>
    <row r="179" spans="1:13" x14ac:dyDescent="0.25">
      <c r="A179" s="389">
        <f t="shared" si="38"/>
        <v>173</v>
      </c>
      <c r="M179" s="389">
        <f t="shared" si="39"/>
        <v>173</v>
      </c>
    </row>
    <row r="180" spans="1:13" x14ac:dyDescent="0.25">
      <c r="A180" s="389">
        <f t="shared" si="38"/>
        <v>174</v>
      </c>
      <c r="M180" s="389">
        <f t="shared" si="39"/>
        <v>174</v>
      </c>
    </row>
    <row r="181" spans="1:13" x14ac:dyDescent="0.25">
      <c r="A181" s="389">
        <f t="shared" si="38"/>
        <v>175</v>
      </c>
      <c r="M181" s="389">
        <f t="shared" si="39"/>
        <v>175</v>
      </c>
    </row>
    <row r="182" spans="1:13" x14ac:dyDescent="0.25">
      <c r="A182" s="389">
        <f t="shared" si="38"/>
        <v>176</v>
      </c>
      <c r="M182" s="389">
        <f t="shared" si="39"/>
        <v>176</v>
      </c>
    </row>
    <row r="183" spans="1:13" x14ac:dyDescent="0.25">
      <c r="A183" s="389">
        <f t="shared" si="38"/>
        <v>177</v>
      </c>
      <c r="M183" s="389">
        <f t="shared" si="39"/>
        <v>177</v>
      </c>
    </row>
    <row r="184" spans="1:13" x14ac:dyDescent="0.25">
      <c r="A184" s="389">
        <f t="shared" si="38"/>
        <v>178</v>
      </c>
      <c r="M184" s="389">
        <f t="shared" si="39"/>
        <v>178</v>
      </c>
    </row>
    <row r="185" spans="1:13" x14ac:dyDescent="0.25">
      <c r="A185" s="389">
        <f t="shared" si="38"/>
        <v>179</v>
      </c>
      <c r="M185" s="389">
        <f t="shared" si="39"/>
        <v>179</v>
      </c>
    </row>
    <row r="186" spans="1:13" x14ac:dyDescent="0.25">
      <c r="A186" s="389">
        <f t="shared" si="38"/>
        <v>180</v>
      </c>
      <c r="M186" s="389">
        <f t="shared" si="39"/>
        <v>180</v>
      </c>
    </row>
    <row r="187" spans="1:13" x14ac:dyDescent="0.25">
      <c r="A187" s="389">
        <f t="shared" si="38"/>
        <v>181</v>
      </c>
      <c r="M187" s="389">
        <f t="shared" si="39"/>
        <v>181</v>
      </c>
    </row>
    <row r="188" spans="1:13" x14ac:dyDescent="0.25">
      <c r="A188" s="389">
        <f t="shared" si="38"/>
        <v>182</v>
      </c>
      <c r="M188" s="389">
        <f t="shared" si="39"/>
        <v>182</v>
      </c>
    </row>
    <row r="189" spans="1:13" x14ac:dyDescent="0.25">
      <c r="A189" s="389">
        <f t="shared" si="38"/>
        <v>183</v>
      </c>
      <c r="M189" s="389">
        <f t="shared" si="39"/>
        <v>183</v>
      </c>
    </row>
    <row r="190" spans="1:13" x14ac:dyDescent="0.25">
      <c r="A190" s="389">
        <f t="shared" si="38"/>
        <v>184</v>
      </c>
      <c r="M190" s="389">
        <f t="shared" si="39"/>
        <v>184</v>
      </c>
    </row>
    <row r="191" spans="1:13" x14ac:dyDescent="0.25">
      <c r="A191" s="389">
        <f t="shared" si="38"/>
        <v>185</v>
      </c>
      <c r="M191" s="389">
        <f t="shared" si="39"/>
        <v>185</v>
      </c>
    </row>
    <row r="192" spans="1:13" x14ac:dyDescent="0.25">
      <c r="A192" s="389">
        <f t="shared" si="38"/>
        <v>186</v>
      </c>
      <c r="M192" s="389">
        <f t="shared" si="39"/>
        <v>186</v>
      </c>
    </row>
    <row r="193" spans="1:13" x14ac:dyDescent="0.25">
      <c r="A193" s="389">
        <f t="shared" si="38"/>
        <v>187</v>
      </c>
      <c r="M193" s="389">
        <f t="shared" si="39"/>
        <v>187</v>
      </c>
    </row>
    <row r="194" spans="1:13" x14ac:dyDescent="0.25">
      <c r="A194" s="389">
        <f t="shared" si="38"/>
        <v>188</v>
      </c>
      <c r="M194" s="389">
        <f t="shared" si="39"/>
        <v>188</v>
      </c>
    </row>
    <row r="195" spans="1:13" x14ac:dyDescent="0.25">
      <c r="A195" s="389">
        <f t="shared" si="38"/>
        <v>189</v>
      </c>
      <c r="M195" s="389">
        <f t="shared" si="39"/>
        <v>189</v>
      </c>
    </row>
    <row r="196" spans="1:13" x14ac:dyDescent="0.25">
      <c r="A196" s="389">
        <f t="shared" si="38"/>
        <v>190</v>
      </c>
      <c r="M196" s="389">
        <f t="shared" si="39"/>
        <v>190</v>
      </c>
    </row>
    <row r="197" spans="1:13" x14ac:dyDescent="0.25">
      <c r="A197" s="389">
        <f t="shared" si="38"/>
        <v>191</v>
      </c>
      <c r="M197" s="389">
        <f t="shared" si="39"/>
        <v>191</v>
      </c>
    </row>
    <row r="198" spans="1:13" x14ac:dyDescent="0.25">
      <c r="A198" s="389">
        <f t="shared" si="38"/>
        <v>192</v>
      </c>
      <c r="M198" s="389">
        <f t="shared" si="39"/>
        <v>192</v>
      </c>
    </row>
    <row r="199" spans="1:13" x14ac:dyDescent="0.25">
      <c r="A199" s="389">
        <f t="shared" si="38"/>
        <v>193</v>
      </c>
      <c r="M199" s="389">
        <f t="shared" si="39"/>
        <v>193</v>
      </c>
    </row>
    <row r="200" spans="1:13" x14ac:dyDescent="0.25">
      <c r="A200" s="389">
        <f t="shared" ref="A200:A263" si="40">A199+1</f>
        <v>194</v>
      </c>
      <c r="M200" s="389">
        <f t="shared" ref="M200:M263" si="41">M199+1</f>
        <v>194</v>
      </c>
    </row>
    <row r="201" spans="1:13" x14ac:dyDescent="0.25">
      <c r="A201" s="389">
        <f t="shared" si="40"/>
        <v>195</v>
      </c>
      <c r="M201" s="389">
        <f t="shared" si="41"/>
        <v>195</v>
      </c>
    </row>
    <row r="202" spans="1:13" x14ac:dyDescent="0.25">
      <c r="A202" s="389">
        <f t="shared" si="40"/>
        <v>196</v>
      </c>
      <c r="M202" s="389">
        <f t="shared" si="41"/>
        <v>196</v>
      </c>
    </row>
    <row r="203" spans="1:13" x14ac:dyDescent="0.25">
      <c r="A203" s="389">
        <f t="shared" si="40"/>
        <v>197</v>
      </c>
      <c r="M203" s="389">
        <f t="shared" si="41"/>
        <v>197</v>
      </c>
    </row>
    <row r="204" spans="1:13" x14ac:dyDescent="0.25">
      <c r="A204" s="389">
        <f t="shared" si="40"/>
        <v>198</v>
      </c>
      <c r="M204" s="389">
        <f t="shared" si="41"/>
        <v>198</v>
      </c>
    </row>
    <row r="205" spans="1:13" x14ac:dyDescent="0.25">
      <c r="A205" s="389">
        <f t="shared" si="40"/>
        <v>199</v>
      </c>
      <c r="M205" s="389">
        <f t="shared" si="41"/>
        <v>199</v>
      </c>
    </row>
    <row r="206" spans="1:13" x14ac:dyDescent="0.25">
      <c r="A206" s="389">
        <f t="shared" si="40"/>
        <v>200</v>
      </c>
      <c r="M206" s="389">
        <f t="shared" si="41"/>
        <v>200</v>
      </c>
    </row>
    <row r="207" spans="1:13" x14ac:dyDescent="0.25">
      <c r="A207" s="389">
        <f t="shared" si="40"/>
        <v>201</v>
      </c>
      <c r="M207" s="389">
        <f t="shared" si="41"/>
        <v>201</v>
      </c>
    </row>
    <row r="208" spans="1:13" x14ac:dyDescent="0.25">
      <c r="A208" s="389">
        <f t="shared" si="40"/>
        <v>202</v>
      </c>
      <c r="M208" s="389">
        <f t="shared" si="41"/>
        <v>202</v>
      </c>
    </row>
    <row r="209" spans="1:13" x14ac:dyDescent="0.25">
      <c r="A209" s="389">
        <f t="shared" si="40"/>
        <v>203</v>
      </c>
      <c r="M209" s="389">
        <f t="shared" si="41"/>
        <v>203</v>
      </c>
    </row>
    <row r="210" spans="1:13" x14ac:dyDescent="0.25">
      <c r="A210" s="389">
        <f t="shared" si="40"/>
        <v>204</v>
      </c>
      <c r="M210" s="389">
        <f t="shared" si="41"/>
        <v>204</v>
      </c>
    </row>
    <row r="211" spans="1:13" x14ac:dyDescent="0.25">
      <c r="A211" s="389">
        <f t="shared" si="40"/>
        <v>205</v>
      </c>
      <c r="M211" s="389">
        <f t="shared" si="41"/>
        <v>205</v>
      </c>
    </row>
    <row r="212" spans="1:13" x14ac:dyDescent="0.25">
      <c r="A212" s="389">
        <f t="shared" si="40"/>
        <v>206</v>
      </c>
      <c r="M212" s="389">
        <f t="shared" si="41"/>
        <v>206</v>
      </c>
    </row>
    <row r="213" spans="1:13" x14ac:dyDescent="0.25">
      <c r="A213" s="389">
        <f t="shared" si="40"/>
        <v>207</v>
      </c>
      <c r="M213" s="389">
        <f t="shared" si="41"/>
        <v>207</v>
      </c>
    </row>
    <row r="214" spans="1:13" x14ac:dyDescent="0.25">
      <c r="A214" s="389">
        <f t="shared" si="40"/>
        <v>208</v>
      </c>
      <c r="M214" s="389">
        <f t="shared" si="41"/>
        <v>208</v>
      </c>
    </row>
    <row r="215" spans="1:13" x14ac:dyDescent="0.25">
      <c r="A215" s="389">
        <f t="shared" si="40"/>
        <v>209</v>
      </c>
      <c r="M215" s="389">
        <f t="shared" si="41"/>
        <v>209</v>
      </c>
    </row>
    <row r="216" spans="1:13" x14ac:dyDescent="0.25">
      <c r="A216" s="389">
        <f t="shared" si="40"/>
        <v>210</v>
      </c>
      <c r="M216" s="389">
        <f t="shared" si="41"/>
        <v>210</v>
      </c>
    </row>
    <row r="217" spans="1:13" x14ac:dyDescent="0.25">
      <c r="A217" s="389">
        <f t="shared" si="40"/>
        <v>211</v>
      </c>
      <c r="M217" s="389">
        <f t="shared" si="41"/>
        <v>211</v>
      </c>
    </row>
    <row r="218" spans="1:13" x14ac:dyDescent="0.25">
      <c r="A218" s="389">
        <f t="shared" si="40"/>
        <v>212</v>
      </c>
      <c r="M218" s="389">
        <f t="shared" si="41"/>
        <v>212</v>
      </c>
    </row>
    <row r="219" spans="1:13" x14ac:dyDescent="0.25">
      <c r="A219" s="389">
        <f t="shared" si="40"/>
        <v>213</v>
      </c>
      <c r="M219" s="389">
        <f t="shared" si="41"/>
        <v>213</v>
      </c>
    </row>
    <row r="220" spans="1:13" x14ac:dyDescent="0.25">
      <c r="A220" s="389">
        <f t="shared" si="40"/>
        <v>214</v>
      </c>
      <c r="M220" s="389">
        <f t="shared" si="41"/>
        <v>214</v>
      </c>
    </row>
    <row r="221" spans="1:13" x14ac:dyDescent="0.25">
      <c r="A221" s="389">
        <f t="shared" si="40"/>
        <v>215</v>
      </c>
      <c r="M221" s="389">
        <f t="shared" si="41"/>
        <v>215</v>
      </c>
    </row>
    <row r="222" spans="1:13" x14ac:dyDescent="0.25">
      <c r="A222" s="389">
        <f t="shared" si="40"/>
        <v>216</v>
      </c>
      <c r="M222" s="389">
        <f t="shared" si="41"/>
        <v>216</v>
      </c>
    </row>
    <row r="223" spans="1:13" x14ac:dyDescent="0.25">
      <c r="A223" s="389">
        <f t="shared" si="40"/>
        <v>217</v>
      </c>
      <c r="M223" s="389">
        <f t="shared" si="41"/>
        <v>217</v>
      </c>
    </row>
    <row r="224" spans="1:13" x14ac:dyDescent="0.25">
      <c r="A224" s="389">
        <f t="shared" si="40"/>
        <v>218</v>
      </c>
      <c r="M224" s="389">
        <f t="shared" si="41"/>
        <v>218</v>
      </c>
    </row>
    <row r="225" spans="1:13" x14ac:dyDescent="0.25">
      <c r="A225" s="389">
        <f t="shared" si="40"/>
        <v>219</v>
      </c>
      <c r="M225" s="389">
        <f t="shared" si="41"/>
        <v>219</v>
      </c>
    </row>
    <row r="226" spans="1:13" x14ac:dyDescent="0.25">
      <c r="A226" s="389">
        <f t="shared" si="40"/>
        <v>220</v>
      </c>
      <c r="M226" s="389">
        <f t="shared" si="41"/>
        <v>220</v>
      </c>
    </row>
    <row r="227" spans="1:13" x14ac:dyDescent="0.25">
      <c r="A227" s="389">
        <f t="shared" si="40"/>
        <v>221</v>
      </c>
      <c r="M227" s="389">
        <f t="shared" si="41"/>
        <v>221</v>
      </c>
    </row>
    <row r="228" spans="1:13" x14ac:dyDescent="0.25">
      <c r="A228" s="389">
        <f t="shared" si="40"/>
        <v>222</v>
      </c>
      <c r="M228" s="389">
        <f t="shared" si="41"/>
        <v>222</v>
      </c>
    </row>
    <row r="229" spans="1:13" x14ac:dyDescent="0.25">
      <c r="A229" s="389">
        <f t="shared" si="40"/>
        <v>223</v>
      </c>
      <c r="M229" s="389">
        <f t="shared" si="41"/>
        <v>223</v>
      </c>
    </row>
    <row r="230" spans="1:13" x14ac:dyDescent="0.25">
      <c r="A230" s="389">
        <f t="shared" si="40"/>
        <v>224</v>
      </c>
      <c r="M230" s="389">
        <f t="shared" si="41"/>
        <v>224</v>
      </c>
    </row>
    <row r="231" spans="1:13" x14ac:dyDescent="0.25">
      <c r="A231" s="389">
        <f t="shared" si="40"/>
        <v>225</v>
      </c>
      <c r="M231" s="389">
        <f t="shared" si="41"/>
        <v>225</v>
      </c>
    </row>
    <row r="232" spans="1:13" x14ac:dyDescent="0.25">
      <c r="A232" s="389">
        <f t="shared" si="40"/>
        <v>226</v>
      </c>
      <c r="M232" s="389">
        <f t="shared" si="41"/>
        <v>226</v>
      </c>
    </row>
    <row r="233" spans="1:13" x14ac:dyDescent="0.25">
      <c r="A233" s="389">
        <f t="shared" si="40"/>
        <v>227</v>
      </c>
      <c r="M233" s="389">
        <f t="shared" si="41"/>
        <v>227</v>
      </c>
    </row>
    <row r="234" spans="1:13" x14ac:dyDescent="0.25">
      <c r="A234" s="389">
        <f t="shared" si="40"/>
        <v>228</v>
      </c>
      <c r="M234" s="389">
        <f t="shared" si="41"/>
        <v>228</v>
      </c>
    </row>
    <row r="235" spans="1:13" x14ac:dyDescent="0.25">
      <c r="A235" s="389">
        <f t="shared" si="40"/>
        <v>229</v>
      </c>
      <c r="M235" s="389">
        <f t="shared" si="41"/>
        <v>229</v>
      </c>
    </row>
    <row r="236" spans="1:13" x14ac:dyDescent="0.25">
      <c r="A236" s="389">
        <f t="shared" si="40"/>
        <v>230</v>
      </c>
      <c r="M236" s="389">
        <f t="shared" si="41"/>
        <v>230</v>
      </c>
    </row>
    <row r="237" spans="1:13" x14ac:dyDescent="0.25">
      <c r="A237" s="389">
        <f t="shared" si="40"/>
        <v>231</v>
      </c>
      <c r="M237" s="389">
        <f t="shared" si="41"/>
        <v>231</v>
      </c>
    </row>
    <row r="238" spans="1:13" x14ac:dyDescent="0.25">
      <c r="A238" s="389">
        <f t="shared" si="40"/>
        <v>232</v>
      </c>
      <c r="M238" s="389">
        <f t="shared" si="41"/>
        <v>232</v>
      </c>
    </row>
    <row r="239" spans="1:13" x14ac:dyDescent="0.25">
      <c r="A239" s="389">
        <f t="shared" si="40"/>
        <v>233</v>
      </c>
      <c r="M239" s="389">
        <f t="shared" si="41"/>
        <v>233</v>
      </c>
    </row>
    <row r="240" spans="1:13" x14ac:dyDescent="0.25">
      <c r="A240" s="389">
        <f t="shared" si="40"/>
        <v>234</v>
      </c>
      <c r="M240" s="389">
        <f t="shared" si="41"/>
        <v>234</v>
      </c>
    </row>
    <row r="241" spans="1:13" x14ac:dyDescent="0.25">
      <c r="A241" s="389">
        <f t="shared" si="40"/>
        <v>235</v>
      </c>
      <c r="M241" s="389">
        <f t="shared" si="41"/>
        <v>235</v>
      </c>
    </row>
    <row r="242" spans="1:13" x14ac:dyDescent="0.25">
      <c r="A242" s="389">
        <f t="shared" si="40"/>
        <v>236</v>
      </c>
      <c r="M242" s="389">
        <f t="shared" si="41"/>
        <v>236</v>
      </c>
    </row>
    <row r="243" spans="1:13" x14ac:dyDescent="0.25">
      <c r="A243" s="389">
        <f t="shared" si="40"/>
        <v>237</v>
      </c>
      <c r="M243" s="389">
        <f t="shared" si="41"/>
        <v>237</v>
      </c>
    </row>
    <row r="244" spans="1:13" x14ac:dyDescent="0.25">
      <c r="A244" s="389">
        <f t="shared" si="40"/>
        <v>238</v>
      </c>
      <c r="M244" s="389">
        <f t="shared" si="41"/>
        <v>238</v>
      </c>
    </row>
    <row r="245" spans="1:13" x14ac:dyDescent="0.25">
      <c r="A245" s="389">
        <f t="shared" si="40"/>
        <v>239</v>
      </c>
      <c r="M245" s="389">
        <f t="shared" si="41"/>
        <v>239</v>
      </c>
    </row>
    <row r="246" spans="1:13" x14ac:dyDescent="0.25">
      <c r="A246" s="389">
        <f t="shared" si="40"/>
        <v>240</v>
      </c>
      <c r="M246" s="389">
        <f t="shared" si="41"/>
        <v>240</v>
      </c>
    </row>
    <row r="247" spans="1:13" x14ac:dyDescent="0.25">
      <c r="A247" s="389">
        <f t="shared" si="40"/>
        <v>241</v>
      </c>
      <c r="M247" s="389">
        <f t="shared" si="41"/>
        <v>241</v>
      </c>
    </row>
    <row r="248" spans="1:13" x14ac:dyDescent="0.25">
      <c r="A248" s="389">
        <f t="shared" si="40"/>
        <v>242</v>
      </c>
      <c r="M248" s="389">
        <f t="shared" si="41"/>
        <v>242</v>
      </c>
    </row>
    <row r="249" spans="1:13" x14ac:dyDescent="0.25">
      <c r="A249" s="389">
        <f t="shared" si="40"/>
        <v>243</v>
      </c>
      <c r="M249" s="389">
        <f t="shared" si="41"/>
        <v>243</v>
      </c>
    </row>
    <row r="250" spans="1:13" x14ac:dyDescent="0.25">
      <c r="A250" s="389">
        <f t="shared" si="40"/>
        <v>244</v>
      </c>
      <c r="M250" s="389">
        <f t="shared" si="41"/>
        <v>244</v>
      </c>
    </row>
    <row r="251" spans="1:13" x14ac:dyDescent="0.25">
      <c r="A251" s="389">
        <f t="shared" si="40"/>
        <v>245</v>
      </c>
      <c r="M251" s="389">
        <f t="shared" si="41"/>
        <v>245</v>
      </c>
    </row>
    <row r="252" spans="1:13" x14ac:dyDescent="0.25">
      <c r="A252" s="389">
        <f t="shared" si="40"/>
        <v>246</v>
      </c>
      <c r="M252" s="389">
        <f t="shared" si="41"/>
        <v>246</v>
      </c>
    </row>
    <row r="253" spans="1:13" x14ac:dyDescent="0.25">
      <c r="A253" s="389">
        <f t="shared" si="40"/>
        <v>247</v>
      </c>
      <c r="M253" s="389">
        <f t="shared" si="41"/>
        <v>247</v>
      </c>
    </row>
    <row r="254" spans="1:13" x14ac:dyDescent="0.25">
      <c r="A254" s="389">
        <f t="shared" si="40"/>
        <v>248</v>
      </c>
      <c r="M254" s="389">
        <f t="shared" si="41"/>
        <v>248</v>
      </c>
    </row>
    <row r="255" spans="1:13" x14ac:dyDescent="0.25">
      <c r="A255" s="389">
        <f t="shared" si="40"/>
        <v>249</v>
      </c>
      <c r="M255" s="389">
        <f t="shared" si="41"/>
        <v>249</v>
      </c>
    </row>
    <row r="256" spans="1:13" x14ac:dyDescent="0.25">
      <c r="A256" s="389">
        <f t="shared" si="40"/>
        <v>250</v>
      </c>
      <c r="M256" s="389">
        <f t="shared" si="41"/>
        <v>250</v>
      </c>
    </row>
    <row r="257" spans="1:13" x14ac:dyDescent="0.25">
      <c r="A257" s="389">
        <f t="shared" si="40"/>
        <v>251</v>
      </c>
      <c r="M257" s="389">
        <f t="shared" si="41"/>
        <v>251</v>
      </c>
    </row>
    <row r="258" spans="1:13" x14ac:dyDescent="0.25">
      <c r="A258" s="389">
        <f t="shared" si="40"/>
        <v>252</v>
      </c>
      <c r="M258" s="389">
        <f t="shared" si="41"/>
        <v>252</v>
      </c>
    </row>
    <row r="259" spans="1:13" x14ac:dyDescent="0.25">
      <c r="A259" s="389">
        <f t="shared" si="40"/>
        <v>253</v>
      </c>
      <c r="M259" s="389">
        <f t="shared" si="41"/>
        <v>253</v>
      </c>
    </row>
    <row r="260" spans="1:13" x14ac:dyDescent="0.25">
      <c r="A260" s="389">
        <f t="shared" si="40"/>
        <v>254</v>
      </c>
      <c r="M260" s="389">
        <f t="shared" si="41"/>
        <v>254</v>
      </c>
    </row>
    <row r="261" spans="1:13" x14ac:dyDescent="0.25">
      <c r="A261" s="389">
        <f t="shared" si="40"/>
        <v>255</v>
      </c>
      <c r="M261" s="389">
        <f t="shared" si="41"/>
        <v>255</v>
      </c>
    </row>
    <row r="262" spans="1:13" x14ac:dyDescent="0.25">
      <c r="A262" s="389">
        <f t="shared" si="40"/>
        <v>256</v>
      </c>
      <c r="M262" s="389">
        <f t="shared" si="41"/>
        <v>256</v>
      </c>
    </row>
    <row r="263" spans="1:13" x14ac:dyDescent="0.25">
      <c r="A263" s="389">
        <f t="shared" si="40"/>
        <v>257</v>
      </c>
      <c r="M263" s="389">
        <f t="shared" si="41"/>
        <v>257</v>
      </c>
    </row>
    <row r="264" spans="1:13" x14ac:dyDescent="0.25">
      <c r="A264" s="389">
        <f t="shared" ref="A264:A327" si="42">A263+1</f>
        <v>258</v>
      </c>
      <c r="M264" s="389">
        <f t="shared" ref="M264:M327" si="43">M263+1</f>
        <v>258</v>
      </c>
    </row>
    <row r="265" spans="1:13" x14ac:dyDescent="0.25">
      <c r="A265" s="389">
        <f t="shared" si="42"/>
        <v>259</v>
      </c>
      <c r="M265" s="389">
        <f t="shared" si="43"/>
        <v>259</v>
      </c>
    </row>
    <row r="266" spans="1:13" x14ac:dyDescent="0.25">
      <c r="A266" s="389">
        <f t="shared" si="42"/>
        <v>260</v>
      </c>
      <c r="M266" s="389">
        <f t="shared" si="43"/>
        <v>260</v>
      </c>
    </row>
    <row r="267" spans="1:13" x14ac:dyDescent="0.25">
      <c r="A267" s="389">
        <f t="shared" si="42"/>
        <v>261</v>
      </c>
      <c r="M267" s="389">
        <f t="shared" si="43"/>
        <v>261</v>
      </c>
    </row>
    <row r="268" spans="1:13" x14ac:dyDescent="0.25">
      <c r="A268" s="389">
        <f t="shared" si="42"/>
        <v>262</v>
      </c>
      <c r="M268" s="389">
        <f t="shared" si="43"/>
        <v>262</v>
      </c>
    </row>
    <row r="269" spans="1:13" x14ac:dyDescent="0.25">
      <c r="A269" s="389">
        <f t="shared" si="42"/>
        <v>263</v>
      </c>
      <c r="M269" s="389">
        <f t="shared" si="43"/>
        <v>263</v>
      </c>
    </row>
    <row r="270" spans="1:13" x14ac:dyDescent="0.25">
      <c r="A270" s="389">
        <f t="shared" si="42"/>
        <v>264</v>
      </c>
      <c r="M270" s="389">
        <f t="shared" si="43"/>
        <v>264</v>
      </c>
    </row>
    <row r="271" spans="1:13" x14ac:dyDescent="0.25">
      <c r="A271" s="389">
        <f t="shared" si="42"/>
        <v>265</v>
      </c>
      <c r="M271" s="389">
        <f t="shared" si="43"/>
        <v>265</v>
      </c>
    </row>
    <row r="272" spans="1:13" x14ac:dyDescent="0.25">
      <c r="A272" s="389">
        <f t="shared" si="42"/>
        <v>266</v>
      </c>
      <c r="M272" s="389">
        <f t="shared" si="43"/>
        <v>266</v>
      </c>
    </row>
    <row r="273" spans="1:13" x14ac:dyDescent="0.25">
      <c r="A273" s="389">
        <f t="shared" si="42"/>
        <v>267</v>
      </c>
      <c r="M273" s="389">
        <f t="shared" si="43"/>
        <v>267</v>
      </c>
    </row>
    <row r="274" spans="1:13" x14ac:dyDescent="0.25">
      <c r="A274" s="389">
        <f t="shared" si="42"/>
        <v>268</v>
      </c>
      <c r="M274" s="389">
        <f t="shared" si="43"/>
        <v>268</v>
      </c>
    </row>
    <row r="275" spans="1:13" x14ac:dyDescent="0.25">
      <c r="A275" s="389">
        <f t="shared" si="42"/>
        <v>269</v>
      </c>
      <c r="M275" s="389">
        <f t="shared" si="43"/>
        <v>269</v>
      </c>
    </row>
    <row r="276" spans="1:13" x14ac:dyDescent="0.25">
      <c r="A276" s="389">
        <f t="shared" si="42"/>
        <v>270</v>
      </c>
      <c r="M276" s="389">
        <f t="shared" si="43"/>
        <v>270</v>
      </c>
    </row>
    <row r="277" spans="1:13" x14ac:dyDescent="0.25">
      <c r="A277" s="389">
        <f t="shared" si="42"/>
        <v>271</v>
      </c>
      <c r="M277" s="389">
        <f t="shared" si="43"/>
        <v>271</v>
      </c>
    </row>
    <row r="278" spans="1:13" x14ac:dyDescent="0.25">
      <c r="A278" s="389">
        <f t="shared" si="42"/>
        <v>272</v>
      </c>
      <c r="M278" s="389">
        <f t="shared" si="43"/>
        <v>272</v>
      </c>
    </row>
    <row r="279" spans="1:13" x14ac:dyDescent="0.25">
      <c r="A279" s="389">
        <f t="shared" si="42"/>
        <v>273</v>
      </c>
      <c r="M279" s="389">
        <f t="shared" si="43"/>
        <v>273</v>
      </c>
    </row>
    <row r="280" spans="1:13" x14ac:dyDescent="0.25">
      <c r="A280" s="389">
        <f t="shared" si="42"/>
        <v>274</v>
      </c>
      <c r="M280" s="389">
        <f t="shared" si="43"/>
        <v>274</v>
      </c>
    </row>
    <row r="281" spans="1:13" x14ac:dyDescent="0.25">
      <c r="A281" s="389">
        <f t="shared" si="42"/>
        <v>275</v>
      </c>
      <c r="M281" s="389">
        <f t="shared" si="43"/>
        <v>275</v>
      </c>
    </row>
    <row r="282" spans="1:13" x14ac:dyDescent="0.25">
      <c r="A282" s="389">
        <f t="shared" si="42"/>
        <v>276</v>
      </c>
      <c r="M282" s="389">
        <f t="shared" si="43"/>
        <v>276</v>
      </c>
    </row>
    <row r="283" spans="1:13" x14ac:dyDescent="0.25">
      <c r="A283" s="389">
        <f t="shared" si="42"/>
        <v>277</v>
      </c>
      <c r="M283" s="389">
        <f t="shared" si="43"/>
        <v>277</v>
      </c>
    </row>
    <row r="284" spans="1:13" x14ac:dyDescent="0.25">
      <c r="A284" s="389">
        <f t="shared" si="42"/>
        <v>278</v>
      </c>
      <c r="M284" s="389">
        <f t="shared" si="43"/>
        <v>278</v>
      </c>
    </row>
    <row r="285" spans="1:13" x14ac:dyDescent="0.25">
      <c r="A285" s="389">
        <f t="shared" si="42"/>
        <v>279</v>
      </c>
      <c r="M285" s="389">
        <f t="shared" si="43"/>
        <v>279</v>
      </c>
    </row>
    <row r="286" spans="1:13" x14ac:dyDescent="0.25">
      <c r="A286" s="389">
        <f t="shared" si="42"/>
        <v>280</v>
      </c>
      <c r="M286" s="389">
        <f t="shared" si="43"/>
        <v>280</v>
      </c>
    </row>
    <row r="287" spans="1:13" x14ac:dyDescent="0.25">
      <c r="A287" s="389">
        <f t="shared" si="42"/>
        <v>281</v>
      </c>
      <c r="M287" s="389">
        <f t="shared" si="43"/>
        <v>281</v>
      </c>
    </row>
    <row r="288" spans="1:13" x14ac:dyDescent="0.25">
      <c r="A288" s="389">
        <f t="shared" si="42"/>
        <v>282</v>
      </c>
      <c r="M288" s="389">
        <f t="shared" si="43"/>
        <v>282</v>
      </c>
    </row>
    <row r="289" spans="1:13" x14ac:dyDescent="0.25">
      <c r="A289" s="389">
        <f t="shared" si="42"/>
        <v>283</v>
      </c>
      <c r="M289" s="389">
        <f t="shared" si="43"/>
        <v>283</v>
      </c>
    </row>
    <row r="290" spans="1:13" x14ac:dyDescent="0.25">
      <c r="A290" s="389">
        <f t="shared" si="42"/>
        <v>284</v>
      </c>
      <c r="M290" s="389">
        <f t="shared" si="43"/>
        <v>284</v>
      </c>
    </row>
    <row r="291" spans="1:13" x14ac:dyDescent="0.25">
      <c r="A291" s="389">
        <f t="shared" si="42"/>
        <v>285</v>
      </c>
      <c r="M291" s="389">
        <f t="shared" si="43"/>
        <v>285</v>
      </c>
    </row>
    <row r="292" spans="1:13" x14ac:dyDescent="0.25">
      <c r="A292" s="389">
        <f t="shared" si="42"/>
        <v>286</v>
      </c>
      <c r="M292" s="389">
        <f t="shared" si="43"/>
        <v>286</v>
      </c>
    </row>
    <row r="293" spans="1:13" x14ac:dyDescent="0.25">
      <c r="A293" s="389">
        <f t="shared" si="42"/>
        <v>287</v>
      </c>
      <c r="M293" s="389">
        <f t="shared" si="43"/>
        <v>287</v>
      </c>
    </row>
    <row r="294" spans="1:13" x14ac:dyDescent="0.25">
      <c r="A294" s="389">
        <f t="shared" si="42"/>
        <v>288</v>
      </c>
      <c r="M294" s="389">
        <f t="shared" si="43"/>
        <v>288</v>
      </c>
    </row>
    <row r="295" spans="1:13" x14ac:dyDescent="0.25">
      <c r="A295" s="389">
        <f t="shared" si="42"/>
        <v>289</v>
      </c>
      <c r="M295" s="389">
        <f t="shared" si="43"/>
        <v>289</v>
      </c>
    </row>
    <row r="296" spans="1:13" x14ac:dyDescent="0.25">
      <c r="A296" s="389">
        <f t="shared" si="42"/>
        <v>290</v>
      </c>
      <c r="M296" s="389">
        <f t="shared" si="43"/>
        <v>290</v>
      </c>
    </row>
    <row r="297" spans="1:13" x14ac:dyDescent="0.25">
      <c r="A297" s="389">
        <f t="shared" si="42"/>
        <v>291</v>
      </c>
      <c r="M297" s="389">
        <f t="shared" si="43"/>
        <v>291</v>
      </c>
    </row>
    <row r="298" spans="1:13" x14ac:dyDescent="0.25">
      <c r="A298" s="389">
        <f t="shared" si="42"/>
        <v>292</v>
      </c>
      <c r="M298" s="389">
        <f t="shared" si="43"/>
        <v>292</v>
      </c>
    </row>
    <row r="299" spans="1:13" x14ac:dyDescent="0.25">
      <c r="A299" s="389">
        <f t="shared" si="42"/>
        <v>293</v>
      </c>
      <c r="M299" s="389">
        <f t="shared" si="43"/>
        <v>293</v>
      </c>
    </row>
    <row r="300" spans="1:13" x14ac:dyDescent="0.25">
      <c r="A300" s="389">
        <f t="shared" si="42"/>
        <v>294</v>
      </c>
      <c r="M300" s="389">
        <f t="shared" si="43"/>
        <v>294</v>
      </c>
    </row>
    <row r="301" spans="1:13" x14ac:dyDescent="0.25">
      <c r="A301" s="389">
        <f t="shared" si="42"/>
        <v>295</v>
      </c>
      <c r="M301" s="389">
        <f t="shared" si="43"/>
        <v>295</v>
      </c>
    </row>
    <row r="302" spans="1:13" x14ac:dyDescent="0.25">
      <c r="A302" s="389">
        <f t="shared" si="42"/>
        <v>296</v>
      </c>
      <c r="M302" s="389">
        <f t="shared" si="43"/>
        <v>296</v>
      </c>
    </row>
    <row r="303" spans="1:13" x14ac:dyDescent="0.25">
      <c r="A303" s="389">
        <f t="shared" si="42"/>
        <v>297</v>
      </c>
      <c r="M303" s="389">
        <f t="shared" si="43"/>
        <v>297</v>
      </c>
    </row>
    <row r="304" spans="1:13" x14ac:dyDescent="0.25">
      <c r="A304" s="389">
        <f t="shared" si="42"/>
        <v>298</v>
      </c>
      <c r="M304" s="389">
        <f t="shared" si="43"/>
        <v>298</v>
      </c>
    </row>
    <row r="305" spans="1:13" x14ac:dyDescent="0.25">
      <c r="A305" s="389">
        <f t="shared" si="42"/>
        <v>299</v>
      </c>
      <c r="M305" s="389">
        <f t="shared" si="43"/>
        <v>299</v>
      </c>
    </row>
    <row r="306" spans="1:13" x14ac:dyDescent="0.25">
      <c r="A306" s="389">
        <f t="shared" si="42"/>
        <v>300</v>
      </c>
      <c r="M306" s="389">
        <f t="shared" si="43"/>
        <v>300</v>
      </c>
    </row>
    <row r="307" spans="1:13" x14ac:dyDescent="0.25">
      <c r="A307" s="389">
        <f t="shared" si="42"/>
        <v>301</v>
      </c>
      <c r="M307" s="389">
        <f t="shared" si="43"/>
        <v>301</v>
      </c>
    </row>
    <row r="308" spans="1:13" x14ac:dyDescent="0.25">
      <c r="A308" s="389">
        <f t="shared" si="42"/>
        <v>302</v>
      </c>
      <c r="M308" s="389">
        <f t="shared" si="43"/>
        <v>302</v>
      </c>
    </row>
    <row r="309" spans="1:13" x14ac:dyDescent="0.25">
      <c r="A309" s="389">
        <f t="shared" si="42"/>
        <v>303</v>
      </c>
      <c r="M309" s="389">
        <f t="shared" si="43"/>
        <v>303</v>
      </c>
    </row>
    <row r="310" spans="1:13" x14ac:dyDescent="0.25">
      <c r="A310" s="389">
        <f t="shared" si="42"/>
        <v>304</v>
      </c>
      <c r="M310" s="389">
        <f t="shared" si="43"/>
        <v>304</v>
      </c>
    </row>
    <row r="311" spans="1:13" x14ac:dyDescent="0.25">
      <c r="A311" s="389">
        <f t="shared" si="42"/>
        <v>305</v>
      </c>
      <c r="M311" s="389">
        <f t="shared" si="43"/>
        <v>305</v>
      </c>
    </row>
    <row r="312" spans="1:13" x14ac:dyDescent="0.25">
      <c r="A312" s="389">
        <f t="shared" si="42"/>
        <v>306</v>
      </c>
      <c r="M312" s="389">
        <f t="shared" si="43"/>
        <v>306</v>
      </c>
    </row>
    <row r="313" spans="1:13" x14ac:dyDescent="0.25">
      <c r="A313" s="389">
        <f t="shared" si="42"/>
        <v>307</v>
      </c>
      <c r="M313" s="389">
        <f t="shared" si="43"/>
        <v>307</v>
      </c>
    </row>
    <row r="314" spans="1:13" x14ac:dyDescent="0.25">
      <c r="A314" s="389">
        <f t="shared" si="42"/>
        <v>308</v>
      </c>
      <c r="M314" s="389">
        <f t="shared" si="43"/>
        <v>308</v>
      </c>
    </row>
    <row r="315" spans="1:13" x14ac:dyDescent="0.25">
      <c r="A315" s="389">
        <f t="shared" si="42"/>
        <v>309</v>
      </c>
      <c r="M315" s="389">
        <f t="shared" si="43"/>
        <v>309</v>
      </c>
    </row>
    <row r="316" spans="1:13" x14ac:dyDescent="0.25">
      <c r="A316" s="389">
        <f t="shared" si="42"/>
        <v>310</v>
      </c>
      <c r="M316" s="389">
        <f t="shared" si="43"/>
        <v>310</v>
      </c>
    </row>
    <row r="317" spans="1:13" x14ac:dyDescent="0.25">
      <c r="A317" s="389">
        <f t="shared" si="42"/>
        <v>311</v>
      </c>
      <c r="M317" s="389">
        <f t="shared" si="43"/>
        <v>311</v>
      </c>
    </row>
    <row r="318" spans="1:13" x14ac:dyDescent="0.25">
      <c r="A318" s="389">
        <f t="shared" si="42"/>
        <v>312</v>
      </c>
      <c r="M318" s="389">
        <f t="shared" si="43"/>
        <v>312</v>
      </c>
    </row>
    <row r="319" spans="1:13" x14ac:dyDescent="0.25">
      <c r="A319" s="389">
        <f t="shared" si="42"/>
        <v>313</v>
      </c>
      <c r="M319" s="389">
        <f t="shared" si="43"/>
        <v>313</v>
      </c>
    </row>
    <row r="320" spans="1:13" x14ac:dyDescent="0.25">
      <c r="A320" s="389">
        <f t="shared" si="42"/>
        <v>314</v>
      </c>
      <c r="M320" s="389">
        <f t="shared" si="43"/>
        <v>314</v>
      </c>
    </row>
    <row r="321" spans="1:13" x14ac:dyDescent="0.25">
      <c r="A321" s="389">
        <f t="shared" si="42"/>
        <v>315</v>
      </c>
      <c r="M321" s="389">
        <f t="shared" si="43"/>
        <v>315</v>
      </c>
    </row>
    <row r="322" spans="1:13" x14ac:dyDescent="0.25">
      <c r="A322" s="389">
        <f t="shared" si="42"/>
        <v>316</v>
      </c>
      <c r="M322" s="389">
        <f t="shared" si="43"/>
        <v>316</v>
      </c>
    </row>
    <row r="323" spans="1:13" x14ac:dyDescent="0.25">
      <c r="A323" s="389">
        <f t="shared" si="42"/>
        <v>317</v>
      </c>
      <c r="M323" s="389">
        <f t="shared" si="43"/>
        <v>317</v>
      </c>
    </row>
    <row r="324" spans="1:13" x14ac:dyDescent="0.25">
      <c r="A324" s="389">
        <f t="shared" si="42"/>
        <v>318</v>
      </c>
      <c r="M324" s="389">
        <f t="shared" si="43"/>
        <v>318</v>
      </c>
    </row>
    <row r="325" spans="1:13" x14ac:dyDescent="0.25">
      <c r="A325" s="389">
        <f t="shared" si="42"/>
        <v>319</v>
      </c>
      <c r="M325" s="389">
        <f t="shared" si="43"/>
        <v>319</v>
      </c>
    </row>
    <row r="326" spans="1:13" x14ac:dyDescent="0.25">
      <c r="A326" s="389">
        <f t="shared" si="42"/>
        <v>320</v>
      </c>
      <c r="M326" s="389">
        <f t="shared" si="43"/>
        <v>320</v>
      </c>
    </row>
    <row r="327" spans="1:13" x14ac:dyDescent="0.25">
      <c r="A327" s="389">
        <f t="shared" si="42"/>
        <v>321</v>
      </c>
      <c r="M327" s="389">
        <f t="shared" si="43"/>
        <v>321</v>
      </c>
    </row>
    <row r="328" spans="1:13" x14ac:dyDescent="0.25">
      <c r="A328" s="389">
        <f t="shared" ref="A328:A391" si="44">A327+1</f>
        <v>322</v>
      </c>
      <c r="M328" s="389">
        <f t="shared" ref="M328:M391" si="45">M327+1</f>
        <v>322</v>
      </c>
    </row>
    <row r="329" spans="1:13" x14ac:dyDescent="0.25">
      <c r="A329" s="389">
        <f t="shared" si="44"/>
        <v>323</v>
      </c>
      <c r="M329" s="389">
        <f t="shared" si="45"/>
        <v>323</v>
      </c>
    </row>
    <row r="330" spans="1:13" x14ac:dyDescent="0.25">
      <c r="A330" s="389">
        <f t="shared" si="44"/>
        <v>324</v>
      </c>
      <c r="M330" s="389">
        <f t="shared" si="45"/>
        <v>324</v>
      </c>
    </row>
    <row r="331" spans="1:13" x14ac:dyDescent="0.25">
      <c r="A331" s="389">
        <f t="shared" si="44"/>
        <v>325</v>
      </c>
      <c r="M331" s="389">
        <f t="shared" si="45"/>
        <v>325</v>
      </c>
    </row>
    <row r="332" spans="1:13" x14ac:dyDescent="0.25">
      <c r="A332" s="389">
        <f t="shared" si="44"/>
        <v>326</v>
      </c>
      <c r="M332" s="389">
        <f t="shared" si="45"/>
        <v>326</v>
      </c>
    </row>
    <row r="333" spans="1:13" x14ac:dyDescent="0.25">
      <c r="A333" s="389">
        <f t="shared" si="44"/>
        <v>327</v>
      </c>
      <c r="M333" s="389">
        <f t="shared" si="45"/>
        <v>327</v>
      </c>
    </row>
    <row r="334" spans="1:13" x14ac:dyDescent="0.25">
      <c r="A334" s="389">
        <f t="shared" si="44"/>
        <v>328</v>
      </c>
      <c r="M334" s="389">
        <f t="shared" si="45"/>
        <v>328</v>
      </c>
    </row>
    <row r="335" spans="1:13" x14ac:dyDescent="0.25">
      <c r="A335" s="389">
        <f t="shared" si="44"/>
        <v>329</v>
      </c>
      <c r="M335" s="389">
        <f t="shared" si="45"/>
        <v>329</v>
      </c>
    </row>
    <row r="336" spans="1:13" x14ac:dyDescent="0.25">
      <c r="A336" s="389">
        <f t="shared" si="44"/>
        <v>330</v>
      </c>
      <c r="M336" s="389">
        <f t="shared" si="45"/>
        <v>330</v>
      </c>
    </row>
    <row r="337" spans="1:13" x14ac:dyDescent="0.25">
      <c r="A337" s="389">
        <f t="shared" si="44"/>
        <v>331</v>
      </c>
      <c r="M337" s="389">
        <f t="shared" si="45"/>
        <v>331</v>
      </c>
    </row>
    <row r="338" spans="1:13" x14ac:dyDescent="0.25">
      <c r="A338" s="389">
        <f t="shared" si="44"/>
        <v>332</v>
      </c>
      <c r="M338" s="389">
        <f t="shared" si="45"/>
        <v>332</v>
      </c>
    </row>
    <row r="339" spans="1:13" x14ac:dyDescent="0.25">
      <c r="A339" s="389">
        <f t="shared" si="44"/>
        <v>333</v>
      </c>
      <c r="M339" s="389">
        <f t="shared" si="45"/>
        <v>333</v>
      </c>
    </row>
    <row r="340" spans="1:13" x14ac:dyDescent="0.25">
      <c r="A340" s="389">
        <f t="shared" si="44"/>
        <v>334</v>
      </c>
      <c r="M340" s="389">
        <f t="shared" si="45"/>
        <v>334</v>
      </c>
    </row>
    <row r="341" spans="1:13" x14ac:dyDescent="0.25">
      <c r="A341" s="389">
        <f t="shared" si="44"/>
        <v>335</v>
      </c>
      <c r="M341" s="389">
        <f t="shared" si="45"/>
        <v>335</v>
      </c>
    </row>
    <row r="342" spans="1:13" x14ac:dyDescent="0.25">
      <c r="A342" s="389">
        <f t="shared" si="44"/>
        <v>336</v>
      </c>
      <c r="M342" s="389">
        <f t="shared" si="45"/>
        <v>336</v>
      </c>
    </row>
    <row r="343" spans="1:13" x14ac:dyDescent="0.25">
      <c r="A343" s="389">
        <f t="shared" si="44"/>
        <v>337</v>
      </c>
      <c r="M343" s="389">
        <f t="shared" si="45"/>
        <v>337</v>
      </c>
    </row>
    <row r="344" spans="1:13" x14ac:dyDescent="0.25">
      <c r="A344" s="389">
        <f t="shared" si="44"/>
        <v>338</v>
      </c>
      <c r="M344" s="389">
        <f t="shared" si="45"/>
        <v>338</v>
      </c>
    </row>
    <row r="345" spans="1:13" x14ac:dyDescent="0.25">
      <c r="A345" s="389">
        <f t="shared" si="44"/>
        <v>339</v>
      </c>
      <c r="M345" s="389">
        <f t="shared" si="45"/>
        <v>339</v>
      </c>
    </row>
    <row r="346" spans="1:13" x14ac:dyDescent="0.25">
      <c r="A346" s="389">
        <f t="shared" si="44"/>
        <v>340</v>
      </c>
      <c r="M346" s="389">
        <f t="shared" si="45"/>
        <v>340</v>
      </c>
    </row>
    <row r="347" spans="1:13" x14ac:dyDescent="0.25">
      <c r="A347" s="389">
        <f t="shared" si="44"/>
        <v>341</v>
      </c>
      <c r="M347" s="389">
        <f t="shared" si="45"/>
        <v>341</v>
      </c>
    </row>
    <row r="348" spans="1:13" x14ac:dyDescent="0.25">
      <c r="A348" s="389">
        <f t="shared" si="44"/>
        <v>342</v>
      </c>
      <c r="M348" s="389">
        <f t="shared" si="45"/>
        <v>342</v>
      </c>
    </row>
    <row r="349" spans="1:13" x14ac:dyDescent="0.25">
      <c r="A349" s="389">
        <f t="shared" si="44"/>
        <v>343</v>
      </c>
      <c r="M349" s="389">
        <f t="shared" si="45"/>
        <v>343</v>
      </c>
    </row>
    <row r="350" spans="1:13" x14ac:dyDescent="0.25">
      <c r="A350" s="389">
        <f t="shared" si="44"/>
        <v>344</v>
      </c>
      <c r="M350" s="389">
        <f t="shared" si="45"/>
        <v>344</v>
      </c>
    </row>
    <row r="351" spans="1:13" x14ac:dyDescent="0.25">
      <c r="A351" s="389">
        <f t="shared" si="44"/>
        <v>345</v>
      </c>
      <c r="M351" s="389">
        <f t="shared" si="45"/>
        <v>345</v>
      </c>
    </row>
    <row r="352" spans="1:13" x14ac:dyDescent="0.25">
      <c r="A352" s="389">
        <f t="shared" si="44"/>
        <v>346</v>
      </c>
      <c r="M352" s="389">
        <f t="shared" si="45"/>
        <v>346</v>
      </c>
    </row>
    <row r="353" spans="1:13" x14ac:dyDescent="0.25">
      <c r="A353" s="389">
        <f t="shared" si="44"/>
        <v>347</v>
      </c>
      <c r="M353" s="389">
        <f t="shared" si="45"/>
        <v>347</v>
      </c>
    </row>
    <row r="354" spans="1:13" x14ac:dyDescent="0.25">
      <c r="A354" s="389">
        <f t="shared" si="44"/>
        <v>348</v>
      </c>
      <c r="M354" s="389">
        <f t="shared" si="45"/>
        <v>348</v>
      </c>
    </row>
    <row r="355" spans="1:13" x14ac:dyDescent="0.25">
      <c r="A355" s="389">
        <f t="shared" si="44"/>
        <v>349</v>
      </c>
      <c r="M355" s="389">
        <f t="shared" si="45"/>
        <v>349</v>
      </c>
    </row>
    <row r="356" spans="1:13" x14ac:dyDescent="0.25">
      <c r="A356" s="389">
        <f t="shared" si="44"/>
        <v>350</v>
      </c>
      <c r="M356" s="389">
        <f t="shared" si="45"/>
        <v>350</v>
      </c>
    </row>
    <row r="357" spans="1:13" x14ac:dyDescent="0.25">
      <c r="A357" s="389">
        <f t="shared" si="44"/>
        <v>351</v>
      </c>
      <c r="M357" s="389">
        <f t="shared" si="45"/>
        <v>351</v>
      </c>
    </row>
    <row r="358" spans="1:13" x14ac:dyDescent="0.25">
      <c r="A358" s="389">
        <f t="shared" si="44"/>
        <v>352</v>
      </c>
      <c r="M358" s="389">
        <f t="shared" si="45"/>
        <v>352</v>
      </c>
    </row>
    <row r="359" spans="1:13" x14ac:dyDescent="0.25">
      <c r="A359" s="389">
        <f t="shared" si="44"/>
        <v>353</v>
      </c>
      <c r="M359" s="389">
        <f t="shared" si="45"/>
        <v>353</v>
      </c>
    </row>
    <row r="360" spans="1:13" x14ac:dyDescent="0.25">
      <c r="A360" s="389">
        <f t="shared" si="44"/>
        <v>354</v>
      </c>
      <c r="M360" s="389">
        <f t="shared" si="45"/>
        <v>354</v>
      </c>
    </row>
    <row r="361" spans="1:13" x14ac:dyDescent="0.25">
      <c r="A361" s="389">
        <f t="shared" si="44"/>
        <v>355</v>
      </c>
      <c r="M361" s="389">
        <f t="shared" si="45"/>
        <v>355</v>
      </c>
    </row>
    <row r="362" spans="1:13" x14ac:dyDescent="0.25">
      <c r="A362" s="389">
        <f t="shared" si="44"/>
        <v>356</v>
      </c>
      <c r="M362" s="389">
        <f t="shared" si="45"/>
        <v>356</v>
      </c>
    </row>
    <row r="363" spans="1:13" x14ac:dyDescent="0.25">
      <c r="A363" s="389">
        <f t="shared" si="44"/>
        <v>357</v>
      </c>
      <c r="M363" s="389">
        <f t="shared" si="45"/>
        <v>357</v>
      </c>
    </row>
    <row r="364" spans="1:13" x14ac:dyDescent="0.25">
      <c r="A364" s="389">
        <f t="shared" si="44"/>
        <v>358</v>
      </c>
      <c r="M364" s="389">
        <f t="shared" si="45"/>
        <v>358</v>
      </c>
    </row>
    <row r="365" spans="1:13" x14ac:dyDescent="0.25">
      <c r="A365" s="389">
        <f t="shared" si="44"/>
        <v>359</v>
      </c>
      <c r="M365" s="389">
        <f t="shared" si="45"/>
        <v>359</v>
      </c>
    </row>
    <row r="366" spans="1:13" x14ac:dyDescent="0.25">
      <c r="A366" s="389">
        <f t="shared" si="44"/>
        <v>360</v>
      </c>
      <c r="M366" s="389">
        <f t="shared" si="45"/>
        <v>360</v>
      </c>
    </row>
    <row r="367" spans="1:13" x14ac:dyDescent="0.25">
      <c r="A367" s="389">
        <f t="shared" si="44"/>
        <v>361</v>
      </c>
      <c r="M367" s="389">
        <f t="shared" si="45"/>
        <v>361</v>
      </c>
    </row>
    <row r="368" spans="1:13" x14ac:dyDescent="0.25">
      <c r="A368" s="389">
        <f t="shared" si="44"/>
        <v>362</v>
      </c>
      <c r="M368" s="389">
        <f t="shared" si="45"/>
        <v>362</v>
      </c>
    </row>
    <row r="369" spans="1:13" x14ac:dyDescent="0.25">
      <c r="A369" s="389">
        <f t="shared" si="44"/>
        <v>363</v>
      </c>
      <c r="M369" s="389">
        <f t="shared" si="45"/>
        <v>363</v>
      </c>
    </row>
    <row r="370" spans="1:13" x14ac:dyDescent="0.25">
      <c r="A370" s="389">
        <f t="shared" si="44"/>
        <v>364</v>
      </c>
      <c r="M370" s="389">
        <f t="shared" si="45"/>
        <v>364</v>
      </c>
    </row>
    <row r="371" spans="1:13" x14ac:dyDescent="0.25">
      <c r="A371" s="389">
        <f t="shared" si="44"/>
        <v>365</v>
      </c>
      <c r="M371" s="389">
        <f t="shared" si="45"/>
        <v>365</v>
      </c>
    </row>
    <row r="372" spans="1:13" x14ac:dyDescent="0.25">
      <c r="A372" s="389">
        <f t="shared" si="44"/>
        <v>366</v>
      </c>
      <c r="M372" s="389">
        <f t="shared" si="45"/>
        <v>366</v>
      </c>
    </row>
    <row r="373" spans="1:13" x14ac:dyDescent="0.25">
      <c r="A373" s="389">
        <f t="shared" si="44"/>
        <v>367</v>
      </c>
      <c r="M373" s="389">
        <f t="shared" si="45"/>
        <v>367</v>
      </c>
    </row>
    <row r="374" spans="1:13" x14ac:dyDescent="0.25">
      <c r="A374" s="389">
        <f t="shared" si="44"/>
        <v>368</v>
      </c>
      <c r="M374" s="389">
        <f t="shared" si="45"/>
        <v>368</v>
      </c>
    </row>
    <row r="375" spans="1:13" x14ac:dyDescent="0.25">
      <c r="A375" s="389">
        <f t="shared" si="44"/>
        <v>369</v>
      </c>
      <c r="M375" s="389">
        <f t="shared" si="45"/>
        <v>369</v>
      </c>
    </row>
    <row r="376" spans="1:13" x14ac:dyDescent="0.25">
      <c r="A376" s="389">
        <f t="shared" si="44"/>
        <v>370</v>
      </c>
      <c r="M376" s="389">
        <f t="shared" si="45"/>
        <v>370</v>
      </c>
    </row>
    <row r="377" spans="1:13" x14ac:dyDescent="0.25">
      <c r="A377" s="389">
        <f t="shared" si="44"/>
        <v>371</v>
      </c>
      <c r="M377" s="389">
        <f t="shared" si="45"/>
        <v>371</v>
      </c>
    </row>
    <row r="378" spans="1:13" x14ac:dyDescent="0.25">
      <c r="A378" s="389">
        <f t="shared" si="44"/>
        <v>372</v>
      </c>
      <c r="M378" s="389">
        <f t="shared" si="45"/>
        <v>372</v>
      </c>
    </row>
    <row r="379" spans="1:13" x14ac:dyDescent="0.25">
      <c r="A379" s="389">
        <f t="shared" si="44"/>
        <v>373</v>
      </c>
      <c r="M379" s="389">
        <f t="shared" si="45"/>
        <v>373</v>
      </c>
    </row>
    <row r="380" spans="1:13" x14ac:dyDescent="0.25">
      <c r="A380" s="389">
        <f t="shared" si="44"/>
        <v>374</v>
      </c>
      <c r="M380" s="389">
        <f t="shared" si="45"/>
        <v>374</v>
      </c>
    </row>
    <row r="381" spans="1:13" x14ac:dyDescent="0.25">
      <c r="A381" s="389">
        <f t="shared" si="44"/>
        <v>375</v>
      </c>
      <c r="M381" s="389">
        <f t="shared" si="45"/>
        <v>375</v>
      </c>
    </row>
    <row r="382" spans="1:13" x14ac:dyDescent="0.25">
      <c r="A382" s="389">
        <f t="shared" si="44"/>
        <v>376</v>
      </c>
      <c r="M382" s="389">
        <f t="shared" si="45"/>
        <v>376</v>
      </c>
    </row>
    <row r="383" spans="1:13" x14ac:dyDescent="0.25">
      <c r="A383" s="389">
        <f t="shared" si="44"/>
        <v>377</v>
      </c>
      <c r="M383" s="389">
        <f t="shared" si="45"/>
        <v>377</v>
      </c>
    </row>
    <row r="384" spans="1:13" x14ac:dyDescent="0.25">
      <c r="A384" s="389">
        <f t="shared" si="44"/>
        <v>378</v>
      </c>
      <c r="M384" s="389">
        <f t="shared" si="45"/>
        <v>378</v>
      </c>
    </row>
    <row r="385" spans="1:13" x14ac:dyDescent="0.25">
      <c r="A385" s="389">
        <f t="shared" si="44"/>
        <v>379</v>
      </c>
      <c r="M385" s="389">
        <f t="shared" si="45"/>
        <v>379</v>
      </c>
    </row>
    <row r="386" spans="1:13" x14ac:dyDescent="0.25">
      <c r="A386" s="389">
        <f t="shared" si="44"/>
        <v>380</v>
      </c>
      <c r="M386" s="389">
        <f t="shared" si="45"/>
        <v>380</v>
      </c>
    </row>
    <row r="387" spans="1:13" x14ac:dyDescent="0.25">
      <c r="A387" s="389">
        <f t="shared" si="44"/>
        <v>381</v>
      </c>
      <c r="M387" s="389">
        <f t="shared" si="45"/>
        <v>381</v>
      </c>
    </row>
    <row r="388" spans="1:13" x14ac:dyDescent="0.25">
      <c r="A388" s="389">
        <f t="shared" si="44"/>
        <v>382</v>
      </c>
      <c r="M388" s="389">
        <f t="shared" si="45"/>
        <v>382</v>
      </c>
    </row>
    <row r="389" spans="1:13" x14ac:dyDescent="0.25">
      <c r="A389" s="389">
        <f t="shared" si="44"/>
        <v>383</v>
      </c>
      <c r="M389" s="389">
        <f t="shared" si="45"/>
        <v>383</v>
      </c>
    </row>
    <row r="390" spans="1:13" x14ac:dyDescent="0.25">
      <c r="A390" s="389">
        <f t="shared" si="44"/>
        <v>384</v>
      </c>
      <c r="M390" s="389">
        <f t="shared" si="45"/>
        <v>384</v>
      </c>
    </row>
    <row r="391" spans="1:13" x14ac:dyDescent="0.25">
      <c r="A391" s="389">
        <f t="shared" si="44"/>
        <v>385</v>
      </c>
      <c r="M391" s="389">
        <f t="shared" si="45"/>
        <v>385</v>
      </c>
    </row>
    <row r="392" spans="1:13" x14ac:dyDescent="0.25">
      <c r="A392" s="389">
        <f t="shared" ref="A392:A455" si="46">A391+1</f>
        <v>386</v>
      </c>
      <c r="M392" s="389">
        <f t="shared" ref="M392:M455" si="47">M391+1</f>
        <v>386</v>
      </c>
    </row>
    <row r="393" spans="1:13" x14ac:dyDescent="0.25">
      <c r="A393" s="389">
        <f t="shared" si="46"/>
        <v>387</v>
      </c>
      <c r="M393" s="389">
        <f t="shared" si="47"/>
        <v>387</v>
      </c>
    </row>
    <row r="394" spans="1:13" x14ac:dyDescent="0.25">
      <c r="A394" s="389">
        <f t="shared" si="46"/>
        <v>388</v>
      </c>
      <c r="M394" s="389">
        <f t="shared" si="47"/>
        <v>388</v>
      </c>
    </row>
    <row r="395" spans="1:13" x14ac:dyDescent="0.25">
      <c r="A395" s="389">
        <f t="shared" si="46"/>
        <v>389</v>
      </c>
      <c r="M395" s="389">
        <f t="shared" si="47"/>
        <v>389</v>
      </c>
    </row>
    <row r="396" spans="1:13" x14ac:dyDescent="0.25">
      <c r="A396" s="389">
        <f t="shared" si="46"/>
        <v>390</v>
      </c>
      <c r="M396" s="389">
        <f t="shared" si="47"/>
        <v>390</v>
      </c>
    </row>
    <row r="397" spans="1:13" x14ac:dyDescent="0.25">
      <c r="A397" s="389">
        <f t="shared" si="46"/>
        <v>391</v>
      </c>
      <c r="M397" s="389">
        <f t="shared" si="47"/>
        <v>391</v>
      </c>
    </row>
    <row r="398" spans="1:13" x14ac:dyDescent="0.25">
      <c r="A398" s="389">
        <f t="shared" si="46"/>
        <v>392</v>
      </c>
      <c r="M398" s="389">
        <f t="shared" si="47"/>
        <v>392</v>
      </c>
    </row>
    <row r="399" spans="1:13" x14ac:dyDescent="0.25">
      <c r="A399" s="389">
        <f t="shared" si="46"/>
        <v>393</v>
      </c>
      <c r="M399" s="389">
        <f t="shared" si="47"/>
        <v>393</v>
      </c>
    </row>
    <row r="400" spans="1:13" x14ac:dyDescent="0.25">
      <c r="A400" s="389">
        <f t="shared" si="46"/>
        <v>394</v>
      </c>
      <c r="M400" s="389">
        <f t="shared" si="47"/>
        <v>394</v>
      </c>
    </row>
    <row r="401" spans="1:13" x14ac:dyDescent="0.25">
      <c r="A401" s="389">
        <f t="shared" si="46"/>
        <v>395</v>
      </c>
      <c r="M401" s="389">
        <f t="shared" si="47"/>
        <v>395</v>
      </c>
    </row>
    <row r="402" spans="1:13" x14ac:dyDescent="0.25">
      <c r="A402" s="389">
        <f t="shared" si="46"/>
        <v>396</v>
      </c>
      <c r="M402" s="389">
        <f t="shared" si="47"/>
        <v>396</v>
      </c>
    </row>
    <row r="403" spans="1:13" x14ac:dyDescent="0.25">
      <c r="A403" s="389">
        <f t="shared" si="46"/>
        <v>397</v>
      </c>
      <c r="M403" s="389">
        <f t="shared" si="47"/>
        <v>397</v>
      </c>
    </row>
    <row r="404" spans="1:13" x14ac:dyDescent="0.25">
      <c r="A404" s="389">
        <f t="shared" si="46"/>
        <v>398</v>
      </c>
      <c r="M404" s="389">
        <f t="shared" si="47"/>
        <v>398</v>
      </c>
    </row>
    <row r="405" spans="1:13" x14ac:dyDescent="0.25">
      <c r="A405" s="389">
        <f t="shared" si="46"/>
        <v>399</v>
      </c>
      <c r="M405" s="389">
        <f t="shared" si="47"/>
        <v>399</v>
      </c>
    </row>
    <row r="406" spans="1:13" x14ac:dyDescent="0.25">
      <c r="A406" s="389">
        <f t="shared" si="46"/>
        <v>400</v>
      </c>
      <c r="M406" s="389">
        <f t="shared" si="47"/>
        <v>400</v>
      </c>
    </row>
    <row r="407" spans="1:13" x14ac:dyDescent="0.25">
      <c r="A407" s="389">
        <f t="shared" si="46"/>
        <v>401</v>
      </c>
      <c r="M407" s="389">
        <f t="shared" si="47"/>
        <v>401</v>
      </c>
    </row>
    <row r="408" spans="1:13" x14ac:dyDescent="0.25">
      <c r="A408" s="389">
        <f t="shared" si="46"/>
        <v>402</v>
      </c>
      <c r="M408" s="389">
        <f t="shared" si="47"/>
        <v>402</v>
      </c>
    </row>
    <row r="409" spans="1:13" x14ac:dyDescent="0.25">
      <c r="A409" s="389">
        <f t="shared" si="46"/>
        <v>403</v>
      </c>
      <c r="M409" s="389">
        <f t="shared" si="47"/>
        <v>403</v>
      </c>
    </row>
    <row r="410" spans="1:13" x14ac:dyDescent="0.25">
      <c r="A410" s="389">
        <f t="shared" si="46"/>
        <v>404</v>
      </c>
      <c r="M410" s="389">
        <f t="shared" si="47"/>
        <v>404</v>
      </c>
    </row>
    <row r="411" spans="1:13" x14ac:dyDescent="0.25">
      <c r="A411" s="389">
        <f t="shared" si="46"/>
        <v>405</v>
      </c>
      <c r="M411" s="389">
        <f t="shared" si="47"/>
        <v>405</v>
      </c>
    </row>
    <row r="412" spans="1:13" x14ac:dyDescent="0.25">
      <c r="A412" s="389">
        <f t="shared" si="46"/>
        <v>406</v>
      </c>
      <c r="M412" s="389">
        <f t="shared" si="47"/>
        <v>406</v>
      </c>
    </row>
    <row r="413" spans="1:13" x14ac:dyDescent="0.25">
      <c r="A413" s="389">
        <f t="shared" si="46"/>
        <v>407</v>
      </c>
      <c r="M413" s="389">
        <f t="shared" si="47"/>
        <v>407</v>
      </c>
    </row>
    <row r="414" spans="1:13" x14ac:dyDescent="0.25">
      <c r="A414" s="389">
        <f t="shared" si="46"/>
        <v>408</v>
      </c>
      <c r="M414" s="389">
        <f t="shared" si="47"/>
        <v>408</v>
      </c>
    </row>
    <row r="415" spans="1:13" x14ac:dyDescent="0.25">
      <c r="A415" s="389">
        <f t="shared" si="46"/>
        <v>409</v>
      </c>
      <c r="M415" s="389">
        <f t="shared" si="47"/>
        <v>409</v>
      </c>
    </row>
    <row r="416" spans="1:13" x14ac:dyDescent="0.25">
      <c r="A416" s="389">
        <f t="shared" si="46"/>
        <v>410</v>
      </c>
      <c r="M416" s="389">
        <f t="shared" si="47"/>
        <v>410</v>
      </c>
    </row>
    <row r="417" spans="1:13" x14ac:dyDescent="0.25">
      <c r="A417" s="389">
        <f t="shared" si="46"/>
        <v>411</v>
      </c>
      <c r="M417" s="389">
        <f t="shared" si="47"/>
        <v>411</v>
      </c>
    </row>
    <row r="418" spans="1:13" x14ac:dyDescent="0.25">
      <c r="A418" s="389">
        <f t="shared" si="46"/>
        <v>412</v>
      </c>
      <c r="M418" s="389">
        <f t="shared" si="47"/>
        <v>412</v>
      </c>
    </row>
    <row r="419" spans="1:13" x14ac:dyDescent="0.25">
      <c r="A419" s="389">
        <f t="shared" si="46"/>
        <v>413</v>
      </c>
      <c r="M419" s="389">
        <f t="shared" si="47"/>
        <v>413</v>
      </c>
    </row>
    <row r="420" spans="1:13" x14ac:dyDescent="0.25">
      <c r="A420" s="389">
        <f t="shared" si="46"/>
        <v>414</v>
      </c>
      <c r="M420" s="389">
        <f t="shared" si="47"/>
        <v>414</v>
      </c>
    </row>
    <row r="421" spans="1:13" x14ac:dyDescent="0.25">
      <c r="A421" s="389">
        <f t="shared" si="46"/>
        <v>415</v>
      </c>
      <c r="M421" s="389">
        <f t="shared" si="47"/>
        <v>415</v>
      </c>
    </row>
    <row r="422" spans="1:13" x14ac:dyDescent="0.25">
      <c r="A422" s="389">
        <f t="shared" si="46"/>
        <v>416</v>
      </c>
      <c r="M422" s="389">
        <f t="shared" si="47"/>
        <v>416</v>
      </c>
    </row>
    <row r="423" spans="1:13" x14ac:dyDescent="0.25">
      <c r="A423" s="389">
        <f t="shared" si="46"/>
        <v>417</v>
      </c>
      <c r="M423" s="389">
        <f t="shared" si="47"/>
        <v>417</v>
      </c>
    </row>
    <row r="424" spans="1:13" x14ac:dyDescent="0.25">
      <c r="A424" s="389">
        <f t="shared" si="46"/>
        <v>418</v>
      </c>
      <c r="M424" s="389">
        <f t="shared" si="47"/>
        <v>418</v>
      </c>
    </row>
    <row r="425" spans="1:13" x14ac:dyDescent="0.25">
      <c r="A425" s="389">
        <f t="shared" si="46"/>
        <v>419</v>
      </c>
      <c r="M425" s="389">
        <f t="shared" si="47"/>
        <v>419</v>
      </c>
    </row>
    <row r="426" spans="1:13" x14ac:dyDescent="0.25">
      <c r="A426" s="389">
        <f t="shared" si="46"/>
        <v>420</v>
      </c>
      <c r="M426" s="389">
        <f t="shared" si="47"/>
        <v>420</v>
      </c>
    </row>
    <row r="427" spans="1:13" x14ac:dyDescent="0.25">
      <c r="A427" s="389">
        <f t="shared" si="46"/>
        <v>421</v>
      </c>
      <c r="M427" s="389">
        <f t="shared" si="47"/>
        <v>421</v>
      </c>
    </row>
    <row r="428" spans="1:13" x14ac:dyDescent="0.25">
      <c r="A428" s="389">
        <f t="shared" si="46"/>
        <v>422</v>
      </c>
      <c r="M428" s="389">
        <f t="shared" si="47"/>
        <v>422</v>
      </c>
    </row>
    <row r="429" spans="1:13" x14ac:dyDescent="0.25">
      <c r="A429" s="389">
        <f t="shared" si="46"/>
        <v>423</v>
      </c>
      <c r="M429" s="389">
        <f t="shared" si="47"/>
        <v>423</v>
      </c>
    </row>
    <row r="430" spans="1:13" x14ac:dyDescent="0.25">
      <c r="A430" s="389">
        <f t="shared" si="46"/>
        <v>424</v>
      </c>
      <c r="M430" s="389">
        <f t="shared" si="47"/>
        <v>424</v>
      </c>
    </row>
    <row r="431" spans="1:13" x14ac:dyDescent="0.25">
      <c r="A431" s="389">
        <f t="shared" si="46"/>
        <v>425</v>
      </c>
      <c r="M431" s="389">
        <f t="shared" si="47"/>
        <v>425</v>
      </c>
    </row>
    <row r="432" spans="1:13" x14ac:dyDescent="0.25">
      <c r="A432" s="389">
        <f t="shared" si="46"/>
        <v>426</v>
      </c>
      <c r="M432" s="389">
        <f t="shared" si="47"/>
        <v>426</v>
      </c>
    </row>
    <row r="433" spans="1:13" x14ac:dyDescent="0.25">
      <c r="A433" s="389">
        <f t="shared" si="46"/>
        <v>427</v>
      </c>
      <c r="M433" s="389">
        <f t="shared" si="47"/>
        <v>427</v>
      </c>
    </row>
    <row r="434" spans="1:13" x14ac:dyDescent="0.25">
      <c r="A434" s="389">
        <f t="shared" si="46"/>
        <v>428</v>
      </c>
      <c r="M434" s="389">
        <f t="shared" si="47"/>
        <v>428</v>
      </c>
    </row>
    <row r="435" spans="1:13" x14ac:dyDescent="0.25">
      <c r="A435" s="389">
        <f t="shared" si="46"/>
        <v>429</v>
      </c>
      <c r="M435" s="389">
        <f t="shared" si="47"/>
        <v>429</v>
      </c>
    </row>
    <row r="436" spans="1:13" x14ac:dyDescent="0.25">
      <c r="A436" s="389">
        <f t="shared" si="46"/>
        <v>430</v>
      </c>
      <c r="M436" s="389">
        <f t="shared" si="47"/>
        <v>430</v>
      </c>
    </row>
    <row r="437" spans="1:13" x14ac:dyDescent="0.25">
      <c r="A437" s="389">
        <f t="shared" si="46"/>
        <v>431</v>
      </c>
      <c r="M437" s="389">
        <f t="shared" si="47"/>
        <v>431</v>
      </c>
    </row>
    <row r="438" spans="1:13" x14ac:dyDescent="0.25">
      <c r="A438" s="389">
        <f t="shared" si="46"/>
        <v>432</v>
      </c>
      <c r="M438" s="389">
        <f t="shared" si="47"/>
        <v>432</v>
      </c>
    </row>
    <row r="439" spans="1:13" x14ac:dyDescent="0.25">
      <c r="A439" s="389">
        <f t="shared" si="46"/>
        <v>433</v>
      </c>
      <c r="M439" s="389">
        <f t="shared" si="47"/>
        <v>433</v>
      </c>
    </row>
    <row r="440" spans="1:13" x14ac:dyDescent="0.25">
      <c r="A440" s="389">
        <f t="shared" si="46"/>
        <v>434</v>
      </c>
      <c r="M440" s="389">
        <f t="shared" si="47"/>
        <v>434</v>
      </c>
    </row>
    <row r="441" spans="1:13" x14ac:dyDescent="0.25">
      <c r="A441" s="389">
        <f t="shared" si="46"/>
        <v>435</v>
      </c>
      <c r="M441" s="389">
        <f t="shared" si="47"/>
        <v>435</v>
      </c>
    </row>
    <row r="442" spans="1:13" x14ac:dyDescent="0.25">
      <c r="A442" s="389">
        <f t="shared" si="46"/>
        <v>436</v>
      </c>
      <c r="M442" s="389">
        <f t="shared" si="47"/>
        <v>436</v>
      </c>
    </row>
    <row r="443" spans="1:13" x14ac:dyDescent="0.25">
      <c r="A443" s="389">
        <f t="shared" si="46"/>
        <v>437</v>
      </c>
      <c r="M443" s="389">
        <f t="shared" si="47"/>
        <v>437</v>
      </c>
    </row>
    <row r="444" spans="1:13" x14ac:dyDescent="0.25">
      <c r="A444" s="389">
        <f t="shared" si="46"/>
        <v>438</v>
      </c>
      <c r="M444" s="389">
        <f t="shared" si="47"/>
        <v>438</v>
      </c>
    </row>
    <row r="445" spans="1:13" x14ac:dyDescent="0.25">
      <c r="A445" s="389">
        <f t="shared" si="46"/>
        <v>439</v>
      </c>
      <c r="M445" s="389">
        <f t="shared" si="47"/>
        <v>439</v>
      </c>
    </row>
    <row r="446" spans="1:13" x14ac:dyDescent="0.25">
      <c r="A446" s="389">
        <f t="shared" si="46"/>
        <v>440</v>
      </c>
      <c r="M446" s="389">
        <f t="shared" si="47"/>
        <v>440</v>
      </c>
    </row>
    <row r="447" spans="1:13" x14ac:dyDescent="0.25">
      <c r="A447" s="389">
        <f t="shared" si="46"/>
        <v>441</v>
      </c>
      <c r="M447" s="389">
        <f t="shared" si="47"/>
        <v>441</v>
      </c>
    </row>
    <row r="448" spans="1:13" x14ac:dyDescent="0.25">
      <c r="A448" s="389">
        <f t="shared" si="46"/>
        <v>442</v>
      </c>
      <c r="M448" s="389">
        <f t="shared" si="47"/>
        <v>442</v>
      </c>
    </row>
    <row r="449" spans="1:13" x14ac:dyDescent="0.25">
      <c r="A449" s="389">
        <f t="shared" si="46"/>
        <v>443</v>
      </c>
      <c r="M449" s="389">
        <f t="shared" si="47"/>
        <v>443</v>
      </c>
    </row>
    <row r="450" spans="1:13" x14ac:dyDescent="0.25">
      <c r="A450" s="389">
        <f t="shared" si="46"/>
        <v>444</v>
      </c>
      <c r="M450" s="389">
        <f t="shared" si="47"/>
        <v>444</v>
      </c>
    </row>
    <row r="451" spans="1:13" x14ac:dyDescent="0.25">
      <c r="A451" s="389">
        <f t="shared" si="46"/>
        <v>445</v>
      </c>
      <c r="M451" s="389">
        <f t="shared" si="47"/>
        <v>445</v>
      </c>
    </row>
    <row r="452" spans="1:13" x14ac:dyDescent="0.25">
      <c r="A452" s="389">
        <f t="shared" si="46"/>
        <v>446</v>
      </c>
      <c r="M452" s="389">
        <f t="shared" si="47"/>
        <v>446</v>
      </c>
    </row>
    <row r="453" spans="1:13" x14ac:dyDescent="0.25">
      <c r="A453" s="389">
        <f t="shared" si="46"/>
        <v>447</v>
      </c>
      <c r="M453" s="389">
        <f t="shared" si="47"/>
        <v>447</v>
      </c>
    </row>
    <row r="454" spans="1:13" x14ac:dyDescent="0.25">
      <c r="A454" s="389">
        <f t="shared" si="46"/>
        <v>448</v>
      </c>
      <c r="M454" s="389">
        <f t="shared" si="47"/>
        <v>448</v>
      </c>
    </row>
    <row r="455" spans="1:13" x14ac:dyDescent="0.25">
      <c r="A455" s="389">
        <f t="shared" si="46"/>
        <v>449</v>
      </c>
      <c r="M455" s="389">
        <f t="shared" si="47"/>
        <v>449</v>
      </c>
    </row>
    <row r="456" spans="1:13" x14ac:dyDescent="0.25">
      <c r="A456" s="389">
        <f t="shared" ref="A456:A519" si="48">A455+1</f>
        <v>450</v>
      </c>
      <c r="M456" s="389">
        <f t="shared" ref="M456:M519" si="49">M455+1</f>
        <v>450</v>
      </c>
    </row>
    <row r="457" spans="1:13" x14ac:dyDescent="0.25">
      <c r="A457" s="389">
        <f t="shared" si="48"/>
        <v>451</v>
      </c>
      <c r="M457" s="389">
        <f t="shared" si="49"/>
        <v>451</v>
      </c>
    </row>
    <row r="458" spans="1:13" x14ac:dyDescent="0.25">
      <c r="A458" s="389">
        <f t="shared" si="48"/>
        <v>452</v>
      </c>
      <c r="M458" s="389">
        <f t="shared" si="49"/>
        <v>452</v>
      </c>
    </row>
    <row r="459" spans="1:13" x14ac:dyDescent="0.25">
      <c r="A459" s="389">
        <f t="shared" si="48"/>
        <v>453</v>
      </c>
      <c r="M459" s="389">
        <f t="shared" si="49"/>
        <v>453</v>
      </c>
    </row>
    <row r="460" spans="1:13" x14ac:dyDescent="0.25">
      <c r="A460" s="389">
        <f t="shared" si="48"/>
        <v>454</v>
      </c>
      <c r="M460" s="389">
        <f t="shared" si="49"/>
        <v>454</v>
      </c>
    </row>
    <row r="461" spans="1:13" x14ac:dyDescent="0.25">
      <c r="A461" s="389">
        <f t="shared" si="48"/>
        <v>455</v>
      </c>
      <c r="M461" s="389">
        <f t="shared" si="49"/>
        <v>455</v>
      </c>
    </row>
    <row r="462" spans="1:13" x14ac:dyDescent="0.25">
      <c r="A462" s="389">
        <f t="shared" si="48"/>
        <v>456</v>
      </c>
      <c r="M462" s="389">
        <f t="shared" si="49"/>
        <v>456</v>
      </c>
    </row>
    <row r="463" spans="1:13" x14ac:dyDescent="0.25">
      <c r="A463" s="389">
        <f t="shared" si="48"/>
        <v>457</v>
      </c>
      <c r="M463" s="389">
        <f t="shared" si="49"/>
        <v>457</v>
      </c>
    </row>
    <row r="464" spans="1:13" x14ac:dyDescent="0.25">
      <c r="A464" s="389">
        <f t="shared" si="48"/>
        <v>458</v>
      </c>
      <c r="M464" s="389">
        <f t="shared" si="49"/>
        <v>458</v>
      </c>
    </row>
    <row r="465" spans="1:13" x14ac:dyDescent="0.25">
      <c r="A465" s="389">
        <f t="shared" si="48"/>
        <v>459</v>
      </c>
      <c r="M465" s="389">
        <f t="shared" si="49"/>
        <v>459</v>
      </c>
    </row>
    <row r="466" spans="1:13" x14ac:dyDescent="0.25">
      <c r="A466" s="389">
        <f t="shared" si="48"/>
        <v>460</v>
      </c>
      <c r="M466" s="389">
        <f t="shared" si="49"/>
        <v>460</v>
      </c>
    </row>
    <row r="467" spans="1:13" x14ac:dyDescent="0.25">
      <c r="A467" s="389">
        <f t="shared" si="48"/>
        <v>461</v>
      </c>
      <c r="M467" s="389">
        <f t="shared" si="49"/>
        <v>461</v>
      </c>
    </row>
    <row r="468" spans="1:13" x14ac:dyDescent="0.25">
      <c r="A468" s="389">
        <f t="shared" si="48"/>
        <v>462</v>
      </c>
      <c r="M468" s="389">
        <f t="shared" si="49"/>
        <v>462</v>
      </c>
    </row>
    <row r="469" spans="1:13" x14ac:dyDescent="0.25">
      <c r="A469" s="389">
        <f t="shared" si="48"/>
        <v>463</v>
      </c>
      <c r="M469" s="389">
        <f t="shared" si="49"/>
        <v>463</v>
      </c>
    </row>
    <row r="470" spans="1:13" x14ac:dyDescent="0.25">
      <c r="A470" s="389">
        <f t="shared" si="48"/>
        <v>464</v>
      </c>
      <c r="M470" s="389">
        <f t="shared" si="49"/>
        <v>464</v>
      </c>
    </row>
    <row r="471" spans="1:13" x14ac:dyDescent="0.25">
      <c r="A471" s="389">
        <f t="shared" si="48"/>
        <v>465</v>
      </c>
      <c r="M471" s="389">
        <f t="shared" si="49"/>
        <v>465</v>
      </c>
    </row>
    <row r="472" spans="1:13" x14ac:dyDescent="0.25">
      <c r="A472" s="389">
        <f t="shared" si="48"/>
        <v>466</v>
      </c>
      <c r="M472" s="389">
        <f t="shared" si="49"/>
        <v>466</v>
      </c>
    </row>
    <row r="473" spans="1:13" x14ac:dyDescent="0.25">
      <c r="A473" s="389">
        <f t="shared" si="48"/>
        <v>467</v>
      </c>
      <c r="M473" s="389">
        <f t="shared" si="49"/>
        <v>467</v>
      </c>
    </row>
    <row r="474" spans="1:13" x14ac:dyDescent="0.25">
      <c r="A474" s="389">
        <f t="shared" si="48"/>
        <v>468</v>
      </c>
      <c r="M474" s="389">
        <f t="shared" si="49"/>
        <v>468</v>
      </c>
    </row>
    <row r="475" spans="1:13" x14ac:dyDescent="0.25">
      <c r="A475" s="389">
        <f t="shared" si="48"/>
        <v>469</v>
      </c>
      <c r="M475" s="389">
        <f t="shared" si="49"/>
        <v>469</v>
      </c>
    </row>
    <row r="476" spans="1:13" x14ac:dyDescent="0.25">
      <c r="A476" s="389">
        <f t="shared" si="48"/>
        <v>470</v>
      </c>
      <c r="M476" s="389">
        <f t="shared" si="49"/>
        <v>470</v>
      </c>
    </row>
    <row r="477" spans="1:13" x14ac:dyDescent="0.25">
      <c r="A477" s="389">
        <f t="shared" si="48"/>
        <v>471</v>
      </c>
      <c r="M477" s="389">
        <f t="shared" si="49"/>
        <v>471</v>
      </c>
    </row>
    <row r="478" spans="1:13" x14ac:dyDescent="0.25">
      <c r="A478" s="389">
        <f t="shared" si="48"/>
        <v>472</v>
      </c>
      <c r="M478" s="389">
        <f t="shared" si="49"/>
        <v>472</v>
      </c>
    </row>
    <row r="479" spans="1:13" x14ac:dyDescent="0.25">
      <c r="A479" s="389">
        <f t="shared" si="48"/>
        <v>473</v>
      </c>
      <c r="M479" s="389">
        <f t="shared" si="49"/>
        <v>473</v>
      </c>
    </row>
    <row r="480" spans="1:13" x14ac:dyDescent="0.25">
      <c r="A480" s="389">
        <f t="shared" si="48"/>
        <v>474</v>
      </c>
      <c r="M480" s="389">
        <f t="shared" si="49"/>
        <v>474</v>
      </c>
    </row>
    <row r="481" spans="1:13" x14ac:dyDescent="0.25">
      <c r="A481" s="389">
        <f t="shared" si="48"/>
        <v>475</v>
      </c>
      <c r="M481" s="389">
        <f t="shared" si="49"/>
        <v>475</v>
      </c>
    </row>
    <row r="482" spans="1:13" x14ac:dyDescent="0.25">
      <c r="A482" s="389">
        <f t="shared" si="48"/>
        <v>476</v>
      </c>
      <c r="M482" s="389">
        <f t="shared" si="49"/>
        <v>476</v>
      </c>
    </row>
    <row r="483" spans="1:13" x14ac:dyDescent="0.25">
      <c r="A483" s="389">
        <f t="shared" si="48"/>
        <v>477</v>
      </c>
      <c r="M483" s="389">
        <f t="shared" si="49"/>
        <v>477</v>
      </c>
    </row>
    <row r="484" spans="1:13" x14ac:dyDescent="0.25">
      <c r="A484" s="389">
        <f t="shared" si="48"/>
        <v>478</v>
      </c>
      <c r="M484" s="389">
        <f t="shared" si="49"/>
        <v>478</v>
      </c>
    </row>
    <row r="485" spans="1:13" x14ac:dyDescent="0.25">
      <c r="A485" s="389">
        <f t="shared" si="48"/>
        <v>479</v>
      </c>
      <c r="M485" s="389">
        <f t="shared" si="49"/>
        <v>479</v>
      </c>
    </row>
    <row r="486" spans="1:13" x14ac:dyDescent="0.25">
      <c r="A486" s="389">
        <f t="shared" si="48"/>
        <v>480</v>
      </c>
      <c r="M486" s="389">
        <f t="shared" si="49"/>
        <v>480</v>
      </c>
    </row>
    <row r="487" spans="1:13" x14ac:dyDescent="0.25">
      <c r="A487" s="389">
        <f t="shared" si="48"/>
        <v>481</v>
      </c>
      <c r="M487" s="389">
        <f t="shared" si="49"/>
        <v>481</v>
      </c>
    </row>
    <row r="488" spans="1:13" x14ac:dyDescent="0.25">
      <c r="A488" s="389">
        <f t="shared" si="48"/>
        <v>482</v>
      </c>
      <c r="M488" s="389">
        <f t="shared" si="49"/>
        <v>482</v>
      </c>
    </row>
    <row r="489" spans="1:13" x14ac:dyDescent="0.25">
      <c r="A489" s="389">
        <f t="shared" si="48"/>
        <v>483</v>
      </c>
      <c r="M489" s="389">
        <f t="shared" si="49"/>
        <v>483</v>
      </c>
    </row>
    <row r="490" spans="1:13" x14ac:dyDescent="0.25">
      <c r="A490" s="389">
        <f t="shared" si="48"/>
        <v>484</v>
      </c>
      <c r="M490" s="389">
        <f t="shared" si="49"/>
        <v>484</v>
      </c>
    </row>
    <row r="491" spans="1:13" x14ac:dyDescent="0.25">
      <c r="A491" s="389">
        <f t="shared" si="48"/>
        <v>485</v>
      </c>
      <c r="M491" s="389">
        <f t="shared" si="49"/>
        <v>485</v>
      </c>
    </row>
    <row r="492" spans="1:13" x14ac:dyDescent="0.25">
      <c r="A492" s="389">
        <f t="shared" si="48"/>
        <v>486</v>
      </c>
      <c r="M492" s="389">
        <f t="shared" si="49"/>
        <v>486</v>
      </c>
    </row>
    <row r="493" spans="1:13" x14ac:dyDescent="0.25">
      <c r="A493" s="389">
        <f t="shared" si="48"/>
        <v>487</v>
      </c>
      <c r="M493" s="389">
        <f t="shared" si="49"/>
        <v>487</v>
      </c>
    </row>
    <row r="494" spans="1:13" x14ac:dyDescent="0.25">
      <c r="A494" s="389">
        <f t="shared" si="48"/>
        <v>488</v>
      </c>
      <c r="M494" s="389">
        <f t="shared" si="49"/>
        <v>488</v>
      </c>
    </row>
    <row r="495" spans="1:13" x14ac:dyDescent="0.25">
      <c r="A495" s="389">
        <f t="shared" si="48"/>
        <v>489</v>
      </c>
      <c r="M495" s="389">
        <f t="shared" si="49"/>
        <v>489</v>
      </c>
    </row>
    <row r="496" spans="1:13" x14ac:dyDescent="0.25">
      <c r="A496" s="389">
        <f t="shared" si="48"/>
        <v>490</v>
      </c>
      <c r="M496" s="389">
        <f t="shared" si="49"/>
        <v>490</v>
      </c>
    </row>
    <row r="497" spans="1:13" x14ac:dyDescent="0.25">
      <c r="A497" s="389">
        <f t="shared" si="48"/>
        <v>491</v>
      </c>
      <c r="M497" s="389">
        <f t="shared" si="49"/>
        <v>491</v>
      </c>
    </row>
    <row r="498" spans="1:13" x14ac:dyDescent="0.25">
      <c r="A498" s="389">
        <f t="shared" si="48"/>
        <v>492</v>
      </c>
      <c r="M498" s="389">
        <f t="shared" si="49"/>
        <v>492</v>
      </c>
    </row>
    <row r="499" spans="1:13" x14ac:dyDescent="0.25">
      <c r="A499" s="389">
        <f t="shared" si="48"/>
        <v>493</v>
      </c>
      <c r="M499" s="389">
        <f t="shared" si="49"/>
        <v>493</v>
      </c>
    </row>
    <row r="500" spans="1:13" x14ac:dyDescent="0.25">
      <c r="A500" s="389">
        <f t="shared" si="48"/>
        <v>494</v>
      </c>
      <c r="M500" s="389">
        <f t="shared" si="49"/>
        <v>494</v>
      </c>
    </row>
    <row r="501" spans="1:13" x14ac:dyDescent="0.25">
      <c r="A501" s="389">
        <f t="shared" si="48"/>
        <v>495</v>
      </c>
      <c r="M501" s="389">
        <f t="shared" si="49"/>
        <v>495</v>
      </c>
    </row>
    <row r="502" spans="1:13" x14ac:dyDescent="0.25">
      <c r="A502" s="389">
        <f t="shared" si="48"/>
        <v>496</v>
      </c>
      <c r="M502" s="389">
        <f t="shared" si="49"/>
        <v>496</v>
      </c>
    </row>
    <row r="503" spans="1:13" x14ac:dyDescent="0.25">
      <c r="A503" s="389">
        <f t="shared" si="48"/>
        <v>497</v>
      </c>
      <c r="M503" s="389">
        <f t="shared" si="49"/>
        <v>497</v>
      </c>
    </row>
    <row r="504" spans="1:13" x14ac:dyDescent="0.25">
      <c r="A504" s="389">
        <f t="shared" si="48"/>
        <v>498</v>
      </c>
      <c r="M504" s="389">
        <f t="shared" si="49"/>
        <v>498</v>
      </c>
    </row>
    <row r="505" spans="1:13" x14ac:dyDescent="0.25">
      <c r="A505" s="389">
        <f t="shared" si="48"/>
        <v>499</v>
      </c>
      <c r="M505" s="389">
        <f t="shared" si="49"/>
        <v>499</v>
      </c>
    </row>
    <row r="506" spans="1:13" x14ac:dyDescent="0.25">
      <c r="A506" s="389">
        <f t="shared" si="48"/>
        <v>500</v>
      </c>
      <c r="M506" s="389">
        <f t="shared" si="49"/>
        <v>500</v>
      </c>
    </row>
    <row r="507" spans="1:13" x14ac:dyDescent="0.25">
      <c r="A507" s="389">
        <f t="shared" si="48"/>
        <v>501</v>
      </c>
      <c r="M507" s="389">
        <f t="shared" si="49"/>
        <v>501</v>
      </c>
    </row>
    <row r="508" spans="1:13" x14ac:dyDescent="0.25">
      <c r="A508" s="389">
        <f t="shared" si="48"/>
        <v>502</v>
      </c>
      <c r="M508" s="389">
        <f t="shared" si="49"/>
        <v>502</v>
      </c>
    </row>
    <row r="509" spans="1:13" x14ac:dyDescent="0.25">
      <c r="A509" s="389">
        <f t="shared" si="48"/>
        <v>503</v>
      </c>
      <c r="M509" s="389">
        <f t="shared" si="49"/>
        <v>503</v>
      </c>
    </row>
    <row r="510" spans="1:13" x14ac:dyDescent="0.25">
      <c r="A510" s="389">
        <f t="shared" si="48"/>
        <v>504</v>
      </c>
      <c r="M510" s="389">
        <f t="shared" si="49"/>
        <v>504</v>
      </c>
    </row>
    <row r="511" spans="1:13" x14ac:dyDescent="0.25">
      <c r="A511" s="389">
        <f t="shared" si="48"/>
        <v>505</v>
      </c>
      <c r="M511" s="389">
        <f t="shared" si="49"/>
        <v>505</v>
      </c>
    </row>
    <row r="512" spans="1:13" x14ac:dyDescent="0.25">
      <c r="A512" s="389">
        <f t="shared" si="48"/>
        <v>506</v>
      </c>
      <c r="M512" s="389">
        <f t="shared" si="49"/>
        <v>506</v>
      </c>
    </row>
    <row r="513" spans="1:13" x14ac:dyDescent="0.25">
      <c r="A513" s="389">
        <f t="shared" si="48"/>
        <v>507</v>
      </c>
      <c r="M513" s="389">
        <f t="shared" si="49"/>
        <v>507</v>
      </c>
    </row>
    <row r="514" spans="1:13" x14ac:dyDescent="0.25">
      <c r="A514" s="389">
        <f t="shared" si="48"/>
        <v>508</v>
      </c>
      <c r="M514" s="389">
        <f t="shared" si="49"/>
        <v>508</v>
      </c>
    </row>
    <row r="515" spans="1:13" x14ac:dyDescent="0.25">
      <c r="A515" s="389">
        <f t="shared" si="48"/>
        <v>509</v>
      </c>
      <c r="M515" s="389">
        <f t="shared" si="49"/>
        <v>509</v>
      </c>
    </row>
    <row r="516" spans="1:13" x14ac:dyDescent="0.25">
      <c r="A516" s="389">
        <f t="shared" si="48"/>
        <v>510</v>
      </c>
      <c r="M516" s="389">
        <f t="shared" si="49"/>
        <v>510</v>
      </c>
    </row>
    <row r="517" spans="1:13" x14ac:dyDescent="0.25">
      <c r="A517" s="389">
        <f t="shared" si="48"/>
        <v>511</v>
      </c>
      <c r="M517" s="389">
        <f t="shared" si="49"/>
        <v>511</v>
      </c>
    </row>
    <row r="518" spans="1:13" x14ac:dyDescent="0.25">
      <c r="A518" s="389">
        <f t="shared" si="48"/>
        <v>512</v>
      </c>
      <c r="M518" s="389">
        <f t="shared" si="49"/>
        <v>512</v>
      </c>
    </row>
    <row r="519" spans="1:13" x14ac:dyDescent="0.25">
      <c r="A519" s="389">
        <f t="shared" si="48"/>
        <v>513</v>
      </c>
      <c r="M519" s="389">
        <f t="shared" si="49"/>
        <v>513</v>
      </c>
    </row>
    <row r="520" spans="1:13" x14ac:dyDescent="0.25">
      <c r="A520" s="389">
        <f t="shared" ref="A520:A583" si="50">A519+1</f>
        <v>514</v>
      </c>
      <c r="M520" s="389">
        <f t="shared" ref="M520:M583" si="51">M519+1</f>
        <v>514</v>
      </c>
    </row>
    <row r="521" spans="1:13" x14ac:dyDescent="0.25">
      <c r="A521" s="389">
        <f t="shared" si="50"/>
        <v>515</v>
      </c>
      <c r="M521" s="389">
        <f t="shared" si="51"/>
        <v>515</v>
      </c>
    </row>
    <row r="522" spans="1:13" x14ac:dyDescent="0.25">
      <c r="A522" s="389">
        <f t="shared" si="50"/>
        <v>516</v>
      </c>
      <c r="M522" s="389">
        <f t="shared" si="51"/>
        <v>516</v>
      </c>
    </row>
    <row r="523" spans="1:13" x14ac:dyDescent="0.25">
      <c r="A523" s="389">
        <f t="shared" si="50"/>
        <v>517</v>
      </c>
      <c r="M523" s="389">
        <f t="shared" si="51"/>
        <v>517</v>
      </c>
    </row>
    <row r="524" spans="1:13" x14ac:dyDescent="0.25">
      <c r="A524" s="389">
        <f t="shared" si="50"/>
        <v>518</v>
      </c>
      <c r="M524" s="389">
        <f t="shared" si="51"/>
        <v>518</v>
      </c>
    </row>
    <row r="525" spans="1:13" x14ac:dyDescent="0.25">
      <c r="A525" s="389">
        <f t="shared" si="50"/>
        <v>519</v>
      </c>
      <c r="M525" s="389">
        <f t="shared" si="51"/>
        <v>519</v>
      </c>
    </row>
    <row r="526" spans="1:13" x14ac:dyDescent="0.25">
      <c r="A526" s="389">
        <f t="shared" si="50"/>
        <v>520</v>
      </c>
      <c r="M526" s="389">
        <f t="shared" si="51"/>
        <v>520</v>
      </c>
    </row>
    <row r="527" spans="1:13" x14ac:dyDescent="0.25">
      <c r="A527" s="389">
        <f t="shared" si="50"/>
        <v>521</v>
      </c>
      <c r="M527" s="389">
        <f t="shared" si="51"/>
        <v>521</v>
      </c>
    </row>
    <row r="528" spans="1:13" x14ac:dyDescent="0.25">
      <c r="A528" s="389">
        <f t="shared" si="50"/>
        <v>522</v>
      </c>
      <c r="M528" s="389">
        <f t="shared" si="51"/>
        <v>522</v>
      </c>
    </row>
    <row r="529" spans="1:13" x14ac:dyDescent="0.25">
      <c r="A529" s="389">
        <f t="shared" si="50"/>
        <v>523</v>
      </c>
      <c r="M529" s="389">
        <f t="shared" si="51"/>
        <v>523</v>
      </c>
    </row>
    <row r="530" spans="1:13" x14ac:dyDescent="0.25">
      <c r="A530" s="389">
        <f t="shared" si="50"/>
        <v>524</v>
      </c>
      <c r="M530" s="389">
        <f t="shared" si="51"/>
        <v>524</v>
      </c>
    </row>
    <row r="531" spans="1:13" x14ac:dyDescent="0.25">
      <c r="A531" s="389">
        <f t="shared" si="50"/>
        <v>525</v>
      </c>
      <c r="M531" s="389">
        <f t="shared" si="51"/>
        <v>525</v>
      </c>
    </row>
    <row r="532" spans="1:13" x14ac:dyDescent="0.25">
      <c r="A532" s="389">
        <f t="shared" si="50"/>
        <v>526</v>
      </c>
      <c r="M532" s="389">
        <f t="shared" si="51"/>
        <v>526</v>
      </c>
    </row>
    <row r="533" spans="1:13" x14ac:dyDescent="0.25">
      <c r="A533" s="389">
        <f t="shared" si="50"/>
        <v>527</v>
      </c>
      <c r="M533" s="389">
        <f t="shared" si="51"/>
        <v>527</v>
      </c>
    </row>
    <row r="534" spans="1:13" x14ac:dyDescent="0.25">
      <c r="A534" s="389">
        <f t="shared" si="50"/>
        <v>528</v>
      </c>
      <c r="M534" s="389">
        <f t="shared" si="51"/>
        <v>528</v>
      </c>
    </row>
    <row r="535" spans="1:13" x14ac:dyDescent="0.25">
      <c r="A535" s="389">
        <f t="shared" si="50"/>
        <v>529</v>
      </c>
      <c r="M535" s="389">
        <f t="shared" si="51"/>
        <v>529</v>
      </c>
    </row>
    <row r="536" spans="1:13" x14ac:dyDescent="0.25">
      <c r="A536" s="389">
        <f t="shared" si="50"/>
        <v>530</v>
      </c>
      <c r="M536" s="389">
        <f t="shared" si="51"/>
        <v>530</v>
      </c>
    </row>
    <row r="537" spans="1:13" x14ac:dyDescent="0.25">
      <c r="A537" s="389">
        <f t="shared" si="50"/>
        <v>531</v>
      </c>
      <c r="M537" s="389">
        <f t="shared" si="51"/>
        <v>531</v>
      </c>
    </row>
    <row r="538" spans="1:13" x14ac:dyDescent="0.25">
      <c r="A538" s="389">
        <f t="shared" si="50"/>
        <v>532</v>
      </c>
      <c r="M538" s="389">
        <f t="shared" si="51"/>
        <v>532</v>
      </c>
    </row>
    <row r="539" spans="1:13" x14ac:dyDescent="0.25">
      <c r="A539" s="389">
        <f t="shared" si="50"/>
        <v>533</v>
      </c>
      <c r="M539" s="389">
        <f t="shared" si="51"/>
        <v>533</v>
      </c>
    </row>
    <row r="540" spans="1:13" x14ac:dyDescent="0.25">
      <c r="A540" s="389">
        <f t="shared" si="50"/>
        <v>534</v>
      </c>
      <c r="M540" s="389">
        <f t="shared" si="51"/>
        <v>534</v>
      </c>
    </row>
    <row r="541" spans="1:13" x14ac:dyDescent="0.25">
      <c r="A541" s="389">
        <f t="shared" si="50"/>
        <v>535</v>
      </c>
      <c r="M541" s="389">
        <f t="shared" si="51"/>
        <v>535</v>
      </c>
    </row>
    <row r="542" spans="1:13" x14ac:dyDescent="0.25">
      <c r="A542" s="389">
        <f t="shared" si="50"/>
        <v>536</v>
      </c>
      <c r="M542" s="389">
        <f t="shared" si="51"/>
        <v>536</v>
      </c>
    </row>
    <row r="543" spans="1:13" x14ac:dyDescent="0.25">
      <c r="A543" s="389">
        <f t="shared" si="50"/>
        <v>537</v>
      </c>
      <c r="M543" s="389">
        <f t="shared" si="51"/>
        <v>537</v>
      </c>
    </row>
    <row r="544" spans="1:13" x14ac:dyDescent="0.25">
      <c r="A544" s="389">
        <f t="shared" si="50"/>
        <v>538</v>
      </c>
      <c r="M544" s="389">
        <f t="shared" si="51"/>
        <v>538</v>
      </c>
    </row>
    <row r="545" spans="1:13" x14ac:dyDescent="0.25">
      <c r="A545" s="389">
        <f t="shared" si="50"/>
        <v>539</v>
      </c>
      <c r="M545" s="389">
        <f t="shared" si="51"/>
        <v>539</v>
      </c>
    </row>
    <row r="546" spans="1:13" x14ac:dyDescent="0.25">
      <c r="A546" s="389">
        <f t="shared" si="50"/>
        <v>540</v>
      </c>
      <c r="M546" s="389">
        <f t="shared" si="51"/>
        <v>540</v>
      </c>
    </row>
    <row r="547" spans="1:13" x14ac:dyDescent="0.25">
      <c r="A547" s="389">
        <f t="shared" si="50"/>
        <v>541</v>
      </c>
      <c r="M547" s="389">
        <f t="shared" si="51"/>
        <v>541</v>
      </c>
    </row>
    <row r="548" spans="1:13" x14ac:dyDescent="0.25">
      <c r="A548" s="389">
        <f t="shared" si="50"/>
        <v>542</v>
      </c>
      <c r="M548" s="389">
        <f t="shared" si="51"/>
        <v>542</v>
      </c>
    </row>
    <row r="549" spans="1:13" x14ac:dyDescent="0.25">
      <c r="A549" s="389">
        <f t="shared" si="50"/>
        <v>543</v>
      </c>
      <c r="M549" s="389">
        <f t="shared" si="51"/>
        <v>543</v>
      </c>
    </row>
    <row r="550" spans="1:13" x14ac:dyDescent="0.25">
      <c r="A550" s="389">
        <f t="shared" si="50"/>
        <v>544</v>
      </c>
      <c r="M550" s="389">
        <f t="shared" si="51"/>
        <v>544</v>
      </c>
    </row>
    <row r="551" spans="1:13" x14ac:dyDescent="0.25">
      <c r="A551" s="389">
        <f t="shared" si="50"/>
        <v>545</v>
      </c>
      <c r="M551" s="389">
        <f t="shared" si="51"/>
        <v>545</v>
      </c>
    </row>
    <row r="552" spans="1:13" x14ac:dyDescent="0.25">
      <c r="A552" s="389">
        <f t="shared" si="50"/>
        <v>546</v>
      </c>
      <c r="M552" s="389">
        <f t="shared" si="51"/>
        <v>546</v>
      </c>
    </row>
    <row r="553" spans="1:13" x14ac:dyDescent="0.25">
      <c r="A553" s="389">
        <f t="shared" si="50"/>
        <v>547</v>
      </c>
      <c r="M553" s="389">
        <f t="shared" si="51"/>
        <v>547</v>
      </c>
    </row>
    <row r="554" spans="1:13" x14ac:dyDescent="0.25">
      <c r="A554" s="389">
        <f t="shared" si="50"/>
        <v>548</v>
      </c>
      <c r="M554" s="389">
        <f t="shared" si="51"/>
        <v>548</v>
      </c>
    </row>
    <row r="555" spans="1:13" x14ac:dyDescent="0.25">
      <c r="A555" s="389">
        <f t="shared" si="50"/>
        <v>549</v>
      </c>
      <c r="M555" s="389">
        <f t="shared" si="51"/>
        <v>549</v>
      </c>
    </row>
    <row r="556" spans="1:13" x14ac:dyDescent="0.25">
      <c r="A556" s="389">
        <f t="shared" si="50"/>
        <v>550</v>
      </c>
      <c r="M556" s="389">
        <f t="shared" si="51"/>
        <v>550</v>
      </c>
    </row>
    <row r="557" spans="1:13" x14ac:dyDescent="0.25">
      <c r="A557" s="389">
        <f t="shared" si="50"/>
        <v>551</v>
      </c>
      <c r="M557" s="389">
        <f t="shared" si="51"/>
        <v>551</v>
      </c>
    </row>
    <row r="558" spans="1:13" x14ac:dyDescent="0.25">
      <c r="A558" s="389">
        <f t="shared" si="50"/>
        <v>552</v>
      </c>
      <c r="M558" s="389">
        <f t="shared" si="51"/>
        <v>552</v>
      </c>
    </row>
    <row r="559" spans="1:13" x14ac:dyDescent="0.25">
      <c r="A559" s="389">
        <f t="shared" si="50"/>
        <v>553</v>
      </c>
      <c r="M559" s="389">
        <f t="shared" si="51"/>
        <v>553</v>
      </c>
    </row>
    <row r="560" spans="1:13" x14ac:dyDescent="0.25">
      <c r="A560" s="389">
        <f t="shared" si="50"/>
        <v>554</v>
      </c>
      <c r="M560" s="389">
        <f t="shared" si="51"/>
        <v>554</v>
      </c>
    </row>
    <row r="561" spans="1:13" x14ac:dyDescent="0.25">
      <c r="A561" s="389">
        <f t="shared" si="50"/>
        <v>555</v>
      </c>
      <c r="M561" s="389">
        <f t="shared" si="51"/>
        <v>555</v>
      </c>
    </row>
    <row r="562" spans="1:13" x14ac:dyDescent="0.25">
      <c r="A562" s="389">
        <f t="shared" si="50"/>
        <v>556</v>
      </c>
      <c r="M562" s="389">
        <f t="shared" si="51"/>
        <v>556</v>
      </c>
    </row>
    <row r="563" spans="1:13" x14ac:dyDescent="0.25">
      <c r="A563" s="389">
        <f t="shared" si="50"/>
        <v>557</v>
      </c>
      <c r="M563" s="389">
        <f t="shared" si="51"/>
        <v>557</v>
      </c>
    </row>
    <row r="564" spans="1:13" x14ac:dyDescent="0.25">
      <c r="A564" s="389">
        <f t="shared" si="50"/>
        <v>558</v>
      </c>
      <c r="M564" s="389">
        <f t="shared" si="51"/>
        <v>558</v>
      </c>
    </row>
    <row r="565" spans="1:13" x14ac:dyDescent="0.25">
      <c r="A565" s="389">
        <f t="shared" si="50"/>
        <v>559</v>
      </c>
      <c r="M565" s="389">
        <f t="shared" si="51"/>
        <v>559</v>
      </c>
    </row>
    <row r="566" spans="1:13" x14ac:dyDescent="0.25">
      <c r="A566" s="389">
        <f t="shared" si="50"/>
        <v>560</v>
      </c>
      <c r="M566" s="389">
        <f t="shared" si="51"/>
        <v>560</v>
      </c>
    </row>
    <row r="567" spans="1:13" x14ac:dyDescent="0.25">
      <c r="A567" s="389">
        <f t="shared" si="50"/>
        <v>561</v>
      </c>
      <c r="M567" s="389">
        <f t="shared" si="51"/>
        <v>561</v>
      </c>
    </row>
    <row r="568" spans="1:13" x14ac:dyDescent="0.25">
      <c r="A568" s="389">
        <f t="shared" si="50"/>
        <v>562</v>
      </c>
      <c r="M568" s="389">
        <f t="shared" si="51"/>
        <v>562</v>
      </c>
    </row>
    <row r="569" spans="1:13" x14ac:dyDescent="0.25">
      <c r="A569" s="389">
        <f t="shared" si="50"/>
        <v>563</v>
      </c>
      <c r="M569" s="389">
        <f t="shared" si="51"/>
        <v>563</v>
      </c>
    </row>
    <row r="570" spans="1:13" x14ac:dyDescent="0.25">
      <c r="A570" s="389">
        <f t="shared" si="50"/>
        <v>564</v>
      </c>
      <c r="M570" s="389">
        <f t="shared" si="51"/>
        <v>564</v>
      </c>
    </row>
    <row r="571" spans="1:13" x14ac:dyDescent="0.25">
      <c r="A571" s="389">
        <f t="shared" si="50"/>
        <v>565</v>
      </c>
      <c r="M571" s="389">
        <f t="shared" si="51"/>
        <v>565</v>
      </c>
    </row>
    <row r="572" spans="1:13" x14ac:dyDescent="0.25">
      <c r="A572" s="389">
        <f t="shared" si="50"/>
        <v>566</v>
      </c>
      <c r="M572" s="389">
        <f t="shared" si="51"/>
        <v>566</v>
      </c>
    </row>
    <row r="573" spans="1:13" x14ac:dyDescent="0.25">
      <c r="A573" s="389">
        <f t="shared" si="50"/>
        <v>567</v>
      </c>
      <c r="M573" s="389">
        <f t="shared" si="51"/>
        <v>567</v>
      </c>
    </row>
    <row r="574" spans="1:13" x14ac:dyDescent="0.25">
      <c r="A574" s="389">
        <f t="shared" si="50"/>
        <v>568</v>
      </c>
      <c r="M574" s="389">
        <f t="shared" si="51"/>
        <v>568</v>
      </c>
    </row>
    <row r="575" spans="1:13" x14ac:dyDescent="0.25">
      <c r="A575" s="389">
        <f t="shared" si="50"/>
        <v>569</v>
      </c>
      <c r="M575" s="389">
        <f t="shared" si="51"/>
        <v>569</v>
      </c>
    </row>
    <row r="576" spans="1:13" x14ac:dyDescent="0.25">
      <c r="A576" s="389">
        <f t="shared" si="50"/>
        <v>570</v>
      </c>
      <c r="M576" s="389">
        <f t="shared" si="51"/>
        <v>570</v>
      </c>
    </row>
    <row r="577" spans="1:13" x14ac:dyDescent="0.25">
      <c r="A577" s="389">
        <f t="shared" si="50"/>
        <v>571</v>
      </c>
      <c r="M577" s="389">
        <f t="shared" si="51"/>
        <v>571</v>
      </c>
    </row>
    <row r="578" spans="1:13" x14ac:dyDescent="0.25">
      <c r="A578" s="389">
        <f t="shared" si="50"/>
        <v>572</v>
      </c>
      <c r="M578" s="389">
        <f t="shared" si="51"/>
        <v>572</v>
      </c>
    </row>
    <row r="579" spans="1:13" x14ac:dyDescent="0.25">
      <c r="A579" s="389">
        <f t="shared" si="50"/>
        <v>573</v>
      </c>
      <c r="M579" s="389">
        <f t="shared" si="51"/>
        <v>573</v>
      </c>
    </row>
    <row r="580" spans="1:13" x14ac:dyDescent="0.25">
      <c r="A580" s="389">
        <f t="shared" si="50"/>
        <v>574</v>
      </c>
      <c r="M580" s="389">
        <f t="shared" si="51"/>
        <v>574</v>
      </c>
    </row>
    <row r="581" spans="1:13" x14ac:dyDescent="0.25">
      <c r="A581" s="389">
        <f t="shared" si="50"/>
        <v>575</v>
      </c>
      <c r="M581" s="389">
        <f t="shared" si="51"/>
        <v>575</v>
      </c>
    </row>
    <row r="582" spans="1:13" x14ac:dyDescent="0.25">
      <c r="A582" s="389">
        <f t="shared" si="50"/>
        <v>576</v>
      </c>
      <c r="M582" s="389">
        <f t="shared" si="51"/>
        <v>576</v>
      </c>
    </row>
    <row r="583" spans="1:13" x14ac:dyDescent="0.25">
      <c r="A583" s="389">
        <f t="shared" si="50"/>
        <v>577</v>
      </c>
      <c r="M583" s="389">
        <f t="shared" si="51"/>
        <v>577</v>
      </c>
    </row>
    <row r="584" spans="1:13" x14ac:dyDescent="0.25">
      <c r="A584" s="389">
        <f t="shared" ref="A584:A600" si="52">A583+1</f>
        <v>578</v>
      </c>
      <c r="M584" s="389">
        <f t="shared" ref="M584:M600" si="53">M583+1</f>
        <v>578</v>
      </c>
    </row>
    <row r="585" spans="1:13" x14ac:dyDescent="0.25">
      <c r="A585" s="389">
        <f t="shared" si="52"/>
        <v>579</v>
      </c>
      <c r="M585" s="389">
        <f t="shared" si="53"/>
        <v>579</v>
      </c>
    </row>
    <row r="586" spans="1:13" x14ac:dyDescent="0.25">
      <c r="A586" s="389">
        <f t="shared" si="52"/>
        <v>580</v>
      </c>
      <c r="M586" s="389">
        <f t="shared" si="53"/>
        <v>580</v>
      </c>
    </row>
    <row r="587" spans="1:13" x14ac:dyDescent="0.25">
      <c r="A587" s="389">
        <f t="shared" si="52"/>
        <v>581</v>
      </c>
      <c r="M587" s="389">
        <f t="shared" si="53"/>
        <v>581</v>
      </c>
    </row>
    <row r="588" spans="1:13" x14ac:dyDescent="0.25">
      <c r="A588" s="389">
        <f t="shared" si="52"/>
        <v>582</v>
      </c>
      <c r="M588" s="389">
        <f t="shared" si="53"/>
        <v>582</v>
      </c>
    </row>
    <row r="589" spans="1:13" x14ac:dyDescent="0.25">
      <c r="A589" s="389">
        <f t="shared" si="52"/>
        <v>583</v>
      </c>
      <c r="M589" s="389">
        <f t="shared" si="53"/>
        <v>583</v>
      </c>
    </row>
    <row r="590" spans="1:13" x14ac:dyDescent="0.25">
      <c r="A590" s="389">
        <f t="shared" si="52"/>
        <v>584</v>
      </c>
      <c r="M590" s="389">
        <f t="shared" si="53"/>
        <v>584</v>
      </c>
    </row>
    <row r="591" spans="1:13" x14ac:dyDescent="0.25">
      <c r="A591" s="389">
        <f t="shared" si="52"/>
        <v>585</v>
      </c>
      <c r="M591" s="389">
        <f t="shared" si="53"/>
        <v>585</v>
      </c>
    </row>
    <row r="592" spans="1:13" x14ac:dyDescent="0.25">
      <c r="A592" s="389">
        <f t="shared" si="52"/>
        <v>586</v>
      </c>
      <c r="M592" s="389">
        <f t="shared" si="53"/>
        <v>586</v>
      </c>
    </row>
    <row r="593" spans="1:13" x14ac:dyDescent="0.25">
      <c r="A593" s="389">
        <f t="shared" si="52"/>
        <v>587</v>
      </c>
      <c r="M593" s="389">
        <f t="shared" si="53"/>
        <v>587</v>
      </c>
    </row>
    <row r="594" spans="1:13" x14ac:dyDescent="0.25">
      <c r="A594" s="389">
        <f t="shared" si="52"/>
        <v>588</v>
      </c>
      <c r="M594" s="389">
        <f t="shared" si="53"/>
        <v>588</v>
      </c>
    </row>
    <row r="595" spans="1:13" x14ac:dyDescent="0.25">
      <c r="A595" s="389">
        <f t="shared" si="52"/>
        <v>589</v>
      </c>
      <c r="M595" s="389">
        <f t="shared" si="53"/>
        <v>589</v>
      </c>
    </row>
    <row r="596" spans="1:13" x14ac:dyDescent="0.25">
      <c r="A596" s="389">
        <f t="shared" si="52"/>
        <v>590</v>
      </c>
      <c r="M596" s="389">
        <f t="shared" si="53"/>
        <v>590</v>
      </c>
    </row>
    <row r="597" spans="1:13" x14ac:dyDescent="0.25">
      <c r="A597" s="389">
        <f t="shared" si="52"/>
        <v>591</v>
      </c>
      <c r="M597" s="389">
        <f t="shared" si="53"/>
        <v>591</v>
      </c>
    </row>
    <row r="598" spans="1:13" x14ac:dyDescent="0.25">
      <c r="A598" s="389">
        <f t="shared" si="52"/>
        <v>592</v>
      </c>
      <c r="M598" s="389">
        <f t="shared" si="53"/>
        <v>592</v>
      </c>
    </row>
    <row r="599" spans="1:13" x14ac:dyDescent="0.25">
      <c r="A599" s="389">
        <f t="shared" si="52"/>
        <v>593</v>
      </c>
      <c r="M599" s="389">
        <f t="shared" si="53"/>
        <v>593</v>
      </c>
    </row>
    <row r="600" spans="1:13" x14ac:dyDescent="0.25">
      <c r="A600" s="389">
        <f t="shared" si="52"/>
        <v>594</v>
      </c>
      <c r="M600" s="389">
        <f t="shared" si="53"/>
        <v>594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X558"/>
  <sheetViews>
    <sheetView zoomScale="60" zoomScaleNormal="60" workbookViewId="0">
      <selection activeCell="Q10" sqref="Q10"/>
    </sheetView>
  </sheetViews>
  <sheetFormatPr baseColWidth="10" defaultRowHeight="15" x14ac:dyDescent="0.25"/>
  <sheetData>
    <row r="1" spans="1:24" x14ac:dyDescent="0.25">
      <c r="A1" s="1" t="s">
        <v>0</v>
      </c>
      <c r="B1" s="1"/>
      <c r="C1" s="1"/>
    </row>
    <row r="4" spans="1:24" x14ac:dyDescent="0.25">
      <c r="B4" s="2" t="s">
        <v>1</v>
      </c>
      <c r="C4" s="2"/>
      <c r="D4" s="9" t="s">
        <v>408</v>
      </c>
      <c r="E4" s="9"/>
      <c r="G4" s="116" t="s">
        <v>1829</v>
      </c>
      <c r="H4" s="116"/>
      <c r="I4" s="116"/>
      <c r="J4" s="116"/>
      <c r="K4" s="116"/>
      <c r="Q4" s="487" t="s">
        <v>1844</v>
      </c>
      <c r="R4" s="487"/>
      <c r="S4" s="487"/>
      <c r="T4" s="487"/>
    </row>
    <row r="5" spans="1:24" x14ac:dyDescent="0.25">
      <c r="B5" s="3" t="s">
        <v>3</v>
      </c>
      <c r="C5" s="4">
        <f>COUNTIF($B$15:$B$558,D5)</f>
        <v>0</v>
      </c>
      <c r="D5" s="96"/>
      <c r="E5" s="96"/>
      <c r="G5" t="s">
        <v>1830</v>
      </c>
      <c r="K5" s="17" t="s">
        <v>1835</v>
      </c>
    </row>
    <row r="6" spans="1:24" x14ac:dyDescent="0.25">
      <c r="B6" s="3" t="s">
        <v>4</v>
      </c>
      <c r="C6" s="4">
        <f t="shared" ref="C6:C9" si="0">COUNTIF($B$15:$B$558,D6)</f>
        <v>0</v>
      </c>
      <c r="D6" s="96"/>
      <c r="E6" s="96"/>
      <c r="G6" t="s">
        <v>1831</v>
      </c>
    </row>
    <row r="7" spans="1:24" x14ac:dyDescent="0.25">
      <c r="B7" s="3" t="s">
        <v>5</v>
      </c>
      <c r="C7" s="4">
        <f t="shared" si="0"/>
        <v>0</v>
      </c>
      <c r="D7" s="96"/>
      <c r="E7" s="96"/>
      <c r="G7" t="s">
        <v>1832</v>
      </c>
    </row>
    <row r="8" spans="1:24" x14ac:dyDescent="0.25">
      <c r="B8" s="3" t="s">
        <v>6</v>
      </c>
      <c r="C8" s="4">
        <f t="shared" si="0"/>
        <v>0</v>
      </c>
      <c r="D8" s="96"/>
      <c r="E8" s="96"/>
      <c r="G8" t="s">
        <v>1833</v>
      </c>
      <c r="K8" t="s">
        <v>1836</v>
      </c>
    </row>
    <row r="9" spans="1:24" x14ac:dyDescent="0.25">
      <c r="B9" s="3" t="s">
        <v>617</v>
      </c>
      <c r="C9" s="4">
        <f t="shared" si="0"/>
        <v>0</v>
      </c>
      <c r="D9" s="96"/>
      <c r="E9" s="96"/>
      <c r="G9" t="s">
        <v>1834</v>
      </c>
      <c r="K9" t="s">
        <v>1837</v>
      </c>
    </row>
    <row r="10" spans="1:24" x14ac:dyDescent="0.25">
      <c r="B10" s="3" t="s">
        <v>7</v>
      </c>
      <c r="C10" s="4">
        <f>COUNTA(B15:B558)</f>
        <v>0</v>
      </c>
      <c r="D10" s="96" t="s">
        <v>8</v>
      </c>
      <c r="E10" s="96"/>
    </row>
    <row r="14" spans="1:24" x14ac:dyDescent="0.25">
      <c r="A14" s="5" t="s">
        <v>9</v>
      </c>
      <c r="B14" s="5" t="s">
        <v>10</v>
      </c>
      <c r="C14" s="5" t="s">
        <v>11</v>
      </c>
      <c r="D14" s="5" t="s">
        <v>12</v>
      </c>
      <c r="E14" s="5" t="s">
        <v>13</v>
      </c>
      <c r="F14" s="5" t="s">
        <v>14</v>
      </c>
      <c r="G14" s="5" t="s">
        <v>15</v>
      </c>
      <c r="H14" s="5" t="s">
        <v>16</v>
      </c>
      <c r="I14" s="5" t="s">
        <v>17</v>
      </c>
      <c r="J14" s="5" t="s">
        <v>18</v>
      </c>
      <c r="K14" s="5" t="s">
        <v>618</v>
      </c>
      <c r="L14" s="5" t="s">
        <v>619</v>
      </c>
      <c r="N14">
        <f>D5</f>
        <v>0</v>
      </c>
      <c r="O14" s="116" t="s">
        <v>153</v>
      </c>
      <c r="P14" s="116"/>
      <c r="Q14" s="116"/>
      <c r="R14" s="116"/>
      <c r="S14" s="116"/>
    </row>
    <row r="15" spans="1:24" x14ac:dyDescent="0.25">
      <c r="A15" s="5">
        <v>1</v>
      </c>
      <c r="B15" s="177"/>
      <c r="C15" s="94"/>
      <c r="D15" s="94"/>
      <c r="E15" s="94"/>
      <c r="F15" s="94"/>
      <c r="G15" s="94"/>
      <c r="H15" s="94"/>
      <c r="I15" s="94"/>
      <c r="J15" s="94"/>
      <c r="K15" s="94"/>
      <c r="L15" s="94"/>
      <c r="N15" s="7" t="s">
        <v>19</v>
      </c>
      <c r="O15" s="5" t="s">
        <v>35</v>
      </c>
      <c r="P15" s="5" t="s">
        <v>36</v>
      </c>
      <c r="Q15" s="5" t="s">
        <v>37</v>
      </c>
      <c r="R15" s="5" t="s">
        <v>38</v>
      </c>
      <c r="S15" s="5" t="s">
        <v>39</v>
      </c>
      <c r="T15" s="5" t="s">
        <v>40</v>
      </c>
      <c r="U15" s="5" t="s">
        <v>41</v>
      </c>
      <c r="V15" s="5" t="s">
        <v>42</v>
      </c>
      <c r="W15" s="5" t="s">
        <v>621</v>
      </c>
      <c r="X15" s="5" t="s">
        <v>622</v>
      </c>
    </row>
    <row r="16" spans="1:24" x14ac:dyDescent="0.25">
      <c r="A16" s="5">
        <f t="shared" ref="A16:A79" si="1">A15+1</f>
        <v>2</v>
      </c>
      <c r="B16" s="177"/>
      <c r="C16" s="94"/>
      <c r="D16" s="94"/>
      <c r="E16" s="94"/>
      <c r="F16" s="94"/>
      <c r="G16" s="94"/>
      <c r="H16" s="94"/>
      <c r="I16" s="94"/>
      <c r="J16" s="94"/>
      <c r="K16" s="94"/>
      <c r="L16" s="94"/>
      <c r="N16" s="8" t="s">
        <v>20</v>
      </c>
      <c r="O16">
        <f t="array" ref="O16">AVERAGE(IF($B$15:$B$558=$N$14,C15:C558))</f>
        <v>0</v>
      </c>
      <c r="P16">
        <f t="array" ref="P16">AVERAGE(IF($B$15:$B$558=$N$14,D15:D558))</f>
        <v>0</v>
      </c>
      <c r="Q16">
        <f t="array" ref="Q16">AVERAGE(IF($B$15:$B$558=$N$14,E15:E558))</f>
        <v>0</v>
      </c>
      <c r="R16">
        <f t="array" ref="R16">AVERAGE(IF($B$15:$B$558=$N$14,F15:F558))</f>
        <v>0</v>
      </c>
      <c r="S16">
        <f t="array" ref="S16">AVERAGE(IF($B$15:$B$558=$N$14,G15:G558))</f>
        <v>0</v>
      </c>
      <c r="T16">
        <f t="array" ref="T16">AVERAGE(IF($B$15:$B$558=$N$14,H15:H558))</f>
        <v>0</v>
      </c>
      <c r="U16">
        <f t="array" ref="U16">AVERAGE(IF($B$15:$B$558=$N$14,I15:I558))</f>
        <v>0</v>
      </c>
      <c r="V16">
        <f t="array" ref="V16">AVERAGE(IF($B$15:$B$558=$N$14,J15:J558))</f>
        <v>0</v>
      </c>
      <c r="W16">
        <f t="array" ref="W16">AVERAGE(IF($B$15:$B$558=$N$14,K15:K558))</f>
        <v>0</v>
      </c>
      <c r="X16">
        <f t="array" ref="X16">AVERAGE(IF($B$15:$B$558=$N$14,L15:L558))</f>
        <v>0</v>
      </c>
    </row>
    <row r="17" spans="1:24" x14ac:dyDescent="0.25">
      <c r="A17" s="5">
        <f t="shared" si="1"/>
        <v>3</v>
      </c>
      <c r="B17" s="177"/>
      <c r="C17" s="94"/>
      <c r="D17" s="94"/>
      <c r="E17" s="94"/>
      <c r="F17" s="94"/>
      <c r="G17" s="94"/>
      <c r="H17" s="94"/>
      <c r="I17" s="94"/>
      <c r="J17" s="94"/>
      <c r="K17" s="94"/>
      <c r="L17" s="94"/>
      <c r="N17" s="8" t="s">
        <v>21</v>
      </c>
      <c r="O17">
        <f t="array" ref="O17">_xlfn.STDEV.P(IF($B$15:$B$558=$N$14,C15:C558))</f>
        <v>0</v>
      </c>
      <c r="P17">
        <f t="array" ref="P17">_xlfn.STDEV.P(IF($B$15:$B$558=$N$14,D15:D558))</f>
        <v>0</v>
      </c>
      <c r="Q17">
        <f t="array" ref="Q17">_xlfn.STDEV.P(IF($B$15:$B$558=$N$14,E15:E558))</f>
        <v>0</v>
      </c>
      <c r="R17">
        <f t="array" ref="R17">_xlfn.STDEV.P(IF($B$15:$B$558=$N$14,F15:F558))</f>
        <v>0</v>
      </c>
      <c r="S17">
        <f t="array" ref="S17">_xlfn.STDEV.P(IF($B$15:$B$558=$N$14,G15:G558))</f>
        <v>0</v>
      </c>
      <c r="T17">
        <f t="array" ref="T17">_xlfn.STDEV.P(IF($B$15:$B$558=$N$14,H15:H558))</f>
        <v>0</v>
      </c>
      <c r="U17">
        <f t="array" ref="U17">_xlfn.STDEV.P(IF($B$15:$B$558=$N$14,I15:I558))</f>
        <v>0</v>
      </c>
      <c r="V17">
        <f t="array" ref="V17">_xlfn.STDEV.P(IF($B$15:$B$558=$N$14,J15:J558))</f>
        <v>0</v>
      </c>
      <c r="W17">
        <f t="array" ref="W17">_xlfn.STDEV.P(IF($B$15:$B$558=$N$14,K15:K558))</f>
        <v>0</v>
      </c>
      <c r="X17">
        <f t="array" ref="X17">_xlfn.STDEV.P(IF($B$15:$B$558=$N$14,L15:L558))</f>
        <v>0</v>
      </c>
    </row>
    <row r="18" spans="1:24" x14ac:dyDescent="0.25">
      <c r="A18" s="5">
        <f t="shared" si="1"/>
        <v>4</v>
      </c>
      <c r="B18" s="177"/>
      <c r="C18" s="94"/>
      <c r="D18" s="94"/>
      <c r="E18" s="94"/>
      <c r="F18" s="94"/>
      <c r="G18" s="94"/>
      <c r="H18" s="94"/>
      <c r="I18" s="94"/>
      <c r="J18" s="94"/>
      <c r="K18" s="94"/>
      <c r="L18" s="94"/>
      <c r="N18" s="8" t="s">
        <v>22</v>
      </c>
      <c r="O18" t="e">
        <f t="shared" ref="O18:V18" si="2">O17/SQRT(n_1)</f>
        <v>#DIV/0!</v>
      </c>
      <c r="P18" t="e">
        <f t="shared" si="2"/>
        <v>#DIV/0!</v>
      </c>
      <c r="Q18" t="e">
        <f t="shared" si="2"/>
        <v>#DIV/0!</v>
      </c>
      <c r="R18" t="e">
        <f t="shared" si="2"/>
        <v>#DIV/0!</v>
      </c>
      <c r="S18" t="e">
        <f t="shared" si="2"/>
        <v>#DIV/0!</v>
      </c>
      <c r="T18" t="e">
        <f t="shared" si="2"/>
        <v>#DIV/0!</v>
      </c>
      <c r="U18" t="e">
        <f t="shared" si="2"/>
        <v>#DIV/0!</v>
      </c>
      <c r="V18" t="e">
        <f t="shared" si="2"/>
        <v>#DIV/0!</v>
      </c>
      <c r="W18" t="e">
        <f t="shared" ref="W18:X18" si="3">W17/SQRT(n_1)</f>
        <v>#DIV/0!</v>
      </c>
      <c r="X18" t="e">
        <f t="shared" si="3"/>
        <v>#DIV/0!</v>
      </c>
    </row>
    <row r="19" spans="1:24" x14ac:dyDescent="0.25">
      <c r="A19" s="5">
        <f t="shared" si="1"/>
        <v>5</v>
      </c>
      <c r="B19" s="177"/>
      <c r="C19" s="94"/>
      <c r="D19" s="94"/>
      <c r="E19" s="94"/>
      <c r="F19" s="94"/>
      <c r="G19" s="94"/>
      <c r="H19" s="94"/>
      <c r="I19" s="94"/>
      <c r="J19" s="94"/>
      <c r="K19" s="94"/>
      <c r="L19" s="94"/>
      <c r="N19" s="8" t="s">
        <v>23</v>
      </c>
      <c r="O19" t="e">
        <f>TINV(0.05,n_1-1)</f>
        <v>#NUM!</v>
      </c>
      <c r="P19" t="e">
        <f t="shared" ref="P19:X19" si="4">TINV(0.05,n_1-1)</f>
        <v>#NUM!</v>
      </c>
      <c r="Q19" t="e">
        <f t="shared" si="4"/>
        <v>#NUM!</v>
      </c>
      <c r="R19" t="e">
        <f t="shared" si="4"/>
        <v>#NUM!</v>
      </c>
      <c r="S19" t="e">
        <f t="shared" si="4"/>
        <v>#NUM!</v>
      </c>
      <c r="T19" t="e">
        <f t="shared" si="4"/>
        <v>#NUM!</v>
      </c>
      <c r="U19" t="e">
        <f t="shared" si="4"/>
        <v>#NUM!</v>
      </c>
      <c r="V19" t="e">
        <f t="shared" si="4"/>
        <v>#NUM!</v>
      </c>
      <c r="W19" t="e">
        <f>TINV(0.05,n_1-1)</f>
        <v>#NUM!</v>
      </c>
      <c r="X19" t="e">
        <f t="shared" si="4"/>
        <v>#NUM!</v>
      </c>
    </row>
    <row r="20" spans="1:24" x14ac:dyDescent="0.25">
      <c r="A20" s="5">
        <f t="shared" si="1"/>
        <v>6</v>
      </c>
      <c r="B20" s="177"/>
      <c r="C20" s="94"/>
      <c r="D20" s="94"/>
      <c r="E20" s="94"/>
      <c r="F20" s="94"/>
      <c r="G20" s="94"/>
      <c r="H20" s="94"/>
      <c r="I20" s="94"/>
      <c r="J20" s="94"/>
      <c r="K20" s="94"/>
      <c r="L20" s="94"/>
      <c r="N20" s="8" t="s">
        <v>24</v>
      </c>
      <c r="O20" t="e">
        <f>O18*O19</f>
        <v>#DIV/0!</v>
      </c>
      <c r="P20" t="e">
        <f t="shared" ref="P20:V20" si="5">P18*P19</f>
        <v>#DIV/0!</v>
      </c>
      <c r="Q20" t="e">
        <f t="shared" si="5"/>
        <v>#DIV/0!</v>
      </c>
      <c r="R20" t="e">
        <f t="shared" si="5"/>
        <v>#DIV/0!</v>
      </c>
      <c r="S20" t="e">
        <f t="shared" si="5"/>
        <v>#DIV/0!</v>
      </c>
      <c r="T20" t="e">
        <f t="shared" si="5"/>
        <v>#DIV/0!</v>
      </c>
      <c r="U20" t="e">
        <f t="shared" si="5"/>
        <v>#DIV/0!</v>
      </c>
      <c r="V20" t="e">
        <f t="shared" si="5"/>
        <v>#DIV/0!</v>
      </c>
      <c r="W20" t="e">
        <f>W18*W19</f>
        <v>#DIV/0!</v>
      </c>
      <c r="X20" t="e">
        <f t="shared" ref="X20" si="6">X18*X19</f>
        <v>#DIV/0!</v>
      </c>
    </row>
    <row r="21" spans="1:24" x14ac:dyDescent="0.25">
      <c r="A21" s="5">
        <f t="shared" si="1"/>
        <v>7</v>
      </c>
      <c r="B21" s="177"/>
      <c r="C21" s="94"/>
      <c r="D21" s="94"/>
      <c r="E21" s="94"/>
      <c r="F21" s="94"/>
      <c r="G21" s="94"/>
      <c r="H21" s="94"/>
      <c r="I21" s="94"/>
      <c r="J21" s="94"/>
      <c r="K21" s="94"/>
      <c r="L21" s="94"/>
      <c r="N21" s="8" t="s">
        <v>25</v>
      </c>
      <c r="O21" t="e">
        <f>O16-O18*O19</f>
        <v>#DIV/0!</v>
      </c>
      <c r="P21" t="e">
        <f t="shared" ref="P21:X21" si="7">P16-P18*P19</f>
        <v>#DIV/0!</v>
      </c>
      <c r="Q21" t="e">
        <f t="shared" si="7"/>
        <v>#DIV/0!</v>
      </c>
      <c r="R21" t="e">
        <f t="shared" si="7"/>
        <v>#DIV/0!</v>
      </c>
      <c r="S21" t="e">
        <f t="shared" si="7"/>
        <v>#DIV/0!</v>
      </c>
      <c r="T21" t="e">
        <f t="shared" si="7"/>
        <v>#DIV/0!</v>
      </c>
      <c r="U21" t="e">
        <f t="shared" si="7"/>
        <v>#DIV/0!</v>
      </c>
      <c r="V21" t="e">
        <f t="shared" si="7"/>
        <v>#DIV/0!</v>
      </c>
      <c r="W21" t="e">
        <f t="shared" si="7"/>
        <v>#DIV/0!</v>
      </c>
      <c r="X21" t="e">
        <f t="shared" si="7"/>
        <v>#DIV/0!</v>
      </c>
    </row>
    <row r="22" spans="1:24" x14ac:dyDescent="0.25">
      <c r="A22" s="5">
        <f t="shared" si="1"/>
        <v>8</v>
      </c>
      <c r="B22" s="177"/>
      <c r="C22" s="94"/>
      <c r="D22" s="94"/>
      <c r="E22" s="94"/>
      <c r="F22" s="94"/>
      <c r="G22" s="94"/>
      <c r="H22" s="94"/>
      <c r="I22" s="94"/>
      <c r="J22" s="94"/>
      <c r="K22" s="94"/>
      <c r="L22" s="94"/>
      <c r="N22" s="8" t="s">
        <v>26</v>
      </c>
      <c r="O22" t="e">
        <f>O16+O18*O19</f>
        <v>#DIV/0!</v>
      </c>
      <c r="P22" t="e">
        <f t="shared" ref="P22:X22" si="8">P16+P18*P19</f>
        <v>#DIV/0!</v>
      </c>
      <c r="Q22" t="e">
        <f t="shared" si="8"/>
        <v>#DIV/0!</v>
      </c>
      <c r="R22" t="e">
        <f t="shared" si="8"/>
        <v>#DIV/0!</v>
      </c>
      <c r="S22" t="e">
        <f t="shared" si="8"/>
        <v>#DIV/0!</v>
      </c>
      <c r="T22" t="e">
        <f t="shared" si="8"/>
        <v>#DIV/0!</v>
      </c>
      <c r="U22" t="e">
        <f t="shared" si="8"/>
        <v>#DIV/0!</v>
      </c>
      <c r="V22" t="e">
        <f t="shared" si="8"/>
        <v>#DIV/0!</v>
      </c>
      <c r="W22" t="e">
        <f t="shared" si="8"/>
        <v>#DIV/0!</v>
      </c>
      <c r="X22" t="e">
        <f t="shared" si="8"/>
        <v>#DIV/0!</v>
      </c>
    </row>
    <row r="23" spans="1:24" x14ac:dyDescent="0.25">
      <c r="A23" s="5">
        <f t="shared" si="1"/>
        <v>9</v>
      </c>
      <c r="B23" s="177"/>
      <c r="C23" s="94"/>
      <c r="D23" s="94"/>
      <c r="E23" s="94"/>
      <c r="F23" s="94"/>
      <c r="G23" s="94"/>
      <c r="H23" s="94"/>
      <c r="I23" s="94"/>
      <c r="J23" s="94"/>
      <c r="K23" s="94"/>
      <c r="L23" s="94"/>
    </row>
    <row r="24" spans="1:24" x14ac:dyDescent="0.25">
      <c r="A24" s="5">
        <f t="shared" si="1"/>
        <v>10</v>
      </c>
      <c r="B24" s="177"/>
      <c r="C24" s="94"/>
      <c r="D24" s="94"/>
      <c r="E24" s="94"/>
      <c r="F24" s="94"/>
      <c r="G24" s="94"/>
      <c r="H24" s="94"/>
      <c r="I24" s="94"/>
      <c r="J24" s="94"/>
      <c r="K24" s="94"/>
      <c r="L24" s="94"/>
      <c r="N24">
        <f>D6</f>
        <v>0</v>
      </c>
    </row>
    <row r="25" spans="1:24" x14ac:dyDescent="0.25">
      <c r="A25" s="5">
        <f t="shared" si="1"/>
        <v>11</v>
      </c>
      <c r="B25" s="177"/>
      <c r="C25" s="94"/>
      <c r="D25" s="94"/>
      <c r="E25" s="94"/>
      <c r="F25" s="94"/>
      <c r="G25" s="94"/>
      <c r="H25" s="94"/>
      <c r="I25" s="94"/>
      <c r="J25" s="94"/>
      <c r="K25" s="94"/>
      <c r="L25" s="94"/>
      <c r="N25" s="7" t="s">
        <v>27</v>
      </c>
    </row>
    <row r="26" spans="1:24" x14ac:dyDescent="0.25">
      <c r="A26" s="5">
        <f t="shared" si="1"/>
        <v>12</v>
      </c>
      <c r="B26" s="177"/>
      <c r="C26" s="94"/>
      <c r="D26" s="94"/>
      <c r="E26" s="94"/>
      <c r="F26" s="94"/>
      <c r="G26" s="94"/>
      <c r="H26" s="94"/>
      <c r="I26" s="94"/>
      <c r="J26" s="94"/>
      <c r="K26" s="94"/>
      <c r="L26" s="94"/>
      <c r="N26" s="8" t="s">
        <v>20</v>
      </c>
      <c r="O26">
        <f t="array" ref="O26">AVERAGE(IF($B$15:$B$558=$N$24,C15:C558))</f>
        <v>0</v>
      </c>
      <c r="P26">
        <f t="array" ref="P26">AVERAGE(IF($B$15:$B$558=$N$24,D15:D558))</f>
        <v>0</v>
      </c>
      <c r="Q26">
        <f t="array" ref="Q26">AVERAGE(IF($B$15:$B$558=$N$24,E15:E558))</f>
        <v>0</v>
      </c>
      <c r="R26">
        <f t="array" ref="R26">AVERAGE(IF($B$15:$B$558=$N$24,F15:F558))</f>
        <v>0</v>
      </c>
      <c r="S26">
        <f t="array" ref="S26">AVERAGE(IF($B$15:$B$558=$N$24,G15:G558))</f>
        <v>0</v>
      </c>
      <c r="T26">
        <f t="array" ref="T26">AVERAGE(IF($B$15:$B$558=$N$24,H15:H558))</f>
        <v>0</v>
      </c>
      <c r="U26">
        <f t="array" ref="U26">AVERAGE(IF($B$15:$B$558=$N$24,I15:I558))</f>
        <v>0</v>
      </c>
      <c r="V26">
        <f t="array" ref="V26">AVERAGE(IF($B$15:$B$558=$N$24,J15:J558))</f>
        <v>0</v>
      </c>
      <c r="W26">
        <f t="array" ref="W26">AVERAGE(IF($B$15:$B$558=$N$24,K15:K558))</f>
        <v>0</v>
      </c>
      <c r="X26">
        <f t="array" ref="X26">AVERAGE(IF($B$15:$B$558=$N$24,L15:L558))</f>
        <v>0</v>
      </c>
    </row>
    <row r="27" spans="1:24" x14ac:dyDescent="0.25">
      <c r="A27" s="5">
        <f t="shared" si="1"/>
        <v>13</v>
      </c>
      <c r="B27" s="177"/>
      <c r="C27" s="94"/>
      <c r="D27" s="94"/>
      <c r="E27" s="94"/>
      <c r="F27" s="94"/>
      <c r="G27" s="94"/>
      <c r="H27" s="94"/>
      <c r="I27" s="94"/>
      <c r="J27" s="94"/>
      <c r="K27" s="94"/>
      <c r="L27" s="94"/>
      <c r="N27" s="8" t="s">
        <v>21</v>
      </c>
      <c r="O27">
        <f t="array" ref="O27">_xlfn.STDEV.P(IF($B$15:$B$558=$N$24,C15:C558))</f>
        <v>0</v>
      </c>
      <c r="P27">
        <f t="array" ref="P27">_xlfn.STDEV.P(IF($B$15:$B$558=$N$24,D15:D558))</f>
        <v>0</v>
      </c>
      <c r="Q27">
        <f t="array" ref="Q27">_xlfn.STDEV.P(IF($B$15:$B$558=$N$24,E15:E558))</f>
        <v>0</v>
      </c>
      <c r="R27">
        <f t="array" ref="R27">_xlfn.STDEV.P(IF($B$15:$B$558=$N$24,F15:F558))</f>
        <v>0</v>
      </c>
      <c r="S27">
        <f t="array" ref="S27">_xlfn.STDEV.P(IF($B$15:$B$558=$N$24,G15:G558))</f>
        <v>0</v>
      </c>
      <c r="T27">
        <f t="array" ref="T27">_xlfn.STDEV.P(IF($B$15:$B$558=$N$24,H15:H558))</f>
        <v>0</v>
      </c>
      <c r="U27">
        <f t="array" ref="U27">_xlfn.STDEV.P(IF($B$15:$B$558=$N$24,I15:I558))</f>
        <v>0</v>
      </c>
      <c r="V27">
        <f t="array" ref="V27">_xlfn.STDEV.P(IF($B$15:$B$558=$N$24,J15:J558))</f>
        <v>0</v>
      </c>
      <c r="W27">
        <f t="array" ref="W27">_xlfn.STDEV.P(IF($B$15:$B$558=$N$24,K15:K558))</f>
        <v>0</v>
      </c>
      <c r="X27">
        <f t="array" ref="X27">_xlfn.STDEV.P(IF($B$15:$B$558=$N$24,L15:L558))</f>
        <v>0</v>
      </c>
    </row>
    <row r="28" spans="1:24" x14ac:dyDescent="0.25">
      <c r="A28" s="5">
        <f t="shared" si="1"/>
        <v>14</v>
      </c>
      <c r="B28" s="177"/>
      <c r="C28" s="94"/>
      <c r="D28" s="94"/>
      <c r="E28" s="94"/>
      <c r="F28" s="94"/>
      <c r="G28" s="94"/>
      <c r="H28" s="94"/>
      <c r="I28" s="94"/>
      <c r="J28" s="94"/>
      <c r="K28" s="94"/>
      <c r="L28" s="94"/>
      <c r="N28" s="8" t="s">
        <v>22</v>
      </c>
      <c r="O28" t="e">
        <f t="shared" ref="O28:V28" si="9">O27/SQRT(n_2)</f>
        <v>#DIV/0!</v>
      </c>
      <c r="P28" t="e">
        <f t="shared" si="9"/>
        <v>#DIV/0!</v>
      </c>
      <c r="Q28" t="e">
        <f t="shared" si="9"/>
        <v>#DIV/0!</v>
      </c>
      <c r="R28" t="e">
        <f t="shared" si="9"/>
        <v>#DIV/0!</v>
      </c>
      <c r="S28" t="e">
        <f t="shared" si="9"/>
        <v>#DIV/0!</v>
      </c>
      <c r="T28" t="e">
        <f t="shared" si="9"/>
        <v>#DIV/0!</v>
      </c>
      <c r="U28" t="e">
        <f t="shared" si="9"/>
        <v>#DIV/0!</v>
      </c>
      <c r="V28" t="e">
        <f t="shared" si="9"/>
        <v>#DIV/0!</v>
      </c>
      <c r="W28" t="e">
        <f t="shared" ref="W28:X28" si="10">W27/SQRT(n_2)</f>
        <v>#DIV/0!</v>
      </c>
      <c r="X28" t="e">
        <f t="shared" si="10"/>
        <v>#DIV/0!</v>
      </c>
    </row>
    <row r="29" spans="1:24" x14ac:dyDescent="0.25">
      <c r="A29" s="5">
        <f t="shared" si="1"/>
        <v>15</v>
      </c>
      <c r="B29" s="177"/>
      <c r="C29" s="94"/>
      <c r="D29" s="94"/>
      <c r="E29" s="94"/>
      <c r="F29" s="94"/>
      <c r="G29" s="94"/>
      <c r="H29" s="94"/>
      <c r="I29" s="94"/>
      <c r="J29" s="94"/>
      <c r="K29" s="94"/>
      <c r="L29" s="94"/>
      <c r="N29" s="8" t="s">
        <v>23</v>
      </c>
      <c r="O29" t="e">
        <f t="shared" ref="O29:X29" si="11">TINV(0.05,n_2-1)</f>
        <v>#NUM!</v>
      </c>
      <c r="P29" t="e">
        <f t="shared" si="11"/>
        <v>#NUM!</v>
      </c>
      <c r="Q29" t="e">
        <f t="shared" si="11"/>
        <v>#NUM!</v>
      </c>
      <c r="R29" t="e">
        <f t="shared" si="11"/>
        <v>#NUM!</v>
      </c>
      <c r="S29" t="e">
        <f t="shared" si="11"/>
        <v>#NUM!</v>
      </c>
      <c r="T29" t="e">
        <f t="shared" si="11"/>
        <v>#NUM!</v>
      </c>
      <c r="U29" t="e">
        <f t="shared" si="11"/>
        <v>#NUM!</v>
      </c>
      <c r="V29" t="e">
        <f t="shared" si="11"/>
        <v>#NUM!</v>
      </c>
      <c r="W29" t="e">
        <f t="shared" si="11"/>
        <v>#NUM!</v>
      </c>
      <c r="X29" t="e">
        <f t="shared" si="11"/>
        <v>#NUM!</v>
      </c>
    </row>
    <row r="30" spans="1:24" x14ac:dyDescent="0.25">
      <c r="A30" s="5">
        <f t="shared" si="1"/>
        <v>16</v>
      </c>
      <c r="B30" s="177"/>
      <c r="C30" s="94"/>
      <c r="D30" s="94"/>
      <c r="E30" s="94"/>
      <c r="F30" s="94"/>
      <c r="G30" s="94"/>
      <c r="H30" s="94"/>
      <c r="I30" s="94"/>
      <c r="J30" s="94"/>
      <c r="K30" s="94"/>
      <c r="L30" s="94"/>
      <c r="N30" s="8" t="s">
        <v>24</v>
      </c>
      <c r="O30" t="e">
        <f>O28*O29</f>
        <v>#DIV/0!</v>
      </c>
      <c r="P30" t="e">
        <f t="shared" ref="P30:R30" si="12">P28*P29</f>
        <v>#DIV/0!</v>
      </c>
      <c r="Q30" t="e">
        <f t="shared" si="12"/>
        <v>#DIV/0!</v>
      </c>
      <c r="R30" t="e">
        <f t="shared" si="12"/>
        <v>#DIV/0!</v>
      </c>
      <c r="S30" t="e">
        <f>S28*S29</f>
        <v>#DIV/0!</v>
      </c>
      <c r="T30" t="e">
        <f t="shared" ref="T30:V30" si="13">T28*T29</f>
        <v>#DIV/0!</v>
      </c>
      <c r="U30" t="e">
        <f t="shared" si="13"/>
        <v>#DIV/0!</v>
      </c>
      <c r="V30" t="e">
        <f t="shared" si="13"/>
        <v>#DIV/0!</v>
      </c>
      <c r="W30" t="e">
        <f>W28*W29</f>
        <v>#DIV/0!</v>
      </c>
      <c r="X30" t="e">
        <f t="shared" ref="X30" si="14">X28*X29</f>
        <v>#DIV/0!</v>
      </c>
    </row>
    <row r="31" spans="1:24" x14ac:dyDescent="0.25">
      <c r="A31" s="5">
        <f t="shared" si="1"/>
        <v>17</v>
      </c>
      <c r="B31" s="177"/>
      <c r="C31" s="94"/>
      <c r="D31" s="94"/>
      <c r="E31" s="94"/>
      <c r="F31" s="94"/>
      <c r="G31" s="94"/>
      <c r="H31" s="94"/>
      <c r="I31" s="94"/>
      <c r="J31" s="94"/>
      <c r="K31" s="94"/>
      <c r="L31" s="94"/>
      <c r="N31" s="8" t="s">
        <v>25</v>
      </c>
      <c r="O31" t="e">
        <f>O26-O28*O29</f>
        <v>#DIV/0!</v>
      </c>
      <c r="P31" t="e">
        <f t="shared" ref="P31:X31" si="15">P26-P28*P29</f>
        <v>#DIV/0!</v>
      </c>
      <c r="Q31" t="e">
        <f t="shared" si="15"/>
        <v>#DIV/0!</v>
      </c>
      <c r="R31" t="e">
        <f t="shared" si="15"/>
        <v>#DIV/0!</v>
      </c>
      <c r="S31" t="e">
        <f t="shared" si="15"/>
        <v>#DIV/0!</v>
      </c>
      <c r="T31" t="e">
        <f t="shared" si="15"/>
        <v>#DIV/0!</v>
      </c>
      <c r="U31" t="e">
        <f t="shared" si="15"/>
        <v>#DIV/0!</v>
      </c>
      <c r="V31" t="e">
        <f t="shared" si="15"/>
        <v>#DIV/0!</v>
      </c>
      <c r="W31" t="e">
        <f t="shared" si="15"/>
        <v>#DIV/0!</v>
      </c>
      <c r="X31" t="e">
        <f t="shared" si="15"/>
        <v>#DIV/0!</v>
      </c>
    </row>
    <row r="32" spans="1:24" x14ac:dyDescent="0.25">
      <c r="A32" s="5">
        <f t="shared" si="1"/>
        <v>18</v>
      </c>
      <c r="B32" s="177"/>
      <c r="C32" s="94"/>
      <c r="D32" s="94"/>
      <c r="E32" s="94"/>
      <c r="F32" s="94"/>
      <c r="G32" s="94"/>
      <c r="H32" s="94"/>
      <c r="I32" s="94"/>
      <c r="J32" s="94"/>
      <c r="K32" s="94"/>
      <c r="L32" s="94"/>
      <c r="N32" s="8" t="s">
        <v>26</v>
      </c>
      <c r="O32" t="e">
        <f>O26+O28*O29</f>
        <v>#DIV/0!</v>
      </c>
      <c r="P32" t="e">
        <f t="shared" ref="P32:X32" si="16">P26+P28*P29</f>
        <v>#DIV/0!</v>
      </c>
      <c r="Q32" t="e">
        <f t="shared" si="16"/>
        <v>#DIV/0!</v>
      </c>
      <c r="R32" t="e">
        <f t="shared" si="16"/>
        <v>#DIV/0!</v>
      </c>
      <c r="S32" t="e">
        <f t="shared" si="16"/>
        <v>#DIV/0!</v>
      </c>
      <c r="T32" t="e">
        <f t="shared" si="16"/>
        <v>#DIV/0!</v>
      </c>
      <c r="U32" t="e">
        <f t="shared" si="16"/>
        <v>#DIV/0!</v>
      </c>
      <c r="V32" t="e">
        <f t="shared" si="16"/>
        <v>#DIV/0!</v>
      </c>
      <c r="W32" t="e">
        <f t="shared" si="16"/>
        <v>#DIV/0!</v>
      </c>
      <c r="X32" t="e">
        <f t="shared" si="16"/>
        <v>#DIV/0!</v>
      </c>
    </row>
    <row r="33" spans="1:24" x14ac:dyDescent="0.25">
      <c r="A33" s="5">
        <f t="shared" si="1"/>
        <v>19</v>
      </c>
      <c r="B33" s="177"/>
      <c r="C33" s="94"/>
      <c r="D33" s="94"/>
      <c r="E33" s="94"/>
      <c r="F33" s="94"/>
      <c r="G33" s="94"/>
      <c r="H33" s="94"/>
      <c r="I33" s="94"/>
      <c r="J33" s="94"/>
      <c r="K33" s="94"/>
      <c r="L33" s="94"/>
    </row>
    <row r="34" spans="1:24" x14ac:dyDescent="0.25">
      <c r="A34" s="5">
        <f t="shared" si="1"/>
        <v>20</v>
      </c>
      <c r="B34" s="177"/>
      <c r="C34" s="94"/>
      <c r="D34" s="94"/>
      <c r="E34" s="94"/>
      <c r="F34" s="94"/>
      <c r="G34" s="94"/>
      <c r="H34" s="94"/>
      <c r="I34" s="94"/>
      <c r="J34" s="94"/>
      <c r="K34" s="94"/>
      <c r="L34" s="94"/>
      <c r="N34">
        <f>D7</f>
        <v>0</v>
      </c>
    </row>
    <row r="35" spans="1:24" x14ac:dyDescent="0.25">
      <c r="A35" s="5">
        <f t="shared" si="1"/>
        <v>21</v>
      </c>
      <c r="B35" s="177"/>
      <c r="C35" s="94"/>
      <c r="D35" s="94"/>
      <c r="E35" s="94"/>
      <c r="F35" s="94"/>
      <c r="G35" s="94"/>
      <c r="H35" s="94"/>
      <c r="I35" s="94"/>
      <c r="J35" s="94"/>
      <c r="K35" s="94"/>
      <c r="L35" s="94"/>
      <c r="N35" s="7" t="s">
        <v>28</v>
      </c>
    </row>
    <row r="36" spans="1:24" x14ac:dyDescent="0.25">
      <c r="A36" s="5">
        <f t="shared" si="1"/>
        <v>22</v>
      </c>
      <c r="B36" s="177"/>
      <c r="C36" s="94"/>
      <c r="D36" s="94"/>
      <c r="E36" s="94"/>
      <c r="F36" s="94"/>
      <c r="G36" s="94"/>
      <c r="H36" s="94"/>
      <c r="I36" s="94"/>
      <c r="J36" s="94"/>
      <c r="K36" s="94"/>
      <c r="L36" s="94"/>
      <c r="N36" s="8" t="s">
        <v>20</v>
      </c>
      <c r="O36">
        <f t="array" ref="O36">AVERAGE(IF($B$15:$B$558=$N$34,C15:C558))</f>
        <v>0</v>
      </c>
      <c r="P36">
        <f t="array" ref="P36">AVERAGE(IF($B$15:$B$558=$N$34,D15:D558))</f>
        <v>0</v>
      </c>
      <c r="Q36">
        <f t="array" ref="Q36">AVERAGE(IF($B$15:$B$558=$N$34,E15:E558))</f>
        <v>0</v>
      </c>
      <c r="R36">
        <f t="array" ref="R36">AVERAGE(IF($B$15:$B$558=$N$34,F15:F558))</f>
        <v>0</v>
      </c>
      <c r="S36">
        <f t="array" ref="S36">AVERAGE(IF($B$15:$B$558=$N$34,G15:G558))</f>
        <v>0</v>
      </c>
      <c r="T36">
        <f t="array" ref="T36">AVERAGE(IF($B$15:$B$558=$N$34,H15:H558))</f>
        <v>0</v>
      </c>
      <c r="U36">
        <f t="array" ref="U36">AVERAGE(IF($B$15:$B$558=$N$34,I15:I558))</f>
        <v>0</v>
      </c>
      <c r="V36">
        <f t="array" ref="V36">AVERAGE(IF($B$15:$B$558=$N$34,J15:J558))</f>
        <v>0</v>
      </c>
      <c r="W36">
        <f t="array" ref="W36">AVERAGE(IF($B$15:$B$558=$N$34,K15:K558))</f>
        <v>0</v>
      </c>
      <c r="X36">
        <f t="array" ref="X36">AVERAGE(IF($B$15:$B$558=$N$34,L15:L558))</f>
        <v>0</v>
      </c>
    </row>
    <row r="37" spans="1:24" x14ac:dyDescent="0.25">
      <c r="A37" s="5">
        <f t="shared" si="1"/>
        <v>23</v>
      </c>
      <c r="B37" s="177"/>
      <c r="C37" s="94"/>
      <c r="D37" s="94"/>
      <c r="E37" s="94"/>
      <c r="F37" s="94"/>
      <c r="G37" s="94"/>
      <c r="H37" s="94"/>
      <c r="I37" s="94"/>
      <c r="J37" s="94"/>
      <c r="K37" s="94"/>
      <c r="L37" s="94"/>
      <c r="N37" s="8" t="s">
        <v>21</v>
      </c>
      <c r="O37">
        <f t="array" ref="O37">_xlfn.STDEV.P(IF($B$15:$B$558=$N$34,C15:C558))</f>
        <v>0</v>
      </c>
      <c r="P37">
        <f t="array" ref="P37">_xlfn.STDEV.P(IF($B$15:$B$558=$N$34,D15:D558))</f>
        <v>0</v>
      </c>
      <c r="Q37">
        <f t="array" ref="Q37">_xlfn.STDEV.P(IF($B$15:$B$558=$N$34,E15:E558))</f>
        <v>0</v>
      </c>
      <c r="R37">
        <f t="array" ref="R37">_xlfn.STDEV.P(IF($B$15:$B$558=$N$34,F15:F558))</f>
        <v>0</v>
      </c>
      <c r="S37">
        <f t="array" ref="S37">_xlfn.STDEV.P(IF($B$15:$B$558=$N$34,G15:G558))</f>
        <v>0</v>
      </c>
      <c r="T37">
        <f t="array" ref="T37">_xlfn.STDEV.P(IF($B$15:$B$558=$N$34,H15:H558))</f>
        <v>0</v>
      </c>
      <c r="U37">
        <f t="array" ref="U37">_xlfn.STDEV.P(IF($B$15:$B$558=$N$34,I15:I558))</f>
        <v>0</v>
      </c>
      <c r="V37">
        <f t="array" ref="V37">_xlfn.STDEV.P(IF($B$15:$B$558=$N$34,J15:J558))</f>
        <v>0</v>
      </c>
      <c r="W37">
        <f t="array" ref="W37">_xlfn.STDEV.P(IF($B$15:$B$558=$N$34,K15:K558))</f>
        <v>0</v>
      </c>
      <c r="X37">
        <f t="array" ref="X37">_xlfn.STDEV.P(IF($B$15:$B$558=$N$34,L15:L558))</f>
        <v>0</v>
      </c>
    </row>
    <row r="38" spans="1:24" x14ac:dyDescent="0.25">
      <c r="A38" s="5">
        <f t="shared" si="1"/>
        <v>24</v>
      </c>
      <c r="B38" s="177"/>
      <c r="C38" s="94"/>
      <c r="D38" s="94"/>
      <c r="E38" s="94"/>
      <c r="F38" s="94"/>
      <c r="G38" s="94"/>
      <c r="H38" s="94"/>
      <c r="I38" s="94"/>
      <c r="J38" s="94"/>
      <c r="K38" s="94"/>
      <c r="L38" s="94"/>
      <c r="N38" s="8" t="s">
        <v>22</v>
      </c>
      <c r="O38" t="e">
        <f t="shared" ref="O38:V38" si="17">O37/SQRT(n_3)</f>
        <v>#DIV/0!</v>
      </c>
      <c r="P38" t="e">
        <f t="shared" si="17"/>
        <v>#DIV/0!</v>
      </c>
      <c r="Q38" t="e">
        <f t="shared" si="17"/>
        <v>#DIV/0!</v>
      </c>
      <c r="R38" t="e">
        <f t="shared" si="17"/>
        <v>#DIV/0!</v>
      </c>
      <c r="S38" t="e">
        <f t="shared" si="17"/>
        <v>#DIV/0!</v>
      </c>
      <c r="T38" t="e">
        <f t="shared" si="17"/>
        <v>#DIV/0!</v>
      </c>
      <c r="U38" t="e">
        <f t="shared" si="17"/>
        <v>#DIV/0!</v>
      </c>
      <c r="V38" t="e">
        <f t="shared" si="17"/>
        <v>#DIV/0!</v>
      </c>
      <c r="W38" t="e">
        <f t="shared" ref="W38:X38" si="18">W37/SQRT(n_3)</f>
        <v>#DIV/0!</v>
      </c>
      <c r="X38" t="e">
        <f t="shared" si="18"/>
        <v>#DIV/0!</v>
      </c>
    </row>
    <row r="39" spans="1:24" x14ac:dyDescent="0.25">
      <c r="A39" s="5">
        <f t="shared" si="1"/>
        <v>25</v>
      </c>
      <c r="B39" s="177"/>
      <c r="C39" s="94"/>
      <c r="D39" s="94"/>
      <c r="E39" s="94"/>
      <c r="F39" s="94"/>
      <c r="G39" s="94"/>
      <c r="H39" s="94"/>
      <c r="I39" s="94"/>
      <c r="J39" s="94"/>
      <c r="K39" s="94"/>
      <c r="L39" s="94"/>
      <c r="N39" s="8" t="s">
        <v>23</v>
      </c>
      <c r="O39" t="e">
        <f t="shared" ref="O39:X39" si="19">TINV(0.05,n_3-1)</f>
        <v>#NUM!</v>
      </c>
      <c r="P39" t="e">
        <f t="shared" si="19"/>
        <v>#NUM!</v>
      </c>
      <c r="Q39" t="e">
        <f t="shared" si="19"/>
        <v>#NUM!</v>
      </c>
      <c r="R39" t="e">
        <f t="shared" si="19"/>
        <v>#NUM!</v>
      </c>
      <c r="S39" t="e">
        <f t="shared" si="19"/>
        <v>#NUM!</v>
      </c>
      <c r="T39" t="e">
        <f t="shared" si="19"/>
        <v>#NUM!</v>
      </c>
      <c r="U39" t="e">
        <f t="shared" si="19"/>
        <v>#NUM!</v>
      </c>
      <c r="V39" t="e">
        <f t="shared" si="19"/>
        <v>#NUM!</v>
      </c>
      <c r="W39" t="e">
        <f t="shared" si="19"/>
        <v>#NUM!</v>
      </c>
      <c r="X39" t="e">
        <f t="shared" si="19"/>
        <v>#NUM!</v>
      </c>
    </row>
    <row r="40" spans="1:24" x14ac:dyDescent="0.25">
      <c r="A40" s="5">
        <f t="shared" si="1"/>
        <v>26</v>
      </c>
      <c r="B40" s="177"/>
      <c r="C40" s="94"/>
      <c r="D40" s="94"/>
      <c r="E40" s="94"/>
      <c r="F40" s="94"/>
      <c r="G40" s="94"/>
      <c r="H40" s="94"/>
      <c r="I40" s="94"/>
      <c r="J40" s="94"/>
      <c r="K40" s="94"/>
      <c r="L40" s="94"/>
      <c r="N40" s="8" t="s">
        <v>24</v>
      </c>
      <c r="O40" t="e">
        <f>O38*O39</f>
        <v>#DIV/0!</v>
      </c>
      <c r="P40" t="e">
        <f t="shared" ref="P40:V40" si="20">P38*P39</f>
        <v>#DIV/0!</v>
      </c>
      <c r="Q40" t="e">
        <f t="shared" si="20"/>
        <v>#DIV/0!</v>
      </c>
      <c r="R40" t="e">
        <f t="shared" si="20"/>
        <v>#DIV/0!</v>
      </c>
      <c r="S40" t="e">
        <f t="shared" si="20"/>
        <v>#DIV/0!</v>
      </c>
      <c r="T40" t="e">
        <f t="shared" si="20"/>
        <v>#DIV/0!</v>
      </c>
      <c r="U40" t="e">
        <f t="shared" si="20"/>
        <v>#DIV/0!</v>
      </c>
      <c r="V40" t="e">
        <f t="shared" si="20"/>
        <v>#DIV/0!</v>
      </c>
      <c r="W40" t="e">
        <f>W38*W39</f>
        <v>#DIV/0!</v>
      </c>
      <c r="X40" t="e">
        <f t="shared" ref="X40" si="21">X38*X39</f>
        <v>#DIV/0!</v>
      </c>
    </row>
    <row r="41" spans="1:24" x14ac:dyDescent="0.25">
      <c r="A41" s="5">
        <f t="shared" si="1"/>
        <v>27</v>
      </c>
      <c r="B41" s="177"/>
      <c r="C41" s="94"/>
      <c r="D41" s="94"/>
      <c r="E41" s="94"/>
      <c r="F41" s="94"/>
      <c r="G41" s="94"/>
      <c r="H41" s="94"/>
      <c r="I41" s="94"/>
      <c r="J41" s="94"/>
      <c r="K41" s="94"/>
      <c r="L41" s="94"/>
      <c r="N41" s="8" t="s">
        <v>25</v>
      </c>
      <c r="O41" t="e">
        <f>O36-O38*O39</f>
        <v>#DIV/0!</v>
      </c>
      <c r="P41" t="e">
        <f t="shared" ref="P41:X41" si="22">P36-P38*P39</f>
        <v>#DIV/0!</v>
      </c>
      <c r="Q41" t="e">
        <f t="shared" si="22"/>
        <v>#DIV/0!</v>
      </c>
      <c r="R41" t="e">
        <f t="shared" si="22"/>
        <v>#DIV/0!</v>
      </c>
      <c r="S41" t="e">
        <f t="shared" si="22"/>
        <v>#DIV/0!</v>
      </c>
      <c r="T41" t="e">
        <f t="shared" si="22"/>
        <v>#DIV/0!</v>
      </c>
      <c r="U41" t="e">
        <f t="shared" si="22"/>
        <v>#DIV/0!</v>
      </c>
      <c r="V41" t="e">
        <f t="shared" si="22"/>
        <v>#DIV/0!</v>
      </c>
      <c r="W41" t="e">
        <f t="shared" si="22"/>
        <v>#DIV/0!</v>
      </c>
      <c r="X41" t="e">
        <f t="shared" si="22"/>
        <v>#DIV/0!</v>
      </c>
    </row>
    <row r="42" spans="1:24" x14ac:dyDescent="0.25">
      <c r="A42" s="5">
        <f t="shared" si="1"/>
        <v>28</v>
      </c>
      <c r="B42" s="177"/>
      <c r="C42" s="94"/>
      <c r="D42" s="94"/>
      <c r="E42" s="94"/>
      <c r="F42" s="94"/>
      <c r="G42" s="94"/>
      <c r="H42" s="94"/>
      <c r="I42" s="94"/>
      <c r="J42" s="94"/>
      <c r="K42" s="94"/>
      <c r="L42" s="94"/>
      <c r="N42" s="8" t="s">
        <v>26</v>
      </c>
      <c r="O42" t="e">
        <f>O36+O38*O39</f>
        <v>#DIV/0!</v>
      </c>
      <c r="P42" t="e">
        <f t="shared" ref="P42:X42" si="23">P36+P38*P39</f>
        <v>#DIV/0!</v>
      </c>
      <c r="Q42" t="e">
        <f t="shared" si="23"/>
        <v>#DIV/0!</v>
      </c>
      <c r="R42" t="e">
        <f t="shared" si="23"/>
        <v>#DIV/0!</v>
      </c>
      <c r="S42" t="e">
        <f t="shared" si="23"/>
        <v>#DIV/0!</v>
      </c>
      <c r="T42" t="e">
        <f t="shared" si="23"/>
        <v>#DIV/0!</v>
      </c>
      <c r="U42" t="e">
        <f t="shared" si="23"/>
        <v>#DIV/0!</v>
      </c>
      <c r="V42" t="e">
        <f t="shared" si="23"/>
        <v>#DIV/0!</v>
      </c>
      <c r="W42" t="e">
        <f t="shared" si="23"/>
        <v>#DIV/0!</v>
      </c>
      <c r="X42" t="e">
        <f t="shared" si="23"/>
        <v>#DIV/0!</v>
      </c>
    </row>
    <row r="43" spans="1:24" x14ac:dyDescent="0.25">
      <c r="A43" s="5">
        <f t="shared" si="1"/>
        <v>29</v>
      </c>
      <c r="B43" s="177"/>
      <c r="C43" s="94"/>
      <c r="D43" s="94"/>
      <c r="E43" s="94"/>
      <c r="F43" s="94"/>
      <c r="G43" s="94"/>
      <c r="H43" s="94"/>
      <c r="I43" s="94"/>
      <c r="J43" s="94"/>
      <c r="K43" s="94"/>
      <c r="L43" s="94"/>
    </row>
    <row r="44" spans="1:24" x14ac:dyDescent="0.25">
      <c r="A44" s="5">
        <f t="shared" si="1"/>
        <v>30</v>
      </c>
      <c r="B44" s="177"/>
      <c r="C44" s="94"/>
      <c r="D44" s="94"/>
      <c r="E44" s="94"/>
      <c r="F44" s="94"/>
      <c r="G44" s="94"/>
      <c r="H44" s="94"/>
      <c r="I44" s="94"/>
      <c r="J44" s="94"/>
      <c r="K44" s="94"/>
      <c r="L44" s="94"/>
      <c r="N44">
        <f>D8</f>
        <v>0</v>
      </c>
    </row>
    <row r="45" spans="1:24" x14ac:dyDescent="0.25">
      <c r="A45" s="5">
        <f t="shared" si="1"/>
        <v>31</v>
      </c>
      <c r="B45" s="177"/>
      <c r="C45" s="94"/>
      <c r="D45" s="94"/>
      <c r="E45" s="94"/>
      <c r="F45" s="94"/>
      <c r="G45" s="94"/>
      <c r="H45" s="94"/>
      <c r="I45" s="94"/>
      <c r="J45" s="94"/>
      <c r="K45" s="94"/>
      <c r="L45" s="94"/>
      <c r="N45" s="7" t="s">
        <v>29</v>
      </c>
    </row>
    <row r="46" spans="1:24" x14ac:dyDescent="0.25">
      <c r="A46" s="5">
        <f t="shared" si="1"/>
        <v>32</v>
      </c>
      <c r="B46" s="177"/>
      <c r="C46" s="94"/>
      <c r="D46" s="94"/>
      <c r="E46" s="94"/>
      <c r="F46" s="94"/>
      <c r="G46" s="94"/>
      <c r="H46" s="94"/>
      <c r="I46" s="94"/>
      <c r="J46" s="94"/>
      <c r="K46" s="94"/>
      <c r="L46" s="94"/>
      <c r="N46" s="8" t="s">
        <v>20</v>
      </c>
      <c r="O46">
        <f t="array" ref="O46">AVERAGE(IF($B$15:$B$558=$N$44,C15:C558))</f>
        <v>0</v>
      </c>
      <c r="P46">
        <f t="array" ref="P46">AVERAGE(IF($B$15:$B$558=$N$44,D15:D558))</f>
        <v>0</v>
      </c>
      <c r="Q46">
        <f t="array" ref="Q46">AVERAGE(IF($B$15:$B$558=$N$44,E15:E558))</f>
        <v>0</v>
      </c>
      <c r="R46">
        <f t="array" ref="R46">AVERAGE(IF($B$15:$B$558=$N$44,F15:F558))</f>
        <v>0</v>
      </c>
      <c r="S46">
        <f t="array" ref="S46">AVERAGE(IF($B$15:$B$558=$N$44,G15:G558))</f>
        <v>0</v>
      </c>
      <c r="T46">
        <f t="array" ref="T46">AVERAGE(IF($B$15:$B$558=$N$44,H15:H558))</f>
        <v>0</v>
      </c>
      <c r="U46">
        <f t="array" ref="U46">AVERAGE(IF($B$15:$B$558=$N$44,I15:I558))</f>
        <v>0</v>
      </c>
      <c r="V46">
        <f t="array" ref="V46">AVERAGE(IF($B$15:$B$558=$N$44,J15:J558))</f>
        <v>0</v>
      </c>
      <c r="W46">
        <f t="array" ref="W46">AVERAGE(IF($B$15:$B$558=$N$44,K15:K558))</f>
        <v>0</v>
      </c>
      <c r="X46">
        <f t="array" ref="X46">AVERAGE(IF($B$15:$B$558=$N$44,L15:L558))</f>
        <v>0</v>
      </c>
    </row>
    <row r="47" spans="1:24" x14ac:dyDescent="0.25">
      <c r="A47" s="5">
        <f t="shared" si="1"/>
        <v>33</v>
      </c>
      <c r="B47" s="177"/>
      <c r="C47" s="94"/>
      <c r="D47" s="94"/>
      <c r="E47" s="94"/>
      <c r="F47" s="94"/>
      <c r="G47" s="94"/>
      <c r="H47" s="94"/>
      <c r="I47" s="94"/>
      <c r="J47" s="94"/>
      <c r="K47" s="94"/>
      <c r="L47" s="94"/>
      <c r="N47" s="8" t="s">
        <v>21</v>
      </c>
      <c r="O47">
        <f t="array" ref="O47">_xlfn.STDEV.P(IF($B$15:$B$558=$N$44,C15:C558))</f>
        <v>0</v>
      </c>
      <c r="P47">
        <f t="array" ref="P47">_xlfn.STDEV.P(IF($B$15:$B$558=$N$44,D15:D558))</f>
        <v>0</v>
      </c>
      <c r="Q47">
        <f t="array" ref="Q47">_xlfn.STDEV.P(IF($B$15:$B$558=$N$44,E15:E558))</f>
        <v>0</v>
      </c>
      <c r="R47">
        <f t="array" ref="R47">_xlfn.STDEV.P(IF($B$15:$B$558=$N$44,F15:F558))</f>
        <v>0</v>
      </c>
      <c r="S47">
        <f t="array" ref="S47">_xlfn.STDEV.P(IF($B$15:$B$558=$N$44,G15:G558))</f>
        <v>0</v>
      </c>
      <c r="T47">
        <f t="array" ref="T47">_xlfn.STDEV.P(IF($B$15:$B$558=$N$44,H15:H558))</f>
        <v>0</v>
      </c>
      <c r="U47">
        <f t="array" ref="U47">_xlfn.STDEV.P(IF($B$15:$B$558=$N$44,I15:I558))</f>
        <v>0</v>
      </c>
      <c r="V47">
        <f t="array" ref="V47">_xlfn.STDEV.P(IF($B$15:$B$558=$N$44,J15:J558))</f>
        <v>0</v>
      </c>
      <c r="W47">
        <f t="array" ref="W47">_xlfn.STDEV.P(IF($B$15:$B$558=$N$44,K15:K558))</f>
        <v>0</v>
      </c>
      <c r="X47">
        <f t="array" ref="X47">_xlfn.STDEV.P(IF($B$15:$B$558=$N$44,L15:L558))</f>
        <v>0</v>
      </c>
    </row>
    <row r="48" spans="1:24" x14ac:dyDescent="0.25">
      <c r="A48" s="5">
        <f t="shared" si="1"/>
        <v>34</v>
      </c>
      <c r="B48" s="177"/>
      <c r="C48" s="94"/>
      <c r="D48" s="94"/>
      <c r="E48" s="94"/>
      <c r="F48" s="94"/>
      <c r="G48" s="94"/>
      <c r="H48" s="94"/>
      <c r="I48" s="94"/>
      <c r="J48" s="94"/>
      <c r="K48" s="94"/>
      <c r="L48" s="94"/>
      <c r="N48" s="8" t="s">
        <v>22</v>
      </c>
      <c r="O48" t="e">
        <f t="shared" ref="O48:V48" si="24">O47/SQRT(n_4)</f>
        <v>#DIV/0!</v>
      </c>
      <c r="P48" t="e">
        <f t="shared" si="24"/>
        <v>#DIV/0!</v>
      </c>
      <c r="Q48" t="e">
        <f t="shared" si="24"/>
        <v>#DIV/0!</v>
      </c>
      <c r="R48" t="e">
        <f t="shared" si="24"/>
        <v>#DIV/0!</v>
      </c>
      <c r="S48" t="e">
        <f t="shared" si="24"/>
        <v>#DIV/0!</v>
      </c>
      <c r="T48" t="e">
        <f t="shared" si="24"/>
        <v>#DIV/0!</v>
      </c>
      <c r="U48" t="e">
        <f t="shared" si="24"/>
        <v>#DIV/0!</v>
      </c>
      <c r="V48" t="e">
        <f t="shared" si="24"/>
        <v>#DIV/0!</v>
      </c>
      <c r="W48" t="e">
        <f t="shared" ref="W48:X48" si="25">W47/SQRT(n_4)</f>
        <v>#DIV/0!</v>
      </c>
      <c r="X48" t="e">
        <f t="shared" si="25"/>
        <v>#DIV/0!</v>
      </c>
    </row>
    <row r="49" spans="1:24" x14ac:dyDescent="0.25">
      <c r="A49" s="5">
        <f t="shared" si="1"/>
        <v>35</v>
      </c>
      <c r="B49" s="177"/>
      <c r="C49" s="94"/>
      <c r="D49" s="94"/>
      <c r="E49" s="94"/>
      <c r="F49" s="94"/>
      <c r="G49" s="94"/>
      <c r="H49" s="94"/>
      <c r="I49" s="94"/>
      <c r="J49" s="94"/>
      <c r="K49" s="94"/>
      <c r="L49" s="94"/>
      <c r="N49" s="8" t="s">
        <v>23</v>
      </c>
      <c r="O49" t="e">
        <f t="shared" ref="O49:X49" si="26">TINV(0.05,n_4-1)</f>
        <v>#NUM!</v>
      </c>
      <c r="P49" t="e">
        <f t="shared" si="26"/>
        <v>#NUM!</v>
      </c>
      <c r="Q49" t="e">
        <f t="shared" si="26"/>
        <v>#NUM!</v>
      </c>
      <c r="R49" t="e">
        <f t="shared" si="26"/>
        <v>#NUM!</v>
      </c>
      <c r="S49" t="e">
        <f t="shared" si="26"/>
        <v>#NUM!</v>
      </c>
      <c r="T49" t="e">
        <f t="shared" si="26"/>
        <v>#NUM!</v>
      </c>
      <c r="U49" t="e">
        <f t="shared" si="26"/>
        <v>#NUM!</v>
      </c>
      <c r="V49" t="e">
        <f t="shared" si="26"/>
        <v>#NUM!</v>
      </c>
      <c r="W49" t="e">
        <f t="shared" si="26"/>
        <v>#NUM!</v>
      </c>
      <c r="X49" t="e">
        <f t="shared" si="26"/>
        <v>#NUM!</v>
      </c>
    </row>
    <row r="50" spans="1:24" x14ac:dyDescent="0.25">
      <c r="A50" s="5">
        <f t="shared" si="1"/>
        <v>36</v>
      </c>
      <c r="B50" s="177"/>
      <c r="C50" s="94"/>
      <c r="D50" s="94"/>
      <c r="E50" s="94"/>
      <c r="F50" s="94"/>
      <c r="G50" s="94"/>
      <c r="H50" s="94"/>
      <c r="I50" s="94"/>
      <c r="J50" s="94"/>
      <c r="K50" s="94"/>
      <c r="L50" s="94"/>
      <c r="N50" s="8" t="s">
        <v>24</v>
      </c>
      <c r="O50" t="e">
        <f>O48*O49</f>
        <v>#DIV/0!</v>
      </c>
      <c r="P50" t="e">
        <f t="shared" ref="P50:V50" si="27">P48*P49</f>
        <v>#DIV/0!</v>
      </c>
      <c r="Q50" t="e">
        <f t="shared" si="27"/>
        <v>#DIV/0!</v>
      </c>
      <c r="R50" t="e">
        <f t="shared" si="27"/>
        <v>#DIV/0!</v>
      </c>
      <c r="S50" t="e">
        <f t="shared" si="27"/>
        <v>#DIV/0!</v>
      </c>
      <c r="T50" t="e">
        <f t="shared" si="27"/>
        <v>#DIV/0!</v>
      </c>
      <c r="U50" t="e">
        <f t="shared" si="27"/>
        <v>#DIV/0!</v>
      </c>
      <c r="V50" t="e">
        <f t="shared" si="27"/>
        <v>#DIV/0!</v>
      </c>
      <c r="W50" t="e">
        <f>W48*W49</f>
        <v>#DIV/0!</v>
      </c>
      <c r="X50" t="e">
        <f t="shared" ref="X50" si="28">X48*X49</f>
        <v>#DIV/0!</v>
      </c>
    </row>
    <row r="51" spans="1:24" x14ac:dyDescent="0.25">
      <c r="A51" s="5">
        <f t="shared" si="1"/>
        <v>37</v>
      </c>
      <c r="B51" s="177"/>
      <c r="C51" s="94"/>
      <c r="D51" s="94"/>
      <c r="E51" s="94"/>
      <c r="F51" s="94"/>
      <c r="G51" s="94"/>
      <c r="H51" s="94"/>
      <c r="I51" s="94"/>
      <c r="J51" s="94"/>
      <c r="K51" s="94"/>
      <c r="L51" s="94"/>
      <c r="N51" s="8" t="s">
        <v>25</v>
      </c>
      <c r="O51" t="e">
        <f>O46-O48*O49</f>
        <v>#DIV/0!</v>
      </c>
      <c r="P51" t="e">
        <f t="shared" ref="P51:X51" si="29">P46-P48*P49</f>
        <v>#DIV/0!</v>
      </c>
      <c r="Q51" t="e">
        <f t="shared" si="29"/>
        <v>#DIV/0!</v>
      </c>
      <c r="R51" t="e">
        <f t="shared" si="29"/>
        <v>#DIV/0!</v>
      </c>
      <c r="S51" t="e">
        <f t="shared" si="29"/>
        <v>#DIV/0!</v>
      </c>
      <c r="T51" t="e">
        <f t="shared" si="29"/>
        <v>#DIV/0!</v>
      </c>
      <c r="U51" t="e">
        <f t="shared" si="29"/>
        <v>#DIV/0!</v>
      </c>
      <c r="V51" t="e">
        <f t="shared" si="29"/>
        <v>#DIV/0!</v>
      </c>
      <c r="W51" t="e">
        <f t="shared" si="29"/>
        <v>#DIV/0!</v>
      </c>
      <c r="X51" t="e">
        <f t="shared" si="29"/>
        <v>#DIV/0!</v>
      </c>
    </row>
    <row r="52" spans="1:24" x14ac:dyDescent="0.25">
      <c r="A52" s="5">
        <f t="shared" si="1"/>
        <v>38</v>
      </c>
      <c r="B52" s="177"/>
      <c r="C52" s="94"/>
      <c r="D52" s="94"/>
      <c r="E52" s="94"/>
      <c r="F52" s="94"/>
      <c r="G52" s="94"/>
      <c r="H52" s="94"/>
      <c r="I52" s="94"/>
      <c r="J52" s="94"/>
      <c r="K52" s="94"/>
      <c r="L52" s="94"/>
      <c r="N52" s="8" t="s">
        <v>26</v>
      </c>
      <c r="O52" t="e">
        <f>O46+O48*O49</f>
        <v>#DIV/0!</v>
      </c>
      <c r="P52" t="e">
        <f t="shared" ref="P52:X52" si="30">P46+P48*P49</f>
        <v>#DIV/0!</v>
      </c>
      <c r="Q52" t="e">
        <f t="shared" si="30"/>
        <v>#DIV/0!</v>
      </c>
      <c r="R52" t="e">
        <f t="shared" si="30"/>
        <v>#DIV/0!</v>
      </c>
      <c r="S52" t="e">
        <f t="shared" si="30"/>
        <v>#DIV/0!</v>
      </c>
      <c r="T52" t="e">
        <f t="shared" si="30"/>
        <v>#DIV/0!</v>
      </c>
      <c r="U52" t="e">
        <f t="shared" si="30"/>
        <v>#DIV/0!</v>
      </c>
      <c r="V52" t="e">
        <f t="shared" si="30"/>
        <v>#DIV/0!</v>
      </c>
      <c r="W52" t="e">
        <f t="shared" si="30"/>
        <v>#DIV/0!</v>
      </c>
      <c r="X52" t="e">
        <f t="shared" si="30"/>
        <v>#DIV/0!</v>
      </c>
    </row>
    <row r="53" spans="1:24" x14ac:dyDescent="0.25">
      <c r="A53" s="5">
        <f t="shared" si="1"/>
        <v>39</v>
      </c>
      <c r="B53" s="177"/>
      <c r="C53" s="94"/>
      <c r="D53" s="94"/>
      <c r="E53" s="94"/>
      <c r="F53" s="94"/>
      <c r="G53" s="94"/>
      <c r="H53" s="94"/>
      <c r="I53" s="94"/>
      <c r="J53" s="94"/>
      <c r="K53" s="94"/>
      <c r="L53" s="94"/>
    </row>
    <row r="54" spans="1:24" x14ac:dyDescent="0.25">
      <c r="A54" s="5">
        <f t="shared" si="1"/>
        <v>40</v>
      </c>
      <c r="B54" s="177"/>
      <c r="C54" s="94"/>
      <c r="D54" s="94"/>
      <c r="E54" s="94"/>
      <c r="F54" s="94"/>
      <c r="G54" s="94"/>
      <c r="H54" s="94"/>
      <c r="I54" s="94"/>
      <c r="J54" s="94"/>
      <c r="K54" s="94"/>
      <c r="L54" s="94"/>
      <c r="N54">
        <f>D9</f>
        <v>0</v>
      </c>
    </row>
    <row r="55" spans="1:24" x14ac:dyDescent="0.25">
      <c r="A55" s="5">
        <f t="shared" si="1"/>
        <v>41</v>
      </c>
      <c r="B55" s="177"/>
      <c r="C55" s="94"/>
      <c r="D55" s="94"/>
      <c r="E55" s="94"/>
      <c r="F55" s="94"/>
      <c r="G55" s="94"/>
      <c r="H55" s="94"/>
      <c r="I55" s="94"/>
      <c r="J55" s="94"/>
      <c r="K55" s="94"/>
      <c r="L55" s="94"/>
      <c r="N55" s="7" t="s">
        <v>620</v>
      </c>
    </row>
    <row r="56" spans="1:24" x14ac:dyDescent="0.25">
      <c r="A56" s="5">
        <f t="shared" si="1"/>
        <v>42</v>
      </c>
      <c r="B56" s="177"/>
      <c r="C56" s="94"/>
      <c r="D56" s="94"/>
      <c r="E56" s="94"/>
      <c r="F56" s="94"/>
      <c r="G56" s="94"/>
      <c r="H56" s="94"/>
      <c r="I56" s="94"/>
      <c r="J56" s="94"/>
      <c r="K56" s="94"/>
      <c r="L56" s="94"/>
      <c r="N56" s="8" t="s">
        <v>20</v>
      </c>
      <c r="O56">
        <f t="array" ref="O56">AVERAGE(IF($B$15:$B$558=$N$54,C15:C558))</f>
        <v>0</v>
      </c>
      <c r="P56">
        <f t="array" ref="P56">AVERAGE(IF($B$15:$B$558=$N$54,D15:D558))</f>
        <v>0</v>
      </c>
      <c r="Q56">
        <f t="array" ref="Q56">AVERAGE(IF($B$15:$B$558=$N$54,E15:E558))</f>
        <v>0</v>
      </c>
      <c r="R56">
        <f t="array" ref="R56">AVERAGE(IF($B$15:$B$558=$N$54,F15:F558))</f>
        <v>0</v>
      </c>
      <c r="S56">
        <f t="array" ref="S56">AVERAGE(IF($B$15:$B$558=$N$54,G15:G558))</f>
        <v>0</v>
      </c>
      <c r="T56">
        <f t="array" ref="T56">AVERAGE(IF($B$15:$B$558=$N$54,H15:H558))</f>
        <v>0</v>
      </c>
      <c r="U56">
        <f t="array" ref="U56">AVERAGE(IF($B$15:$B$558=$N$54,I15:I558))</f>
        <v>0</v>
      </c>
      <c r="V56">
        <f t="array" ref="V56">AVERAGE(IF($B$15:$B$558=$N$54,J15:J558))</f>
        <v>0</v>
      </c>
      <c r="W56">
        <f t="array" ref="W56">AVERAGE(IF($B$15:$B$558=$N$54,K15:K558))</f>
        <v>0</v>
      </c>
      <c r="X56">
        <f t="array" ref="X56">AVERAGE(IF($B$15:$B$558=$N$54,L15:L558))</f>
        <v>0</v>
      </c>
    </row>
    <row r="57" spans="1:24" x14ac:dyDescent="0.25">
      <c r="A57" s="5">
        <f t="shared" si="1"/>
        <v>43</v>
      </c>
      <c r="B57" s="177"/>
      <c r="C57" s="94"/>
      <c r="D57" s="94"/>
      <c r="E57" s="94"/>
      <c r="F57" s="94"/>
      <c r="G57" s="94"/>
      <c r="H57" s="94"/>
      <c r="I57" s="94"/>
      <c r="J57" s="94"/>
      <c r="K57" s="94"/>
      <c r="L57" s="94"/>
      <c r="N57" s="8" t="s">
        <v>21</v>
      </c>
      <c r="O57">
        <f t="array" ref="O57">_xlfn.STDEV.P(IF($B$15:$B$558=$N$54,C15:C558))</f>
        <v>0</v>
      </c>
      <c r="P57">
        <f t="array" ref="P57">_xlfn.STDEV.P(IF($B$15:$B$558=$N$54,D15:D558))</f>
        <v>0</v>
      </c>
      <c r="Q57">
        <f t="array" ref="Q57">_xlfn.STDEV.P(IF($B$15:$B$558=$N$54,E15:E558))</f>
        <v>0</v>
      </c>
      <c r="R57">
        <f t="array" ref="R57">_xlfn.STDEV.P(IF($B$15:$B$558=$N$54,F15:F558))</f>
        <v>0</v>
      </c>
      <c r="S57">
        <f t="array" ref="S57">_xlfn.STDEV.P(IF($B$15:$B$558=$N$54,G15:G558))</f>
        <v>0</v>
      </c>
      <c r="T57">
        <f t="array" ref="T57">_xlfn.STDEV.P(IF($B$15:$B$558=$N$54,H15:H558))</f>
        <v>0</v>
      </c>
      <c r="U57">
        <f t="array" ref="U57">_xlfn.STDEV.P(IF($B$15:$B$558=$N$54,I15:I558))</f>
        <v>0</v>
      </c>
      <c r="V57">
        <f t="array" ref="V57">_xlfn.STDEV.P(IF($B$15:$B$558=$N$54,J15:J558))</f>
        <v>0</v>
      </c>
      <c r="W57">
        <f t="array" ref="W57">_xlfn.STDEV.P(IF($B$15:$B$558=$N$54,K15:K558))</f>
        <v>0</v>
      </c>
      <c r="X57">
        <f t="array" ref="X57">_xlfn.STDEV.P(IF($B$15:$B$558=$N$54,L15:L558))</f>
        <v>0</v>
      </c>
    </row>
    <row r="58" spans="1:24" x14ac:dyDescent="0.25">
      <c r="A58" s="5">
        <f t="shared" si="1"/>
        <v>44</v>
      </c>
      <c r="B58" s="177"/>
      <c r="C58" s="94"/>
      <c r="D58" s="94"/>
      <c r="E58" s="94"/>
      <c r="F58" s="94"/>
      <c r="G58" s="94"/>
      <c r="H58" s="94"/>
      <c r="I58" s="94"/>
      <c r="J58" s="94"/>
      <c r="K58" s="94"/>
      <c r="L58" s="94"/>
      <c r="N58" s="8" t="s">
        <v>22</v>
      </c>
      <c r="O58" t="e">
        <f t="array" ref="O58">O57/SQRT(n_5)</f>
        <v>#DIV/0!</v>
      </c>
      <c r="P58" t="e">
        <f t="array" ref="P58">P57/SQRT(n_5)</f>
        <v>#DIV/0!</v>
      </c>
      <c r="Q58" t="e">
        <f t="array" ref="Q58">Q57/SQRT(n_5)</f>
        <v>#DIV/0!</v>
      </c>
      <c r="R58" t="e">
        <f t="array" ref="R58">R57/SQRT(n_5)</f>
        <v>#DIV/0!</v>
      </c>
      <c r="S58" t="e">
        <f t="array" ref="S58">S57/SQRT(n_5)</f>
        <v>#DIV/0!</v>
      </c>
      <c r="T58" t="e">
        <f t="array" ref="T58">T57/SQRT(n_5)</f>
        <v>#DIV/0!</v>
      </c>
      <c r="U58" t="e">
        <f t="array" ref="U58">U57/SQRT(n_5)</f>
        <v>#DIV/0!</v>
      </c>
      <c r="V58" t="e">
        <f t="array" ref="V58">V57/SQRT(n_5)</f>
        <v>#DIV/0!</v>
      </c>
      <c r="W58" t="e">
        <f t="array" ref="W58">W57/SQRT(n_5)</f>
        <v>#DIV/0!</v>
      </c>
      <c r="X58" t="e">
        <f t="array" ref="X58">X57/SQRT(n_5)</f>
        <v>#DIV/0!</v>
      </c>
    </row>
    <row r="59" spans="1:24" x14ac:dyDescent="0.25">
      <c r="A59" s="5">
        <f t="shared" si="1"/>
        <v>45</v>
      </c>
      <c r="B59" s="177"/>
      <c r="C59" s="94"/>
      <c r="D59" s="94"/>
      <c r="E59" s="94"/>
      <c r="F59" s="94"/>
      <c r="G59" s="94"/>
      <c r="H59" s="94"/>
      <c r="I59" s="94"/>
      <c r="J59" s="94"/>
      <c r="K59" s="94"/>
      <c r="L59" s="94"/>
      <c r="N59" s="8" t="s">
        <v>23</v>
      </c>
      <c r="O59" t="e">
        <f t="array" ref="O59">TINV(0.05,n_5-1)</f>
        <v>#NUM!</v>
      </c>
      <c r="P59" t="e">
        <f t="array" ref="P59">TINV(0.05,n_5-1)</f>
        <v>#NUM!</v>
      </c>
      <c r="Q59" t="e">
        <f t="array" ref="Q59">TINV(0.05,n_5-1)</f>
        <v>#NUM!</v>
      </c>
      <c r="R59" t="e">
        <f t="array" ref="R59">TINV(0.05,n_5-1)</f>
        <v>#NUM!</v>
      </c>
      <c r="S59" t="e">
        <f t="array" ref="S59">TINV(0.05,n_5-1)</f>
        <v>#NUM!</v>
      </c>
      <c r="T59" t="e">
        <f t="array" ref="T59">TINV(0.05,n_5-1)</f>
        <v>#NUM!</v>
      </c>
      <c r="U59" t="e">
        <f t="array" ref="U59">TINV(0.05,n_5-1)</f>
        <v>#NUM!</v>
      </c>
      <c r="V59" t="e">
        <f t="array" ref="V59">TINV(0.05,n_5-1)</f>
        <v>#NUM!</v>
      </c>
      <c r="W59" t="e">
        <f t="array" ref="W59">TINV(0.05,n_5-1)</f>
        <v>#NUM!</v>
      </c>
      <c r="X59" t="e">
        <f t="array" ref="X59">TINV(0.05,n_5-1)</f>
        <v>#NUM!</v>
      </c>
    </row>
    <row r="60" spans="1:24" x14ac:dyDescent="0.25">
      <c r="A60" s="5">
        <f t="shared" si="1"/>
        <v>46</v>
      </c>
      <c r="B60" s="177"/>
      <c r="C60" s="94"/>
      <c r="D60" s="94"/>
      <c r="E60" s="94"/>
      <c r="F60" s="94"/>
      <c r="G60" s="94"/>
      <c r="H60" s="94"/>
      <c r="I60" s="94"/>
      <c r="J60" s="94"/>
      <c r="K60" s="94"/>
      <c r="L60" s="94"/>
      <c r="N60" s="8" t="s">
        <v>24</v>
      </c>
      <c r="O60" t="e">
        <f>O58*O59</f>
        <v>#DIV/0!</v>
      </c>
      <c r="P60" t="e">
        <f t="shared" ref="P60:X60" si="31">P58*P59</f>
        <v>#DIV/0!</v>
      </c>
      <c r="Q60" t="e">
        <f t="shared" si="31"/>
        <v>#DIV/0!</v>
      </c>
      <c r="R60" t="e">
        <f t="shared" si="31"/>
        <v>#DIV/0!</v>
      </c>
      <c r="S60" t="e">
        <f t="shared" si="31"/>
        <v>#DIV/0!</v>
      </c>
      <c r="T60" t="e">
        <f t="shared" si="31"/>
        <v>#DIV/0!</v>
      </c>
      <c r="U60" t="e">
        <f t="shared" si="31"/>
        <v>#DIV/0!</v>
      </c>
      <c r="V60" t="e">
        <f t="shared" si="31"/>
        <v>#DIV/0!</v>
      </c>
      <c r="W60" t="e">
        <f t="shared" si="31"/>
        <v>#DIV/0!</v>
      </c>
      <c r="X60" t="e">
        <f t="shared" si="31"/>
        <v>#DIV/0!</v>
      </c>
    </row>
    <row r="61" spans="1:24" x14ac:dyDescent="0.25">
      <c r="A61" s="5">
        <f t="shared" si="1"/>
        <v>47</v>
      </c>
      <c r="B61" s="177"/>
      <c r="C61" s="94"/>
      <c r="D61" s="94"/>
      <c r="E61" s="94"/>
      <c r="F61" s="94"/>
      <c r="G61" s="94"/>
      <c r="H61" s="94"/>
      <c r="I61" s="94"/>
      <c r="J61" s="94"/>
      <c r="K61" s="94"/>
      <c r="L61" s="94"/>
      <c r="N61" s="8" t="s">
        <v>25</v>
      </c>
      <c r="O61" t="e">
        <f>O56-O58*O59</f>
        <v>#DIV/0!</v>
      </c>
      <c r="P61" t="e">
        <f t="shared" ref="P61:X61" si="32">P56-P58*P59</f>
        <v>#DIV/0!</v>
      </c>
      <c r="Q61" t="e">
        <f t="shared" si="32"/>
        <v>#DIV/0!</v>
      </c>
      <c r="R61" t="e">
        <f t="shared" si="32"/>
        <v>#DIV/0!</v>
      </c>
      <c r="S61" t="e">
        <f t="shared" si="32"/>
        <v>#DIV/0!</v>
      </c>
      <c r="T61" t="e">
        <f t="shared" si="32"/>
        <v>#DIV/0!</v>
      </c>
      <c r="U61" t="e">
        <f t="shared" si="32"/>
        <v>#DIV/0!</v>
      </c>
      <c r="V61" t="e">
        <f t="shared" si="32"/>
        <v>#DIV/0!</v>
      </c>
      <c r="W61" t="e">
        <f t="shared" si="32"/>
        <v>#DIV/0!</v>
      </c>
      <c r="X61" t="e">
        <f t="shared" si="32"/>
        <v>#DIV/0!</v>
      </c>
    </row>
    <row r="62" spans="1:24" x14ac:dyDescent="0.25">
      <c r="A62" s="5">
        <f t="shared" si="1"/>
        <v>48</v>
      </c>
      <c r="B62" s="177"/>
      <c r="C62" s="94"/>
      <c r="D62" s="94"/>
      <c r="E62" s="94"/>
      <c r="F62" s="94"/>
      <c r="G62" s="94"/>
      <c r="H62" s="94"/>
      <c r="I62" s="94"/>
      <c r="J62" s="94"/>
      <c r="K62" s="94"/>
      <c r="L62" s="94"/>
      <c r="N62" s="8" t="s">
        <v>26</v>
      </c>
      <c r="O62" t="e">
        <f>O56+O58*O59</f>
        <v>#DIV/0!</v>
      </c>
      <c r="P62" t="e">
        <f t="shared" ref="P62:X62" si="33">P56+P58*P59</f>
        <v>#DIV/0!</v>
      </c>
      <c r="Q62" t="e">
        <f t="shared" si="33"/>
        <v>#DIV/0!</v>
      </c>
      <c r="R62" t="e">
        <f t="shared" si="33"/>
        <v>#DIV/0!</v>
      </c>
      <c r="S62" t="e">
        <f t="shared" si="33"/>
        <v>#DIV/0!</v>
      </c>
      <c r="T62" t="e">
        <f t="shared" si="33"/>
        <v>#DIV/0!</v>
      </c>
      <c r="U62" t="e">
        <f t="shared" si="33"/>
        <v>#DIV/0!</v>
      </c>
      <c r="V62" t="e">
        <f t="shared" si="33"/>
        <v>#DIV/0!</v>
      </c>
      <c r="W62" t="e">
        <f t="shared" si="33"/>
        <v>#DIV/0!</v>
      </c>
      <c r="X62" t="e">
        <f t="shared" si="33"/>
        <v>#DIV/0!</v>
      </c>
    </row>
    <row r="63" spans="1:24" x14ac:dyDescent="0.25">
      <c r="A63" s="5">
        <f t="shared" si="1"/>
        <v>49</v>
      </c>
      <c r="B63" s="177"/>
      <c r="C63" s="94"/>
      <c r="D63" s="94"/>
      <c r="E63" s="94"/>
      <c r="F63" s="94"/>
      <c r="G63" s="94"/>
      <c r="H63" s="94"/>
      <c r="I63" s="94"/>
      <c r="J63" s="94"/>
      <c r="K63" s="94"/>
      <c r="L63" s="94"/>
    </row>
    <row r="64" spans="1:24" x14ac:dyDescent="0.25">
      <c r="A64" s="5">
        <f t="shared" si="1"/>
        <v>50</v>
      </c>
      <c r="B64" s="177"/>
      <c r="C64" s="94"/>
      <c r="D64" s="94"/>
      <c r="E64" s="94"/>
      <c r="F64" s="94"/>
      <c r="G64" s="94"/>
      <c r="H64" s="94"/>
      <c r="I64" s="94"/>
      <c r="J64" s="94"/>
      <c r="K64" s="94"/>
      <c r="L64" s="94"/>
    </row>
    <row r="65" spans="1:12" x14ac:dyDescent="0.25">
      <c r="A65" s="5">
        <f t="shared" si="1"/>
        <v>51</v>
      </c>
      <c r="B65" s="177"/>
      <c r="C65" s="94"/>
      <c r="D65" s="94"/>
      <c r="E65" s="94"/>
      <c r="F65" s="94"/>
      <c r="G65" s="94"/>
      <c r="H65" s="94"/>
      <c r="I65" s="94"/>
      <c r="J65" s="94"/>
      <c r="K65" s="94"/>
      <c r="L65" s="94"/>
    </row>
    <row r="66" spans="1:12" x14ac:dyDescent="0.25">
      <c r="A66" s="5">
        <f t="shared" si="1"/>
        <v>52</v>
      </c>
      <c r="B66" s="177"/>
      <c r="C66" s="94"/>
      <c r="D66" s="94"/>
      <c r="E66" s="94"/>
      <c r="F66" s="94"/>
      <c r="G66" s="94"/>
      <c r="H66" s="94"/>
      <c r="I66" s="94"/>
      <c r="J66" s="94"/>
      <c r="K66" s="94"/>
      <c r="L66" s="94"/>
    </row>
    <row r="67" spans="1:12" x14ac:dyDescent="0.25">
      <c r="A67" s="5">
        <f t="shared" si="1"/>
        <v>53</v>
      </c>
      <c r="B67" s="177"/>
      <c r="C67" s="94"/>
      <c r="D67" s="94"/>
      <c r="E67" s="94"/>
      <c r="F67" s="94"/>
      <c r="G67" s="94"/>
      <c r="H67" s="94"/>
      <c r="I67" s="94"/>
      <c r="J67" s="94"/>
      <c r="K67" s="94"/>
      <c r="L67" s="94"/>
    </row>
    <row r="68" spans="1:12" x14ac:dyDescent="0.25">
      <c r="A68" s="5">
        <f t="shared" si="1"/>
        <v>54</v>
      </c>
      <c r="B68" s="177"/>
      <c r="C68" s="94"/>
      <c r="D68" s="94"/>
      <c r="E68" s="94"/>
      <c r="F68" s="94"/>
      <c r="G68" s="94"/>
      <c r="H68" s="94"/>
      <c r="I68" s="94"/>
      <c r="J68" s="94"/>
      <c r="K68" s="94"/>
      <c r="L68" s="94"/>
    </row>
    <row r="69" spans="1:12" x14ac:dyDescent="0.25">
      <c r="A69" s="5">
        <f t="shared" si="1"/>
        <v>55</v>
      </c>
      <c r="B69" s="177"/>
      <c r="C69" s="94"/>
      <c r="D69" s="94"/>
      <c r="E69" s="94"/>
      <c r="F69" s="94"/>
      <c r="G69" s="94"/>
      <c r="H69" s="94"/>
      <c r="I69" s="94"/>
      <c r="J69" s="94"/>
      <c r="K69" s="94"/>
      <c r="L69" s="94"/>
    </row>
    <row r="70" spans="1:12" x14ac:dyDescent="0.25">
      <c r="A70" s="5">
        <f t="shared" si="1"/>
        <v>56</v>
      </c>
      <c r="B70" s="177"/>
      <c r="C70" s="94"/>
      <c r="D70" s="94"/>
      <c r="E70" s="94"/>
      <c r="F70" s="94"/>
      <c r="G70" s="94"/>
      <c r="H70" s="94"/>
      <c r="I70" s="94"/>
      <c r="J70" s="94"/>
      <c r="K70" s="94"/>
      <c r="L70" s="94"/>
    </row>
    <row r="71" spans="1:12" x14ac:dyDescent="0.25">
      <c r="A71" s="5">
        <f t="shared" si="1"/>
        <v>57</v>
      </c>
      <c r="B71" s="177"/>
      <c r="C71" s="94"/>
      <c r="D71" s="94"/>
      <c r="E71" s="94"/>
      <c r="F71" s="94"/>
      <c r="G71" s="94"/>
      <c r="H71" s="94"/>
      <c r="I71" s="94"/>
      <c r="J71" s="94"/>
      <c r="K71" s="94"/>
      <c r="L71" s="94"/>
    </row>
    <row r="72" spans="1:12" x14ac:dyDescent="0.25">
      <c r="A72" s="5">
        <f t="shared" si="1"/>
        <v>58</v>
      </c>
      <c r="B72" s="177"/>
      <c r="C72" s="94"/>
      <c r="D72" s="94"/>
      <c r="E72" s="94"/>
      <c r="F72" s="94"/>
      <c r="G72" s="94"/>
      <c r="H72" s="94"/>
      <c r="I72" s="94"/>
      <c r="J72" s="94"/>
      <c r="K72" s="94"/>
      <c r="L72" s="94"/>
    </row>
    <row r="73" spans="1:12" x14ac:dyDescent="0.25">
      <c r="A73" s="5">
        <f t="shared" si="1"/>
        <v>59</v>
      </c>
      <c r="B73" s="177"/>
      <c r="C73" s="94"/>
      <c r="D73" s="94"/>
      <c r="E73" s="94"/>
      <c r="F73" s="94"/>
      <c r="G73" s="94"/>
      <c r="H73" s="94"/>
      <c r="I73" s="94"/>
      <c r="J73" s="94"/>
      <c r="K73" s="94"/>
      <c r="L73" s="94"/>
    </row>
    <row r="74" spans="1:12" x14ac:dyDescent="0.25">
      <c r="A74" s="5">
        <f t="shared" si="1"/>
        <v>60</v>
      </c>
      <c r="B74" s="177"/>
      <c r="C74" s="94"/>
      <c r="D74" s="94"/>
      <c r="E74" s="94"/>
      <c r="F74" s="94"/>
      <c r="G74" s="94"/>
      <c r="H74" s="94"/>
      <c r="I74" s="94"/>
      <c r="J74" s="94"/>
      <c r="K74" s="94"/>
      <c r="L74" s="94"/>
    </row>
    <row r="75" spans="1:12" x14ac:dyDescent="0.25">
      <c r="A75" s="5">
        <f t="shared" si="1"/>
        <v>61</v>
      </c>
      <c r="B75" s="177"/>
      <c r="C75" s="94"/>
      <c r="D75" s="94"/>
      <c r="E75" s="94"/>
      <c r="F75" s="94"/>
      <c r="G75" s="94"/>
      <c r="H75" s="94"/>
      <c r="I75" s="94"/>
      <c r="J75" s="94"/>
      <c r="K75" s="94"/>
      <c r="L75" s="94"/>
    </row>
    <row r="76" spans="1:12" x14ac:dyDescent="0.25">
      <c r="A76" s="5">
        <f t="shared" si="1"/>
        <v>62</v>
      </c>
      <c r="B76" s="177"/>
      <c r="C76" s="94"/>
      <c r="D76" s="94"/>
      <c r="E76" s="94"/>
      <c r="F76" s="94"/>
      <c r="G76" s="94"/>
      <c r="H76" s="94"/>
      <c r="I76" s="94"/>
      <c r="J76" s="94"/>
      <c r="K76" s="94"/>
      <c r="L76" s="94"/>
    </row>
    <row r="77" spans="1:12" x14ac:dyDescent="0.25">
      <c r="A77" s="5">
        <f t="shared" si="1"/>
        <v>63</v>
      </c>
      <c r="B77" s="177"/>
      <c r="C77" s="94"/>
      <c r="D77" s="94"/>
      <c r="E77" s="94"/>
      <c r="F77" s="94"/>
      <c r="G77" s="94"/>
      <c r="H77" s="94"/>
      <c r="I77" s="94"/>
      <c r="J77" s="94"/>
      <c r="K77" s="94"/>
      <c r="L77" s="94"/>
    </row>
    <row r="78" spans="1:12" x14ac:dyDescent="0.25">
      <c r="A78" s="5">
        <f t="shared" si="1"/>
        <v>64</v>
      </c>
      <c r="B78" s="177"/>
      <c r="C78" s="94"/>
      <c r="D78" s="94"/>
      <c r="E78" s="94"/>
      <c r="F78" s="94"/>
      <c r="G78" s="94"/>
      <c r="H78" s="94"/>
      <c r="I78" s="94"/>
      <c r="J78" s="94"/>
      <c r="K78" s="94"/>
      <c r="L78" s="94"/>
    </row>
    <row r="79" spans="1:12" x14ac:dyDescent="0.25">
      <c r="A79" s="5">
        <f t="shared" si="1"/>
        <v>65</v>
      </c>
      <c r="B79" s="177"/>
      <c r="C79" s="94"/>
      <c r="D79" s="94"/>
      <c r="E79" s="94"/>
      <c r="F79" s="94"/>
      <c r="G79" s="94"/>
      <c r="H79" s="94"/>
      <c r="I79" s="94"/>
      <c r="J79" s="94"/>
      <c r="K79" s="94"/>
      <c r="L79" s="94"/>
    </row>
    <row r="80" spans="1:12" x14ac:dyDescent="0.25">
      <c r="A80" s="5">
        <f t="shared" ref="A80:A143" si="34">A79+1</f>
        <v>66</v>
      </c>
      <c r="B80" s="177"/>
      <c r="C80" s="94"/>
      <c r="D80" s="94"/>
      <c r="E80" s="94"/>
      <c r="F80" s="94"/>
      <c r="G80" s="94"/>
      <c r="H80" s="94"/>
      <c r="I80" s="94"/>
      <c r="J80" s="94"/>
      <c r="K80" s="94"/>
      <c r="L80" s="94"/>
    </row>
    <row r="81" spans="1:12" x14ac:dyDescent="0.25">
      <c r="A81" s="5">
        <f t="shared" si="34"/>
        <v>67</v>
      </c>
      <c r="B81" s="177"/>
      <c r="C81" s="94"/>
      <c r="D81" s="94"/>
      <c r="E81" s="94"/>
      <c r="F81" s="94"/>
      <c r="G81" s="94"/>
      <c r="H81" s="94"/>
      <c r="I81" s="94"/>
      <c r="J81" s="94"/>
      <c r="K81" s="94"/>
      <c r="L81" s="94"/>
    </row>
    <row r="82" spans="1:12" x14ac:dyDescent="0.25">
      <c r="A82" s="5">
        <f t="shared" si="34"/>
        <v>68</v>
      </c>
      <c r="B82" s="177"/>
      <c r="C82" s="94"/>
      <c r="D82" s="94"/>
      <c r="E82" s="94"/>
      <c r="F82" s="94"/>
      <c r="G82" s="94"/>
      <c r="H82" s="94"/>
      <c r="I82" s="94"/>
      <c r="J82" s="94"/>
      <c r="K82" s="94"/>
      <c r="L82" s="94"/>
    </row>
    <row r="83" spans="1:12" x14ac:dyDescent="0.25">
      <c r="A83" s="5">
        <f t="shared" si="34"/>
        <v>69</v>
      </c>
      <c r="B83" s="177"/>
      <c r="C83" s="95"/>
      <c r="D83" s="95"/>
      <c r="E83" s="95"/>
      <c r="F83" s="95"/>
      <c r="G83" s="94"/>
      <c r="H83" s="94"/>
      <c r="I83" s="94"/>
      <c r="J83" s="94"/>
      <c r="K83" s="95"/>
      <c r="L83" s="95"/>
    </row>
    <row r="84" spans="1:12" x14ac:dyDescent="0.25">
      <c r="A84" s="5">
        <f t="shared" si="34"/>
        <v>70</v>
      </c>
      <c r="B84" s="177"/>
      <c r="C84" s="95"/>
      <c r="D84" s="95"/>
      <c r="E84" s="95"/>
      <c r="F84" s="95"/>
      <c r="G84" s="94"/>
      <c r="H84" s="94"/>
      <c r="I84" s="94"/>
      <c r="J84" s="94"/>
      <c r="K84" s="95"/>
      <c r="L84" s="95"/>
    </row>
    <row r="85" spans="1:12" x14ac:dyDescent="0.25">
      <c r="A85" s="5">
        <f t="shared" si="34"/>
        <v>71</v>
      </c>
      <c r="B85" s="177"/>
      <c r="C85" s="95"/>
      <c r="D85" s="95"/>
      <c r="E85" s="95"/>
      <c r="F85" s="95"/>
      <c r="G85" s="94"/>
      <c r="H85" s="94"/>
      <c r="I85" s="94"/>
      <c r="J85" s="94"/>
      <c r="K85" s="95"/>
      <c r="L85" s="95"/>
    </row>
    <row r="86" spans="1:12" x14ac:dyDescent="0.25">
      <c r="A86" s="5">
        <f t="shared" si="34"/>
        <v>72</v>
      </c>
      <c r="B86" s="177"/>
      <c r="C86" s="95"/>
      <c r="D86" s="95"/>
      <c r="E86" s="95"/>
      <c r="F86" s="95"/>
      <c r="G86" s="94"/>
      <c r="H86" s="94"/>
      <c r="I86" s="94"/>
      <c r="J86" s="94"/>
      <c r="K86" s="95"/>
      <c r="L86" s="95"/>
    </row>
    <row r="87" spans="1:12" x14ac:dyDescent="0.25">
      <c r="A87" s="5">
        <f t="shared" si="34"/>
        <v>73</v>
      </c>
      <c r="B87" s="177"/>
      <c r="C87" s="95"/>
      <c r="D87" s="95"/>
      <c r="E87" s="95"/>
      <c r="F87" s="95"/>
      <c r="G87" s="94"/>
      <c r="H87" s="94"/>
      <c r="I87" s="94"/>
      <c r="J87" s="94"/>
      <c r="K87" s="95"/>
      <c r="L87" s="95"/>
    </row>
    <row r="88" spans="1:12" x14ac:dyDescent="0.25">
      <c r="A88" s="5">
        <f t="shared" si="34"/>
        <v>74</v>
      </c>
      <c r="B88" s="177"/>
      <c r="C88" s="95"/>
      <c r="D88" s="95"/>
      <c r="E88" s="95"/>
      <c r="F88" s="95"/>
      <c r="G88" s="94"/>
      <c r="H88" s="94"/>
      <c r="I88" s="94"/>
      <c r="J88" s="94"/>
      <c r="K88" s="95"/>
      <c r="L88" s="95"/>
    </row>
    <row r="89" spans="1:12" x14ac:dyDescent="0.25">
      <c r="A89" s="5">
        <f t="shared" si="34"/>
        <v>75</v>
      </c>
      <c r="B89" s="177"/>
      <c r="C89" s="95"/>
      <c r="D89" s="95"/>
      <c r="E89" s="95"/>
      <c r="F89" s="95"/>
      <c r="G89" s="94"/>
      <c r="H89" s="94"/>
      <c r="I89" s="94"/>
      <c r="J89" s="94"/>
      <c r="K89" s="95"/>
      <c r="L89" s="95"/>
    </row>
    <row r="90" spans="1:12" x14ac:dyDescent="0.25">
      <c r="A90" s="5">
        <f t="shared" si="34"/>
        <v>76</v>
      </c>
      <c r="B90" s="177"/>
      <c r="C90" s="95"/>
      <c r="D90" s="95"/>
      <c r="E90" s="95"/>
      <c r="F90" s="95"/>
      <c r="G90" s="94"/>
      <c r="H90" s="94"/>
      <c r="I90" s="94"/>
      <c r="J90" s="94"/>
      <c r="K90" s="95"/>
      <c r="L90" s="95"/>
    </row>
    <row r="91" spans="1:12" x14ac:dyDescent="0.25">
      <c r="A91" s="5">
        <f t="shared" si="34"/>
        <v>77</v>
      </c>
      <c r="B91" s="177"/>
      <c r="C91" s="95"/>
      <c r="D91" s="95"/>
      <c r="E91" s="95"/>
      <c r="F91" s="95"/>
      <c r="G91" s="94"/>
      <c r="H91" s="94"/>
      <c r="I91" s="94"/>
      <c r="J91" s="94"/>
      <c r="K91" s="95"/>
      <c r="L91" s="95"/>
    </row>
    <row r="92" spans="1:12" x14ac:dyDescent="0.25">
      <c r="A92" s="5">
        <f t="shared" si="34"/>
        <v>78</v>
      </c>
      <c r="B92" s="177"/>
      <c r="C92" s="95"/>
      <c r="D92" s="95"/>
      <c r="E92" s="95"/>
      <c r="F92" s="95"/>
      <c r="G92" s="94"/>
      <c r="H92" s="94"/>
      <c r="I92" s="94"/>
      <c r="J92" s="94"/>
      <c r="K92" s="95"/>
      <c r="L92" s="95"/>
    </row>
    <row r="93" spans="1:12" x14ac:dyDescent="0.25">
      <c r="A93" s="5">
        <f t="shared" si="34"/>
        <v>79</v>
      </c>
      <c r="B93" s="177"/>
      <c r="C93" s="95"/>
      <c r="D93" s="95"/>
      <c r="E93" s="95"/>
      <c r="F93" s="95"/>
      <c r="G93" s="94"/>
      <c r="H93" s="94"/>
      <c r="I93" s="94"/>
      <c r="J93" s="94"/>
      <c r="K93" s="95"/>
      <c r="L93" s="95"/>
    </row>
    <row r="94" spans="1:12" x14ac:dyDescent="0.25">
      <c r="A94" s="5">
        <f t="shared" si="34"/>
        <v>80</v>
      </c>
      <c r="B94" s="177"/>
      <c r="C94" s="95"/>
      <c r="D94" s="95"/>
      <c r="E94" s="95"/>
      <c r="F94" s="95"/>
      <c r="G94" s="94"/>
      <c r="H94" s="94"/>
      <c r="I94" s="94"/>
      <c r="J94" s="94"/>
      <c r="K94" s="95"/>
      <c r="L94" s="95"/>
    </row>
    <row r="95" spans="1:12" x14ac:dyDescent="0.25">
      <c r="A95" s="5">
        <f t="shared" si="34"/>
        <v>81</v>
      </c>
      <c r="B95" s="177"/>
      <c r="C95" s="95"/>
      <c r="D95" s="95"/>
      <c r="E95" s="95"/>
      <c r="F95" s="95"/>
      <c r="G95" s="94"/>
      <c r="H95" s="94"/>
      <c r="I95" s="94"/>
      <c r="J95" s="94"/>
      <c r="K95" s="95"/>
      <c r="L95" s="95"/>
    </row>
    <row r="96" spans="1:12" x14ac:dyDescent="0.25">
      <c r="A96" s="5">
        <f t="shared" si="34"/>
        <v>82</v>
      </c>
      <c r="B96" s="177"/>
      <c r="C96" s="95"/>
      <c r="D96" s="95"/>
      <c r="E96" s="95"/>
      <c r="F96" s="95"/>
      <c r="G96" s="94"/>
      <c r="H96" s="94"/>
      <c r="I96" s="94"/>
      <c r="J96" s="94"/>
      <c r="K96" s="95"/>
      <c r="L96" s="95"/>
    </row>
    <row r="97" spans="1:12" x14ac:dyDescent="0.25">
      <c r="A97" s="5">
        <f t="shared" si="34"/>
        <v>83</v>
      </c>
      <c r="B97" s="177"/>
      <c r="C97" s="95"/>
      <c r="D97" s="95"/>
      <c r="E97" s="95"/>
      <c r="F97" s="95"/>
      <c r="G97" s="94"/>
      <c r="H97" s="94"/>
      <c r="I97" s="94"/>
      <c r="J97" s="94"/>
      <c r="K97" s="95"/>
      <c r="L97" s="95"/>
    </row>
    <row r="98" spans="1:12" x14ac:dyDescent="0.25">
      <c r="A98" s="5">
        <f t="shared" si="34"/>
        <v>84</v>
      </c>
      <c r="B98" s="177"/>
      <c r="C98" s="95"/>
      <c r="D98" s="95"/>
      <c r="E98" s="95"/>
      <c r="F98" s="95"/>
      <c r="G98" s="94"/>
      <c r="H98" s="94"/>
      <c r="I98" s="94"/>
      <c r="J98" s="94"/>
      <c r="K98" s="95"/>
      <c r="L98" s="95"/>
    </row>
    <row r="99" spans="1:12" x14ac:dyDescent="0.25">
      <c r="A99" s="5">
        <f t="shared" si="34"/>
        <v>85</v>
      </c>
      <c r="B99" s="177"/>
      <c r="C99" s="95"/>
      <c r="D99" s="95"/>
      <c r="E99" s="95"/>
      <c r="F99" s="95"/>
      <c r="G99" s="94"/>
      <c r="H99" s="94"/>
      <c r="I99" s="94"/>
      <c r="J99" s="94"/>
      <c r="K99" s="95"/>
      <c r="L99" s="95"/>
    </row>
    <row r="100" spans="1:12" x14ac:dyDescent="0.25">
      <c r="A100" s="5">
        <f t="shared" si="34"/>
        <v>86</v>
      </c>
      <c r="B100" s="177"/>
      <c r="C100" s="95"/>
      <c r="D100" s="95"/>
      <c r="E100" s="95"/>
      <c r="F100" s="95"/>
      <c r="G100" s="94"/>
      <c r="H100" s="94"/>
      <c r="I100" s="94"/>
      <c r="J100" s="94"/>
      <c r="K100" s="95"/>
      <c r="L100" s="95"/>
    </row>
    <row r="101" spans="1:12" x14ac:dyDescent="0.25">
      <c r="A101" s="5">
        <f t="shared" si="34"/>
        <v>87</v>
      </c>
      <c r="B101" s="177"/>
      <c r="C101" s="95"/>
      <c r="D101" s="95"/>
      <c r="E101" s="95"/>
      <c r="F101" s="95"/>
      <c r="G101" s="94"/>
      <c r="H101" s="94"/>
      <c r="I101" s="94"/>
      <c r="J101" s="94"/>
      <c r="K101" s="95"/>
      <c r="L101" s="95"/>
    </row>
    <row r="102" spans="1:12" x14ac:dyDescent="0.25">
      <c r="A102" s="5">
        <f t="shared" si="34"/>
        <v>88</v>
      </c>
      <c r="B102" s="177"/>
      <c r="C102" s="95"/>
      <c r="D102" s="95"/>
      <c r="E102" s="95"/>
      <c r="F102" s="95"/>
      <c r="G102" s="94"/>
      <c r="H102" s="94"/>
      <c r="I102" s="94"/>
      <c r="J102" s="94"/>
      <c r="K102" s="95"/>
      <c r="L102" s="95"/>
    </row>
    <row r="103" spans="1:12" x14ac:dyDescent="0.25">
      <c r="A103" s="5">
        <f t="shared" si="34"/>
        <v>89</v>
      </c>
      <c r="B103" s="177"/>
      <c r="C103" s="95"/>
      <c r="D103" s="95"/>
      <c r="E103" s="95"/>
      <c r="F103" s="95"/>
      <c r="G103" s="94"/>
      <c r="H103" s="94"/>
      <c r="I103" s="94"/>
      <c r="J103" s="94"/>
      <c r="K103" s="95"/>
      <c r="L103" s="95"/>
    </row>
    <row r="104" spans="1:12" x14ac:dyDescent="0.25">
      <c r="A104" s="5">
        <f t="shared" si="34"/>
        <v>90</v>
      </c>
      <c r="B104" s="177"/>
      <c r="C104" s="95"/>
      <c r="D104" s="95"/>
      <c r="E104" s="95"/>
      <c r="F104" s="95"/>
      <c r="G104" s="94"/>
      <c r="H104" s="94"/>
      <c r="I104" s="94"/>
      <c r="J104" s="94"/>
      <c r="K104" s="95"/>
      <c r="L104" s="95"/>
    </row>
    <row r="105" spans="1:12" x14ac:dyDescent="0.25">
      <c r="A105" s="5">
        <f t="shared" si="34"/>
        <v>91</v>
      </c>
      <c r="B105" s="177"/>
      <c r="C105" s="95"/>
      <c r="D105" s="95"/>
      <c r="E105" s="95"/>
      <c r="F105" s="95"/>
      <c r="G105" s="94"/>
      <c r="H105" s="94"/>
      <c r="I105" s="94"/>
      <c r="J105" s="94"/>
      <c r="K105" s="95"/>
      <c r="L105" s="95"/>
    </row>
    <row r="106" spans="1:12" x14ac:dyDescent="0.25">
      <c r="A106" s="5">
        <f t="shared" si="34"/>
        <v>92</v>
      </c>
      <c r="B106" s="177"/>
      <c r="C106" s="95"/>
      <c r="D106" s="95"/>
      <c r="E106" s="95"/>
      <c r="F106" s="95"/>
      <c r="G106" s="94"/>
      <c r="H106" s="94"/>
      <c r="I106" s="94"/>
      <c r="J106" s="94"/>
      <c r="K106" s="95"/>
      <c r="L106" s="95"/>
    </row>
    <row r="107" spans="1:12" x14ac:dyDescent="0.25">
      <c r="A107" s="5">
        <f t="shared" si="34"/>
        <v>93</v>
      </c>
      <c r="B107" s="177"/>
      <c r="C107" s="95"/>
      <c r="D107" s="95"/>
      <c r="E107" s="95"/>
      <c r="F107" s="95"/>
      <c r="G107" s="94"/>
      <c r="H107" s="94"/>
      <c r="I107" s="94"/>
      <c r="J107" s="94"/>
      <c r="K107" s="95"/>
      <c r="L107" s="95"/>
    </row>
    <row r="108" spans="1:12" x14ac:dyDescent="0.25">
      <c r="A108" s="5">
        <f t="shared" si="34"/>
        <v>94</v>
      </c>
      <c r="B108" s="177"/>
      <c r="C108" s="95"/>
      <c r="D108" s="95"/>
      <c r="E108" s="95"/>
      <c r="F108" s="95"/>
      <c r="G108" s="94"/>
      <c r="H108" s="94"/>
      <c r="I108" s="94"/>
      <c r="J108" s="94"/>
      <c r="K108" s="95"/>
      <c r="L108" s="95"/>
    </row>
    <row r="109" spans="1:12" x14ac:dyDescent="0.25">
      <c r="A109" s="5">
        <f t="shared" si="34"/>
        <v>95</v>
      </c>
      <c r="B109" s="177"/>
      <c r="C109" s="95"/>
      <c r="D109" s="95"/>
      <c r="E109" s="95"/>
      <c r="F109" s="95"/>
      <c r="G109" s="94"/>
      <c r="H109" s="94"/>
      <c r="I109" s="94"/>
      <c r="J109" s="94"/>
      <c r="K109" s="95"/>
      <c r="L109" s="95"/>
    </row>
    <row r="110" spans="1:12" x14ac:dyDescent="0.25">
      <c r="A110" s="5">
        <f t="shared" si="34"/>
        <v>96</v>
      </c>
      <c r="B110" s="177"/>
      <c r="C110" s="95"/>
      <c r="D110" s="95"/>
      <c r="E110" s="95"/>
      <c r="F110" s="95"/>
      <c r="G110" s="94"/>
      <c r="H110" s="94"/>
      <c r="I110" s="94"/>
      <c r="J110" s="94"/>
      <c r="K110" s="95"/>
      <c r="L110" s="95"/>
    </row>
    <row r="111" spans="1:12" x14ac:dyDescent="0.25">
      <c r="A111" s="5">
        <f t="shared" si="34"/>
        <v>97</v>
      </c>
      <c r="B111" s="177"/>
      <c r="C111" s="95"/>
      <c r="D111" s="95"/>
      <c r="E111" s="95"/>
      <c r="F111" s="95"/>
      <c r="G111" s="94"/>
      <c r="H111" s="94"/>
      <c r="I111" s="94"/>
      <c r="J111" s="94"/>
      <c r="K111" s="95"/>
      <c r="L111" s="95"/>
    </row>
    <row r="112" spans="1:12" x14ac:dyDescent="0.25">
      <c r="A112" s="5">
        <f t="shared" si="34"/>
        <v>98</v>
      </c>
      <c r="B112" s="177"/>
      <c r="C112" s="95"/>
      <c r="D112" s="95"/>
      <c r="E112" s="95"/>
      <c r="F112" s="95"/>
      <c r="G112" s="94"/>
      <c r="H112" s="94"/>
      <c r="I112" s="94"/>
      <c r="J112" s="94"/>
      <c r="K112" s="95"/>
      <c r="L112" s="95"/>
    </row>
    <row r="113" spans="1:12" x14ac:dyDescent="0.25">
      <c r="A113" s="5">
        <f t="shared" si="34"/>
        <v>99</v>
      </c>
      <c r="B113" s="177"/>
      <c r="C113" s="95"/>
      <c r="D113" s="95"/>
      <c r="E113" s="95"/>
      <c r="F113" s="95"/>
      <c r="G113" s="94"/>
      <c r="H113" s="94"/>
      <c r="I113" s="94"/>
      <c r="J113" s="94"/>
      <c r="K113" s="95"/>
      <c r="L113" s="95"/>
    </row>
    <row r="114" spans="1:12" x14ac:dyDescent="0.25">
      <c r="A114" s="5">
        <f t="shared" si="34"/>
        <v>100</v>
      </c>
      <c r="B114" s="177"/>
      <c r="C114" s="95"/>
      <c r="D114" s="95"/>
      <c r="E114" s="95"/>
      <c r="F114" s="95"/>
      <c r="G114" s="94"/>
      <c r="H114" s="94"/>
      <c r="I114" s="94"/>
      <c r="J114" s="94"/>
      <c r="K114" s="95"/>
      <c r="L114" s="95"/>
    </row>
    <row r="115" spans="1:12" x14ac:dyDescent="0.25">
      <c r="A115" s="5">
        <f t="shared" si="34"/>
        <v>101</v>
      </c>
      <c r="B115" s="177"/>
      <c r="C115" s="95"/>
      <c r="D115" s="95"/>
      <c r="E115" s="95"/>
      <c r="F115" s="95"/>
      <c r="G115" s="94"/>
      <c r="H115" s="94"/>
      <c r="I115" s="94"/>
      <c r="J115" s="94"/>
      <c r="K115" s="95"/>
      <c r="L115" s="95"/>
    </row>
    <row r="116" spans="1:12" x14ac:dyDescent="0.25">
      <c r="A116" s="5">
        <f t="shared" si="34"/>
        <v>102</v>
      </c>
      <c r="B116" s="177"/>
      <c r="C116" s="95"/>
      <c r="D116" s="95"/>
      <c r="E116" s="95"/>
      <c r="F116" s="95"/>
      <c r="G116" s="94"/>
      <c r="H116" s="94"/>
      <c r="I116" s="94"/>
      <c r="J116" s="94"/>
      <c r="K116" s="95"/>
      <c r="L116" s="95"/>
    </row>
    <row r="117" spans="1:12" x14ac:dyDescent="0.25">
      <c r="A117" s="5">
        <f t="shared" si="34"/>
        <v>103</v>
      </c>
      <c r="B117" s="177"/>
      <c r="C117" s="95"/>
      <c r="D117" s="95"/>
      <c r="E117" s="95"/>
      <c r="F117" s="95"/>
      <c r="G117" s="94"/>
      <c r="H117" s="94"/>
      <c r="I117" s="94"/>
      <c r="J117" s="94"/>
      <c r="K117" s="95"/>
      <c r="L117" s="95"/>
    </row>
    <row r="118" spans="1:12" x14ac:dyDescent="0.25">
      <c r="A118" s="5">
        <f t="shared" si="34"/>
        <v>104</v>
      </c>
      <c r="B118" s="177"/>
      <c r="C118" s="95"/>
      <c r="D118" s="95"/>
      <c r="E118" s="95"/>
      <c r="F118" s="95"/>
      <c r="G118" s="94"/>
      <c r="H118" s="94"/>
      <c r="I118" s="94"/>
      <c r="J118" s="94"/>
      <c r="K118" s="95"/>
      <c r="L118" s="95"/>
    </row>
    <row r="119" spans="1:12" x14ac:dyDescent="0.25">
      <c r="A119" s="5">
        <f t="shared" si="34"/>
        <v>105</v>
      </c>
      <c r="B119" s="177"/>
      <c r="C119" s="95"/>
      <c r="D119" s="95"/>
      <c r="E119" s="95"/>
      <c r="F119" s="95"/>
      <c r="G119" s="94"/>
      <c r="H119" s="94"/>
      <c r="I119" s="94"/>
      <c r="J119" s="94"/>
      <c r="K119" s="95"/>
      <c r="L119" s="95"/>
    </row>
    <row r="120" spans="1:12" x14ac:dyDescent="0.25">
      <c r="A120" s="5">
        <f t="shared" si="34"/>
        <v>106</v>
      </c>
      <c r="B120" s="177"/>
      <c r="C120" s="95"/>
      <c r="D120" s="95"/>
      <c r="E120" s="95"/>
      <c r="F120" s="95"/>
      <c r="G120" s="94"/>
      <c r="H120" s="94"/>
      <c r="I120" s="94"/>
      <c r="J120" s="94"/>
      <c r="K120" s="95"/>
      <c r="L120" s="95"/>
    </row>
    <row r="121" spans="1:12" x14ac:dyDescent="0.25">
      <c r="A121" s="5">
        <f t="shared" si="34"/>
        <v>107</v>
      </c>
      <c r="B121" s="177"/>
      <c r="C121" s="95"/>
      <c r="D121" s="95"/>
      <c r="E121" s="95"/>
      <c r="F121" s="95"/>
      <c r="G121" s="94"/>
      <c r="H121" s="94"/>
      <c r="I121" s="94"/>
      <c r="J121" s="94"/>
      <c r="K121" s="95"/>
      <c r="L121" s="95"/>
    </row>
    <row r="122" spans="1:12" x14ac:dyDescent="0.25">
      <c r="A122" s="5">
        <f t="shared" si="34"/>
        <v>108</v>
      </c>
      <c r="B122" s="177"/>
      <c r="C122" s="95"/>
      <c r="D122" s="95"/>
      <c r="E122" s="95"/>
      <c r="F122" s="95"/>
      <c r="G122" s="94"/>
      <c r="H122" s="94"/>
      <c r="I122" s="94"/>
      <c r="J122" s="94"/>
      <c r="K122" s="95"/>
      <c r="L122" s="95"/>
    </row>
    <row r="123" spans="1:12" x14ac:dyDescent="0.25">
      <c r="A123" s="5">
        <f t="shared" si="34"/>
        <v>109</v>
      </c>
      <c r="B123" s="177"/>
      <c r="C123" s="95"/>
      <c r="D123" s="95"/>
      <c r="E123" s="95"/>
      <c r="F123" s="95"/>
      <c r="G123" s="94"/>
      <c r="H123" s="94"/>
      <c r="I123" s="94"/>
      <c r="J123" s="94"/>
      <c r="K123" s="95"/>
      <c r="L123" s="95"/>
    </row>
    <row r="124" spans="1:12" x14ac:dyDescent="0.25">
      <c r="A124" s="5">
        <f t="shared" si="34"/>
        <v>110</v>
      </c>
      <c r="B124" s="177"/>
      <c r="C124" s="95"/>
      <c r="D124" s="95"/>
      <c r="E124" s="95"/>
      <c r="F124" s="95"/>
      <c r="G124" s="94"/>
      <c r="H124" s="94"/>
      <c r="I124" s="94"/>
      <c r="J124" s="94"/>
      <c r="K124" s="95"/>
      <c r="L124" s="95"/>
    </row>
    <row r="125" spans="1:12" x14ac:dyDescent="0.25">
      <c r="A125" s="5">
        <f t="shared" si="34"/>
        <v>111</v>
      </c>
      <c r="B125" s="177"/>
      <c r="C125" s="95"/>
      <c r="D125" s="95"/>
      <c r="E125" s="95"/>
      <c r="F125" s="95"/>
      <c r="G125" s="94"/>
      <c r="H125" s="94"/>
      <c r="I125" s="94"/>
      <c r="J125" s="94"/>
      <c r="K125" s="95"/>
      <c r="L125" s="95"/>
    </row>
    <row r="126" spans="1:12" x14ac:dyDescent="0.25">
      <c r="A126" s="5">
        <f t="shared" si="34"/>
        <v>112</v>
      </c>
      <c r="B126" s="177"/>
      <c r="C126" s="95"/>
      <c r="D126" s="95"/>
      <c r="E126" s="95"/>
      <c r="F126" s="95"/>
      <c r="G126" s="94"/>
      <c r="H126" s="94"/>
      <c r="I126" s="94"/>
      <c r="J126" s="94"/>
      <c r="K126" s="95"/>
      <c r="L126" s="95"/>
    </row>
    <row r="127" spans="1:12" x14ac:dyDescent="0.25">
      <c r="A127" s="5">
        <f t="shared" si="34"/>
        <v>113</v>
      </c>
      <c r="B127" s="177"/>
      <c r="C127" s="95"/>
      <c r="D127" s="95"/>
      <c r="E127" s="95"/>
      <c r="F127" s="95"/>
      <c r="G127" s="94"/>
      <c r="H127" s="94"/>
      <c r="I127" s="94"/>
      <c r="J127" s="94"/>
      <c r="K127" s="95"/>
      <c r="L127" s="95"/>
    </row>
    <row r="128" spans="1:12" x14ac:dyDescent="0.25">
      <c r="A128" s="5">
        <f t="shared" si="34"/>
        <v>114</v>
      </c>
      <c r="B128" s="177"/>
      <c r="C128" s="95"/>
      <c r="D128" s="95"/>
      <c r="E128" s="95"/>
      <c r="F128" s="95"/>
      <c r="G128" s="94"/>
      <c r="H128" s="94"/>
      <c r="I128" s="94"/>
      <c r="J128" s="94"/>
      <c r="K128" s="95"/>
      <c r="L128" s="95"/>
    </row>
    <row r="129" spans="1:12" x14ac:dyDescent="0.25">
      <c r="A129" s="5">
        <f t="shared" si="34"/>
        <v>115</v>
      </c>
      <c r="B129" s="177"/>
      <c r="C129" s="95"/>
      <c r="D129" s="95"/>
      <c r="E129" s="95"/>
      <c r="F129" s="95"/>
      <c r="G129" s="94"/>
      <c r="H129" s="94"/>
      <c r="I129" s="94"/>
      <c r="J129" s="94"/>
      <c r="K129" s="95"/>
      <c r="L129" s="95"/>
    </row>
    <row r="130" spans="1:12" x14ac:dyDescent="0.25">
      <c r="A130" s="5">
        <f t="shared" si="34"/>
        <v>116</v>
      </c>
      <c r="B130" s="177"/>
      <c r="C130" s="95"/>
      <c r="D130" s="95"/>
      <c r="E130" s="95"/>
      <c r="F130" s="95"/>
      <c r="G130" s="94"/>
      <c r="H130" s="94"/>
      <c r="I130" s="94"/>
      <c r="J130" s="94"/>
      <c r="K130" s="95"/>
      <c r="L130" s="95"/>
    </row>
    <row r="131" spans="1:12" x14ac:dyDescent="0.25">
      <c r="A131" s="5">
        <f t="shared" si="34"/>
        <v>117</v>
      </c>
      <c r="B131" s="177"/>
      <c r="C131" s="95"/>
      <c r="D131" s="95"/>
      <c r="E131" s="95"/>
      <c r="F131" s="95"/>
      <c r="G131" s="94"/>
      <c r="H131" s="94"/>
      <c r="I131" s="94"/>
      <c r="J131" s="94"/>
      <c r="K131" s="95"/>
      <c r="L131" s="95"/>
    </row>
    <row r="132" spans="1:12" x14ac:dyDescent="0.25">
      <c r="A132" s="5">
        <f t="shared" si="34"/>
        <v>118</v>
      </c>
      <c r="B132" s="177"/>
      <c r="C132" s="95"/>
      <c r="D132" s="95"/>
      <c r="E132" s="95"/>
      <c r="F132" s="95"/>
      <c r="G132" s="94"/>
      <c r="H132" s="94"/>
      <c r="I132" s="94"/>
      <c r="J132" s="94"/>
      <c r="K132" s="95"/>
      <c r="L132" s="95"/>
    </row>
    <row r="133" spans="1:12" x14ac:dyDescent="0.25">
      <c r="A133" s="5">
        <f t="shared" si="34"/>
        <v>119</v>
      </c>
      <c r="B133" s="177"/>
      <c r="C133" s="95"/>
      <c r="D133" s="95"/>
      <c r="E133" s="95"/>
      <c r="F133" s="95"/>
      <c r="G133" s="94"/>
      <c r="H133" s="94"/>
      <c r="I133" s="94"/>
      <c r="J133" s="94"/>
      <c r="K133" s="95"/>
      <c r="L133" s="95"/>
    </row>
    <row r="134" spans="1:12" x14ac:dyDescent="0.25">
      <c r="A134" s="5">
        <f t="shared" si="34"/>
        <v>120</v>
      </c>
      <c r="B134" s="177"/>
      <c r="C134" s="95"/>
      <c r="D134" s="95"/>
      <c r="E134" s="95"/>
      <c r="F134" s="95"/>
      <c r="G134" s="94"/>
      <c r="H134" s="94"/>
      <c r="I134" s="94"/>
      <c r="J134" s="94"/>
      <c r="K134" s="95"/>
      <c r="L134" s="95"/>
    </row>
    <row r="135" spans="1:12" x14ac:dyDescent="0.25">
      <c r="A135" s="5">
        <f t="shared" si="34"/>
        <v>121</v>
      </c>
      <c r="B135" s="177"/>
      <c r="C135" s="95"/>
      <c r="D135" s="95"/>
      <c r="E135" s="95"/>
      <c r="F135" s="95"/>
      <c r="G135" s="94"/>
      <c r="H135" s="94"/>
      <c r="I135" s="94"/>
      <c r="J135" s="94"/>
      <c r="K135" s="95"/>
      <c r="L135" s="95"/>
    </row>
    <row r="136" spans="1:12" x14ac:dyDescent="0.25">
      <c r="A136" s="5">
        <f t="shared" si="34"/>
        <v>122</v>
      </c>
      <c r="B136" s="177"/>
      <c r="C136" s="95"/>
      <c r="D136" s="95"/>
      <c r="E136" s="95"/>
      <c r="F136" s="95"/>
      <c r="G136" s="94"/>
      <c r="H136" s="94"/>
      <c r="I136" s="94"/>
      <c r="J136" s="94"/>
      <c r="K136" s="95"/>
      <c r="L136" s="95"/>
    </row>
    <row r="137" spans="1:12" x14ac:dyDescent="0.25">
      <c r="A137" s="5">
        <f t="shared" si="34"/>
        <v>123</v>
      </c>
      <c r="B137" s="177"/>
      <c r="C137" s="95"/>
      <c r="D137" s="95"/>
      <c r="E137" s="95"/>
      <c r="F137" s="95"/>
      <c r="G137" s="94"/>
      <c r="H137" s="94"/>
      <c r="I137" s="94"/>
      <c r="J137" s="94"/>
      <c r="K137" s="95"/>
      <c r="L137" s="95"/>
    </row>
    <row r="138" spans="1:12" x14ac:dyDescent="0.25">
      <c r="A138" s="5">
        <f t="shared" si="34"/>
        <v>124</v>
      </c>
      <c r="B138" s="177"/>
      <c r="C138" s="95"/>
      <c r="D138" s="95"/>
      <c r="E138" s="95"/>
      <c r="F138" s="95"/>
      <c r="G138" s="94"/>
      <c r="H138" s="94"/>
      <c r="I138" s="94"/>
      <c r="J138" s="94"/>
      <c r="K138" s="95"/>
      <c r="L138" s="95"/>
    </row>
    <row r="139" spans="1:12" x14ac:dyDescent="0.25">
      <c r="A139" s="5">
        <f t="shared" si="34"/>
        <v>125</v>
      </c>
      <c r="B139" s="177"/>
      <c r="C139" s="95"/>
      <c r="D139" s="95"/>
      <c r="E139" s="95"/>
      <c r="F139" s="95"/>
      <c r="G139" s="94"/>
      <c r="H139" s="94"/>
      <c r="I139" s="94"/>
      <c r="J139" s="94"/>
      <c r="K139" s="95"/>
      <c r="L139" s="95"/>
    </row>
    <row r="140" spans="1:12" x14ac:dyDescent="0.25">
      <c r="A140" s="5">
        <f t="shared" si="34"/>
        <v>126</v>
      </c>
      <c r="B140" s="177"/>
      <c r="C140" s="95"/>
      <c r="D140" s="95"/>
      <c r="E140" s="95"/>
      <c r="F140" s="95"/>
      <c r="G140" s="94"/>
      <c r="H140" s="94"/>
      <c r="I140" s="94"/>
      <c r="J140" s="94"/>
      <c r="K140" s="95"/>
      <c r="L140" s="95"/>
    </row>
    <row r="141" spans="1:12" x14ac:dyDescent="0.25">
      <c r="A141" s="5">
        <f t="shared" si="34"/>
        <v>127</v>
      </c>
      <c r="B141" s="177"/>
      <c r="C141" s="95"/>
      <c r="D141" s="95"/>
      <c r="E141" s="95"/>
      <c r="F141" s="95"/>
      <c r="G141" s="94"/>
      <c r="H141" s="94"/>
      <c r="I141" s="94"/>
      <c r="J141" s="94"/>
      <c r="K141" s="95"/>
      <c r="L141" s="95"/>
    </row>
    <row r="142" spans="1:12" x14ac:dyDescent="0.25">
      <c r="A142" s="5">
        <f t="shared" si="34"/>
        <v>128</v>
      </c>
      <c r="B142" s="177"/>
      <c r="C142" s="95"/>
      <c r="D142" s="95"/>
      <c r="E142" s="95"/>
      <c r="F142" s="95"/>
      <c r="G142" s="94"/>
      <c r="H142" s="94"/>
      <c r="I142" s="94"/>
      <c r="J142" s="94"/>
      <c r="K142" s="95"/>
      <c r="L142" s="95"/>
    </row>
    <row r="143" spans="1:12" x14ac:dyDescent="0.25">
      <c r="A143" s="5">
        <f t="shared" si="34"/>
        <v>129</v>
      </c>
      <c r="B143" s="177"/>
      <c r="C143" s="95"/>
      <c r="D143" s="95"/>
      <c r="E143" s="95"/>
      <c r="F143" s="95"/>
      <c r="G143" s="94"/>
      <c r="H143" s="94"/>
      <c r="I143" s="94"/>
      <c r="J143" s="94"/>
      <c r="K143" s="95"/>
      <c r="L143" s="95"/>
    </row>
    <row r="144" spans="1:12" x14ac:dyDescent="0.25">
      <c r="A144" s="5">
        <f t="shared" ref="A144:A207" si="35">A143+1</f>
        <v>130</v>
      </c>
      <c r="B144" s="177"/>
      <c r="C144" s="95"/>
      <c r="D144" s="95"/>
      <c r="E144" s="95"/>
      <c r="F144" s="95"/>
      <c r="G144" s="94"/>
      <c r="H144" s="94"/>
      <c r="I144" s="94"/>
      <c r="J144" s="94"/>
      <c r="K144" s="95"/>
      <c r="L144" s="95"/>
    </row>
    <row r="145" spans="1:12" x14ac:dyDescent="0.25">
      <c r="A145" s="5">
        <f t="shared" si="35"/>
        <v>131</v>
      </c>
      <c r="B145" s="177"/>
      <c r="C145" s="95"/>
      <c r="D145" s="95"/>
      <c r="E145" s="95"/>
      <c r="F145" s="95"/>
      <c r="G145" s="94"/>
      <c r="H145" s="94"/>
      <c r="I145" s="94"/>
      <c r="J145" s="94"/>
      <c r="K145" s="95"/>
      <c r="L145" s="95"/>
    </row>
    <row r="146" spans="1:12" x14ac:dyDescent="0.25">
      <c r="A146" s="5">
        <f t="shared" si="35"/>
        <v>132</v>
      </c>
      <c r="B146" s="177"/>
      <c r="C146" s="95"/>
      <c r="D146" s="95"/>
      <c r="E146" s="95"/>
      <c r="F146" s="95"/>
      <c r="G146" s="94"/>
      <c r="H146" s="94"/>
      <c r="I146" s="94"/>
      <c r="J146" s="94"/>
      <c r="K146" s="95"/>
      <c r="L146" s="95"/>
    </row>
    <row r="147" spans="1:12" x14ac:dyDescent="0.25">
      <c r="A147" s="5">
        <f t="shared" si="35"/>
        <v>133</v>
      </c>
      <c r="B147" s="177"/>
      <c r="C147" s="95"/>
      <c r="D147" s="95"/>
      <c r="E147" s="95"/>
      <c r="F147" s="95"/>
      <c r="G147" s="94"/>
      <c r="H147" s="94"/>
      <c r="I147" s="94"/>
      <c r="J147" s="94"/>
      <c r="K147" s="95"/>
      <c r="L147" s="95"/>
    </row>
    <row r="148" spans="1:12" x14ac:dyDescent="0.25">
      <c r="A148" s="5">
        <f t="shared" si="35"/>
        <v>134</v>
      </c>
      <c r="B148" s="177"/>
      <c r="C148" s="95"/>
      <c r="D148" s="95"/>
      <c r="E148" s="95"/>
      <c r="F148" s="95"/>
      <c r="G148" s="94"/>
      <c r="H148" s="94"/>
      <c r="I148" s="94"/>
      <c r="J148" s="94"/>
      <c r="K148" s="95"/>
      <c r="L148" s="95"/>
    </row>
    <row r="149" spans="1:12" x14ac:dyDescent="0.25">
      <c r="A149" s="5">
        <f t="shared" si="35"/>
        <v>135</v>
      </c>
      <c r="B149" s="177"/>
      <c r="C149" s="95"/>
      <c r="D149" s="95"/>
      <c r="E149" s="95"/>
      <c r="F149" s="95"/>
      <c r="G149" s="94"/>
      <c r="H149" s="94"/>
      <c r="I149" s="94"/>
      <c r="J149" s="94"/>
      <c r="K149" s="95"/>
      <c r="L149" s="95"/>
    </row>
    <row r="150" spans="1:12" x14ac:dyDescent="0.25">
      <c r="A150" s="5">
        <f t="shared" si="35"/>
        <v>136</v>
      </c>
      <c r="B150" s="177"/>
      <c r="C150" s="95"/>
      <c r="D150" s="95"/>
      <c r="E150" s="95"/>
      <c r="F150" s="95"/>
      <c r="G150" s="94"/>
      <c r="H150" s="94"/>
      <c r="I150" s="94"/>
      <c r="J150" s="94"/>
      <c r="K150" s="95"/>
      <c r="L150" s="95"/>
    </row>
    <row r="151" spans="1:12" x14ac:dyDescent="0.25">
      <c r="A151" s="5">
        <f t="shared" si="35"/>
        <v>137</v>
      </c>
      <c r="B151" s="177"/>
      <c r="C151" s="95"/>
      <c r="D151" s="95"/>
      <c r="E151" s="95"/>
      <c r="F151" s="95"/>
      <c r="G151" s="94"/>
      <c r="H151" s="94"/>
      <c r="I151" s="94"/>
      <c r="J151" s="94"/>
      <c r="K151" s="95"/>
      <c r="L151" s="95"/>
    </row>
    <row r="152" spans="1:12" x14ac:dyDescent="0.25">
      <c r="A152" s="5">
        <f t="shared" si="35"/>
        <v>138</v>
      </c>
      <c r="B152" s="177"/>
      <c r="C152" s="95"/>
      <c r="D152" s="95"/>
      <c r="E152" s="95"/>
      <c r="F152" s="95"/>
      <c r="G152" s="94"/>
      <c r="H152" s="94"/>
      <c r="I152" s="94"/>
      <c r="J152" s="94"/>
      <c r="K152" s="95"/>
      <c r="L152" s="95"/>
    </row>
    <row r="153" spans="1:12" x14ac:dyDescent="0.25">
      <c r="A153" s="5">
        <f t="shared" si="35"/>
        <v>139</v>
      </c>
      <c r="B153" s="177"/>
      <c r="C153" s="95"/>
      <c r="D153" s="95"/>
      <c r="E153" s="95"/>
      <c r="F153" s="95"/>
      <c r="G153" s="94"/>
      <c r="H153" s="94"/>
      <c r="I153" s="94"/>
      <c r="J153" s="94"/>
      <c r="K153" s="95"/>
      <c r="L153" s="95"/>
    </row>
    <row r="154" spans="1:12" x14ac:dyDescent="0.25">
      <c r="A154" s="5">
        <f t="shared" si="35"/>
        <v>140</v>
      </c>
      <c r="B154" s="177"/>
      <c r="C154" s="95"/>
      <c r="D154" s="95"/>
      <c r="E154" s="95"/>
      <c r="F154" s="95"/>
      <c r="G154" s="94"/>
      <c r="H154" s="94"/>
      <c r="I154" s="94"/>
      <c r="J154" s="94"/>
      <c r="K154" s="95"/>
      <c r="L154" s="95"/>
    </row>
    <row r="155" spans="1:12" x14ac:dyDescent="0.25">
      <c r="A155" s="5">
        <f t="shared" si="35"/>
        <v>141</v>
      </c>
      <c r="B155" s="177"/>
      <c r="C155" s="95"/>
      <c r="D155" s="95"/>
      <c r="E155" s="95"/>
      <c r="F155" s="95"/>
      <c r="G155" s="94"/>
      <c r="H155" s="94"/>
      <c r="I155" s="94"/>
      <c r="J155" s="94"/>
      <c r="K155" s="95"/>
      <c r="L155" s="95"/>
    </row>
    <row r="156" spans="1:12" x14ac:dyDescent="0.25">
      <c r="A156" s="5">
        <f t="shared" si="35"/>
        <v>142</v>
      </c>
      <c r="B156" s="177"/>
      <c r="C156" s="95"/>
      <c r="D156" s="95"/>
      <c r="E156" s="95"/>
      <c r="F156" s="95"/>
      <c r="G156" s="94"/>
      <c r="H156" s="94"/>
      <c r="I156" s="94"/>
      <c r="J156" s="94"/>
      <c r="K156" s="95"/>
      <c r="L156" s="95"/>
    </row>
    <row r="157" spans="1:12" x14ac:dyDescent="0.25">
      <c r="A157" s="5">
        <f t="shared" si="35"/>
        <v>143</v>
      </c>
      <c r="B157" s="177"/>
      <c r="C157" s="95"/>
      <c r="D157" s="95"/>
      <c r="E157" s="95"/>
      <c r="F157" s="95"/>
      <c r="G157" s="94"/>
      <c r="H157" s="94"/>
      <c r="I157" s="94"/>
      <c r="J157" s="94"/>
      <c r="K157" s="95"/>
      <c r="L157" s="95"/>
    </row>
    <row r="158" spans="1:12" x14ac:dyDescent="0.25">
      <c r="A158" s="5">
        <f t="shared" si="35"/>
        <v>144</v>
      </c>
      <c r="B158" s="177"/>
      <c r="C158" s="95"/>
      <c r="D158" s="95"/>
      <c r="E158" s="95"/>
      <c r="F158" s="95"/>
      <c r="G158" s="94"/>
      <c r="H158" s="94"/>
      <c r="I158" s="94"/>
      <c r="J158" s="94"/>
      <c r="K158" s="95"/>
      <c r="L158" s="95"/>
    </row>
    <row r="159" spans="1:12" x14ac:dyDescent="0.25">
      <c r="A159" s="5">
        <f t="shared" si="35"/>
        <v>145</v>
      </c>
      <c r="B159" s="177"/>
      <c r="C159" s="95"/>
      <c r="D159" s="95"/>
      <c r="E159" s="95"/>
      <c r="F159" s="95"/>
      <c r="G159" s="94"/>
      <c r="H159" s="94"/>
      <c r="I159" s="94"/>
      <c r="J159" s="94"/>
      <c r="K159" s="95"/>
      <c r="L159" s="95"/>
    </row>
    <row r="160" spans="1:12" x14ac:dyDescent="0.25">
      <c r="A160" s="5">
        <f t="shared" si="35"/>
        <v>146</v>
      </c>
      <c r="B160" s="177"/>
      <c r="C160" s="95"/>
      <c r="D160" s="95"/>
      <c r="E160" s="95"/>
      <c r="F160" s="95"/>
      <c r="G160" s="94"/>
      <c r="H160" s="94"/>
      <c r="I160" s="94"/>
      <c r="J160" s="94"/>
      <c r="K160" s="95"/>
      <c r="L160" s="95"/>
    </row>
    <row r="161" spans="1:12" x14ac:dyDescent="0.25">
      <c r="A161" s="5">
        <f t="shared" si="35"/>
        <v>147</v>
      </c>
      <c r="B161" s="177"/>
      <c r="C161" s="95"/>
      <c r="D161" s="95"/>
      <c r="E161" s="95"/>
      <c r="F161" s="95"/>
      <c r="G161" s="94"/>
      <c r="H161" s="94"/>
      <c r="I161" s="94"/>
      <c r="J161" s="94"/>
      <c r="K161" s="95"/>
      <c r="L161" s="95"/>
    </row>
    <row r="162" spans="1:12" x14ac:dyDescent="0.25">
      <c r="A162" s="5">
        <f t="shared" si="35"/>
        <v>148</v>
      </c>
      <c r="B162" s="177"/>
      <c r="C162" s="95"/>
      <c r="D162" s="95"/>
      <c r="E162" s="95"/>
      <c r="F162" s="95"/>
      <c r="G162" s="94"/>
      <c r="H162" s="94"/>
      <c r="I162" s="94"/>
      <c r="J162" s="94"/>
      <c r="K162" s="95"/>
      <c r="L162" s="95"/>
    </row>
    <row r="163" spans="1:12" x14ac:dyDescent="0.25">
      <c r="A163" s="5">
        <f t="shared" si="35"/>
        <v>149</v>
      </c>
      <c r="B163" s="177"/>
      <c r="C163" s="95"/>
      <c r="D163" s="95"/>
      <c r="E163" s="95"/>
      <c r="F163" s="95"/>
      <c r="G163" s="94"/>
      <c r="H163" s="94"/>
      <c r="I163" s="94"/>
      <c r="J163" s="94"/>
      <c r="K163" s="95"/>
      <c r="L163" s="95"/>
    </row>
    <row r="164" spans="1:12" x14ac:dyDescent="0.25">
      <c r="A164" s="5">
        <f t="shared" si="35"/>
        <v>150</v>
      </c>
      <c r="B164" s="177"/>
      <c r="C164" s="95"/>
      <c r="D164" s="95"/>
      <c r="E164" s="95"/>
      <c r="F164" s="95"/>
      <c r="G164" s="94"/>
      <c r="H164" s="94"/>
      <c r="I164" s="94"/>
      <c r="J164" s="94"/>
      <c r="K164" s="95"/>
      <c r="L164" s="95"/>
    </row>
    <row r="165" spans="1:12" x14ac:dyDescent="0.25">
      <c r="A165" s="5">
        <f t="shared" si="35"/>
        <v>151</v>
      </c>
      <c r="B165" s="177"/>
      <c r="C165" s="95"/>
      <c r="D165" s="95"/>
      <c r="E165" s="95"/>
      <c r="F165" s="95"/>
      <c r="G165" s="94"/>
      <c r="H165" s="94"/>
      <c r="I165" s="94"/>
      <c r="J165" s="94"/>
      <c r="K165" s="95"/>
      <c r="L165" s="95"/>
    </row>
    <row r="166" spans="1:12" x14ac:dyDescent="0.25">
      <c r="A166" s="5">
        <f t="shared" si="35"/>
        <v>152</v>
      </c>
      <c r="B166" s="177"/>
      <c r="C166" s="95"/>
      <c r="D166" s="95"/>
      <c r="E166" s="95"/>
      <c r="F166" s="95"/>
      <c r="G166" s="94"/>
      <c r="H166" s="94"/>
      <c r="I166" s="94"/>
      <c r="J166" s="94"/>
      <c r="K166" s="95"/>
      <c r="L166" s="95"/>
    </row>
    <row r="167" spans="1:12" x14ac:dyDescent="0.25">
      <c r="A167" s="5">
        <f t="shared" si="35"/>
        <v>153</v>
      </c>
      <c r="B167" s="177"/>
      <c r="C167" s="95"/>
      <c r="D167" s="95"/>
      <c r="E167" s="95"/>
      <c r="F167" s="95"/>
      <c r="G167" s="94"/>
      <c r="H167" s="94"/>
      <c r="I167" s="94"/>
      <c r="J167" s="94"/>
      <c r="K167" s="95"/>
      <c r="L167" s="95"/>
    </row>
    <row r="168" spans="1:12" x14ac:dyDescent="0.25">
      <c r="A168" s="5">
        <f t="shared" si="35"/>
        <v>154</v>
      </c>
      <c r="B168" s="177"/>
      <c r="C168" s="95"/>
      <c r="D168" s="95"/>
      <c r="E168" s="95"/>
      <c r="F168" s="95"/>
      <c r="G168" s="94"/>
      <c r="H168" s="94"/>
      <c r="I168" s="94"/>
      <c r="J168" s="94"/>
      <c r="K168" s="95"/>
      <c r="L168" s="95"/>
    </row>
    <row r="169" spans="1:12" x14ac:dyDescent="0.25">
      <c r="A169" s="5">
        <f t="shared" si="35"/>
        <v>155</v>
      </c>
      <c r="B169" s="177"/>
      <c r="C169" s="95"/>
      <c r="D169" s="95"/>
      <c r="E169" s="95"/>
      <c r="F169" s="95"/>
      <c r="G169" s="94"/>
      <c r="H169" s="94"/>
      <c r="I169" s="94"/>
      <c r="J169" s="94"/>
      <c r="K169" s="95"/>
      <c r="L169" s="95"/>
    </row>
    <row r="170" spans="1:12" x14ac:dyDescent="0.25">
      <c r="A170" s="5">
        <f t="shared" si="35"/>
        <v>156</v>
      </c>
      <c r="B170" s="177"/>
      <c r="C170" s="95"/>
      <c r="D170" s="95"/>
      <c r="E170" s="95"/>
      <c r="F170" s="95"/>
      <c r="G170" s="94"/>
      <c r="H170" s="94"/>
      <c r="I170" s="94"/>
      <c r="J170" s="94"/>
      <c r="K170" s="95"/>
      <c r="L170" s="95"/>
    </row>
    <row r="171" spans="1:12" x14ac:dyDescent="0.25">
      <c r="A171" s="5">
        <f t="shared" si="35"/>
        <v>157</v>
      </c>
      <c r="B171" s="177"/>
      <c r="C171" s="95"/>
      <c r="D171" s="95"/>
      <c r="E171" s="95"/>
      <c r="F171" s="95"/>
      <c r="G171" s="94"/>
      <c r="H171" s="94"/>
      <c r="I171" s="94"/>
      <c r="J171" s="94"/>
      <c r="K171" s="95"/>
      <c r="L171" s="95"/>
    </row>
    <row r="172" spans="1:12" x14ac:dyDescent="0.25">
      <c r="A172" s="5">
        <f t="shared" si="35"/>
        <v>158</v>
      </c>
      <c r="B172" s="177"/>
      <c r="C172" s="95"/>
      <c r="D172" s="95"/>
      <c r="E172" s="95"/>
      <c r="F172" s="95"/>
      <c r="G172" s="94"/>
      <c r="H172" s="94"/>
      <c r="I172" s="94"/>
      <c r="J172" s="94"/>
      <c r="K172" s="95"/>
      <c r="L172" s="95"/>
    </row>
    <row r="173" spans="1:12" x14ac:dyDescent="0.25">
      <c r="A173" s="5">
        <f t="shared" si="35"/>
        <v>159</v>
      </c>
      <c r="B173" s="177"/>
      <c r="C173" s="95"/>
      <c r="D173" s="95"/>
      <c r="E173" s="95"/>
      <c r="F173" s="95"/>
      <c r="G173" s="94"/>
      <c r="H173" s="94"/>
      <c r="I173" s="94"/>
      <c r="J173" s="94"/>
      <c r="K173" s="95"/>
      <c r="L173" s="95"/>
    </row>
    <row r="174" spans="1:12" x14ac:dyDescent="0.25">
      <c r="A174" s="5">
        <f t="shared" si="35"/>
        <v>160</v>
      </c>
      <c r="B174" s="177"/>
      <c r="C174" s="95"/>
      <c r="D174" s="95"/>
      <c r="E174" s="95"/>
      <c r="F174" s="95"/>
      <c r="G174" s="94"/>
      <c r="H174" s="94"/>
      <c r="I174" s="94"/>
      <c r="J174" s="94"/>
      <c r="K174" s="95"/>
      <c r="L174" s="95"/>
    </row>
    <row r="175" spans="1:12" x14ac:dyDescent="0.25">
      <c r="A175" s="5">
        <f t="shared" si="35"/>
        <v>161</v>
      </c>
      <c r="B175" s="177"/>
      <c r="C175" s="95"/>
      <c r="D175" s="95"/>
      <c r="E175" s="95"/>
      <c r="F175" s="95"/>
      <c r="G175" s="94"/>
      <c r="H175" s="94"/>
      <c r="I175" s="94"/>
      <c r="J175" s="94"/>
      <c r="K175" s="95"/>
      <c r="L175" s="95"/>
    </row>
    <row r="176" spans="1:12" x14ac:dyDescent="0.25">
      <c r="A176" s="5">
        <f t="shared" si="35"/>
        <v>162</v>
      </c>
      <c r="B176" s="177"/>
      <c r="C176" s="95"/>
      <c r="D176" s="95"/>
      <c r="E176" s="95"/>
      <c r="F176" s="95"/>
      <c r="G176" s="94"/>
      <c r="H176" s="94"/>
      <c r="I176" s="94"/>
      <c r="J176" s="94"/>
      <c r="K176" s="95"/>
      <c r="L176" s="95"/>
    </row>
    <row r="177" spans="1:12" x14ac:dyDescent="0.25">
      <c r="A177" s="5">
        <f t="shared" si="35"/>
        <v>163</v>
      </c>
      <c r="B177" s="177"/>
      <c r="C177" s="95"/>
      <c r="D177" s="95"/>
      <c r="E177" s="95"/>
      <c r="F177" s="95"/>
      <c r="G177" s="94"/>
      <c r="H177" s="94"/>
      <c r="I177" s="94"/>
      <c r="J177" s="94"/>
      <c r="K177" s="95"/>
      <c r="L177" s="95"/>
    </row>
    <row r="178" spans="1:12" x14ac:dyDescent="0.25">
      <c r="A178" s="5">
        <f t="shared" si="35"/>
        <v>164</v>
      </c>
      <c r="B178" s="177"/>
      <c r="C178" s="95"/>
      <c r="D178" s="95"/>
      <c r="E178" s="95"/>
      <c r="F178" s="95"/>
      <c r="G178" s="94"/>
      <c r="H178" s="94"/>
      <c r="I178" s="94"/>
      <c r="J178" s="94"/>
      <c r="K178" s="95"/>
      <c r="L178" s="95"/>
    </row>
    <row r="179" spans="1:12" x14ac:dyDescent="0.25">
      <c r="A179" s="5">
        <f t="shared" si="35"/>
        <v>165</v>
      </c>
      <c r="B179" s="177"/>
      <c r="C179" s="95"/>
      <c r="D179" s="95"/>
      <c r="E179" s="95"/>
      <c r="F179" s="95"/>
      <c r="G179" s="94"/>
      <c r="H179" s="94"/>
      <c r="I179" s="94"/>
      <c r="J179" s="94"/>
      <c r="K179" s="95"/>
      <c r="L179" s="95"/>
    </row>
    <row r="180" spans="1:12" x14ac:dyDescent="0.25">
      <c r="A180" s="5">
        <f t="shared" si="35"/>
        <v>166</v>
      </c>
      <c r="B180" s="177"/>
      <c r="C180" s="95"/>
      <c r="D180" s="95"/>
      <c r="E180" s="95"/>
      <c r="F180" s="95"/>
      <c r="G180" s="94"/>
      <c r="H180" s="94"/>
      <c r="I180" s="94"/>
      <c r="J180" s="94"/>
      <c r="K180" s="95"/>
      <c r="L180" s="95"/>
    </row>
    <row r="181" spans="1:12" x14ac:dyDescent="0.25">
      <c r="A181" s="5">
        <f t="shared" si="35"/>
        <v>167</v>
      </c>
      <c r="B181" s="177"/>
      <c r="C181" s="95"/>
      <c r="D181" s="95"/>
      <c r="E181" s="95"/>
      <c r="F181" s="95"/>
      <c r="G181" s="94"/>
      <c r="H181" s="94"/>
      <c r="I181" s="94"/>
      <c r="J181" s="94"/>
      <c r="K181" s="95"/>
      <c r="L181" s="95"/>
    </row>
    <row r="182" spans="1:12" x14ac:dyDescent="0.25">
      <c r="A182" s="5">
        <f t="shared" si="35"/>
        <v>168</v>
      </c>
      <c r="B182" s="177"/>
      <c r="C182" s="95"/>
      <c r="D182" s="95"/>
      <c r="E182" s="95"/>
      <c r="F182" s="95"/>
      <c r="G182" s="94"/>
      <c r="H182" s="94"/>
      <c r="I182" s="94"/>
      <c r="J182" s="94"/>
      <c r="K182" s="95"/>
      <c r="L182" s="95"/>
    </row>
    <row r="183" spans="1:12" x14ac:dyDescent="0.25">
      <c r="A183" s="5">
        <f t="shared" si="35"/>
        <v>169</v>
      </c>
      <c r="B183" s="177"/>
      <c r="C183" s="95"/>
      <c r="D183" s="95"/>
      <c r="E183" s="95"/>
      <c r="F183" s="95"/>
      <c r="G183" s="94"/>
      <c r="H183" s="94"/>
      <c r="I183" s="94"/>
      <c r="J183" s="94"/>
      <c r="K183" s="95"/>
      <c r="L183" s="95"/>
    </row>
    <row r="184" spans="1:12" x14ac:dyDescent="0.25">
      <c r="A184" s="5">
        <f t="shared" si="35"/>
        <v>170</v>
      </c>
      <c r="B184" s="177"/>
      <c r="C184" s="95"/>
      <c r="D184" s="95"/>
      <c r="E184" s="95"/>
      <c r="F184" s="95"/>
      <c r="G184" s="94"/>
      <c r="H184" s="94"/>
      <c r="I184" s="94"/>
      <c r="J184" s="94"/>
      <c r="K184" s="95"/>
      <c r="L184" s="95"/>
    </row>
    <row r="185" spans="1:12" x14ac:dyDescent="0.25">
      <c r="A185" s="5">
        <f t="shared" si="35"/>
        <v>171</v>
      </c>
      <c r="B185" s="177"/>
      <c r="C185" s="95"/>
      <c r="D185" s="95"/>
      <c r="E185" s="95"/>
      <c r="F185" s="95"/>
      <c r="G185" s="94"/>
      <c r="H185" s="94"/>
      <c r="I185" s="94"/>
      <c r="J185" s="94"/>
      <c r="K185" s="95"/>
      <c r="L185" s="95"/>
    </row>
    <row r="186" spans="1:12" x14ac:dyDescent="0.25">
      <c r="A186" s="5">
        <f t="shared" si="35"/>
        <v>172</v>
      </c>
      <c r="B186" s="177"/>
      <c r="C186" s="95"/>
      <c r="D186" s="95"/>
      <c r="E186" s="95"/>
      <c r="F186" s="95"/>
      <c r="G186" s="94"/>
      <c r="H186" s="94"/>
      <c r="I186" s="94"/>
      <c r="J186" s="94"/>
      <c r="K186" s="95"/>
      <c r="L186" s="95"/>
    </row>
    <row r="187" spans="1:12" x14ac:dyDescent="0.25">
      <c r="A187" s="5">
        <f t="shared" si="35"/>
        <v>173</v>
      </c>
      <c r="B187" s="177"/>
      <c r="C187" s="95"/>
      <c r="D187" s="95"/>
      <c r="E187" s="95"/>
      <c r="F187" s="95"/>
      <c r="G187" s="94"/>
      <c r="H187" s="94"/>
      <c r="I187" s="94"/>
      <c r="J187" s="94"/>
      <c r="K187" s="95"/>
      <c r="L187" s="95"/>
    </row>
    <row r="188" spans="1:12" x14ac:dyDescent="0.25">
      <c r="A188" s="5">
        <f t="shared" si="35"/>
        <v>174</v>
      </c>
      <c r="B188" s="177"/>
      <c r="C188" s="95"/>
      <c r="D188" s="95"/>
      <c r="E188" s="95"/>
      <c r="F188" s="95"/>
      <c r="G188" s="94"/>
      <c r="H188" s="94"/>
      <c r="I188" s="94"/>
      <c r="J188" s="94"/>
      <c r="K188" s="95"/>
      <c r="L188" s="95"/>
    </row>
    <row r="189" spans="1:12" x14ac:dyDescent="0.25">
      <c r="A189" s="5">
        <f t="shared" si="35"/>
        <v>175</v>
      </c>
      <c r="B189" s="177"/>
      <c r="C189" s="95"/>
      <c r="D189" s="95"/>
      <c r="E189" s="95"/>
      <c r="F189" s="95"/>
      <c r="G189" s="94"/>
      <c r="H189" s="94"/>
      <c r="I189" s="94"/>
      <c r="J189" s="94"/>
      <c r="K189" s="95"/>
      <c r="L189" s="95"/>
    </row>
    <row r="190" spans="1:12" x14ac:dyDescent="0.25">
      <c r="A190" s="5">
        <f t="shared" si="35"/>
        <v>176</v>
      </c>
      <c r="B190" s="177"/>
      <c r="C190" s="95"/>
      <c r="D190" s="95"/>
      <c r="E190" s="95"/>
      <c r="F190" s="95"/>
      <c r="G190" s="94"/>
      <c r="H190" s="94"/>
      <c r="I190" s="94"/>
      <c r="J190" s="94"/>
      <c r="K190" s="95"/>
      <c r="L190" s="95"/>
    </row>
    <row r="191" spans="1:12" x14ac:dyDescent="0.25">
      <c r="A191" s="5">
        <f t="shared" si="35"/>
        <v>177</v>
      </c>
      <c r="B191" s="177"/>
      <c r="C191" s="95"/>
      <c r="D191" s="95"/>
      <c r="E191" s="95"/>
      <c r="F191" s="95"/>
      <c r="G191" s="96"/>
      <c r="H191" s="92"/>
      <c r="I191" s="92"/>
      <c r="J191" s="96"/>
      <c r="K191" s="95"/>
      <c r="L191" s="95"/>
    </row>
    <row r="192" spans="1:12" x14ac:dyDescent="0.25">
      <c r="A192" s="5">
        <f t="shared" si="35"/>
        <v>178</v>
      </c>
      <c r="B192" s="177"/>
      <c r="C192" s="95"/>
      <c r="D192" s="95"/>
      <c r="E192" s="95"/>
      <c r="F192" s="95"/>
      <c r="G192" s="96"/>
      <c r="H192" s="92"/>
      <c r="I192" s="92"/>
      <c r="J192" s="96"/>
      <c r="K192" s="95"/>
      <c r="L192" s="95"/>
    </row>
    <row r="193" spans="1:12" x14ac:dyDescent="0.25">
      <c r="A193" s="5">
        <f t="shared" si="35"/>
        <v>179</v>
      </c>
      <c r="B193" s="177"/>
      <c r="C193" s="95"/>
      <c r="D193" s="95"/>
      <c r="E193" s="95"/>
      <c r="F193" s="95"/>
      <c r="G193" s="96"/>
      <c r="H193" s="92"/>
      <c r="I193" s="92"/>
      <c r="J193" s="96"/>
      <c r="K193" s="95"/>
      <c r="L193" s="95"/>
    </row>
    <row r="194" spans="1:12" x14ac:dyDescent="0.25">
      <c r="A194" s="5">
        <f t="shared" si="35"/>
        <v>180</v>
      </c>
      <c r="B194" s="177"/>
      <c r="C194" s="95"/>
      <c r="D194" s="95"/>
      <c r="E194" s="95"/>
      <c r="F194" s="95"/>
      <c r="G194" s="96"/>
      <c r="H194" s="92"/>
      <c r="I194" s="92"/>
      <c r="J194" s="96"/>
      <c r="K194" s="95"/>
      <c r="L194" s="95"/>
    </row>
    <row r="195" spans="1:12" x14ac:dyDescent="0.25">
      <c r="A195" s="5">
        <f t="shared" si="35"/>
        <v>181</v>
      </c>
      <c r="B195" s="177"/>
      <c r="C195" s="95"/>
      <c r="D195" s="95"/>
      <c r="E195" s="95"/>
      <c r="F195" s="95"/>
      <c r="G195" s="96"/>
      <c r="H195" s="92"/>
      <c r="I195" s="92"/>
      <c r="J195" s="96"/>
      <c r="K195" s="95"/>
      <c r="L195" s="95"/>
    </row>
    <row r="196" spans="1:12" x14ac:dyDescent="0.25">
      <c r="A196" s="5">
        <f t="shared" si="35"/>
        <v>182</v>
      </c>
      <c r="B196" s="177"/>
      <c r="C196" s="95"/>
      <c r="D196" s="95"/>
      <c r="E196" s="95"/>
      <c r="F196" s="95"/>
      <c r="G196" s="96"/>
      <c r="H196" s="92"/>
      <c r="I196" s="92"/>
      <c r="J196" s="96"/>
      <c r="K196" s="95"/>
      <c r="L196" s="95"/>
    </row>
    <row r="197" spans="1:12" x14ac:dyDescent="0.25">
      <c r="A197" s="5">
        <f t="shared" si="35"/>
        <v>183</v>
      </c>
      <c r="B197" s="177"/>
      <c r="C197" s="95"/>
      <c r="D197" s="95"/>
      <c r="E197" s="95"/>
      <c r="F197" s="95"/>
      <c r="G197" s="96"/>
      <c r="H197" s="92"/>
      <c r="I197" s="92"/>
      <c r="J197" s="96"/>
      <c r="K197" s="95"/>
      <c r="L197" s="95"/>
    </row>
    <row r="198" spans="1:12" x14ac:dyDescent="0.25">
      <c r="A198" s="5">
        <f t="shared" si="35"/>
        <v>184</v>
      </c>
      <c r="B198" s="177"/>
      <c r="C198" s="95"/>
      <c r="D198" s="95"/>
      <c r="E198" s="95"/>
      <c r="F198" s="95"/>
      <c r="G198" s="96"/>
      <c r="H198" s="92"/>
      <c r="I198" s="92"/>
      <c r="J198" s="96"/>
      <c r="K198" s="95"/>
      <c r="L198" s="95"/>
    </row>
    <row r="199" spans="1:12" x14ac:dyDescent="0.25">
      <c r="A199" s="5">
        <f t="shared" si="35"/>
        <v>185</v>
      </c>
      <c r="B199" s="177"/>
      <c r="C199" s="95"/>
      <c r="D199" s="95"/>
      <c r="E199" s="95"/>
      <c r="F199" s="95"/>
      <c r="G199" s="96"/>
      <c r="H199" s="92"/>
      <c r="I199" s="92"/>
      <c r="J199" s="96"/>
      <c r="K199" s="95"/>
      <c r="L199" s="95"/>
    </row>
    <row r="200" spans="1:12" x14ac:dyDescent="0.25">
      <c r="A200" s="5">
        <f t="shared" si="35"/>
        <v>186</v>
      </c>
      <c r="B200" s="177"/>
      <c r="C200" s="95"/>
      <c r="D200" s="95"/>
      <c r="E200" s="95"/>
      <c r="F200" s="95"/>
      <c r="G200" s="96"/>
      <c r="H200" s="92"/>
      <c r="I200" s="92"/>
      <c r="J200" s="96"/>
      <c r="K200" s="95"/>
      <c r="L200" s="95"/>
    </row>
    <row r="201" spans="1:12" x14ac:dyDescent="0.25">
      <c r="A201" s="5">
        <f t="shared" si="35"/>
        <v>187</v>
      </c>
      <c r="B201" s="177"/>
      <c r="C201" s="95"/>
      <c r="D201" s="95"/>
      <c r="E201" s="95"/>
      <c r="F201" s="95"/>
      <c r="G201" s="96"/>
      <c r="H201" s="92"/>
      <c r="I201" s="92"/>
      <c r="J201" s="96"/>
      <c r="K201" s="95"/>
      <c r="L201" s="95"/>
    </row>
    <row r="202" spans="1:12" x14ac:dyDescent="0.25">
      <c r="A202" s="5">
        <f t="shared" si="35"/>
        <v>188</v>
      </c>
      <c r="B202" s="177"/>
      <c r="C202" s="95"/>
      <c r="D202" s="95"/>
      <c r="E202" s="95"/>
      <c r="F202" s="95"/>
      <c r="G202" s="96"/>
      <c r="H202" s="92"/>
      <c r="I202" s="92"/>
      <c r="J202" s="96"/>
      <c r="K202" s="95"/>
      <c r="L202" s="95"/>
    </row>
    <row r="203" spans="1:12" x14ac:dyDescent="0.25">
      <c r="A203" s="5">
        <f t="shared" si="35"/>
        <v>189</v>
      </c>
      <c r="B203" s="177"/>
      <c r="C203" s="95"/>
      <c r="D203" s="95"/>
      <c r="E203" s="95"/>
      <c r="F203" s="95"/>
      <c r="G203" s="96"/>
      <c r="H203" s="92"/>
      <c r="I203" s="92"/>
      <c r="J203" s="96"/>
      <c r="K203" s="95"/>
      <c r="L203" s="95"/>
    </row>
    <row r="204" spans="1:12" x14ac:dyDescent="0.25">
      <c r="A204" s="5">
        <f t="shared" si="35"/>
        <v>190</v>
      </c>
      <c r="B204" s="177"/>
      <c r="C204" s="95"/>
      <c r="D204" s="95"/>
      <c r="E204" s="95"/>
      <c r="F204" s="95"/>
      <c r="G204" s="96"/>
      <c r="H204" s="92"/>
      <c r="I204" s="92"/>
      <c r="J204" s="96"/>
      <c r="K204" s="95"/>
      <c r="L204" s="95"/>
    </row>
    <row r="205" spans="1:12" x14ac:dyDescent="0.25">
      <c r="A205" s="5">
        <f t="shared" si="35"/>
        <v>191</v>
      </c>
      <c r="B205" s="177"/>
      <c r="C205" s="95"/>
      <c r="D205" s="95"/>
      <c r="E205" s="95"/>
      <c r="F205" s="95"/>
      <c r="G205" s="96"/>
      <c r="H205" s="92"/>
      <c r="I205" s="92"/>
      <c r="J205" s="96"/>
      <c r="K205" s="95"/>
      <c r="L205" s="95"/>
    </row>
    <row r="206" spans="1:12" x14ac:dyDescent="0.25">
      <c r="A206" s="5">
        <f t="shared" si="35"/>
        <v>192</v>
      </c>
      <c r="B206" s="177"/>
      <c r="C206" s="95"/>
      <c r="D206" s="95"/>
      <c r="E206" s="95"/>
      <c r="F206" s="95"/>
      <c r="G206" s="96"/>
      <c r="H206" s="92"/>
      <c r="I206" s="92"/>
      <c r="J206" s="96"/>
      <c r="K206" s="95"/>
      <c r="L206" s="95"/>
    </row>
    <row r="207" spans="1:12" x14ac:dyDescent="0.25">
      <c r="A207" s="5">
        <f t="shared" si="35"/>
        <v>193</v>
      </c>
      <c r="B207" s="177"/>
      <c r="C207" s="95"/>
      <c r="D207" s="95"/>
      <c r="E207" s="95"/>
      <c r="F207" s="95"/>
      <c r="G207" s="96"/>
      <c r="H207" s="92"/>
      <c r="I207" s="92"/>
      <c r="J207" s="96"/>
      <c r="K207" s="95"/>
      <c r="L207" s="95"/>
    </row>
    <row r="208" spans="1:12" x14ac:dyDescent="0.25">
      <c r="A208" s="5">
        <f t="shared" ref="A208:A271" si="36">A207+1</f>
        <v>194</v>
      </c>
      <c r="B208" s="177"/>
      <c r="C208" s="95"/>
      <c r="D208" s="95"/>
      <c r="E208" s="95"/>
      <c r="F208" s="95"/>
      <c r="G208" s="96"/>
      <c r="H208" s="92"/>
      <c r="I208" s="92"/>
      <c r="J208" s="96"/>
      <c r="K208" s="95"/>
      <c r="L208" s="95"/>
    </row>
    <row r="209" spans="1:12" x14ac:dyDescent="0.25">
      <c r="A209" s="5">
        <f t="shared" si="36"/>
        <v>195</v>
      </c>
      <c r="B209" s="177"/>
      <c r="C209" s="95"/>
      <c r="D209" s="95"/>
      <c r="E209" s="95"/>
      <c r="F209" s="95"/>
      <c r="G209" s="96"/>
      <c r="H209" s="92"/>
      <c r="I209" s="92"/>
      <c r="J209" s="96"/>
      <c r="K209" s="95"/>
      <c r="L209" s="95"/>
    </row>
    <row r="210" spans="1:12" x14ac:dyDescent="0.25">
      <c r="A210" s="5">
        <f t="shared" si="36"/>
        <v>196</v>
      </c>
      <c r="B210" s="177"/>
      <c r="C210" s="95"/>
      <c r="D210" s="95"/>
      <c r="E210" s="95"/>
      <c r="F210" s="95"/>
      <c r="G210" s="96"/>
      <c r="H210" s="92"/>
      <c r="I210" s="92"/>
      <c r="J210" s="96"/>
      <c r="K210" s="95"/>
      <c r="L210" s="95"/>
    </row>
    <row r="211" spans="1:12" x14ac:dyDescent="0.25">
      <c r="A211" s="5">
        <f t="shared" si="36"/>
        <v>197</v>
      </c>
      <c r="B211" s="177"/>
      <c r="C211" s="95"/>
      <c r="D211" s="95"/>
      <c r="E211" s="95"/>
      <c r="F211" s="95"/>
      <c r="G211" s="96"/>
      <c r="H211" s="92"/>
      <c r="I211" s="92"/>
      <c r="J211" s="96"/>
      <c r="K211" s="95"/>
      <c r="L211" s="95"/>
    </row>
    <row r="212" spans="1:12" x14ac:dyDescent="0.25">
      <c r="A212" s="5">
        <f t="shared" si="36"/>
        <v>198</v>
      </c>
      <c r="B212" s="177"/>
      <c r="C212" s="95"/>
      <c r="D212" s="95"/>
      <c r="E212" s="95"/>
      <c r="F212" s="95"/>
      <c r="G212" s="96"/>
      <c r="H212" s="92"/>
      <c r="I212" s="92"/>
      <c r="J212" s="96"/>
      <c r="K212" s="95"/>
      <c r="L212" s="95"/>
    </row>
    <row r="213" spans="1:12" x14ac:dyDescent="0.25">
      <c r="A213" s="5">
        <f t="shared" si="36"/>
        <v>199</v>
      </c>
      <c r="B213" s="177"/>
      <c r="C213" s="95"/>
      <c r="D213" s="95"/>
      <c r="E213" s="95"/>
      <c r="F213" s="95"/>
      <c r="G213" s="96"/>
      <c r="H213" s="92"/>
      <c r="I213" s="92"/>
      <c r="J213" s="96"/>
      <c r="K213" s="95"/>
      <c r="L213" s="95"/>
    </row>
    <row r="214" spans="1:12" x14ac:dyDescent="0.25">
      <c r="A214" s="5">
        <f t="shared" si="36"/>
        <v>200</v>
      </c>
      <c r="B214" s="177"/>
      <c r="C214" s="95"/>
      <c r="D214" s="95"/>
      <c r="E214" s="95"/>
      <c r="F214" s="95"/>
      <c r="G214" s="96"/>
      <c r="H214" s="92"/>
      <c r="I214" s="92"/>
      <c r="J214" s="96"/>
      <c r="K214" s="95"/>
      <c r="L214" s="95"/>
    </row>
    <row r="215" spans="1:12" x14ac:dyDescent="0.25">
      <c r="A215" s="5">
        <f t="shared" si="36"/>
        <v>201</v>
      </c>
      <c r="B215" s="177"/>
      <c r="C215" s="95"/>
      <c r="D215" s="95"/>
      <c r="E215" s="95"/>
      <c r="F215" s="95"/>
      <c r="G215" s="96"/>
      <c r="H215" s="92"/>
      <c r="I215" s="92"/>
      <c r="J215" s="96"/>
      <c r="K215" s="95"/>
      <c r="L215" s="95"/>
    </row>
    <row r="216" spans="1:12" x14ac:dyDescent="0.25">
      <c r="A216" s="5">
        <f t="shared" si="36"/>
        <v>202</v>
      </c>
      <c r="B216" s="177"/>
      <c r="C216" s="95"/>
      <c r="D216" s="95"/>
      <c r="E216" s="95"/>
      <c r="F216" s="95"/>
      <c r="G216" s="96"/>
      <c r="H216" s="92"/>
      <c r="I216" s="92"/>
      <c r="J216" s="96"/>
      <c r="K216" s="95"/>
      <c r="L216" s="95"/>
    </row>
    <row r="217" spans="1:12" x14ac:dyDescent="0.25">
      <c r="A217" s="5">
        <f t="shared" si="36"/>
        <v>203</v>
      </c>
      <c r="B217" s="177"/>
      <c r="C217" s="95"/>
      <c r="D217" s="95"/>
      <c r="E217" s="95"/>
      <c r="F217" s="95"/>
      <c r="G217" s="96"/>
      <c r="H217" s="92"/>
      <c r="I217" s="92"/>
      <c r="J217" s="96"/>
      <c r="K217" s="95"/>
      <c r="L217" s="95"/>
    </row>
    <row r="218" spans="1:12" x14ac:dyDescent="0.25">
      <c r="A218" s="5">
        <f t="shared" si="36"/>
        <v>204</v>
      </c>
      <c r="B218" s="177"/>
      <c r="C218" s="95"/>
      <c r="D218" s="95"/>
      <c r="E218" s="95"/>
      <c r="F218" s="95"/>
      <c r="G218" s="96"/>
      <c r="H218" s="92"/>
      <c r="I218" s="92"/>
      <c r="J218" s="96"/>
      <c r="K218" s="95"/>
      <c r="L218" s="95"/>
    </row>
    <row r="219" spans="1:12" x14ac:dyDescent="0.25">
      <c r="A219" s="5">
        <f t="shared" si="36"/>
        <v>205</v>
      </c>
      <c r="B219" s="177"/>
      <c r="C219" s="95"/>
      <c r="D219" s="95"/>
      <c r="E219" s="95"/>
      <c r="F219" s="95"/>
      <c r="G219" s="96"/>
      <c r="H219" s="92"/>
      <c r="I219" s="92"/>
      <c r="J219" s="96"/>
      <c r="K219" s="95"/>
      <c r="L219" s="95"/>
    </row>
    <row r="220" spans="1:12" x14ac:dyDescent="0.25">
      <c r="A220" s="5">
        <f t="shared" si="36"/>
        <v>206</v>
      </c>
      <c r="B220" s="177"/>
      <c r="C220" s="95"/>
      <c r="D220" s="95"/>
      <c r="E220" s="95"/>
      <c r="F220" s="95"/>
      <c r="G220" s="96"/>
      <c r="H220" s="92"/>
      <c r="I220" s="92"/>
      <c r="J220" s="96"/>
      <c r="K220" s="95"/>
      <c r="L220" s="95"/>
    </row>
    <row r="221" spans="1:12" x14ac:dyDescent="0.25">
      <c r="A221" s="5">
        <f t="shared" si="36"/>
        <v>207</v>
      </c>
      <c r="B221" s="177"/>
      <c r="C221" s="95"/>
      <c r="D221" s="95"/>
      <c r="E221" s="95"/>
      <c r="F221" s="95"/>
      <c r="G221" s="96"/>
      <c r="H221" s="92"/>
      <c r="I221" s="92"/>
      <c r="J221" s="96"/>
      <c r="K221" s="95"/>
      <c r="L221" s="95"/>
    </row>
    <row r="222" spans="1:12" x14ac:dyDescent="0.25">
      <c r="A222" s="5">
        <f t="shared" si="36"/>
        <v>208</v>
      </c>
      <c r="B222" s="177"/>
      <c r="C222" s="95"/>
      <c r="D222" s="95"/>
      <c r="E222" s="95"/>
      <c r="F222" s="95"/>
      <c r="G222" s="96"/>
      <c r="H222" s="92"/>
      <c r="I222" s="92"/>
      <c r="J222" s="96"/>
      <c r="K222" s="95"/>
      <c r="L222" s="95"/>
    </row>
    <row r="223" spans="1:12" x14ac:dyDescent="0.25">
      <c r="A223" s="5">
        <f t="shared" si="36"/>
        <v>209</v>
      </c>
      <c r="B223" s="177"/>
      <c r="C223" s="95"/>
      <c r="D223" s="95"/>
      <c r="E223" s="95"/>
      <c r="F223" s="95"/>
      <c r="G223" s="96"/>
      <c r="H223" s="92"/>
      <c r="I223" s="92"/>
      <c r="J223" s="96"/>
      <c r="K223" s="95"/>
      <c r="L223" s="95"/>
    </row>
    <row r="224" spans="1:12" x14ac:dyDescent="0.25">
      <c r="A224" s="5">
        <f t="shared" si="36"/>
        <v>210</v>
      </c>
      <c r="B224" s="177"/>
      <c r="C224" s="95"/>
      <c r="D224" s="95"/>
      <c r="E224" s="95"/>
      <c r="F224" s="95"/>
      <c r="G224" s="96"/>
      <c r="H224" s="92"/>
      <c r="I224" s="92"/>
      <c r="J224" s="96"/>
      <c r="K224" s="95"/>
      <c r="L224" s="95"/>
    </row>
    <row r="225" spans="1:12" x14ac:dyDescent="0.25">
      <c r="A225" s="5">
        <f t="shared" si="36"/>
        <v>211</v>
      </c>
      <c r="B225" s="177"/>
      <c r="C225" s="95"/>
      <c r="D225" s="95"/>
      <c r="E225" s="95"/>
      <c r="F225" s="95"/>
      <c r="G225" s="96"/>
      <c r="H225" s="92"/>
      <c r="I225" s="92"/>
      <c r="J225" s="96"/>
      <c r="K225" s="95"/>
      <c r="L225" s="95"/>
    </row>
    <row r="226" spans="1:12" x14ac:dyDescent="0.25">
      <c r="A226" s="5">
        <f t="shared" si="36"/>
        <v>212</v>
      </c>
      <c r="B226" s="177"/>
      <c r="C226" s="95"/>
      <c r="D226" s="95"/>
      <c r="E226" s="95"/>
      <c r="F226" s="95"/>
      <c r="G226" s="96"/>
      <c r="H226" s="92"/>
      <c r="I226" s="92"/>
      <c r="J226" s="96"/>
      <c r="K226" s="95"/>
      <c r="L226" s="95"/>
    </row>
    <row r="227" spans="1:12" x14ac:dyDescent="0.25">
      <c r="A227" s="5">
        <f t="shared" si="36"/>
        <v>213</v>
      </c>
      <c r="B227" s="177"/>
      <c r="C227" s="95"/>
      <c r="D227" s="95"/>
      <c r="E227" s="95"/>
      <c r="F227" s="95"/>
      <c r="G227" s="96"/>
      <c r="H227" s="92"/>
      <c r="I227" s="92"/>
      <c r="J227" s="96"/>
      <c r="K227" s="95"/>
      <c r="L227" s="95"/>
    </row>
    <row r="228" spans="1:12" x14ac:dyDescent="0.25">
      <c r="A228" s="5">
        <f t="shared" si="36"/>
        <v>214</v>
      </c>
      <c r="B228" s="177"/>
      <c r="C228" s="95"/>
      <c r="D228" s="95"/>
      <c r="E228" s="95"/>
      <c r="F228" s="95"/>
      <c r="G228" s="96"/>
      <c r="H228" s="92"/>
      <c r="I228" s="92"/>
      <c r="J228" s="96"/>
      <c r="K228" s="95"/>
      <c r="L228" s="95"/>
    </row>
    <row r="229" spans="1:12" x14ac:dyDescent="0.25">
      <c r="A229" s="5">
        <f t="shared" si="36"/>
        <v>215</v>
      </c>
      <c r="B229" s="177"/>
      <c r="C229" s="95"/>
      <c r="D229" s="95"/>
      <c r="E229" s="95"/>
      <c r="F229" s="95"/>
      <c r="G229" s="96"/>
      <c r="H229" s="92"/>
      <c r="I229" s="92"/>
      <c r="J229" s="96"/>
      <c r="K229" s="95"/>
      <c r="L229" s="95"/>
    </row>
    <row r="230" spans="1:12" x14ac:dyDescent="0.25">
      <c r="A230" s="5">
        <f t="shared" si="36"/>
        <v>216</v>
      </c>
      <c r="B230" s="177"/>
      <c r="C230" s="95"/>
      <c r="D230" s="95"/>
      <c r="E230" s="95"/>
      <c r="F230" s="95"/>
      <c r="G230" s="96"/>
      <c r="H230" s="92"/>
      <c r="I230" s="92"/>
      <c r="J230" s="96"/>
      <c r="K230" s="95"/>
      <c r="L230" s="95"/>
    </row>
    <row r="231" spans="1:12" x14ac:dyDescent="0.25">
      <c r="A231" s="5">
        <f t="shared" si="36"/>
        <v>217</v>
      </c>
      <c r="B231" s="177"/>
      <c r="C231" s="95"/>
      <c r="D231" s="95"/>
      <c r="E231" s="95"/>
      <c r="F231" s="95"/>
      <c r="G231" s="96"/>
      <c r="H231" s="92"/>
      <c r="I231" s="92"/>
      <c r="J231" s="96"/>
      <c r="K231" s="95"/>
      <c r="L231" s="95"/>
    </row>
    <row r="232" spans="1:12" x14ac:dyDescent="0.25">
      <c r="A232" s="5">
        <f t="shared" si="36"/>
        <v>218</v>
      </c>
      <c r="B232" s="177"/>
      <c r="C232" s="95"/>
      <c r="D232" s="95"/>
      <c r="E232" s="95"/>
      <c r="F232" s="95"/>
      <c r="G232" s="96"/>
      <c r="H232" s="92"/>
      <c r="I232" s="92"/>
      <c r="J232" s="96"/>
      <c r="K232" s="95"/>
      <c r="L232" s="95"/>
    </row>
    <row r="233" spans="1:12" x14ac:dyDescent="0.25">
      <c r="A233" s="5">
        <f t="shared" si="36"/>
        <v>219</v>
      </c>
      <c r="B233" s="177"/>
      <c r="C233" s="95"/>
      <c r="D233" s="95"/>
      <c r="E233" s="95"/>
      <c r="F233" s="95"/>
      <c r="G233" s="96"/>
      <c r="H233" s="92"/>
      <c r="I233" s="92"/>
      <c r="J233" s="96"/>
      <c r="K233" s="95"/>
      <c r="L233" s="95"/>
    </row>
    <row r="234" spans="1:12" x14ac:dyDescent="0.25">
      <c r="A234" s="5">
        <f t="shared" si="36"/>
        <v>220</v>
      </c>
      <c r="B234" s="177"/>
      <c r="C234" s="95"/>
      <c r="D234" s="95"/>
      <c r="E234" s="95"/>
      <c r="F234" s="95"/>
      <c r="G234" s="96"/>
      <c r="H234" s="92"/>
      <c r="I234" s="92"/>
      <c r="J234" s="96"/>
      <c r="K234" s="95"/>
      <c r="L234" s="95"/>
    </row>
    <row r="235" spans="1:12" x14ac:dyDescent="0.25">
      <c r="A235" s="5">
        <f t="shared" si="36"/>
        <v>221</v>
      </c>
      <c r="B235" s="177"/>
      <c r="C235" s="95"/>
      <c r="D235" s="95"/>
      <c r="E235" s="95"/>
      <c r="F235" s="95"/>
      <c r="G235" s="96"/>
      <c r="H235" s="92"/>
      <c r="I235" s="92"/>
      <c r="J235" s="96"/>
      <c r="K235" s="95"/>
      <c r="L235" s="95"/>
    </row>
    <row r="236" spans="1:12" x14ac:dyDescent="0.25">
      <c r="A236" s="5">
        <f t="shared" si="36"/>
        <v>222</v>
      </c>
      <c r="B236" s="177"/>
      <c r="C236" s="95"/>
      <c r="D236" s="95"/>
      <c r="E236" s="95"/>
      <c r="F236" s="95"/>
      <c r="G236" s="96"/>
      <c r="H236" s="92"/>
      <c r="I236" s="92"/>
      <c r="J236" s="96"/>
      <c r="K236" s="95"/>
      <c r="L236" s="95"/>
    </row>
    <row r="237" spans="1:12" x14ac:dyDescent="0.25">
      <c r="A237" s="5">
        <f t="shared" si="36"/>
        <v>223</v>
      </c>
      <c r="B237" s="177"/>
      <c r="C237" s="95"/>
      <c r="D237" s="95"/>
      <c r="E237" s="95"/>
      <c r="F237" s="95"/>
      <c r="G237" s="96"/>
      <c r="H237" s="92"/>
      <c r="I237" s="92"/>
      <c r="J237" s="96"/>
      <c r="K237" s="95"/>
      <c r="L237" s="95"/>
    </row>
    <row r="238" spans="1:12" x14ac:dyDescent="0.25">
      <c r="A238" s="5">
        <f t="shared" si="36"/>
        <v>224</v>
      </c>
      <c r="B238" s="177"/>
      <c r="C238" s="95"/>
      <c r="D238" s="95"/>
      <c r="E238" s="95"/>
      <c r="F238" s="95"/>
      <c r="G238" s="96"/>
      <c r="H238" s="92"/>
      <c r="I238" s="92"/>
      <c r="J238" s="96"/>
      <c r="K238" s="95"/>
      <c r="L238" s="95"/>
    </row>
    <row r="239" spans="1:12" x14ac:dyDescent="0.25">
      <c r="A239" s="5">
        <f t="shared" si="36"/>
        <v>225</v>
      </c>
      <c r="B239" s="177"/>
      <c r="C239" s="95"/>
      <c r="D239" s="95"/>
      <c r="E239" s="95"/>
      <c r="F239" s="95"/>
      <c r="G239" s="96"/>
      <c r="H239" s="92"/>
      <c r="I239" s="92"/>
      <c r="J239" s="96"/>
      <c r="K239" s="95"/>
      <c r="L239" s="95"/>
    </row>
    <row r="240" spans="1:12" x14ac:dyDescent="0.25">
      <c r="A240" s="5">
        <f t="shared" si="36"/>
        <v>226</v>
      </c>
      <c r="B240" s="177"/>
      <c r="C240" s="95"/>
      <c r="D240" s="95"/>
      <c r="E240" s="95"/>
      <c r="F240" s="95"/>
      <c r="G240" s="96"/>
      <c r="H240" s="92"/>
      <c r="I240" s="92"/>
      <c r="J240" s="96"/>
      <c r="K240" s="95"/>
      <c r="L240" s="95"/>
    </row>
    <row r="241" spans="1:12" x14ac:dyDescent="0.25">
      <c r="A241" s="5">
        <f t="shared" si="36"/>
        <v>227</v>
      </c>
      <c r="B241" s="177"/>
      <c r="C241" s="95"/>
      <c r="D241" s="95"/>
      <c r="E241" s="95"/>
      <c r="F241" s="95"/>
      <c r="G241" s="96"/>
      <c r="H241" s="92"/>
      <c r="I241" s="92"/>
      <c r="J241" s="96"/>
      <c r="K241" s="95"/>
      <c r="L241" s="95"/>
    </row>
    <row r="242" spans="1:12" x14ac:dyDescent="0.25">
      <c r="A242" s="5">
        <f t="shared" si="36"/>
        <v>228</v>
      </c>
      <c r="B242" s="177"/>
      <c r="C242" s="95"/>
      <c r="D242" s="95"/>
      <c r="E242" s="95"/>
      <c r="F242" s="95"/>
      <c r="G242" s="96"/>
      <c r="H242" s="92"/>
      <c r="I242" s="92"/>
      <c r="J242" s="96"/>
      <c r="K242" s="95"/>
      <c r="L242" s="95"/>
    </row>
    <row r="243" spans="1:12" x14ac:dyDescent="0.25">
      <c r="A243" s="5">
        <f t="shared" si="36"/>
        <v>229</v>
      </c>
      <c r="B243" s="177"/>
      <c r="C243" s="95"/>
      <c r="D243" s="95"/>
      <c r="E243" s="95"/>
      <c r="F243" s="95"/>
      <c r="G243" s="96"/>
      <c r="H243" s="92"/>
      <c r="I243" s="92"/>
      <c r="J243" s="96"/>
      <c r="K243" s="95"/>
      <c r="L243" s="95"/>
    </row>
    <row r="244" spans="1:12" x14ac:dyDescent="0.25">
      <c r="A244" s="5">
        <f t="shared" si="36"/>
        <v>230</v>
      </c>
      <c r="B244" s="177"/>
      <c r="C244" s="95"/>
      <c r="D244" s="95"/>
      <c r="E244" s="95"/>
      <c r="F244" s="95"/>
      <c r="G244" s="96"/>
      <c r="H244" s="92"/>
      <c r="I244" s="92"/>
      <c r="J244" s="96"/>
      <c r="K244" s="95"/>
      <c r="L244" s="95"/>
    </row>
    <row r="245" spans="1:12" x14ac:dyDescent="0.25">
      <c r="A245" s="5">
        <f t="shared" si="36"/>
        <v>231</v>
      </c>
      <c r="B245" s="177"/>
      <c r="C245" s="95"/>
      <c r="D245" s="95"/>
      <c r="E245" s="95"/>
      <c r="F245" s="95"/>
      <c r="G245" s="96"/>
      <c r="H245" s="92"/>
      <c r="I245" s="92"/>
      <c r="J245" s="96"/>
      <c r="K245" s="95"/>
      <c r="L245" s="95"/>
    </row>
    <row r="246" spans="1:12" x14ac:dyDescent="0.25">
      <c r="A246" s="5">
        <f t="shared" si="36"/>
        <v>232</v>
      </c>
      <c r="B246" s="177"/>
      <c r="C246" s="95"/>
      <c r="D246" s="95"/>
      <c r="E246" s="95"/>
      <c r="F246" s="95"/>
      <c r="G246" s="96"/>
      <c r="H246" s="92"/>
      <c r="I246" s="92"/>
      <c r="J246" s="96"/>
      <c r="K246" s="95"/>
      <c r="L246" s="95"/>
    </row>
    <row r="247" spans="1:12" x14ac:dyDescent="0.25">
      <c r="A247" s="5">
        <f t="shared" si="36"/>
        <v>233</v>
      </c>
      <c r="B247" s="177"/>
      <c r="C247" s="95"/>
      <c r="D247" s="95"/>
      <c r="E247" s="95"/>
      <c r="F247" s="95"/>
      <c r="G247" s="96"/>
      <c r="H247" s="92"/>
      <c r="I247" s="92"/>
      <c r="J247" s="96"/>
      <c r="K247" s="95"/>
      <c r="L247" s="95"/>
    </row>
    <row r="248" spans="1:12" x14ac:dyDescent="0.25">
      <c r="A248" s="5">
        <f t="shared" si="36"/>
        <v>234</v>
      </c>
      <c r="B248" s="177"/>
      <c r="C248" s="95"/>
      <c r="D248" s="95"/>
      <c r="E248" s="95"/>
      <c r="F248" s="95"/>
      <c r="G248" s="96"/>
      <c r="H248" s="92"/>
      <c r="I248" s="92"/>
      <c r="J248" s="96"/>
      <c r="K248" s="95"/>
      <c r="L248" s="95"/>
    </row>
    <row r="249" spans="1:12" x14ac:dyDescent="0.25">
      <c r="A249" s="5">
        <f t="shared" si="36"/>
        <v>235</v>
      </c>
      <c r="B249" s="177"/>
      <c r="C249" s="95"/>
      <c r="D249" s="95"/>
      <c r="E249" s="95"/>
      <c r="F249" s="95"/>
      <c r="G249" s="96"/>
      <c r="H249" s="92"/>
      <c r="I249" s="92"/>
      <c r="J249" s="96"/>
      <c r="K249" s="95"/>
      <c r="L249" s="95"/>
    </row>
    <row r="250" spans="1:12" x14ac:dyDescent="0.25">
      <c r="A250" s="5">
        <f t="shared" si="36"/>
        <v>236</v>
      </c>
      <c r="B250" s="177"/>
      <c r="C250" s="95"/>
      <c r="D250" s="95"/>
      <c r="E250" s="95"/>
      <c r="F250" s="95"/>
      <c r="G250" s="96"/>
      <c r="H250" s="92"/>
      <c r="I250" s="92"/>
      <c r="J250" s="96"/>
      <c r="K250" s="95"/>
      <c r="L250" s="95"/>
    </row>
    <row r="251" spans="1:12" x14ac:dyDescent="0.25">
      <c r="A251" s="5">
        <f t="shared" si="36"/>
        <v>237</v>
      </c>
      <c r="B251" s="177"/>
      <c r="C251" s="95"/>
      <c r="D251" s="95"/>
      <c r="E251" s="95"/>
      <c r="F251" s="95"/>
      <c r="G251" s="96"/>
      <c r="H251" s="92"/>
      <c r="I251" s="92"/>
      <c r="J251" s="96"/>
      <c r="K251" s="95"/>
      <c r="L251" s="95"/>
    </row>
    <row r="252" spans="1:12" x14ac:dyDescent="0.25">
      <c r="A252" s="5">
        <f t="shared" si="36"/>
        <v>238</v>
      </c>
      <c r="B252" s="177"/>
      <c r="C252" s="95"/>
      <c r="D252" s="95"/>
      <c r="E252" s="95"/>
      <c r="F252" s="95"/>
      <c r="G252" s="96"/>
      <c r="H252" s="92"/>
      <c r="I252" s="92"/>
      <c r="J252" s="96"/>
      <c r="K252" s="95"/>
      <c r="L252" s="95"/>
    </row>
    <row r="253" spans="1:12" x14ac:dyDescent="0.25">
      <c r="A253" s="5">
        <f t="shared" si="36"/>
        <v>239</v>
      </c>
      <c r="B253" s="177"/>
      <c r="C253" s="95"/>
      <c r="D253" s="95"/>
      <c r="E253" s="95"/>
      <c r="F253" s="95"/>
      <c r="G253" s="96"/>
      <c r="H253" s="92"/>
      <c r="I253" s="92"/>
      <c r="J253" s="96"/>
      <c r="K253" s="95"/>
      <c r="L253" s="95"/>
    </row>
    <row r="254" spans="1:12" x14ac:dyDescent="0.25">
      <c r="A254" s="5">
        <f t="shared" si="36"/>
        <v>240</v>
      </c>
      <c r="B254" s="177"/>
      <c r="C254" s="95"/>
      <c r="D254" s="95"/>
      <c r="E254" s="95"/>
      <c r="F254" s="95"/>
      <c r="G254" s="96"/>
      <c r="H254" s="92"/>
      <c r="I254" s="92"/>
      <c r="J254" s="96"/>
      <c r="K254" s="95"/>
      <c r="L254" s="95"/>
    </row>
    <row r="255" spans="1:12" x14ac:dyDescent="0.25">
      <c r="A255" s="5">
        <f t="shared" si="36"/>
        <v>241</v>
      </c>
      <c r="B255" s="177"/>
      <c r="C255" s="95"/>
      <c r="D255" s="95"/>
      <c r="E255" s="95"/>
      <c r="F255" s="95"/>
      <c r="G255" s="96"/>
      <c r="H255" s="92"/>
      <c r="I255" s="92"/>
      <c r="J255" s="96"/>
      <c r="K255" s="95"/>
      <c r="L255" s="95"/>
    </row>
    <row r="256" spans="1:12" x14ac:dyDescent="0.25">
      <c r="A256" s="5">
        <f t="shared" si="36"/>
        <v>242</v>
      </c>
      <c r="B256" s="177"/>
      <c r="C256" s="95"/>
      <c r="D256" s="95"/>
      <c r="E256" s="95"/>
      <c r="F256" s="95"/>
      <c r="G256" s="96"/>
      <c r="H256" s="92"/>
      <c r="I256" s="92"/>
      <c r="J256" s="96"/>
      <c r="K256" s="95"/>
      <c r="L256" s="95"/>
    </row>
    <row r="257" spans="1:12" x14ac:dyDescent="0.25">
      <c r="A257" s="5">
        <f t="shared" si="36"/>
        <v>243</v>
      </c>
      <c r="B257" s="177"/>
      <c r="C257" s="95"/>
      <c r="D257" s="95"/>
      <c r="E257" s="95"/>
      <c r="F257" s="95"/>
      <c r="G257" s="96"/>
      <c r="H257" s="92"/>
      <c r="I257" s="92"/>
      <c r="J257" s="96"/>
      <c r="K257" s="95"/>
      <c r="L257" s="95"/>
    </row>
    <row r="258" spans="1:12" x14ac:dyDescent="0.25">
      <c r="A258" s="5">
        <f t="shared" si="36"/>
        <v>244</v>
      </c>
      <c r="B258" s="177"/>
      <c r="C258" s="95"/>
      <c r="D258" s="95"/>
      <c r="E258" s="95"/>
      <c r="F258" s="95"/>
      <c r="G258" s="96"/>
      <c r="H258" s="92"/>
      <c r="I258" s="92"/>
      <c r="J258" s="96"/>
      <c r="K258" s="95"/>
      <c r="L258" s="95"/>
    </row>
    <row r="259" spans="1:12" x14ac:dyDescent="0.25">
      <c r="A259" s="5">
        <f t="shared" si="36"/>
        <v>245</v>
      </c>
      <c r="B259" s="177"/>
      <c r="C259" s="95"/>
      <c r="D259" s="95"/>
      <c r="E259" s="95"/>
      <c r="F259" s="95"/>
      <c r="G259" s="96"/>
      <c r="H259" s="92"/>
      <c r="I259" s="92"/>
      <c r="J259" s="96"/>
      <c r="K259" s="95"/>
      <c r="L259" s="95"/>
    </row>
    <row r="260" spans="1:12" x14ac:dyDescent="0.25">
      <c r="A260" s="5">
        <f t="shared" si="36"/>
        <v>246</v>
      </c>
      <c r="B260" s="177"/>
      <c r="C260" s="95"/>
      <c r="D260" s="95"/>
      <c r="E260" s="95"/>
      <c r="F260" s="95"/>
      <c r="G260" s="96"/>
      <c r="H260" s="92"/>
      <c r="I260" s="92"/>
      <c r="J260" s="96"/>
      <c r="K260" s="95"/>
      <c r="L260" s="95"/>
    </row>
    <row r="261" spans="1:12" x14ac:dyDescent="0.25">
      <c r="A261" s="5">
        <f t="shared" si="36"/>
        <v>247</v>
      </c>
      <c r="B261" s="177"/>
      <c r="C261" s="95"/>
      <c r="D261" s="95"/>
      <c r="E261" s="95"/>
      <c r="F261" s="95"/>
      <c r="G261" s="96"/>
      <c r="H261" s="92"/>
      <c r="I261" s="92"/>
      <c r="J261" s="96"/>
      <c r="K261" s="95"/>
      <c r="L261" s="95"/>
    </row>
    <row r="262" spans="1:12" x14ac:dyDescent="0.25">
      <c r="A262" s="5">
        <f t="shared" si="36"/>
        <v>248</v>
      </c>
      <c r="B262" s="177"/>
      <c r="C262" s="95"/>
      <c r="D262" s="95"/>
      <c r="E262" s="95"/>
      <c r="F262" s="95"/>
      <c r="G262" s="96"/>
      <c r="H262" s="92"/>
      <c r="I262" s="92"/>
      <c r="J262" s="96"/>
      <c r="K262" s="95"/>
      <c r="L262" s="95"/>
    </row>
    <row r="263" spans="1:12" x14ac:dyDescent="0.25">
      <c r="A263" s="5">
        <f t="shared" si="36"/>
        <v>249</v>
      </c>
      <c r="B263" s="177"/>
      <c r="C263" s="95"/>
      <c r="D263" s="95"/>
      <c r="E263" s="95"/>
      <c r="F263" s="95"/>
      <c r="G263" s="96"/>
      <c r="H263" s="92"/>
      <c r="I263" s="92"/>
      <c r="J263" s="96"/>
      <c r="K263" s="95"/>
      <c r="L263" s="95"/>
    </row>
    <row r="264" spans="1:12" x14ac:dyDescent="0.25">
      <c r="A264" s="5">
        <f t="shared" si="36"/>
        <v>250</v>
      </c>
      <c r="B264" s="177"/>
      <c r="C264" s="95"/>
      <c r="D264" s="95"/>
      <c r="E264" s="95"/>
      <c r="F264" s="95"/>
      <c r="G264" s="96"/>
      <c r="H264" s="92"/>
      <c r="I264" s="92"/>
      <c r="J264" s="96"/>
      <c r="K264" s="95"/>
      <c r="L264" s="95"/>
    </row>
    <row r="265" spans="1:12" x14ac:dyDescent="0.25">
      <c r="A265" s="5">
        <f t="shared" si="36"/>
        <v>251</v>
      </c>
      <c r="B265" s="177"/>
      <c r="C265" s="95"/>
      <c r="D265" s="95"/>
      <c r="E265" s="95"/>
      <c r="F265" s="95"/>
      <c r="G265" s="96"/>
      <c r="H265" s="92"/>
      <c r="I265" s="92"/>
      <c r="J265" s="96"/>
      <c r="K265" s="95"/>
      <c r="L265" s="95"/>
    </row>
    <row r="266" spans="1:12" x14ac:dyDescent="0.25">
      <c r="A266" s="5">
        <f t="shared" si="36"/>
        <v>252</v>
      </c>
      <c r="B266" s="177"/>
      <c r="C266" s="95"/>
      <c r="D266" s="95"/>
      <c r="E266" s="95"/>
      <c r="F266" s="95"/>
      <c r="G266" s="96"/>
      <c r="H266" s="92"/>
      <c r="I266" s="92"/>
      <c r="J266" s="96"/>
      <c r="K266" s="95"/>
      <c r="L266" s="95"/>
    </row>
    <row r="267" spans="1:12" x14ac:dyDescent="0.25">
      <c r="A267" s="5">
        <f t="shared" si="36"/>
        <v>253</v>
      </c>
      <c r="B267" s="177"/>
      <c r="C267" s="95"/>
      <c r="D267" s="95"/>
      <c r="E267" s="95"/>
      <c r="F267" s="95"/>
      <c r="G267" s="96"/>
      <c r="H267" s="92"/>
      <c r="I267" s="92"/>
      <c r="J267" s="96"/>
      <c r="K267" s="95"/>
      <c r="L267" s="95"/>
    </row>
    <row r="268" spans="1:12" x14ac:dyDescent="0.25">
      <c r="A268" s="5">
        <f t="shared" si="36"/>
        <v>254</v>
      </c>
      <c r="B268" s="177"/>
      <c r="C268" s="95"/>
      <c r="D268" s="95"/>
      <c r="E268" s="95"/>
      <c r="F268" s="95"/>
      <c r="G268" s="96"/>
      <c r="H268" s="92"/>
      <c r="I268" s="92"/>
      <c r="J268" s="96"/>
      <c r="K268" s="95"/>
      <c r="L268" s="95"/>
    </row>
    <row r="269" spans="1:12" x14ac:dyDescent="0.25">
      <c r="A269" s="5">
        <f t="shared" si="36"/>
        <v>255</v>
      </c>
      <c r="B269" s="177"/>
      <c r="C269" s="95"/>
      <c r="D269" s="95"/>
      <c r="E269" s="95"/>
      <c r="F269" s="95"/>
      <c r="G269" s="96"/>
      <c r="H269" s="92"/>
      <c r="I269" s="92"/>
      <c r="J269" s="96"/>
      <c r="K269" s="95"/>
      <c r="L269" s="95"/>
    </row>
    <row r="270" spans="1:12" x14ac:dyDescent="0.25">
      <c r="A270" s="5">
        <f t="shared" si="36"/>
        <v>256</v>
      </c>
      <c r="B270" s="177"/>
      <c r="C270" s="95"/>
      <c r="D270" s="95"/>
      <c r="E270" s="95"/>
      <c r="F270" s="95"/>
      <c r="G270" s="96"/>
      <c r="H270" s="92"/>
      <c r="I270" s="92"/>
      <c r="J270" s="96"/>
      <c r="K270" s="95"/>
      <c r="L270" s="95"/>
    </row>
    <row r="271" spans="1:12" x14ac:dyDescent="0.25">
      <c r="A271" s="5">
        <f t="shared" si="36"/>
        <v>257</v>
      </c>
      <c r="B271" s="177"/>
      <c r="C271" s="95"/>
      <c r="D271" s="95"/>
      <c r="E271" s="95"/>
      <c r="F271" s="95"/>
      <c r="G271" s="96"/>
      <c r="H271" s="92"/>
      <c r="I271" s="92"/>
      <c r="J271" s="96"/>
      <c r="K271" s="95"/>
      <c r="L271" s="95"/>
    </row>
    <row r="272" spans="1:12" x14ac:dyDescent="0.25">
      <c r="A272" s="5">
        <f t="shared" ref="A272:A335" si="37">A271+1</f>
        <v>258</v>
      </c>
      <c r="B272" s="177"/>
      <c r="C272" s="95"/>
      <c r="D272" s="95"/>
      <c r="E272" s="95"/>
      <c r="F272" s="95"/>
      <c r="G272" s="96"/>
      <c r="H272" s="92"/>
      <c r="I272" s="92"/>
      <c r="J272" s="96"/>
      <c r="K272" s="95"/>
      <c r="L272" s="95"/>
    </row>
    <row r="273" spans="1:12" x14ac:dyDescent="0.25">
      <c r="A273" s="5">
        <f t="shared" si="37"/>
        <v>259</v>
      </c>
      <c r="B273" s="177"/>
      <c r="C273" s="95"/>
      <c r="D273" s="95"/>
      <c r="E273" s="95"/>
      <c r="F273" s="95"/>
      <c r="G273" s="96"/>
      <c r="H273" s="92"/>
      <c r="I273" s="92"/>
      <c r="J273" s="96"/>
      <c r="K273" s="95"/>
      <c r="L273" s="95"/>
    </row>
    <row r="274" spans="1:12" x14ac:dyDescent="0.25">
      <c r="A274" s="5">
        <f t="shared" si="37"/>
        <v>260</v>
      </c>
      <c r="B274" s="177"/>
      <c r="C274" s="95"/>
      <c r="D274" s="95"/>
      <c r="E274" s="95"/>
      <c r="F274" s="95"/>
      <c r="G274" s="96"/>
      <c r="H274" s="92"/>
      <c r="I274" s="92"/>
      <c r="J274" s="96"/>
      <c r="K274" s="95"/>
      <c r="L274" s="95"/>
    </row>
    <row r="275" spans="1:12" x14ac:dyDescent="0.25">
      <c r="A275" s="5">
        <f t="shared" si="37"/>
        <v>261</v>
      </c>
      <c r="B275" s="177"/>
      <c r="C275" s="95"/>
      <c r="D275" s="95"/>
      <c r="E275" s="95"/>
      <c r="F275" s="95"/>
      <c r="G275" s="96"/>
      <c r="H275" s="92"/>
      <c r="I275" s="92"/>
      <c r="J275" s="96"/>
      <c r="K275" s="95"/>
      <c r="L275" s="95"/>
    </row>
    <row r="276" spans="1:12" x14ac:dyDescent="0.25">
      <c r="A276" s="5">
        <f t="shared" si="37"/>
        <v>262</v>
      </c>
      <c r="B276" s="177"/>
      <c r="C276" s="95"/>
      <c r="D276" s="95"/>
      <c r="E276" s="95"/>
      <c r="F276" s="95"/>
      <c r="G276" s="96"/>
      <c r="H276" s="92"/>
      <c r="I276" s="92"/>
      <c r="J276" s="96"/>
      <c r="K276" s="95"/>
      <c r="L276" s="95"/>
    </row>
    <row r="277" spans="1:12" x14ac:dyDescent="0.25">
      <c r="A277" s="5">
        <f t="shared" si="37"/>
        <v>263</v>
      </c>
      <c r="B277" s="177"/>
      <c r="C277" s="95"/>
      <c r="D277" s="95"/>
      <c r="E277" s="95"/>
      <c r="F277" s="95"/>
      <c r="G277" s="96"/>
      <c r="H277" s="92"/>
      <c r="I277" s="92"/>
      <c r="J277" s="96"/>
      <c r="K277" s="95"/>
      <c r="L277" s="95"/>
    </row>
    <row r="278" spans="1:12" x14ac:dyDescent="0.25">
      <c r="A278" s="5">
        <f t="shared" si="37"/>
        <v>264</v>
      </c>
      <c r="B278" s="177"/>
      <c r="C278" s="95"/>
      <c r="D278" s="95"/>
      <c r="E278" s="95"/>
      <c r="F278" s="95"/>
      <c r="G278" s="96"/>
      <c r="H278" s="92"/>
      <c r="I278" s="92"/>
      <c r="J278" s="96"/>
      <c r="K278" s="95"/>
      <c r="L278" s="95"/>
    </row>
    <row r="279" spans="1:12" x14ac:dyDescent="0.25">
      <c r="A279" s="5">
        <f t="shared" si="37"/>
        <v>265</v>
      </c>
      <c r="B279" s="177"/>
      <c r="C279" s="95"/>
      <c r="D279" s="95"/>
      <c r="E279" s="95"/>
      <c r="F279" s="95"/>
      <c r="G279" s="96"/>
      <c r="H279" s="92"/>
      <c r="I279" s="92"/>
      <c r="J279" s="96"/>
      <c r="K279" s="95"/>
      <c r="L279" s="95"/>
    </row>
    <row r="280" spans="1:12" x14ac:dyDescent="0.25">
      <c r="A280" s="5">
        <f t="shared" si="37"/>
        <v>266</v>
      </c>
      <c r="B280" s="177"/>
      <c r="C280" s="95"/>
      <c r="D280" s="95"/>
      <c r="E280" s="95"/>
      <c r="F280" s="95"/>
      <c r="G280" s="96"/>
      <c r="H280" s="92"/>
      <c r="I280" s="92"/>
      <c r="J280" s="96"/>
      <c r="K280" s="95"/>
      <c r="L280" s="95"/>
    </row>
    <row r="281" spans="1:12" x14ac:dyDescent="0.25">
      <c r="A281" s="5">
        <f t="shared" si="37"/>
        <v>267</v>
      </c>
      <c r="B281" s="177"/>
      <c r="C281" s="95"/>
      <c r="D281" s="95"/>
      <c r="E281" s="95"/>
      <c r="F281" s="95"/>
      <c r="G281" s="96"/>
      <c r="H281" s="92"/>
      <c r="I281" s="92"/>
      <c r="J281" s="96"/>
      <c r="K281" s="95"/>
      <c r="L281" s="95"/>
    </row>
    <row r="282" spans="1:12" x14ac:dyDescent="0.25">
      <c r="A282" s="5">
        <f t="shared" si="37"/>
        <v>268</v>
      </c>
      <c r="B282" s="177"/>
      <c r="C282" s="95"/>
      <c r="D282" s="95"/>
      <c r="E282" s="95"/>
      <c r="F282" s="95"/>
      <c r="G282" s="96"/>
      <c r="H282" s="92"/>
      <c r="I282" s="92"/>
      <c r="J282" s="96"/>
      <c r="K282" s="95"/>
      <c r="L282" s="95"/>
    </row>
    <row r="283" spans="1:12" x14ac:dyDescent="0.25">
      <c r="A283" s="5">
        <f t="shared" si="37"/>
        <v>269</v>
      </c>
      <c r="B283" s="177"/>
      <c r="C283" s="95"/>
      <c r="D283" s="95"/>
      <c r="E283" s="95"/>
      <c r="F283" s="95"/>
      <c r="G283" s="96"/>
      <c r="H283" s="92"/>
      <c r="I283" s="92"/>
      <c r="J283" s="96"/>
      <c r="K283" s="95"/>
      <c r="L283" s="95"/>
    </row>
    <row r="284" spans="1:12" x14ac:dyDescent="0.25">
      <c r="A284" s="5">
        <f t="shared" si="37"/>
        <v>270</v>
      </c>
      <c r="B284" s="177"/>
      <c r="C284" s="95"/>
      <c r="D284" s="95"/>
      <c r="E284" s="95"/>
      <c r="F284" s="95"/>
      <c r="G284" s="96"/>
      <c r="H284" s="92"/>
      <c r="I284" s="92"/>
      <c r="J284" s="96"/>
      <c r="K284" s="95"/>
      <c r="L284" s="95"/>
    </row>
    <row r="285" spans="1:12" x14ac:dyDescent="0.25">
      <c r="A285" s="5">
        <f t="shared" si="37"/>
        <v>271</v>
      </c>
      <c r="B285" s="177"/>
      <c r="C285" s="95"/>
      <c r="D285" s="95"/>
      <c r="E285" s="95"/>
      <c r="F285" s="95"/>
      <c r="G285" s="96"/>
      <c r="H285" s="92"/>
      <c r="I285" s="92"/>
      <c r="J285" s="96"/>
      <c r="K285" s="95"/>
      <c r="L285" s="95"/>
    </row>
    <row r="286" spans="1:12" x14ac:dyDescent="0.25">
      <c r="A286" s="5">
        <f t="shared" si="37"/>
        <v>272</v>
      </c>
      <c r="B286" s="177"/>
      <c r="C286" s="95"/>
      <c r="D286" s="95"/>
      <c r="E286" s="95"/>
      <c r="F286" s="95"/>
      <c r="G286" s="96"/>
      <c r="H286" s="92"/>
      <c r="I286" s="92"/>
      <c r="J286" s="96"/>
      <c r="K286" s="95"/>
      <c r="L286" s="95"/>
    </row>
    <row r="287" spans="1:12" x14ac:dyDescent="0.25">
      <c r="A287" s="5">
        <f t="shared" si="37"/>
        <v>273</v>
      </c>
      <c r="B287" s="177"/>
      <c r="C287" s="95"/>
      <c r="D287" s="95"/>
      <c r="E287" s="95"/>
      <c r="F287" s="95"/>
      <c r="G287" s="96"/>
      <c r="H287" s="92"/>
      <c r="I287" s="92"/>
      <c r="J287" s="96"/>
      <c r="K287" s="95"/>
      <c r="L287" s="95"/>
    </row>
    <row r="288" spans="1:12" x14ac:dyDescent="0.25">
      <c r="A288" s="5">
        <f t="shared" si="37"/>
        <v>274</v>
      </c>
      <c r="B288" s="177"/>
      <c r="C288" s="95"/>
      <c r="D288" s="95"/>
      <c r="E288" s="95"/>
      <c r="F288" s="95"/>
      <c r="G288" s="96"/>
      <c r="H288" s="92"/>
      <c r="I288" s="92"/>
      <c r="J288" s="96"/>
      <c r="K288" s="95"/>
      <c r="L288" s="95"/>
    </row>
    <row r="289" spans="1:12" x14ac:dyDescent="0.25">
      <c r="A289" s="5">
        <f t="shared" si="37"/>
        <v>275</v>
      </c>
      <c r="B289" s="177"/>
      <c r="C289" s="95"/>
      <c r="D289" s="95"/>
      <c r="E289" s="95"/>
      <c r="F289" s="95"/>
      <c r="G289" s="96"/>
      <c r="H289" s="92"/>
      <c r="I289" s="92"/>
      <c r="J289" s="96"/>
      <c r="K289" s="95"/>
      <c r="L289" s="95"/>
    </row>
    <row r="290" spans="1:12" x14ac:dyDescent="0.25">
      <c r="A290" s="5">
        <f t="shared" si="37"/>
        <v>276</v>
      </c>
      <c r="B290" s="177"/>
      <c r="C290" s="95"/>
      <c r="D290" s="95"/>
      <c r="E290" s="95"/>
      <c r="F290" s="95"/>
      <c r="G290" s="96"/>
      <c r="H290" s="92"/>
      <c r="I290" s="92"/>
      <c r="J290" s="96"/>
      <c r="K290" s="95"/>
      <c r="L290" s="95"/>
    </row>
    <row r="291" spans="1:12" x14ac:dyDescent="0.25">
      <c r="A291" s="5">
        <f t="shared" si="37"/>
        <v>277</v>
      </c>
      <c r="B291" s="177"/>
      <c r="C291" s="95"/>
      <c r="D291" s="95"/>
      <c r="E291" s="95"/>
      <c r="F291" s="95"/>
      <c r="G291" s="96"/>
      <c r="H291" s="92"/>
      <c r="I291" s="92"/>
      <c r="J291" s="96"/>
      <c r="K291" s="95"/>
      <c r="L291" s="95"/>
    </row>
    <row r="292" spans="1:12" x14ac:dyDescent="0.25">
      <c r="A292" s="5">
        <f t="shared" si="37"/>
        <v>278</v>
      </c>
      <c r="B292" s="177"/>
      <c r="C292" s="95"/>
      <c r="D292" s="95"/>
      <c r="E292" s="95"/>
      <c r="F292" s="95"/>
      <c r="G292" s="96"/>
      <c r="H292" s="92"/>
      <c r="I292" s="92"/>
      <c r="J292" s="96"/>
      <c r="K292" s="95"/>
      <c r="L292" s="95"/>
    </row>
    <row r="293" spans="1:12" x14ac:dyDescent="0.25">
      <c r="A293" s="5">
        <f t="shared" si="37"/>
        <v>279</v>
      </c>
      <c r="B293" s="177"/>
      <c r="C293" s="95"/>
      <c r="D293" s="95"/>
      <c r="E293" s="95"/>
      <c r="F293" s="95"/>
      <c r="G293" s="96"/>
      <c r="H293" s="92"/>
      <c r="I293" s="92"/>
      <c r="J293" s="96"/>
      <c r="K293" s="95"/>
      <c r="L293" s="95"/>
    </row>
    <row r="294" spans="1:12" x14ac:dyDescent="0.25">
      <c r="A294" s="5">
        <f t="shared" si="37"/>
        <v>280</v>
      </c>
      <c r="B294" s="177"/>
      <c r="C294" s="95"/>
      <c r="D294" s="95"/>
      <c r="E294" s="95"/>
      <c r="F294" s="95"/>
      <c r="G294" s="96"/>
      <c r="H294" s="92"/>
      <c r="I294" s="92"/>
      <c r="J294" s="96"/>
      <c r="K294" s="95"/>
      <c r="L294" s="95"/>
    </row>
    <row r="295" spans="1:12" x14ac:dyDescent="0.25">
      <c r="A295" s="5">
        <f t="shared" si="37"/>
        <v>281</v>
      </c>
      <c r="B295" s="177"/>
      <c r="C295" s="95"/>
      <c r="D295" s="95"/>
      <c r="E295" s="95"/>
      <c r="F295" s="95"/>
      <c r="G295" s="96"/>
      <c r="H295" s="92"/>
      <c r="I295" s="92"/>
      <c r="J295" s="96"/>
      <c r="K295" s="95"/>
      <c r="L295" s="95"/>
    </row>
    <row r="296" spans="1:12" x14ac:dyDescent="0.25">
      <c r="A296" s="5">
        <f t="shared" si="37"/>
        <v>282</v>
      </c>
      <c r="B296" s="177"/>
      <c r="C296" s="95"/>
      <c r="D296" s="95"/>
      <c r="E296" s="95"/>
      <c r="F296" s="95"/>
      <c r="G296" s="96"/>
      <c r="H296" s="92"/>
      <c r="I296" s="92"/>
      <c r="J296" s="96"/>
      <c r="K296" s="95"/>
      <c r="L296" s="95"/>
    </row>
    <row r="297" spans="1:12" x14ac:dyDescent="0.25">
      <c r="A297" s="5">
        <f t="shared" si="37"/>
        <v>283</v>
      </c>
      <c r="B297" s="177"/>
      <c r="C297" s="95"/>
      <c r="D297" s="95"/>
      <c r="E297" s="95"/>
      <c r="F297" s="95"/>
      <c r="G297" s="96"/>
      <c r="H297" s="92"/>
      <c r="I297" s="92"/>
      <c r="J297" s="96"/>
      <c r="K297" s="95"/>
      <c r="L297" s="95"/>
    </row>
    <row r="298" spans="1:12" x14ac:dyDescent="0.25">
      <c r="A298" s="5">
        <f t="shared" si="37"/>
        <v>284</v>
      </c>
      <c r="B298" s="177"/>
      <c r="C298" s="95"/>
      <c r="D298" s="95"/>
      <c r="E298" s="95"/>
      <c r="F298" s="95"/>
      <c r="G298" s="96"/>
      <c r="H298" s="92"/>
      <c r="I298" s="92"/>
      <c r="J298" s="96"/>
      <c r="K298" s="95"/>
      <c r="L298" s="95"/>
    </row>
    <row r="299" spans="1:12" x14ac:dyDescent="0.25">
      <c r="A299" s="5">
        <f t="shared" si="37"/>
        <v>285</v>
      </c>
      <c r="B299" s="177"/>
      <c r="C299" s="95"/>
      <c r="D299" s="95"/>
      <c r="E299" s="95"/>
      <c r="F299" s="95"/>
      <c r="G299" s="96"/>
      <c r="H299" s="92"/>
      <c r="I299" s="92"/>
      <c r="J299" s="96"/>
      <c r="K299" s="95"/>
      <c r="L299" s="95"/>
    </row>
    <row r="300" spans="1:12" x14ac:dyDescent="0.25">
      <c r="A300" s="5">
        <f t="shared" si="37"/>
        <v>286</v>
      </c>
      <c r="B300" s="177"/>
      <c r="C300" s="95"/>
      <c r="D300" s="95"/>
      <c r="E300" s="95"/>
      <c r="F300" s="95"/>
      <c r="G300" s="96"/>
      <c r="H300" s="92"/>
      <c r="I300" s="92"/>
      <c r="J300" s="96"/>
      <c r="K300" s="95"/>
      <c r="L300" s="95"/>
    </row>
    <row r="301" spans="1:12" x14ac:dyDescent="0.25">
      <c r="A301" s="5">
        <f t="shared" si="37"/>
        <v>287</v>
      </c>
      <c r="B301" s="177"/>
      <c r="C301" s="95"/>
      <c r="D301" s="95"/>
      <c r="E301" s="95"/>
      <c r="F301" s="95"/>
      <c r="G301" s="96"/>
      <c r="H301" s="92"/>
      <c r="I301" s="92"/>
      <c r="J301" s="96"/>
      <c r="K301" s="95"/>
      <c r="L301" s="95"/>
    </row>
    <row r="302" spans="1:12" x14ac:dyDescent="0.25">
      <c r="A302" s="5">
        <f t="shared" si="37"/>
        <v>288</v>
      </c>
      <c r="B302" s="177"/>
      <c r="C302" s="95"/>
      <c r="D302" s="95"/>
      <c r="E302" s="95"/>
      <c r="F302" s="95"/>
      <c r="G302" s="96"/>
      <c r="H302" s="92"/>
      <c r="I302" s="92"/>
      <c r="J302" s="96"/>
      <c r="K302" s="95"/>
      <c r="L302" s="95"/>
    </row>
    <row r="303" spans="1:12" x14ac:dyDescent="0.25">
      <c r="A303" s="5">
        <f t="shared" si="37"/>
        <v>289</v>
      </c>
      <c r="B303" s="177"/>
      <c r="C303" s="95"/>
      <c r="D303" s="95"/>
      <c r="E303" s="95"/>
      <c r="F303" s="95"/>
      <c r="G303" s="96"/>
      <c r="H303" s="92"/>
      <c r="I303" s="92"/>
      <c r="J303" s="96"/>
      <c r="K303" s="95"/>
      <c r="L303" s="95"/>
    </row>
    <row r="304" spans="1:12" x14ac:dyDescent="0.25">
      <c r="A304" s="5">
        <f t="shared" si="37"/>
        <v>290</v>
      </c>
      <c r="B304" s="177"/>
      <c r="C304" s="95"/>
      <c r="D304" s="95"/>
      <c r="E304" s="95"/>
      <c r="F304" s="95"/>
      <c r="G304" s="96"/>
      <c r="H304" s="92"/>
      <c r="I304" s="92"/>
      <c r="J304" s="96"/>
      <c r="K304" s="95"/>
      <c r="L304" s="95"/>
    </row>
    <row r="305" spans="1:12" x14ac:dyDescent="0.25">
      <c r="A305" s="5">
        <f t="shared" si="37"/>
        <v>291</v>
      </c>
      <c r="B305" s="177"/>
      <c r="C305" s="95"/>
      <c r="D305" s="95"/>
      <c r="E305" s="95"/>
      <c r="F305" s="95"/>
      <c r="G305" s="96"/>
      <c r="H305" s="92"/>
      <c r="I305" s="92"/>
      <c r="J305" s="96"/>
      <c r="K305" s="95"/>
      <c r="L305" s="95"/>
    </row>
    <row r="306" spans="1:12" x14ac:dyDescent="0.25">
      <c r="A306" s="5">
        <f t="shared" si="37"/>
        <v>292</v>
      </c>
      <c r="B306" s="177"/>
      <c r="C306" s="95"/>
      <c r="D306" s="95"/>
      <c r="E306" s="95"/>
      <c r="F306" s="95"/>
      <c r="G306" s="96"/>
      <c r="H306" s="92"/>
      <c r="I306" s="92"/>
      <c r="J306" s="96"/>
      <c r="K306" s="95"/>
      <c r="L306" s="95"/>
    </row>
    <row r="307" spans="1:12" x14ac:dyDescent="0.25">
      <c r="A307" s="5">
        <f t="shared" si="37"/>
        <v>293</v>
      </c>
      <c r="B307" s="177"/>
      <c r="C307" s="95"/>
      <c r="D307" s="95"/>
      <c r="E307" s="95"/>
      <c r="F307" s="95"/>
      <c r="G307" s="96"/>
      <c r="H307" s="92"/>
      <c r="I307" s="92"/>
      <c r="J307" s="96"/>
      <c r="K307" s="95"/>
      <c r="L307" s="95"/>
    </row>
    <row r="308" spans="1:12" x14ac:dyDescent="0.25">
      <c r="A308" s="5">
        <f t="shared" si="37"/>
        <v>294</v>
      </c>
      <c r="B308" s="177"/>
      <c r="C308" s="95"/>
      <c r="D308" s="95"/>
      <c r="E308" s="95"/>
      <c r="F308" s="95"/>
      <c r="G308" s="96"/>
      <c r="H308" s="92"/>
      <c r="I308" s="92"/>
      <c r="J308" s="96"/>
      <c r="K308" s="95"/>
      <c r="L308" s="95"/>
    </row>
    <row r="309" spans="1:12" x14ac:dyDescent="0.25">
      <c r="A309" s="5">
        <f t="shared" si="37"/>
        <v>295</v>
      </c>
      <c r="B309" s="177"/>
      <c r="C309" s="95"/>
      <c r="D309" s="95"/>
      <c r="E309" s="95"/>
      <c r="F309" s="95"/>
      <c r="G309" s="96"/>
      <c r="H309" s="92"/>
      <c r="I309" s="92"/>
      <c r="J309" s="96"/>
      <c r="K309" s="95"/>
      <c r="L309" s="95"/>
    </row>
    <row r="310" spans="1:12" x14ac:dyDescent="0.25">
      <c r="A310" s="5">
        <f t="shared" si="37"/>
        <v>296</v>
      </c>
      <c r="B310" s="177"/>
      <c r="C310" s="95"/>
      <c r="D310" s="95"/>
      <c r="E310" s="95"/>
      <c r="F310" s="95"/>
      <c r="G310" s="96"/>
      <c r="H310" s="92"/>
      <c r="I310" s="92"/>
      <c r="J310" s="96"/>
      <c r="K310" s="95"/>
      <c r="L310" s="95"/>
    </row>
    <row r="311" spans="1:12" x14ac:dyDescent="0.25">
      <c r="A311" s="5">
        <f t="shared" si="37"/>
        <v>297</v>
      </c>
      <c r="B311" s="177"/>
      <c r="C311" s="95"/>
      <c r="D311" s="95"/>
      <c r="E311" s="95"/>
      <c r="F311" s="95"/>
      <c r="G311" s="96"/>
      <c r="H311" s="92"/>
      <c r="I311" s="92"/>
      <c r="J311" s="96"/>
      <c r="K311" s="95"/>
      <c r="L311" s="95"/>
    </row>
    <row r="312" spans="1:12" x14ac:dyDescent="0.25">
      <c r="A312" s="5">
        <f t="shared" si="37"/>
        <v>298</v>
      </c>
      <c r="B312" s="177"/>
      <c r="C312" s="95"/>
      <c r="D312" s="95"/>
      <c r="E312" s="95"/>
      <c r="F312" s="95"/>
      <c r="G312" s="96"/>
      <c r="H312" s="92"/>
      <c r="I312" s="92"/>
      <c r="J312" s="96"/>
      <c r="K312" s="95"/>
      <c r="L312" s="95"/>
    </row>
    <row r="313" spans="1:12" x14ac:dyDescent="0.25">
      <c r="A313" s="5">
        <f t="shared" si="37"/>
        <v>299</v>
      </c>
      <c r="B313" s="177"/>
      <c r="C313" s="95"/>
      <c r="D313" s="95"/>
      <c r="E313" s="95"/>
      <c r="F313" s="95"/>
      <c r="G313" s="96"/>
      <c r="H313" s="92"/>
      <c r="I313" s="92"/>
      <c r="J313" s="96"/>
      <c r="K313" s="95"/>
      <c r="L313" s="95"/>
    </row>
    <row r="314" spans="1:12" x14ac:dyDescent="0.25">
      <c r="A314" s="5">
        <f t="shared" si="37"/>
        <v>300</v>
      </c>
      <c r="B314" s="177"/>
      <c r="C314" s="95"/>
      <c r="D314" s="95"/>
      <c r="E314" s="95"/>
      <c r="F314" s="95"/>
      <c r="G314" s="96"/>
      <c r="H314" s="92"/>
      <c r="I314" s="92"/>
      <c r="J314" s="96"/>
      <c r="K314" s="95"/>
      <c r="L314" s="95"/>
    </row>
    <row r="315" spans="1:12" x14ac:dyDescent="0.25">
      <c r="A315" s="5">
        <f t="shared" si="37"/>
        <v>301</v>
      </c>
      <c r="B315" s="177"/>
      <c r="C315" s="95"/>
      <c r="D315" s="95"/>
      <c r="E315" s="95"/>
      <c r="F315" s="95"/>
      <c r="G315" s="96"/>
      <c r="H315" s="92"/>
      <c r="I315" s="92"/>
      <c r="J315" s="96"/>
      <c r="K315" s="95"/>
      <c r="L315" s="95"/>
    </row>
    <row r="316" spans="1:12" x14ac:dyDescent="0.25">
      <c r="A316" s="5">
        <f t="shared" si="37"/>
        <v>302</v>
      </c>
      <c r="B316" s="177"/>
      <c r="C316" s="95"/>
      <c r="D316" s="95"/>
      <c r="E316" s="95"/>
      <c r="F316" s="95"/>
      <c r="G316" s="96"/>
      <c r="H316" s="92"/>
      <c r="I316" s="92"/>
      <c r="J316" s="96"/>
      <c r="K316" s="95"/>
      <c r="L316" s="95"/>
    </row>
    <row r="317" spans="1:12" x14ac:dyDescent="0.25">
      <c r="A317" s="5">
        <f t="shared" si="37"/>
        <v>303</v>
      </c>
      <c r="B317" s="177"/>
      <c r="C317" s="95"/>
      <c r="D317" s="95"/>
      <c r="E317" s="95"/>
      <c r="F317" s="95"/>
      <c r="G317" s="96"/>
      <c r="H317" s="92"/>
      <c r="I317" s="92"/>
      <c r="J317" s="96"/>
      <c r="K317" s="95"/>
      <c r="L317" s="95"/>
    </row>
    <row r="318" spans="1:12" x14ac:dyDescent="0.25">
      <c r="A318" s="5">
        <f t="shared" si="37"/>
        <v>304</v>
      </c>
      <c r="B318" s="177"/>
      <c r="C318" s="95"/>
      <c r="D318" s="95"/>
      <c r="E318" s="95"/>
      <c r="F318" s="95"/>
      <c r="G318" s="96"/>
      <c r="H318" s="92"/>
      <c r="I318" s="92"/>
      <c r="J318" s="96"/>
      <c r="K318" s="95"/>
      <c r="L318" s="95"/>
    </row>
    <row r="319" spans="1:12" x14ac:dyDescent="0.25">
      <c r="A319" s="5">
        <f t="shared" si="37"/>
        <v>305</v>
      </c>
      <c r="B319" s="177"/>
      <c r="C319" s="95"/>
      <c r="D319" s="95"/>
      <c r="E319" s="95"/>
      <c r="F319" s="95"/>
      <c r="G319" s="96"/>
      <c r="H319" s="92"/>
      <c r="I319" s="92"/>
      <c r="J319" s="96"/>
      <c r="K319" s="95"/>
      <c r="L319" s="95"/>
    </row>
    <row r="320" spans="1:12" x14ac:dyDescent="0.25">
      <c r="A320" s="5">
        <f t="shared" si="37"/>
        <v>306</v>
      </c>
      <c r="B320" s="177"/>
      <c r="C320" s="95"/>
      <c r="D320" s="95"/>
      <c r="E320" s="95"/>
      <c r="F320" s="95"/>
      <c r="G320" s="96"/>
      <c r="H320" s="92"/>
      <c r="I320" s="92"/>
      <c r="J320" s="96"/>
      <c r="K320" s="95"/>
      <c r="L320" s="95"/>
    </row>
    <row r="321" spans="1:12" x14ac:dyDescent="0.25">
      <c r="A321" s="5">
        <f t="shared" si="37"/>
        <v>307</v>
      </c>
      <c r="B321" s="177"/>
      <c r="C321" s="95"/>
      <c r="D321" s="95"/>
      <c r="E321" s="95"/>
      <c r="F321" s="95"/>
      <c r="G321" s="96"/>
      <c r="H321" s="92"/>
      <c r="I321" s="92"/>
      <c r="J321" s="96"/>
      <c r="K321" s="95"/>
      <c r="L321" s="95"/>
    </row>
    <row r="322" spans="1:12" x14ac:dyDescent="0.25">
      <c r="A322" s="5">
        <f t="shared" si="37"/>
        <v>308</v>
      </c>
      <c r="B322" s="177"/>
      <c r="C322" s="95"/>
      <c r="D322" s="95"/>
      <c r="E322" s="95"/>
      <c r="F322" s="95"/>
      <c r="G322" s="96"/>
      <c r="H322" s="92"/>
      <c r="I322" s="92"/>
      <c r="J322" s="96"/>
      <c r="K322" s="95"/>
      <c r="L322" s="95"/>
    </row>
    <row r="323" spans="1:12" x14ac:dyDescent="0.25">
      <c r="A323" s="5">
        <f t="shared" si="37"/>
        <v>309</v>
      </c>
      <c r="B323" s="177"/>
      <c r="C323" s="95"/>
      <c r="D323" s="95"/>
      <c r="E323" s="95"/>
      <c r="F323" s="95"/>
      <c r="G323" s="96"/>
      <c r="H323" s="92"/>
      <c r="I323" s="92"/>
      <c r="J323" s="96"/>
      <c r="K323" s="95"/>
      <c r="L323" s="95"/>
    </row>
    <row r="324" spans="1:12" x14ac:dyDescent="0.25">
      <c r="A324" s="5">
        <f t="shared" si="37"/>
        <v>310</v>
      </c>
      <c r="B324" s="177"/>
      <c r="C324" s="95"/>
      <c r="D324" s="95"/>
      <c r="E324" s="95"/>
      <c r="F324" s="95"/>
      <c r="G324" s="96"/>
      <c r="H324" s="92"/>
      <c r="I324" s="92"/>
      <c r="J324" s="96"/>
      <c r="K324" s="95"/>
      <c r="L324" s="95"/>
    </row>
    <row r="325" spans="1:12" x14ac:dyDescent="0.25">
      <c r="A325" s="5">
        <f t="shared" si="37"/>
        <v>311</v>
      </c>
      <c r="B325" s="177"/>
      <c r="C325" s="95"/>
      <c r="D325" s="95"/>
      <c r="E325" s="95"/>
      <c r="F325" s="95"/>
      <c r="G325" s="96"/>
      <c r="H325" s="92"/>
      <c r="I325" s="92"/>
      <c r="J325" s="96"/>
      <c r="K325" s="95"/>
      <c r="L325" s="95"/>
    </row>
    <row r="326" spans="1:12" x14ac:dyDescent="0.25">
      <c r="A326" s="5">
        <f t="shared" si="37"/>
        <v>312</v>
      </c>
      <c r="B326" s="177"/>
      <c r="C326" s="95"/>
      <c r="D326" s="95"/>
      <c r="E326" s="95"/>
      <c r="F326" s="95"/>
      <c r="G326" s="96"/>
      <c r="H326" s="92"/>
      <c r="I326" s="92"/>
      <c r="J326" s="96"/>
      <c r="K326" s="95"/>
      <c r="L326" s="95"/>
    </row>
    <row r="327" spans="1:12" x14ac:dyDescent="0.25">
      <c r="A327" s="5">
        <f t="shared" si="37"/>
        <v>313</v>
      </c>
      <c r="B327" s="177"/>
      <c r="C327" s="95"/>
      <c r="D327" s="95"/>
      <c r="E327" s="95"/>
      <c r="F327" s="95"/>
      <c r="G327" s="96"/>
      <c r="H327" s="92"/>
      <c r="I327" s="92"/>
      <c r="J327" s="96"/>
      <c r="K327" s="95"/>
      <c r="L327" s="95"/>
    </row>
    <row r="328" spans="1:12" x14ac:dyDescent="0.25">
      <c r="A328" s="5">
        <f t="shared" si="37"/>
        <v>314</v>
      </c>
      <c r="B328" s="177"/>
      <c r="C328" s="95"/>
      <c r="D328" s="95"/>
      <c r="E328" s="95"/>
      <c r="F328" s="95"/>
      <c r="G328" s="96"/>
      <c r="H328" s="92"/>
      <c r="I328" s="92"/>
      <c r="J328" s="96"/>
      <c r="K328" s="95"/>
      <c r="L328" s="95"/>
    </row>
    <row r="329" spans="1:12" x14ac:dyDescent="0.25">
      <c r="A329" s="5">
        <f t="shared" si="37"/>
        <v>315</v>
      </c>
      <c r="B329" s="177"/>
      <c r="C329" s="95"/>
      <c r="D329" s="95"/>
      <c r="E329" s="95"/>
      <c r="F329" s="95"/>
      <c r="G329" s="96"/>
      <c r="H329" s="92"/>
      <c r="I329" s="92"/>
      <c r="J329" s="96"/>
      <c r="K329" s="95"/>
      <c r="L329" s="95"/>
    </row>
    <row r="330" spans="1:12" x14ac:dyDescent="0.25">
      <c r="A330" s="5">
        <f t="shared" si="37"/>
        <v>316</v>
      </c>
      <c r="B330" s="177"/>
      <c r="C330" s="95"/>
      <c r="D330" s="95"/>
      <c r="E330" s="95"/>
      <c r="F330" s="95"/>
      <c r="G330" s="96"/>
      <c r="H330" s="92"/>
      <c r="I330" s="92"/>
      <c r="J330" s="96"/>
      <c r="K330" s="95"/>
      <c r="L330" s="95"/>
    </row>
    <row r="331" spans="1:12" x14ac:dyDescent="0.25">
      <c r="A331" s="5">
        <f t="shared" si="37"/>
        <v>317</v>
      </c>
      <c r="B331" s="177"/>
      <c r="C331" s="95"/>
      <c r="D331" s="95"/>
      <c r="E331" s="95"/>
      <c r="F331" s="95"/>
      <c r="G331" s="96"/>
      <c r="H331" s="92"/>
      <c r="I331" s="92"/>
      <c r="J331" s="96"/>
      <c r="K331" s="95"/>
      <c r="L331" s="95"/>
    </row>
    <row r="332" spans="1:12" x14ac:dyDescent="0.25">
      <c r="A332" s="5">
        <f t="shared" si="37"/>
        <v>318</v>
      </c>
      <c r="B332" s="177"/>
      <c r="C332" s="95"/>
      <c r="D332" s="95"/>
      <c r="E332" s="95"/>
      <c r="F332" s="95"/>
      <c r="G332" s="96"/>
      <c r="H332" s="92"/>
      <c r="I332" s="92"/>
      <c r="J332" s="96"/>
      <c r="K332" s="95"/>
      <c r="L332" s="95"/>
    </row>
    <row r="333" spans="1:12" x14ac:dyDescent="0.25">
      <c r="A333" s="5">
        <f t="shared" si="37"/>
        <v>319</v>
      </c>
      <c r="B333" s="177"/>
      <c r="C333" s="95"/>
      <c r="D333" s="95"/>
      <c r="E333" s="95"/>
      <c r="F333" s="95"/>
      <c r="G333" s="96"/>
      <c r="H333" s="92"/>
      <c r="I333" s="92"/>
      <c r="J333" s="96"/>
      <c r="K333" s="95"/>
      <c r="L333" s="95"/>
    </row>
    <row r="334" spans="1:12" x14ac:dyDescent="0.25">
      <c r="A334" s="5">
        <f t="shared" si="37"/>
        <v>320</v>
      </c>
      <c r="B334" s="177"/>
      <c r="C334" s="95"/>
      <c r="D334" s="95"/>
      <c r="E334" s="95"/>
      <c r="F334" s="95"/>
      <c r="G334" s="96"/>
      <c r="H334" s="92"/>
      <c r="I334" s="92"/>
      <c r="J334" s="96"/>
      <c r="K334" s="95"/>
      <c r="L334" s="95"/>
    </row>
    <row r="335" spans="1:12" x14ac:dyDescent="0.25">
      <c r="A335" s="5">
        <f t="shared" si="37"/>
        <v>321</v>
      </c>
      <c r="B335" s="177"/>
      <c r="C335" s="95"/>
      <c r="D335" s="95"/>
      <c r="E335" s="95"/>
      <c r="F335" s="95"/>
      <c r="G335" s="96"/>
      <c r="H335" s="92"/>
      <c r="I335" s="92"/>
      <c r="J335" s="96"/>
      <c r="K335" s="95"/>
      <c r="L335" s="95"/>
    </row>
    <row r="336" spans="1:12" x14ac:dyDescent="0.25">
      <c r="A336" s="5">
        <f t="shared" ref="A336:A399" si="38">A335+1</f>
        <v>322</v>
      </c>
      <c r="B336" s="177"/>
      <c r="C336" s="95"/>
      <c r="D336" s="95"/>
      <c r="E336" s="95"/>
      <c r="F336" s="95"/>
      <c r="G336" s="96"/>
      <c r="H336" s="92"/>
      <c r="I336" s="92"/>
      <c r="J336" s="96"/>
      <c r="K336" s="95"/>
      <c r="L336" s="95"/>
    </row>
    <row r="337" spans="1:12" x14ac:dyDescent="0.25">
      <c r="A337" s="5">
        <f t="shared" si="38"/>
        <v>323</v>
      </c>
      <c r="B337" s="177"/>
      <c r="C337" s="95"/>
      <c r="D337" s="95"/>
      <c r="E337" s="95"/>
      <c r="F337" s="95"/>
      <c r="G337" s="96"/>
      <c r="H337" s="92"/>
      <c r="I337" s="92"/>
      <c r="J337" s="96"/>
      <c r="K337" s="95"/>
      <c r="L337" s="95"/>
    </row>
    <row r="338" spans="1:12" x14ac:dyDescent="0.25">
      <c r="A338" s="5">
        <f t="shared" si="38"/>
        <v>324</v>
      </c>
      <c r="B338" s="177"/>
      <c r="C338" s="95"/>
      <c r="D338" s="95"/>
      <c r="E338" s="95"/>
      <c r="F338" s="95"/>
      <c r="G338" s="96"/>
      <c r="H338" s="92"/>
      <c r="I338" s="92"/>
      <c r="J338" s="96"/>
      <c r="K338" s="95"/>
      <c r="L338" s="95"/>
    </row>
    <row r="339" spans="1:12" x14ac:dyDescent="0.25">
      <c r="A339" s="5">
        <f t="shared" si="38"/>
        <v>325</v>
      </c>
      <c r="B339" s="177"/>
      <c r="C339" s="95"/>
      <c r="D339" s="95"/>
      <c r="E339" s="95"/>
      <c r="F339" s="95"/>
      <c r="G339" s="96"/>
      <c r="H339" s="92"/>
      <c r="I339" s="92"/>
      <c r="J339" s="96"/>
      <c r="K339" s="95"/>
      <c r="L339" s="95"/>
    </row>
    <row r="340" spans="1:12" x14ac:dyDescent="0.25">
      <c r="A340" s="5">
        <f t="shared" si="38"/>
        <v>326</v>
      </c>
      <c r="B340" s="177"/>
      <c r="C340" s="95"/>
      <c r="D340" s="95"/>
      <c r="E340" s="95"/>
      <c r="F340" s="95"/>
      <c r="G340" s="96"/>
      <c r="H340" s="92"/>
      <c r="I340" s="92"/>
      <c r="J340" s="96"/>
      <c r="K340" s="95"/>
      <c r="L340" s="95"/>
    </row>
    <row r="341" spans="1:12" x14ac:dyDescent="0.25">
      <c r="A341" s="5">
        <f t="shared" si="38"/>
        <v>327</v>
      </c>
      <c r="B341" s="177"/>
      <c r="C341" s="95"/>
      <c r="D341" s="95"/>
      <c r="E341" s="95"/>
      <c r="F341" s="95"/>
      <c r="G341" s="96"/>
      <c r="H341" s="92"/>
      <c r="I341" s="92"/>
      <c r="J341" s="96"/>
      <c r="K341" s="95"/>
      <c r="L341" s="95"/>
    </row>
    <row r="342" spans="1:12" x14ac:dyDescent="0.25">
      <c r="A342" s="5">
        <f t="shared" si="38"/>
        <v>328</v>
      </c>
      <c r="B342" s="177"/>
      <c r="C342" s="95"/>
      <c r="D342" s="95"/>
      <c r="E342" s="95"/>
      <c r="F342" s="95"/>
      <c r="G342" s="96"/>
      <c r="H342" s="92"/>
      <c r="I342" s="92"/>
      <c r="J342" s="96"/>
      <c r="K342" s="95"/>
      <c r="L342" s="95"/>
    </row>
    <row r="343" spans="1:12" x14ac:dyDescent="0.25">
      <c r="A343" s="5">
        <f t="shared" si="38"/>
        <v>329</v>
      </c>
      <c r="B343" s="177"/>
      <c r="C343" s="95"/>
      <c r="D343" s="95"/>
      <c r="E343" s="95"/>
      <c r="F343" s="95"/>
      <c r="G343" s="96"/>
      <c r="H343" s="92"/>
      <c r="I343" s="92"/>
      <c r="J343" s="96"/>
      <c r="K343" s="95"/>
      <c r="L343" s="95"/>
    </row>
    <row r="344" spans="1:12" x14ac:dyDescent="0.25">
      <c r="A344" s="5">
        <f t="shared" si="38"/>
        <v>330</v>
      </c>
      <c r="B344" s="177"/>
      <c r="C344" s="95"/>
      <c r="D344" s="95"/>
      <c r="E344" s="95"/>
      <c r="F344" s="95"/>
      <c r="G344" s="96"/>
      <c r="H344" s="92"/>
      <c r="I344" s="92"/>
      <c r="J344" s="96"/>
      <c r="K344" s="95"/>
      <c r="L344" s="95"/>
    </row>
    <row r="345" spans="1:12" x14ac:dyDescent="0.25">
      <c r="A345" s="5">
        <f t="shared" si="38"/>
        <v>331</v>
      </c>
      <c r="B345" s="177"/>
      <c r="C345" s="95"/>
      <c r="D345" s="95"/>
      <c r="E345" s="95"/>
      <c r="F345" s="95"/>
      <c r="G345" s="96"/>
      <c r="H345" s="92"/>
      <c r="I345" s="92"/>
      <c r="J345" s="96"/>
      <c r="K345" s="95"/>
      <c r="L345" s="95"/>
    </row>
    <row r="346" spans="1:12" x14ac:dyDescent="0.25">
      <c r="A346" s="5">
        <f t="shared" si="38"/>
        <v>332</v>
      </c>
      <c r="B346" s="177"/>
      <c r="C346" s="95"/>
      <c r="D346" s="95"/>
      <c r="E346" s="95"/>
      <c r="F346" s="95"/>
      <c r="G346" s="96"/>
      <c r="H346" s="92"/>
      <c r="I346" s="92"/>
      <c r="J346" s="96"/>
      <c r="K346" s="95"/>
      <c r="L346" s="95"/>
    </row>
    <row r="347" spans="1:12" x14ac:dyDescent="0.25">
      <c r="A347" s="5">
        <f t="shared" si="38"/>
        <v>333</v>
      </c>
      <c r="B347" s="177"/>
      <c r="C347" s="95"/>
      <c r="D347" s="95"/>
      <c r="E347" s="95"/>
      <c r="F347" s="95"/>
      <c r="G347" s="96"/>
      <c r="H347" s="92"/>
      <c r="I347" s="92"/>
      <c r="J347" s="96"/>
      <c r="K347" s="95"/>
      <c r="L347" s="95"/>
    </row>
    <row r="348" spans="1:12" x14ac:dyDescent="0.25">
      <c r="A348" s="5">
        <f t="shared" si="38"/>
        <v>334</v>
      </c>
      <c r="B348" s="177"/>
      <c r="C348" s="95"/>
      <c r="D348" s="95"/>
      <c r="E348" s="95"/>
      <c r="F348" s="95"/>
      <c r="G348" s="96"/>
      <c r="H348" s="92"/>
      <c r="I348" s="92"/>
      <c r="J348" s="96"/>
      <c r="K348" s="95"/>
      <c r="L348" s="95"/>
    </row>
    <row r="349" spans="1:12" x14ac:dyDescent="0.25">
      <c r="A349" s="5">
        <f t="shared" si="38"/>
        <v>335</v>
      </c>
      <c r="B349" s="177"/>
      <c r="C349" s="95"/>
      <c r="D349" s="95"/>
      <c r="E349" s="95"/>
      <c r="F349" s="95"/>
      <c r="G349" s="96"/>
      <c r="H349" s="92"/>
      <c r="I349" s="92"/>
      <c r="J349" s="96"/>
      <c r="K349" s="95"/>
      <c r="L349" s="95"/>
    </row>
    <row r="350" spans="1:12" x14ac:dyDescent="0.25">
      <c r="A350" s="5">
        <f t="shared" si="38"/>
        <v>336</v>
      </c>
      <c r="B350" s="177"/>
      <c r="C350" s="95"/>
      <c r="D350" s="95"/>
      <c r="E350" s="95"/>
      <c r="F350" s="95"/>
      <c r="G350" s="96"/>
      <c r="H350" s="92"/>
      <c r="I350" s="92"/>
      <c r="J350" s="96"/>
      <c r="K350" s="95"/>
      <c r="L350" s="95"/>
    </row>
    <row r="351" spans="1:12" x14ac:dyDescent="0.25">
      <c r="A351" s="5">
        <f t="shared" si="38"/>
        <v>337</v>
      </c>
      <c r="B351" s="177"/>
      <c r="C351" s="95"/>
      <c r="D351" s="95"/>
      <c r="E351" s="95"/>
      <c r="F351" s="95"/>
      <c r="G351" s="96"/>
      <c r="H351" s="92"/>
      <c r="I351" s="92"/>
      <c r="J351" s="96"/>
      <c r="K351" s="95"/>
      <c r="L351" s="95"/>
    </row>
    <row r="352" spans="1:12" x14ac:dyDescent="0.25">
      <c r="A352" s="5">
        <f t="shared" si="38"/>
        <v>338</v>
      </c>
      <c r="B352" s="177"/>
      <c r="C352" s="95"/>
      <c r="D352" s="95"/>
      <c r="E352" s="95"/>
      <c r="F352" s="95"/>
      <c r="G352" s="96"/>
      <c r="H352" s="92"/>
      <c r="I352" s="92"/>
      <c r="J352" s="96"/>
      <c r="K352" s="95"/>
      <c r="L352" s="95"/>
    </row>
    <row r="353" spans="1:12" x14ac:dyDescent="0.25">
      <c r="A353" s="5">
        <f t="shared" si="38"/>
        <v>339</v>
      </c>
      <c r="B353" s="177"/>
      <c r="C353" s="95"/>
      <c r="D353" s="95"/>
      <c r="E353" s="95"/>
      <c r="F353" s="95"/>
      <c r="G353" s="96"/>
      <c r="H353" s="92"/>
      <c r="I353" s="92"/>
      <c r="J353" s="96"/>
      <c r="K353" s="95"/>
      <c r="L353" s="95"/>
    </row>
    <row r="354" spans="1:12" x14ac:dyDescent="0.25">
      <c r="A354" s="5">
        <f t="shared" si="38"/>
        <v>340</v>
      </c>
      <c r="B354" s="177"/>
      <c r="C354" s="95"/>
      <c r="D354" s="95"/>
      <c r="E354" s="95"/>
      <c r="F354" s="95"/>
      <c r="G354" s="96"/>
      <c r="H354" s="92"/>
      <c r="I354" s="92"/>
      <c r="J354" s="96"/>
      <c r="K354" s="95"/>
      <c r="L354" s="95"/>
    </row>
    <row r="355" spans="1:12" x14ac:dyDescent="0.25">
      <c r="A355" s="5">
        <f t="shared" si="38"/>
        <v>341</v>
      </c>
      <c r="B355" s="177"/>
      <c r="C355" s="95"/>
      <c r="D355" s="95"/>
      <c r="E355" s="95"/>
      <c r="F355" s="95"/>
      <c r="G355" s="96"/>
      <c r="H355" s="92"/>
      <c r="I355" s="92"/>
      <c r="J355" s="96"/>
      <c r="K355" s="95"/>
      <c r="L355" s="95"/>
    </row>
    <row r="356" spans="1:12" x14ac:dyDescent="0.25">
      <c r="A356" s="5">
        <f t="shared" si="38"/>
        <v>342</v>
      </c>
      <c r="B356" s="177"/>
      <c r="C356" s="95"/>
      <c r="D356" s="95"/>
      <c r="E356" s="95"/>
      <c r="F356" s="95"/>
      <c r="G356" s="96"/>
      <c r="H356" s="92"/>
      <c r="I356" s="92"/>
      <c r="J356" s="96"/>
      <c r="K356" s="95"/>
      <c r="L356" s="95"/>
    </row>
    <row r="357" spans="1:12" x14ac:dyDescent="0.25">
      <c r="A357" s="5">
        <f t="shared" si="38"/>
        <v>343</v>
      </c>
      <c r="B357" s="177"/>
      <c r="C357" s="95"/>
      <c r="D357" s="95"/>
      <c r="E357" s="95"/>
      <c r="F357" s="95"/>
      <c r="G357" s="96"/>
      <c r="H357" s="92"/>
      <c r="I357" s="92"/>
      <c r="J357" s="96"/>
      <c r="K357" s="94"/>
      <c r="L357" s="94"/>
    </row>
    <row r="358" spans="1:12" x14ac:dyDescent="0.25">
      <c r="A358" s="5">
        <f t="shared" si="38"/>
        <v>344</v>
      </c>
      <c r="B358" s="177"/>
      <c r="C358" s="95"/>
      <c r="D358" s="95"/>
      <c r="E358" s="95"/>
      <c r="F358" s="95"/>
      <c r="G358" s="96"/>
      <c r="H358" s="92"/>
      <c r="I358" s="92"/>
      <c r="J358" s="96"/>
      <c r="K358" s="94"/>
      <c r="L358" s="94"/>
    </row>
    <row r="359" spans="1:12" x14ac:dyDescent="0.25">
      <c r="A359" s="5">
        <f t="shared" si="38"/>
        <v>345</v>
      </c>
      <c r="B359" s="177"/>
      <c r="C359" s="95"/>
      <c r="D359" s="95"/>
      <c r="E359" s="95"/>
      <c r="F359" s="95"/>
      <c r="G359" s="96"/>
      <c r="H359" s="92"/>
      <c r="I359" s="92"/>
      <c r="J359" s="96"/>
      <c r="K359" s="94"/>
      <c r="L359" s="94"/>
    </row>
    <row r="360" spans="1:12" x14ac:dyDescent="0.25">
      <c r="A360" s="5">
        <f t="shared" si="38"/>
        <v>346</v>
      </c>
      <c r="B360" s="177"/>
      <c r="C360" s="95"/>
      <c r="D360" s="95"/>
      <c r="E360" s="95"/>
      <c r="F360" s="95"/>
      <c r="G360" s="96"/>
      <c r="H360" s="92"/>
      <c r="I360" s="92"/>
      <c r="J360" s="96"/>
      <c r="K360" s="94"/>
      <c r="L360" s="94"/>
    </row>
    <row r="361" spans="1:12" x14ac:dyDescent="0.25">
      <c r="A361" s="5">
        <f t="shared" si="38"/>
        <v>347</v>
      </c>
      <c r="B361" s="177"/>
      <c r="C361" s="95"/>
      <c r="D361" s="95"/>
      <c r="E361" s="95"/>
      <c r="F361" s="95"/>
      <c r="G361" s="96"/>
      <c r="H361" s="92"/>
      <c r="I361" s="92"/>
      <c r="J361" s="96"/>
      <c r="K361" s="94"/>
      <c r="L361" s="94"/>
    </row>
    <row r="362" spans="1:12" x14ac:dyDescent="0.25">
      <c r="A362" s="5">
        <f t="shared" si="38"/>
        <v>348</v>
      </c>
      <c r="B362" s="177"/>
      <c r="C362" s="95"/>
      <c r="D362" s="95"/>
      <c r="E362" s="95"/>
      <c r="F362" s="95"/>
      <c r="G362" s="96"/>
      <c r="H362" s="92"/>
      <c r="I362" s="92"/>
      <c r="J362" s="96"/>
      <c r="K362" s="94"/>
      <c r="L362" s="94"/>
    </row>
    <row r="363" spans="1:12" x14ac:dyDescent="0.25">
      <c r="A363" s="5">
        <f t="shared" si="38"/>
        <v>349</v>
      </c>
      <c r="B363" s="177"/>
      <c r="C363" s="95"/>
      <c r="D363" s="95"/>
      <c r="E363" s="95"/>
      <c r="F363" s="95"/>
      <c r="G363" s="96"/>
      <c r="H363" s="92"/>
      <c r="I363" s="92"/>
      <c r="J363" s="96"/>
      <c r="K363" s="94"/>
      <c r="L363" s="94"/>
    </row>
    <row r="364" spans="1:12" x14ac:dyDescent="0.25">
      <c r="A364" s="5">
        <f t="shared" si="38"/>
        <v>350</v>
      </c>
      <c r="B364" s="177"/>
      <c r="C364" s="95"/>
      <c r="D364" s="95"/>
      <c r="E364" s="95"/>
      <c r="F364" s="95"/>
      <c r="G364" s="96"/>
      <c r="H364" s="92"/>
      <c r="I364" s="92"/>
      <c r="J364" s="96"/>
      <c r="K364" s="94"/>
      <c r="L364" s="94"/>
    </row>
    <row r="365" spans="1:12" x14ac:dyDescent="0.25">
      <c r="A365" s="5">
        <f t="shared" si="38"/>
        <v>351</v>
      </c>
      <c r="B365" s="177"/>
      <c r="C365" s="95"/>
      <c r="D365" s="95"/>
      <c r="E365" s="95"/>
      <c r="F365" s="95"/>
      <c r="G365" s="96"/>
      <c r="H365" s="92"/>
      <c r="I365" s="92"/>
      <c r="J365" s="96"/>
      <c r="K365" s="94"/>
      <c r="L365" s="94"/>
    </row>
    <row r="366" spans="1:12" x14ac:dyDescent="0.25">
      <c r="A366" s="5">
        <f t="shared" si="38"/>
        <v>352</v>
      </c>
      <c r="B366" s="177"/>
      <c r="C366" s="95"/>
      <c r="D366" s="95"/>
      <c r="E366" s="95"/>
      <c r="F366" s="95"/>
      <c r="G366" s="96"/>
      <c r="H366" s="92"/>
      <c r="I366" s="92"/>
      <c r="J366" s="96"/>
      <c r="K366" s="94"/>
      <c r="L366" s="94"/>
    </row>
    <row r="367" spans="1:12" x14ac:dyDescent="0.25">
      <c r="A367" s="5">
        <f t="shared" si="38"/>
        <v>353</v>
      </c>
      <c r="B367" s="177"/>
      <c r="C367" s="95"/>
      <c r="D367" s="95"/>
      <c r="E367" s="95"/>
      <c r="F367" s="95"/>
      <c r="G367" s="96"/>
      <c r="H367" s="92"/>
      <c r="I367" s="92"/>
      <c r="J367" s="96"/>
      <c r="K367" s="94"/>
      <c r="L367" s="94"/>
    </row>
    <row r="368" spans="1:12" x14ac:dyDescent="0.25">
      <c r="A368" s="5">
        <f t="shared" si="38"/>
        <v>354</v>
      </c>
      <c r="B368" s="177"/>
      <c r="C368" s="95"/>
      <c r="D368" s="95"/>
      <c r="E368" s="95"/>
      <c r="F368" s="95"/>
      <c r="G368" s="96"/>
      <c r="H368" s="92"/>
      <c r="I368" s="92"/>
      <c r="J368" s="96"/>
      <c r="K368" s="94"/>
      <c r="L368" s="94"/>
    </row>
    <row r="369" spans="1:12" x14ac:dyDescent="0.25">
      <c r="A369" s="5">
        <f t="shared" si="38"/>
        <v>355</v>
      </c>
      <c r="B369" s="177"/>
      <c r="C369" s="95"/>
      <c r="D369" s="95"/>
      <c r="E369" s="95"/>
      <c r="F369" s="95"/>
      <c r="G369" s="96"/>
      <c r="H369" s="92"/>
      <c r="I369" s="92"/>
      <c r="J369" s="96"/>
      <c r="K369" s="94"/>
      <c r="L369" s="94"/>
    </row>
    <row r="370" spans="1:12" x14ac:dyDescent="0.25">
      <c r="A370" s="5">
        <f t="shared" si="38"/>
        <v>356</v>
      </c>
      <c r="B370" s="177"/>
      <c r="C370" s="95"/>
      <c r="D370" s="95"/>
      <c r="E370" s="95"/>
      <c r="F370" s="95"/>
      <c r="G370" s="96"/>
      <c r="H370" s="92"/>
      <c r="I370" s="92"/>
      <c r="J370" s="96"/>
      <c r="K370" s="94"/>
      <c r="L370" s="94"/>
    </row>
    <row r="371" spans="1:12" x14ac:dyDescent="0.25">
      <c r="A371" s="5">
        <f t="shared" si="38"/>
        <v>357</v>
      </c>
      <c r="B371" s="177"/>
      <c r="C371" s="95"/>
      <c r="D371" s="95"/>
      <c r="E371" s="95"/>
      <c r="F371" s="95"/>
      <c r="G371" s="96"/>
      <c r="H371" s="92"/>
      <c r="I371" s="92"/>
      <c r="J371" s="96"/>
      <c r="K371" s="94"/>
      <c r="L371" s="94"/>
    </row>
    <row r="372" spans="1:12" x14ac:dyDescent="0.25">
      <c r="A372" s="5">
        <f t="shared" si="38"/>
        <v>358</v>
      </c>
      <c r="B372" s="177"/>
      <c r="C372" s="95"/>
      <c r="D372" s="95"/>
      <c r="E372" s="95"/>
      <c r="F372" s="95"/>
      <c r="G372" s="96"/>
      <c r="H372" s="92"/>
      <c r="I372" s="92"/>
      <c r="J372" s="96"/>
      <c r="K372" s="94"/>
      <c r="L372" s="94"/>
    </row>
    <row r="373" spans="1:12" x14ac:dyDescent="0.25">
      <c r="A373" s="5">
        <f t="shared" si="38"/>
        <v>359</v>
      </c>
      <c r="B373" s="177"/>
      <c r="C373" s="95"/>
      <c r="D373" s="95"/>
      <c r="E373" s="95"/>
      <c r="F373" s="95"/>
      <c r="G373" s="96"/>
      <c r="H373" s="92"/>
      <c r="I373" s="92"/>
      <c r="J373" s="96"/>
      <c r="K373" s="94"/>
      <c r="L373" s="94"/>
    </row>
    <row r="374" spans="1:12" x14ac:dyDescent="0.25">
      <c r="A374" s="5">
        <f t="shared" si="38"/>
        <v>360</v>
      </c>
      <c r="B374" s="177"/>
      <c r="C374" s="95"/>
      <c r="D374" s="95"/>
      <c r="E374" s="95"/>
      <c r="F374" s="95"/>
      <c r="G374" s="96"/>
      <c r="H374" s="92"/>
      <c r="I374" s="92"/>
      <c r="J374" s="96"/>
      <c r="K374" s="94"/>
      <c r="L374" s="94"/>
    </row>
    <row r="375" spans="1:12" x14ac:dyDescent="0.25">
      <c r="A375" s="5">
        <f t="shared" si="38"/>
        <v>361</v>
      </c>
      <c r="B375" s="177"/>
      <c r="C375" s="95"/>
      <c r="D375" s="95"/>
      <c r="E375" s="95"/>
      <c r="F375" s="95"/>
      <c r="G375" s="96"/>
      <c r="H375" s="92"/>
      <c r="I375" s="92"/>
      <c r="J375" s="96"/>
      <c r="K375" s="94"/>
      <c r="L375" s="94"/>
    </row>
    <row r="376" spans="1:12" x14ac:dyDescent="0.25">
      <c r="A376" s="5">
        <f t="shared" si="38"/>
        <v>362</v>
      </c>
      <c r="B376" s="177"/>
      <c r="C376" s="95"/>
      <c r="D376" s="95"/>
      <c r="E376" s="95"/>
      <c r="F376" s="95"/>
      <c r="G376" s="96"/>
      <c r="H376" s="92"/>
      <c r="I376" s="92"/>
      <c r="J376" s="96"/>
      <c r="K376" s="94"/>
      <c r="L376" s="94"/>
    </row>
    <row r="377" spans="1:12" x14ac:dyDescent="0.25">
      <c r="A377" s="5">
        <f t="shared" si="38"/>
        <v>363</v>
      </c>
      <c r="B377" s="177"/>
      <c r="C377" s="95"/>
      <c r="D377" s="95"/>
      <c r="E377" s="95"/>
      <c r="F377" s="95"/>
      <c r="G377" s="96"/>
      <c r="H377" s="92"/>
      <c r="I377" s="92"/>
      <c r="J377" s="96"/>
      <c r="K377" s="94"/>
      <c r="L377" s="94"/>
    </row>
    <row r="378" spans="1:12" x14ac:dyDescent="0.25">
      <c r="A378" s="5">
        <f t="shared" si="38"/>
        <v>364</v>
      </c>
      <c r="B378" s="177"/>
      <c r="C378" s="95"/>
      <c r="D378" s="95"/>
      <c r="E378" s="95"/>
      <c r="F378" s="95"/>
      <c r="G378" s="96"/>
      <c r="H378" s="92"/>
      <c r="I378" s="92"/>
      <c r="J378" s="96"/>
      <c r="K378" s="94"/>
      <c r="L378" s="94"/>
    </row>
    <row r="379" spans="1:12" x14ac:dyDescent="0.25">
      <c r="A379" s="5">
        <f t="shared" si="38"/>
        <v>365</v>
      </c>
      <c r="B379" s="177"/>
      <c r="C379" s="95"/>
      <c r="D379" s="95"/>
      <c r="E379" s="95"/>
      <c r="F379" s="95"/>
      <c r="G379" s="96"/>
      <c r="H379" s="92"/>
      <c r="I379" s="92"/>
      <c r="J379" s="96"/>
      <c r="K379" s="94"/>
      <c r="L379" s="94"/>
    </row>
    <row r="380" spans="1:12" x14ac:dyDescent="0.25">
      <c r="A380" s="5">
        <f t="shared" si="38"/>
        <v>366</v>
      </c>
      <c r="B380" s="177"/>
      <c r="C380" s="95"/>
      <c r="D380" s="95"/>
      <c r="E380" s="95"/>
      <c r="F380" s="95"/>
      <c r="G380" s="96"/>
      <c r="H380" s="92"/>
      <c r="I380" s="92"/>
      <c r="J380" s="96"/>
      <c r="K380" s="94"/>
      <c r="L380" s="94"/>
    </row>
    <row r="381" spans="1:12" x14ac:dyDescent="0.25">
      <c r="A381" s="5">
        <f t="shared" si="38"/>
        <v>367</v>
      </c>
      <c r="B381" s="177"/>
      <c r="C381" s="95"/>
      <c r="D381" s="95"/>
      <c r="E381" s="95"/>
      <c r="F381" s="95"/>
      <c r="G381" s="96"/>
      <c r="H381" s="92"/>
      <c r="I381" s="92"/>
      <c r="J381" s="96"/>
      <c r="K381" s="94"/>
      <c r="L381" s="94"/>
    </row>
    <row r="382" spans="1:12" x14ac:dyDescent="0.25">
      <c r="A382" s="5">
        <f t="shared" si="38"/>
        <v>368</v>
      </c>
      <c r="B382" s="177"/>
      <c r="C382" s="95"/>
      <c r="D382" s="95"/>
      <c r="E382" s="95"/>
      <c r="F382" s="95"/>
      <c r="G382" s="96"/>
      <c r="H382" s="92"/>
      <c r="I382" s="92"/>
      <c r="J382" s="96"/>
      <c r="K382" s="94"/>
      <c r="L382" s="94"/>
    </row>
    <row r="383" spans="1:12" x14ac:dyDescent="0.25">
      <c r="A383" s="5">
        <f t="shared" si="38"/>
        <v>369</v>
      </c>
      <c r="B383" s="177"/>
      <c r="C383" s="95"/>
      <c r="D383" s="95"/>
      <c r="E383" s="95"/>
      <c r="F383" s="95"/>
      <c r="G383" s="96"/>
      <c r="H383" s="92"/>
      <c r="I383" s="92"/>
      <c r="J383" s="96"/>
      <c r="K383" s="94"/>
      <c r="L383" s="94"/>
    </row>
    <row r="384" spans="1:12" x14ac:dyDescent="0.25">
      <c r="A384" s="5">
        <f t="shared" si="38"/>
        <v>370</v>
      </c>
      <c r="B384" s="177"/>
      <c r="C384" s="95"/>
      <c r="D384" s="95"/>
      <c r="E384" s="95"/>
      <c r="F384" s="95"/>
      <c r="G384" s="96"/>
      <c r="H384" s="92"/>
      <c r="I384" s="92"/>
      <c r="J384" s="96"/>
      <c r="K384" s="94"/>
      <c r="L384" s="94"/>
    </row>
    <row r="385" spans="1:12" x14ac:dyDescent="0.25">
      <c r="A385" s="5">
        <f t="shared" si="38"/>
        <v>371</v>
      </c>
      <c r="B385" s="177"/>
      <c r="C385" s="95"/>
      <c r="D385" s="95"/>
      <c r="E385" s="95"/>
      <c r="F385" s="95"/>
      <c r="G385" s="96"/>
      <c r="H385" s="92"/>
      <c r="I385" s="92"/>
      <c r="J385" s="96"/>
      <c r="K385" s="94"/>
      <c r="L385" s="94"/>
    </row>
    <row r="386" spans="1:12" x14ac:dyDescent="0.25">
      <c r="A386" s="5">
        <f t="shared" si="38"/>
        <v>372</v>
      </c>
      <c r="B386" s="177"/>
      <c r="C386" s="95"/>
      <c r="D386" s="95"/>
      <c r="E386" s="95"/>
      <c r="F386" s="95"/>
      <c r="G386" s="96"/>
      <c r="H386" s="92"/>
      <c r="I386" s="92"/>
      <c r="J386" s="96"/>
      <c r="K386" s="94"/>
      <c r="L386" s="94"/>
    </row>
    <row r="387" spans="1:12" x14ac:dyDescent="0.25">
      <c r="A387" s="5">
        <f t="shared" si="38"/>
        <v>373</v>
      </c>
      <c r="B387" s="177"/>
      <c r="C387" s="95"/>
      <c r="D387" s="95"/>
      <c r="E387" s="95"/>
      <c r="F387" s="95"/>
      <c r="G387" s="96"/>
      <c r="H387" s="92"/>
      <c r="I387" s="92"/>
      <c r="J387" s="96"/>
      <c r="K387" s="94"/>
      <c r="L387" s="94"/>
    </row>
    <row r="388" spans="1:12" x14ac:dyDescent="0.25">
      <c r="A388" s="5">
        <f t="shared" si="38"/>
        <v>374</v>
      </c>
      <c r="B388" s="177"/>
      <c r="C388" s="95"/>
      <c r="D388" s="95"/>
      <c r="E388" s="95"/>
      <c r="F388" s="95"/>
      <c r="G388" s="96"/>
      <c r="H388" s="92"/>
      <c r="I388" s="92"/>
      <c r="J388" s="96"/>
      <c r="K388" s="94"/>
      <c r="L388" s="94"/>
    </row>
    <row r="389" spans="1:12" x14ac:dyDescent="0.25">
      <c r="A389" s="5">
        <f t="shared" si="38"/>
        <v>375</v>
      </c>
      <c r="B389" s="177"/>
      <c r="C389" s="95"/>
      <c r="D389" s="95"/>
      <c r="E389" s="95"/>
      <c r="F389" s="95"/>
      <c r="G389" s="96"/>
      <c r="H389" s="92"/>
      <c r="I389" s="92"/>
      <c r="J389" s="96"/>
      <c r="K389" s="94"/>
      <c r="L389" s="94"/>
    </row>
    <row r="390" spans="1:12" x14ac:dyDescent="0.25">
      <c r="A390" s="5">
        <f t="shared" si="38"/>
        <v>376</v>
      </c>
      <c r="B390" s="177"/>
      <c r="C390" s="95"/>
      <c r="D390" s="95"/>
      <c r="E390" s="95"/>
      <c r="F390" s="95"/>
      <c r="G390" s="96"/>
      <c r="H390" s="92"/>
      <c r="I390" s="92"/>
      <c r="J390" s="96"/>
      <c r="K390" s="94"/>
      <c r="L390" s="94"/>
    </row>
    <row r="391" spans="1:12" x14ac:dyDescent="0.25">
      <c r="A391" s="5">
        <f t="shared" si="38"/>
        <v>377</v>
      </c>
      <c r="B391" s="177"/>
      <c r="C391" s="95"/>
      <c r="D391" s="95"/>
      <c r="E391" s="95"/>
      <c r="F391" s="95"/>
      <c r="G391" s="96"/>
      <c r="H391" s="92"/>
      <c r="I391" s="92"/>
      <c r="J391" s="96"/>
      <c r="K391" s="94"/>
      <c r="L391" s="94"/>
    </row>
    <row r="392" spans="1:12" x14ac:dyDescent="0.25">
      <c r="A392" s="5">
        <f t="shared" si="38"/>
        <v>378</v>
      </c>
      <c r="B392" s="177"/>
      <c r="C392" s="95"/>
      <c r="D392" s="95"/>
      <c r="E392" s="95"/>
      <c r="F392" s="95"/>
      <c r="G392" s="96"/>
      <c r="H392" s="92"/>
      <c r="I392" s="92"/>
      <c r="J392" s="96"/>
      <c r="K392" s="94"/>
      <c r="L392" s="94"/>
    </row>
    <row r="393" spans="1:12" x14ac:dyDescent="0.25">
      <c r="A393" s="5">
        <f t="shared" si="38"/>
        <v>379</v>
      </c>
      <c r="B393" s="177"/>
      <c r="C393" s="95"/>
      <c r="D393" s="95"/>
      <c r="E393" s="95"/>
      <c r="F393" s="95"/>
      <c r="G393" s="96"/>
      <c r="H393" s="92"/>
      <c r="I393" s="92"/>
      <c r="J393" s="96"/>
      <c r="K393" s="94"/>
      <c r="L393" s="94"/>
    </row>
    <row r="394" spans="1:12" x14ac:dyDescent="0.25">
      <c r="A394" s="5">
        <f t="shared" si="38"/>
        <v>380</v>
      </c>
      <c r="B394" s="177"/>
      <c r="C394" s="95"/>
      <c r="D394" s="95"/>
      <c r="E394" s="95"/>
      <c r="F394" s="95"/>
      <c r="G394" s="96"/>
      <c r="H394" s="92"/>
      <c r="I394" s="92"/>
      <c r="J394" s="96"/>
      <c r="K394" s="94"/>
      <c r="L394" s="94"/>
    </row>
    <row r="395" spans="1:12" x14ac:dyDescent="0.25">
      <c r="A395" s="5">
        <f t="shared" si="38"/>
        <v>381</v>
      </c>
      <c r="B395" s="177"/>
      <c r="C395" s="95"/>
      <c r="D395" s="95"/>
      <c r="E395" s="95"/>
      <c r="F395" s="95"/>
      <c r="G395" s="96"/>
      <c r="H395" s="92"/>
      <c r="I395" s="92"/>
      <c r="J395" s="96"/>
      <c r="K395" s="94"/>
      <c r="L395" s="94"/>
    </row>
    <row r="396" spans="1:12" x14ac:dyDescent="0.25">
      <c r="A396" s="5">
        <f t="shared" si="38"/>
        <v>382</v>
      </c>
      <c r="B396" s="177"/>
      <c r="C396" s="95"/>
      <c r="D396" s="95"/>
      <c r="E396" s="95"/>
      <c r="F396" s="95"/>
      <c r="G396" s="96"/>
      <c r="H396" s="92"/>
      <c r="I396" s="92"/>
      <c r="J396" s="96"/>
      <c r="K396" s="94"/>
      <c r="L396" s="94"/>
    </row>
    <row r="397" spans="1:12" x14ac:dyDescent="0.25">
      <c r="A397" s="5">
        <f t="shared" si="38"/>
        <v>383</v>
      </c>
      <c r="B397" s="177"/>
      <c r="C397" s="95"/>
      <c r="D397" s="95"/>
      <c r="E397" s="95"/>
      <c r="F397" s="95"/>
      <c r="G397" s="96"/>
      <c r="H397" s="92"/>
      <c r="I397" s="92"/>
      <c r="J397" s="96"/>
      <c r="K397" s="94"/>
      <c r="L397" s="94"/>
    </row>
    <row r="398" spans="1:12" x14ac:dyDescent="0.25">
      <c r="A398" s="5">
        <f t="shared" si="38"/>
        <v>384</v>
      </c>
      <c r="B398" s="177"/>
      <c r="C398" s="95"/>
      <c r="D398" s="95"/>
      <c r="E398" s="95"/>
      <c r="F398" s="95"/>
      <c r="G398" s="96"/>
      <c r="H398" s="92"/>
      <c r="I398" s="92"/>
      <c r="J398" s="96"/>
      <c r="K398" s="94"/>
      <c r="L398" s="94"/>
    </row>
    <row r="399" spans="1:12" x14ac:dyDescent="0.25">
      <c r="A399" s="5">
        <f t="shared" si="38"/>
        <v>385</v>
      </c>
      <c r="B399" s="177"/>
      <c r="C399" s="95"/>
      <c r="D399" s="95"/>
      <c r="E399" s="95"/>
      <c r="F399" s="95"/>
      <c r="G399" s="96"/>
      <c r="H399" s="92"/>
      <c r="I399" s="92"/>
      <c r="J399" s="96"/>
      <c r="K399" s="94"/>
      <c r="L399" s="94"/>
    </row>
    <row r="400" spans="1:12" x14ac:dyDescent="0.25">
      <c r="A400" s="5">
        <f t="shared" ref="A400:A463" si="39">A399+1</f>
        <v>386</v>
      </c>
      <c r="B400" s="177"/>
      <c r="C400" s="97"/>
      <c r="D400" s="97"/>
      <c r="E400" s="97"/>
      <c r="F400" s="97"/>
      <c r="G400" s="96"/>
      <c r="H400" s="92"/>
      <c r="I400" s="92"/>
      <c r="J400" s="96"/>
      <c r="K400" s="94"/>
      <c r="L400" s="94"/>
    </row>
    <row r="401" spans="1:12" x14ac:dyDescent="0.25">
      <c r="A401" s="5">
        <f t="shared" si="39"/>
        <v>387</v>
      </c>
      <c r="B401" s="177"/>
      <c r="C401" s="97"/>
      <c r="D401" s="97"/>
      <c r="E401" s="97"/>
      <c r="F401" s="97"/>
      <c r="G401" s="96"/>
      <c r="H401" s="92"/>
      <c r="I401" s="92"/>
      <c r="J401" s="96"/>
      <c r="K401" s="94"/>
      <c r="L401" s="94"/>
    </row>
    <row r="402" spans="1:12" x14ac:dyDescent="0.25">
      <c r="A402" s="5">
        <f t="shared" si="39"/>
        <v>388</v>
      </c>
      <c r="B402" s="177"/>
      <c r="C402" s="97"/>
      <c r="D402" s="97"/>
      <c r="E402" s="97"/>
      <c r="F402" s="97"/>
      <c r="G402" s="96"/>
      <c r="H402" s="92"/>
      <c r="I402" s="92"/>
      <c r="J402" s="96"/>
      <c r="K402" s="94"/>
      <c r="L402" s="94"/>
    </row>
    <row r="403" spans="1:12" x14ac:dyDescent="0.25">
      <c r="A403" s="5">
        <f t="shared" si="39"/>
        <v>389</v>
      </c>
      <c r="B403" s="177"/>
      <c r="C403" s="97"/>
      <c r="D403" s="97"/>
      <c r="E403" s="97"/>
      <c r="F403" s="97"/>
      <c r="G403" s="96"/>
      <c r="H403" s="92"/>
      <c r="I403" s="92"/>
      <c r="J403" s="96"/>
      <c r="K403" s="94"/>
      <c r="L403" s="94"/>
    </row>
    <row r="404" spans="1:12" x14ac:dyDescent="0.25">
      <c r="A404" s="5">
        <f t="shared" si="39"/>
        <v>390</v>
      </c>
      <c r="B404" s="177"/>
      <c r="C404" s="97"/>
      <c r="D404" s="97"/>
      <c r="E404" s="97"/>
      <c r="F404" s="97"/>
      <c r="G404" s="96"/>
      <c r="H404" s="92"/>
      <c r="I404" s="92"/>
      <c r="J404" s="96"/>
      <c r="K404" s="94"/>
      <c r="L404" s="94"/>
    </row>
    <row r="405" spans="1:12" x14ac:dyDescent="0.25">
      <c r="A405" s="5">
        <f t="shared" si="39"/>
        <v>391</v>
      </c>
      <c r="B405" s="177"/>
      <c r="C405" s="97"/>
      <c r="D405" s="97"/>
      <c r="E405" s="97"/>
      <c r="F405" s="97"/>
      <c r="G405" s="96"/>
      <c r="H405" s="92"/>
      <c r="I405" s="92"/>
      <c r="J405" s="96"/>
      <c r="K405" s="94"/>
      <c r="L405" s="94"/>
    </row>
    <row r="406" spans="1:12" x14ac:dyDescent="0.25">
      <c r="A406" s="5">
        <f t="shared" si="39"/>
        <v>392</v>
      </c>
      <c r="B406" s="177"/>
      <c r="C406" s="97"/>
      <c r="D406" s="97"/>
      <c r="E406" s="97"/>
      <c r="F406" s="97"/>
      <c r="G406" s="96"/>
      <c r="H406" s="92"/>
      <c r="I406" s="92"/>
      <c r="J406" s="96"/>
      <c r="K406" s="94"/>
      <c r="L406" s="94"/>
    </row>
    <row r="407" spans="1:12" x14ac:dyDescent="0.25">
      <c r="A407" s="5">
        <f t="shared" si="39"/>
        <v>393</v>
      </c>
      <c r="B407" s="177"/>
      <c r="C407" s="97"/>
      <c r="D407" s="97"/>
      <c r="E407" s="97"/>
      <c r="F407" s="97"/>
      <c r="G407" s="96"/>
      <c r="H407" s="92"/>
      <c r="I407" s="92"/>
      <c r="J407" s="96"/>
      <c r="K407" s="94"/>
      <c r="L407" s="94"/>
    </row>
    <row r="408" spans="1:12" x14ac:dyDescent="0.25">
      <c r="A408" s="5">
        <f t="shared" si="39"/>
        <v>394</v>
      </c>
      <c r="B408" s="177"/>
      <c r="C408" s="97"/>
      <c r="D408" s="97"/>
      <c r="E408" s="97"/>
      <c r="F408" s="97"/>
      <c r="G408" s="96"/>
      <c r="H408" s="92"/>
      <c r="I408" s="92"/>
      <c r="J408" s="96"/>
      <c r="K408" s="94"/>
      <c r="L408" s="94"/>
    </row>
    <row r="409" spans="1:12" x14ac:dyDescent="0.25">
      <c r="A409" s="5">
        <f t="shared" si="39"/>
        <v>395</v>
      </c>
      <c r="B409" s="177"/>
      <c r="C409" s="97"/>
      <c r="D409" s="97"/>
      <c r="E409" s="97"/>
      <c r="F409" s="97"/>
      <c r="G409" s="96"/>
      <c r="H409" s="92"/>
      <c r="I409" s="92"/>
      <c r="J409" s="96"/>
      <c r="K409" s="94"/>
      <c r="L409" s="94"/>
    </row>
    <row r="410" spans="1:12" x14ac:dyDescent="0.25">
      <c r="A410" s="5">
        <f t="shared" si="39"/>
        <v>396</v>
      </c>
      <c r="B410" s="177"/>
      <c r="C410" s="97"/>
      <c r="D410" s="97"/>
      <c r="E410" s="97"/>
      <c r="F410" s="97"/>
      <c r="G410" s="96"/>
      <c r="H410" s="92"/>
      <c r="I410" s="92"/>
      <c r="J410" s="96"/>
      <c r="K410" s="94"/>
      <c r="L410" s="94"/>
    </row>
    <row r="411" spans="1:12" x14ac:dyDescent="0.25">
      <c r="A411" s="5">
        <f t="shared" si="39"/>
        <v>397</v>
      </c>
      <c r="B411" s="177"/>
      <c r="C411" s="97"/>
      <c r="D411" s="97"/>
      <c r="E411" s="97"/>
      <c r="F411" s="97"/>
      <c r="G411" s="96"/>
      <c r="H411" s="92"/>
      <c r="I411" s="92"/>
      <c r="J411" s="96"/>
      <c r="K411" s="94"/>
      <c r="L411" s="94"/>
    </row>
    <row r="412" spans="1:12" x14ac:dyDescent="0.25">
      <c r="A412" s="5">
        <f t="shared" si="39"/>
        <v>398</v>
      </c>
      <c r="B412" s="177"/>
      <c r="C412" s="97"/>
      <c r="D412" s="97"/>
      <c r="E412" s="97"/>
      <c r="F412" s="97"/>
      <c r="G412" s="96"/>
      <c r="H412" s="92"/>
      <c r="I412" s="92"/>
      <c r="J412" s="96"/>
      <c r="K412" s="94"/>
      <c r="L412" s="94"/>
    </row>
    <row r="413" spans="1:12" x14ac:dyDescent="0.25">
      <c r="A413" s="5">
        <f t="shared" si="39"/>
        <v>399</v>
      </c>
      <c r="B413" s="177"/>
      <c r="C413" s="97"/>
      <c r="D413" s="97"/>
      <c r="E413" s="97"/>
      <c r="F413" s="97"/>
      <c r="G413" s="96"/>
      <c r="H413" s="92"/>
      <c r="I413" s="92"/>
      <c r="J413" s="96"/>
      <c r="K413" s="94"/>
      <c r="L413" s="94"/>
    </row>
    <row r="414" spans="1:12" x14ac:dyDescent="0.25">
      <c r="A414" s="5">
        <f t="shared" si="39"/>
        <v>400</v>
      </c>
      <c r="B414" s="177"/>
      <c r="C414" s="97"/>
      <c r="D414" s="97"/>
      <c r="E414" s="97"/>
      <c r="F414" s="97"/>
      <c r="G414" s="96"/>
      <c r="H414" s="92"/>
      <c r="I414" s="92"/>
      <c r="J414" s="96"/>
      <c r="K414" s="94"/>
      <c r="L414" s="94"/>
    </row>
    <row r="415" spans="1:12" x14ac:dyDescent="0.25">
      <c r="A415" s="5">
        <f t="shared" si="39"/>
        <v>401</v>
      </c>
      <c r="B415" s="177"/>
      <c r="C415" s="97"/>
      <c r="D415" s="97"/>
      <c r="E415" s="97"/>
      <c r="F415" s="97"/>
      <c r="G415" s="96"/>
      <c r="H415" s="92"/>
      <c r="I415" s="92"/>
      <c r="J415" s="96"/>
      <c r="K415" s="94"/>
      <c r="L415" s="94"/>
    </row>
    <row r="416" spans="1:12" x14ac:dyDescent="0.25">
      <c r="A416" s="5">
        <f t="shared" si="39"/>
        <v>402</v>
      </c>
      <c r="B416" s="177"/>
      <c r="C416" s="97"/>
      <c r="D416" s="97"/>
      <c r="E416" s="97"/>
      <c r="F416" s="97"/>
      <c r="G416" s="96"/>
      <c r="H416" s="92"/>
      <c r="I416" s="92"/>
      <c r="J416" s="96"/>
      <c r="K416" s="94"/>
      <c r="L416" s="94"/>
    </row>
    <row r="417" spans="1:12" x14ac:dyDescent="0.25">
      <c r="A417" s="5">
        <f t="shared" si="39"/>
        <v>403</v>
      </c>
      <c r="B417" s="177"/>
      <c r="C417" s="97"/>
      <c r="D417" s="97"/>
      <c r="E417" s="97"/>
      <c r="F417" s="97"/>
      <c r="G417" s="96"/>
      <c r="H417" s="92"/>
      <c r="I417" s="92"/>
      <c r="J417" s="96"/>
      <c r="K417" s="94"/>
      <c r="L417" s="94"/>
    </row>
    <row r="418" spans="1:12" x14ac:dyDescent="0.25">
      <c r="A418" s="5">
        <f t="shared" si="39"/>
        <v>404</v>
      </c>
      <c r="B418" s="177"/>
      <c r="C418" s="97"/>
      <c r="D418" s="97"/>
      <c r="E418" s="97"/>
      <c r="F418" s="97"/>
      <c r="G418" s="96"/>
      <c r="H418" s="92"/>
      <c r="I418" s="92"/>
      <c r="J418" s="96"/>
      <c r="K418" s="94"/>
      <c r="L418" s="94"/>
    </row>
    <row r="419" spans="1:12" x14ac:dyDescent="0.25">
      <c r="A419" s="5">
        <f t="shared" si="39"/>
        <v>405</v>
      </c>
      <c r="B419" s="177"/>
      <c r="C419" s="97"/>
      <c r="D419" s="97"/>
      <c r="E419" s="97"/>
      <c r="F419" s="97"/>
      <c r="G419" s="96"/>
      <c r="H419" s="92"/>
      <c r="I419" s="92"/>
      <c r="J419" s="96"/>
      <c r="K419" s="94"/>
      <c r="L419" s="94"/>
    </row>
    <row r="420" spans="1:12" x14ac:dyDescent="0.25">
      <c r="A420" s="5">
        <f t="shared" si="39"/>
        <v>406</v>
      </c>
      <c r="B420" s="177"/>
      <c r="C420" s="97"/>
      <c r="D420" s="97"/>
      <c r="E420" s="97"/>
      <c r="F420" s="97"/>
      <c r="G420" s="96"/>
      <c r="H420" s="92"/>
      <c r="I420" s="92"/>
      <c r="J420" s="96"/>
      <c r="K420" s="94"/>
      <c r="L420" s="94"/>
    </row>
    <row r="421" spans="1:12" x14ac:dyDescent="0.25">
      <c r="A421" s="5">
        <f t="shared" si="39"/>
        <v>407</v>
      </c>
      <c r="B421" s="177"/>
      <c r="C421" s="97"/>
      <c r="D421" s="97"/>
      <c r="E421" s="97"/>
      <c r="F421" s="97"/>
      <c r="G421" s="96"/>
      <c r="H421" s="92"/>
      <c r="I421" s="92"/>
      <c r="J421" s="96"/>
      <c r="K421" s="94"/>
      <c r="L421" s="94"/>
    </row>
    <row r="422" spans="1:12" x14ac:dyDescent="0.25">
      <c r="A422" s="5">
        <f t="shared" si="39"/>
        <v>408</v>
      </c>
      <c r="B422" s="177"/>
      <c r="C422" s="97"/>
      <c r="D422" s="97"/>
      <c r="E422" s="97"/>
      <c r="F422" s="97"/>
      <c r="G422" s="96"/>
      <c r="H422" s="92"/>
      <c r="I422" s="92"/>
      <c r="J422" s="96"/>
      <c r="K422" s="94"/>
      <c r="L422" s="94"/>
    </row>
    <row r="423" spans="1:12" x14ac:dyDescent="0.25">
      <c r="A423" s="5">
        <f t="shared" si="39"/>
        <v>409</v>
      </c>
      <c r="B423" s="177"/>
      <c r="C423" s="97"/>
      <c r="D423" s="97"/>
      <c r="E423" s="97"/>
      <c r="F423" s="97"/>
      <c r="G423" s="96"/>
      <c r="H423" s="92"/>
      <c r="I423" s="92"/>
      <c r="J423" s="96"/>
      <c r="K423" s="94"/>
      <c r="L423" s="94"/>
    </row>
    <row r="424" spans="1:12" x14ac:dyDescent="0.25">
      <c r="A424" s="5">
        <f t="shared" si="39"/>
        <v>410</v>
      </c>
      <c r="B424" s="177"/>
      <c r="C424" s="97"/>
      <c r="D424" s="97"/>
      <c r="E424" s="97"/>
      <c r="F424" s="97"/>
      <c r="G424" s="96"/>
      <c r="H424" s="92"/>
      <c r="I424" s="92"/>
      <c r="J424" s="96"/>
      <c r="K424" s="94"/>
      <c r="L424" s="94"/>
    </row>
    <row r="425" spans="1:12" x14ac:dyDescent="0.25">
      <c r="A425" s="5">
        <f t="shared" si="39"/>
        <v>411</v>
      </c>
      <c r="B425" s="177"/>
      <c r="C425" s="97"/>
      <c r="D425" s="97"/>
      <c r="E425" s="97"/>
      <c r="F425" s="97"/>
      <c r="G425" s="96"/>
      <c r="H425" s="92"/>
      <c r="I425" s="92"/>
      <c r="J425" s="96"/>
      <c r="K425" s="95"/>
      <c r="L425" s="95"/>
    </row>
    <row r="426" spans="1:12" x14ac:dyDescent="0.25">
      <c r="A426" s="5">
        <f t="shared" si="39"/>
        <v>412</v>
      </c>
      <c r="B426" s="177"/>
      <c r="C426" s="97"/>
      <c r="D426" s="97"/>
      <c r="E426" s="97"/>
      <c r="F426" s="97"/>
      <c r="G426" s="96"/>
      <c r="H426" s="92"/>
      <c r="I426" s="92"/>
      <c r="J426" s="96"/>
      <c r="K426" s="95"/>
      <c r="L426" s="95"/>
    </row>
    <row r="427" spans="1:12" x14ac:dyDescent="0.25">
      <c r="A427" s="5">
        <f t="shared" si="39"/>
        <v>413</v>
      </c>
      <c r="B427" s="177"/>
      <c r="C427" s="97"/>
      <c r="D427" s="97"/>
      <c r="E427" s="97"/>
      <c r="F427" s="97"/>
      <c r="G427" s="96"/>
      <c r="H427" s="92"/>
      <c r="I427" s="92"/>
      <c r="J427" s="96"/>
      <c r="K427" s="95"/>
      <c r="L427" s="95"/>
    </row>
    <row r="428" spans="1:12" x14ac:dyDescent="0.25">
      <c r="A428" s="5">
        <f t="shared" si="39"/>
        <v>414</v>
      </c>
      <c r="B428" s="177"/>
      <c r="C428" s="97"/>
      <c r="D428" s="97"/>
      <c r="E428" s="97"/>
      <c r="F428" s="97"/>
      <c r="G428" s="96"/>
      <c r="H428" s="92"/>
      <c r="I428" s="92"/>
      <c r="J428" s="96"/>
      <c r="K428" s="95"/>
      <c r="L428" s="95"/>
    </row>
    <row r="429" spans="1:12" x14ac:dyDescent="0.25">
      <c r="A429" s="5">
        <f t="shared" si="39"/>
        <v>415</v>
      </c>
      <c r="B429" s="177"/>
      <c r="C429" s="97"/>
      <c r="D429" s="97"/>
      <c r="E429" s="97"/>
      <c r="F429" s="97"/>
      <c r="G429" s="96"/>
      <c r="H429" s="92"/>
      <c r="I429" s="92"/>
      <c r="J429" s="96"/>
      <c r="K429" s="95"/>
      <c r="L429" s="95"/>
    </row>
    <row r="430" spans="1:12" x14ac:dyDescent="0.25">
      <c r="A430" s="5">
        <f t="shared" si="39"/>
        <v>416</v>
      </c>
      <c r="B430" s="177"/>
      <c r="C430" s="97"/>
      <c r="D430" s="97"/>
      <c r="E430" s="97"/>
      <c r="F430" s="97"/>
      <c r="G430" s="96"/>
      <c r="H430" s="92"/>
      <c r="I430" s="92"/>
      <c r="J430" s="96"/>
      <c r="K430" s="95"/>
      <c r="L430" s="95"/>
    </row>
    <row r="431" spans="1:12" x14ac:dyDescent="0.25">
      <c r="A431" s="5">
        <f t="shared" si="39"/>
        <v>417</v>
      </c>
      <c r="B431" s="177"/>
      <c r="C431" s="97"/>
      <c r="D431" s="97"/>
      <c r="E431" s="97"/>
      <c r="F431" s="97"/>
      <c r="G431" s="96"/>
      <c r="H431" s="92"/>
      <c r="I431" s="92"/>
      <c r="J431" s="96"/>
      <c r="K431" s="95"/>
      <c r="L431" s="95"/>
    </row>
    <row r="432" spans="1:12" x14ac:dyDescent="0.25">
      <c r="A432" s="5">
        <f t="shared" si="39"/>
        <v>418</v>
      </c>
      <c r="B432" s="177"/>
      <c r="C432" s="97"/>
      <c r="D432" s="97"/>
      <c r="E432" s="97"/>
      <c r="F432" s="97"/>
      <c r="G432" s="96"/>
      <c r="H432" s="92"/>
      <c r="I432" s="92"/>
      <c r="J432" s="96"/>
      <c r="K432" s="95"/>
      <c r="L432" s="95"/>
    </row>
    <row r="433" spans="1:12" x14ac:dyDescent="0.25">
      <c r="A433" s="5">
        <f t="shared" si="39"/>
        <v>419</v>
      </c>
      <c r="B433" s="177"/>
      <c r="C433" s="97"/>
      <c r="D433" s="97"/>
      <c r="E433" s="97"/>
      <c r="F433" s="97"/>
      <c r="G433" s="96"/>
      <c r="H433" s="92"/>
      <c r="I433" s="92"/>
      <c r="J433" s="96"/>
      <c r="K433" s="95"/>
      <c r="L433" s="95"/>
    </row>
    <row r="434" spans="1:12" x14ac:dyDescent="0.25">
      <c r="A434" s="5">
        <f t="shared" si="39"/>
        <v>420</v>
      </c>
      <c r="B434" s="177"/>
      <c r="C434" s="97"/>
      <c r="D434" s="97"/>
      <c r="E434" s="97"/>
      <c r="F434" s="97"/>
      <c r="G434" s="96"/>
      <c r="H434" s="92"/>
      <c r="I434" s="92"/>
      <c r="J434" s="96"/>
      <c r="K434" s="95"/>
      <c r="L434" s="95"/>
    </row>
    <row r="435" spans="1:12" x14ac:dyDescent="0.25">
      <c r="A435" s="5">
        <f t="shared" si="39"/>
        <v>421</v>
      </c>
      <c r="B435" s="177"/>
      <c r="C435" s="97"/>
      <c r="D435" s="97"/>
      <c r="E435" s="97"/>
      <c r="F435" s="97"/>
      <c r="G435" s="96"/>
      <c r="H435" s="92"/>
      <c r="I435" s="92"/>
      <c r="J435" s="96"/>
      <c r="K435" s="95"/>
      <c r="L435" s="95"/>
    </row>
    <row r="436" spans="1:12" x14ac:dyDescent="0.25">
      <c r="A436" s="5">
        <f t="shared" si="39"/>
        <v>422</v>
      </c>
      <c r="B436" s="177"/>
      <c r="C436" s="97"/>
      <c r="D436" s="97"/>
      <c r="E436" s="97"/>
      <c r="F436" s="97"/>
      <c r="G436" s="96"/>
      <c r="H436" s="92"/>
      <c r="I436" s="92"/>
      <c r="J436" s="96"/>
      <c r="K436" s="95"/>
      <c r="L436" s="95"/>
    </row>
    <row r="437" spans="1:12" x14ac:dyDescent="0.25">
      <c r="A437" s="5">
        <f t="shared" si="39"/>
        <v>423</v>
      </c>
      <c r="B437" s="177"/>
      <c r="C437" s="97"/>
      <c r="D437" s="97"/>
      <c r="E437" s="97"/>
      <c r="F437" s="97"/>
      <c r="G437" s="96"/>
      <c r="H437" s="92"/>
      <c r="I437" s="92"/>
      <c r="J437" s="96"/>
      <c r="K437" s="95"/>
      <c r="L437" s="95"/>
    </row>
    <row r="438" spans="1:12" x14ac:dyDescent="0.25">
      <c r="A438" s="5">
        <f t="shared" si="39"/>
        <v>424</v>
      </c>
      <c r="B438" s="177"/>
      <c r="C438" s="97"/>
      <c r="D438" s="97"/>
      <c r="E438" s="97"/>
      <c r="F438" s="97"/>
      <c r="G438" s="96"/>
      <c r="H438" s="92"/>
      <c r="I438" s="92"/>
      <c r="J438" s="96"/>
      <c r="K438" s="95"/>
      <c r="L438" s="95"/>
    </row>
    <row r="439" spans="1:12" x14ac:dyDescent="0.25">
      <c r="A439" s="5">
        <f t="shared" si="39"/>
        <v>425</v>
      </c>
      <c r="B439" s="177"/>
      <c r="C439" s="97"/>
      <c r="D439" s="97"/>
      <c r="E439" s="97"/>
      <c r="F439" s="97"/>
      <c r="G439" s="96"/>
      <c r="H439" s="92"/>
      <c r="I439" s="92"/>
      <c r="J439" s="96"/>
      <c r="K439" s="95"/>
      <c r="L439" s="95"/>
    </row>
    <row r="440" spans="1:12" x14ac:dyDescent="0.25">
      <c r="A440" s="5">
        <f t="shared" si="39"/>
        <v>426</v>
      </c>
      <c r="B440" s="177"/>
      <c r="C440" s="97"/>
      <c r="D440" s="97"/>
      <c r="E440" s="97"/>
      <c r="F440" s="97"/>
      <c r="G440" s="96"/>
      <c r="H440" s="92"/>
      <c r="I440" s="92"/>
      <c r="J440" s="96"/>
      <c r="K440" s="95"/>
      <c r="L440" s="95"/>
    </row>
    <row r="441" spans="1:12" x14ac:dyDescent="0.25">
      <c r="A441" s="5">
        <f t="shared" si="39"/>
        <v>427</v>
      </c>
      <c r="B441" s="177"/>
      <c r="C441" s="97"/>
      <c r="D441" s="97"/>
      <c r="E441" s="97"/>
      <c r="F441" s="97"/>
      <c r="G441" s="96"/>
      <c r="H441" s="92"/>
      <c r="I441" s="92"/>
      <c r="J441" s="96"/>
      <c r="K441" s="95"/>
      <c r="L441" s="95"/>
    </row>
    <row r="442" spans="1:12" x14ac:dyDescent="0.25">
      <c r="A442" s="5">
        <f t="shared" si="39"/>
        <v>428</v>
      </c>
      <c r="B442" s="177"/>
      <c r="C442" s="97"/>
      <c r="D442" s="97"/>
      <c r="E442" s="97"/>
      <c r="F442" s="97"/>
      <c r="G442" s="96"/>
      <c r="H442" s="92"/>
      <c r="I442" s="92"/>
      <c r="J442" s="96"/>
      <c r="K442" s="95"/>
      <c r="L442" s="95"/>
    </row>
    <row r="443" spans="1:12" x14ac:dyDescent="0.25">
      <c r="A443" s="5">
        <f t="shared" si="39"/>
        <v>429</v>
      </c>
      <c r="B443" s="177"/>
      <c r="C443" s="97"/>
      <c r="D443" s="97"/>
      <c r="E443" s="97"/>
      <c r="F443" s="97"/>
      <c r="G443" s="96"/>
      <c r="H443" s="92"/>
      <c r="I443" s="92"/>
      <c r="J443" s="96"/>
      <c r="K443" s="95"/>
      <c r="L443" s="95"/>
    </row>
    <row r="444" spans="1:12" x14ac:dyDescent="0.25">
      <c r="A444" s="5">
        <f t="shared" si="39"/>
        <v>430</v>
      </c>
      <c r="B444" s="177"/>
      <c r="C444" s="97"/>
      <c r="D444" s="97"/>
      <c r="E444" s="97"/>
      <c r="F444" s="97"/>
      <c r="G444" s="96"/>
      <c r="H444" s="92"/>
      <c r="I444" s="92"/>
      <c r="J444" s="96"/>
      <c r="K444" s="95"/>
      <c r="L444" s="95"/>
    </row>
    <row r="445" spans="1:12" x14ac:dyDescent="0.25">
      <c r="A445" s="5">
        <f t="shared" si="39"/>
        <v>431</v>
      </c>
      <c r="B445" s="177"/>
      <c r="C445" s="97"/>
      <c r="D445" s="97"/>
      <c r="E445" s="97"/>
      <c r="F445" s="97"/>
      <c r="G445" s="96"/>
      <c r="H445" s="92"/>
      <c r="I445" s="92"/>
      <c r="J445" s="96"/>
      <c r="K445" s="95"/>
      <c r="L445" s="95"/>
    </row>
    <row r="446" spans="1:12" x14ac:dyDescent="0.25">
      <c r="A446" s="5">
        <f t="shared" si="39"/>
        <v>432</v>
      </c>
      <c r="B446" s="177"/>
      <c r="C446" s="97"/>
      <c r="D446" s="97"/>
      <c r="E446" s="97"/>
      <c r="F446" s="97"/>
      <c r="G446" s="96"/>
      <c r="H446" s="92"/>
      <c r="I446" s="92"/>
      <c r="J446" s="96"/>
      <c r="K446" s="95"/>
      <c r="L446" s="95"/>
    </row>
    <row r="447" spans="1:12" x14ac:dyDescent="0.25">
      <c r="A447" s="5">
        <f t="shared" si="39"/>
        <v>433</v>
      </c>
      <c r="B447" s="177"/>
      <c r="C447" s="97"/>
      <c r="D447" s="97"/>
      <c r="E447" s="97"/>
      <c r="F447" s="97"/>
      <c r="G447" s="96"/>
      <c r="H447" s="92"/>
      <c r="I447" s="92"/>
      <c r="J447" s="96"/>
      <c r="K447" s="95"/>
      <c r="L447" s="95"/>
    </row>
    <row r="448" spans="1:12" x14ac:dyDescent="0.25">
      <c r="A448" s="5">
        <f t="shared" si="39"/>
        <v>434</v>
      </c>
      <c r="B448" s="177"/>
      <c r="C448" s="97"/>
      <c r="D448" s="97"/>
      <c r="E448" s="97"/>
      <c r="F448" s="97"/>
      <c r="G448" s="96"/>
      <c r="H448" s="92"/>
      <c r="I448" s="92"/>
      <c r="J448" s="96"/>
      <c r="K448" s="95"/>
      <c r="L448" s="95"/>
    </row>
    <row r="449" spans="1:12" x14ac:dyDescent="0.25">
      <c r="A449" s="5">
        <f t="shared" si="39"/>
        <v>435</v>
      </c>
      <c r="B449" s="177"/>
      <c r="C449" s="97"/>
      <c r="D449" s="97"/>
      <c r="E449" s="97"/>
      <c r="F449" s="97"/>
      <c r="G449" s="96"/>
      <c r="H449" s="92"/>
      <c r="I449" s="92"/>
      <c r="J449" s="96"/>
      <c r="K449" s="95"/>
      <c r="L449" s="95"/>
    </row>
    <row r="450" spans="1:12" x14ac:dyDescent="0.25">
      <c r="A450" s="5">
        <f t="shared" si="39"/>
        <v>436</v>
      </c>
      <c r="B450" s="177"/>
      <c r="C450" s="97"/>
      <c r="D450" s="97"/>
      <c r="E450" s="97"/>
      <c r="F450" s="97"/>
      <c r="G450" s="96"/>
      <c r="H450" s="92"/>
      <c r="I450" s="92"/>
      <c r="J450" s="96"/>
      <c r="K450" s="95"/>
      <c r="L450" s="95"/>
    </row>
    <row r="451" spans="1:12" x14ac:dyDescent="0.25">
      <c r="A451" s="5">
        <f t="shared" si="39"/>
        <v>437</v>
      </c>
      <c r="B451" s="177"/>
      <c r="C451" s="97"/>
      <c r="D451" s="97"/>
      <c r="E451" s="97"/>
      <c r="F451" s="97"/>
      <c r="G451" s="96"/>
      <c r="H451" s="92"/>
      <c r="I451" s="92"/>
      <c r="J451" s="96"/>
      <c r="K451" s="95"/>
      <c r="L451" s="95"/>
    </row>
    <row r="452" spans="1:12" x14ac:dyDescent="0.25">
      <c r="A452" s="5">
        <f t="shared" si="39"/>
        <v>438</v>
      </c>
      <c r="B452" s="177"/>
      <c r="C452" s="97"/>
      <c r="D452" s="97"/>
      <c r="E452" s="97"/>
      <c r="F452" s="97"/>
      <c r="G452" s="96"/>
      <c r="H452" s="92"/>
      <c r="I452" s="92"/>
      <c r="J452" s="96"/>
      <c r="K452" s="95"/>
      <c r="L452" s="95"/>
    </row>
    <row r="453" spans="1:12" x14ac:dyDescent="0.25">
      <c r="A453" s="5">
        <f t="shared" si="39"/>
        <v>439</v>
      </c>
      <c r="B453" s="177"/>
      <c r="C453" s="97"/>
      <c r="D453" s="97"/>
      <c r="E453" s="97"/>
      <c r="F453" s="97"/>
      <c r="G453" s="96"/>
      <c r="H453" s="92"/>
      <c r="I453" s="92"/>
      <c r="J453" s="96"/>
      <c r="K453" s="95"/>
      <c r="L453" s="95"/>
    </row>
    <row r="454" spans="1:12" x14ac:dyDescent="0.25">
      <c r="A454" s="5">
        <f t="shared" si="39"/>
        <v>440</v>
      </c>
      <c r="B454" s="177"/>
      <c r="C454" s="97"/>
      <c r="D454" s="97"/>
      <c r="E454" s="97"/>
      <c r="F454" s="97"/>
      <c r="G454" s="96"/>
      <c r="H454" s="92"/>
      <c r="I454" s="92"/>
      <c r="J454" s="96"/>
      <c r="K454" s="95"/>
      <c r="L454" s="95"/>
    </row>
    <row r="455" spans="1:12" x14ac:dyDescent="0.25">
      <c r="A455" s="5">
        <f t="shared" si="39"/>
        <v>441</v>
      </c>
      <c r="B455" s="177"/>
      <c r="C455" s="97"/>
      <c r="D455" s="97"/>
      <c r="E455" s="97"/>
      <c r="F455" s="97"/>
      <c r="G455" s="96"/>
      <c r="H455" s="92"/>
      <c r="I455" s="92"/>
      <c r="J455" s="96"/>
      <c r="K455" s="95"/>
      <c r="L455" s="95"/>
    </row>
    <row r="456" spans="1:12" x14ac:dyDescent="0.25">
      <c r="A456" s="5">
        <f t="shared" si="39"/>
        <v>442</v>
      </c>
      <c r="B456" s="177"/>
      <c r="C456" s="97"/>
      <c r="D456" s="97"/>
      <c r="E456" s="97"/>
      <c r="F456" s="97"/>
      <c r="G456" s="96"/>
      <c r="H456" s="92"/>
      <c r="I456" s="92"/>
      <c r="J456" s="96"/>
      <c r="K456" s="95"/>
      <c r="L456" s="95"/>
    </row>
    <row r="457" spans="1:12" x14ac:dyDescent="0.25">
      <c r="A457" s="5">
        <f t="shared" si="39"/>
        <v>443</v>
      </c>
      <c r="B457" s="177"/>
      <c r="C457" s="97"/>
      <c r="D457" s="97"/>
      <c r="E457" s="97"/>
      <c r="F457" s="97"/>
      <c r="G457" s="96"/>
      <c r="H457" s="92"/>
      <c r="I457" s="92"/>
      <c r="J457" s="96"/>
      <c r="K457" s="95"/>
      <c r="L457" s="95"/>
    </row>
    <row r="458" spans="1:12" x14ac:dyDescent="0.25">
      <c r="A458" s="5">
        <f t="shared" si="39"/>
        <v>444</v>
      </c>
      <c r="B458" s="177"/>
      <c r="C458" s="97"/>
      <c r="D458" s="97"/>
      <c r="E458" s="97"/>
      <c r="F458" s="97"/>
      <c r="G458" s="96"/>
      <c r="H458" s="92"/>
      <c r="I458" s="92"/>
      <c r="J458" s="96"/>
      <c r="K458" s="95"/>
      <c r="L458" s="95"/>
    </row>
    <row r="459" spans="1:12" x14ac:dyDescent="0.25">
      <c r="A459" s="5">
        <f t="shared" si="39"/>
        <v>445</v>
      </c>
      <c r="B459" s="177"/>
      <c r="C459" s="97"/>
      <c r="D459" s="97"/>
      <c r="E459" s="97"/>
      <c r="F459" s="97"/>
      <c r="G459" s="96"/>
      <c r="H459" s="92"/>
      <c r="I459" s="92"/>
      <c r="J459" s="96"/>
      <c r="K459" s="95"/>
      <c r="L459" s="95"/>
    </row>
    <row r="460" spans="1:12" x14ac:dyDescent="0.25">
      <c r="A460" s="5">
        <f t="shared" si="39"/>
        <v>446</v>
      </c>
      <c r="B460" s="177"/>
      <c r="C460" s="97"/>
      <c r="D460" s="97"/>
      <c r="E460" s="97"/>
      <c r="F460" s="97"/>
      <c r="G460" s="96"/>
      <c r="H460" s="92"/>
      <c r="I460" s="92"/>
      <c r="J460" s="96"/>
      <c r="K460" s="95"/>
      <c r="L460" s="95"/>
    </row>
    <row r="461" spans="1:12" x14ac:dyDescent="0.25">
      <c r="A461" s="5">
        <f t="shared" si="39"/>
        <v>447</v>
      </c>
      <c r="B461" s="177"/>
      <c r="C461" s="97"/>
      <c r="D461" s="97"/>
      <c r="E461" s="97"/>
      <c r="F461" s="97"/>
      <c r="G461" s="96"/>
      <c r="H461" s="92"/>
      <c r="I461" s="92"/>
      <c r="J461" s="96"/>
      <c r="K461" s="95"/>
      <c r="L461" s="95"/>
    </row>
    <row r="462" spans="1:12" x14ac:dyDescent="0.25">
      <c r="A462" s="5">
        <f t="shared" si="39"/>
        <v>448</v>
      </c>
      <c r="B462" s="177"/>
      <c r="C462" s="97"/>
      <c r="D462" s="97"/>
      <c r="E462" s="97"/>
      <c r="F462" s="97"/>
      <c r="G462" s="96"/>
      <c r="H462" s="92"/>
      <c r="I462" s="92"/>
      <c r="J462" s="96"/>
      <c r="K462" s="95"/>
      <c r="L462" s="95"/>
    </row>
    <row r="463" spans="1:12" x14ac:dyDescent="0.25">
      <c r="A463" s="5">
        <f t="shared" si="39"/>
        <v>449</v>
      </c>
      <c r="B463" s="177"/>
      <c r="C463" s="97"/>
      <c r="D463" s="97"/>
      <c r="E463" s="97"/>
      <c r="F463" s="97"/>
      <c r="G463" s="96"/>
      <c r="H463" s="92"/>
      <c r="I463" s="92"/>
      <c r="J463" s="96"/>
      <c r="K463" s="95"/>
      <c r="L463" s="95"/>
    </row>
    <row r="464" spans="1:12" x14ac:dyDescent="0.25">
      <c r="A464" s="5">
        <f t="shared" ref="A464:A527" si="40">A463+1</f>
        <v>450</v>
      </c>
      <c r="B464" s="177"/>
      <c r="C464" s="97"/>
      <c r="D464" s="97"/>
      <c r="E464" s="97"/>
      <c r="F464" s="97"/>
      <c r="G464" s="96"/>
      <c r="H464" s="92"/>
      <c r="I464" s="92"/>
      <c r="J464" s="96"/>
      <c r="K464" s="95"/>
      <c r="L464" s="95"/>
    </row>
    <row r="465" spans="1:12" x14ac:dyDescent="0.25">
      <c r="A465" s="5">
        <f t="shared" si="40"/>
        <v>451</v>
      </c>
      <c r="B465" s="177"/>
      <c r="C465" s="97"/>
      <c r="D465" s="97"/>
      <c r="E465" s="97"/>
      <c r="F465" s="97"/>
      <c r="G465" s="96"/>
      <c r="H465" s="92"/>
      <c r="I465" s="92"/>
      <c r="J465" s="96"/>
      <c r="K465" s="95"/>
      <c r="L465" s="95"/>
    </row>
    <row r="466" spans="1:12" x14ac:dyDescent="0.25">
      <c r="A466" s="5">
        <f t="shared" si="40"/>
        <v>452</v>
      </c>
      <c r="B466" s="177"/>
      <c r="C466" s="97"/>
      <c r="D466" s="97"/>
      <c r="E466" s="97"/>
      <c r="F466" s="97"/>
      <c r="G466" s="96"/>
      <c r="H466" s="92"/>
      <c r="I466" s="92"/>
      <c r="J466" s="96"/>
      <c r="K466" s="95"/>
      <c r="L466" s="95"/>
    </row>
    <row r="467" spans="1:12" x14ac:dyDescent="0.25">
      <c r="A467" s="5">
        <f t="shared" si="40"/>
        <v>453</v>
      </c>
      <c r="B467" s="177"/>
      <c r="C467" s="97"/>
      <c r="D467" s="97"/>
      <c r="E467" s="97"/>
      <c r="F467" s="97"/>
      <c r="G467" s="96"/>
      <c r="H467" s="92"/>
      <c r="I467" s="92"/>
      <c r="J467" s="96"/>
      <c r="K467" s="95"/>
      <c r="L467" s="95"/>
    </row>
    <row r="468" spans="1:12" x14ac:dyDescent="0.25">
      <c r="A468" s="5">
        <f t="shared" si="40"/>
        <v>454</v>
      </c>
      <c r="B468" s="177"/>
      <c r="C468" s="97"/>
      <c r="D468" s="97"/>
      <c r="E468" s="97"/>
      <c r="F468" s="97"/>
      <c r="G468" s="96"/>
      <c r="H468" s="92"/>
      <c r="I468" s="92"/>
      <c r="J468" s="96"/>
      <c r="K468" s="95"/>
      <c r="L468" s="95"/>
    </row>
    <row r="469" spans="1:12" x14ac:dyDescent="0.25">
      <c r="A469" s="5">
        <f t="shared" si="40"/>
        <v>455</v>
      </c>
      <c r="B469" s="177"/>
      <c r="C469" s="97"/>
      <c r="D469" s="97"/>
      <c r="E469" s="97"/>
      <c r="F469" s="97"/>
      <c r="G469" s="96"/>
      <c r="H469" s="92"/>
      <c r="I469" s="92"/>
      <c r="J469" s="96"/>
      <c r="K469" s="95"/>
      <c r="L469" s="95"/>
    </row>
    <row r="470" spans="1:12" x14ac:dyDescent="0.25">
      <c r="A470" s="5">
        <f t="shared" si="40"/>
        <v>456</v>
      </c>
      <c r="B470" s="177"/>
      <c r="C470" s="97"/>
      <c r="D470" s="97"/>
      <c r="E470" s="97"/>
      <c r="F470" s="97"/>
      <c r="G470" s="96"/>
      <c r="H470" s="92"/>
      <c r="I470" s="92"/>
      <c r="J470" s="96"/>
      <c r="K470" s="95"/>
      <c r="L470" s="95"/>
    </row>
    <row r="471" spans="1:12" x14ac:dyDescent="0.25">
      <c r="A471" s="5">
        <f t="shared" si="40"/>
        <v>457</v>
      </c>
      <c r="B471" s="177"/>
      <c r="C471" s="97"/>
      <c r="D471" s="97"/>
      <c r="E471" s="97"/>
      <c r="F471" s="97"/>
      <c r="G471" s="96"/>
      <c r="H471" s="92"/>
      <c r="I471" s="92"/>
      <c r="J471" s="96"/>
      <c r="K471" s="95"/>
      <c r="L471" s="95"/>
    </row>
    <row r="472" spans="1:12" x14ac:dyDescent="0.25">
      <c r="A472" s="5">
        <f t="shared" si="40"/>
        <v>458</v>
      </c>
      <c r="B472" s="177"/>
      <c r="C472" s="97"/>
      <c r="D472" s="97"/>
      <c r="E472" s="97"/>
      <c r="F472" s="97"/>
      <c r="G472" s="96"/>
      <c r="H472" s="92"/>
      <c r="I472" s="92"/>
      <c r="J472" s="96"/>
      <c r="K472" s="95"/>
      <c r="L472" s="95"/>
    </row>
    <row r="473" spans="1:12" x14ac:dyDescent="0.25">
      <c r="A473" s="5">
        <f t="shared" si="40"/>
        <v>459</v>
      </c>
      <c r="B473" s="177"/>
      <c r="C473" s="97"/>
      <c r="D473" s="97"/>
      <c r="E473" s="97"/>
      <c r="F473" s="97"/>
      <c r="G473" s="96"/>
      <c r="H473" s="92"/>
      <c r="I473" s="92"/>
      <c r="J473" s="96"/>
      <c r="K473" s="95"/>
      <c r="L473" s="95"/>
    </row>
    <row r="474" spans="1:12" x14ac:dyDescent="0.25">
      <c r="A474" s="5">
        <f t="shared" si="40"/>
        <v>460</v>
      </c>
      <c r="B474" s="177"/>
      <c r="C474" s="97"/>
      <c r="D474" s="97"/>
      <c r="E474" s="97"/>
      <c r="F474" s="97"/>
      <c r="G474" s="96"/>
      <c r="H474" s="92"/>
      <c r="I474" s="92"/>
      <c r="J474" s="96"/>
      <c r="K474" s="95"/>
      <c r="L474" s="95"/>
    </row>
    <row r="475" spans="1:12" x14ac:dyDescent="0.25">
      <c r="A475" s="5">
        <f t="shared" si="40"/>
        <v>461</v>
      </c>
      <c r="B475" s="177"/>
      <c r="C475" s="97"/>
      <c r="D475" s="97"/>
      <c r="E475" s="97"/>
      <c r="F475" s="97"/>
      <c r="G475" s="96"/>
      <c r="H475" s="92"/>
      <c r="I475" s="92"/>
      <c r="J475" s="96"/>
      <c r="K475" s="95"/>
      <c r="L475" s="95"/>
    </row>
    <row r="476" spans="1:12" x14ac:dyDescent="0.25">
      <c r="A476" s="5">
        <f t="shared" si="40"/>
        <v>462</v>
      </c>
      <c r="B476" s="177"/>
      <c r="C476" s="97"/>
      <c r="D476" s="97"/>
      <c r="E476" s="97"/>
      <c r="F476" s="97"/>
      <c r="G476" s="96"/>
      <c r="H476" s="92"/>
      <c r="I476" s="92"/>
      <c r="J476" s="96"/>
      <c r="K476" s="95"/>
      <c r="L476" s="95"/>
    </row>
    <row r="477" spans="1:12" x14ac:dyDescent="0.25">
      <c r="A477" s="5">
        <f t="shared" si="40"/>
        <v>463</v>
      </c>
      <c r="B477" s="177"/>
      <c r="C477" s="97"/>
      <c r="D477" s="97"/>
      <c r="E477" s="97"/>
      <c r="F477" s="97"/>
      <c r="G477" s="96"/>
      <c r="H477" s="92"/>
      <c r="I477" s="92"/>
      <c r="J477" s="96"/>
      <c r="K477" s="95"/>
      <c r="L477" s="95"/>
    </row>
    <row r="478" spans="1:12" x14ac:dyDescent="0.25">
      <c r="A478" s="5">
        <f t="shared" si="40"/>
        <v>464</v>
      </c>
      <c r="B478" s="177"/>
      <c r="C478" s="97"/>
      <c r="D478" s="97"/>
      <c r="E478" s="97"/>
      <c r="F478" s="97"/>
      <c r="G478" s="96"/>
      <c r="H478" s="92"/>
      <c r="I478" s="92"/>
      <c r="J478" s="96"/>
      <c r="K478" s="95"/>
      <c r="L478" s="95"/>
    </row>
    <row r="479" spans="1:12" x14ac:dyDescent="0.25">
      <c r="A479" s="5">
        <f t="shared" si="40"/>
        <v>465</v>
      </c>
      <c r="B479" s="177"/>
      <c r="C479" s="97"/>
      <c r="D479" s="97"/>
      <c r="E479" s="97"/>
      <c r="F479" s="97"/>
      <c r="G479" s="96"/>
      <c r="H479" s="92"/>
      <c r="I479" s="92"/>
      <c r="J479" s="96"/>
      <c r="K479" s="95"/>
      <c r="L479" s="95"/>
    </row>
    <row r="480" spans="1:12" x14ac:dyDescent="0.25">
      <c r="A480" s="5">
        <f t="shared" si="40"/>
        <v>466</v>
      </c>
      <c r="B480" s="177"/>
      <c r="C480" s="97"/>
      <c r="D480" s="97"/>
      <c r="E480" s="97"/>
      <c r="F480" s="97"/>
      <c r="G480" s="96"/>
      <c r="H480" s="92"/>
      <c r="I480" s="92"/>
      <c r="J480" s="96"/>
      <c r="K480" s="95"/>
      <c r="L480" s="95"/>
    </row>
    <row r="481" spans="1:12" x14ac:dyDescent="0.25">
      <c r="A481" s="5">
        <f t="shared" si="40"/>
        <v>467</v>
      </c>
      <c r="B481" s="177"/>
      <c r="C481" s="97"/>
      <c r="D481" s="97"/>
      <c r="E481" s="97"/>
      <c r="F481" s="97"/>
      <c r="G481" s="96"/>
      <c r="H481" s="92"/>
      <c r="I481" s="92"/>
      <c r="J481" s="96"/>
      <c r="K481" s="95"/>
      <c r="L481" s="95"/>
    </row>
    <row r="482" spans="1:12" x14ac:dyDescent="0.25">
      <c r="A482" s="5">
        <f t="shared" si="40"/>
        <v>468</v>
      </c>
      <c r="B482" s="177"/>
      <c r="C482" s="97"/>
      <c r="D482" s="97"/>
      <c r="E482" s="97"/>
      <c r="F482" s="97"/>
      <c r="G482" s="96"/>
      <c r="H482" s="92"/>
      <c r="I482" s="92"/>
      <c r="J482" s="96"/>
      <c r="K482" s="95"/>
      <c r="L482" s="95"/>
    </row>
    <row r="483" spans="1:12" x14ac:dyDescent="0.25">
      <c r="A483" s="5">
        <f t="shared" si="40"/>
        <v>469</v>
      </c>
      <c r="B483" s="177"/>
      <c r="C483" s="97"/>
      <c r="D483" s="97"/>
      <c r="E483" s="97"/>
      <c r="F483" s="97"/>
      <c r="G483" s="96"/>
      <c r="H483" s="92"/>
      <c r="I483" s="92"/>
      <c r="J483" s="96"/>
      <c r="K483" s="95"/>
      <c r="L483" s="95"/>
    </row>
    <row r="484" spans="1:12" x14ac:dyDescent="0.25">
      <c r="A484" s="5">
        <f t="shared" si="40"/>
        <v>470</v>
      </c>
      <c r="B484" s="177"/>
      <c r="C484" s="97"/>
      <c r="D484" s="97"/>
      <c r="E484" s="97"/>
      <c r="F484" s="97"/>
      <c r="G484" s="96"/>
      <c r="H484" s="92"/>
      <c r="I484" s="92"/>
      <c r="J484" s="96"/>
      <c r="K484" s="95"/>
      <c r="L484" s="95"/>
    </row>
    <row r="485" spans="1:12" x14ac:dyDescent="0.25">
      <c r="A485" s="5">
        <f t="shared" si="40"/>
        <v>471</v>
      </c>
      <c r="B485" s="177"/>
      <c r="C485" s="97"/>
      <c r="D485" s="97"/>
      <c r="E485" s="97"/>
      <c r="F485" s="97"/>
      <c r="G485" s="96"/>
      <c r="H485" s="92"/>
      <c r="I485" s="92"/>
      <c r="J485" s="96"/>
      <c r="K485" s="95"/>
      <c r="L485" s="95"/>
    </row>
    <row r="486" spans="1:12" x14ac:dyDescent="0.25">
      <c r="A486" s="5">
        <f t="shared" si="40"/>
        <v>472</v>
      </c>
      <c r="B486" s="177"/>
      <c r="C486" s="97"/>
      <c r="D486" s="97"/>
      <c r="E486" s="97"/>
      <c r="F486" s="97"/>
      <c r="G486" s="96"/>
      <c r="H486" s="92"/>
      <c r="I486" s="92"/>
      <c r="J486" s="96"/>
      <c r="K486" s="95"/>
      <c r="L486" s="95"/>
    </row>
    <row r="487" spans="1:12" x14ac:dyDescent="0.25">
      <c r="A487" s="5">
        <f t="shared" si="40"/>
        <v>473</v>
      </c>
      <c r="B487" s="177"/>
      <c r="C487" s="97"/>
      <c r="D487" s="97"/>
      <c r="E487" s="97"/>
      <c r="F487" s="97"/>
      <c r="G487" s="96"/>
      <c r="H487" s="92"/>
      <c r="I487" s="92"/>
      <c r="J487" s="96"/>
      <c r="K487" s="95"/>
      <c r="L487" s="95"/>
    </row>
    <row r="488" spans="1:12" x14ac:dyDescent="0.25">
      <c r="A488" s="5">
        <f t="shared" si="40"/>
        <v>474</v>
      </c>
      <c r="B488" s="177"/>
      <c r="C488" s="97"/>
      <c r="D488" s="97"/>
      <c r="E488" s="97"/>
      <c r="F488" s="97"/>
      <c r="G488" s="96"/>
      <c r="H488" s="92"/>
      <c r="I488" s="92"/>
      <c r="J488" s="96"/>
      <c r="K488" s="95"/>
      <c r="L488" s="95"/>
    </row>
    <row r="489" spans="1:12" x14ac:dyDescent="0.25">
      <c r="A489" s="5">
        <f t="shared" si="40"/>
        <v>475</v>
      </c>
      <c r="B489" s="177"/>
      <c r="C489" s="97"/>
      <c r="D489" s="97"/>
      <c r="E489" s="97"/>
      <c r="F489" s="97"/>
      <c r="G489" s="96"/>
      <c r="H489" s="92"/>
      <c r="I489" s="92"/>
      <c r="J489" s="96"/>
      <c r="K489" s="95"/>
      <c r="L489" s="95"/>
    </row>
    <row r="490" spans="1:12" x14ac:dyDescent="0.25">
      <c r="A490" s="5">
        <f t="shared" si="40"/>
        <v>476</v>
      </c>
      <c r="B490" s="177"/>
      <c r="C490" s="97"/>
      <c r="D490" s="97"/>
      <c r="E490" s="97"/>
      <c r="F490" s="97"/>
      <c r="G490" s="96"/>
      <c r="H490" s="92"/>
      <c r="I490" s="92"/>
      <c r="J490" s="96"/>
      <c r="K490" s="95"/>
      <c r="L490" s="95"/>
    </row>
    <row r="491" spans="1:12" x14ac:dyDescent="0.25">
      <c r="A491" s="5">
        <f t="shared" si="40"/>
        <v>477</v>
      </c>
      <c r="B491" s="177"/>
      <c r="C491" s="97"/>
      <c r="D491" s="97"/>
      <c r="E491" s="97"/>
      <c r="F491" s="97"/>
      <c r="G491" s="96"/>
      <c r="H491" s="92"/>
      <c r="I491" s="92"/>
      <c r="J491" s="96"/>
      <c r="K491" s="95"/>
      <c r="L491" s="95"/>
    </row>
    <row r="492" spans="1:12" x14ac:dyDescent="0.25">
      <c r="A492" s="5">
        <f t="shared" si="40"/>
        <v>478</v>
      </c>
      <c r="B492" s="177"/>
      <c r="C492" s="97"/>
      <c r="D492" s="97"/>
      <c r="E492" s="97"/>
      <c r="F492" s="97"/>
      <c r="G492" s="96"/>
      <c r="H492" s="92"/>
      <c r="I492" s="92"/>
      <c r="J492" s="96"/>
      <c r="K492" s="95"/>
      <c r="L492" s="95"/>
    </row>
    <row r="493" spans="1:12" x14ac:dyDescent="0.25">
      <c r="A493" s="5">
        <f t="shared" si="40"/>
        <v>479</v>
      </c>
      <c r="B493" s="177"/>
      <c r="C493" s="97"/>
      <c r="D493" s="97"/>
      <c r="E493" s="97"/>
      <c r="F493" s="97"/>
      <c r="G493" s="96"/>
      <c r="H493" s="92"/>
      <c r="I493" s="92"/>
      <c r="J493" s="96"/>
      <c r="K493" s="95"/>
      <c r="L493" s="95"/>
    </row>
    <row r="494" spans="1:12" x14ac:dyDescent="0.25">
      <c r="A494" s="5">
        <f t="shared" si="40"/>
        <v>480</v>
      </c>
      <c r="B494" s="177"/>
      <c r="C494" s="97"/>
      <c r="D494" s="97"/>
      <c r="E494" s="97"/>
      <c r="F494" s="97"/>
      <c r="G494" s="96"/>
      <c r="H494" s="92"/>
      <c r="I494" s="92"/>
      <c r="J494" s="96"/>
      <c r="K494" s="95"/>
      <c r="L494" s="95"/>
    </row>
    <row r="495" spans="1:12" x14ac:dyDescent="0.25">
      <c r="A495" s="5">
        <f t="shared" si="40"/>
        <v>481</v>
      </c>
      <c r="B495" s="177"/>
      <c r="C495" s="97"/>
      <c r="D495" s="97"/>
      <c r="E495" s="97"/>
      <c r="F495" s="97"/>
      <c r="G495" s="96"/>
      <c r="H495" s="92"/>
      <c r="I495" s="92"/>
      <c r="J495" s="96"/>
      <c r="K495" s="95"/>
      <c r="L495" s="95"/>
    </row>
    <row r="496" spans="1:12" x14ac:dyDescent="0.25">
      <c r="A496" s="5">
        <f t="shared" si="40"/>
        <v>482</v>
      </c>
      <c r="B496" s="177"/>
      <c r="C496" s="97"/>
      <c r="D496" s="97"/>
      <c r="E496" s="97"/>
      <c r="F496" s="97"/>
      <c r="G496" s="96"/>
      <c r="H496" s="92"/>
      <c r="I496" s="92"/>
      <c r="J496" s="96"/>
      <c r="K496" s="95"/>
      <c r="L496" s="95"/>
    </row>
    <row r="497" spans="1:12" x14ac:dyDescent="0.25">
      <c r="A497" s="5">
        <f t="shared" si="40"/>
        <v>483</v>
      </c>
      <c r="B497" s="177"/>
      <c r="C497" s="97"/>
      <c r="D497" s="97"/>
      <c r="E497" s="97"/>
      <c r="F497" s="97"/>
      <c r="G497" s="96"/>
      <c r="H497" s="92"/>
      <c r="I497" s="92"/>
      <c r="J497" s="96"/>
      <c r="K497" s="95"/>
      <c r="L497" s="95"/>
    </row>
    <row r="498" spans="1:12" x14ac:dyDescent="0.25">
      <c r="A498" s="5">
        <f t="shared" si="40"/>
        <v>484</v>
      </c>
      <c r="B498" s="177"/>
      <c r="C498" s="97"/>
      <c r="D498" s="97"/>
      <c r="E498" s="97"/>
      <c r="F498" s="97"/>
      <c r="G498" s="96"/>
      <c r="H498" s="92"/>
      <c r="I498" s="92"/>
      <c r="J498" s="96"/>
      <c r="K498" s="95"/>
      <c r="L498" s="95"/>
    </row>
    <row r="499" spans="1:12" x14ac:dyDescent="0.25">
      <c r="A499" s="5">
        <f t="shared" si="40"/>
        <v>485</v>
      </c>
      <c r="B499" s="177"/>
      <c r="C499" s="97"/>
      <c r="D499" s="97"/>
      <c r="E499" s="97"/>
      <c r="F499" s="97"/>
      <c r="G499" s="96"/>
      <c r="H499" s="92"/>
      <c r="I499" s="92"/>
      <c r="J499" s="96"/>
      <c r="K499" s="95"/>
      <c r="L499" s="95"/>
    </row>
    <row r="500" spans="1:12" x14ac:dyDescent="0.25">
      <c r="A500" s="5">
        <f t="shared" si="40"/>
        <v>486</v>
      </c>
      <c r="B500" s="177"/>
      <c r="C500" s="97"/>
      <c r="D500" s="97"/>
      <c r="E500" s="97"/>
      <c r="F500" s="97"/>
      <c r="G500" s="96"/>
      <c r="H500" s="92"/>
      <c r="I500" s="92"/>
      <c r="J500" s="96"/>
      <c r="K500" s="95"/>
      <c r="L500" s="95"/>
    </row>
    <row r="501" spans="1:12" x14ac:dyDescent="0.25">
      <c r="A501" s="5">
        <f t="shared" si="40"/>
        <v>487</v>
      </c>
      <c r="B501" s="177"/>
      <c r="C501" s="97"/>
      <c r="D501" s="97"/>
      <c r="E501" s="97"/>
      <c r="F501" s="97"/>
      <c r="G501" s="96"/>
      <c r="H501" s="92"/>
      <c r="I501" s="92"/>
      <c r="J501" s="96"/>
      <c r="K501" s="95"/>
      <c r="L501" s="95"/>
    </row>
    <row r="502" spans="1:12" x14ac:dyDescent="0.25">
      <c r="A502" s="5">
        <f t="shared" si="40"/>
        <v>488</v>
      </c>
      <c r="B502" s="177"/>
      <c r="C502" s="97"/>
      <c r="D502" s="97"/>
      <c r="E502" s="97"/>
      <c r="F502" s="97"/>
      <c r="G502" s="96"/>
      <c r="H502" s="92"/>
      <c r="I502" s="92"/>
      <c r="J502" s="96"/>
      <c r="K502" s="95"/>
      <c r="L502" s="95"/>
    </row>
    <row r="503" spans="1:12" x14ac:dyDescent="0.25">
      <c r="A503" s="5">
        <f t="shared" si="40"/>
        <v>489</v>
      </c>
      <c r="B503" s="177"/>
      <c r="C503" s="97"/>
      <c r="D503" s="97"/>
      <c r="E503" s="97"/>
      <c r="F503" s="97"/>
      <c r="G503" s="96"/>
      <c r="H503" s="92"/>
      <c r="I503" s="92"/>
      <c r="J503" s="96"/>
      <c r="K503" s="95"/>
      <c r="L503" s="95"/>
    </row>
    <row r="504" spans="1:12" x14ac:dyDescent="0.25">
      <c r="A504" s="5">
        <f t="shared" si="40"/>
        <v>490</v>
      </c>
      <c r="B504" s="177"/>
      <c r="C504" s="97"/>
      <c r="D504" s="97"/>
      <c r="E504" s="97"/>
      <c r="F504" s="97"/>
      <c r="G504" s="96"/>
      <c r="H504" s="92"/>
      <c r="I504" s="92"/>
      <c r="J504" s="96"/>
      <c r="K504" s="95"/>
      <c r="L504" s="95"/>
    </row>
    <row r="505" spans="1:12" x14ac:dyDescent="0.25">
      <c r="A505" s="5">
        <f t="shared" si="40"/>
        <v>491</v>
      </c>
      <c r="B505" s="177"/>
      <c r="C505" s="97"/>
      <c r="D505" s="97"/>
      <c r="E505" s="97"/>
      <c r="F505" s="97"/>
      <c r="G505" s="96"/>
      <c r="H505" s="92"/>
      <c r="I505" s="92"/>
      <c r="J505" s="96"/>
      <c r="K505" s="95"/>
      <c r="L505" s="95"/>
    </row>
    <row r="506" spans="1:12" x14ac:dyDescent="0.25">
      <c r="A506" s="5">
        <f t="shared" si="40"/>
        <v>492</v>
      </c>
      <c r="B506" s="177"/>
      <c r="C506" s="97"/>
      <c r="D506" s="97"/>
      <c r="E506" s="97"/>
      <c r="F506" s="97"/>
      <c r="G506" s="96"/>
      <c r="H506" s="92"/>
      <c r="I506" s="92"/>
      <c r="J506" s="96"/>
      <c r="K506" s="95"/>
      <c r="L506" s="95"/>
    </row>
    <row r="507" spans="1:12" x14ac:dyDescent="0.25">
      <c r="A507" s="5">
        <f t="shared" si="40"/>
        <v>493</v>
      </c>
      <c r="B507" s="177"/>
      <c r="C507" s="97"/>
      <c r="D507" s="97"/>
      <c r="E507" s="97"/>
      <c r="F507" s="97"/>
      <c r="G507" s="96"/>
      <c r="H507" s="92"/>
      <c r="I507" s="92"/>
      <c r="J507" s="96"/>
      <c r="K507" s="95"/>
      <c r="L507" s="95"/>
    </row>
    <row r="508" spans="1:12" x14ac:dyDescent="0.25">
      <c r="A508" s="5">
        <f t="shared" si="40"/>
        <v>494</v>
      </c>
      <c r="B508" s="177"/>
      <c r="C508" s="97"/>
      <c r="D508" s="97"/>
      <c r="E508" s="97"/>
      <c r="F508" s="97"/>
      <c r="G508" s="96"/>
      <c r="H508" s="92"/>
      <c r="I508" s="92"/>
      <c r="J508" s="96"/>
      <c r="K508" s="95"/>
      <c r="L508" s="95"/>
    </row>
    <row r="509" spans="1:12" x14ac:dyDescent="0.25">
      <c r="A509" s="5">
        <f t="shared" si="40"/>
        <v>495</v>
      </c>
      <c r="B509" s="177"/>
      <c r="C509" s="97"/>
      <c r="D509" s="97"/>
      <c r="E509" s="97"/>
      <c r="F509" s="97"/>
      <c r="G509" s="96"/>
      <c r="H509" s="92"/>
      <c r="I509" s="92"/>
      <c r="J509" s="96"/>
      <c r="K509" s="95"/>
      <c r="L509" s="95"/>
    </row>
    <row r="510" spans="1:12" x14ac:dyDescent="0.25">
      <c r="A510" s="5">
        <f t="shared" si="40"/>
        <v>496</v>
      </c>
      <c r="B510" s="177"/>
      <c r="C510" s="97"/>
      <c r="D510" s="97"/>
      <c r="E510" s="97"/>
      <c r="F510" s="97"/>
      <c r="G510" s="96"/>
      <c r="H510" s="92"/>
      <c r="I510" s="92"/>
      <c r="J510" s="96"/>
      <c r="K510" s="95"/>
      <c r="L510" s="95"/>
    </row>
    <row r="511" spans="1:12" x14ac:dyDescent="0.25">
      <c r="A511" s="5">
        <f t="shared" si="40"/>
        <v>497</v>
      </c>
      <c r="B511" s="177"/>
      <c r="C511" s="97"/>
      <c r="D511" s="97"/>
      <c r="E511" s="97"/>
      <c r="F511" s="97"/>
      <c r="G511" s="96"/>
      <c r="H511" s="92"/>
      <c r="I511" s="92"/>
      <c r="J511" s="96"/>
      <c r="K511" s="95"/>
      <c r="L511" s="95"/>
    </row>
    <row r="512" spans="1:12" x14ac:dyDescent="0.25">
      <c r="A512" s="5">
        <f t="shared" si="40"/>
        <v>498</v>
      </c>
      <c r="B512" s="177"/>
      <c r="C512" s="97"/>
      <c r="D512" s="97"/>
      <c r="E512" s="97"/>
      <c r="F512" s="97"/>
      <c r="G512" s="96"/>
      <c r="H512" s="92"/>
      <c r="I512" s="92"/>
      <c r="J512" s="96"/>
      <c r="K512" s="95"/>
      <c r="L512" s="95"/>
    </row>
    <row r="513" spans="1:12" x14ac:dyDescent="0.25">
      <c r="A513" s="5">
        <f t="shared" si="40"/>
        <v>499</v>
      </c>
      <c r="B513" s="177"/>
      <c r="C513" s="97"/>
      <c r="D513" s="97"/>
      <c r="E513" s="97"/>
      <c r="F513" s="97"/>
      <c r="G513" s="96"/>
      <c r="H513" s="92"/>
      <c r="I513" s="92"/>
      <c r="J513" s="96"/>
      <c r="K513" s="95"/>
      <c r="L513" s="95"/>
    </row>
    <row r="514" spans="1:12" x14ac:dyDescent="0.25">
      <c r="A514" s="5">
        <f t="shared" si="40"/>
        <v>500</v>
      </c>
      <c r="B514" s="177"/>
      <c r="C514" s="97"/>
      <c r="D514" s="97"/>
      <c r="E514" s="97"/>
      <c r="F514" s="97"/>
      <c r="G514" s="96"/>
      <c r="H514" s="92"/>
      <c r="I514" s="92"/>
      <c r="J514" s="96"/>
      <c r="K514" s="95"/>
      <c r="L514" s="95"/>
    </row>
    <row r="515" spans="1:12" x14ac:dyDescent="0.25">
      <c r="A515" s="5">
        <f t="shared" si="40"/>
        <v>501</v>
      </c>
      <c r="B515" s="177"/>
      <c r="C515" s="97"/>
      <c r="D515" s="97"/>
      <c r="E515" s="97"/>
      <c r="F515" s="97"/>
      <c r="G515" s="96"/>
      <c r="H515" s="92"/>
      <c r="I515" s="92"/>
      <c r="J515" s="96"/>
      <c r="K515" s="95"/>
      <c r="L515" s="95"/>
    </row>
    <row r="516" spans="1:12" x14ac:dyDescent="0.25">
      <c r="A516" s="5">
        <f t="shared" si="40"/>
        <v>502</v>
      </c>
      <c r="B516" s="177"/>
      <c r="C516" s="97"/>
      <c r="D516" s="97"/>
      <c r="E516" s="97"/>
      <c r="F516" s="97"/>
      <c r="G516" s="96"/>
      <c r="H516" s="92"/>
      <c r="I516" s="92"/>
      <c r="J516" s="96"/>
      <c r="K516" s="95"/>
      <c r="L516" s="95"/>
    </row>
    <row r="517" spans="1:12" x14ac:dyDescent="0.25">
      <c r="A517" s="5">
        <f t="shared" si="40"/>
        <v>503</v>
      </c>
      <c r="B517" s="177"/>
      <c r="C517" s="97"/>
      <c r="D517" s="97"/>
      <c r="E517" s="97"/>
      <c r="F517" s="97"/>
      <c r="G517" s="96"/>
      <c r="H517" s="92"/>
      <c r="I517" s="92"/>
      <c r="J517" s="96"/>
      <c r="K517" s="95"/>
      <c r="L517" s="95"/>
    </row>
    <row r="518" spans="1:12" x14ac:dyDescent="0.25">
      <c r="A518" s="5">
        <f t="shared" si="40"/>
        <v>504</v>
      </c>
      <c r="B518" s="177"/>
      <c r="C518" s="97"/>
      <c r="D518" s="97"/>
      <c r="E518" s="97"/>
      <c r="F518" s="97"/>
      <c r="G518" s="96"/>
      <c r="H518" s="92"/>
      <c r="I518" s="92"/>
      <c r="J518" s="96"/>
      <c r="K518" s="95"/>
      <c r="L518" s="95"/>
    </row>
    <row r="519" spans="1:12" x14ac:dyDescent="0.25">
      <c r="A519" s="5">
        <f t="shared" si="40"/>
        <v>505</v>
      </c>
      <c r="B519" s="177"/>
      <c r="C519" s="97"/>
      <c r="D519" s="97"/>
      <c r="E519" s="97"/>
      <c r="F519" s="97"/>
      <c r="G519" s="96"/>
      <c r="H519" s="92"/>
      <c r="I519" s="92"/>
      <c r="J519" s="96"/>
      <c r="K519" s="95"/>
      <c r="L519" s="95"/>
    </row>
    <row r="520" spans="1:12" x14ac:dyDescent="0.25">
      <c r="A520" s="5">
        <f t="shared" si="40"/>
        <v>506</v>
      </c>
      <c r="B520" s="177"/>
      <c r="C520" s="97"/>
      <c r="D520" s="97"/>
      <c r="E520" s="97"/>
      <c r="F520" s="97"/>
      <c r="G520" s="96"/>
      <c r="H520" s="92"/>
      <c r="I520" s="92"/>
      <c r="J520" s="96"/>
      <c r="K520" s="95"/>
      <c r="L520" s="95"/>
    </row>
    <row r="521" spans="1:12" x14ac:dyDescent="0.25">
      <c r="A521" s="5">
        <f t="shared" si="40"/>
        <v>507</v>
      </c>
      <c r="B521" s="177"/>
      <c r="C521" s="97"/>
      <c r="D521" s="97"/>
      <c r="E521" s="97"/>
      <c r="F521" s="97"/>
      <c r="G521" s="96"/>
      <c r="H521" s="92"/>
      <c r="I521" s="92"/>
      <c r="J521" s="96"/>
      <c r="K521" s="95"/>
      <c r="L521" s="95"/>
    </row>
    <row r="522" spans="1:12" x14ac:dyDescent="0.25">
      <c r="A522" s="5">
        <f t="shared" si="40"/>
        <v>508</v>
      </c>
      <c r="B522" s="177"/>
      <c r="C522" s="97"/>
      <c r="D522" s="97"/>
      <c r="E522" s="97"/>
      <c r="F522" s="97"/>
      <c r="G522" s="96"/>
      <c r="H522" s="92"/>
      <c r="I522" s="92"/>
      <c r="J522" s="96"/>
      <c r="K522" s="95"/>
      <c r="L522" s="95"/>
    </row>
    <row r="523" spans="1:12" x14ac:dyDescent="0.25">
      <c r="A523" s="5">
        <f t="shared" si="40"/>
        <v>509</v>
      </c>
      <c r="B523" s="177"/>
      <c r="C523" s="97"/>
      <c r="D523" s="97"/>
      <c r="E523" s="97"/>
      <c r="F523" s="97"/>
      <c r="G523" s="96"/>
      <c r="H523" s="92"/>
      <c r="I523" s="92"/>
      <c r="J523" s="96"/>
      <c r="K523" s="95"/>
      <c r="L523" s="95"/>
    </row>
    <row r="524" spans="1:12" x14ac:dyDescent="0.25">
      <c r="A524" s="5">
        <f t="shared" si="40"/>
        <v>510</v>
      </c>
      <c r="B524" s="177"/>
      <c r="C524" s="97"/>
      <c r="D524" s="97"/>
      <c r="E524" s="97"/>
      <c r="F524" s="97"/>
      <c r="G524" s="96"/>
      <c r="H524" s="92"/>
      <c r="I524" s="92"/>
      <c r="J524" s="96"/>
      <c r="K524" s="95"/>
      <c r="L524" s="95"/>
    </row>
    <row r="525" spans="1:12" x14ac:dyDescent="0.25">
      <c r="A525" s="5">
        <f t="shared" si="40"/>
        <v>511</v>
      </c>
      <c r="B525" s="177"/>
      <c r="C525" s="97"/>
      <c r="D525" s="97"/>
      <c r="E525" s="97"/>
      <c r="F525" s="97"/>
      <c r="G525" s="96"/>
      <c r="H525" s="92"/>
      <c r="I525" s="92"/>
      <c r="J525" s="96"/>
      <c r="K525" s="95"/>
      <c r="L525" s="95"/>
    </row>
    <row r="526" spans="1:12" x14ac:dyDescent="0.25">
      <c r="A526" s="5">
        <f t="shared" si="40"/>
        <v>512</v>
      </c>
      <c r="B526" s="177"/>
      <c r="C526" s="97"/>
      <c r="D526" s="97"/>
      <c r="E526" s="97"/>
      <c r="F526" s="97"/>
      <c r="G526" s="96"/>
      <c r="H526" s="92"/>
      <c r="I526" s="92"/>
      <c r="J526" s="96"/>
      <c r="K526" s="95"/>
      <c r="L526" s="95"/>
    </row>
    <row r="527" spans="1:12" x14ac:dyDescent="0.25">
      <c r="A527" s="5">
        <f t="shared" si="40"/>
        <v>513</v>
      </c>
      <c r="B527" s="177"/>
      <c r="C527" s="97"/>
      <c r="D527" s="97"/>
      <c r="E527" s="97"/>
      <c r="F527" s="97"/>
      <c r="G527" s="96"/>
      <c r="H527" s="92"/>
      <c r="I527" s="92"/>
      <c r="J527" s="96"/>
      <c r="K527" s="95"/>
      <c r="L527" s="95"/>
    </row>
    <row r="528" spans="1:12" x14ac:dyDescent="0.25">
      <c r="A528" s="5">
        <f t="shared" ref="A528:A558" si="41">A527+1</f>
        <v>514</v>
      </c>
      <c r="B528" s="177"/>
      <c r="C528" s="97"/>
      <c r="D528" s="97"/>
      <c r="E528" s="97"/>
      <c r="F528" s="97"/>
      <c r="G528" s="96"/>
      <c r="H528" s="92"/>
      <c r="I528" s="92"/>
      <c r="J528" s="96"/>
      <c r="K528" s="95"/>
      <c r="L528" s="95"/>
    </row>
    <row r="529" spans="1:12" x14ac:dyDescent="0.25">
      <c r="A529" s="5">
        <f t="shared" si="41"/>
        <v>515</v>
      </c>
      <c r="B529" s="177"/>
      <c r="C529" s="97"/>
      <c r="D529" s="97"/>
      <c r="E529" s="97"/>
      <c r="F529" s="97"/>
      <c r="G529" s="96"/>
      <c r="H529" s="92"/>
      <c r="I529" s="92"/>
      <c r="J529" s="96"/>
      <c r="K529" s="95"/>
      <c r="L529" s="95"/>
    </row>
    <row r="530" spans="1:12" x14ac:dyDescent="0.25">
      <c r="A530" s="5">
        <f t="shared" si="41"/>
        <v>516</v>
      </c>
      <c r="B530" s="177"/>
      <c r="C530" s="97"/>
      <c r="D530" s="97"/>
      <c r="E530" s="97"/>
      <c r="F530" s="97"/>
      <c r="G530" s="96"/>
      <c r="H530" s="92"/>
      <c r="I530" s="92"/>
      <c r="J530" s="96"/>
      <c r="K530" s="95"/>
      <c r="L530" s="95"/>
    </row>
    <row r="531" spans="1:12" x14ac:dyDescent="0.25">
      <c r="A531" s="5">
        <f t="shared" si="41"/>
        <v>517</v>
      </c>
      <c r="B531" s="177"/>
      <c r="C531" s="97"/>
      <c r="D531" s="97"/>
      <c r="E531" s="97"/>
      <c r="F531" s="97"/>
      <c r="G531" s="96"/>
      <c r="H531" s="92"/>
      <c r="I531" s="92"/>
      <c r="J531" s="96"/>
      <c r="K531" s="95"/>
      <c r="L531" s="95"/>
    </row>
    <row r="532" spans="1:12" x14ac:dyDescent="0.25">
      <c r="A532" s="5">
        <f t="shared" si="41"/>
        <v>518</v>
      </c>
      <c r="B532" s="177"/>
      <c r="C532" s="97"/>
      <c r="D532" s="97"/>
      <c r="E532" s="97"/>
      <c r="F532" s="97"/>
      <c r="G532" s="96"/>
      <c r="H532" s="92"/>
      <c r="I532" s="92"/>
      <c r="J532" s="96"/>
      <c r="K532" s="95"/>
      <c r="L532" s="95"/>
    </row>
    <row r="533" spans="1:12" x14ac:dyDescent="0.25">
      <c r="A533" s="5">
        <f t="shared" si="41"/>
        <v>519</v>
      </c>
      <c r="B533" s="177"/>
      <c r="C533" s="97"/>
      <c r="D533" s="97"/>
      <c r="E533" s="97"/>
      <c r="F533" s="97"/>
      <c r="G533" s="96"/>
      <c r="H533" s="92"/>
      <c r="I533" s="92"/>
      <c r="J533" s="96"/>
      <c r="K533" s="95"/>
      <c r="L533" s="95"/>
    </row>
    <row r="534" spans="1:12" x14ac:dyDescent="0.25">
      <c r="A534" s="5">
        <f t="shared" si="41"/>
        <v>520</v>
      </c>
      <c r="B534" s="177"/>
      <c r="C534" s="97"/>
      <c r="D534" s="97"/>
      <c r="E534" s="97"/>
      <c r="F534" s="97"/>
      <c r="G534" s="96"/>
      <c r="H534" s="92"/>
      <c r="I534" s="92"/>
      <c r="J534" s="96"/>
      <c r="K534" s="95"/>
      <c r="L534" s="95"/>
    </row>
    <row r="535" spans="1:12" x14ac:dyDescent="0.25">
      <c r="A535" s="5">
        <f t="shared" si="41"/>
        <v>521</v>
      </c>
      <c r="B535" s="177"/>
      <c r="C535" s="97"/>
      <c r="D535" s="97"/>
      <c r="E535" s="97"/>
      <c r="F535" s="97"/>
      <c r="G535" s="96"/>
      <c r="H535" s="92"/>
      <c r="I535" s="92"/>
      <c r="J535" s="96"/>
      <c r="K535" s="95"/>
      <c r="L535" s="95"/>
    </row>
    <row r="536" spans="1:12" x14ac:dyDescent="0.25">
      <c r="A536" s="5">
        <f t="shared" si="41"/>
        <v>522</v>
      </c>
      <c r="B536" s="177"/>
      <c r="C536" s="97"/>
      <c r="D536" s="97"/>
      <c r="E536" s="97"/>
      <c r="F536" s="97"/>
      <c r="G536" s="96"/>
      <c r="H536" s="92"/>
      <c r="I536" s="92"/>
      <c r="J536" s="96"/>
      <c r="K536" s="95"/>
      <c r="L536" s="95"/>
    </row>
    <row r="537" spans="1:12" x14ac:dyDescent="0.25">
      <c r="A537" s="5">
        <f t="shared" si="41"/>
        <v>523</v>
      </c>
      <c r="B537" s="177"/>
      <c r="C537" s="97"/>
      <c r="D537" s="97"/>
      <c r="E537" s="97"/>
      <c r="F537" s="97"/>
      <c r="G537" s="96"/>
      <c r="H537" s="92"/>
      <c r="I537" s="92"/>
      <c r="J537" s="96"/>
      <c r="K537" s="95"/>
      <c r="L537" s="95"/>
    </row>
    <row r="538" spans="1:12" x14ac:dyDescent="0.25">
      <c r="A538" s="5">
        <f t="shared" si="41"/>
        <v>524</v>
      </c>
      <c r="B538" s="177"/>
      <c r="C538" s="97"/>
      <c r="D538" s="97"/>
      <c r="E538" s="97"/>
      <c r="F538" s="97"/>
      <c r="G538" s="96"/>
      <c r="H538" s="92"/>
      <c r="I538" s="92"/>
      <c r="J538" s="96"/>
      <c r="K538" s="95"/>
      <c r="L538" s="95"/>
    </row>
    <row r="539" spans="1:12" x14ac:dyDescent="0.25">
      <c r="A539" s="5">
        <f t="shared" si="41"/>
        <v>525</v>
      </c>
      <c r="B539" s="177"/>
      <c r="C539" s="97"/>
      <c r="D539" s="97"/>
      <c r="E539" s="97"/>
      <c r="F539" s="97"/>
      <c r="G539" s="96"/>
      <c r="H539" s="92"/>
      <c r="I539" s="92"/>
      <c r="J539" s="96"/>
      <c r="K539" s="95"/>
      <c r="L539" s="95"/>
    </row>
    <row r="540" spans="1:12" x14ac:dyDescent="0.25">
      <c r="A540" s="5">
        <f t="shared" si="41"/>
        <v>526</v>
      </c>
      <c r="B540" s="177"/>
      <c r="C540" s="97"/>
      <c r="D540" s="97"/>
      <c r="E540" s="97"/>
      <c r="F540" s="97"/>
      <c r="G540" s="96"/>
      <c r="H540" s="92"/>
      <c r="I540" s="92"/>
      <c r="J540" s="96"/>
      <c r="K540" s="95"/>
      <c r="L540" s="95"/>
    </row>
    <row r="541" spans="1:12" x14ac:dyDescent="0.25">
      <c r="A541" s="5">
        <f t="shared" si="41"/>
        <v>527</v>
      </c>
      <c r="B541" s="177"/>
      <c r="C541" s="97"/>
      <c r="D541" s="97"/>
      <c r="E541" s="97"/>
      <c r="F541" s="97"/>
      <c r="G541" s="96"/>
      <c r="H541" s="92"/>
      <c r="I541" s="92"/>
      <c r="J541" s="96"/>
      <c r="K541" s="95"/>
      <c r="L541" s="95"/>
    </row>
    <row r="542" spans="1:12" x14ac:dyDescent="0.25">
      <c r="A542" s="5">
        <f t="shared" si="41"/>
        <v>528</v>
      </c>
      <c r="B542" s="177"/>
      <c r="C542" s="97"/>
      <c r="D542" s="97"/>
      <c r="E542" s="97"/>
      <c r="F542" s="97"/>
      <c r="G542" s="96"/>
      <c r="H542" s="92"/>
      <c r="I542" s="92"/>
      <c r="J542" s="96"/>
      <c r="K542" s="95"/>
      <c r="L542" s="95"/>
    </row>
    <row r="543" spans="1:12" x14ac:dyDescent="0.25">
      <c r="A543" s="5">
        <f t="shared" si="41"/>
        <v>529</v>
      </c>
      <c r="B543" s="177"/>
      <c r="C543" s="97"/>
      <c r="D543" s="97"/>
      <c r="E543" s="97"/>
      <c r="F543" s="97"/>
      <c r="G543" s="96"/>
      <c r="H543" s="92"/>
      <c r="I543" s="92"/>
      <c r="J543" s="96"/>
      <c r="K543" s="95"/>
      <c r="L543" s="95"/>
    </row>
    <row r="544" spans="1:12" x14ac:dyDescent="0.25">
      <c r="A544" s="5">
        <f t="shared" si="41"/>
        <v>530</v>
      </c>
      <c r="B544" s="177"/>
      <c r="C544" s="97"/>
      <c r="D544" s="97"/>
      <c r="E544" s="97"/>
      <c r="F544" s="97"/>
      <c r="G544" s="96"/>
      <c r="H544" s="92"/>
      <c r="I544" s="92"/>
      <c r="J544" s="96"/>
      <c r="K544" s="95"/>
      <c r="L544" s="95"/>
    </row>
    <row r="545" spans="1:12" x14ac:dyDescent="0.25">
      <c r="A545" s="5">
        <f t="shared" si="41"/>
        <v>531</v>
      </c>
      <c r="B545" s="177"/>
      <c r="C545" s="97"/>
      <c r="D545" s="97"/>
      <c r="E545" s="97"/>
      <c r="F545" s="97"/>
      <c r="G545" s="96"/>
      <c r="H545" s="92"/>
      <c r="I545" s="92"/>
      <c r="J545" s="96"/>
      <c r="K545" s="95"/>
      <c r="L545" s="95"/>
    </row>
    <row r="546" spans="1:12" x14ac:dyDescent="0.25">
      <c r="A546" s="5">
        <f t="shared" si="41"/>
        <v>532</v>
      </c>
      <c r="B546" s="177"/>
      <c r="C546" s="97"/>
      <c r="D546" s="97"/>
      <c r="E546" s="97"/>
      <c r="F546" s="97"/>
      <c r="G546" s="96"/>
      <c r="H546" s="92"/>
      <c r="I546" s="92"/>
      <c r="J546" s="96"/>
      <c r="K546" s="95"/>
      <c r="L546" s="95"/>
    </row>
    <row r="547" spans="1:12" x14ac:dyDescent="0.25">
      <c r="A547" s="5">
        <f t="shared" si="41"/>
        <v>533</v>
      </c>
      <c r="B547" s="177"/>
      <c r="C547" s="97"/>
      <c r="D547" s="97"/>
      <c r="E547" s="97"/>
      <c r="F547" s="97"/>
      <c r="G547" s="96"/>
      <c r="H547" s="92"/>
      <c r="I547" s="92"/>
      <c r="J547" s="96"/>
      <c r="K547" s="95"/>
      <c r="L547" s="95"/>
    </row>
    <row r="548" spans="1:12" x14ac:dyDescent="0.25">
      <c r="A548" s="5">
        <f t="shared" si="41"/>
        <v>534</v>
      </c>
      <c r="B548" s="177"/>
      <c r="C548" s="97"/>
      <c r="D548" s="97"/>
      <c r="E548" s="97"/>
      <c r="F548" s="97"/>
      <c r="G548" s="96"/>
      <c r="H548" s="92"/>
      <c r="I548" s="92"/>
      <c r="J548" s="96"/>
      <c r="K548" s="95"/>
      <c r="L548" s="95"/>
    </row>
    <row r="549" spans="1:12" x14ac:dyDescent="0.25">
      <c r="A549" s="5">
        <f t="shared" si="41"/>
        <v>535</v>
      </c>
      <c r="B549" s="177"/>
      <c r="C549" s="97"/>
      <c r="D549" s="97"/>
      <c r="E549" s="97"/>
      <c r="F549" s="97"/>
      <c r="G549" s="96"/>
      <c r="H549" s="92"/>
      <c r="I549" s="92"/>
      <c r="J549" s="96"/>
      <c r="K549" s="95"/>
      <c r="L549" s="95"/>
    </row>
    <row r="550" spans="1:12" x14ac:dyDescent="0.25">
      <c r="A550" s="5">
        <f t="shared" si="41"/>
        <v>536</v>
      </c>
      <c r="B550" s="177"/>
      <c r="C550" s="97"/>
      <c r="D550" s="97"/>
      <c r="E550" s="97"/>
      <c r="F550" s="97"/>
      <c r="G550" s="96"/>
      <c r="H550" s="92"/>
      <c r="I550" s="92"/>
      <c r="J550" s="96"/>
      <c r="K550" s="95"/>
      <c r="L550" s="95"/>
    </row>
    <row r="551" spans="1:12" x14ac:dyDescent="0.25">
      <c r="A551" s="5">
        <f t="shared" si="41"/>
        <v>537</v>
      </c>
      <c r="B551" s="177"/>
      <c r="C551" s="97"/>
      <c r="D551" s="97"/>
      <c r="E551" s="97"/>
      <c r="F551" s="97"/>
      <c r="G551" s="96"/>
      <c r="H551" s="92"/>
      <c r="I551" s="92"/>
      <c r="J551" s="96"/>
      <c r="K551" s="95"/>
      <c r="L551" s="95"/>
    </row>
    <row r="552" spans="1:12" x14ac:dyDescent="0.25">
      <c r="A552" s="5">
        <f t="shared" si="41"/>
        <v>538</v>
      </c>
      <c r="B552" s="177"/>
      <c r="C552" s="97"/>
      <c r="D552" s="97"/>
      <c r="E552" s="97"/>
      <c r="F552" s="97"/>
      <c r="G552" s="96"/>
      <c r="H552" s="92"/>
      <c r="I552" s="92"/>
      <c r="J552" s="96"/>
      <c r="K552" s="95"/>
      <c r="L552" s="95"/>
    </row>
    <row r="553" spans="1:12" x14ac:dyDescent="0.25">
      <c r="A553" s="5">
        <f t="shared" si="41"/>
        <v>539</v>
      </c>
      <c r="B553" s="177"/>
      <c r="C553" s="97"/>
      <c r="D553" s="97"/>
      <c r="E553" s="97"/>
      <c r="F553" s="97"/>
      <c r="G553" s="96"/>
      <c r="H553" s="92"/>
      <c r="I553" s="92"/>
      <c r="J553" s="96"/>
      <c r="K553" s="95"/>
      <c r="L553" s="95"/>
    </row>
    <row r="554" spans="1:12" x14ac:dyDescent="0.25">
      <c r="A554" s="5">
        <f t="shared" si="41"/>
        <v>540</v>
      </c>
      <c r="B554" s="177"/>
      <c r="C554" s="97"/>
      <c r="D554" s="97"/>
      <c r="E554" s="97"/>
      <c r="F554" s="97"/>
      <c r="G554" s="96"/>
      <c r="H554" s="92"/>
      <c r="I554" s="92"/>
      <c r="J554" s="96"/>
      <c r="K554" s="95"/>
      <c r="L554" s="95"/>
    </row>
    <row r="555" spans="1:12" x14ac:dyDescent="0.25">
      <c r="A555" s="5">
        <f t="shared" si="41"/>
        <v>541</v>
      </c>
      <c r="B555" s="177"/>
      <c r="C555" s="97"/>
      <c r="D555" s="97"/>
      <c r="E555" s="97"/>
      <c r="F555" s="97"/>
      <c r="G555" s="96"/>
      <c r="H555" s="92"/>
      <c r="I555" s="92"/>
      <c r="J555" s="96"/>
      <c r="K555" s="95"/>
      <c r="L555" s="95"/>
    </row>
    <row r="556" spans="1:12" x14ac:dyDescent="0.25">
      <c r="A556" s="5">
        <f t="shared" si="41"/>
        <v>542</v>
      </c>
      <c r="B556" s="177"/>
      <c r="C556" s="97"/>
      <c r="D556" s="97"/>
      <c r="E556" s="97"/>
      <c r="F556" s="97"/>
      <c r="G556" s="96"/>
      <c r="H556" s="92"/>
      <c r="I556" s="92"/>
      <c r="J556" s="96"/>
      <c r="K556" s="95"/>
      <c r="L556" s="95"/>
    </row>
    <row r="557" spans="1:12" x14ac:dyDescent="0.25">
      <c r="A557" s="5">
        <f t="shared" si="41"/>
        <v>543</v>
      </c>
      <c r="B557" s="177"/>
      <c r="C557" s="97"/>
      <c r="D557" s="97"/>
      <c r="E557" s="97"/>
      <c r="F557" s="97"/>
      <c r="G557" s="96"/>
      <c r="H557" s="92"/>
      <c r="I557" s="92"/>
      <c r="J557" s="96"/>
      <c r="K557" s="95"/>
      <c r="L557" s="95"/>
    </row>
    <row r="558" spans="1:12" x14ac:dyDescent="0.25">
      <c r="A558" s="93">
        <f t="shared" si="41"/>
        <v>544</v>
      </c>
      <c r="B558" s="177"/>
      <c r="C558" s="97"/>
      <c r="D558" s="97"/>
      <c r="E558" s="97"/>
      <c r="F558" s="97"/>
      <c r="G558" s="96"/>
      <c r="H558" s="96"/>
      <c r="I558" s="96"/>
      <c r="J558" s="96"/>
      <c r="K558" s="95"/>
      <c r="L558" s="95"/>
    </row>
  </sheetData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X85"/>
  <sheetViews>
    <sheetView topLeftCell="A7" zoomScale="55" zoomScaleNormal="55" workbookViewId="0">
      <selection activeCell="B18" sqref="B18"/>
    </sheetView>
  </sheetViews>
  <sheetFormatPr baseColWidth="10" defaultRowHeight="15" x14ac:dyDescent="0.25"/>
  <sheetData>
    <row r="1" spans="1:24" ht="19.5" x14ac:dyDescent="0.25">
      <c r="A1" s="396" t="s">
        <v>1045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</row>
    <row r="2" spans="1:24" x14ac:dyDescent="0.25"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4" x14ac:dyDescent="0.25"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24" x14ac:dyDescent="0.25"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1:24" x14ac:dyDescent="0.25">
      <c r="A5" s="393" t="s">
        <v>1045</v>
      </c>
      <c r="B5" s="393"/>
      <c r="C5" s="393"/>
      <c r="D5" s="393"/>
      <c r="E5" s="393" t="s">
        <v>1044</v>
      </c>
      <c r="F5" s="393"/>
      <c r="G5" s="393"/>
      <c r="H5" s="393"/>
      <c r="I5" s="393"/>
      <c r="J5" s="393"/>
      <c r="K5" s="393"/>
      <c r="L5" s="2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20"/>
    </row>
    <row r="6" spans="1:24" x14ac:dyDescent="0.25">
      <c r="A6" s="395"/>
      <c r="B6" s="390" t="s">
        <v>685</v>
      </c>
      <c r="C6" s="390" t="s">
        <v>686</v>
      </c>
      <c r="D6" s="390" t="s">
        <v>687</v>
      </c>
      <c r="E6" s="390" t="s">
        <v>688</v>
      </c>
      <c r="F6" s="390" t="s">
        <v>689</v>
      </c>
      <c r="G6" s="390" t="s">
        <v>690</v>
      </c>
      <c r="H6" s="390" t="s">
        <v>691</v>
      </c>
      <c r="I6" s="390" t="s">
        <v>692</v>
      </c>
      <c r="J6" s="390" t="s">
        <v>693</v>
      </c>
      <c r="K6" s="390" t="s">
        <v>694</v>
      </c>
      <c r="L6" s="20"/>
      <c r="M6" s="20"/>
      <c r="N6" s="23"/>
      <c r="O6" s="23"/>
      <c r="P6" s="23"/>
      <c r="Q6" s="23"/>
      <c r="R6" s="23"/>
      <c r="S6" s="23"/>
      <c r="T6" s="23"/>
      <c r="U6" s="23"/>
      <c r="V6" s="23"/>
      <c r="W6" s="23"/>
      <c r="X6" s="20"/>
    </row>
    <row r="7" spans="1:24" x14ac:dyDescent="0.25">
      <c r="A7" s="390" t="s">
        <v>685</v>
      </c>
      <c r="B7" s="399" t="e">
        <f t="array" ref="B7:K16">1/n_cases*MMULT(TRANSPOSE(zmatrix_),zmatrix_)</f>
        <v>#DIV/0!</v>
      </c>
      <c r="C7" s="399" t="e">
        <v>#DIV/0!</v>
      </c>
      <c r="D7" s="399" t="e">
        <v>#DIV/0!</v>
      </c>
      <c r="E7" s="399" t="e">
        <v>#DIV/0!</v>
      </c>
      <c r="F7" s="399" t="e">
        <v>#DIV/0!</v>
      </c>
      <c r="G7" s="399" t="e">
        <v>#DIV/0!</v>
      </c>
      <c r="H7" s="399" t="e">
        <v>#DIV/0!</v>
      </c>
      <c r="I7" s="399" t="e">
        <v>#DIV/0!</v>
      </c>
      <c r="J7" s="399" t="e">
        <v>#DIV/0!</v>
      </c>
      <c r="K7" s="399" t="e">
        <v>#DIV/0!</v>
      </c>
      <c r="L7" s="116" t="s">
        <v>1043</v>
      </c>
      <c r="M7" s="116"/>
      <c r="N7" s="116"/>
      <c r="O7" s="116"/>
      <c r="P7" s="20"/>
      <c r="Q7" s="20"/>
      <c r="R7" s="399"/>
      <c r="S7" s="399"/>
      <c r="T7" s="399"/>
      <c r="U7" s="399"/>
      <c r="V7" s="399"/>
      <c r="W7" s="399"/>
      <c r="X7" s="20"/>
    </row>
    <row r="8" spans="1:24" x14ac:dyDescent="0.25">
      <c r="A8" s="390" t="s">
        <v>686</v>
      </c>
      <c r="B8" s="399" t="e">
        <v>#DIV/0!</v>
      </c>
      <c r="C8" s="399" t="e">
        <v>#DIV/0!</v>
      </c>
      <c r="D8" s="399" t="e">
        <v>#DIV/0!</v>
      </c>
      <c r="E8" s="399" t="e">
        <v>#DIV/0!</v>
      </c>
      <c r="F8" s="399" t="e">
        <v>#DIV/0!</v>
      </c>
      <c r="G8" s="399" t="e">
        <v>#DIV/0!</v>
      </c>
      <c r="H8" s="399" t="e">
        <v>#DIV/0!</v>
      </c>
      <c r="I8" s="399" t="e">
        <v>#DIV/0!</v>
      </c>
      <c r="J8" s="399" t="e">
        <v>#DIV/0!</v>
      </c>
      <c r="K8" s="399" t="e">
        <v>#DIV/0!</v>
      </c>
      <c r="L8" s="20"/>
      <c r="M8" s="23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20"/>
    </row>
    <row r="9" spans="1:24" x14ac:dyDescent="0.25">
      <c r="A9" s="390" t="s">
        <v>687</v>
      </c>
      <c r="B9" s="402" t="e">
        <v>#DIV/0!</v>
      </c>
      <c r="C9" s="402" t="e">
        <v>#DIV/0!</v>
      </c>
      <c r="D9" s="402" t="e">
        <v>#DIV/0!</v>
      </c>
      <c r="E9" s="402" t="e">
        <v>#DIV/0!</v>
      </c>
      <c r="F9" s="402" t="e">
        <v>#DIV/0!</v>
      </c>
      <c r="G9" s="402" t="e">
        <v>#DIV/0!</v>
      </c>
      <c r="H9" s="402" t="e">
        <v>#DIV/0!</v>
      </c>
      <c r="I9" s="402" t="e">
        <v>#DIV/0!</v>
      </c>
      <c r="J9" s="402" t="e">
        <v>#DIV/0!</v>
      </c>
      <c r="K9" s="402" t="e">
        <v>#DIV/0!</v>
      </c>
      <c r="L9" s="116" t="s">
        <v>1042</v>
      </c>
      <c r="M9" s="23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20"/>
    </row>
    <row r="10" spans="1:24" x14ac:dyDescent="0.25">
      <c r="A10" s="390" t="s">
        <v>688</v>
      </c>
      <c r="B10" s="402" t="e">
        <v>#DIV/0!</v>
      </c>
      <c r="C10" s="402" t="e">
        <v>#DIV/0!</v>
      </c>
      <c r="D10" s="402" t="e">
        <v>#DIV/0!</v>
      </c>
      <c r="E10" s="402" t="e">
        <v>#DIV/0!</v>
      </c>
      <c r="F10" s="402" t="e">
        <v>#DIV/0!</v>
      </c>
      <c r="G10" s="402" t="e">
        <v>#DIV/0!</v>
      </c>
      <c r="H10" s="402" t="e">
        <v>#DIV/0!</v>
      </c>
      <c r="I10" s="402" t="e">
        <v>#DIV/0!</v>
      </c>
      <c r="J10" s="402" t="e">
        <v>#DIV/0!</v>
      </c>
      <c r="K10" s="402" t="e">
        <v>#DIV/0!</v>
      </c>
      <c r="L10" s="20"/>
      <c r="M10" s="23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20"/>
    </row>
    <row r="11" spans="1:24" x14ac:dyDescent="0.25">
      <c r="A11" s="390" t="s">
        <v>689</v>
      </c>
      <c r="B11" s="402" t="e">
        <v>#DIV/0!</v>
      </c>
      <c r="C11" s="402" t="e">
        <v>#DIV/0!</v>
      </c>
      <c r="D11" s="402" t="e">
        <v>#DIV/0!</v>
      </c>
      <c r="E11" s="402" t="e">
        <v>#DIV/0!</v>
      </c>
      <c r="F11" s="402" t="e">
        <v>#DIV/0!</v>
      </c>
      <c r="G11" s="402" t="e">
        <v>#DIV/0!</v>
      </c>
      <c r="H11" s="402" t="e">
        <v>#DIV/0!</v>
      </c>
      <c r="I11" s="402" t="e">
        <v>#DIV/0!</v>
      </c>
      <c r="J11" s="402" t="e">
        <v>#DIV/0!</v>
      </c>
      <c r="K11" s="402" t="e">
        <v>#DIV/0!</v>
      </c>
      <c r="L11" s="20"/>
      <c r="M11" s="23"/>
      <c r="N11" s="398"/>
      <c r="O11" s="398" t="s">
        <v>1041</v>
      </c>
      <c r="P11" s="398"/>
      <c r="Q11" s="398"/>
      <c r="R11" s="398"/>
      <c r="S11" s="398"/>
      <c r="T11" s="398"/>
      <c r="U11" s="398"/>
      <c r="V11" s="398"/>
      <c r="W11" s="398"/>
      <c r="X11" s="20"/>
    </row>
    <row r="12" spans="1:24" x14ac:dyDescent="0.25">
      <c r="A12" s="390" t="s">
        <v>690</v>
      </c>
      <c r="B12" s="402" t="e">
        <v>#DIV/0!</v>
      </c>
      <c r="C12" s="402" t="e">
        <v>#DIV/0!</v>
      </c>
      <c r="D12" s="402" t="e">
        <v>#DIV/0!</v>
      </c>
      <c r="E12" s="402" t="e">
        <v>#DIV/0!</v>
      </c>
      <c r="F12" s="402" t="e">
        <v>#DIV/0!</v>
      </c>
      <c r="G12" s="402" t="e">
        <v>#DIV/0!</v>
      </c>
      <c r="H12" s="402" t="e">
        <v>#DIV/0!</v>
      </c>
      <c r="I12" s="402" t="e">
        <v>#DIV/0!</v>
      </c>
      <c r="J12" s="402" t="e">
        <v>#DIV/0!</v>
      </c>
      <c r="K12" s="402" t="e">
        <v>#DIV/0!</v>
      </c>
      <c r="L12" s="20"/>
      <c r="M12" s="23"/>
      <c r="N12" s="398"/>
      <c r="O12" s="398"/>
      <c r="P12" s="398"/>
      <c r="Q12" s="398"/>
      <c r="R12" s="398"/>
      <c r="S12" s="398"/>
      <c r="T12" s="398"/>
      <c r="U12" s="398"/>
      <c r="V12" s="398"/>
      <c r="W12" s="398"/>
      <c r="X12" s="20"/>
    </row>
    <row r="13" spans="1:24" x14ac:dyDescent="0.25">
      <c r="A13" s="390" t="s">
        <v>691</v>
      </c>
      <c r="B13" s="402" t="e">
        <v>#DIV/0!</v>
      </c>
      <c r="C13" s="402" t="e">
        <v>#DIV/0!</v>
      </c>
      <c r="D13" s="402" t="e">
        <v>#DIV/0!</v>
      </c>
      <c r="E13" s="402" t="e">
        <v>#DIV/0!</v>
      </c>
      <c r="F13" s="402" t="e">
        <v>#DIV/0!</v>
      </c>
      <c r="G13" s="402" t="e">
        <v>#DIV/0!</v>
      </c>
      <c r="H13" s="402" t="e">
        <v>#DIV/0!</v>
      </c>
      <c r="I13" s="402" t="e">
        <v>#DIV/0!</v>
      </c>
      <c r="J13" s="402" t="e">
        <v>#DIV/0!</v>
      </c>
      <c r="K13" s="402" t="e">
        <v>#DIV/0!</v>
      </c>
      <c r="L13" s="20"/>
      <c r="M13" s="23"/>
      <c r="N13" s="398"/>
      <c r="O13" s="398"/>
      <c r="P13" s="398"/>
      <c r="Q13" s="398"/>
      <c r="R13" s="398"/>
      <c r="S13" s="398"/>
      <c r="T13" s="398"/>
      <c r="U13" s="398"/>
      <c r="V13" s="398"/>
      <c r="W13" s="398"/>
      <c r="X13" s="20"/>
    </row>
    <row r="14" spans="1:24" x14ac:dyDescent="0.25">
      <c r="A14" s="390" t="s">
        <v>692</v>
      </c>
      <c r="B14" s="402" t="e">
        <v>#DIV/0!</v>
      </c>
      <c r="C14" s="402" t="e">
        <v>#DIV/0!</v>
      </c>
      <c r="D14" s="402" t="e">
        <v>#DIV/0!</v>
      </c>
      <c r="E14" s="402" t="e">
        <v>#DIV/0!</v>
      </c>
      <c r="F14" s="402" t="e">
        <v>#DIV/0!</v>
      </c>
      <c r="G14" s="402" t="e">
        <v>#DIV/0!</v>
      </c>
      <c r="H14" s="402" t="e">
        <v>#DIV/0!</v>
      </c>
      <c r="I14" s="402" t="e">
        <v>#DIV/0!</v>
      </c>
      <c r="J14" s="402" t="e">
        <v>#DIV/0!</v>
      </c>
      <c r="K14" s="402" t="e">
        <v>#DIV/0!</v>
      </c>
      <c r="L14" s="20"/>
      <c r="M14" s="23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20"/>
    </row>
    <row r="15" spans="1:24" x14ac:dyDescent="0.25">
      <c r="A15" s="390" t="s">
        <v>693</v>
      </c>
      <c r="B15" s="402" t="e">
        <v>#DIV/0!</v>
      </c>
      <c r="C15" s="402" t="e">
        <v>#DIV/0!</v>
      </c>
      <c r="D15" s="402" t="e">
        <v>#DIV/0!</v>
      </c>
      <c r="E15" s="402" t="e">
        <v>#DIV/0!</v>
      </c>
      <c r="F15" s="402" t="e">
        <v>#DIV/0!</v>
      </c>
      <c r="G15" s="402" t="e">
        <v>#DIV/0!</v>
      </c>
      <c r="H15" s="402" t="e">
        <v>#DIV/0!</v>
      </c>
      <c r="I15" s="402" t="e">
        <v>#DIV/0!</v>
      </c>
      <c r="J15" s="402" t="e">
        <v>#DIV/0!</v>
      </c>
      <c r="K15" s="402" t="e">
        <v>#DIV/0!</v>
      </c>
      <c r="L15" s="20"/>
      <c r="M15" s="23"/>
      <c r="N15" s="398"/>
      <c r="O15" s="398" t="s">
        <v>1040</v>
      </c>
      <c r="P15" s="398"/>
      <c r="Q15" s="398"/>
      <c r="R15" s="398"/>
      <c r="S15" s="398"/>
      <c r="T15" s="398"/>
      <c r="U15" s="398"/>
      <c r="V15" s="398"/>
      <c r="W15" s="398"/>
      <c r="X15" s="20"/>
    </row>
    <row r="16" spans="1:24" x14ac:dyDescent="0.25">
      <c r="A16" s="390" t="s">
        <v>694</v>
      </c>
      <c r="B16" s="402" t="e">
        <v>#DIV/0!</v>
      </c>
      <c r="C16" s="402" t="e">
        <v>#DIV/0!</v>
      </c>
      <c r="D16" s="402" t="e">
        <v>#DIV/0!</v>
      </c>
      <c r="E16" s="402" t="e">
        <v>#DIV/0!</v>
      </c>
      <c r="F16" s="402" t="e">
        <v>#DIV/0!</v>
      </c>
      <c r="G16" s="402" t="e">
        <v>#DIV/0!</v>
      </c>
      <c r="H16" s="402" t="e">
        <v>#DIV/0!</v>
      </c>
      <c r="I16" s="402" t="e">
        <v>#DIV/0!</v>
      </c>
      <c r="J16" s="402" t="e">
        <v>#DIV/0!</v>
      </c>
      <c r="K16" s="402" t="e">
        <v>#DIV/0!</v>
      </c>
      <c r="L16" s="20"/>
      <c r="M16" s="23"/>
      <c r="N16" s="398"/>
      <c r="O16" s="398" t="s">
        <v>1039</v>
      </c>
      <c r="P16" s="398"/>
      <c r="Q16" s="398"/>
      <c r="R16" s="398"/>
      <c r="S16" s="398"/>
      <c r="T16" s="398"/>
      <c r="U16" s="398"/>
      <c r="V16" s="398"/>
      <c r="W16" s="398"/>
      <c r="X16" s="20"/>
    </row>
    <row r="17" spans="1:24" x14ac:dyDescent="0.25">
      <c r="L17" s="20"/>
      <c r="M17" s="20"/>
      <c r="N17" s="20"/>
      <c r="O17" s="20" t="s">
        <v>1038</v>
      </c>
      <c r="P17" s="20"/>
      <c r="Q17" s="20"/>
      <c r="R17" s="20"/>
      <c r="S17" s="20"/>
      <c r="T17" s="20"/>
      <c r="U17" s="20"/>
      <c r="V17" s="20"/>
      <c r="W17" s="20"/>
      <c r="X17" s="20"/>
    </row>
    <row r="18" spans="1:24" x14ac:dyDescent="0.25">
      <c r="C18" t="s">
        <v>1037</v>
      </c>
      <c r="L18" s="20"/>
      <c r="M18" s="20"/>
      <c r="N18" s="20"/>
      <c r="O18" s="398" t="s">
        <v>1036</v>
      </c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25">
      <c r="C19" t="s">
        <v>1035</v>
      </c>
      <c r="L19" s="20"/>
      <c r="M19" s="20"/>
      <c r="N19" s="20"/>
      <c r="O19" s="398" t="s">
        <v>1034</v>
      </c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25"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x14ac:dyDescent="0.25">
      <c r="A21" s="393" t="s">
        <v>1033</v>
      </c>
      <c r="B21" s="393"/>
      <c r="C21" s="393"/>
      <c r="D21" s="393"/>
      <c r="E21" s="393" t="s">
        <v>1031</v>
      </c>
      <c r="F21" s="393"/>
      <c r="G21" s="393"/>
      <c r="H21" s="393"/>
      <c r="I21" s="393"/>
      <c r="J21" s="393"/>
      <c r="K21" s="393"/>
      <c r="L21" s="20"/>
      <c r="M21" s="400"/>
      <c r="N21" s="400"/>
      <c r="O21" s="400" t="s">
        <v>1032</v>
      </c>
      <c r="P21" s="400"/>
      <c r="Q21" s="400"/>
      <c r="R21" s="400"/>
      <c r="S21" s="400"/>
      <c r="T21" s="400"/>
      <c r="U21" s="400"/>
      <c r="V21" s="400"/>
      <c r="W21" s="400"/>
      <c r="X21" s="20"/>
    </row>
    <row r="22" spans="1:24" x14ac:dyDescent="0.25">
      <c r="A22" s="395" t="s">
        <v>1031</v>
      </c>
      <c r="B22" s="390" t="s">
        <v>685</v>
      </c>
      <c r="C22" s="390" t="s">
        <v>686</v>
      </c>
      <c r="D22" s="390" t="s">
        <v>687</v>
      </c>
      <c r="E22" s="390" t="s">
        <v>688</v>
      </c>
      <c r="F22" s="390" t="s">
        <v>689</v>
      </c>
      <c r="G22" s="390" t="s">
        <v>690</v>
      </c>
      <c r="H22" s="390" t="s">
        <v>691</v>
      </c>
      <c r="I22" s="390" t="s">
        <v>692</v>
      </c>
      <c r="J22" s="390" t="s">
        <v>693</v>
      </c>
      <c r="K22" s="390" t="s">
        <v>694</v>
      </c>
      <c r="L22" s="20"/>
      <c r="M22" s="20"/>
      <c r="N22" s="23"/>
      <c r="O22" s="403" t="s">
        <v>1030</v>
      </c>
      <c r="P22" s="23"/>
      <c r="Q22" s="23"/>
      <c r="R22" s="23"/>
      <c r="S22" s="23"/>
      <c r="T22" s="23"/>
      <c r="U22" s="23"/>
      <c r="V22" s="23"/>
      <c r="W22" s="23"/>
      <c r="X22" s="20"/>
    </row>
    <row r="23" spans="1:24" x14ac:dyDescent="0.25">
      <c r="A23" s="390" t="s">
        <v>685</v>
      </c>
      <c r="B23" s="399" t="e">
        <f t="array" ref="B23:K32">MINVERSE(B7:K16)</f>
        <v>#DIV/0!</v>
      </c>
      <c r="C23" s="399" t="e">
        <v>#DIV/0!</v>
      </c>
      <c r="D23" s="399" t="e">
        <v>#DIV/0!</v>
      </c>
      <c r="E23" s="399" t="e">
        <v>#DIV/0!</v>
      </c>
      <c r="F23" s="399" t="e">
        <v>#DIV/0!</v>
      </c>
      <c r="G23" s="399" t="e">
        <v>#DIV/0!</v>
      </c>
      <c r="H23" s="399" t="e">
        <v>#DIV/0!</v>
      </c>
      <c r="I23" s="399" t="e">
        <v>#DIV/0!</v>
      </c>
      <c r="J23" s="399" t="e">
        <v>#DIV/0!</v>
      </c>
      <c r="K23" s="399" t="e">
        <v>#DIV/0!</v>
      </c>
      <c r="L23" s="116" t="s">
        <v>1029</v>
      </c>
      <c r="M23" s="116"/>
      <c r="N23" s="399"/>
      <c r="O23" s="399" t="s">
        <v>1028</v>
      </c>
      <c r="P23" s="399"/>
      <c r="Q23" s="399"/>
      <c r="R23" s="399"/>
      <c r="S23" s="399"/>
      <c r="T23" s="399"/>
      <c r="U23" s="399"/>
      <c r="V23" s="399"/>
      <c r="W23" s="399"/>
      <c r="X23" s="20"/>
    </row>
    <row r="24" spans="1:24" x14ac:dyDescent="0.25">
      <c r="A24" s="390" t="s">
        <v>686</v>
      </c>
      <c r="B24" s="399" t="e">
        <v>#DIV/0!</v>
      </c>
      <c r="C24" s="399" t="e">
        <v>#DIV/0!</v>
      </c>
      <c r="D24" s="399" t="e">
        <v>#DIV/0!</v>
      </c>
      <c r="E24" s="399" t="e">
        <v>#DIV/0!</v>
      </c>
      <c r="F24" s="399" t="e">
        <v>#DIV/0!</v>
      </c>
      <c r="G24" s="399" t="e">
        <v>#DIV/0!</v>
      </c>
      <c r="H24" s="399" t="e">
        <v>#DIV/0!</v>
      </c>
      <c r="I24" s="399" t="e">
        <v>#DIV/0!</v>
      </c>
      <c r="J24" s="399" t="e">
        <v>#DIV/0!</v>
      </c>
      <c r="K24" s="399" t="e">
        <v>#DIV/0!</v>
      </c>
      <c r="L24" s="20"/>
      <c r="M24" s="23"/>
      <c r="N24" s="399"/>
      <c r="O24" s="399" t="s">
        <v>1028</v>
      </c>
      <c r="P24" s="399"/>
      <c r="Q24" s="399"/>
      <c r="R24" s="399"/>
      <c r="S24" s="399"/>
      <c r="T24" s="399"/>
      <c r="U24" s="399"/>
      <c r="V24" s="399"/>
      <c r="W24" s="399"/>
      <c r="X24" s="20"/>
    </row>
    <row r="25" spans="1:24" x14ac:dyDescent="0.25">
      <c r="A25" s="390" t="s">
        <v>687</v>
      </c>
      <c r="B25" s="402" t="e">
        <v>#DIV/0!</v>
      </c>
      <c r="C25" s="402" t="e">
        <v>#DIV/0!</v>
      </c>
      <c r="D25" s="402" t="e">
        <v>#DIV/0!</v>
      </c>
      <c r="E25" s="402" t="e">
        <v>#DIV/0!</v>
      </c>
      <c r="F25" s="402" t="e">
        <v>#DIV/0!</v>
      </c>
      <c r="G25" s="402" t="e">
        <v>#DIV/0!</v>
      </c>
      <c r="H25" s="402" t="e">
        <v>#DIV/0!</v>
      </c>
      <c r="I25" s="402" t="e">
        <v>#DIV/0!</v>
      </c>
      <c r="J25" s="402" t="e">
        <v>#DIV/0!</v>
      </c>
      <c r="K25" s="402" t="e">
        <v>#DIV/0!</v>
      </c>
      <c r="L25" s="398"/>
      <c r="M25" s="398"/>
      <c r="N25" s="398"/>
      <c r="O25" s="398"/>
      <c r="P25" s="398"/>
      <c r="Q25" s="398"/>
      <c r="R25" s="398"/>
      <c r="S25" s="398"/>
      <c r="T25" s="398"/>
      <c r="U25" s="398"/>
      <c r="V25" s="398"/>
      <c r="W25" s="398"/>
      <c r="X25" s="20"/>
    </row>
    <row r="26" spans="1:24" x14ac:dyDescent="0.25">
      <c r="A26" s="390" t="s">
        <v>688</v>
      </c>
      <c r="B26" s="402" t="e">
        <v>#DIV/0!</v>
      </c>
      <c r="C26" s="402" t="e">
        <v>#DIV/0!</v>
      </c>
      <c r="D26" s="402" t="e">
        <v>#DIV/0!</v>
      </c>
      <c r="E26" s="402" t="e">
        <v>#DIV/0!</v>
      </c>
      <c r="F26" s="402" t="e">
        <v>#DIV/0!</v>
      </c>
      <c r="G26" s="402" t="e">
        <v>#DIV/0!</v>
      </c>
      <c r="H26" s="402" t="e">
        <v>#DIV/0!</v>
      </c>
      <c r="I26" s="402" t="e">
        <v>#DIV/0!</v>
      </c>
      <c r="J26" s="402" t="e">
        <v>#DIV/0!</v>
      </c>
      <c r="K26" s="402" t="e">
        <v>#DIV/0!</v>
      </c>
      <c r="L26" s="20"/>
      <c r="M26" s="23"/>
      <c r="N26" s="398"/>
      <c r="O26" s="401" t="s">
        <v>1027</v>
      </c>
      <c r="P26" s="401"/>
      <c r="Q26" s="401"/>
      <c r="R26" s="398"/>
      <c r="S26" s="398"/>
      <c r="T26" s="398"/>
      <c r="U26" s="398"/>
      <c r="V26" s="398"/>
      <c r="W26" s="398"/>
      <c r="X26" s="20"/>
    </row>
    <row r="27" spans="1:24" x14ac:dyDescent="0.25">
      <c r="A27" s="390" t="s">
        <v>689</v>
      </c>
      <c r="B27" s="402" t="e">
        <v>#DIV/0!</v>
      </c>
      <c r="C27" s="402" t="e">
        <v>#DIV/0!</v>
      </c>
      <c r="D27" s="402" t="e">
        <v>#DIV/0!</v>
      </c>
      <c r="E27" s="402" t="e">
        <v>#DIV/0!</v>
      </c>
      <c r="F27" s="402" t="e">
        <v>#DIV/0!</v>
      </c>
      <c r="G27" s="402" t="e">
        <v>#DIV/0!</v>
      </c>
      <c r="H27" s="402" t="e">
        <v>#DIV/0!</v>
      </c>
      <c r="I27" s="402" t="e">
        <v>#DIV/0!</v>
      </c>
      <c r="J27" s="402" t="e">
        <v>#DIV/0!</v>
      </c>
      <c r="K27" s="402" t="e">
        <v>#DIV/0!</v>
      </c>
      <c r="L27" s="20"/>
      <c r="M27" s="23"/>
      <c r="N27" s="398"/>
      <c r="O27" s="398" t="s">
        <v>1026</v>
      </c>
      <c r="P27" s="398"/>
      <c r="Q27" s="398"/>
      <c r="R27" s="398"/>
      <c r="S27" s="398"/>
      <c r="T27" s="398"/>
      <c r="U27" s="398"/>
      <c r="V27" s="398"/>
      <c r="W27" s="398"/>
      <c r="X27" s="20"/>
    </row>
    <row r="28" spans="1:24" x14ac:dyDescent="0.25">
      <c r="A28" s="390" t="s">
        <v>690</v>
      </c>
      <c r="B28" s="402" t="e">
        <v>#DIV/0!</v>
      </c>
      <c r="C28" s="402" t="e">
        <v>#DIV/0!</v>
      </c>
      <c r="D28" s="402" t="e">
        <v>#DIV/0!</v>
      </c>
      <c r="E28" s="402" t="e">
        <v>#DIV/0!</v>
      </c>
      <c r="F28" s="402" t="e">
        <v>#DIV/0!</v>
      </c>
      <c r="G28" s="402" t="e">
        <v>#DIV/0!</v>
      </c>
      <c r="H28" s="402" t="e">
        <v>#DIV/0!</v>
      </c>
      <c r="I28" s="402" t="e">
        <v>#DIV/0!</v>
      </c>
      <c r="J28" s="402" t="e">
        <v>#DIV/0!</v>
      </c>
      <c r="K28" s="402" t="e">
        <v>#DIV/0!</v>
      </c>
      <c r="L28" s="20"/>
      <c r="M28" s="23"/>
      <c r="N28" s="398"/>
      <c r="O28" s="398" t="s">
        <v>1025</v>
      </c>
      <c r="P28" s="398"/>
      <c r="Q28" s="398"/>
      <c r="R28" s="398"/>
      <c r="S28" s="398"/>
      <c r="T28" s="398"/>
      <c r="U28" s="398"/>
      <c r="V28" s="398"/>
      <c r="W28" s="398"/>
      <c r="X28" s="20"/>
    </row>
    <row r="29" spans="1:24" x14ac:dyDescent="0.25">
      <c r="A29" s="390" t="s">
        <v>691</v>
      </c>
      <c r="B29" s="402" t="e">
        <v>#DIV/0!</v>
      </c>
      <c r="C29" s="402" t="e">
        <v>#DIV/0!</v>
      </c>
      <c r="D29" s="402" t="e">
        <v>#DIV/0!</v>
      </c>
      <c r="E29" s="402" t="e">
        <v>#DIV/0!</v>
      </c>
      <c r="F29" s="402" t="e">
        <v>#DIV/0!</v>
      </c>
      <c r="G29" s="402" t="e">
        <v>#DIV/0!</v>
      </c>
      <c r="H29" s="402" t="e">
        <v>#DIV/0!</v>
      </c>
      <c r="I29" s="402" t="e">
        <v>#DIV/0!</v>
      </c>
      <c r="J29" s="402" t="e">
        <v>#DIV/0!</v>
      </c>
      <c r="K29" s="402" t="e">
        <v>#DIV/0!</v>
      </c>
      <c r="L29" s="20"/>
      <c r="M29" s="23"/>
      <c r="N29" s="398"/>
      <c r="O29" s="398"/>
      <c r="P29" s="398"/>
      <c r="Q29" s="398"/>
      <c r="R29" s="398"/>
      <c r="S29" s="398"/>
      <c r="T29" s="398"/>
      <c r="U29" s="398"/>
      <c r="V29" s="398"/>
      <c r="W29" s="398"/>
      <c r="X29" s="20"/>
    </row>
    <row r="30" spans="1:24" x14ac:dyDescent="0.25">
      <c r="A30" s="390" t="s">
        <v>692</v>
      </c>
      <c r="B30" s="402" t="e">
        <v>#DIV/0!</v>
      </c>
      <c r="C30" s="402" t="e">
        <v>#DIV/0!</v>
      </c>
      <c r="D30" s="402" t="e">
        <v>#DIV/0!</v>
      </c>
      <c r="E30" s="402" t="e">
        <v>#DIV/0!</v>
      </c>
      <c r="F30" s="402" t="e">
        <v>#DIV/0!</v>
      </c>
      <c r="G30" s="402" t="e">
        <v>#DIV/0!</v>
      </c>
      <c r="H30" s="402" t="e">
        <v>#DIV/0!</v>
      </c>
      <c r="I30" s="402" t="e">
        <v>#DIV/0!</v>
      </c>
      <c r="J30" s="402" t="e">
        <v>#DIV/0!</v>
      </c>
      <c r="K30" s="402" t="e">
        <v>#DIV/0!</v>
      </c>
      <c r="L30" s="20"/>
      <c r="M30" s="23"/>
      <c r="N30" s="398"/>
      <c r="O30" s="401" t="s">
        <v>1024</v>
      </c>
      <c r="P30" s="398"/>
      <c r="Q30" s="398"/>
      <c r="R30" s="398"/>
      <c r="S30" s="398"/>
      <c r="T30" s="398"/>
      <c r="U30" s="398"/>
      <c r="V30" s="398"/>
      <c r="W30" s="398"/>
      <c r="X30" s="20"/>
    </row>
    <row r="31" spans="1:24" x14ac:dyDescent="0.25">
      <c r="A31" s="390" t="s">
        <v>693</v>
      </c>
      <c r="B31" s="402" t="e">
        <v>#DIV/0!</v>
      </c>
      <c r="C31" s="402" t="e">
        <v>#DIV/0!</v>
      </c>
      <c r="D31" s="402" t="e">
        <v>#DIV/0!</v>
      </c>
      <c r="E31" s="402" t="e">
        <v>#DIV/0!</v>
      </c>
      <c r="F31" s="402" t="e">
        <v>#DIV/0!</v>
      </c>
      <c r="G31" s="402" t="e">
        <v>#DIV/0!</v>
      </c>
      <c r="H31" s="402" t="e">
        <v>#DIV/0!</v>
      </c>
      <c r="I31" s="402" t="e">
        <v>#DIV/0!</v>
      </c>
      <c r="J31" s="402" t="e">
        <v>#DIV/0!</v>
      </c>
      <c r="K31" s="402" t="e">
        <v>#DIV/0!</v>
      </c>
      <c r="L31" s="20"/>
      <c r="M31" s="23"/>
      <c r="N31" s="398"/>
      <c r="O31" s="398" t="s">
        <v>1023</v>
      </c>
      <c r="P31" s="398"/>
      <c r="Q31" s="398"/>
      <c r="R31" s="398"/>
      <c r="S31" s="398"/>
      <c r="T31" s="398"/>
      <c r="U31" s="398"/>
      <c r="V31" s="398"/>
      <c r="W31" s="398"/>
      <c r="X31" s="20"/>
    </row>
    <row r="32" spans="1:24" x14ac:dyDescent="0.25">
      <c r="A32" s="390" t="s">
        <v>694</v>
      </c>
      <c r="B32" s="402" t="e">
        <v>#DIV/0!</v>
      </c>
      <c r="C32" s="402" t="e">
        <v>#DIV/0!</v>
      </c>
      <c r="D32" s="402" t="e">
        <v>#DIV/0!</v>
      </c>
      <c r="E32" s="402" t="e">
        <v>#DIV/0!</v>
      </c>
      <c r="F32" s="402" t="e">
        <v>#DIV/0!</v>
      </c>
      <c r="G32" s="402" t="e">
        <v>#DIV/0!</v>
      </c>
      <c r="H32" s="402" t="e">
        <v>#DIV/0!</v>
      </c>
      <c r="I32" s="402" t="e">
        <v>#DIV/0!</v>
      </c>
      <c r="J32" s="402" t="e">
        <v>#DIV/0!</v>
      </c>
      <c r="K32" s="402" t="e">
        <v>#DIV/0!</v>
      </c>
      <c r="L32" s="20"/>
      <c r="M32" s="23"/>
      <c r="N32" s="398"/>
      <c r="O32" s="398" t="s">
        <v>1022</v>
      </c>
      <c r="P32" s="398"/>
      <c r="Q32" s="398"/>
      <c r="R32" s="398"/>
      <c r="S32" s="398"/>
      <c r="T32" s="398"/>
      <c r="U32" s="398"/>
      <c r="V32" s="398"/>
      <c r="W32" s="398"/>
      <c r="X32" s="20"/>
    </row>
    <row r="33" spans="2:24" x14ac:dyDescent="0.25"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2:24" x14ac:dyDescent="0.25">
      <c r="L34" s="20"/>
      <c r="M34" s="20"/>
      <c r="N34" s="20"/>
      <c r="O34" s="401" t="s">
        <v>1021</v>
      </c>
      <c r="P34" s="250"/>
      <c r="Q34" s="250"/>
      <c r="R34" s="20"/>
      <c r="S34" s="20"/>
      <c r="T34" s="20"/>
      <c r="U34" s="20"/>
      <c r="V34" s="20"/>
      <c r="W34" s="20"/>
      <c r="X34" s="20"/>
    </row>
    <row r="35" spans="2:24" x14ac:dyDescent="0.25">
      <c r="B35" t="s">
        <v>1020</v>
      </c>
      <c r="L35" s="20"/>
      <c r="M35" s="20"/>
      <c r="N35" s="20"/>
      <c r="O35" s="398" t="s">
        <v>1019</v>
      </c>
      <c r="P35" s="20"/>
      <c r="Q35" s="20"/>
      <c r="R35" s="20"/>
      <c r="S35" s="20"/>
      <c r="T35" s="20"/>
      <c r="U35" s="20"/>
      <c r="V35" s="20"/>
      <c r="W35" s="20"/>
      <c r="X35" s="20"/>
    </row>
    <row r="36" spans="2:24" x14ac:dyDescent="0.25">
      <c r="B36" t="s">
        <v>1018</v>
      </c>
      <c r="L36" s="20"/>
      <c r="M36" s="20"/>
      <c r="N36" s="20"/>
      <c r="O36" s="398" t="s">
        <v>1017</v>
      </c>
      <c r="P36" s="20"/>
      <c r="Q36" s="20"/>
      <c r="R36" s="20"/>
      <c r="S36" s="20"/>
      <c r="T36" s="20"/>
      <c r="U36" s="20"/>
      <c r="V36" s="20"/>
      <c r="W36" s="20"/>
      <c r="X36" s="20"/>
    </row>
    <row r="37" spans="2:24" x14ac:dyDescent="0.25">
      <c r="B37" t="s">
        <v>1016</v>
      </c>
      <c r="L37" s="20"/>
      <c r="M37" s="400"/>
      <c r="N37" s="400"/>
      <c r="O37" s="400"/>
      <c r="P37" s="400"/>
      <c r="Q37" s="400"/>
      <c r="R37" s="400"/>
      <c r="S37" s="400"/>
      <c r="T37" s="400"/>
      <c r="U37" s="400"/>
      <c r="V37" s="400"/>
      <c r="W37" s="400"/>
      <c r="X37" s="20"/>
    </row>
    <row r="38" spans="2:24" x14ac:dyDescent="0.25">
      <c r="B38" t="s">
        <v>1015</v>
      </c>
      <c r="L38" s="20"/>
      <c r="M38" s="20"/>
      <c r="N38" s="23"/>
      <c r="O38" s="23" t="s">
        <v>1014</v>
      </c>
      <c r="P38" s="23"/>
      <c r="Q38" s="23"/>
      <c r="R38" s="23"/>
      <c r="S38" s="23"/>
      <c r="T38" s="23"/>
      <c r="U38" s="23"/>
      <c r="V38" s="23"/>
      <c r="W38" s="23"/>
      <c r="X38" s="20"/>
    </row>
    <row r="39" spans="2:24" x14ac:dyDescent="0.25">
      <c r="B39" s="17" t="s">
        <v>1013</v>
      </c>
      <c r="L39" s="20"/>
      <c r="M39" s="23"/>
      <c r="N39" s="399"/>
      <c r="O39" s="399" t="s">
        <v>1012</v>
      </c>
      <c r="P39" s="399"/>
      <c r="Q39" s="399"/>
      <c r="R39" s="399"/>
      <c r="S39" s="399"/>
      <c r="T39" s="399"/>
      <c r="U39" s="399"/>
      <c r="V39" s="399"/>
      <c r="W39" s="399"/>
      <c r="X39" s="20"/>
    </row>
    <row r="40" spans="2:24" x14ac:dyDescent="0.25">
      <c r="B40" t="s">
        <v>1011</v>
      </c>
      <c r="L40" s="20"/>
      <c r="M40" s="23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20"/>
    </row>
    <row r="41" spans="2:24" x14ac:dyDescent="0.25">
      <c r="B41" s="17" t="s">
        <v>1010</v>
      </c>
      <c r="L41" s="20"/>
      <c r="M41" s="23"/>
      <c r="N41" s="398"/>
      <c r="O41" s="398" t="s">
        <v>1009</v>
      </c>
      <c r="P41" s="398" t="s">
        <v>1008</v>
      </c>
      <c r="Q41" s="398"/>
      <c r="R41" s="398"/>
      <c r="S41" s="398"/>
      <c r="T41" s="398"/>
      <c r="U41" s="398"/>
      <c r="V41" s="398"/>
      <c r="W41" s="398"/>
      <c r="X41" s="20"/>
    </row>
    <row r="42" spans="2:24" x14ac:dyDescent="0.25">
      <c r="B42" t="s">
        <v>1007</v>
      </c>
      <c r="L42" s="20"/>
      <c r="M42" s="23"/>
      <c r="N42" s="398"/>
      <c r="O42" s="398"/>
      <c r="P42" s="398"/>
      <c r="Q42" s="398"/>
      <c r="R42" s="398"/>
      <c r="S42" s="398"/>
      <c r="T42" s="398"/>
      <c r="U42" s="398"/>
      <c r="V42" s="398"/>
      <c r="W42" s="398"/>
      <c r="X42" s="20"/>
    </row>
    <row r="43" spans="2:24" x14ac:dyDescent="0.25">
      <c r="B43" t="s">
        <v>1006</v>
      </c>
      <c r="L43" s="20"/>
      <c r="M43" s="23"/>
      <c r="N43" s="398"/>
      <c r="O43" s="398"/>
      <c r="P43" s="398"/>
      <c r="Q43" s="398"/>
      <c r="R43" s="398"/>
      <c r="S43" s="398"/>
      <c r="T43" s="398"/>
      <c r="U43" s="398"/>
      <c r="V43" s="398"/>
      <c r="W43" s="398"/>
      <c r="X43" s="20"/>
    </row>
    <row r="44" spans="2:24" x14ac:dyDescent="0.25">
      <c r="B44" t="s">
        <v>1005</v>
      </c>
      <c r="L44" s="20"/>
      <c r="M44" s="23"/>
      <c r="N44" s="398"/>
      <c r="O44" s="398"/>
      <c r="P44" s="398"/>
      <c r="Q44" s="398"/>
      <c r="R44" s="398"/>
      <c r="S44" s="398"/>
      <c r="T44" s="398"/>
      <c r="U44" s="398"/>
      <c r="V44" s="398"/>
      <c r="W44" s="398"/>
      <c r="X44" s="20"/>
    </row>
    <row r="45" spans="2:24" x14ac:dyDescent="0.25">
      <c r="L45" s="20"/>
      <c r="M45" s="23"/>
      <c r="N45" s="398"/>
      <c r="O45" s="398"/>
      <c r="P45" s="398"/>
      <c r="Q45" s="398"/>
      <c r="R45" s="398"/>
      <c r="S45" s="398"/>
      <c r="T45" s="398"/>
      <c r="U45" s="398"/>
      <c r="V45" s="398"/>
      <c r="W45" s="398"/>
      <c r="X45" s="20"/>
    </row>
    <row r="46" spans="2:24" x14ac:dyDescent="0.25">
      <c r="B46" t="s">
        <v>1004</v>
      </c>
      <c r="L46" s="20"/>
      <c r="M46" s="23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20"/>
    </row>
    <row r="47" spans="2:24" x14ac:dyDescent="0.25">
      <c r="B47" t="s">
        <v>1003</v>
      </c>
      <c r="L47" s="20"/>
      <c r="M47" s="23"/>
      <c r="N47" s="398"/>
      <c r="O47" s="398"/>
      <c r="P47" s="398"/>
      <c r="Q47" s="398"/>
      <c r="R47" s="398"/>
      <c r="S47" s="398"/>
      <c r="T47" s="398"/>
      <c r="U47" s="398"/>
      <c r="V47" s="398"/>
      <c r="W47" s="398"/>
      <c r="X47" s="20"/>
    </row>
    <row r="48" spans="2:24" x14ac:dyDescent="0.25">
      <c r="L48" s="20"/>
      <c r="M48" s="23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20"/>
    </row>
    <row r="49" spans="2:24" x14ac:dyDescent="0.25">
      <c r="B49" t="s">
        <v>1002</v>
      </c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</row>
    <row r="50" spans="2:24" x14ac:dyDescent="0.25"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2:24" x14ac:dyDescent="0.25"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2:24" x14ac:dyDescent="0.25"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2:24" x14ac:dyDescent="0.25">
      <c r="L53" s="2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20"/>
    </row>
    <row r="54" spans="2:24" x14ac:dyDescent="0.25">
      <c r="L54" s="20"/>
      <c r="M54" s="20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0"/>
    </row>
    <row r="55" spans="2:24" x14ac:dyDescent="0.25">
      <c r="L55" s="20"/>
      <c r="M55" s="23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20"/>
    </row>
    <row r="56" spans="2:24" x14ac:dyDescent="0.25">
      <c r="L56" s="20"/>
      <c r="M56" s="23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20"/>
    </row>
    <row r="57" spans="2:24" x14ac:dyDescent="0.25">
      <c r="L57" s="20"/>
      <c r="M57" s="23"/>
      <c r="N57" s="398"/>
      <c r="O57" s="398"/>
      <c r="P57" s="398"/>
      <c r="Q57" s="398"/>
      <c r="R57" s="398"/>
      <c r="S57" s="398"/>
      <c r="T57" s="398"/>
      <c r="U57" s="398"/>
      <c r="V57" s="398"/>
      <c r="W57" s="398"/>
      <c r="X57" s="20"/>
    </row>
    <row r="58" spans="2:24" x14ac:dyDescent="0.25">
      <c r="L58" s="20"/>
      <c r="M58" s="23"/>
      <c r="N58" s="398"/>
      <c r="O58" s="398"/>
      <c r="P58" s="398"/>
      <c r="Q58" s="398"/>
      <c r="R58" s="398"/>
      <c r="S58" s="398"/>
      <c r="T58" s="398"/>
      <c r="U58" s="398"/>
      <c r="V58" s="398"/>
      <c r="W58" s="398"/>
      <c r="X58" s="20"/>
    </row>
    <row r="59" spans="2:24" x14ac:dyDescent="0.25">
      <c r="L59" s="20"/>
      <c r="M59" s="23"/>
      <c r="N59" s="398"/>
      <c r="O59" s="398"/>
      <c r="P59" s="398"/>
      <c r="Q59" s="398"/>
      <c r="R59" s="398"/>
      <c r="S59" s="398"/>
      <c r="T59" s="398"/>
      <c r="U59" s="398"/>
      <c r="V59" s="398"/>
      <c r="W59" s="398"/>
      <c r="X59" s="20"/>
    </row>
    <row r="60" spans="2:24" x14ac:dyDescent="0.25">
      <c r="L60" s="20"/>
      <c r="M60" s="23"/>
      <c r="N60" s="398"/>
      <c r="O60" s="398"/>
      <c r="P60" s="398"/>
      <c r="Q60" s="398"/>
      <c r="R60" s="398"/>
      <c r="S60" s="398"/>
      <c r="T60" s="398"/>
      <c r="U60" s="398"/>
      <c r="V60" s="398"/>
      <c r="W60" s="398"/>
      <c r="X60" s="20"/>
    </row>
    <row r="61" spans="2:24" x14ac:dyDescent="0.25">
      <c r="L61" s="20"/>
      <c r="M61" s="23"/>
      <c r="N61" s="398"/>
      <c r="O61" s="398"/>
      <c r="P61" s="398"/>
      <c r="Q61" s="398"/>
      <c r="R61" s="398"/>
      <c r="S61" s="398"/>
      <c r="T61" s="398"/>
      <c r="U61" s="398"/>
      <c r="V61" s="398"/>
      <c r="W61" s="398"/>
      <c r="X61" s="20"/>
    </row>
    <row r="62" spans="2:24" x14ac:dyDescent="0.25">
      <c r="L62" s="20"/>
      <c r="M62" s="23"/>
      <c r="N62" s="398"/>
      <c r="O62" s="398"/>
      <c r="P62" s="398"/>
      <c r="Q62" s="398"/>
      <c r="R62" s="398"/>
      <c r="S62" s="398"/>
      <c r="T62" s="398"/>
      <c r="U62" s="398"/>
      <c r="V62" s="398"/>
      <c r="W62" s="398"/>
      <c r="X62" s="20"/>
    </row>
    <row r="63" spans="2:24" x14ac:dyDescent="0.25">
      <c r="L63" s="20"/>
      <c r="M63" s="23"/>
      <c r="N63" s="398"/>
      <c r="O63" s="398"/>
      <c r="P63" s="398"/>
      <c r="Q63" s="398"/>
      <c r="R63" s="398"/>
      <c r="S63" s="398"/>
      <c r="T63" s="398"/>
      <c r="U63" s="398"/>
      <c r="V63" s="398"/>
      <c r="W63" s="398"/>
      <c r="X63" s="20"/>
    </row>
    <row r="64" spans="2:24" x14ac:dyDescent="0.25">
      <c r="L64" s="20"/>
      <c r="M64" s="23"/>
      <c r="N64" s="398"/>
      <c r="O64" s="398"/>
      <c r="P64" s="398"/>
      <c r="Q64" s="398"/>
      <c r="R64" s="398"/>
      <c r="S64" s="398"/>
      <c r="T64" s="398"/>
      <c r="U64" s="398"/>
      <c r="V64" s="398"/>
      <c r="W64" s="398"/>
      <c r="X64" s="20"/>
    </row>
    <row r="65" spans="12:24" x14ac:dyDescent="0.25"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2:24" x14ac:dyDescent="0.25"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2:24" x14ac:dyDescent="0.25"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2:24" x14ac:dyDescent="0.25"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2:24" x14ac:dyDescent="0.25">
      <c r="L69" s="20"/>
      <c r="M69" s="400"/>
      <c r="N69" s="400"/>
      <c r="O69" s="400"/>
      <c r="P69" s="400"/>
      <c r="Q69" s="400"/>
      <c r="R69" s="400"/>
      <c r="S69" s="400"/>
      <c r="T69" s="400"/>
      <c r="U69" s="400"/>
      <c r="V69" s="400"/>
      <c r="W69" s="400"/>
      <c r="X69" s="20"/>
    </row>
    <row r="70" spans="12:24" x14ac:dyDescent="0.25">
      <c r="L70" s="20"/>
      <c r="M70" s="20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0"/>
    </row>
    <row r="71" spans="12:24" x14ac:dyDescent="0.25">
      <c r="L71" s="20"/>
      <c r="M71" s="23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20"/>
    </row>
    <row r="72" spans="12:24" x14ac:dyDescent="0.25">
      <c r="L72" s="20"/>
      <c r="M72" s="23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20"/>
    </row>
    <row r="73" spans="12:24" x14ac:dyDescent="0.25">
      <c r="L73" s="20"/>
      <c r="M73" s="23"/>
      <c r="N73" s="398"/>
      <c r="O73" s="398"/>
      <c r="P73" s="398"/>
      <c r="Q73" s="398"/>
      <c r="R73" s="398"/>
      <c r="S73" s="398"/>
      <c r="T73" s="398"/>
      <c r="U73" s="398"/>
      <c r="V73" s="398"/>
      <c r="W73" s="398"/>
      <c r="X73" s="20"/>
    </row>
    <row r="74" spans="12:24" x14ac:dyDescent="0.25">
      <c r="L74" s="20"/>
      <c r="M74" s="23"/>
      <c r="N74" s="398"/>
      <c r="O74" s="398"/>
      <c r="P74" s="398"/>
      <c r="Q74" s="398"/>
      <c r="R74" s="398"/>
      <c r="S74" s="398"/>
      <c r="T74" s="398"/>
      <c r="U74" s="398"/>
      <c r="V74" s="398"/>
      <c r="W74" s="398"/>
      <c r="X74" s="20"/>
    </row>
    <row r="75" spans="12:24" x14ac:dyDescent="0.25">
      <c r="L75" s="20"/>
      <c r="M75" s="23"/>
      <c r="N75" s="398"/>
      <c r="O75" s="398"/>
      <c r="P75" s="398"/>
      <c r="Q75" s="398"/>
      <c r="R75" s="398"/>
      <c r="S75" s="398"/>
      <c r="T75" s="398"/>
      <c r="U75" s="398"/>
      <c r="V75" s="398"/>
      <c r="W75" s="398"/>
      <c r="X75" s="20"/>
    </row>
    <row r="76" spans="12:24" x14ac:dyDescent="0.25">
      <c r="L76" s="20"/>
      <c r="M76" s="23"/>
      <c r="N76" s="398"/>
      <c r="O76" s="398"/>
      <c r="P76" s="398"/>
      <c r="Q76" s="398"/>
      <c r="R76" s="398"/>
      <c r="S76" s="398"/>
      <c r="T76" s="398"/>
      <c r="U76" s="398"/>
      <c r="V76" s="398"/>
      <c r="W76" s="398"/>
      <c r="X76" s="20"/>
    </row>
    <row r="77" spans="12:24" x14ac:dyDescent="0.25">
      <c r="L77" s="20"/>
      <c r="M77" s="23"/>
      <c r="N77" s="398"/>
      <c r="O77" s="398"/>
      <c r="P77" s="398"/>
      <c r="Q77" s="398"/>
      <c r="R77" s="398"/>
      <c r="S77" s="398"/>
      <c r="T77" s="398"/>
      <c r="U77" s="398"/>
      <c r="V77" s="398"/>
      <c r="W77" s="398"/>
      <c r="X77" s="20"/>
    </row>
    <row r="78" spans="12:24" x14ac:dyDescent="0.25">
      <c r="L78" s="20"/>
      <c r="M78" s="23"/>
      <c r="N78" s="398"/>
      <c r="O78" s="398"/>
      <c r="P78" s="398"/>
      <c r="Q78" s="398"/>
      <c r="R78" s="398"/>
      <c r="S78" s="398"/>
      <c r="T78" s="398"/>
      <c r="U78" s="398"/>
      <c r="V78" s="398"/>
      <c r="W78" s="398"/>
      <c r="X78" s="20"/>
    </row>
    <row r="79" spans="12:24" x14ac:dyDescent="0.25">
      <c r="L79" s="20"/>
      <c r="M79" s="23"/>
      <c r="N79" s="398"/>
      <c r="O79" s="398"/>
      <c r="P79" s="398"/>
      <c r="Q79" s="398"/>
      <c r="R79" s="398"/>
      <c r="S79" s="398"/>
      <c r="T79" s="398"/>
      <c r="U79" s="398"/>
      <c r="V79" s="398"/>
      <c r="W79" s="398"/>
      <c r="X79" s="20"/>
    </row>
    <row r="80" spans="12:24" x14ac:dyDescent="0.25">
      <c r="L80" s="20"/>
      <c r="M80" s="23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20"/>
    </row>
    <row r="81" spans="12:24" x14ac:dyDescent="0.25"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12:24" x14ac:dyDescent="0.25"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</row>
    <row r="83" spans="12:24" x14ac:dyDescent="0.25">
      <c r="L83" s="20"/>
      <c r="M83" s="397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</row>
    <row r="84" spans="12:24" x14ac:dyDescent="0.25"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</row>
    <row r="85" spans="12:24" x14ac:dyDescent="0.25"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</row>
  </sheetData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R62"/>
  <sheetViews>
    <sheetView topLeftCell="A18" zoomScale="55" zoomScaleNormal="55" workbookViewId="0">
      <selection activeCell="W34" sqref="W34"/>
    </sheetView>
  </sheetViews>
  <sheetFormatPr baseColWidth="10" defaultRowHeight="15" x14ac:dyDescent="0.25"/>
  <cols>
    <col min="12" max="12" width="12.140625" bestFit="1" customWidth="1"/>
  </cols>
  <sheetData>
    <row r="1" spans="1:18" ht="19.5" x14ac:dyDescent="0.25">
      <c r="A1" s="396" t="s">
        <v>1088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</row>
    <row r="3" spans="1:18" x14ac:dyDescent="0.25">
      <c r="C3" t="s">
        <v>1092</v>
      </c>
    </row>
    <row r="4" spans="1:18" x14ac:dyDescent="0.25">
      <c r="A4" s="116" t="s">
        <v>1091</v>
      </c>
      <c r="C4" t="s">
        <v>1090</v>
      </c>
      <c r="O4" t="s">
        <v>1089</v>
      </c>
    </row>
    <row r="5" spans="1:18" x14ac:dyDescent="0.25">
      <c r="A5" s="393" t="s">
        <v>1088</v>
      </c>
      <c r="B5" s="393"/>
      <c r="C5" s="393"/>
      <c r="D5" s="393"/>
      <c r="E5" s="393"/>
      <c r="F5" s="393"/>
      <c r="G5" s="393"/>
      <c r="H5" s="393"/>
      <c r="I5" s="393"/>
      <c r="J5" s="393"/>
      <c r="K5" s="393"/>
      <c r="L5" s="393" t="s">
        <v>1087</v>
      </c>
      <c r="M5" s="393"/>
      <c r="O5" t="s">
        <v>1086</v>
      </c>
    </row>
    <row r="6" spans="1:18" x14ac:dyDescent="0.25">
      <c r="A6" s="395" t="s">
        <v>451</v>
      </c>
      <c r="B6" s="390" t="s">
        <v>1055</v>
      </c>
      <c r="C6" s="390" t="s">
        <v>1054</v>
      </c>
      <c r="D6" s="390" t="s">
        <v>1053</v>
      </c>
      <c r="E6" s="390" t="s">
        <v>1052</v>
      </c>
      <c r="F6" s="390" t="s">
        <v>1051</v>
      </c>
      <c r="G6" s="390" t="s">
        <v>1050</v>
      </c>
      <c r="H6" s="390" t="s">
        <v>1049</v>
      </c>
      <c r="I6" s="390" t="s">
        <v>1048</v>
      </c>
      <c r="J6" s="390" t="s">
        <v>1047</v>
      </c>
      <c r="K6" s="390" t="s">
        <v>1046</v>
      </c>
      <c r="L6" s="390" t="s">
        <v>1085</v>
      </c>
    </row>
    <row r="7" spans="1:18" x14ac:dyDescent="0.25">
      <c r="A7" s="390" t="s">
        <v>685</v>
      </c>
      <c r="B7" s="413"/>
      <c r="C7" s="413"/>
      <c r="D7" s="413"/>
      <c r="E7" s="413"/>
      <c r="F7" s="413"/>
      <c r="G7" s="413"/>
      <c r="H7" s="413"/>
      <c r="I7" s="413"/>
      <c r="J7" s="413"/>
      <c r="K7" s="413"/>
      <c r="L7">
        <f t="shared" ref="L7:L16" si="0">SUMSQ(B7:K7)</f>
        <v>0</v>
      </c>
      <c r="N7" t="s">
        <v>1838</v>
      </c>
    </row>
    <row r="8" spans="1:18" x14ac:dyDescent="0.25">
      <c r="A8" s="390" t="s">
        <v>686</v>
      </c>
      <c r="B8" s="414"/>
      <c r="C8" s="413"/>
      <c r="D8" s="413"/>
      <c r="E8" s="413"/>
      <c r="F8" s="413"/>
      <c r="G8" s="413"/>
      <c r="H8" s="413"/>
      <c r="I8" s="413"/>
      <c r="J8" s="413"/>
      <c r="K8" s="413"/>
      <c r="L8">
        <f t="shared" si="0"/>
        <v>0</v>
      </c>
    </row>
    <row r="9" spans="1:18" x14ac:dyDescent="0.25">
      <c r="A9" s="390" t="s">
        <v>687</v>
      </c>
      <c r="B9" s="414"/>
      <c r="C9" s="413"/>
      <c r="D9" s="413"/>
      <c r="E9" s="413"/>
      <c r="F9" s="413"/>
      <c r="G9" s="413"/>
      <c r="H9" s="413"/>
      <c r="I9" s="413"/>
      <c r="J9" s="413"/>
      <c r="K9" s="413"/>
      <c r="L9">
        <f t="shared" si="0"/>
        <v>0</v>
      </c>
      <c r="N9" s="116" t="s">
        <v>1084</v>
      </c>
      <c r="O9" s="116"/>
      <c r="P9" s="116"/>
    </row>
    <row r="10" spans="1:18" x14ac:dyDescent="0.25">
      <c r="A10" s="390" t="s">
        <v>688</v>
      </c>
      <c r="B10" s="414"/>
      <c r="C10" s="413"/>
      <c r="D10" s="413"/>
      <c r="E10" s="413"/>
      <c r="F10" s="413"/>
      <c r="G10" s="413"/>
      <c r="H10" s="413"/>
      <c r="I10" s="413"/>
      <c r="J10" s="413"/>
      <c r="K10" s="413"/>
      <c r="L10">
        <f t="shared" si="0"/>
        <v>0</v>
      </c>
    </row>
    <row r="11" spans="1:18" x14ac:dyDescent="0.25">
      <c r="A11" s="390" t="s">
        <v>689</v>
      </c>
      <c r="B11" s="414"/>
      <c r="C11" s="413"/>
      <c r="D11" s="413"/>
      <c r="E11" s="413"/>
      <c r="F11" s="413"/>
      <c r="G11" s="413"/>
      <c r="H11" s="413"/>
      <c r="I11" s="413"/>
      <c r="J11" s="413"/>
      <c r="K11" s="413"/>
      <c r="L11">
        <f t="shared" si="0"/>
        <v>0</v>
      </c>
      <c r="N11" s="407" t="s">
        <v>1083</v>
      </c>
      <c r="O11" s="407"/>
      <c r="P11" s="407"/>
      <c r="Q11" s="407"/>
      <c r="R11" s="407"/>
    </row>
    <row r="12" spans="1:18" x14ac:dyDescent="0.25">
      <c r="A12" s="390" t="s">
        <v>690</v>
      </c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>
        <f t="shared" si="0"/>
        <v>0</v>
      </c>
      <c r="N12" s="407" t="s">
        <v>1082</v>
      </c>
      <c r="O12" s="407"/>
      <c r="P12" s="407"/>
      <c r="Q12" s="407"/>
      <c r="R12" s="407"/>
    </row>
    <row r="13" spans="1:18" x14ac:dyDescent="0.25">
      <c r="A13" s="390" t="s">
        <v>691</v>
      </c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>
        <f t="shared" si="0"/>
        <v>0</v>
      </c>
      <c r="N13" s="407" t="s">
        <v>1081</v>
      </c>
      <c r="O13" s="407"/>
      <c r="P13" s="407"/>
      <c r="Q13" s="407"/>
      <c r="R13" s="407"/>
    </row>
    <row r="14" spans="1:18" x14ac:dyDescent="0.25">
      <c r="A14" s="390" t="s">
        <v>692</v>
      </c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>
        <f t="shared" si="0"/>
        <v>0</v>
      </c>
    </row>
    <row r="15" spans="1:18" x14ac:dyDescent="0.25">
      <c r="A15" s="390" t="s">
        <v>693</v>
      </c>
      <c r="B15" s="414"/>
      <c r="C15" s="413"/>
      <c r="D15" s="413"/>
      <c r="E15" s="413"/>
      <c r="F15" s="413"/>
      <c r="G15" s="413"/>
      <c r="H15" s="413"/>
      <c r="I15" s="413"/>
      <c r="J15" s="413"/>
      <c r="K15" s="413"/>
      <c r="L15">
        <f t="shared" si="0"/>
        <v>0</v>
      </c>
    </row>
    <row r="16" spans="1:18" x14ac:dyDescent="0.25">
      <c r="A16" s="390" t="s">
        <v>694</v>
      </c>
      <c r="B16" s="414"/>
      <c r="C16" s="413"/>
      <c r="D16" s="413"/>
      <c r="E16" s="413"/>
      <c r="F16" s="413"/>
      <c r="G16" s="413"/>
      <c r="H16" s="413"/>
      <c r="I16" s="413"/>
      <c r="J16" s="413"/>
      <c r="K16" s="413"/>
      <c r="L16">
        <f t="shared" si="0"/>
        <v>0</v>
      </c>
    </row>
    <row r="17" spans="1:14" x14ac:dyDescent="0.25">
      <c r="A17" s="412" t="s">
        <v>1080</v>
      </c>
      <c r="B17" s="404"/>
      <c r="C17" s="404"/>
      <c r="D17" s="404"/>
      <c r="E17" s="404"/>
      <c r="F17" s="404"/>
      <c r="G17" s="404"/>
      <c r="H17" s="404"/>
      <c r="I17" s="404"/>
      <c r="J17" s="404"/>
      <c r="K17" s="404"/>
      <c r="L17" s="411">
        <f>SUM(B17:K17)</f>
        <v>0</v>
      </c>
    </row>
    <row r="18" spans="1:14" x14ac:dyDescent="0.25">
      <c r="A18" s="410" t="s">
        <v>1078</v>
      </c>
      <c r="B18" s="409"/>
      <c r="C18" s="409"/>
      <c r="D18" s="409"/>
      <c r="E18" s="409"/>
      <c r="F18" s="409"/>
      <c r="G18" s="409"/>
      <c r="H18" s="409"/>
      <c r="I18" s="409"/>
      <c r="J18" s="409"/>
      <c r="K18" s="409"/>
      <c r="L18" s="408">
        <f>SUM(B18:K18)</f>
        <v>0</v>
      </c>
    </row>
    <row r="20" spans="1:14" x14ac:dyDescent="0.25">
      <c r="N20" t="s">
        <v>1079</v>
      </c>
    </row>
    <row r="21" spans="1:14" x14ac:dyDescent="0.25">
      <c r="N21" t="s">
        <v>1077</v>
      </c>
    </row>
    <row r="23" spans="1:14" x14ac:dyDescent="0.25">
      <c r="A23" s="393" t="s">
        <v>1025</v>
      </c>
      <c r="B23" s="393"/>
      <c r="D23" s="393" t="s">
        <v>1076</v>
      </c>
      <c r="E23" s="393"/>
      <c r="F23" s="393"/>
      <c r="G23" s="393"/>
      <c r="H23" s="393"/>
      <c r="I23" s="393"/>
      <c r="J23" s="393"/>
      <c r="K23" s="393"/>
    </row>
    <row r="24" spans="1:14" x14ac:dyDescent="0.25">
      <c r="A24" s="395" t="s">
        <v>1075</v>
      </c>
      <c r="B24" s="390"/>
    </row>
    <row r="25" spans="1:14" x14ac:dyDescent="0.25">
      <c r="A25" s="390" t="s">
        <v>1055</v>
      </c>
      <c r="B25" s="404"/>
      <c r="D25" t="s">
        <v>1074</v>
      </c>
      <c r="F25" t="s">
        <v>1073</v>
      </c>
      <c r="I25">
        <v>2</v>
      </c>
    </row>
    <row r="26" spans="1:14" x14ac:dyDescent="0.25">
      <c r="A26" s="390" t="s">
        <v>1054</v>
      </c>
      <c r="B26" s="404"/>
      <c r="D26" t="s">
        <v>1072</v>
      </c>
      <c r="F26" t="s">
        <v>1071</v>
      </c>
      <c r="I26">
        <v>2</v>
      </c>
      <c r="J26" s="116" t="s">
        <v>1070</v>
      </c>
      <c r="K26" s="116"/>
    </row>
    <row r="27" spans="1:14" x14ac:dyDescent="0.25">
      <c r="A27" s="390" t="s">
        <v>1053</v>
      </c>
      <c r="B27" s="404"/>
      <c r="D27" t="s">
        <v>1069</v>
      </c>
      <c r="F27" t="s">
        <v>1068</v>
      </c>
      <c r="I27">
        <v>2</v>
      </c>
      <c r="J27" s="407" t="s">
        <v>1067</v>
      </c>
      <c r="K27" s="407"/>
    </row>
    <row r="28" spans="1:14" x14ac:dyDescent="0.25">
      <c r="A28" s="390" t="s">
        <v>1052</v>
      </c>
      <c r="B28" s="404"/>
      <c r="E28" t="s">
        <v>1066</v>
      </c>
    </row>
    <row r="29" spans="1:14" x14ac:dyDescent="0.25">
      <c r="A29" s="390" t="s">
        <v>1051</v>
      </c>
      <c r="B29" s="404"/>
      <c r="E29" t="s">
        <v>1065</v>
      </c>
    </row>
    <row r="30" spans="1:14" x14ac:dyDescent="0.25">
      <c r="A30" s="390" t="s">
        <v>1050</v>
      </c>
      <c r="B30" s="404"/>
    </row>
    <row r="31" spans="1:14" x14ac:dyDescent="0.25">
      <c r="A31" s="390" t="s">
        <v>1049</v>
      </c>
      <c r="B31" s="404"/>
    </row>
    <row r="32" spans="1:14" x14ac:dyDescent="0.25">
      <c r="A32" s="390" t="s">
        <v>1048</v>
      </c>
      <c r="B32" s="404"/>
    </row>
    <row r="33" spans="1:13" x14ac:dyDescent="0.25">
      <c r="A33" s="390" t="s">
        <v>1047</v>
      </c>
      <c r="B33" s="404"/>
    </row>
    <row r="34" spans="1:13" x14ac:dyDescent="0.25">
      <c r="A34" s="390" t="s">
        <v>1046</v>
      </c>
      <c r="B34" s="404"/>
      <c r="D34" t="s">
        <v>1839</v>
      </c>
    </row>
    <row r="35" spans="1:13" x14ac:dyDescent="0.25">
      <c r="D35" t="s">
        <v>1840</v>
      </c>
    </row>
    <row r="37" spans="1:13" x14ac:dyDescent="0.25">
      <c r="A37" s="393" t="s">
        <v>1063</v>
      </c>
      <c r="B37" s="393"/>
      <c r="C37" s="393"/>
      <c r="D37" s="393"/>
      <c r="E37" s="393"/>
      <c r="F37" s="393" t="s">
        <v>1064</v>
      </c>
      <c r="G37" s="393"/>
      <c r="H37" s="393"/>
      <c r="I37" s="393"/>
      <c r="J37" s="393"/>
      <c r="K37" s="393"/>
    </row>
    <row r="38" spans="1:13" x14ac:dyDescent="0.25">
      <c r="A38" s="395" t="s">
        <v>1063</v>
      </c>
      <c r="B38" s="390" t="s">
        <v>1055</v>
      </c>
      <c r="C38" s="390" t="s">
        <v>1054</v>
      </c>
      <c r="D38" s="390" t="s">
        <v>1053</v>
      </c>
      <c r="E38" s="390" t="s">
        <v>1052</v>
      </c>
      <c r="F38" s="390" t="s">
        <v>1051</v>
      </c>
      <c r="G38" s="390" t="s">
        <v>1050</v>
      </c>
      <c r="H38" s="390" t="s">
        <v>1049</v>
      </c>
      <c r="I38" s="390" t="s">
        <v>1048</v>
      </c>
      <c r="J38" s="390" t="s">
        <v>1047</v>
      </c>
      <c r="K38" s="390" t="s">
        <v>1046</v>
      </c>
    </row>
    <row r="39" spans="1:13" x14ac:dyDescent="0.25">
      <c r="A39" s="390" t="s">
        <v>1055</v>
      </c>
      <c r="B39" s="404" t="e">
        <f t="array" ref="B39:K48">MMULT(TRANSPOSE(B7:K16),B7:K16)</f>
        <v>#VALUE!</v>
      </c>
      <c r="C39" s="404" t="e">
        <v>#VALUE!</v>
      </c>
      <c r="D39" s="404" t="e">
        <v>#VALUE!</v>
      </c>
      <c r="E39" s="404" t="e">
        <v>#VALUE!</v>
      </c>
      <c r="F39" s="404" t="e">
        <v>#VALUE!</v>
      </c>
      <c r="G39" s="404" t="e">
        <v>#VALUE!</v>
      </c>
      <c r="H39" s="404" t="e">
        <v>#VALUE!</v>
      </c>
      <c r="I39" s="404" t="e">
        <v>#VALUE!</v>
      </c>
      <c r="J39" s="404" t="e">
        <v>#VALUE!</v>
      </c>
      <c r="K39" s="404" t="e">
        <v>#VALUE!</v>
      </c>
      <c r="M39" t="s">
        <v>1062</v>
      </c>
    </row>
    <row r="40" spans="1:13" x14ac:dyDescent="0.25">
      <c r="A40" s="390" t="s">
        <v>1054</v>
      </c>
      <c r="B40" s="405" t="e">
        <v>#VALUE!</v>
      </c>
      <c r="C40" s="404" t="e">
        <v>#VALUE!</v>
      </c>
      <c r="D40" s="404" t="e">
        <v>#VALUE!</v>
      </c>
      <c r="E40" s="404" t="e">
        <v>#VALUE!</v>
      </c>
      <c r="F40" s="404" t="e">
        <v>#VALUE!</v>
      </c>
      <c r="G40" s="404" t="e">
        <v>#VALUE!</v>
      </c>
      <c r="H40" s="404" t="e">
        <v>#VALUE!</v>
      </c>
      <c r="I40" s="404" t="e">
        <v>#VALUE!</v>
      </c>
      <c r="J40" s="404" t="e">
        <v>#VALUE!</v>
      </c>
      <c r="K40" s="404" t="e">
        <v>#VALUE!</v>
      </c>
    </row>
    <row r="41" spans="1:13" x14ac:dyDescent="0.25">
      <c r="A41" s="390" t="s">
        <v>1053</v>
      </c>
      <c r="B41" s="405" t="e">
        <v>#VALUE!</v>
      </c>
      <c r="C41" s="404" t="e">
        <v>#VALUE!</v>
      </c>
      <c r="D41" s="404" t="e">
        <v>#VALUE!</v>
      </c>
      <c r="E41" s="404" t="e">
        <v>#VALUE!</v>
      </c>
      <c r="F41" s="404" t="e">
        <v>#VALUE!</v>
      </c>
      <c r="G41" s="404" t="e">
        <v>#VALUE!</v>
      </c>
      <c r="H41" s="404" t="e">
        <v>#VALUE!</v>
      </c>
      <c r="I41" s="404" t="e">
        <v>#VALUE!</v>
      </c>
      <c r="J41" s="404" t="e">
        <v>#VALUE!</v>
      </c>
      <c r="K41" s="404" t="e">
        <v>#VALUE!</v>
      </c>
      <c r="M41" t="s">
        <v>1061</v>
      </c>
    </row>
    <row r="42" spans="1:13" x14ac:dyDescent="0.25">
      <c r="A42" s="390" t="s">
        <v>1052</v>
      </c>
      <c r="B42" s="405" t="e">
        <v>#VALUE!</v>
      </c>
      <c r="C42" s="404" t="e">
        <v>#VALUE!</v>
      </c>
      <c r="D42" s="404" t="e">
        <v>#VALUE!</v>
      </c>
      <c r="E42" s="404" t="e">
        <v>#VALUE!</v>
      </c>
      <c r="F42" s="404" t="e">
        <v>#VALUE!</v>
      </c>
      <c r="G42" s="404" t="e">
        <v>#VALUE!</v>
      </c>
      <c r="H42" s="404" t="e">
        <v>#VALUE!</v>
      </c>
      <c r="I42" s="404" t="e">
        <v>#VALUE!</v>
      </c>
      <c r="J42" s="404" t="e">
        <v>#VALUE!</v>
      </c>
      <c r="K42" s="404" t="e">
        <v>#VALUE!</v>
      </c>
    </row>
    <row r="43" spans="1:13" x14ac:dyDescent="0.25">
      <c r="A43" s="390" t="s">
        <v>1051</v>
      </c>
      <c r="B43" s="405" t="e">
        <v>#VALUE!</v>
      </c>
      <c r="C43" s="404" t="e">
        <v>#VALUE!</v>
      </c>
      <c r="D43" s="404" t="e">
        <v>#VALUE!</v>
      </c>
      <c r="E43" s="404" t="e">
        <v>#VALUE!</v>
      </c>
      <c r="F43" s="404" t="e">
        <v>#VALUE!</v>
      </c>
      <c r="G43" s="404" t="e">
        <v>#VALUE!</v>
      </c>
      <c r="H43" s="404" t="e">
        <v>#VALUE!</v>
      </c>
      <c r="I43" s="404" t="e">
        <v>#VALUE!</v>
      </c>
      <c r="J43" s="404" t="e">
        <v>#VALUE!</v>
      </c>
      <c r="K43" s="404" t="e">
        <v>#VALUE!</v>
      </c>
      <c r="M43" t="s">
        <v>1060</v>
      </c>
    </row>
    <row r="44" spans="1:13" x14ac:dyDescent="0.25">
      <c r="A44" s="390" t="s">
        <v>1050</v>
      </c>
      <c r="B44" s="404" t="e">
        <v>#VALUE!</v>
      </c>
      <c r="C44" s="404" t="e">
        <v>#VALUE!</v>
      </c>
      <c r="D44" s="404" t="e">
        <v>#VALUE!</v>
      </c>
      <c r="E44" s="404" t="e">
        <v>#VALUE!</v>
      </c>
      <c r="F44" s="404" t="e">
        <v>#VALUE!</v>
      </c>
      <c r="G44" s="404" t="e">
        <v>#VALUE!</v>
      </c>
      <c r="H44" s="404" t="e">
        <v>#VALUE!</v>
      </c>
      <c r="I44" s="404" t="e">
        <v>#VALUE!</v>
      </c>
      <c r="J44" s="404" t="e">
        <v>#VALUE!</v>
      </c>
      <c r="K44" s="404" t="e">
        <v>#VALUE!</v>
      </c>
    </row>
    <row r="45" spans="1:13" x14ac:dyDescent="0.25">
      <c r="A45" s="390" t="s">
        <v>1049</v>
      </c>
      <c r="B45" s="404" t="e">
        <v>#VALUE!</v>
      </c>
      <c r="C45" s="404" t="e">
        <v>#VALUE!</v>
      </c>
      <c r="D45" s="404" t="e">
        <v>#VALUE!</v>
      </c>
      <c r="E45" s="404" t="e">
        <v>#VALUE!</v>
      </c>
      <c r="F45" s="404" t="e">
        <v>#VALUE!</v>
      </c>
      <c r="G45" s="404" t="e">
        <v>#VALUE!</v>
      </c>
      <c r="H45" s="404" t="e">
        <v>#VALUE!</v>
      </c>
      <c r="I45" s="404" t="e">
        <v>#VALUE!</v>
      </c>
      <c r="J45" s="404" t="e">
        <v>#VALUE!</v>
      </c>
      <c r="K45" s="404" t="e">
        <v>#VALUE!</v>
      </c>
      <c r="M45" t="s">
        <v>1059</v>
      </c>
    </row>
    <row r="46" spans="1:13" x14ac:dyDescent="0.25">
      <c r="A46" s="390" t="s">
        <v>1048</v>
      </c>
      <c r="B46" s="404" t="e">
        <v>#VALUE!</v>
      </c>
      <c r="C46" s="404" t="e">
        <v>#VALUE!</v>
      </c>
      <c r="D46" s="404" t="e">
        <v>#VALUE!</v>
      </c>
      <c r="E46" s="404" t="e">
        <v>#VALUE!</v>
      </c>
      <c r="F46" s="404" t="e">
        <v>#VALUE!</v>
      </c>
      <c r="G46" s="404" t="e">
        <v>#VALUE!</v>
      </c>
      <c r="H46" s="404" t="e">
        <v>#VALUE!</v>
      </c>
      <c r="I46" s="404" t="e">
        <v>#VALUE!</v>
      </c>
      <c r="J46" s="404" t="e">
        <v>#VALUE!</v>
      </c>
      <c r="K46" s="404" t="e">
        <v>#VALUE!</v>
      </c>
    </row>
    <row r="47" spans="1:13" x14ac:dyDescent="0.25">
      <c r="A47" s="390" t="s">
        <v>1047</v>
      </c>
      <c r="B47" s="405" t="e">
        <v>#VALUE!</v>
      </c>
      <c r="C47" s="404" t="e">
        <v>#VALUE!</v>
      </c>
      <c r="D47" s="404" t="e">
        <v>#VALUE!</v>
      </c>
      <c r="E47" s="404" t="e">
        <v>#VALUE!</v>
      </c>
      <c r="F47" s="404" t="e">
        <v>#VALUE!</v>
      </c>
      <c r="G47" s="404" t="e">
        <v>#VALUE!</v>
      </c>
      <c r="H47" s="404" t="e">
        <v>#VALUE!</v>
      </c>
      <c r="I47" s="404" t="e">
        <v>#VALUE!</v>
      </c>
      <c r="J47" s="404" t="e">
        <v>#VALUE!</v>
      </c>
      <c r="K47" s="404" t="e">
        <v>#VALUE!</v>
      </c>
      <c r="M47" t="s">
        <v>1058</v>
      </c>
    </row>
    <row r="48" spans="1:13" x14ac:dyDescent="0.25">
      <c r="A48" s="390" t="s">
        <v>1046</v>
      </c>
      <c r="B48" s="405" t="e">
        <v>#VALUE!</v>
      </c>
      <c r="C48" s="404" t="e">
        <v>#VALUE!</v>
      </c>
      <c r="D48" s="404" t="e">
        <v>#VALUE!</v>
      </c>
      <c r="E48" s="404" t="e">
        <v>#VALUE!</v>
      </c>
      <c r="F48" s="404" t="e">
        <v>#VALUE!</v>
      </c>
      <c r="G48" s="404" t="e">
        <v>#VALUE!</v>
      </c>
      <c r="H48" s="404" t="e">
        <v>#VALUE!</v>
      </c>
      <c r="I48" s="404" t="e">
        <v>#VALUE!</v>
      </c>
      <c r="J48" s="404" t="e">
        <v>#VALUE!</v>
      </c>
      <c r="K48" s="404" t="e">
        <v>#VALUE!</v>
      </c>
    </row>
    <row r="49" spans="1:11" x14ac:dyDescent="0.25">
      <c r="B49" s="406" t="s">
        <v>1057</v>
      </c>
      <c r="C49" s="406"/>
      <c r="D49" s="406"/>
      <c r="E49" s="406"/>
      <c r="F49" s="406"/>
      <c r="G49" s="406"/>
    </row>
    <row r="51" spans="1:11" x14ac:dyDescent="0.25">
      <c r="A51" s="393" t="s">
        <v>1045</v>
      </c>
      <c r="B51" s="393"/>
      <c r="C51" s="393"/>
      <c r="D51" s="393"/>
      <c r="E51" s="393"/>
      <c r="F51" s="393" t="s">
        <v>1056</v>
      </c>
      <c r="G51" s="393"/>
      <c r="H51" s="393"/>
      <c r="I51" s="393"/>
      <c r="J51" s="393"/>
      <c r="K51" s="393"/>
    </row>
    <row r="52" spans="1:11" x14ac:dyDescent="0.25">
      <c r="A52" s="395" t="s">
        <v>682</v>
      </c>
      <c r="B52" s="390" t="s">
        <v>1055</v>
      </c>
      <c r="C52" s="390" t="s">
        <v>1054</v>
      </c>
      <c r="D52" s="390" t="s">
        <v>1053</v>
      </c>
      <c r="E52" s="390" t="s">
        <v>1052</v>
      </c>
      <c r="F52" s="390" t="s">
        <v>1051</v>
      </c>
      <c r="G52" s="390" t="s">
        <v>1050</v>
      </c>
      <c r="H52" s="390" t="s">
        <v>1049</v>
      </c>
      <c r="I52" s="390" t="s">
        <v>1048</v>
      </c>
      <c r="J52" s="390" t="s">
        <v>1047</v>
      </c>
      <c r="K52" s="390" t="s">
        <v>1046</v>
      </c>
    </row>
    <row r="53" spans="1:11" x14ac:dyDescent="0.25">
      <c r="A53" s="390" t="s">
        <v>1055</v>
      </c>
      <c r="B53" s="404" t="e">
        <f t="array" ref="B53:K62">MMULT(B7:K16,TRANSPOSE(B7:K16))</f>
        <v>#VALUE!</v>
      </c>
      <c r="C53" s="404" t="e">
        <v>#VALUE!</v>
      </c>
      <c r="D53" s="404" t="e">
        <v>#VALUE!</v>
      </c>
      <c r="E53" s="404" t="e">
        <v>#VALUE!</v>
      </c>
      <c r="F53" s="404" t="e">
        <v>#VALUE!</v>
      </c>
      <c r="G53" s="404" t="e">
        <v>#VALUE!</v>
      </c>
      <c r="H53" s="404" t="e">
        <v>#VALUE!</v>
      </c>
      <c r="I53" s="404" t="e">
        <v>#VALUE!</v>
      </c>
      <c r="J53" s="404" t="e">
        <v>#VALUE!</v>
      </c>
      <c r="K53" s="404" t="e">
        <v>#VALUE!</v>
      </c>
    </row>
    <row r="54" spans="1:11" x14ac:dyDescent="0.25">
      <c r="A54" s="390" t="s">
        <v>1054</v>
      </c>
      <c r="B54" s="405" t="e">
        <v>#VALUE!</v>
      </c>
      <c r="C54" s="404" t="e">
        <v>#VALUE!</v>
      </c>
      <c r="D54" s="404" t="e">
        <v>#VALUE!</v>
      </c>
      <c r="E54" s="404" t="e">
        <v>#VALUE!</v>
      </c>
      <c r="F54" s="404" t="e">
        <v>#VALUE!</v>
      </c>
      <c r="G54" s="404" t="e">
        <v>#VALUE!</v>
      </c>
      <c r="H54" s="404" t="e">
        <v>#VALUE!</v>
      </c>
      <c r="I54" s="404" t="e">
        <v>#VALUE!</v>
      </c>
      <c r="J54" s="404" t="e">
        <v>#VALUE!</v>
      </c>
      <c r="K54" s="404" t="e">
        <v>#VALUE!</v>
      </c>
    </row>
    <row r="55" spans="1:11" x14ac:dyDescent="0.25">
      <c r="A55" s="390" t="s">
        <v>1053</v>
      </c>
      <c r="B55" s="405" t="e">
        <v>#VALUE!</v>
      </c>
      <c r="C55" s="404" t="e">
        <v>#VALUE!</v>
      </c>
      <c r="D55" s="404" t="e">
        <v>#VALUE!</v>
      </c>
      <c r="E55" s="404" t="e">
        <v>#VALUE!</v>
      </c>
      <c r="F55" s="404" t="e">
        <v>#VALUE!</v>
      </c>
      <c r="G55" s="404" t="e">
        <v>#VALUE!</v>
      </c>
      <c r="H55" s="404" t="e">
        <v>#VALUE!</v>
      </c>
      <c r="I55" s="404" t="e">
        <v>#VALUE!</v>
      </c>
      <c r="J55" s="404" t="e">
        <v>#VALUE!</v>
      </c>
      <c r="K55" s="404" t="e">
        <v>#VALUE!</v>
      </c>
    </row>
    <row r="56" spans="1:11" x14ac:dyDescent="0.25">
      <c r="A56" s="390" t="s">
        <v>1052</v>
      </c>
      <c r="B56" s="405" t="e">
        <v>#VALUE!</v>
      </c>
      <c r="C56" s="404" t="e">
        <v>#VALUE!</v>
      </c>
      <c r="D56" s="404" t="e">
        <v>#VALUE!</v>
      </c>
      <c r="E56" s="404" t="e">
        <v>#VALUE!</v>
      </c>
      <c r="F56" s="404" t="e">
        <v>#VALUE!</v>
      </c>
      <c r="G56" s="404" t="e">
        <v>#VALUE!</v>
      </c>
      <c r="H56" s="404" t="e">
        <v>#VALUE!</v>
      </c>
      <c r="I56" s="404" t="e">
        <v>#VALUE!</v>
      </c>
      <c r="J56" s="404" t="e">
        <v>#VALUE!</v>
      </c>
      <c r="K56" s="404" t="e">
        <v>#VALUE!</v>
      </c>
    </row>
    <row r="57" spans="1:11" x14ac:dyDescent="0.25">
      <c r="A57" s="390" t="s">
        <v>1051</v>
      </c>
      <c r="B57" s="405" t="e">
        <v>#VALUE!</v>
      </c>
      <c r="C57" s="404" t="e">
        <v>#VALUE!</v>
      </c>
      <c r="D57" s="404" t="e">
        <v>#VALUE!</v>
      </c>
      <c r="E57" s="404" t="e">
        <v>#VALUE!</v>
      </c>
      <c r="F57" s="404" t="e">
        <v>#VALUE!</v>
      </c>
      <c r="G57" s="404" t="e">
        <v>#VALUE!</v>
      </c>
      <c r="H57" s="404" t="e">
        <v>#VALUE!</v>
      </c>
      <c r="I57" s="404" t="e">
        <v>#VALUE!</v>
      </c>
      <c r="J57" s="404" t="e">
        <v>#VALUE!</v>
      </c>
      <c r="K57" s="404" t="e">
        <v>#VALUE!</v>
      </c>
    </row>
    <row r="58" spans="1:11" x14ac:dyDescent="0.25">
      <c r="A58" s="390" t="s">
        <v>1050</v>
      </c>
      <c r="B58" s="404" t="e">
        <v>#VALUE!</v>
      </c>
      <c r="C58" s="404" t="e">
        <v>#VALUE!</v>
      </c>
      <c r="D58" s="404" t="e">
        <v>#VALUE!</v>
      </c>
      <c r="E58" s="404" t="e">
        <v>#VALUE!</v>
      </c>
      <c r="F58" s="404" t="e">
        <v>#VALUE!</v>
      </c>
      <c r="G58" s="404" t="e">
        <v>#VALUE!</v>
      </c>
      <c r="H58" s="404" t="e">
        <v>#VALUE!</v>
      </c>
      <c r="I58" s="404" t="e">
        <v>#VALUE!</v>
      </c>
      <c r="J58" s="404" t="e">
        <v>#VALUE!</v>
      </c>
      <c r="K58" s="404" t="e">
        <v>#VALUE!</v>
      </c>
    </row>
    <row r="59" spans="1:11" x14ac:dyDescent="0.25">
      <c r="A59" s="390" t="s">
        <v>1049</v>
      </c>
      <c r="B59" s="404" t="e">
        <v>#VALUE!</v>
      </c>
      <c r="C59" s="404" t="e">
        <v>#VALUE!</v>
      </c>
      <c r="D59" s="404" t="e">
        <v>#VALUE!</v>
      </c>
      <c r="E59" s="404" t="e">
        <v>#VALUE!</v>
      </c>
      <c r="F59" s="404" t="e">
        <v>#VALUE!</v>
      </c>
      <c r="G59" s="404" t="e">
        <v>#VALUE!</v>
      </c>
      <c r="H59" s="404" t="e">
        <v>#VALUE!</v>
      </c>
      <c r="I59" s="404" t="e">
        <v>#VALUE!</v>
      </c>
      <c r="J59" s="404" t="e">
        <v>#VALUE!</v>
      </c>
      <c r="K59" s="404" t="e">
        <v>#VALUE!</v>
      </c>
    </row>
    <row r="60" spans="1:11" x14ac:dyDescent="0.25">
      <c r="A60" s="390" t="s">
        <v>1048</v>
      </c>
      <c r="B60" s="404" t="e">
        <v>#VALUE!</v>
      </c>
      <c r="C60" s="404" t="e">
        <v>#VALUE!</v>
      </c>
      <c r="D60" s="404" t="e">
        <v>#VALUE!</v>
      </c>
      <c r="E60" s="404" t="e">
        <v>#VALUE!</v>
      </c>
      <c r="F60" s="404" t="e">
        <v>#VALUE!</v>
      </c>
      <c r="G60" s="404" t="e">
        <v>#VALUE!</v>
      </c>
      <c r="H60" s="404" t="e">
        <v>#VALUE!</v>
      </c>
      <c r="I60" s="404" t="e">
        <v>#VALUE!</v>
      </c>
      <c r="J60" s="404" t="e">
        <v>#VALUE!</v>
      </c>
      <c r="K60" s="404" t="e">
        <v>#VALUE!</v>
      </c>
    </row>
    <row r="61" spans="1:11" x14ac:dyDescent="0.25">
      <c r="A61" s="390" t="s">
        <v>1047</v>
      </c>
      <c r="B61" s="405" t="e">
        <v>#VALUE!</v>
      </c>
      <c r="C61" s="404" t="e">
        <v>#VALUE!</v>
      </c>
      <c r="D61" s="404" t="e">
        <v>#VALUE!</v>
      </c>
      <c r="E61" s="404" t="e">
        <v>#VALUE!</v>
      </c>
      <c r="F61" s="404" t="e">
        <v>#VALUE!</v>
      </c>
      <c r="G61" s="404" t="e">
        <v>#VALUE!</v>
      </c>
      <c r="H61" s="404" t="e">
        <v>#VALUE!</v>
      </c>
      <c r="I61" s="404" t="e">
        <v>#VALUE!</v>
      </c>
      <c r="J61" s="404" t="e">
        <v>#VALUE!</v>
      </c>
      <c r="K61" s="404" t="e">
        <v>#VALUE!</v>
      </c>
    </row>
    <row r="62" spans="1:11" x14ac:dyDescent="0.25">
      <c r="A62" s="390" t="s">
        <v>1046</v>
      </c>
      <c r="B62" s="405" t="e">
        <v>#VALUE!</v>
      </c>
      <c r="C62" s="404" t="e">
        <v>#VALUE!</v>
      </c>
      <c r="D62" s="404" t="e">
        <v>#VALUE!</v>
      </c>
      <c r="E62" s="404" t="e">
        <v>#VALUE!</v>
      </c>
      <c r="F62" s="404" t="e">
        <v>#VALUE!</v>
      </c>
      <c r="G62" s="404" t="e">
        <v>#VALUE!</v>
      </c>
      <c r="H62" s="404" t="e">
        <v>#VALUE!</v>
      </c>
      <c r="I62" s="404" t="e">
        <v>#VALUE!</v>
      </c>
      <c r="J62" s="404" t="e">
        <v>#VALUE!</v>
      </c>
      <c r="K62" s="404" t="e">
        <v>#VALUE!</v>
      </c>
    </row>
  </sheetData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shapeId="28673" r:id="rId3">
          <objectPr defaultSize="0" autoPict="0" r:id="rId4">
            <anchor moveWithCells="1">
              <from>
                <xdr:col>12</xdr:col>
                <xdr:colOff>95250</xdr:colOff>
                <xdr:row>21</xdr:row>
                <xdr:rowOff>85725</xdr:rowOff>
              </from>
              <to>
                <xdr:col>17</xdr:col>
                <xdr:colOff>352425</xdr:colOff>
                <xdr:row>37</xdr:row>
                <xdr:rowOff>85725</xdr:rowOff>
              </to>
            </anchor>
          </objectPr>
        </oleObject>
      </mc:Choice>
      <mc:Fallback>
        <oleObject shapeId="28673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AU665"/>
  <sheetViews>
    <sheetView topLeftCell="AA20" zoomScale="70" zoomScaleNormal="70" workbookViewId="0">
      <selection activeCell="AR28" sqref="AR28"/>
    </sheetView>
  </sheetViews>
  <sheetFormatPr baseColWidth="10" defaultRowHeight="15" x14ac:dyDescent="0.25"/>
  <sheetData>
    <row r="1" spans="1:47" ht="19.5" x14ac:dyDescent="0.25">
      <c r="A1" s="396" t="s">
        <v>1105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Y1" s="396"/>
      <c r="Z1" s="396"/>
      <c r="AA1" s="396"/>
      <c r="AB1" s="396"/>
      <c r="AC1" s="396"/>
      <c r="AD1" s="396"/>
      <c r="AE1" s="396"/>
      <c r="AF1" s="396"/>
      <c r="AG1" s="396"/>
      <c r="AH1" s="396"/>
      <c r="AI1" s="396"/>
    </row>
    <row r="2" spans="1:47" ht="19.5" x14ac:dyDescent="0.25">
      <c r="A2" s="424" t="s">
        <v>1104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M2" s="424" t="s">
        <v>1103</v>
      </c>
      <c r="N2" s="396"/>
      <c r="O2" s="396"/>
      <c r="P2" s="396"/>
      <c r="Q2" s="396"/>
      <c r="R2" s="396"/>
      <c r="S2" s="396"/>
      <c r="T2" s="396"/>
      <c r="U2" s="396"/>
      <c r="V2" s="396"/>
      <c r="W2" s="396"/>
      <c r="Y2" s="424" t="s">
        <v>1102</v>
      </c>
      <c r="Z2" s="396"/>
      <c r="AA2" s="396"/>
      <c r="AB2" s="396"/>
      <c r="AC2" s="396"/>
      <c r="AD2" s="396"/>
      <c r="AE2" s="396"/>
      <c r="AF2" s="396"/>
      <c r="AG2" s="396"/>
      <c r="AH2" s="396"/>
      <c r="AI2" s="396"/>
    </row>
    <row r="3" spans="1:47" x14ac:dyDescent="0.25">
      <c r="A3" s="395"/>
      <c r="B3" s="390" t="s">
        <v>11</v>
      </c>
      <c r="C3" s="390" t="s">
        <v>12</v>
      </c>
      <c r="D3" s="390" t="s">
        <v>13</v>
      </c>
      <c r="E3" s="390" t="s">
        <v>14</v>
      </c>
      <c r="F3" s="390" t="s">
        <v>15</v>
      </c>
      <c r="G3" s="390" t="s">
        <v>16</v>
      </c>
      <c r="H3" s="390" t="s">
        <v>17</v>
      </c>
      <c r="I3" s="390" t="s">
        <v>18</v>
      </c>
      <c r="J3" s="390" t="s">
        <v>618</v>
      </c>
      <c r="K3" s="390" t="s">
        <v>619</v>
      </c>
      <c r="M3" s="395"/>
      <c r="N3" s="390" t="s">
        <v>11</v>
      </c>
      <c r="O3" s="390" t="s">
        <v>12</v>
      </c>
      <c r="P3" s="390" t="s">
        <v>13</v>
      </c>
      <c r="Q3" s="390" t="s">
        <v>14</v>
      </c>
      <c r="R3" s="390" t="s">
        <v>15</v>
      </c>
      <c r="S3" s="390" t="s">
        <v>16</v>
      </c>
      <c r="T3" s="390" t="s">
        <v>17</v>
      </c>
      <c r="U3" s="390" t="s">
        <v>18</v>
      </c>
      <c r="V3" s="390" t="s">
        <v>618</v>
      </c>
      <c r="W3" s="390" t="s">
        <v>619</v>
      </c>
      <c r="Y3" s="395"/>
      <c r="Z3" s="390" t="s">
        <v>685</v>
      </c>
      <c r="AA3" s="390" t="s">
        <v>686</v>
      </c>
      <c r="AB3" s="390" t="s">
        <v>687</v>
      </c>
      <c r="AC3" s="390" t="s">
        <v>688</v>
      </c>
      <c r="AD3" s="390" t="s">
        <v>689</v>
      </c>
      <c r="AE3" s="390" t="s">
        <v>690</v>
      </c>
      <c r="AF3" s="390" t="s">
        <v>691</v>
      </c>
      <c r="AG3" s="390" t="s">
        <v>692</v>
      </c>
      <c r="AH3" s="390" t="s">
        <v>693</v>
      </c>
      <c r="AI3" s="390" t="s">
        <v>694</v>
      </c>
    </row>
    <row r="4" spans="1:47" x14ac:dyDescent="0.25">
      <c r="A4" s="393" t="s">
        <v>997</v>
      </c>
      <c r="B4" s="394" t="e">
        <f t="shared" ref="B4:K4" si="0">AVERAGE(B8:B107)</f>
        <v>#DIV/0!</v>
      </c>
      <c r="C4" s="394" t="e">
        <f t="shared" si="0"/>
        <v>#DIV/0!</v>
      </c>
      <c r="D4" s="394" t="e">
        <f t="shared" si="0"/>
        <v>#DIV/0!</v>
      </c>
      <c r="E4" s="394" t="e">
        <f t="shared" si="0"/>
        <v>#DIV/0!</v>
      </c>
      <c r="F4" s="394" t="e">
        <f t="shared" si="0"/>
        <v>#DIV/0!</v>
      </c>
      <c r="G4" s="394" t="e">
        <f t="shared" si="0"/>
        <v>#DIV/0!</v>
      </c>
      <c r="H4" s="394" t="e">
        <f t="shared" si="0"/>
        <v>#DIV/0!</v>
      </c>
      <c r="I4" s="394" t="e">
        <f t="shared" si="0"/>
        <v>#DIV/0!</v>
      </c>
      <c r="J4" s="394" t="e">
        <f t="shared" si="0"/>
        <v>#DIV/0!</v>
      </c>
      <c r="K4" s="394" t="e">
        <f t="shared" si="0"/>
        <v>#DIV/0!</v>
      </c>
      <c r="M4" s="393" t="s">
        <v>997</v>
      </c>
      <c r="N4" s="394" t="e">
        <f t="shared" ref="N4:W4" si="1">AVERAGE(N8:N107)</f>
        <v>#DIV/0!</v>
      </c>
      <c r="O4" s="394" t="e">
        <f t="shared" si="1"/>
        <v>#DIV/0!</v>
      </c>
      <c r="P4" s="394" t="e">
        <f t="shared" si="1"/>
        <v>#DIV/0!</v>
      </c>
      <c r="Q4" s="394" t="e">
        <f t="shared" si="1"/>
        <v>#DIV/0!</v>
      </c>
      <c r="R4" s="394" t="e">
        <f t="shared" si="1"/>
        <v>#DIV/0!</v>
      </c>
      <c r="S4" s="394" t="e">
        <f t="shared" si="1"/>
        <v>#DIV/0!</v>
      </c>
      <c r="T4" s="394" t="e">
        <f t="shared" si="1"/>
        <v>#DIV/0!</v>
      </c>
      <c r="U4" s="394" t="e">
        <f t="shared" si="1"/>
        <v>#DIV/0!</v>
      </c>
      <c r="V4" s="394" t="e">
        <f t="shared" si="1"/>
        <v>#DIV/0!</v>
      </c>
      <c r="W4" s="394" t="e">
        <f t="shared" si="1"/>
        <v>#DIV/0!</v>
      </c>
      <c r="Y4" s="393" t="s">
        <v>997</v>
      </c>
      <c r="Z4" s="394" t="e">
        <f t="shared" ref="Z4:AI4" si="2">AVERAGE(Z8:Z107)</f>
        <v>#NUM!</v>
      </c>
      <c r="AA4" s="394" t="e">
        <f t="shared" si="2"/>
        <v>#NUM!</v>
      </c>
      <c r="AB4" s="394" t="e">
        <f t="shared" si="2"/>
        <v>#NUM!</v>
      </c>
      <c r="AC4" s="394" t="e">
        <f t="shared" si="2"/>
        <v>#NUM!</v>
      </c>
      <c r="AD4" s="394" t="e">
        <f t="shared" si="2"/>
        <v>#NUM!</v>
      </c>
      <c r="AE4" s="394" t="e">
        <f t="shared" si="2"/>
        <v>#NUM!</v>
      </c>
      <c r="AF4" s="394" t="e">
        <f t="shared" si="2"/>
        <v>#NUM!</v>
      </c>
      <c r="AG4" s="394" t="e">
        <f t="shared" si="2"/>
        <v>#NUM!</v>
      </c>
      <c r="AH4" s="394" t="e">
        <f t="shared" si="2"/>
        <v>#NUM!</v>
      </c>
      <c r="AI4" s="394" t="e">
        <f t="shared" si="2"/>
        <v>#NUM!</v>
      </c>
    </row>
    <row r="5" spans="1:47" x14ac:dyDescent="0.25">
      <c r="A5" s="393" t="s">
        <v>995</v>
      </c>
      <c r="B5" s="423" t="e">
        <f t="shared" ref="B5:K5" si="3">_xlfn.STDEV.P(B8:B107)</f>
        <v>#DIV/0!</v>
      </c>
      <c r="C5" s="423" t="e">
        <f t="shared" si="3"/>
        <v>#DIV/0!</v>
      </c>
      <c r="D5" s="423" t="e">
        <f t="shared" si="3"/>
        <v>#DIV/0!</v>
      </c>
      <c r="E5" s="423" t="e">
        <f t="shared" si="3"/>
        <v>#DIV/0!</v>
      </c>
      <c r="F5" s="423" t="e">
        <f t="shared" si="3"/>
        <v>#DIV/0!</v>
      </c>
      <c r="G5" s="423" t="e">
        <f t="shared" si="3"/>
        <v>#DIV/0!</v>
      </c>
      <c r="H5" s="423" t="e">
        <f t="shared" si="3"/>
        <v>#DIV/0!</v>
      </c>
      <c r="I5" s="423" t="e">
        <f t="shared" si="3"/>
        <v>#DIV/0!</v>
      </c>
      <c r="J5" s="423" t="e">
        <f t="shared" si="3"/>
        <v>#DIV/0!</v>
      </c>
      <c r="K5" s="423" t="e">
        <f t="shared" si="3"/>
        <v>#DIV/0!</v>
      </c>
      <c r="M5" s="393" t="s">
        <v>995</v>
      </c>
      <c r="N5" s="423" t="e">
        <f t="shared" ref="N5:W5" si="4">_xlfn.STDEV.P(N8:N107)</f>
        <v>#DIV/0!</v>
      </c>
      <c r="O5" s="423" t="e">
        <f t="shared" si="4"/>
        <v>#DIV/0!</v>
      </c>
      <c r="P5" s="423" t="e">
        <f t="shared" si="4"/>
        <v>#DIV/0!</v>
      </c>
      <c r="Q5" s="423" t="e">
        <f t="shared" si="4"/>
        <v>#DIV/0!</v>
      </c>
      <c r="R5" s="423" t="e">
        <f t="shared" si="4"/>
        <v>#DIV/0!</v>
      </c>
      <c r="S5" s="423" t="e">
        <f t="shared" si="4"/>
        <v>#DIV/0!</v>
      </c>
      <c r="T5" s="423" t="e">
        <f t="shared" si="4"/>
        <v>#DIV/0!</v>
      </c>
      <c r="U5" s="423" t="e">
        <f t="shared" si="4"/>
        <v>#DIV/0!</v>
      </c>
      <c r="V5" s="423" t="e">
        <f t="shared" si="4"/>
        <v>#DIV/0!</v>
      </c>
      <c r="W5" s="423" t="e">
        <f t="shared" si="4"/>
        <v>#DIV/0!</v>
      </c>
      <c r="Y5" s="393" t="s">
        <v>995</v>
      </c>
      <c r="Z5" s="423" t="e">
        <f t="shared" ref="Z5:AI5" si="5">_xlfn.STDEV.P(Z8:Z107)</f>
        <v>#NUM!</v>
      </c>
      <c r="AA5" s="423" t="e">
        <f t="shared" si="5"/>
        <v>#NUM!</v>
      </c>
      <c r="AB5" s="423" t="e">
        <f t="shared" si="5"/>
        <v>#NUM!</v>
      </c>
      <c r="AC5" s="423" t="e">
        <f t="shared" si="5"/>
        <v>#NUM!</v>
      </c>
      <c r="AD5" s="423" t="e">
        <f t="shared" si="5"/>
        <v>#NUM!</v>
      </c>
      <c r="AE5" s="423" t="e">
        <f t="shared" si="5"/>
        <v>#NUM!</v>
      </c>
      <c r="AF5" s="423" t="e">
        <f t="shared" si="5"/>
        <v>#NUM!</v>
      </c>
      <c r="AG5" s="423" t="e">
        <f t="shared" si="5"/>
        <v>#NUM!</v>
      </c>
      <c r="AH5" s="423" t="e">
        <f t="shared" si="5"/>
        <v>#NUM!</v>
      </c>
      <c r="AI5" s="423" t="e">
        <f t="shared" si="5"/>
        <v>#NUM!</v>
      </c>
    </row>
    <row r="6" spans="1:47" x14ac:dyDescent="0.25">
      <c r="A6" s="393" t="s">
        <v>993</v>
      </c>
      <c r="B6" s="392">
        <f>COUNT(B8:B107)</f>
        <v>0</v>
      </c>
      <c r="C6" s="391"/>
      <c r="D6" s="391"/>
      <c r="E6" s="391"/>
      <c r="F6" s="391"/>
      <c r="G6" s="391"/>
      <c r="H6" s="391"/>
      <c r="I6" s="391"/>
      <c r="J6" s="391"/>
      <c r="K6" s="391"/>
      <c r="M6" s="393" t="s">
        <v>993</v>
      </c>
      <c r="N6" s="392">
        <f>COUNT(N8:N107)</f>
        <v>0</v>
      </c>
      <c r="O6" s="391"/>
      <c r="P6" s="391"/>
      <c r="Q6" s="391"/>
      <c r="R6" s="391"/>
      <c r="S6" s="391"/>
      <c r="T6" s="391"/>
      <c r="U6" s="391"/>
      <c r="V6" s="391"/>
      <c r="W6" s="391"/>
      <c r="Y6" s="393" t="s">
        <v>993</v>
      </c>
      <c r="Z6" s="392">
        <f>COUNT(Z8:Z107)</f>
        <v>0</v>
      </c>
      <c r="AA6" s="391"/>
      <c r="AB6" s="391"/>
      <c r="AC6" s="391"/>
      <c r="AD6" s="391"/>
      <c r="AE6" s="391"/>
      <c r="AF6" s="391"/>
      <c r="AG6" s="391"/>
      <c r="AH6" s="391"/>
      <c r="AI6" s="391"/>
    </row>
    <row r="7" spans="1:47" x14ac:dyDescent="0.25">
      <c r="A7" s="390" t="s">
        <v>837</v>
      </c>
      <c r="B7" s="390" t="s">
        <v>11</v>
      </c>
      <c r="C7" s="390" t="s">
        <v>12</v>
      </c>
      <c r="D7" s="390" t="s">
        <v>13</v>
      </c>
      <c r="E7" s="390" t="s">
        <v>14</v>
      </c>
      <c r="F7" s="390" t="s">
        <v>15</v>
      </c>
      <c r="G7" s="390" t="s">
        <v>16</v>
      </c>
      <c r="H7" s="390" t="s">
        <v>17</v>
      </c>
      <c r="I7" s="390" t="s">
        <v>18</v>
      </c>
      <c r="J7" s="390" t="s">
        <v>618</v>
      </c>
      <c r="K7" s="390" t="s">
        <v>619</v>
      </c>
      <c r="M7" s="390" t="s">
        <v>837</v>
      </c>
      <c r="N7" s="390" t="s">
        <v>11</v>
      </c>
      <c r="O7" s="390" t="s">
        <v>12</v>
      </c>
      <c r="P7" s="390" t="s">
        <v>13</v>
      </c>
      <c r="Q7" s="390" t="s">
        <v>14</v>
      </c>
      <c r="R7" s="390" t="s">
        <v>15</v>
      </c>
      <c r="S7" s="390" t="s">
        <v>16</v>
      </c>
      <c r="T7" s="390" t="s">
        <v>17</v>
      </c>
      <c r="U7" s="390" t="s">
        <v>18</v>
      </c>
      <c r="V7" s="390" t="s">
        <v>618</v>
      </c>
      <c r="W7" s="390" t="s">
        <v>619</v>
      </c>
      <c r="Y7" s="390" t="s">
        <v>837</v>
      </c>
      <c r="Z7" s="390" t="s">
        <v>685</v>
      </c>
      <c r="AA7" s="390" t="s">
        <v>686</v>
      </c>
      <c r="AB7" s="390" t="s">
        <v>687</v>
      </c>
      <c r="AC7" s="390" t="s">
        <v>688</v>
      </c>
      <c r="AD7" s="390" t="s">
        <v>689</v>
      </c>
      <c r="AE7" s="390" t="s">
        <v>690</v>
      </c>
      <c r="AF7" s="390" t="s">
        <v>691</v>
      </c>
      <c r="AG7" s="390" t="s">
        <v>692</v>
      </c>
      <c r="AH7" s="390" t="s">
        <v>693</v>
      </c>
      <c r="AI7" s="390" t="s">
        <v>694</v>
      </c>
      <c r="AK7" t="s">
        <v>1101</v>
      </c>
    </row>
    <row r="8" spans="1:47" x14ac:dyDescent="0.25">
      <c r="A8" s="389">
        <v>1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116" t="s">
        <v>1100</v>
      </c>
      <c r="M8" s="389">
        <v>1</v>
      </c>
      <c r="N8" s="292"/>
      <c r="O8" s="292"/>
      <c r="P8" s="292"/>
      <c r="Q8" s="292"/>
      <c r="R8" s="292"/>
      <c r="S8" s="292"/>
      <c r="T8" s="292"/>
      <c r="U8" s="292"/>
      <c r="V8" s="292"/>
      <c r="W8" s="292"/>
      <c r="Y8" s="389">
        <v>1</v>
      </c>
      <c r="Z8" s="292" t="e">
        <f t="shared" ref="Z8:Z39" si="6">_xlfn.NORM.INV(N8,0, 1)</f>
        <v>#NUM!</v>
      </c>
      <c r="AA8" s="292" t="e">
        <f t="shared" ref="AA8:AA39" si="7">_xlfn.NORM.INV(O8,0, 1)</f>
        <v>#NUM!</v>
      </c>
      <c r="AB8" s="292" t="e">
        <f t="shared" ref="AB8:AB39" si="8">_xlfn.NORM.INV(P8,0, 1)</f>
        <v>#NUM!</v>
      </c>
      <c r="AC8" s="292" t="e">
        <f t="shared" ref="AC8:AC39" si="9">_xlfn.NORM.INV(Q8,0, 1)</f>
        <v>#NUM!</v>
      </c>
      <c r="AD8" s="292" t="e">
        <f t="shared" ref="AD8:AD39" si="10">_xlfn.NORM.INV(R8,0, 1)</f>
        <v>#NUM!</v>
      </c>
      <c r="AE8" s="292" t="e">
        <f t="shared" ref="AE8:AE39" si="11">_xlfn.NORM.INV(S8,0, 1)</f>
        <v>#NUM!</v>
      </c>
      <c r="AF8" s="292" t="e">
        <f t="shared" ref="AF8:AF39" si="12">_xlfn.NORM.INV(T8,0, 1)</f>
        <v>#NUM!</v>
      </c>
      <c r="AG8" s="292" t="e">
        <f t="shared" ref="AG8:AG39" si="13">_xlfn.NORM.INV(U8,0, 1)</f>
        <v>#NUM!</v>
      </c>
      <c r="AH8" s="292" t="e">
        <f t="shared" ref="AH8:AH39" si="14">_xlfn.NORM.INV(V8,0, 1)</f>
        <v>#NUM!</v>
      </c>
      <c r="AI8" s="292" t="e">
        <f t="shared" ref="AI8:AI39" si="15">_xlfn.NORM.INV(W8,0, 1)</f>
        <v>#NUM!</v>
      </c>
      <c r="AK8" s="393" t="s">
        <v>1099</v>
      </c>
      <c r="AL8" s="393"/>
      <c r="AM8" s="393"/>
      <c r="AN8" s="393"/>
      <c r="AO8" s="393"/>
      <c r="AP8" s="393"/>
      <c r="AQ8" s="393"/>
      <c r="AR8" s="393"/>
      <c r="AS8" s="393"/>
      <c r="AT8" s="393"/>
      <c r="AU8" s="393"/>
    </row>
    <row r="9" spans="1:47" x14ac:dyDescent="0.25">
      <c r="A9" s="389">
        <f t="shared" ref="A9:A72" si="16">A8+1</f>
        <v>2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116" t="s">
        <v>990</v>
      </c>
      <c r="M9" s="389">
        <f t="shared" ref="M9:M72" si="17">M8+1</f>
        <v>2</v>
      </c>
      <c r="N9" s="292"/>
      <c r="O9" s="292"/>
      <c r="P9" s="292"/>
      <c r="Q9" s="292"/>
      <c r="R9" s="292"/>
      <c r="S9" s="292"/>
      <c r="T9" s="292"/>
      <c r="U9" s="292"/>
      <c r="V9" s="292"/>
      <c r="W9" s="292"/>
      <c r="Y9" s="389">
        <f t="shared" ref="Y9:Y40" si="18">Y8+1</f>
        <v>2</v>
      </c>
      <c r="Z9" s="292" t="e">
        <f t="shared" si="6"/>
        <v>#NUM!</v>
      </c>
      <c r="AA9" s="292" t="e">
        <f t="shared" si="7"/>
        <v>#NUM!</v>
      </c>
      <c r="AB9" s="292" t="e">
        <f t="shared" si="8"/>
        <v>#NUM!</v>
      </c>
      <c r="AC9" s="292" t="e">
        <f t="shared" si="9"/>
        <v>#NUM!</v>
      </c>
      <c r="AD9" s="292" t="e">
        <f t="shared" si="10"/>
        <v>#NUM!</v>
      </c>
      <c r="AE9" s="292" t="e">
        <f t="shared" si="11"/>
        <v>#NUM!</v>
      </c>
      <c r="AF9" s="292" t="e">
        <f t="shared" si="12"/>
        <v>#NUM!</v>
      </c>
      <c r="AG9" s="292" t="e">
        <f t="shared" si="13"/>
        <v>#NUM!</v>
      </c>
      <c r="AH9" s="292" t="e">
        <f t="shared" si="14"/>
        <v>#NUM!</v>
      </c>
      <c r="AI9" s="292" t="e">
        <f t="shared" si="15"/>
        <v>#NUM!</v>
      </c>
      <c r="AK9" s="558" t="s">
        <v>222</v>
      </c>
      <c r="AL9" s="560" t="s">
        <v>1098</v>
      </c>
      <c r="AM9" s="559"/>
      <c r="AN9" s="559"/>
      <c r="AO9" s="559"/>
      <c r="AP9" s="559"/>
      <c r="AQ9" s="559"/>
      <c r="AR9" s="559"/>
      <c r="AS9" s="559"/>
      <c r="AT9" s="559"/>
      <c r="AU9" s="559"/>
    </row>
    <row r="10" spans="1:47" x14ac:dyDescent="0.25">
      <c r="A10" s="389">
        <f t="shared" si="16"/>
        <v>3</v>
      </c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M10" s="389">
        <f t="shared" si="17"/>
        <v>3</v>
      </c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Y10" s="389">
        <f t="shared" si="18"/>
        <v>3</v>
      </c>
      <c r="Z10" s="292" t="e">
        <f t="shared" si="6"/>
        <v>#NUM!</v>
      </c>
      <c r="AA10" s="292" t="e">
        <f t="shared" si="7"/>
        <v>#NUM!</v>
      </c>
      <c r="AB10" s="292" t="e">
        <f t="shared" si="8"/>
        <v>#NUM!</v>
      </c>
      <c r="AC10" s="292" t="e">
        <f t="shared" si="9"/>
        <v>#NUM!</v>
      </c>
      <c r="AD10" s="292" t="e">
        <f t="shared" si="10"/>
        <v>#NUM!</v>
      </c>
      <c r="AE10" s="292" t="e">
        <f t="shared" si="11"/>
        <v>#NUM!</v>
      </c>
      <c r="AF10" s="292" t="e">
        <f t="shared" si="12"/>
        <v>#NUM!</v>
      </c>
      <c r="AG10" s="292" t="e">
        <f t="shared" si="13"/>
        <v>#NUM!</v>
      </c>
      <c r="AH10" s="292" t="e">
        <f t="shared" si="14"/>
        <v>#NUM!</v>
      </c>
      <c r="AI10" s="292" t="e">
        <f t="shared" si="15"/>
        <v>#NUM!</v>
      </c>
      <c r="AK10" s="559"/>
      <c r="AL10" s="422" t="s">
        <v>1097</v>
      </c>
      <c r="AM10" s="422" t="s">
        <v>1097</v>
      </c>
      <c r="AN10" s="422" t="s">
        <v>1097</v>
      </c>
      <c r="AO10" s="422" t="s">
        <v>1097</v>
      </c>
      <c r="AP10" s="422" t="s">
        <v>1097</v>
      </c>
      <c r="AQ10" s="422" t="s">
        <v>1097</v>
      </c>
      <c r="AR10" s="422" t="s">
        <v>1097</v>
      </c>
      <c r="AS10" s="422" t="s">
        <v>1097</v>
      </c>
      <c r="AT10" s="422" t="s">
        <v>1097</v>
      </c>
      <c r="AU10" s="422" t="s">
        <v>1097</v>
      </c>
    </row>
    <row r="11" spans="1:47" x14ac:dyDescent="0.25">
      <c r="A11" s="389">
        <f t="shared" si="16"/>
        <v>4</v>
      </c>
      <c r="B11" s="292"/>
      <c r="C11" s="292"/>
      <c r="D11" s="292"/>
      <c r="E11" s="292"/>
      <c r="F11" s="292"/>
      <c r="G11" s="292"/>
      <c r="H11" s="292"/>
      <c r="I11" s="292"/>
      <c r="J11" s="292"/>
      <c r="K11" s="292"/>
      <c r="M11" s="389">
        <f t="shared" si="17"/>
        <v>4</v>
      </c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Y11" s="389">
        <f t="shared" si="18"/>
        <v>4</v>
      </c>
      <c r="Z11" s="292" t="e">
        <f t="shared" si="6"/>
        <v>#NUM!</v>
      </c>
      <c r="AA11" s="292" t="e">
        <f t="shared" si="7"/>
        <v>#NUM!</v>
      </c>
      <c r="AB11" s="292" t="e">
        <f t="shared" si="8"/>
        <v>#NUM!</v>
      </c>
      <c r="AC11" s="292" t="e">
        <f t="shared" si="9"/>
        <v>#NUM!</v>
      </c>
      <c r="AD11" s="292" t="e">
        <f t="shared" si="10"/>
        <v>#NUM!</v>
      </c>
      <c r="AE11" s="292" t="e">
        <f t="shared" si="11"/>
        <v>#NUM!</v>
      </c>
      <c r="AF11" s="292" t="e">
        <f t="shared" si="12"/>
        <v>#NUM!</v>
      </c>
      <c r="AG11" s="292" t="e">
        <f t="shared" si="13"/>
        <v>#NUM!</v>
      </c>
      <c r="AH11" s="292" t="e">
        <f t="shared" si="14"/>
        <v>#NUM!</v>
      </c>
      <c r="AI11" s="292" t="e">
        <f t="shared" si="15"/>
        <v>#NUM!</v>
      </c>
      <c r="AK11" s="417" t="s">
        <v>562</v>
      </c>
      <c r="AL11" s="416"/>
      <c r="AM11" s="416"/>
      <c r="AN11" s="416"/>
      <c r="AO11" s="416"/>
      <c r="AP11" s="416"/>
      <c r="AQ11" s="421"/>
      <c r="AR11" s="416"/>
      <c r="AS11" s="416"/>
      <c r="AT11" s="416"/>
      <c r="AU11" s="416"/>
    </row>
    <row r="12" spans="1:47" x14ac:dyDescent="0.25">
      <c r="A12" s="389">
        <f t="shared" si="16"/>
        <v>5</v>
      </c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M12" s="389">
        <f t="shared" si="17"/>
        <v>5</v>
      </c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Y12" s="389">
        <f t="shared" si="18"/>
        <v>5</v>
      </c>
      <c r="Z12" s="292" t="e">
        <f t="shared" si="6"/>
        <v>#NUM!</v>
      </c>
      <c r="AA12" s="292" t="e">
        <f t="shared" si="7"/>
        <v>#NUM!</v>
      </c>
      <c r="AB12" s="292" t="e">
        <f t="shared" si="8"/>
        <v>#NUM!</v>
      </c>
      <c r="AC12" s="292" t="e">
        <f t="shared" si="9"/>
        <v>#NUM!</v>
      </c>
      <c r="AD12" s="292" t="e">
        <f t="shared" si="10"/>
        <v>#NUM!</v>
      </c>
      <c r="AE12" s="292" t="e">
        <f t="shared" si="11"/>
        <v>#NUM!</v>
      </c>
      <c r="AF12" s="292" t="e">
        <f t="shared" si="12"/>
        <v>#NUM!</v>
      </c>
      <c r="AG12" s="292" t="e">
        <f t="shared" si="13"/>
        <v>#NUM!</v>
      </c>
      <c r="AH12" s="292" t="e">
        <f t="shared" si="14"/>
        <v>#NUM!</v>
      </c>
      <c r="AI12" s="292" t="e">
        <f t="shared" si="15"/>
        <v>#NUM!</v>
      </c>
      <c r="AK12" s="417" t="s">
        <v>563</v>
      </c>
      <c r="AL12" s="416"/>
      <c r="AM12" s="416"/>
      <c r="AN12" s="416"/>
      <c r="AO12" s="416"/>
      <c r="AP12" s="416"/>
      <c r="AQ12" s="416"/>
      <c r="AR12" s="416"/>
      <c r="AS12" s="416"/>
      <c r="AT12" s="416"/>
      <c r="AU12" s="416"/>
    </row>
    <row r="13" spans="1:47" x14ac:dyDescent="0.25">
      <c r="A13" s="389">
        <f t="shared" si="16"/>
        <v>6</v>
      </c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M13" s="389">
        <f t="shared" si="17"/>
        <v>6</v>
      </c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Y13" s="389">
        <f t="shared" si="18"/>
        <v>6</v>
      </c>
      <c r="Z13" s="292" t="e">
        <f t="shared" si="6"/>
        <v>#NUM!</v>
      </c>
      <c r="AA13" s="292" t="e">
        <f t="shared" si="7"/>
        <v>#NUM!</v>
      </c>
      <c r="AB13" s="292" t="e">
        <f t="shared" si="8"/>
        <v>#NUM!</v>
      </c>
      <c r="AC13" s="292" t="e">
        <f t="shared" si="9"/>
        <v>#NUM!</v>
      </c>
      <c r="AD13" s="292" t="e">
        <f t="shared" si="10"/>
        <v>#NUM!</v>
      </c>
      <c r="AE13" s="292" t="e">
        <f t="shared" si="11"/>
        <v>#NUM!</v>
      </c>
      <c r="AF13" s="292" t="e">
        <f t="shared" si="12"/>
        <v>#NUM!</v>
      </c>
      <c r="AG13" s="292" t="e">
        <f t="shared" si="13"/>
        <v>#NUM!</v>
      </c>
      <c r="AH13" s="292" t="e">
        <f t="shared" si="14"/>
        <v>#NUM!</v>
      </c>
      <c r="AI13" s="292" t="e">
        <f t="shared" si="15"/>
        <v>#NUM!</v>
      </c>
      <c r="AK13" s="417" t="s">
        <v>564</v>
      </c>
      <c r="AL13" s="416"/>
      <c r="AM13" s="416"/>
      <c r="AN13" s="416"/>
      <c r="AO13" s="416"/>
      <c r="AP13" s="416"/>
      <c r="AQ13" s="416"/>
      <c r="AR13" s="416"/>
      <c r="AS13" s="416"/>
      <c r="AT13" s="416"/>
      <c r="AU13" s="416"/>
    </row>
    <row r="14" spans="1:47" x14ac:dyDescent="0.25">
      <c r="A14" s="389">
        <f t="shared" si="16"/>
        <v>7</v>
      </c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M14" s="389">
        <f t="shared" si="17"/>
        <v>7</v>
      </c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Y14" s="389">
        <f t="shared" si="18"/>
        <v>7</v>
      </c>
      <c r="Z14" s="292" t="e">
        <f t="shared" si="6"/>
        <v>#NUM!</v>
      </c>
      <c r="AA14" s="292" t="e">
        <f t="shared" si="7"/>
        <v>#NUM!</v>
      </c>
      <c r="AB14" s="292" t="e">
        <f t="shared" si="8"/>
        <v>#NUM!</v>
      </c>
      <c r="AC14" s="292" t="e">
        <f t="shared" si="9"/>
        <v>#NUM!</v>
      </c>
      <c r="AD14" s="292" t="e">
        <f t="shared" si="10"/>
        <v>#NUM!</v>
      </c>
      <c r="AE14" s="292" t="e">
        <f t="shared" si="11"/>
        <v>#NUM!</v>
      </c>
      <c r="AF14" s="292" t="e">
        <f t="shared" si="12"/>
        <v>#NUM!</v>
      </c>
      <c r="AG14" s="292" t="e">
        <f t="shared" si="13"/>
        <v>#NUM!</v>
      </c>
      <c r="AH14" s="292" t="e">
        <f t="shared" si="14"/>
        <v>#NUM!</v>
      </c>
      <c r="AI14" s="292" t="e">
        <f t="shared" si="15"/>
        <v>#NUM!</v>
      </c>
      <c r="AK14" s="417" t="s">
        <v>565</v>
      </c>
      <c r="AL14" s="416"/>
      <c r="AM14" s="416"/>
      <c r="AN14" s="416"/>
      <c r="AO14" s="416"/>
      <c r="AP14" s="416"/>
      <c r="AQ14" s="416"/>
      <c r="AR14" s="416"/>
      <c r="AS14" s="416"/>
      <c r="AT14" s="416"/>
      <c r="AU14" s="416"/>
    </row>
    <row r="15" spans="1:47" x14ac:dyDescent="0.25">
      <c r="A15" s="389">
        <f t="shared" si="16"/>
        <v>8</v>
      </c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M15" s="389">
        <f t="shared" si="17"/>
        <v>8</v>
      </c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Y15" s="389">
        <f t="shared" si="18"/>
        <v>8</v>
      </c>
      <c r="Z15" s="292" t="e">
        <f t="shared" si="6"/>
        <v>#NUM!</v>
      </c>
      <c r="AA15" s="292" t="e">
        <f t="shared" si="7"/>
        <v>#NUM!</v>
      </c>
      <c r="AB15" s="292" t="e">
        <f t="shared" si="8"/>
        <v>#NUM!</v>
      </c>
      <c r="AC15" s="292" t="e">
        <f t="shared" si="9"/>
        <v>#NUM!</v>
      </c>
      <c r="AD15" s="292" t="e">
        <f t="shared" si="10"/>
        <v>#NUM!</v>
      </c>
      <c r="AE15" s="292" t="e">
        <f t="shared" si="11"/>
        <v>#NUM!</v>
      </c>
      <c r="AF15" s="292" t="e">
        <f t="shared" si="12"/>
        <v>#NUM!</v>
      </c>
      <c r="AG15" s="292" t="e">
        <f t="shared" si="13"/>
        <v>#NUM!</v>
      </c>
      <c r="AH15" s="292" t="e">
        <f t="shared" si="14"/>
        <v>#NUM!</v>
      </c>
      <c r="AI15" s="292" t="e">
        <f t="shared" si="15"/>
        <v>#NUM!</v>
      </c>
      <c r="AK15" s="417" t="s">
        <v>566</v>
      </c>
      <c r="AL15" s="416"/>
      <c r="AM15" s="416"/>
      <c r="AN15" s="416"/>
      <c r="AO15" s="416"/>
      <c r="AP15" s="416"/>
      <c r="AQ15" s="416"/>
      <c r="AR15" s="416"/>
      <c r="AS15" s="416"/>
      <c r="AT15" s="416"/>
      <c r="AU15" s="416"/>
    </row>
    <row r="16" spans="1:47" x14ac:dyDescent="0.25">
      <c r="A16" s="389">
        <f t="shared" si="16"/>
        <v>9</v>
      </c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M16" s="389">
        <f t="shared" si="17"/>
        <v>9</v>
      </c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Y16" s="389">
        <f t="shared" si="18"/>
        <v>9</v>
      </c>
      <c r="Z16" s="292" t="e">
        <f t="shared" si="6"/>
        <v>#NUM!</v>
      </c>
      <c r="AA16" s="292" t="e">
        <f t="shared" si="7"/>
        <v>#NUM!</v>
      </c>
      <c r="AB16" s="292" t="e">
        <f t="shared" si="8"/>
        <v>#NUM!</v>
      </c>
      <c r="AC16" s="292" t="e">
        <f t="shared" si="9"/>
        <v>#NUM!</v>
      </c>
      <c r="AD16" s="292" t="e">
        <f t="shared" si="10"/>
        <v>#NUM!</v>
      </c>
      <c r="AE16" s="292" t="e">
        <f t="shared" si="11"/>
        <v>#NUM!</v>
      </c>
      <c r="AF16" s="292" t="e">
        <f t="shared" si="12"/>
        <v>#NUM!</v>
      </c>
      <c r="AG16" s="292" t="e">
        <f t="shared" si="13"/>
        <v>#NUM!</v>
      </c>
      <c r="AH16" s="292" t="e">
        <f t="shared" si="14"/>
        <v>#NUM!</v>
      </c>
      <c r="AI16" s="292" t="e">
        <f t="shared" si="15"/>
        <v>#NUM!</v>
      </c>
      <c r="AK16" s="417" t="s">
        <v>567</v>
      </c>
      <c r="AL16" s="416"/>
      <c r="AM16" s="416"/>
      <c r="AN16" s="416"/>
      <c r="AO16" s="416"/>
      <c r="AP16" s="416"/>
      <c r="AQ16" s="416"/>
      <c r="AR16" s="416"/>
      <c r="AS16" s="416"/>
      <c r="AT16" s="416"/>
      <c r="AU16" s="416"/>
    </row>
    <row r="17" spans="1:47" x14ac:dyDescent="0.25">
      <c r="A17" s="389">
        <f t="shared" si="16"/>
        <v>10</v>
      </c>
      <c r="B17" s="292"/>
      <c r="C17" s="292"/>
      <c r="D17" s="292"/>
      <c r="E17" s="292"/>
      <c r="F17" s="292"/>
      <c r="G17" s="292"/>
      <c r="H17" s="292"/>
      <c r="I17" s="292"/>
      <c r="J17" s="292"/>
      <c r="K17" s="292"/>
      <c r="M17" s="389">
        <f t="shared" si="17"/>
        <v>10</v>
      </c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Y17" s="389">
        <f t="shared" si="18"/>
        <v>10</v>
      </c>
      <c r="Z17" s="292" t="e">
        <f t="shared" si="6"/>
        <v>#NUM!</v>
      </c>
      <c r="AA17" s="292" t="e">
        <f t="shared" si="7"/>
        <v>#NUM!</v>
      </c>
      <c r="AB17" s="292" t="e">
        <f t="shared" si="8"/>
        <v>#NUM!</v>
      </c>
      <c r="AC17" s="292" t="e">
        <f t="shared" si="9"/>
        <v>#NUM!</v>
      </c>
      <c r="AD17" s="292" t="e">
        <f t="shared" si="10"/>
        <v>#NUM!</v>
      </c>
      <c r="AE17" s="292" t="e">
        <f t="shared" si="11"/>
        <v>#NUM!</v>
      </c>
      <c r="AF17" s="292" t="e">
        <f t="shared" si="12"/>
        <v>#NUM!</v>
      </c>
      <c r="AG17" s="292" t="e">
        <f t="shared" si="13"/>
        <v>#NUM!</v>
      </c>
      <c r="AH17" s="292" t="e">
        <f t="shared" si="14"/>
        <v>#NUM!</v>
      </c>
      <c r="AI17" s="292" t="e">
        <f t="shared" si="15"/>
        <v>#NUM!</v>
      </c>
      <c r="AK17" s="417" t="s">
        <v>568</v>
      </c>
      <c r="AL17" s="416"/>
      <c r="AM17" s="416"/>
      <c r="AN17" s="416"/>
      <c r="AO17" s="416"/>
      <c r="AP17" s="416"/>
      <c r="AQ17" s="416"/>
      <c r="AR17" s="416"/>
      <c r="AS17" s="416"/>
      <c r="AT17" s="416"/>
      <c r="AU17" s="416"/>
    </row>
    <row r="18" spans="1:47" x14ac:dyDescent="0.25">
      <c r="A18" s="389">
        <f t="shared" si="16"/>
        <v>11</v>
      </c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M18" s="389">
        <f t="shared" si="17"/>
        <v>11</v>
      </c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Y18" s="389">
        <f t="shared" si="18"/>
        <v>11</v>
      </c>
      <c r="Z18" s="292" t="e">
        <f t="shared" si="6"/>
        <v>#NUM!</v>
      </c>
      <c r="AA18" s="292" t="e">
        <f t="shared" si="7"/>
        <v>#NUM!</v>
      </c>
      <c r="AB18" s="292" t="e">
        <f t="shared" si="8"/>
        <v>#NUM!</v>
      </c>
      <c r="AC18" s="292" t="e">
        <f t="shared" si="9"/>
        <v>#NUM!</v>
      </c>
      <c r="AD18" s="292" t="e">
        <f t="shared" si="10"/>
        <v>#NUM!</v>
      </c>
      <c r="AE18" s="292" t="e">
        <f t="shared" si="11"/>
        <v>#NUM!</v>
      </c>
      <c r="AF18" s="292" t="e">
        <f t="shared" si="12"/>
        <v>#NUM!</v>
      </c>
      <c r="AG18" s="292" t="e">
        <f t="shared" si="13"/>
        <v>#NUM!</v>
      </c>
      <c r="AH18" s="292" t="e">
        <f t="shared" si="14"/>
        <v>#NUM!</v>
      </c>
      <c r="AI18" s="292" t="e">
        <f t="shared" si="15"/>
        <v>#NUM!</v>
      </c>
      <c r="AK18" s="417" t="s">
        <v>569</v>
      </c>
      <c r="AL18" s="416"/>
      <c r="AM18" s="416"/>
      <c r="AN18" s="416"/>
      <c r="AO18" s="416"/>
      <c r="AP18" s="416"/>
      <c r="AQ18" s="416"/>
      <c r="AR18" s="416"/>
      <c r="AS18" s="416"/>
      <c r="AT18" s="416"/>
      <c r="AU18" s="416"/>
    </row>
    <row r="19" spans="1:47" x14ac:dyDescent="0.25">
      <c r="A19" s="389">
        <f t="shared" si="16"/>
        <v>12</v>
      </c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M19" s="389">
        <f t="shared" si="17"/>
        <v>12</v>
      </c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Y19" s="389">
        <f t="shared" si="18"/>
        <v>12</v>
      </c>
      <c r="Z19" s="292" t="e">
        <f t="shared" si="6"/>
        <v>#NUM!</v>
      </c>
      <c r="AA19" s="292" t="e">
        <f t="shared" si="7"/>
        <v>#NUM!</v>
      </c>
      <c r="AB19" s="292" t="e">
        <f t="shared" si="8"/>
        <v>#NUM!</v>
      </c>
      <c r="AC19" s="292" t="e">
        <f t="shared" si="9"/>
        <v>#NUM!</v>
      </c>
      <c r="AD19" s="292" t="e">
        <f t="shared" si="10"/>
        <v>#NUM!</v>
      </c>
      <c r="AE19" s="292" t="e">
        <f t="shared" si="11"/>
        <v>#NUM!</v>
      </c>
      <c r="AF19" s="292" t="e">
        <f t="shared" si="12"/>
        <v>#NUM!</v>
      </c>
      <c r="AG19" s="292" t="e">
        <f t="shared" si="13"/>
        <v>#NUM!</v>
      </c>
      <c r="AH19" s="292" t="e">
        <f t="shared" si="14"/>
        <v>#NUM!</v>
      </c>
      <c r="AI19" s="292" t="e">
        <f t="shared" si="15"/>
        <v>#NUM!</v>
      </c>
      <c r="AK19" s="417" t="s">
        <v>877</v>
      </c>
      <c r="AL19" s="416"/>
      <c r="AM19" s="416"/>
      <c r="AN19" s="416"/>
      <c r="AO19" s="416"/>
      <c r="AP19" s="416"/>
      <c r="AQ19" s="416"/>
      <c r="AR19" s="416"/>
      <c r="AS19" s="416"/>
      <c r="AT19" s="416"/>
      <c r="AU19" s="416"/>
    </row>
    <row r="20" spans="1:47" ht="15.75" thickBot="1" x14ac:dyDescent="0.3">
      <c r="A20" s="389">
        <f t="shared" si="16"/>
        <v>13</v>
      </c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M20" s="389">
        <f t="shared" si="17"/>
        <v>13</v>
      </c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Y20" s="389">
        <f t="shared" si="18"/>
        <v>13</v>
      </c>
      <c r="Z20" s="292" t="e">
        <f t="shared" si="6"/>
        <v>#NUM!</v>
      </c>
      <c r="AA20" s="292" t="e">
        <f t="shared" si="7"/>
        <v>#NUM!</v>
      </c>
      <c r="AB20" s="292" t="e">
        <f t="shared" si="8"/>
        <v>#NUM!</v>
      </c>
      <c r="AC20" s="292" t="e">
        <f t="shared" si="9"/>
        <v>#NUM!</v>
      </c>
      <c r="AD20" s="292" t="e">
        <f t="shared" si="10"/>
        <v>#NUM!</v>
      </c>
      <c r="AE20" s="292" t="e">
        <f t="shared" si="11"/>
        <v>#NUM!</v>
      </c>
      <c r="AF20" s="292" t="e">
        <f t="shared" si="12"/>
        <v>#NUM!</v>
      </c>
      <c r="AG20" s="292" t="e">
        <f t="shared" si="13"/>
        <v>#NUM!</v>
      </c>
      <c r="AH20" s="292" t="e">
        <f t="shared" si="14"/>
        <v>#NUM!</v>
      </c>
      <c r="AI20" s="292" t="e">
        <f t="shared" si="15"/>
        <v>#NUM!</v>
      </c>
      <c r="AK20" s="417" t="s">
        <v>878</v>
      </c>
      <c r="AL20" s="416"/>
      <c r="AM20" s="416"/>
      <c r="AN20" s="416"/>
      <c r="AO20" s="416"/>
      <c r="AP20" s="416"/>
      <c r="AQ20" s="416"/>
      <c r="AR20" s="416"/>
      <c r="AS20" s="416"/>
      <c r="AT20" s="416"/>
      <c r="AU20" s="416"/>
    </row>
    <row r="21" spans="1:47" ht="15.75" thickBot="1" x14ac:dyDescent="0.3">
      <c r="A21" s="389">
        <f t="shared" si="16"/>
        <v>14</v>
      </c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M21" s="389">
        <f t="shared" si="17"/>
        <v>14</v>
      </c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Y21" s="389">
        <f t="shared" si="18"/>
        <v>14</v>
      </c>
      <c r="Z21" s="292" t="e">
        <f t="shared" si="6"/>
        <v>#NUM!</v>
      </c>
      <c r="AA21" s="292" t="e">
        <f t="shared" si="7"/>
        <v>#NUM!</v>
      </c>
      <c r="AB21" s="292" t="e">
        <f t="shared" si="8"/>
        <v>#NUM!</v>
      </c>
      <c r="AC21" s="292" t="e">
        <f t="shared" si="9"/>
        <v>#NUM!</v>
      </c>
      <c r="AD21" s="292" t="e">
        <f t="shared" si="10"/>
        <v>#NUM!</v>
      </c>
      <c r="AE21" s="292" t="e">
        <f t="shared" si="11"/>
        <v>#NUM!</v>
      </c>
      <c r="AF21" s="292" t="e">
        <f t="shared" si="12"/>
        <v>#NUM!</v>
      </c>
      <c r="AG21" s="292" t="e">
        <f t="shared" si="13"/>
        <v>#NUM!</v>
      </c>
      <c r="AH21" s="292" t="e">
        <f t="shared" si="14"/>
        <v>#NUM!</v>
      </c>
      <c r="AI21" s="292" t="e">
        <f t="shared" si="15"/>
        <v>#NUM!</v>
      </c>
      <c r="AK21" s="417" t="s">
        <v>1080</v>
      </c>
      <c r="AL21" s="420"/>
      <c r="AM21" s="419"/>
      <c r="AN21" s="419"/>
      <c r="AO21" s="419"/>
      <c r="AP21" s="419"/>
      <c r="AQ21" s="419"/>
      <c r="AR21" s="419"/>
      <c r="AS21" s="419"/>
      <c r="AT21" s="419"/>
      <c r="AU21" s="418"/>
    </row>
    <row r="22" spans="1:47" x14ac:dyDescent="0.25">
      <c r="A22" s="389">
        <f t="shared" si="16"/>
        <v>15</v>
      </c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M22" s="389">
        <f t="shared" si="17"/>
        <v>15</v>
      </c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Y22" s="389">
        <f t="shared" si="18"/>
        <v>15</v>
      </c>
      <c r="Z22" s="292" t="e">
        <f t="shared" si="6"/>
        <v>#NUM!</v>
      </c>
      <c r="AA22" s="292" t="e">
        <f t="shared" si="7"/>
        <v>#NUM!</v>
      </c>
      <c r="AB22" s="292" t="e">
        <f t="shared" si="8"/>
        <v>#NUM!</v>
      </c>
      <c r="AC22" s="292" t="e">
        <f t="shared" si="9"/>
        <v>#NUM!</v>
      </c>
      <c r="AD22" s="292" t="e">
        <f t="shared" si="10"/>
        <v>#NUM!</v>
      </c>
      <c r="AE22" s="292" t="e">
        <f t="shared" si="11"/>
        <v>#NUM!</v>
      </c>
      <c r="AF22" s="292" t="e">
        <f t="shared" si="12"/>
        <v>#NUM!</v>
      </c>
      <c r="AG22" s="292" t="e">
        <f t="shared" si="13"/>
        <v>#NUM!</v>
      </c>
      <c r="AH22" s="292" t="e">
        <f t="shared" si="14"/>
        <v>#NUM!</v>
      </c>
      <c r="AI22" s="292" t="e">
        <f t="shared" si="15"/>
        <v>#NUM!</v>
      </c>
      <c r="AK22" s="417" t="s">
        <v>1078</v>
      </c>
      <c r="AL22" s="416"/>
      <c r="AM22" s="416"/>
      <c r="AN22" s="416"/>
      <c r="AO22" s="416"/>
      <c r="AP22" s="416"/>
      <c r="AQ22" s="416"/>
      <c r="AR22" s="416"/>
      <c r="AS22" s="416"/>
      <c r="AT22" s="416"/>
      <c r="AU22" s="416"/>
    </row>
    <row r="23" spans="1:47" x14ac:dyDescent="0.25">
      <c r="A23" s="389">
        <f t="shared" si="16"/>
        <v>16</v>
      </c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M23" s="389">
        <f t="shared" si="17"/>
        <v>16</v>
      </c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Y23" s="389">
        <f t="shared" si="18"/>
        <v>16</v>
      </c>
      <c r="Z23" s="292" t="e">
        <f t="shared" si="6"/>
        <v>#NUM!</v>
      </c>
      <c r="AA23" s="292" t="e">
        <f t="shared" si="7"/>
        <v>#NUM!</v>
      </c>
      <c r="AB23" s="292" t="e">
        <f t="shared" si="8"/>
        <v>#NUM!</v>
      </c>
      <c r="AC23" s="292" t="e">
        <f t="shared" si="9"/>
        <v>#NUM!</v>
      </c>
      <c r="AD23" s="292" t="e">
        <f t="shared" si="10"/>
        <v>#NUM!</v>
      </c>
      <c r="AE23" s="292" t="e">
        <f t="shared" si="11"/>
        <v>#NUM!</v>
      </c>
      <c r="AF23" s="292" t="e">
        <f t="shared" si="12"/>
        <v>#NUM!</v>
      </c>
      <c r="AG23" s="292" t="e">
        <f t="shared" si="13"/>
        <v>#NUM!</v>
      </c>
      <c r="AH23" s="292" t="e">
        <f t="shared" si="14"/>
        <v>#NUM!</v>
      </c>
      <c r="AI23" s="292" t="e">
        <f t="shared" si="15"/>
        <v>#NUM!</v>
      </c>
    </row>
    <row r="24" spans="1:47" x14ac:dyDescent="0.25">
      <c r="A24" s="389">
        <f t="shared" si="16"/>
        <v>17</v>
      </c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M24" s="389">
        <f t="shared" si="17"/>
        <v>17</v>
      </c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Y24" s="389">
        <f t="shared" si="18"/>
        <v>17</v>
      </c>
      <c r="Z24" s="292" t="e">
        <f t="shared" si="6"/>
        <v>#NUM!</v>
      </c>
      <c r="AA24" s="292" t="e">
        <f t="shared" si="7"/>
        <v>#NUM!</v>
      </c>
      <c r="AB24" s="292" t="e">
        <f t="shared" si="8"/>
        <v>#NUM!</v>
      </c>
      <c r="AC24" s="292" t="e">
        <f t="shared" si="9"/>
        <v>#NUM!</v>
      </c>
      <c r="AD24" s="292" t="e">
        <f t="shared" si="10"/>
        <v>#NUM!</v>
      </c>
      <c r="AE24" s="292" t="e">
        <f t="shared" si="11"/>
        <v>#NUM!</v>
      </c>
      <c r="AF24" s="292" t="e">
        <f t="shared" si="12"/>
        <v>#NUM!</v>
      </c>
      <c r="AG24" s="292" t="e">
        <f t="shared" si="13"/>
        <v>#NUM!</v>
      </c>
      <c r="AH24" s="292" t="e">
        <f t="shared" si="14"/>
        <v>#NUM!</v>
      </c>
      <c r="AI24" s="292" t="e">
        <f t="shared" si="15"/>
        <v>#NUM!</v>
      </c>
    </row>
    <row r="25" spans="1:47" x14ac:dyDescent="0.25">
      <c r="A25" s="389">
        <f t="shared" si="16"/>
        <v>18</v>
      </c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M25" s="389">
        <f t="shared" si="17"/>
        <v>18</v>
      </c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Y25" s="389">
        <f t="shared" si="18"/>
        <v>18</v>
      </c>
      <c r="Z25" s="292" t="e">
        <f t="shared" si="6"/>
        <v>#NUM!</v>
      </c>
      <c r="AA25" s="292" t="e">
        <f t="shared" si="7"/>
        <v>#NUM!</v>
      </c>
      <c r="AB25" s="292" t="e">
        <f t="shared" si="8"/>
        <v>#NUM!</v>
      </c>
      <c r="AC25" s="292" t="e">
        <f t="shared" si="9"/>
        <v>#NUM!</v>
      </c>
      <c r="AD25" s="292" t="e">
        <f t="shared" si="10"/>
        <v>#NUM!</v>
      </c>
      <c r="AE25" s="292" t="e">
        <f t="shared" si="11"/>
        <v>#NUM!</v>
      </c>
      <c r="AF25" s="292" t="e">
        <f t="shared" si="12"/>
        <v>#NUM!</v>
      </c>
      <c r="AG25" s="292" t="e">
        <f t="shared" si="13"/>
        <v>#NUM!</v>
      </c>
      <c r="AH25" s="292" t="e">
        <f t="shared" si="14"/>
        <v>#NUM!</v>
      </c>
      <c r="AI25" s="292" t="e">
        <f t="shared" si="15"/>
        <v>#NUM!</v>
      </c>
      <c r="AK25" s="393" t="s">
        <v>1096</v>
      </c>
      <c r="AL25" s="393"/>
      <c r="AN25" s="393" t="s">
        <v>1095</v>
      </c>
      <c r="AO25" s="393"/>
      <c r="AP25" s="393"/>
      <c r="AR25" t="s">
        <v>1094</v>
      </c>
    </row>
    <row r="26" spans="1:47" x14ac:dyDescent="0.25">
      <c r="A26" s="389">
        <f t="shared" si="16"/>
        <v>19</v>
      </c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M26" s="389">
        <f t="shared" si="17"/>
        <v>19</v>
      </c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Y26" s="389">
        <f t="shared" si="18"/>
        <v>19</v>
      </c>
      <c r="Z26" s="292" t="e">
        <f t="shared" si="6"/>
        <v>#NUM!</v>
      </c>
      <c r="AA26" s="292" t="e">
        <f t="shared" si="7"/>
        <v>#NUM!</v>
      </c>
      <c r="AB26" s="292" t="e">
        <f t="shared" si="8"/>
        <v>#NUM!</v>
      </c>
      <c r="AC26" s="292" t="e">
        <f t="shared" si="9"/>
        <v>#NUM!</v>
      </c>
      <c r="AD26" s="292" t="e">
        <f t="shared" si="10"/>
        <v>#NUM!</v>
      </c>
      <c r="AE26" s="292" t="e">
        <f t="shared" si="11"/>
        <v>#NUM!</v>
      </c>
      <c r="AF26" s="292" t="e">
        <f t="shared" si="12"/>
        <v>#NUM!</v>
      </c>
      <c r="AG26" s="292" t="e">
        <f t="shared" si="13"/>
        <v>#NUM!</v>
      </c>
      <c r="AH26" s="292" t="e">
        <f t="shared" si="14"/>
        <v>#NUM!</v>
      </c>
      <c r="AI26" s="292" t="e">
        <f t="shared" si="15"/>
        <v>#NUM!</v>
      </c>
      <c r="AK26" s="395" t="s">
        <v>1075</v>
      </c>
      <c r="AL26" s="390"/>
      <c r="AN26" s="395" t="s">
        <v>1075</v>
      </c>
      <c r="AO26" s="390"/>
      <c r="AR26" t="s">
        <v>1841</v>
      </c>
    </row>
    <row r="27" spans="1:47" x14ac:dyDescent="0.25">
      <c r="A27" s="389">
        <f t="shared" si="16"/>
        <v>20</v>
      </c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M27" s="389">
        <f t="shared" si="17"/>
        <v>20</v>
      </c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Y27" s="389">
        <f t="shared" si="18"/>
        <v>20</v>
      </c>
      <c r="Z27" s="292" t="e">
        <f t="shared" si="6"/>
        <v>#NUM!</v>
      </c>
      <c r="AA27" s="292" t="e">
        <f t="shared" si="7"/>
        <v>#NUM!</v>
      </c>
      <c r="AB27" s="292" t="e">
        <f t="shared" si="8"/>
        <v>#NUM!</v>
      </c>
      <c r="AC27" s="292" t="e">
        <f t="shared" si="9"/>
        <v>#NUM!</v>
      </c>
      <c r="AD27" s="292" t="e">
        <f t="shared" si="10"/>
        <v>#NUM!</v>
      </c>
      <c r="AE27" s="292" t="e">
        <f t="shared" si="11"/>
        <v>#NUM!</v>
      </c>
      <c r="AF27" s="292" t="e">
        <f t="shared" si="12"/>
        <v>#NUM!</v>
      </c>
      <c r="AG27" s="292" t="e">
        <f t="shared" si="13"/>
        <v>#NUM!</v>
      </c>
      <c r="AH27" s="292" t="e">
        <f t="shared" si="14"/>
        <v>#NUM!</v>
      </c>
      <c r="AI27" s="292" t="e">
        <f t="shared" si="15"/>
        <v>#NUM!</v>
      </c>
      <c r="AK27" s="390" t="s">
        <v>1055</v>
      </c>
      <c r="AL27" s="404">
        <f>Ladungsmatrix!B25</f>
        <v>0</v>
      </c>
      <c r="AN27" s="390" t="s">
        <v>1055</v>
      </c>
      <c r="AO27" s="415"/>
      <c r="AR27" t="s">
        <v>1842</v>
      </c>
    </row>
    <row r="28" spans="1:47" x14ac:dyDescent="0.25">
      <c r="A28" s="389">
        <f t="shared" si="16"/>
        <v>21</v>
      </c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M28" s="389">
        <f t="shared" si="17"/>
        <v>21</v>
      </c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Y28" s="389">
        <f t="shared" si="18"/>
        <v>21</v>
      </c>
      <c r="Z28" s="292" t="e">
        <f t="shared" si="6"/>
        <v>#NUM!</v>
      </c>
      <c r="AA28" s="292" t="e">
        <f t="shared" si="7"/>
        <v>#NUM!</v>
      </c>
      <c r="AB28" s="292" t="e">
        <f t="shared" si="8"/>
        <v>#NUM!</v>
      </c>
      <c r="AC28" s="292" t="e">
        <f t="shared" si="9"/>
        <v>#NUM!</v>
      </c>
      <c r="AD28" s="292" t="e">
        <f t="shared" si="10"/>
        <v>#NUM!</v>
      </c>
      <c r="AE28" s="292" t="e">
        <f t="shared" si="11"/>
        <v>#NUM!</v>
      </c>
      <c r="AF28" s="292" t="e">
        <f t="shared" si="12"/>
        <v>#NUM!</v>
      </c>
      <c r="AG28" s="292" t="e">
        <f t="shared" si="13"/>
        <v>#NUM!</v>
      </c>
      <c r="AH28" s="292" t="e">
        <f t="shared" si="14"/>
        <v>#NUM!</v>
      </c>
      <c r="AI28" s="292" t="e">
        <f t="shared" si="15"/>
        <v>#NUM!</v>
      </c>
      <c r="AK28" s="390" t="s">
        <v>1054</v>
      </c>
      <c r="AL28" s="404">
        <f>Ladungsmatrix!B26</f>
        <v>0</v>
      </c>
      <c r="AN28" s="390" t="s">
        <v>1054</v>
      </c>
      <c r="AO28" s="415"/>
    </row>
    <row r="29" spans="1:47" x14ac:dyDescent="0.25">
      <c r="A29" s="389">
        <f t="shared" si="16"/>
        <v>22</v>
      </c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M29" s="389">
        <f t="shared" si="17"/>
        <v>22</v>
      </c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Y29" s="389">
        <f t="shared" si="18"/>
        <v>22</v>
      </c>
      <c r="Z29" s="292" t="e">
        <f t="shared" si="6"/>
        <v>#NUM!</v>
      </c>
      <c r="AA29" s="292" t="e">
        <f t="shared" si="7"/>
        <v>#NUM!</v>
      </c>
      <c r="AB29" s="292" t="e">
        <f t="shared" si="8"/>
        <v>#NUM!</v>
      </c>
      <c r="AC29" s="292" t="e">
        <f t="shared" si="9"/>
        <v>#NUM!</v>
      </c>
      <c r="AD29" s="292" t="e">
        <f t="shared" si="10"/>
        <v>#NUM!</v>
      </c>
      <c r="AE29" s="292" t="e">
        <f t="shared" si="11"/>
        <v>#NUM!</v>
      </c>
      <c r="AF29" s="292" t="e">
        <f t="shared" si="12"/>
        <v>#NUM!</v>
      </c>
      <c r="AG29" s="292" t="e">
        <f t="shared" si="13"/>
        <v>#NUM!</v>
      </c>
      <c r="AH29" s="292" t="e">
        <f t="shared" si="14"/>
        <v>#NUM!</v>
      </c>
      <c r="AI29" s="292" t="e">
        <f t="shared" si="15"/>
        <v>#NUM!</v>
      </c>
      <c r="AK29" s="390" t="s">
        <v>1053</v>
      </c>
      <c r="AL29" s="404">
        <f>Ladungsmatrix!B27</f>
        <v>0</v>
      </c>
      <c r="AN29" s="390" t="s">
        <v>1053</v>
      </c>
      <c r="AO29" s="415"/>
    </row>
    <row r="30" spans="1:47" x14ac:dyDescent="0.25">
      <c r="A30" s="389">
        <f t="shared" si="16"/>
        <v>23</v>
      </c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M30" s="389">
        <f t="shared" si="17"/>
        <v>23</v>
      </c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Y30" s="389">
        <f t="shared" si="18"/>
        <v>23</v>
      </c>
      <c r="Z30" s="292" t="e">
        <f t="shared" si="6"/>
        <v>#NUM!</v>
      </c>
      <c r="AA30" s="292" t="e">
        <f t="shared" si="7"/>
        <v>#NUM!</v>
      </c>
      <c r="AB30" s="292" t="e">
        <f t="shared" si="8"/>
        <v>#NUM!</v>
      </c>
      <c r="AC30" s="292" t="e">
        <f t="shared" si="9"/>
        <v>#NUM!</v>
      </c>
      <c r="AD30" s="292" t="e">
        <f t="shared" si="10"/>
        <v>#NUM!</v>
      </c>
      <c r="AE30" s="292" t="e">
        <f t="shared" si="11"/>
        <v>#NUM!</v>
      </c>
      <c r="AF30" s="292" t="e">
        <f t="shared" si="12"/>
        <v>#NUM!</v>
      </c>
      <c r="AG30" s="292" t="e">
        <f t="shared" si="13"/>
        <v>#NUM!</v>
      </c>
      <c r="AH30" s="292" t="e">
        <f t="shared" si="14"/>
        <v>#NUM!</v>
      </c>
      <c r="AI30" s="292" t="e">
        <f t="shared" si="15"/>
        <v>#NUM!</v>
      </c>
      <c r="AK30" s="390" t="s">
        <v>1052</v>
      </c>
      <c r="AL30" s="404">
        <f>Ladungsmatrix!B28</f>
        <v>0</v>
      </c>
      <c r="AN30" s="390" t="s">
        <v>1052</v>
      </c>
      <c r="AO30" s="415"/>
    </row>
    <row r="31" spans="1:47" x14ac:dyDescent="0.25">
      <c r="A31" s="389">
        <f t="shared" si="16"/>
        <v>24</v>
      </c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M31" s="389">
        <f t="shared" si="17"/>
        <v>24</v>
      </c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Y31" s="389">
        <f t="shared" si="18"/>
        <v>24</v>
      </c>
      <c r="Z31" s="292" t="e">
        <f t="shared" si="6"/>
        <v>#NUM!</v>
      </c>
      <c r="AA31" s="292" t="e">
        <f t="shared" si="7"/>
        <v>#NUM!</v>
      </c>
      <c r="AB31" s="292" t="e">
        <f t="shared" si="8"/>
        <v>#NUM!</v>
      </c>
      <c r="AC31" s="292" t="e">
        <f t="shared" si="9"/>
        <v>#NUM!</v>
      </c>
      <c r="AD31" s="292" t="e">
        <f t="shared" si="10"/>
        <v>#NUM!</v>
      </c>
      <c r="AE31" s="292" t="e">
        <f t="shared" si="11"/>
        <v>#NUM!</v>
      </c>
      <c r="AF31" s="292" t="e">
        <f t="shared" si="12"/>
        <v>#NUM!</v>
      </c>
      <c r="AG31" s="292" t="e">
        <f t="shared" si="13"/>
        <v>#NUM!</v>
      </c>
      <c r="AH31" s="292" t="e">
        <f t="shared" si="14"/>
        <v>#NUM!</v>
      </c>
      <c r="AI31" s="292" t="e">
        <f t="shared" si="15"/>
        <v>#NUM!</v>
      </c>
      <c r="AK31" s="390" t="s">
        <v>1051</v>
      </c>
      <c r="AL31" s="404">
        <f>Ladungsmatrix!B29</f>
        <v>0</v>
      </c>
      <c r="AN31" s="390" t="s">
        <v>1051</v>
      </c>
      <c r="AO31" s="415"/>
    </row>
    <row r="32" spans="1:47" x14ac:dyDescent="0.25">
      <c r="A32" s="389">
        <f t="shared" si="16"/>
        <v>25</v>
      </c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M32" s="389">
        <f t="shared" si="17"/>
        <v>25</v>
      </c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Y32" s="389">
        <f t="shared" si="18"/>
        <v>25</v>
      </c>
      <c r="Z32" s="292" t="e">
        <f t="shared" si="6"/>
        <v>#NUM!</v>
      </c>
      <c r="AA32" s="292" t="e">
        <f t="shared" si="7"/>
        <v>#NUM!</v>
      </c>
      <c r="AB32" s="292" t="e">
        <f t="shared" si="8"/>
        <v>#NUM!</v>
      </c>
      <c r="AC32" s="292" t="e">
        <f t="shared" si="9"/>
        <v>#NUM!</v>
      </c>
      <c r="AD32" s="292" t="e">
        <f t="shared" si="10"/>
        <v>#NUM!</v>
      </c>
      <c r="AE32" s="292" t="e">
        <f t="shared" si="11"/>
        <v>#NUM!</v>
      </c>
      <c r="AF32" s="292" t="e">
        <f t="shared" si="12"/>
        <v>#NUM!</v>
      </c>
      <c r="AG32" s="292" t="e">
        <f t="shared" si="13"/>
        <v>#NUM!</v>
      </c>
      <c r="AH32" s="292" t="e">
        <f t="shared" si="14"/>
        <v>#NUM!</v>
      </c>
      <c r="AI32" s="292" t="e">
        <f t="shared" si="15"/>
        <v>#NUM!</v>
      </c>
      <c r="AK32" s="390" t="s">
        <v>1050</v>
      </c>
      <c r="AL32" s="404">
        <f>Ladungsmatrix!B30</f>
        <v>0</v>
      </c>
      <c r="AN32" s="390" t="s">
        <v>1050</v>
      </c>
      <c r="AO32" s="415"/>
    </row>
    <row r="33" spans="1:41" x14ac:dyDescent="0.25">
      <c r="A33" s="389">
        <f t="shared" si="16"/>
        <v>26</v>
      </c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M33" s="389">
        <f t="shared" si="17"/>
        <v>26</v>
      </c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Y33" s="389">
        <f t="shared" si="18"/>
        <v>26</v>
      </c>
      <c r="Z33" s="292" t="e">
        <f t="shared" si="6"/>
        <v>#NUM!</v>
      </c>
      <c r="AA33" s="292" t="e">
        <f t="shared" si="7"/>
        <v>#NUM!</v>
      </c>
      <c r="AB33" s="292" t="e">
        <f t="shared" si="8"/>
        <v>#NUM!</v>
      </c>
      <c r="AC33" s="292" t="e">
        <f t="shared" si="9"/>
        <v>#NUM!</v>
      </c>
      <c r="AD33" s="292" t="e">
        <f t="shared" si="10"/>
        <v>#NUM!</v>
      </c>
      <c r="AE33" s="292" t="e">
        <f t="shared" si="11"/>
        <v>#NUM!</v>
      </c>
      <c r="AF33" s="292" t="e">
        <f t="shared" si="12"/>
        <v>#NUM!</v>
      </c>
      <c r="AG33" s="292" t="e">
        <f t="shared" si="13"/>
        <v>#NUM!</v>
      </c>
      <c r="AH33" s="292" t="e">
        <f t="shared" si="14"/>
        <v>#NUM!</v>
      </c>
      <c r="AI33" s="292" t="e">
        <f t="shared" si="15"/>
        <v>#NUM!</v>
      </c>
      <c r="AK33" s="390" t="s">
        <v>1049</v>
      </c>
      <c r="AL33" s="404">
        <f>Ladungsmatrix!B31</f>
        <v>0</v>
      </c>
      <c r="AN33" s="390" t="s">
        <v>1049</v>
      </c>
      <c r="AO33" s="415"/>
    </row>
    <row r="34" spans="1:41" x14ac:dyDescent="0.25">
      <c r="A34" s="389">
        <f t="shared" si="16"/>
        <v>27</v>
      </c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M34" s="389">
        <f t="shared" si="17"/>
        <v>27</v>
      </c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Y34" s="389">
        <f t="shared" si="18"/>
        <v>27</v>
      </c>
      <c r="Z34" s="292" t="e">
        <f t="shared" si="6"/>
        <v>#NUM!</v>
      </c>
      <c r="AA34" s="292" t="e">
        <f t="shared" si="7"/>
        <v>#NUM!</v>
      </c>
      <c r="AB34" s="292" t="e">
        <f t="shared" si="8"/>
        <v>#NUM!</v>
      </c>
      <c r="AC34" s="292" t="e">
        <f t="shared" si="9"/>
        <v>#NUM!</v>
      </c>
      <c r="AD34" s="292" t="e">
        <f t="shared" si="10"/>
        <v>#NUM!</v>
      </c>
      <c r="AE34" s="292" t="e">
        <f t="shared" si="11"/>
        <v>#NUM!</v>
      </c>
      <c r="AF34" s="292" t="e">
        <f t="shared" si="12"/>
        <v>#NUM!</v>
      </c>
      <c r="AG34" s="292" t="e">
        <f t="shared" si="13"/>
        <v>#NUM!</v>
      </c>
      <c r="AH34" s="292" t="e">
        <f t="shared" si="14"/>
        <v>#NUM!</v>
      </c>
      <c r="AI34" s="292" t="e">
        <f t="shared" si="15"/>
        <v>#NUM!</v>
      </c>
      <c r="AK34" s="390" t="s">
        <v>1048</v>
      </c>
      <c r="AL34" s="404">
        <f>Ladungsmatrix!B32</f>
        <v>0</v>
      </c>
      <c r="AN34" s="390" t="s">
        <v>1048</v>
      </c>
      <c r="AO34" s="415"/>
    </row>
    <row r="35" spans="1:41" x14ac:dyDescent="0.25">
      <c r="A35" s="389">
        <f t="shared" si="16"/>
        <v>28</v>
      </c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M35" s="389">
        <f t="shared" si="17"/>
        <v>28</v>
      </c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Y35" s="389">
        <f t="shared" si="18"/>
        <v>28</v>
      </c>
      <c r="Z35" s="292" t="e">
        <f t="shared" si="6"/>
        <v>#NUM!</v>
      </c>
      <c r="AA35" s="292" t="e">
        <f t="shared" si="7"/>
        <v>#NUM!</v>
      </c>
      <c r="AB35" s="292" t="e">
        <f t="shared" si="8"/>
        <v>#NUM!</v>
      </c>
      <c r="AC35" s="292" t="e">
        <f t="shared" si="9"/>
        <v>#NUM!</v>
      </c>
      <c r="AD35" s="292" t="e">
        <f t="shared" si="10"/>
        <v>#NUM!</v>
      </c>
      <c r="AE35" s="292" t="e">
        <f t="shared" si="11"/>
        <v>#NUM!</v>
      </c>
      <c r="AF35" s="292" t="e">
        <f t="shared" si="12"/>
        <v>#NUM!</v>
      </c>
      <c r="AG35" s="292" t="e">
        <f t="shared" si="13"/>
        <v>#NUM!</v>
      </c>
      <c r="AH35" s="292" t="e">
        <f t="shared" si="14"/>
        <v>#NUM!</v>
      </c>
      <c r="AI35" s="292" t="e">
        <f t="shared" si="15"/>
        <v>#NUM!</v>
      </c>
      <c r="AK35" s="390" t="s">
        <v>1047</v>
      </c>
      <c r="AL35" s="404">
        <f>Ladungsmatrix!B33</f>
        <v>0</v>
      </c>
      <c r="AN35" s="390" t="s">
        <v>1047</v>
      </c>
      <c r="AO35" s="415"/>
    </row>
    <row r="36" spans="1:41" x14ac:dyDescent="0.25">
      <c r="A36" s="389">
        <f t="shared" si="16"/>
        <v>29</v>
      </c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M36" s="389">
        <f t="shared" si="17"/>
        <v>29</v>
      </c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Y36" s="389">
        <f t="shared" si="18"/>
        <v>29</v>
      </c>
      <c r="Z36" s="292" t="e">
        <f t="shared" si="6"/>
        <v>#NUM!</v>
      </c>
      <c r="AA36" s="292" t="e">
        <f t="shared" si="7"/>
        <v>#NUM!</v>
      </c>
      <c r="AB36" s="292" t="e">
        <f t="shared" si="8"/>
        <v>#NUM!</v>
      </c>
      <c r="AC36" s="292" t="e">
        <f t="shared" si="9"/>
        <v>#NUM!</v>
      </c>
      <c r="AD36" s="292" t="e">
        <f t="shared" si="10"/>
        <v>#NUM!</v>
      </c>
      <c r="AE36" s="292" t="e">
        <f t="shared" si="11"/>
        <v>#NUM!</v>
      </c>
      <c r="AF36" s="292" t="e">
        <f t="shared" si="12"/>
        <v>#NUM!</v>
      </c>
      <c r="AG36" s="292" t="e">
        <f t="shared" si="13"/>
        <v>#NUM!</v>
      </c>
      <c r="AH36" s="292" t="e">
        <f t="shared" si="14"/>
        <v>#NUM!</v>
      </c>
      <c r="AI36" s="292" t="e">
        <f t="shared" si="15"/>
        <v>#NUM!</v>
      </c>
      <c r="AK36" s="390" t="s">
        <v>1046</v>
      </c>
      <c r="AL36" s="404">
        <f>Ladungsmatrix!B34</f>
        <v>0</v>
      </c>
      <c r="AN36" s="390" t="s">
        <v>1046</v>
      </c>
      <c r="AO36" s="415"/>
    </row>
    <row r="37" spans="1:41" x14ac:dyDescent="0.25">
      <c r="A37" s="389">
        <f t="shared" si="16"/>
        <v>30</v>
      </c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M37" s="389">
        <f t="shared" si="17"/>
        <v>30</v>
      </c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Y37" s="389">
        <f t="shared" si="18"/>
        <v>30</v>
      </c>
      <c r="Z37" s="292" t="e">
        <f t="shared" si="6"/>
        <v>#NUM!</v>
      </c>
      <c r="AA37" s="292" t="e">
        <f t="shared" si="7"/>
        <v>#NUM!</v>
      </c>
      <c r="AB37" s="292" t="e">
        <f t="shared" si="8"/>
        <v>#NUM!</v>
      </c>
      <c r="AC37" s="292" t="e">
        <f t="shared" si="9"/>
        <v>#NUM!</v>
      </c>
      <c r="AD37" s="292" t="e">
        <f t="shared" si="10"/>
        <v>#NUM!</v>
      </c>
      <c r="AE37" s="292" t="e">
        <f t="shared" si="11"/>
        <v>#NUM!</v>
      </c>
      <c r="AF37" s="292" t="e">
        <f t="shared" si="12"/>
        <v>#NUM!</v>
      </c>
      <c r="AG37" s="292" t="e">
        <f t="shared" si="13"/>
        <v>#NUM!</v>
      </c>
      <c r="AH37" s="292" t="e">
        <f t="shared" si="14"/>
        <v>#NUM!</v>
      </c>
      <c r="AI37" s="292" t="e">
        <f t="shared" si="15"/>
        <v>#NUM!</v>
      </c>
    </row>
    <row r="38" spans="1:41" x14ac:dyDescent="0.25">
      <c r="A38" s="389">
        <f t="shared" si="16"/>
        <v>31</v>
      </c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M38" s="389">
        <f t="shared" si="17"/>
        <v>31</v>
      </c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Y38" s="389">
        <f t="shared" si="18"/>
        <v>31</v>
      </c>
      <c r="Z38" s="292" t="e">
        <f t="shared" si="6"/>
        <v>#NUM!</v>
      </c>
      <c r="AA38" s="292" t="e">
        <f t="shared" si="7"/>
        <v>#NUM!</v>
      </c>
      <c r="AB38" s="292" t="e">
        <f t="shared" si="8"/>
        <v>#NUM!</v>
      </c>
      <c r="AC38" s="292" t="e">
        <f t="shared" si="9"/>
        <v>#NUM!</v>
      </c>
      <c r="AD38" s="292" t="e">
        <f t="shared" si="10"/>
        <v>#NUM!</v>
      </c>
      <c r="AE38" s="292" t="e">
        <f t="shared" si="11"/>
        <v>#NUM!</v>
      </c>
      <c r="AF38" s="292" t="e">
        <f t="shared" si="12"/>
        <v>#NUM!</v>
      </c>
      <c r="AG38" s="292" t="e">
        <f t="shared" si="13"/>
        <v>#NUM!</v>
      </c>
      <c r="AH38" s="292" t="e">
        <f t="shared" si="14"/>
        <v>#NUM!</v>
      </c>
      <c r="AI38" s="292" t="e">
        <f t="shared" si="15"/>
        <v>#NUM!</v>
      </c>
    </row>
    <row r="39" spans="1:41" x14ac:dyDescent="0.25">
      <c r="A39" s="389">
        <f t="shared" si="16"/>
        <v>32</v>
      </c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M39" s="389">
        <f t="shared" si="17"/>
        <v>32</v>
      </c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Y39" s="389">
        <f t="shared" si="18"/>
        <v>32</v>
      </c>
      <c r="Z39" s="292" t="e">
        <f t="shared" si="6"/>
        <v>#NUM!</v>
      </c>
      <c r="AA39" s="292" t="e">
        <f t="shared" si="7"/>
        <v>#NUM!</v>
      </c>
      <c r="AB39" s="292" t="e">
        <f t="shared" si="8"/>
        <v>#NUM!</v>
      </c>
      <c r="AC39" s="292" t="e">
        <f t="shared" si="9"/>
        <v>#NUM!</v>
      </c>
      <c r="AD39" s="292" t="e">
        <f t="shared" si="10"/>
        <v>#NUM!</v>
      </c>
      <c r="AE39" s="292" t="e">
        <f t="shared" si="11"/>
        <v>#NUM!</v>
      </c>
      <c r="AF39" s="292" t="e">
        <f t="shared" si="12"/>
        <v>#NUM!</v>
      </c>
      <c r="AG39" s="292" t="e">
        <f t="shared" si="13"/>
        <v>#NUM!</v>
      </c>
      <c r="AH39" s="292" t="e">
        <f t="shared" si="14"/>
        <v>#NUM!</v>
      </c>
      <c r="AI39" s="292" t="e">
        <f t="shared" si="15"/>
        <v>#NUM!</v>
      </c>
    </row>
    <row r="40" spans="1:41" x14ac:dyDescent="0.25">
      <c r="A40" s="389">
        <f t="shared" si="16"/>
        <v>33</v>
      </c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M40" s="389">
        <f t="shared" si="17"/>
        <v>33</v>
      </c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Y40" s="389">
        <f t="shared" si="18"/>
        <v>33</v>
      </c>
      <c r="Z40" s="292" t="e">
        <f t="shared" ref="Z40:Z71" si="19">_xlfn.NORM.INV(N40,0, 1)</f>
        <v>#NUM!</v>
      </c>
      <c r="AA40" s="292" t="e">
        <f t="shared" ref="AA40:AA71" si="20">_xlfn.NORM.INV(O40,0, 1)</f>
        <v>#NUM!</v>
      </c>
      <c r="AB40" s="292" t="e">
        <f t="shared" ref="AB40:AB71" si="21">_xlfn.NORM.INV(P40,0, 1)</f>
        <v>#NUM!</v>
      </c>
      <c r="AC40" s="292" t="e">
        <f t="shared" ref="AC40:AC71" si="22">_xlfn.NORM.INV(Q40,0, 1)</f>
        <v>#NUM!</v>
      </c>
      <c r="AD40" s="292" t="e">
        <f t="shared" ref="AD40:AD71" si="23">_xlfn.NORM.INV(R40,0, 1)</f>
        <v>#NUM!</v>
      </c>
      <c r="AE40" s="292" t="e">
        <f t="shared" ref="AE40:AE71" si="24">_xlfn.NORM.INV(S40,0, 1)</f>
        <v>#NUM!</v>
      </c>
      <c r="AF40" s="292" t="e">
        <f t="shared" ref="AF40:AF71" si="25">_xlfn.NORM.INV(T40,0, 1)</f>
        <v>#NUM!</v>
      </c>
      <c r="AG40" s="292" t="e">
        <f t="shared" ref="AG40:AG71" si="26">_xlfn.NORM.INV(U40,0, 1)</f>
        <v>#NUM!</v>
      </c>
      <c r="AH40" s="292" t="e">
        <f t="shared" ref="AH40:AH71" si="27">_xlfn.NORM.INV(V40,0, 1)</f>
        <v>#NUM!</v>
      </c>
      <c r="AI40" s="292" t="e">
        <f t="shared" ref="AI40:AI71" si="28">_xlfn.NORM.INV(W40,0, 1)</f>
        <v>#NUM!</v>
      </c>
    </row>
    <row r="41" spans="1:41" x14ac:dyDescent="0.25">
      <c r="A41" s="389">
        <f t="shared" si="16"/>
        <v>34</v>
      </c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M41" s="389">
        <f t="shared" si="17"/>
        <v>34</v>
      </c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Y41" s="389">
        <f t="shared" ref="Y41:Y72" si="29">Y40+1</f>
        <v>34</v>
      </c>
      <c r="Z41" s="292" t="e">
        <f t="shared" si="19"/>
        <v>#NUM!</v>
      </c>
      <c r="AA41" s="292" t="e">
        <f t="shared" si="20"/>
        <v>#NUM!</v>
      </c>
      <c r="AB41" s="292" t="e">
        <f t="shared" si="21"/>
        <v>#NUM!</v>
      </c>
      <c r="AC41" s="292" t="e">
        <f t="shared" si="22"/>
        <v>#NUM!</v>
      </c>
      <c r="AD41" s="292" t="e">
        <f t="shared" si="23"/>
        <v>#NUM!</v>
      </c>
      <c r="AE41" s="292" t="e">
        <f t="shared" si="24"/>
        <v>#NUM!</v>
      </c>
      <c r="AF41" s="292" t="e">
        <f t="shared" si="25"/>
        <v>#NUM!</v>
      </c>
      <c r="AG41" s="292" t="e">
        <f t="shared" si="26"/>
        <v>#NUM!</v>
      </c>
      <c r="AH41" s="292" t="e">
        <f t="shared" si="27"/>
        <v>#NUM!</v>
      </c>
      <c r="AI41" s="292" t="e">
        <f t="shared" si="28"/>
        <v>#NUM!</v>
      </c>
    </row>
    <row r="42" spans="1:41" x14ac:dyDescent="0.25">
      <c r="A42" s="389">
        <f t="shared" si="16"/>
        <v>35</v>
      </c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M42" s="389">
        <f t="shared" si="17"/>
        <v>35</v>
      </c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Y42" s="389">
        <f t="shared" si="29"/>
        <v>35</v>
      </c>
      <c r="Z42" s="292" t="e">
        <f t="shared" si="19"/>
        <v>#NUM!</v>
      </c>
      <c r="AA42" s="292" t="e">
        <f t="shared" si="20"/>
        <v>#NUM!</v>
      </c>
      <c r="AB42" s="292" t="e">
        <f t="shared" si="21"/>
        <v>#NUM!</v>
      </c>
      <c r="AC42" s="292" t="e">
        <f t="shared" si="22"/>
        <v>#NUM!</v>
      </c>
      <c r="AD42" s="292" t="e">
        <f t="shared" si="23"/>
        <v>#NUM!</v>
      </c>
      <c r="AE42" s="292" t="e">
        <f t="shared" si="24"/>
        <v>#NUM!</v>
      </c>
      <c r="AF42" s="292" t="e">
        <f t="shared" si="25"/>
        <v>#NUM!</v>
      </c>
      <c r="AG42" s="292" t="e">
        <f t="shared" si="26"/>
        <v>#NUM!</v>
      </c>
      <c r="AH42" s="292" t="e">
        <f t="shared" si="27"/>
        <v>#NUM!</v>
      </c>
      <c r="AI42" s="292" t="e">
        <f t="shared" si="28"/>
        <v>#NUM!</v>
      </c>
    </row>
    <row r="43" spans="1:41" x14ac:dyDescent="0.25">
      <c r="A43" s="389">
        <f t="shared" si="16"/>
        <v>36</v>
      </c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M43" s="389">
        <f t="shared" si="17"/>
        <v>36</v>
      </c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Y43" s="389">
        <f t="shared" si="29"/>
        <v>36</v>
      </c>
      <c r="Z43" s="292" t="e">
        <f t="shared" si="19"/>
        <v>#NUM!</v>
      </c>
      <c r="AA43" s="292" t="e">
        <f t="shared" si="20"/>
        <v>#NUM!</v>
      </c>
      <c r="AB43" s="292" t="e">
        <f t="shared" si="21"/>
        <v>#NUM!</v>
      </c>
      <c r="AC43" s="292" t="e">
        <f t="shared" si="22"/>
        <v>#NUM!</v>
      </c>
      <c r="AD43" s="292" t="e">
        <f t="shared" si="23"/>
        <v>#NUM!</v>
      </c>
      <c r="AE43" s="292" t="e">
        <f t="shared" si="24"/>
        <v>#NUM!</v>
      </c>
      <c r="AF43" s="292" t="e">
        <f t="shared" si="25"/>
        <v>#NUM!</v>
      </c>
      <c r="AG43" s="292" t="e">
        <f t="shared" si="26"/>
        <v>#NUM!</v>
      </c>
      <c r="AH43" s="292" t="e">
        <f t="shared" si="27"/>
        <v>#NUM!</v>
      </c>
      <c r="AI43" s="292" t="e">
        <f t="shared" si="28"/>
        <v>#NUM!</v>
      </c>
    </row>
    <row r="44" spans="1:41" x14ac:dyDescent="0.25">
      <c r="A44" s="389">
        <f t="shared" si="16"/>
        <v>37</v>
      </c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M44" s="389">
        <f t="shared" si="17"/>
        <v>37</v>
      </c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Y44" s="389">
        <f t="shared" si="29"/>
        <v>37</v>
      </c>
      <c r="Z44" s="292" t="e">
        <f t="shared" si="19"/>
        <v>#NUM!</v>
      </c>
      <c r="AA44" s="292" t="e">
        <f t="shared" si="20"/>
        <v>#NUM!</v>
      </c>
      <c r="AB44" s="292" t="e">
        <f t="shared" si="21"/>
        <v>#NUM!</v>
      </c>
      <c r="AC44" s="292" t="e">
        <f t="shared" si="22"/>
        <v>#NUM!</v>
      </c>
      <c r="AD44" s="292" t="e">
        <f t="shared" si="23"/>
        <v>#NUM!</v>
      </c>
      <c r="AE44" s="292" t="e">
        <f t="shared" si="24"/>
        <v>#NUM!</v>
      </c>
      <c r="AF44" s="292" t="e">
        <f t="shared" si="25"/>
        <v>#NUM!</v>
      </c>
      <c r="AG44" s="292" t="e">
        <f t="shared" si="26"/>
        <v>#NUM!</v>
      </c>
      <c r="AH44" s="292" t="e">
        <f t="shared" si="27"/>
        <v>#NUM!</v>
      </c>
      <c r="AI44" s="292" t="e">
        <f t="shared" si="28"/>
        <v>#NUM!</v>
      </c>
    </row>
    <row r="45" spans="1:41" x14ac:dyDescent="0.25">
      <c r="A45" s="389">
        <f t="shared" si="16"/>
        <v>38</v>
      </c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M45" s="389">
        <f t="shared" si="17"/>
        <v>38</v>
      </c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Y45" s="389">
        <f t="shared" si="29"/>
        <v>38</v>
      </c>
      <c r="Z45" s="292" t="e">
        <f t="shared" si="19"/>
        <v>#NUM!</v>
      </c>
      <c r="AA45" s="292" t="e">
        <f t="shared" si="20"/>
        <v>#NUM!</v>
      </c>
      <c r="AB45" s="292" t="e">
        <f t="shared" si="21"/>
        <v>#NUM!</v>
      </c>
      <c r="AC45" s="292" t="e">
        <f t="shared" si="22"/>
        <v>#NUM!</v>
      </c>
      <c r="AD45" s="292" t="e">
        <f t="shared" si="23"/>
        <v>#NUM!</v>
      </c>
      <c r="AE45" s="292" t="e">
        <f t="shared" si="24"/>
        <v>#NUM!</v>
      </c>
      <c r="AF45" s="292" t="e">
        <f t="shared" si="25"/>
        <v>#NUM!</v>
      </c>
      <c r="AG45" s="292" t="e">
        <f t="shared" si="26"/>
        <v>#NUM!</v>
      </c>
      <c r="AH45" s="292" t="e">
        <f t="shared" si="27"/>
        <v>#NUM!</v>
      </c>
      <c r="AI45" s="292" t="e">
        <f t="shared" si="28"/>
        <v>#NUM!</v>
      </c>
    </row>
    <row r="46" spans="1:41" x14ac:dyDescent="0.25">
      <c r="A46" s="389">
        <f t="shared" si="16"/>
        <v>39</v>
      </c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M46" s="389">
        <f t="shared" si="17"/>
        <v>39</v>
      </c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Y46" s="389">
        <f t="shared" si="29"/>
        <v>39</v>
      </c>
      <c r="Z46" s="292" t="e">
        <f t="shared" si="19"/>
        <v>#NUM!</v>
      </c>
      <c r="AA46" s="292" t="e">
        <f t="shared" si="20"/>
        <v>#NUM!</v>
      </c>
      <c r="AB46" s="292" t="e">
        <f t="shared" si="21"/>
        <v>#NUM!</v>
      </c>
      <c r="AC46" s="292" t="e">
        <f t="shared" si="22"/>
        <v>#NUM!</v>
      </c>
      <c r="AD46" s="292" t="e">
        <f t="shared" si="23"/>
        <v>#NUM!</v>
      </c>
      <c r="AE46" s="292" t="e">
        <f t="shared" si="24"/>
        <v>#NUM!</v>
      </c>
      <c r="AF46" s="292" t="e">
        <f t="shared" si="25"/>
        <v>#NUM!</v>
      </c>
      <c r="AG46" s="292" t="e">
        <f t="shared" si="26"/>
        <v>#NUM!</v>
      </c>
      <c r="AH46" s="292" t="e">
        <f t="shared" si="27"/>
        <v>#NUM!</v>
      </c>
      <c r="AI46" s="292" t="e">
        <f t="shared" si="28"/>
        <v>#NUM!</v>
      </c>
    </row>
    <row r="47" spans="1:41" x14ac:dyDescent="0.25">
      <c r="A47" s="389">
        <f t="shared" si="16"/>
        <v>40</v>
      </c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M47" s="389">
        <f t="shared" si="17"/>
        <v>40</v>
      </c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Y47" s="389">
        <f t="shared" si="29"/>
        <v>40</v>
      </c>
      <c r="Z47" s="292" t="e">
        <f t="shared" si="19"/>
        <v>#NUM!</v>
      </c>
      <c r="AA47" s="292" t="e">
        <f t="shared" si="20"/>
        <v>#NUM!</v>
      </c>
      <c r="AB47" s="292" t="e">
        <f t="shared" si="21"/>
        <v>#NUM!</v>
      </c>
      <c r="AC47" s="292" t="e">
        <f t="shared" si="22"/>
        <v>#NUM!</v>
      </c>
      <c r="AD47" s="292" t="e">
        <f t="shared" si="23"/>
        <v>#NUM!</v>
      </c>
      <c r="AE47" s="292" t="e">
        <f t="shared" si="24"/>
        <v>#NUM!</v>
      </c>
      <c r="AF47" s="292" t="e">
        <f t="shared" si="25"/>
        <v>#NUM!</v>
      </c>
      <c r="AG47" s="292" t="e">
        <f t="shared" si="26"/>
        <v>#NUM!</v>
      </c>
      <c r="AH47" s="292" t="e">
        <f t="shared" si="27"/>
        <v>#NUM!</v>
      </c>
      <c r="AI47" s="292" t="e">
        <f t="shared" si="28"/>
        <v>#NUM!</v>
      </c>
    </row>
    <row r="48" spans="1:41" x14ac:dyDescent="0.25">
      <c r="A48" s="389">
        <f t="shared" si="16"/>
        <v>41</v>
      </c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M48" s="389">
        <f t="shared" si="17"/>
        <v>41</v>
      </c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Y48" s="389">
        <f t="shared" si="29"/>
        <v>41</v>
      </c>
      <c r="Z48" s="292" t="e">
        <f t="shared" si="19"/>
        <v>#NUM!</v>
      </c>
      <c r="AA48" s="292" t="e">
        <f t="shared" si="20"/>
        <v>#NUM!</v>
      </c>
      <c r="AB48" s="292" t="e">
        <f t="shared" si="21"/>
        <v>#NUM!</v>
      </c>
      <c r="AC48" s="292" t="e">
        <f t="shared" si="22"/>
        <v>#NUM!</v>
      </c>
      <c r="AD48" s="292" t="e">
        <f t="shared" si="23"/>
        <v>#NUM!</v>
      </c>
      <c r="AE48" s="292" t="e">
        <f t="shared" si="24"/>
        <v>#NUM!</v>
      </c>
      <c r="AF48" s="292" t="e">
        <f t="shared" si="25"/>
        <v>#NUM!</v>
      </c>
      <c r="AG48" s="292" t="e">
        <f t="shared" si="26"/>
        <v>#NUM!</v>
      </c>
      <c r="AH48" s="292" t="e">
        <f t="shared" si="27"/>
        <v>#NUM!</v>
      </c>
      <c r="AI48" s="292" t="e">
        <f t="shared" si="28"/>
        <v>#NUM!</v>
      </c>
    </row>
    <row r="49" spans="1:37" x14ac:dyDescent="0.25">
      <c r="A49" s="389">
        <f t="shared" si="16"/>
        <v>42</v>
      </c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M49" s="389">
        <f t="shared" si="17"/>
        <v>42</v>
      </c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Y49" s="389">
        <f t="shared" si="29"/>
        <v>42</v>
      </c>
      <c r="Z49" s="292" t="e">
        <f t="shared" si="19"/>
        <v>#NUM!</v>
      </c>
      <c r="AA49" s="292" t="e">
        <f t="shared" si="20"/>
        <v>#NUM!</v>
      </c>
      <c r="AB49" s="292" t="e">
        <f t="shared" si="21"/>
        <v>#NUM!</v>
      </c>
      <c r="AC49" s="292" t="e">
        <f t="shared" si="22"/>
        <v>#NUM!</v>
      </c>
      <c r="AD49" s="292" t="e">
        <f t="shared" si="23"/>
        <v>#NUM!</v>
      </c>
      <c r="AE49" s="292" t="e">
        <f t="shared" si="24"/>
        <v>#NUM!</v>
      </c>
      <c r="AF49" s="292" t="e">
        <f t="shared" si="25"/>
        <v>#NUM!</v>
      </c>
      <c r="AG49" s="292" t="e">
        <f t="shared" si="26"/>
        <v>#NUM!</v>
      </c>
      <c r="AH49" s="292" t="e">
        <f t="shared" si="27"/>
        <v>#NUM!</v>
      </c>
      <c r="AI49" s="292" t="e">
        <f t="shared" si="28"/>
        <v>#NUM!</v>
      </c>
    </row>
    <row r="50" spans="1:37" x14ac:dyDescent="0.25">
      <c r="A50" s="389">
        <f t="shared" si="16"/>
        <v>43</v>
      </c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M50" s="389">
        <f t="shared" si="17"/>
        <v>43</v>
      </c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Y50" s="389">
        <f t="shared" si="29"/>
        <v>43</v>
      </c>
      <c r="Z50" s="292" t="e">
        <f t="shared" si="19"/>
        <v>#NUM!</v>
      </c>
      <c r="AA50" s="292" t="e">
        <f t="shared" si="20"/>
        <v>#NUM!</v>
      </c>
      <c r="AB50" s="292" t="e">
        <f t="shared" si="21"/>
        <v>#NUM!</v>
      </c>
      <c r="AC50" s="292" t="e">
        <f t="shared" si="22"/>
        <v>#NUM!</v>
      </c>
      <c r="AD50" s="292" t="e">
        <f t="shared" si="23"/>
        <v>#NUM!</v>
      </c>
      <c r="AE50" s="292" t="e">
        <f t="shared" si="24"/>
        <v>#NUM!</v>
      </c>
      <c r="AF50" s="292" t="e">
        <f t="shared" si="25"/>
        <v>#NUM!</v>
      </c>
      <c r="AG50" s="292" t="e">
        <f t="shared" si="26"/>
        <v>#NUM!</v>
      </c>
      <c r="AH50" s="292" t="e">
        <f t="shared" si="27"/>
        <v>#NUM!</v>
      </c>
      <c r="AI50" s="292" t="e">
        <f t="shared" si="28"/>
        <v>#NUM!</v>
      </c>
    </row>
    <row r="51" spans="1:37" x14ac:dyDescent="0.25">
      <c r="A51" s="389">
        <f t="shared" si="16"/>
        <v>44</v>
      </c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M51" s="389">
        <f t="shared" si="17"/>
        <v>44</v>
      </c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Y51" s="389">
        <f t="shared" si="29"/>
        <v>44</v>
      </c>
      <c r="Z51" s="292" t="e">
        <f t="shared" si="19"/>
        <v>#NUM!</v>
      </c>
      <c r="AA51" s="292" t="e">
        <f t="shared" si="20"/>
        <v>#NUM!</v>
      </c>
      <c r="AB51" s="292" t="e">
        <f t="shared" si="21"/>
        <v>#NUM!</v>
      </c>
      <c r="AC51" s="292" t="e">
        <f t="shared" si="22"/>
        <v>#NUM!</v>
      </c>
      <c r="AD51" s="292" t="e">
        <f t="shared" si="23"/>
        <v>#NUM!</v>
      </c>
      <c r="AE51" s="292" t="e">
        <f t="shared" si="24"/>
        <v>#NUM!</v>
      </c>
      <c r="AF51" s="292" t="e">
        <f t="shared" si="25"/>
        <v>#NUM!</v>
      </c>
      <c r="AG51" s="292" t="e">
        <f t="shared" si="26"/>
        <v>#NUM!</v>
      </c>
      <c r="AH51" s="292" t="e">
        <f t="shared" si="27"/>
        <v>#NUM!</v>
      </c>
      <c r="AI51" s="292" t="e">
        <f t="shared" si="28"/>
        <v>#NUM!</v>
      </c>
    </row>
    <row r="52" spans="1:37" x14ac:dyDescent="0.25">
      <c r="A52" s="389">
        <f t="shared" si="16"/>
        <v>45</v>
      </c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M52" s="389">
        <f t="shared" si="17"/>
        <v>45</v>
      </c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Y52" s="389">
        <f t="shared" si="29"/>
        <v>45</v>
      </c>
      <c r="Z52" s="292" t="e">
        <f t="shared" si="19"/>
        <v>#NUM!</v>
      </c>
      <c r="AA52" s="292" t="e">
        <f t="shared" si="20"/>
        <v>#NUM!</v>
      </c>
      <c r="AB52" s="292" t="e">
        <f t="shared" si="21"/>
        <v>#NUM!</v>
      </c>
      <c r="AC52" s="292" t="e">
        <f t="shared" si="22"/>
        <v>#NUM!</v>
      </c>
      <c r="AD52" s="292" t="e">
        <f t="shared" si="23"/>
        <v>#NUM!</v>
      </c>
      <c r="AE52" s="292" t="e">
        <f t="shared" si="24"/>
        <v>#NUM!</v>
      </c>
      <c r="AF52" s="292" t="e">
        <f t="shared" si="25"/>
        <v>#NUM!</v>
      </c>
      <c r="AG52" s="292" t="e">
        <f t="shared" si="26"/>
        <v>#NUM!</v>
      </c>
      <c r="AH52" s="292" t="e">
        <f t="shared" si="27"/>
        <v>#NUM!</v>
      </c>
      <c r="AI52" s="292" t="e">
        <f t="shared" si="28"/>
        <v>#NUM!</v>
      </c>
    </row>
    <row r="53" spans="1:37" x14ac:dyDescent="0.25">
      <c r="A53" s="389">
        <f t="shared" si="16"/>
        <v>46</v>
      </c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M53" s="389">
        <f t="shared" si="17"/>
        <v>46</v>
      </c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Y53" s="389">
        <f t="shared" si="29"/>
        <v>46</v>
      </c>
      <c r="Z53" s="292" t="e">
        <f t="shared" si="19"/>
        <v>#NUM!</v>
      </c>
      <c r="AA53" s="292" t="e">
        <f t="shared" si="20"/>
        <v>#NUM!</v>
      </c>
      <c r="AB53" s="292" t="e">
        <f t="shared" si="21"/>
        <v>#NUM!</v>
      </c>
      <c r="AC53" s="292" t="e">
        <f t="shared" si="22"/>
        <v>#NUM!</v>
      </c>
      <c r="AD53" s="292" t="e">
        <f t="shared" si="23"/>
        <v>#NUM!</v>
      </c>
      <c r="AE53" s="292" t="e">
        <f t="shared" si="24"/>
        <v>#NUM!</v>
      </c>
      <c r="AF53" s="292" t="e">
        <f t="shared" si="25"/>
        <v>#NUM!</v>
      </c>
      <c r="AG53" s="292" t="e">
        <f t="shared" si="26"/>
        <v>#NUM!</v>
      </c>
      <c r="AH53" s="292" t="e">
        <f t="shared" si="27"/>
        <v>#NUM!</v>
      </c>
      <c r="AI53" s="292" t="e">
        <f t="shared" si="28"/>
        <v>#NUM!</v>
      </c>
    </row>
    <row r="54" spans="1:37" x14ac:dyDescent="0.25">
      <c r="A54" s="389">
        <f t="shared" si="16"/>
        <v>47</v>
      </c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M54" s="389">
        <f t="shared" si="17"/>
        <v>47</v>
      </c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Y54" s="389">
        <f t="shared" si="29"/>
        <v>47</v>
      </c>
      <c r="Z54" s="292" t="e">
        <f t="shared" si="19"/>
        <v>#NUM!</v>
      </c>
      <c r="AA54" s="292" t="e">
        <f t="shared" si="20"/>
        <v>#NUM!</v>
      </c>
      <c r="AB54" s="292" t="e">
        <f t="shared" si="21"/>
        <v>#NUM!</v>
      </c>
      <c r="AC54" s="292" t="e">
        <f t="shared" si="22"/>
        <v>#NUM!</v>
      </c>
      <c r="AD54" s="292" t="e">
        <f t="shared" si="23"/>
        <v>#NUM!</v>
      </c>
      <c r="AE54" s="292" t="e">
        <f t="shared" si="24"/>
        <v>#NUM!</v>
      </c>
      <c r="AF54" s="292" t="e">
        <f t="shared" si="25"/>
        <v>#NUM!</v>
      </c>
      <c r="AG54" s="292" t="e">
        <f t="shared" si="26"/>
        <v>#NUM!</v>
      </c>
      <c r="AH54" s="292" t="e">
        <f t="shared" si="27"/>
        <v>#NUM!</v>
      </c>
      <c r="AI54" s="292" t="e">
        <f t="shared" si="28"/>
        <v>#NUM!</v>
      </c>
    </row>
    <row r="55" spans="1:37" x14ac:dyDescent="0.25">
      <c r="A55" s="389">
        <f t="shared" si="16"/>
        <v>48</v>
      </c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M55" s="389">
        <f t="shared" si="17"/>
        <v>48</v>
      </c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Y55" s="389">
        <f t="shared" si="29"/>
        <v>48</v>
      </c>
      <c r="Z55" s="292" t="e">
        <f t="shared" si="19"/>
        <v>#NUM!</v>
      </c>
      <c r="AA55" s="292" t="e">
        <f t="shared" si="20"/>
        <v>#NUM!</v>
      </c>
      <c r="AB55" s="292" t="e">
        <f t="shared" si="21"/>
        <v>#NUM!</v>
      </c>
      <c r="AC55" s="292" t="e">
        <f t="shared" si="22"/>
        <v>#NUM!</v>
      </c>
      <c r="AD55" s="292" t="e">
        <f t="shared" si="23"/>
        <v>#NUM!</v>
      </c>
      <c r="AE55" s="292" t="e">
        <f t="shared" si="24"/>
        <v>#NUM!</v>
      </c>
      <c r="AF55" s="292" t="e">
        <f t="shared" si="25"/>
        <v>#NUM!</v>
      </c>
      <c r="AG55" s="292" t="e">
        <f t="shared" si="26"/>
        <v>#NUM!</v>
      </c>
      <c r="AH55" s="292" t="e">
        <f t="shared" si="27"/>
        <v>#NUM!</v>
      </c>
      <c r="AI55" s="292" t="e">
        <f t="shared" si="28"/>
        <v>#NUM!</v>
      </c>
      <c r="AK55" t="s">
        <v>1093</v>
      </c>
    </row>
    <row r="56" spans="1:37" x14ac:dyDescent="0.25">
      <c r="A56" s="389">
        <f t="shared" si="16"/>
        <v>49</v>
      </c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M56" s="389">
        <f t="shared" si="17"/>
        <v>49</v>
      </c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Y56" s="389">
        <f t="shared" si="29"/>
        <v>49</v>
      </c>
      <c r="Z56" s="292" t="e">
        <f t="shared" si="19"/>
        <v>#NUM!</v>
      </c>
      <c r="AA56" s="292" t="e">
        <f t="shared" si="20"/>
        <v>#NUM!</v>
      </c>
      <c r="AB56" s="292" t="e">
        <f t="shared" si="21"/>
        <v>#NUM!</v>
      </c>
      <c r="AC56" s="292" t="e">
        <f t="shared" si="22"/>
        <v>#NUM!</v>
      </c>
      <c r="AD56" s="292" t="e">
        <f t="shared" si="23"/>
        <v>#NUM!</v>
      </c>
      <c r="AE56" s="292" t="e">
        <f t="shared" si="24"/>
        <v>#NUM!</v>
      </c>
      <c r="AF56" s="292" t="e">
        <f t="shared" si="25"/>
        <v>#NUM!</v>
      </c>
      <c r="AG56" s="292" t="e">
        <f t="shared" si="26"/>
        <v>#NUM!</v>
      </c>
      <c r="AH56" s="292" t="e">
        <f t="shared" si="27"/>
        <v>#NUM!</v>
      </c>
      <c r="AI56" s="292" t="e">
        <f t="shared" si="28"/>
        <v>#NUM!</v>
      </c>
    </row>
    <row r="57" spans="1:37" x14ac:dyDescent="0.25">
      <c r="A57" s="389">
        <f t="shared" si="16"/>
        <v>50</v>
      </c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M57" s="389">
        <f t="shared" si="17"/>
        <v>50</v>
      </c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Y57" s="389">
        <f t="shared" si="29"/>
        <v>50</v>
      </c>
      <c r="Z57" s="292" t="e">
        <f t="shared" si="19"/>
        <v>#NUM!</v>
      </c>
      <c r="AA57" s="292" t="e">
        <f t="shared" si="20"/>
        <v>#NUM!</v>
      </c>
      <c r="AB57" s="292" t="e">
        <f t="shared" si="21"/>
        <v>#NUM!</v>
      </c>
      <c r="AC57" s="292" t="e">
        <f t="shared" si="22"/>
        <v>#NUM!</v>
      </c>
      <c r="AD57" s="292" t="e">
        <f t="shared" si="23"/>
        <v>#NUM!</v>
      </c>
      <c r="AE57" s="292" t="e">
        <f t="shared" si="24"/>
        <v>#NUM!</v>
      </c>
      <c r="AF57" s="292" t="e">
        <f t="shared" si="25"/>
        <v>#NUM!</v>
      </c>
      <c r="AG57" s="292" t="e">
        <f t="shared" si="26"/>
        <v>#NUM!</v>
      </c>
      <c r="AH57" s="292" t="e">
        <f t="shared" si="27"/>
        <v>#NUM!</v>
      </c>
      <c r="AI57" s="292" t="e">
        <f t="shared" si="28"/>
        <v>#NUM!</v>
      </c>
    </row>
    <row r="58" spans="1:37" x14ac:dyDescent="0.25">
      <c r="A58" s="389">
        <f t="shared" si="16"/>
        <v>51</v>
      </c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M58" s="389">
        <f t="shared" si="17"/>
        <v>51</v>
      </c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Y58" s="389">
        <f t="shared" si="29"/>
        <v>51</v>
      </c>
      <c r="Z58" s="292" t="e">
        <f t="shared" si="19"/>
        <v>#NUM!</v>
      </c>
      <c r="AA58" s="292" t="e">
        <f t="shared" si="20"/>
        <v>#NUM!</v>
      </c>
      <c r="AB58" s="292" t="e">
        <f t="shared" si="21"/>
        <v>#NUM!</v>
      </c>
      <c r="AC58" s="292" t="e">
        <f t="shared" si="22"/>
        <v>#NUM!</v>
      </c>
      <c r="AD58" s="292" t="e">
        <f t="shared" si="23"/>
        <v>#NUM!</v>
      </c>
      <c r="AE58" s="292" t="e">
        <f t="shared" si="24"/>
        <v>#NUM!</v>
      </c>
      <c r="AF58" s="292" t="e">
        <f t="shared" si="25"/>
        <v>#NUM!</v>
      </c>
      <c r="AG58" s="292" t="e">
        <f t="shared" si="26"/>
        <v>#NUM!</v>
      </c>
      <c r="AH58" s="292" t="e">
        <f t="shared" si="27"/>
        <v>#NUM!</v>
      </c>
      <c r="AI58" s="292" t="e">
        <f t="shared" si="28"/>
        <v>#NUM!</v>
      </c>
    </row>
    <row r="59" spans="1:37" x14ac:dyDescent="0.25">
      <c r="A59" s="389">
        <f t="shared" si="16"/>
        <v>52</v>
      </c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M59" s="389">
        <f t="shared" si="17"/>
        <v>52</v>
      </c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Y59" s="389">
        <f t="shared" si="29"/>
        <v>52</v>
      </c>
      <c r="Z59" s="292" t="e">
        <f t="shared" si="19"/>
        <v>#NUM!</v>
      </c>
      <c r="AA59" s="292" t="e">
        <f t="shared" si="20"/>
        <v>#NUM!</v>
      </c>
      <c r="AB59" s="292" t="e">
        <f t="shared" si="21"/>
        <v>#NUM!</v>
      </c>
      <c r="AC59" s="292" t="e">
        <f t="shared" si="22"/>
        <v>#NUM!</v>
      </c>
      <c r="AD59" s="292" t="e">
        <f t="shared" si="23"/>
        <v>#NUM!</v>
      </c>
      <c r="AE59" s="292" t="e">
        <f t="shared" si="24"/>
        <v>#NUM!</v>
      </c>
      <c r="AF59" s="292" t="e">
        <f t="shared" si="25"/>
        <v>#NUM!</v>
      </c>
      <c r="AG59" s="292" t="e">
        <f t="shared" si="26"/>
        <v>#NUM!</v>
      </c>
      <c r="AH59" s="292" t="e">
        <f t="shared" si="27"/>
        <v>#NUM!</v>
      </c>
      <c r="AI59" s="292" t="e">
        <f t="shared" si="28"/>
        <v>#NUM!</v>
      </c>
    </row>
    <row r="60" spans="1:37" x14ac:dyDescent="0.25">
      <c r="A60" s="389">
        <f t="shared" si="16"/>
        <v>53</v>
      </c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M60" s="389">
        <f t="shared" si="17"/>
        <v>53</v>
      </c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Y60" s="389">
        <f t="shared" si="29"/>
        <v>53</v>
      </c>
      <c r="Z60" s="292" t="e">
        <f t="shared" si="19"/>
        <v>#NUM!</v>
      </c>
      <c r="AA60" s="292" t="e">
        <f t="shared" si="20"/>
        <v>#NUM!</v>
      </c>
      <c r="AB60" s="292" t="e">
        <f t="shared" si="21"/>
        <v>#NUM!</v>
      </c>
      <c r="AC60" s="292" t="e">
        <f t="shared" si="22"/>
        <v>#NUM!</v>
      </c>
      <c r="AD60" s="292" t="e">
        <f t="shared" si="23"/>
        <v>#NUM!</v>
      </c>
      <c r="AE60" s="292" t="e">
        <f t="shared" si="24"/>
        <v>#NUM!</v>
      </c>
      <c r="AF60" s="292" t="e">
        <f t="shared" si="25"/>
        <v>#NUM!</v>
      </c>
      <c r="AG60" s="292" t="e">
        <f t="shared" si="26"/>
        <v>#NUM!</v>
      </c>
      <c r="AH60" s="292" t="e">
        <f t="shared" si="27"/>
        <v>#NUM!</v>
      </c>
      <c r="AI60" s="292" t="e">
        <f t="shared" si="28"/>
        <v>#NUM!</v>
      </c>
    </row>
    <row r="61" spans="1:37" x14ac:dyDescent="0.25">
      <c r="A61" s="389">
        <f t="shared" si="16"/>
        <v>54</v>
      </c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M61" s="389">
        <f t="shared" si="17"/>
        <v>54</v>
      </c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Y61" s="389">
        <f t="shared" si="29"/>
        <v>54</v>
      </c>
      <c r="Z61" s="292" t="e">
        <f t="shared" si="19"/>
        <v>#NUM!</v>
      </c>
      <c r="AA61" s="292" t="e">
        <f t="shared" si="20"/>
        <v>#NUM!</v>
      </c>
      <c r="AB61" s="292" t="e">
        <f t="shared" si="21"/>
        <v>#NUM!</v>
      </c>
      <c r="AC61" s="292" t="e">
        <f t="shared" si="22"/>
        <v>#NUM!</v>
      </c>
      <c r="AD61" s="292" t="e">
        <f t="shared" si="23"/>
        <v>#NUM!</v>
      </c>
      <c r="AE61" s="292" t="e">
        <f t="shared" si="24"/>
        <v>#NUM!</v>
      </c>
      <c r="AF61" s="292" t="e">
        <f t="shared" si="25"/>
        <v>#NUM!</v>
      </c>
      <c r="AG61" s="292" t="e">
        <f t="shared" si="26"/>
        <v>#NUM!</v>
      </c>
      <c r="AH61" s="292" t="e">
        <f t="shared" si="27"/>
        <v>#NUM!</v>
      </c>
      <c r="AI61" s="292" t="e">
        <f t="shared" si="28"/>
        <v>#NUM!</v>
      </c>
    </row>
    <row r="62" spans="1:37" x14ac:dyDescent="0.25">
      <c r="A62" s="389">
        <f t="shared" si="16"/>
        <v>55</v>
      </c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M62" s="389">
        <f t="shared" si="17"/>
        <v>55</v>
      </c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Y62" s="389">
        <f t="shared" si="29"/>
        <v>55</v>
      </c>
      <c r="Z62" s="292" t="e">
        <f t="shared" si="19"/>
        <v>#NUM!</v>
      </c>
      <c r="AA62" s="292" t="e">
        <f t="shared" si="20"/>
        <v>#NUM!</v>
      </c>
      <c r="AB62" s="292" t="e">
        <f t="shared" si="21"/>
        <v>#NUM!</v>
      </c>
      <c r="AC62" s="292" t="e">
        <f t="shared" si="22"/>
        <v>#NUM!</v>
      </c>
      <c r="AD62" s="292" t="e">
        <f t="shared" si="23"/>
        <v>#NUM!</v>
      </c>
      <c r="AE62" s="292" t="e">
        <f t="shared" si="24"/>
        <v>#NUM!</v>
      </c>
      <c r="AF62" s="292" t="e">
        <f t="shared" si="25"/>
        <v>#NUM!</v>
      </c>
      <c r="AG62" s="292" t="e">
        <f t="shared" si="26"/>
        <v>#NUM!</v>
      </c>
      <c r="AH62" s="292" t="e">
        <f t="shared" si="27"/>
        <v>#NUM!</v>
      </c>
      <c r="AI62" s="292" t="e">
        <f t="shared" si="28"/>
        <v>#NUM!</v>
      </c>
    </row>
    <row r="63" spans="1:37" x14ac:dyDescent="0.25">
      <c r="A63" s="389">
        <f t="shared" si="16"/>
        <v>56</v>
      </c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M63" s="389">
        <f t="shared" si="17"/>
        <v>56</v>
      </c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Y63" s="389">
        <f t="shared" si="29"/>
        <v>56</v>
      </c>
      <c r="Z63" s="292" t="e">
        <f t="shared" si="19"/>
        <v>#NUM!</v>
      </c>
      <c r="AA63" s="292" t="e">
        <f t="shared" si="20"/>
        <v>#NUM!</v>
      </c>
      <c r="AB63" s="292" t="e">
        <f t="shared" si="21"/>
        <v>#NUM!</v>
      </c>
      <c r="AC63" s="292" t="e">
        <f t="shared" si="22"/>
        <v>#NUM!</v>
      </c>
      <c r="AD63" s="292" t="e">
        <f t="shared" si="23"/>
        <v>#NUM!</v>
      </c>
      <c r="AE63" s="292" t="e">
        <f t="shared" si="24"/>
        <v>#NUM!</v>
      </c>
      <c r="AF63" s="292" t="e">
        <f t="shared" si="25"/>
        <v>#NUM!</v>
      </c>
      <c r="AG63" s="292" t="e">
        <f t="shared" si="26"/>
        <v>#NUM!</v>
      </c>
      <c r="AH63" s="292" t="e">
        <f t="shared" si="27"/>
        <v>#NUM!</v>
      </c>
      <c r="AI63" s="292" t="e">
        <f t="shared" si="28"/>
        <v>#NUM!</v>
      </c>
    </row>
    <row r="64" spans="1:37" x14ac:dyDescent="0.25">
      <c r="A64" s="389">
        <f t="shared" si="16"/>
        <v>57</v>
      </c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M64" s="389">
        <f t="shared" si="17"/>
        <v>57</v>
      </c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Y64" s="389">
        <f t="shared" si="29"/>
        <v>57</v>
      </c>
      <c r="Z64" s="292" t="e">
        <f t="shared" si="19"/>
        <v>#NUM!</v>
      </c>
      <c r="AA64" s="292" t="e">
        <f t="shared" si="20"/>
        <v>#NUM!</v>
      </c>
      <c r="AB64" s="292" t="e">
        <f t="shared" si="21"/>
        <v>#NUM!</v>
      </c>
      <c r="AC64" s="292" t="e">
        <f t="shared" si="22"/>
        <v>#NUM!</v>
      </c>
      <c r="AD64" s="292" t="e">
        <f t="shared" si="23"/>
        <v>#NUM!</v>
      </c>
      <c r="AE64" s="292" t="e">
        <f t="shared" si="24"/>
        <v>#NUM!</v>
      </c>
      <c r="AF64" s="292" t="e">
        <f t="shared" si="25"/>
        <v>#NUM!</v>
      </c>
      <c r="AG64" s="292" t="e">
        <f t="shared" si="26"/>
        <v>#NUM!</v>
      </c>
      <c r="AH64" s="292" t="e">
        <f t="shared" si="27"/>
        <v>#NUM!</v>
      </c>
      <c r="AI64" s="292" t="e">
        <f t="shared" si="28"/>
        <v>#NUM!</v>
      </c>
    </row>
    <row r="65" spans="1:35" x14ac:dyDescent="0.25">
      <c r="A65" s="389">
        <f t="shared" si="16"/>
        <v>58</v>
      </c>
      <c r="B65" s="292"/>
      <c r="C65" s="292"/>
      <c r="D65" s="292"/>
      <c r="E65" s="292"/>
      <c r="F65" s="292"/>
      <c r="G65" s="292"/>
      <c r="H65" s="292"/>
      <c r="I65" s="292"/>
      <c r="J65" s="292"/>
      <c r="K65" s="292"/>
      <c r="M65" s="389">
        <f t="shared" si="17"/>
        <v>58</v>
      </c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Y65" s="389">
        <f t="shared" si="29"/>
        <v>58</v>
      </c>
      <c r="Z65" s="292" t="e">
        <f t="shared" si="19"/>
        <v>#NUM!</v>
      </c>
      <c r="AA65" s="292" t="e">
        <f t="shared" si="20"/>
        <v>#NUM!</v>
      </c>
      <c r="AB65" s="292" t="e">
        <f t="shared" si="21"/>
        <v>#NUM!</v>
      </c>
      <c r="AC65" s="292" t="e">
        <f t="shared" si="22"/>
        <v>#NUM!</v>
      </c>
      <c r="AD65" s="292" t="e">
        <f t="shared" si="23"/>
        <v>#NUM!</v>
      </c>
      <c r="AE65" s="292" t="e">
        <f t="shared" si="24"/>
        <v>#NUM!</v>
      </c>
      <c r="AF65" s="292" t="e">
        <f t="shared" si="25"/>
        <v>#NUM!</v>
      </c>
      <c r="AG65" s="292" t="e">
        <f t="shared" si="26"/>
        <v>#NUM!</v>
      </c>
      <c r="AH65" s="292" t="e">
        <f t="shared" si="27"/>
        <v>#NUM!</v>
      </c>
      <c r="AI65" s="292" t="e">
        <f t="shared" si="28"/>
        <v>#NUM!</v>
      </c>
    </row>
    <row r="66" spans="1:35" x14ac:dyDescent="0.25">
      <c r="A66" s="389">
        <f t="shared" si="16"/>
        <v>59</v>
      </c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M66" s="389">
        <f t="shared" si="17"/>
        <v>59</v>
      </c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Y66" s="389">
        <f t="shared" si="29"/>
        <v>59</v>
      </c>
      <c r="Z66" s="292" t="e">
        <f t="shared" si="19"/>
        <v>#NUM!</v>
      </c>
      <c r="AA66" s="292" t="e">
        <f t="shared" si="20"/>
        <v>#NUM!</v>
      </c>
      <c r="AB66" s="292" t="e">
        <f t="shared" si="21"/>
        <v>#NUM!</v>
      </c>
      <c r="AC66" s="292" t="e">
        <f t="shared" si="22"/>
        <v>#NUM!</v>
      </c>
      <c r="AD66" s="292" t="e">
        <f t="shared" si="23"/>
        <v>#NUM!</v>
      </c>
      <c r="AE66" s="292" t="e">
        <f t="shared" si="24"/>
        <v>#NUM!</v>
      </c>
      <c r="AF66" s="292" t="e">
        <f t="shared" si="25"/>
        <v>#NUM!</v>
      </c>
      <c r="AG66" s="292" t="e">
        <f t="shared" si="26"/>
        <v>#NUM!</v>
      </c>
      <c r="AH66" s="292" t="e">
        <f t="shared" si="27"/>
        <v>#NUM!</v>
      </c>
      <c r="AI66" s="292" t="e">
        <f t="shared" si="28"/>
        <v>#NUM!</v>
      </c>
    </row>
    <row r="67" spans="1:35" x14ac:dyDescent="0.25">
      <c r="A67" s="389">
        <f t="shared" si="16"/>
        <v>60</v>
      </c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M67" s="389">
        <f t="shared" si="17"/>
        <v>60</v>
      </c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Y67" s="389">
        <f t="shared" si="29"/>
        <v>60</v>
      </c>
      <c r="Z67" s="292" t="e">
        <f t="shared" si="19"/>
        <v>#NUM!</v>
      </c>
      <c r="AA67" s="292" t="e">
        <f t="shared" si="20"/>
        <v>#NUM!</v>
      </c>
      <c r="AB67" s="292" t="e">
        <f t="shared" si="21"/>
        <v>#NUM!</v>
      </c>
      <c r="AC67" s="292" t="e">
        <f t="shared" si="22"/>
        <v>#NUM!</v>
      </c>
      <c r="AD67" s="292" t="e">
        <f t="shared" si="23"/>
        <v>#NUM!</v>
      </c>
      <c r="AE67" s="292" t="e">
        <f t="shared" si="24"/>
        <v>#NUM!</v>
      </c>
      <c r="AF67" s="292" t="e">
        <f t="shared" si="25"/>
        <v>#NUM!</v>
      </c>
      <c r="AG67" s="292" t="e">
        <f t="shared" si="26"/>
        <v>#NUM!</v>
      </c>
      <c r="AH67" s="292" t="e">
        <f t="shared" si="27"/>
        <v>#NUM!</v>
      </c>
      <c r="AI67" s="292" t="e">
        <f t="shared" si="28"/>
        <v>#NUM!</v>
      </c>
    </row>
    <row r="68" spans="1:35" x14ac:dyDescent="0.25">
      <c r="A68" s="389">
        <f t="shared" si="16"/>
        <v>61</v>
      </c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M68" s="389">
        <f t="shared" si="17"/>
        <v>61</v>
      </c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Y68" s="389">
        <f t="shared" si="29"/>
        <v>61</v>
      </c>
      <c r="Z68" s="292" t="e">
        <f t="shared" si="19"/>
        <v>#NUM!</v>
      </c>
      <c r="AA68" s="292" t="e">
        <f t="shared" si="20"/>
        <v>#NUM!</v>
      </c>
      <c r="AB68" s="292" t="e">
        <f t="shared" si="21"/>
        <v>#NUM!</v>
      </c>
      <c r="AC68" s="292" t="e">
        <f t="shared" si="22"/>
        <v>#NUM!</v>
      </c>
      <c r="AD68" s="292" t="e">
        <f t="shared" si="23"/>
        <v>#NUM!</v>
      </c>
      <c r="AE68" s="292" t="e">
        <f t="shared" si="24"/>
        <v>#NUM!</v>
      </c>
      <c r="AF68" s="292" t="e">
        <f t="shared" si="25"/>
        <v>#NUM!</v>
      </c>
      <c r="AG68" s="292" t="e">
        <f t="shared" si="26"/>
        <v>#NUM!</v>
      </c>
      <c r="AH68" s="292" t="e">
        <f t="shared" si="27"/>
        <v>#NUM!</v>
      </c>
      <c r="AI68" s="292" t="e">
        <f t="shared" si="28"/>
        <v>#NUM!</v>
      </c>
    </row>
    <row r="69" spans="1:35" x14ac:dyDescent="0.25">
      <c r="A69" s="389">
        <f t="shared" si="16"/>
        <v>62</v>
      </c>
      <c r="B69" s="292"/>
      <c r="C69" s="292"/>
      <c r="D69" s="292"/>
      <c r="E69" s="292"/>
      <c r="F69" s="292"/>
      <c r="G69" s="292"/>
      <c r="H69" s="292"/>
      <c r="I69" s="292"/>
      <c r="J69" s="292"/>
      <c r="K69" s="292"/>
      <c r="M69" s="389">
        <f t="shared" si="17"/>
        <v>62</v>
      </c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Y69" s="389">
        <f t="shared" si="29"/>
        <v>62</v>
      </c>
      <c r="Z69" s="292" t="e">
        <f t="shared" si="19"/>
        <v>#NUM!</v>
      </c>
      <c r="AA69" s="292" t="e">
        <f t="shared" si="20"/>
        <v>#NUM!</v>
      </c>
      <c r="AB69" s="292" t="e">
        <f t="shared" si="21"/>
        <v>#NUM!</v>
      </c>
      <c r="AC69" s="292" t="e">
        <f t="shared" si="22"/>
        <v>#NUM!</v>
      </c>
      <c r="AD69" s="292" t="e">
        <f t="shared" si="23"/>
        <v>#NUM!</v>
      </c>
      <c r="AE69" s="292" t="e">
        <f t="shared" si="24"/>
        <v>#NUM!</v>
      </c>
      <c r="AF69" s="292" t="e">
        <f t="shared" si="25"/>
        <v>#NUM!</v>
      </c>
      <c r="AG69" s="292" t="e">
        <f t="shared" si="26"/>
        <v>#NUM!</v>
      </c>
      <c r="AH69" s="292" t="e">
        <f t="shared" si="27"/>
        <v>#NUM!</v>
      </c>
      <c r="AI69" s="292" t="e">
        <f t="shared" si="28"/>
        <v>#NUM!</v>
      </c>
    </row>
    <row r="70" spans="1:35" x14ac:dyDescent="0.25">
      <c r="A70" s="389">
        <f t="shared" si="16"/>
        <v>63</v>
      </c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M70" s="389">
        <f t="shared" si="17"/>
        <v>63</v>
      </c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Y70" s="389">
        <f t="shared" si="29"/>
        <v>63</v>
      </c>
      <c r="Z70" s="292" t="e">
        <f t="shared" si="19"/>
        <v>#NUM!</v>
      </c>
      <c r="AA70" s="292" t="e">
        <f t="shared" si="20"/>
        <v>#NUM!</v>
      </c>
      <c r="AB70" s="292" t="e">
        <f t="shared" si="21"/>
        <v>#NUM!</v>
      </c>
      <c r="AC70" s="292" t="e">
        <f t="shared" si="22"/>
        <v>#NUM!</v>
      </c>
      <c r="AD70" s="292" t="e">
        <f t="shared" si="23"/>
        <v>#NUM!</v>
      </c>
      <c r="AE70" s="292" t="e">
        <f t="shared" si="24"/>
        <v>#NUM!</v>
      </c>
      <c r="AF70" s="292" t="e">
        <f t="shared" si="25"/>
        <v>#NUM!</v>
      </c>
      <c r="AG70" s="292" t="e">
        <f t="shared" si="26"/>
        <v>#NUM!</v>
      </c>
      <c r="AH70" s="292" t="e">
        <f t="shared" si="27"/>
        <v>#NUM!</v>
      </c>
      <c r="AI70" s="292" t="e">
        <f t="shared" si="28"/>
        <v>#NUM!</v>
      </c>
    </row>
    <row r="71" spans="1:35" x14ac:dyDescent="0.25">
      <c r="A71" s="389">
        <f t="shared" si="16"/>
        <v>64</v>
      </c>
      <c r="B71" s="292"/>
      <c r="C71" s="292"/>
      <c r="D71" s="292"/>
      <c r="E71" s="292"/>
      <c r="F71" s="292"/>
      <c r="G71" s="292"/>
      <c r="H71" s="292"/>
      <c r="I71" s="292"/>
      <c r="J71" s="292"/>
      <c r="K71" s="292"/>
      <c r="M71" s="389">
        <f t="shared" si="17"/>
        <v>64</v>
      </c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Y71" s="389">
        <f t="shared" si="29"/>
        <v>64</v>
      </c>
      <c r="Z71" s="292" t="e">
        <f t="shared" si="19"/>
        <v>#NUM!</v>
      </c>
      <c r="AA71" s="292" t="e">
        <f t="shared" si="20"/>
        <v>#NUM!</v>
      </c>
      <c r="AB71" s="292" t="e">
        <f t="shared" si="21"/>
        <v>#NUM!</v>
      </c>
      <c r="AC71" s="292" t="e">
        <f t="shared" si="22"/>
        <v>#NUM!</v>
      </c>
      <c r="AD71" s="292" t="e">
        <f t="shared" si="23"/>
        <v>#NUM!</v>
      </c>
      <c r="AE71" s="292" t="e">
        <f t="shared" si="24"/>
        <v>#NUM!</v>
      </c>
      <c r="AF71" s="292" t="e">
        <f t="shared" si="25"/>
        <v>#NUM!</v>
      </c>
      <c r="AG71" s="292" t="e">
        <f t="shared" si="26"/>
        <v>#NUM!</v>
      </c>
      <c r="AH71" s="292" t="e">
        <f t="shared" si="27"/>
        <v>#NUM!</v>
      </c>
      <c r="AI71" s="292" t="e">
        <f t="shared" si="28"/>
        <v>#NUM!</v>
      </c>
    </row>
    <row r="72" spans="1:35" x14ac:dyDescent="0.25">
      <c r="A72" s="389">
        <f t="shared" si="16"/>
        <v>65</v>
      </c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M72" s="389">
        <f t="shared" si="17"/>
        <v>65</v>
      </c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Y72" s="389">
        <f t="shared" si="29"/>
        <v>65</v>
      </c>
      <c r="Z72" s="292" t="e">
        <f t="shared" ref="Z72:Z107" si="30">_xlfn.NORM.INV(N72,0, 1)</f>
        <v>#NUM!</v>
      </c>
      <c r="AA72" s="292" t="e">
        <f t="shared" ref="AA72:AA107" si="31">_xlfn.NORM.INV(O72,0, 1)</f>
        <v>#NUM!</v>
      </c>
      <c r="AB72" s="292" t="e">
        <f t="shared" ref="AB72:AB107" si="32">_xlfn.NORM.INV(P72,0, 1)</f>
        <v>#NUM!</v>
      </c>
      <c r="AC72" s="292" t="e">
        <f t="shared" ref="AC72:AC107" si="33">_xlfn.NORM.INV(Q72,0, 1)</f>
        <v>#NUM!</v>
      </c>
      <c r="AD72" s="292" t="e">
        <f t="shared" ref="AD72:AD107" si="34">_xlfn.NORM.INV(R72,0, 1)</f>
        <v>#NUM!</v>
      </c>
      <c r="AE72" s="292" t="e">
        <f t="shared" ref="AE72:AE107" si="35">_xlfn.NORM.INV(S72,0, 1)</f>
        <v>#NUM!</v>
      </c>
      <c r="AF72" s="292" t="e">
        <f t="shared" ref="AF72:AF107" si="36">_xlfn.NORM.INV(T72,0, 1)</f>
        <v>#NUM!</v>
      </c>
      <c r="AG72" s="292" t="e">
        <f t="shared" ref="AG72:AG107" si="37">_xlfn.NORM.INV(U72,0, 1)</f>
        <v>#NUM!</v>
      </c>
      <c r="AH72" s="292" t="e">
        <f t="shared" ref="AH72:AH107" si="38">_xlfn.NORM.INV(V72,0, 1)</f>
        <v>#NUM!</v>
      </c>
      <c r="AI72" s="292" t="e">
        <f t="shared" ref="AI72:AI107" si="39">_xlfn.NORM.INV(W72,0, 1)</f>
        <v>#NUM!</v>
      </c>
    </row>
    <row r="73" spans="1:35" x14ac:dyDescent="0.25">
      <c r="A73" s="389">
        <f t="shared" ref="A73:A136" si="40">A72+1</f>
        <v>66</v>
      </c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M73" s="389">
        <f t="shared" ref="M73:M136" si="41">M72+1</f>
        <v>66</v>
      </c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Y73" s="389">
        <f t="shared" ref="Y73:Y107" si="42">Y72+1</f>
        <v>66</v>
      </c>
      <c r="Z73" s="292" t="e">
        <f t="shared" si="30"/>
        <v>#NUM!</v>
      </c>
      <c r="AA73" s="292" t="e">
        <f t="shared" si="31"/>
        <v>#NUM!</v>
      </c>
      <c r="AB73" s="292" t="e">
        <f t="shared" si="32"/>
        <v>#NUM!</v>
      </c>
      <c r="AC73" s="292" t="e">
        <f t="shared" si="33"/>
        <v>#NUM!</v>
      </c>
      <c r="AD73" s="292" t="e">
        <f t="shared" si="34"/>
        <v>#NUM!</v>
      </c>
      <c r="AE73" s="292" t="e">
        <f t="shared" si="35"/>
        <v>#NUM!</v>
      </c>
      <c r="AF73" s="292" t="e">
        <f t="shared" si="36"/>
        <v>#NUM!</v>
      </c>
      <c r="AG73" s="292" t="e">
        <f t="shared" si="37"/>
        <v>#NUM!</v>
      </c>
      <c r="AH73" s="292" t="e">
        <f t="shared" si="38"/>
        <v>#NUM!</v>
      </c>
      <c r="AI73" s="292" t="e">
        <f t="shared" si="39"/>
        <v>#NUM!</v>
      </c>
    </row>
    <row r="74" spans="1:35" x14ac:dyDescent="0.25">
      <c r="A74" s="389">
        <f t="shared" si="40"/>
        <v>67</v>
      </c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M74" s="389">
        <f t="shared" si="41"/>
        <v>67</v>
      </c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Y74" s="389">
        <f t="shared" si="42"/>
        <v>67</v>
      </c>
      <c r="Z74" s="292" t="e">
        <f t="shared" si="30"/>
        <v>#NUM!</v>
      </c>
      <c r="AA74" s="292" t="e">
        <f t="shared" si="31"/>
        <v>#NUM!</v>
      </c>
      <c r="AB74" s="292" t="e">
        <f t="shared" si="32"/>
        <v>#NUM!</v>
      </c>
      <c r="AC74" s="292" t="e">
        <f t="shared" si="33"/>
        <v>#NUM!</v>
      </c>
      <c r="AD74" s="292" t="e">
        <f t="shared" si="34"/>
        <v>#NUM!</v>
      </c>
      <c r="AE74" s="292" t="e">
        <f t="shared" si="35"/>
        <v>#NUM!</v>
      </c>
      <c r="AF74" s="292" t="e">
        <f t="shared" si="36"/>
        <v>#NUM!</v>
      </c>
      <c r="AG74" s="292" t="e">
        <f t="shared" si="37"/>
        <v>#NUM!</v>
      </c>
      <c r="AH74" s="292" t="e">
        <f t="shared" si="38"/>
        <v>#NUM!</v>
      </c>
      <c r="AI74" s="292" t="e">
        <f t="shared" si="39"/>
        <v>#NUM!</v>
      </c>
    </row>
    <row r="75" spans="1:35" x14ac:dyDescent="0.25">
      <c r="A75" s="389">
        <f t="shared" si="40"/>
        <v>68</v>
      </c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M75" s="389">
        <f t="shared" si="41"/>
        <v>68</v>
      </c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Y75" s="389">
        <f t="shared" si="42"/>
        <v>68</v>
      </c>
      <c r="Z75" s="292" t="e">
        <f t="shared" si="30"/>
        <v>#NUM!</v>
      </c>
      <c r="AA75" s="292" t="e">
        <f t="shared" si="31"/>
        <v>#NUM!</v>
      </c>
      <c r="AB75" s="292" t="e">
        <f t="shared" si="32"/>
        <v>#NUM!</v>
      </c>
      <c r="AC75" s="292" t="e">
        <f t="shared" si="33"/>
        <v>#NUM!</v>
      </c>
      <c r="AD75" s="292" t="e">
        <f t="shared" si="34"/>
        <v>#NUM!</v>
      </c>
      <c r="AE75" s="292" t="e">
        <f t="shared" si="35"/>
        <v>#NUM!</v>
      </c>
      <c r="AF75" s="292" t="e">
        <f t="shared" si="36"/>
        <v>#NUM!</v>
      </c>
      <c r="AG75" s="292" t="e">
        <f t="shared" si="37"/>
        <v>#NUM!</v>
      </c>
      <c r="AH75" s="292" t="e">
        <f t="shared" si="38"/>
        <v>#NUM!</v>
      </c>
      <c r="AI75" s="292" t="e">
        <f t="shared" si="39"/>
        <v>#NUM!</v>
      </c>
    </row>
    <row r="76" spans="1:35" x14ac:dyDescent="0.25">
      <c r="A76" s="389">
        <f t="shared" si="40"/>
        <v>69</v>
      </c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M76" s="389">
        <f t="shared" si="41"/>
        <v>69</v>
      </c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Y76" s="389">
        <f t="shared" si="42"/>
        <v>69</v>
      </c>
      <c r="Z76" s="292" t="e">
        <f t="shared" si="30"/>
        <v>#NUM!</v>
      </c>
      <c r="AA76" s="292" t="e">
        <f t="shared" si="31"/>
        <v>#NUM!</v>
      </c>
      <c r="AB76" s="292" t="e">
        <f t="shared" si="32"/>
        <v>#NUM!</v>
      </c>
      <c r="AC76" s="292" t="e">
        <f t="shared" si="33"/>
        <v>#NUM!</v>
      </c>
      <c r="AD76" s="292" t="e">
        <f t="shared" si="34"/>
        <v>#NUM!</v>
      </c>
      <c r="AE76" s="292" t="e">
        <f t="shared" si="35"/>
        <v>#NUM!</v>
      </c>
      <c r="AF76" s="292" t="e">
        <f t="shared" si="36"/>
        <v>#NUM!</v>
      </c>
      <c r="AG76" s="292" t="e">
        <f t="shared" si="37"/>
        <v>#NUM!</v>
      </c>
      <c r="AH76" s="292" t="e">
        <f t="shared" si="38"/>
        <v>#NUM!</v>
      </c>
      <c r="AI76" s="292" t="e">
        <f t="shared" si="39"/>
        <v>#NUM!</v>
      </c>
    </row>
    <row r="77" spans="1:35" x14ac:dyDescent="0.25">
      <c r="A77" s="389">
        <f t="shared" si="40"/>
        <v>70</v>
      </c>
      <c r="B77" s="292"/>
      <c r="C77" s="292"/>
      <c r="D77" s="292"/>
      <c r="E77" s="292"/>
      <c r="F77" s="292"/>
      <c r="G77" s="292"/>
      <c r="H77" s="292"/>
      <c r="I77" s="292"/>
      <c r="J77" s="292"/>
      <c r="K77" s="292"/>
      <c r="M77" s="389">
        <f t="shared" si="41"/>
        <v>70</v>
      </c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Y77" s="389">
        <f t="shared" si="42"/>
        <v>70</v>
      </c>
      <c r="Z77" s="292" t="e">
        <f t="shared" si="30"/>
        <v>#NUM!</v>
      </c>
      <c r="AA77" s="292" t="e">
        <f t="shared" si="31"/>
        <v>#NUM!</v>
      </c>
      <c r="AB77" s="292" t="e">
        <f t="shared" si="32"/>
        <v>#NUM!</v>
      </c>
      <c r="AC77" s="292" t="e">
        <f t="shared" si="33"/>
        <v>#NUM!</v>
      </c>
      <c r="AD77" s="292" t="e">
        <f t="shared" si="34"/>
        <v>#NUM!</v>
      </c>
      <c r="AE77" s="292" t="e">
        <f t="shared" si="35"/>
        <v>#NUM!</v>
      </c>
      <c r="AF77" s="292" t="e">
        <f t="shared" si="36"/>
        <v>#NUM!</v>
      </c>
      <c r="AG77" s="292" t="e">
        <f t="shared" si="37"/>
        <v>#NUM!</v>
      </c>
      <c r="AH77" s="292" t="e">
        <f t="shared" si="38"/>
        <v>#NUM!</v>
      </c>
      <c r="AI77" s="292" t="e">
        <f t="shared" si="39"/>
        <v>#NUM!</v>
      </c>
    </row>
    <row r="78" spans="1:35" x14ac:dyDescent="0.25">
      <c r="A78" s="389">
        <f t="shared" si="40"/>
        <v>71</v>
      </c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M78" s="389">
        <f t="shared" si="41"/>
        <v>71</v>
      </c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Y78" s="389">
        <f t="shared" si="42"/>
        <v>71</v>
      </c>
      <c r="Z78" s="292" t="e">
        <f t="shared" si="30"/>
        <v>#NUM!</v>
      </c>
      <c r="AA78" s="292" t="e">
        <f t="shared" si="31"/>
        <v>#NUM!</v>
      </c>
      <c r="AB78" s="292" t="e">
        <f t="shared" si="32"/>
        <v>#NUM!</v>
      </c>
      <c r="AC78" s="292" t="e">
        <f t="shared" si="33"/>
        <v>#NUM!</v>
      </c>
      <c r="AD78" s="292" t="e">
        <f t="shared" si="34"/>
        <v>#NUM!</v>
      </c>
      <c r="AE78" s="292" t="e">
        <f t="shared" si="35"/>
        <v>#NUM!</v>
      </c>
      <c r="AF78" s="292" t="e">
        <f t="shared" si="36"/>
        <v>#NUM!</v>
      </c>
      <c r="AG78" s="292" t="e">
        <f t="shared" si="37"/>
        <v>#NUM!</v>
      </c>
      <c r="AH78" s="292" t="e">
        <f t="shared" si="38"/>
        <v>#NUM!</v>
      </c>
      <c r="AI78" s="292" t="e">
        <f t="shared" si="39"/>
        <v>#NUM!</v>
      </c>
    </row>
    <row r="79" spans="1:35" x14ac:dyDescent="0.25">
      <c r="A79" s="389">
        <f t="shared" si="40"/>
        <v>72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M79" s="389">
        <f t="shared" si="41"/>
        <v>72</v>
      </c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Y79" s="389">
        <f t="shared" si="42"/>
        <v>72</v>
      </c>
      <c r="Z79" s="292" t="e">
        <f t="shared" si="30"/>
        <v>#NUM!</v>
      </c>
      <c r="AA79" s="292" t="e">
        <f t="shared" si="31"/>
        <v>#NUM!</v>
      </c>
      <c r="AB79" s="292" t="e">
        <f t="shared" si="32"/>
        <v>#NUM!</v>
      </c>
      <c r="AC79" s="292" t="e">
        <f t="shared" si="33"/>
        <v>#NUM!</v>
      </c>
      <c r="AD79" s="292" t="e">
        <f t="shared" si="34"/>
        <v>#NUM!</v>
      </c>
      <c r="AE79" s="292" t="e">
        <f t="shared" si="35"/>
        <v>#NUM!</v>
      </c>
      <c r="AF79" s="292" t="e">
        <f t="shared" si="36"/>
        <v>#NUM!</v>
      </c>
      <c r="AG79" s="292" t="e">
        <f t="shared" si="37"/>
        <v>#NUM!</v>
      </c>
      <c r="AH79" s="292" t="e">
        <f t="shared" si="38"/>
        <v>#NUM!</v>
      </c>
      <c r="AI79" s="292" t="e">
        <f t="shared" si="39"/>
        <v>#NUM!</v>
      </c>
    </row>
    <row r="80" spans="1:35" x14ac:dyDescent="0.25">
      <c r="A80" s="389">
        <f t="shared" si="40"/>
        <v>73</v>
      </c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M80" s="389">
        <f t="shared" si="41"/>
        <v>73</v>
      </c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Y80" s="389">
        <f t="shared" si="42"/>
        <v>73</v>
      </c>
      <c r="Z80" s="292" t="e">
        <f t="shared" si="30"/>
        <v>#NUM!</v>
      </c>
      <c r="AA80" s="292" t="e">
        <f t="shared" si="31"/>
        <v>#NUM!</v>
      </c>
      <c r="AB80" s="292" t="e">
        <f t="shared" si="32"/>
        <v>#NUM!</v>
      </c>
      <c r="AC80" s="292" t="e">
        <f t="shared" si="33"/>
        <v>#NUM!</v>
      </c>
      <c r="AD80" s="292" t="e">
        <f t="shared" si="34"/>
        <v>#NUM!</v>
      </c>
      <c r="AE80" s="292" t="e">
        <f t="shared" si="35"/>
        <v>#NUM!</v>
      </c>
      <c r="AF80" s="292" t="e">
        <f t="shared" si="36"/>
        <v>#NUM!</v>
      </c>
      <c r="AG80" s="292" t="e">
        <f t="shared" si="37"/>
        <v>#NUM!</v>
      </c>
      <c r="AH80" s="292" t="e">
        <f t="shared" si="38"/>
        <v>#NUM!</v>
      </c>
      <c r="AI80" s="292" t="e">
        <f t="shared" si="39"/>
        <v>#NUM!</v>
      </c>
    </row>
    <row r="81" spans="1:35" x14ac:dyDescent="0.25">
      <c r="A81" s="389">
        <f t="shared" si="40"/>
        <v>74</v>
      </c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M81" s="389">
        <f t="shared" si="41"/>
        <v>74</v>
      </c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Y81" s="389">
        <f t="shared" si="42"/>
        <v>74</v>
      </c>
      <c r="Z81" s="292" t="e">
        <f t="shared" si="30"/>
        <v>#NUM!</v>
      </c>
      <c r="AA81" s="292" t="e">
        <f t="shared" si="31"/>
        <v>#NUM!</v>
      </c>
      <c r="AB81" s="292" t="e">
        <f t="shared" si="32"/>
        <v>#NUM!</v>
      </c>
      <c r="AC81" s="292" t="e">
        <f t="shared" si="33"/>
        <v>#NUM!</v>
      </c>
      <c r="AD81" s="292" t="e">
        <f t="shared" si="34"/>
        <v>#NUM!</v>
      </c>
      <c r="AE81" s="292" t="e">
        <f t="shared" si="35"/>
        <v>#NUM!</v>
      </c>
      <c r="AF81" s="292" t="e">
        <f t="shared" si="36"/>
        <v>#NUM!</v>
      </c>
      <c r="AG81" s="292" t="e">
        <f t="shared" si="37"/>
        <v>#NUM!</v>
      </c>
      <c r="AH81" s="292" t="e">
        <f t="shared" si="38"/>
        <v>#NUM!</v>
      </c>
      <c r="AI81" s="292" t="e">
        <f t="shared" si="39"/>
        <v>#NUM!</v>
      </c>
    </row>
    <row r="82" spans="1:35" x14ac:dyDescent="0.25">
      <c r="A82" s="389">
        <f t="shared" si="40"/>
        <v>75</v>
      </c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M82" s="389">
        <f t="shared" si="41"/>
        <v>75</v>
      </c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Y82" s="389">
        <f t="shared" si="42"/>
        <v>75</v>
      </c>
      <c r="Z82" s="292" t="e">
        <f t="shared" si="30"/>
        <v>#NUM!</v>
      </c>
      <c r="AA82" s="292" t="e">
        <f t="shared" si="31"/>
        <v>#NUM!</v>
      </c>
      <c r="AB82" s="292" t="e">
        <f t="shared" si="32"/>
        <v>#NUM!</v>
      </c>
      <c r="AC82" s="292" t="e">
        <f t="shared" si="33"/>
        <v>#NUM!</v>
      </c>
      <c r="AD82" s="292" t="e">
        <f t="shared" si="34"/>
        <v>#NUM!</v>
      </c>
      <c r="AE82" s="292" t="e">
        <f t="shared" si="35"/>
        <v>#NUM!</v>
      </c>
      <c r="AF82" s="292" t="e">
        <f t="shared" si="36"/>
        <v>#NUM!</v>
      </c>
      <c r="AG82" s="292" t="e">
        <f t="shared" si="37"/>
        <v>#NUM!</v>
      </c>
      <c r="AH82" s="292" t="e">
        <f t="shared" si="38"/>
        <v>#NUM!</v>
      </c>
      <c r="AI82" s="292" t="e">
        <f t="shared" si="39"/>
        <v>#NUM!</v>
      </c>
    </row>
    <row r="83" spans="1:35" x14ac:dyDescent="0.25">
      <c r="A83" s="389">
        <f t="shared" si="40"/>
        <v>76</v>
      </c>
      <c r="B83" s="292"/>
      <c r="C83" s="292"/>
      <c r="D83" s="292"/>
      <c r="E83" s="292"/>
      <c r="F83" s="292"/>
      <c r="G83" s="292"/>
      <c r="H83" s="292"/>
      <c r="I83" s="292"/>
      <c r="J83" s="292"/>
      <c r="K83" s="292"/>
      <c r="M83" s="389">
        <f t="shared" si="41"/>
        <v>76</v>
      </c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Y83" s="389">
        <f t="shared" si="42"/>
        <v>76</v>
      </c>
      <c r="Z83" s="292" t="e">
        <f t="shared" si="30"/>
        <v>#NUM!</v>
      </c>
      <c r="AA83" s="292" t="e">
        <f t="shared" si="31"/>
        <v>#NUM!</v>
      </c>
      <c r="AB83" s="292" t="e">
        <f t="shared" si="32"/>
        <v>#NUM!</v>
      </c>
      <c r="AC83" s="292" t="e">
        <f t="shared" si="33"/>
        <v>#NUM!</v>
      </c>
      <c r="AD83" s="292" t="e">
        <f t="shared" si="34"/>
        <v>#NUM!</v>
      </c>
      <c r="AE83" s="292" t="e">
        <f t="shared" si="35"/>
        <v>#NUM!</v>
      </c>
      <c r="AF83" s="292" t="e">
        <f t="shared" si="36"/>
        <v>#NUM!</v>
      </c>
      <c r="AG83" s="292" t="e">
        <f t="shared" si="37"/>
        <v>#NUM!</v>
      </c>
      <c r="AH83" s="292" t="e">
        <f t="shared" si="38"/>
        <v>#NUM!</v>
      </c>
      <c r="AI83" s="292" t="e">
        <f t="shared" si="39"/>
        <v>#NUM!</v>
      </c>
    </row>
    <row r="84" spans="1:35" x14ac:dyDescent="0.25">
      <c r="A84" s="389">
        <f t="shared" si="40"/>
        <v>77</v>
      </c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M84" s="389">
        <f t="shared" si="41"/>
        <v>77</v>
      </c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Y84" s="389">
        <f t="shared" si="42"/>
        <v>77</v>
      </c>
      <c r="Z84" s="292" t="e">
        <f t="shared" si="30"/>
        <v>#NUM!</v>
      </c>
      <c r="AA84" s="292" t="e">
        <f t="shared" si="31"/>
        <v>#NUM!</v>
      </c>
      <c r="AB84" s="292" t="e">
        <f t="shared" si="32"/>
        <v>#NUM!</v>
      </c>
      <c r="AC84" s="292" t="e">
        <f t="shared" si="33"/>
        <v>#NUM!</v>
      </c>
      <c r="AD84" s="292" t="e">
        <f t="shared" si="34"/>
        <v>#NUM!</v>
      </c>
      <c r="AE84" s="292" t="e">
        <f t="shared" si="35"/>
        <v>#NUM!</v>
      </c>
      <c r="AF84" s="292" t="e">
        <f t="shared" si="36"/>
        <v>#NUM!</v>
      </c>
      <c r="AG84" s="292" t="e">
        <f t="shared" si="37"/>
        <v>#NUM!</v>
      </c>
      <c r="AH84" s="292" t="e">
        <f t="shared" si="38"/>
        <v>#NUM!</v>
      </c>
      <c r="AI84" s="292" t="e">
        <f t="shared" si="39"/>
        <v>#NUM!</v>
      </c>
    </row>
    <row r="85" spans="1:35" x14ac:dyDescent="0.25">
      <c r="A85" s="389">
        <f t="shared" si="40"/>
        <v>78</v>
      </c>
      <c r="B85" s="292"/>
      <c r="C85" s="292"/>
      <c r="D85" s="292"/>
      <c r="E85" s="292"/>
      <c r="F85" s="292"/>
      <c r="G85" s="292"/>
      <c r="H85" s="292"/>
      <c r="I85" s="292"/>
      <c r="J85" s="292"/>
      <c r="K85" s="292"/>
      <c r="M85" s="389">
        <f t="shared" si="41"/>
        <v>78</v>
      </c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Y85" s="389">
        <f t="shared" si="42"/>
        <v>78</v>
      </c>
      <c r="Z85" s="292" t="e">
        <f t="shared" si="30"/>
        <v>#NUM!</v>
      </c>
      <c r="AA85" s="292" t="e">
        <f t="shared" si="31"/>
        <v>#NUM!</v>
      </c>
      <c r="AB85" s="292" t="e">
        <f t="shared" si="32"/>
        <v>#NUM!</v>
      </c>
      <c r="AC85" s="292" t="e">
        <f t="shared" si="33"/>
        <v>#NUM!</v>
      </c>
      <c r="AD85" s="292" t="e">
        <f t="shared" si="34"/>
        <v>#NUM!</v>
      </c>
      <c r="AE85" s="292" t="e">
        <f t="shared" si="35"/>
        <v>#NUM!</v>
      </c>
      <c r="AF85" s="292" t="e">
        <f t="shared" si="36"/>
        <v>#NUM!</v>
      </c>
      <c r="AG85" s="292" t="e">
        <f t="shared" si="37"/>
        <v>#NUM!</v>
      </c>
      <c r="AH85" s="292" t="e">
        <f t="shared" si="38"/>
        <v>#NUM!</v>
      </c>
      <c r="AI85" s="292" t="e">
        <f t="shared" si="39"/>
        <v>#NUM!</v>
      </c>
    </row>
    <row r="86" spans="1:35" x14ac:dyDescent="0.25">
      <c r="A86" s="389">
        <f t="shared" si="40"/>
        <v>79</v>
      </c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M86" s="389">
        <f t="shared" si="41"/>
        <v>79</v>
      </c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Y86" s="389">
        <f t="shared" si="42"/>
        <v>79</v>
      </c>
      <c r="Z86" s="292" t="e">
        <f t="shared" si="30"/>
        <v>#NUM!</v>
      </c>
      <c r="AA86" s="292" t="e">
        <f t="shared" si="31"/>
        <v>#NUM!</v>
      </c>
      <c r="AB86" s="292" t="e">
        <f t="shared" si="32"/>
        <v>#NUM!</v>
      </c>
      <c r="AC86" s="292" t="e">
        <f t="shared" si="33"/>
        <v>#NUM!</v>
      </c>
      <c r="AD86" s="292" t="e">
        <f t="shared" si="34"/>
        <v>#NUM!</v>
      </c>
      <c r="AE86" s="292" t="e">
        <f t="shared" si="35"/>
        <v>#NUM!</v>
      </c>
      <c r="AF86" s="292" t="e">
        <f t="shared" si="36"/>
        <v>#NUM!</v>
      </c>
      <c r="AG86" s="292" t="e">
        <f t="shared" si="37"/>
        <v>#NUM!</v>
      </c>
      <c r="AH86" s="292" t="e">
        <f t="shared" si="38"/>
        <v>#NUM!</v>
      </c>
      <c r="AI86" s="292" t="e">
        <f t="shared" si="39"/>
        <v>#NUM!</v>
      </c>
    </row>
    <row r="87" spans="1:35" x14ac:dyDescent="0.25">
      <c r="A87" s="389">
        <f t="shared" si="40"/>
        <v>80</v>
      </c>
      <c r="B87" s="292"/>
      <c r="C87" s="292"/>
      <c r="D87" s="292"/>
      <c r="E87" s="292"/>
      <c r="F87" s="292"/>
      <c r="G87" s="292"/>
      <c r="H87" s="292"/>
      <c r="I87" s="292"/>
      <c r="J87" s="292"/>
      <c r="K87" s="292"/>
      <c r="M87" s="389">
        <f t="shared" si="41"/>
        <v>80</v>
      </c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Y87" s="389">
        <f t="shared" si="42"/>
        <v>80</v>
      </c>
      <c r="Z87" s="292" t="e">
        <f t="shared" si="30"/>
        <v>#NUM!</v>
      </c>
      <c r="AA87" s="292" t="e">
        <f t="shared" si="31"/>
        <v>#NUM!</v>
      </c>
      <c r="AB87" s="292" t="e">
        <f t="shared" si="32"/>
        <v>#NUM!</v>
      </c>
      <c r="AC87" s="292" t="e">
        <f t="shared" si="33"/>
        <v>#NUM!</v>
      </c>
      <c r="AD87" s="292" t="e">
        <f t="shared" si="34"/>
        <v>#NUM!</v>
      </c>
      <c r="AE87" s="292" t="e">
        <f t="shared" si="35"/>
        <v>#NUM!</v>
      </c>
      <c r="AF87" s="292" t="e">
        <f t="shared" si="36"/>
        <v>#NUM!</v>
      </c>
      <c r="AG87" s="292" t="e">
        <f t="shared" si="37"/>
        <v>#NUM!</v>
      </c>
      <c r="AH87" s="292" t="e">
        <f t="shared" si="38"/>
        <v>#NUM!</v>
      </c>
      <c r="AI87" s="292" t="e">
        <f t="shared" si="39"/>
        <v>#NUM!</v>
      </c>
    </row>
    <row r="88" spans="1:35" x14ac:dyDescent="0.25">
      <c r="A88" s="389">
        <f t="shared" si="40"/>
        <v>81</v>
      </c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M88" s="389">
        <f t="shared" si="41"/>
        <v>81</v>
      </c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Y88" s="389">
        <f t="shared" si="42"/>
        <v>81</v>
      </c>
      <c r="Z88" s="292" t="e">
        <f t="shared" si="30"/>
        <v>#NUM!</v>
      </c>
      <c r="AA88" s="292" t="e">
        <f t="shared" si="31"/>
        <v>#NUM!</v>
      </c>
      <c r="AB88" s="292" t="e">
        <f t="shared" si="32"/>
        <v>#NUM!</v>
      </c>
      <c r="AC88" s="292" t="e">
        <f t="shared" si="33"/>
        <v>#NUM!</v>
      </c>
      <c r="AD88" s="292" t="e">
        <f t="shared" si="34"/>
        <v>#NUM!</v>
      </c>
      <c r="AE88" s="292" t="e">
        <f t="shared" si="35"/>
        <v>#NUM!</v>
      </c>
      <c r="AF88" s="292" t="e">
        <f t="shared" si="36"/>
        <v>#NUM!</v>
      </c>
      <c r="AG88" s="292" t="e">
        <f t="shared" si="37"/>
        <v>#NUM!</v>
      </c>
      <c r="AH88" s="292" t="e">
        <f t="shared" si="38"/>
        <v>#NUM!</v>
      </c>
      <c r="AI88" s="292" t="e">
        <f t="shared" si="39"/>
        <v>#NUM!</v>
      </c>
    </row>
    <row r="89" spans="1:35" x14ac:dyDescent="0.25">
      <c r="A89" s="389">
        <f t="shared" si="40"/>
        <v>82</v>
      </c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M89" s="389">
        <f t="shared" si="41"/>
        <v>82</v>
      </c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Y89" s="389">
        <f t="shared" si="42"/>
        <v>82</v>
      </c>
      <c r="Z89" s="292" t="e">
        <f t="shared" si="30"/>
        <v>#NUM!</v>
      </c>
      <c r="AA89" s="292" t="e">
        <f t="shared" si="31"/>
        <v>#NUM!</v>
      </c>
      <c r="AB89" s="292" t="e">
        <f t="shared" si="32"/>
        <v>#NUM!</v>
      </c>
      <c r="AC89" s="292" t="e">
        <f t="shared" si="33"/>
        <v>#NUM!</v>
      </c>
      <c r="AD89" s="292" t="e">
        <f t="shared" si="34"/>
        <v>#NUM!</v>
      </c>
      <c r="AE89" s="292" t="e">
        <f t="shared" si="35"/>
        <v>#NUM!</v>
      </c>
      <c r="AF89" s="292" t="e">
        <f t="shared" si="36"/>
        <v>#NUM!</v>
      </c>
      <c r="AG89" s="292" t="e">
        <f t="shared" si="37"/>
        <v>#NUM!</v>
      </c>
      <c r="AH89" s="292" t="e">
        <f t="shared" si="38"/>
        <v>#NUM!</v>
      </c>
      <c r="AI89" s="292" t="e">
        <f t="shared" si="39"/>
        <v>#NUM!</v>
      </c>
    </row>
    <row r="90" spans="1:35" x14ac:dyDescent="0.25">
      <c r="A90" s="389">
        <f t="shared" si="40"/>
        <v>83</v>
      </c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M90" s="389">
        <f t="shared" si="41"/>
        <v>83</v>
      </c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Y90" s="389">
        <f t="shared" si="42"/>
        <v>83</v>
      </c>
      <c r="Z90" s="292" t="e">
        <f t="shared" si="30"/>
        <v>#NUM!</v>
      </c>
      <c r="AA90" s="292" t="e">
        <f t="shared" si="31"/>
        <v>#NUM!</v>
      </c>
      <c r="AB90" s="292" t="e">
        <f t="shared" si="32"/>
        <v>#NUM!</v>
      </c>
      <c r="AC90" s="292" t="e">
        <f t="shared" si="33"/>
        <v>#NUM!</v>
      </c>
      <c r="AD90" s="292" t="e">
        <f t="shared" si="34"/>
        <v>#NUM!</v>
      </c>
      <c r="AE90" s="292" t="e">
        <f t="shared" si="35"/>
        <v>#NUM!</v>
      </c>
      <c r="AF90" s="292" t="e">
        <f t="shared" si="36"/>
        <v>#NUM!</v>
      </c>
      <c r="AG90" s="292" t="e">
        <f t="shared" si="37"/>
        <v>#NUM!</v>
      </c>
      <c r="AH90" s="292" t="e">
        <f t="shared" si="38"/>
        <v>#NUM!</v>
      </c>
      <c r="AI90" s="292" t="e">
        <f t="shared" si="39"/>
        <v>#NUM!</v>
      </c>
    </row>
    <row r="91" spans="1:35" x14ac:dyDescent="0.25">
      <c r="A91" s="389">
        <f t="shared" si="40"/>
        <v>84</v>
      </c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M91" s="389">
        <f t="shared" si="41"/>
        <v>84</v>
      </c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Y91" s="389">
        <f t="shared" si="42"/>
        <v>84</v>
      </c>
      <c r="Z91" s="292" t="e">
        <f t="shared" si="30"/>
        <v>#NUM!</v>
      </c>
      <c r="AA91" s="292" t="e">
        <f t="shared" si="31"/>
        <v>#NUM!</v>
      </c>
      <c r="AB91" s="292" t="e">
        <f t="shared" si="32"/>
        <v>#NUM!</v>
      </c>
      <c r="AC91" s="292" t="e">
        <f t="shared" si="33"/>
        <v>#NUM!</v>
      </c>
      <c r="AD91" s="292" t="e">
        <f t="shared" si="34"/>
        <v>#NUM!</v>
      </c>
      <c r="AE91" s="292" t="e">
        <f t="shared" si="35"/>
        <v>#NUM!</v>
      </c>
      <c r="AF91" s="292" t="e">
        <f t="shared" si="36"/>
        <v>#NUM!</v>
      </c>
      <c r="AG91" s="292" t="e">
        <f t="shared" si="37"/>
        <v>#NUM!</v>
      </c>
      <c r="AH91" s="292" t="e">
        <f t="shared" si="38"/>
        <v>#NUM!</v>
      </c>
      <c r="AI91" s="292" t="e">
        <f t="shared" si="39"/>
        <v>#NUM!</v>
      </c>
    </row>
    <row r="92" spans="1:35" x14ac:dyDescent="0.25">
      <c r="A92" s="389">
        <f t="shared" si="40"/>
        <v>85</v>
      </c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M92" s="389">
        <f t="shared" si="41"/>
        <v>85</v>
      </c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Y92" s="389">
        <f t="shared" si="42"/>
        <v>85</v>
      </c>
      <c r="Z92" s="292" t="e">
        <f t="shared" si="30"/>
        <v>#NUM!</v>
      </c>
      <c r="AA92" s="292" t="e">
        <f t="shared" si="31"/>
        <v>#NUM!</v>
      </c>
      <c r="AB92" s="292" t="e">
        <f t="shared" si="32"/>
        <v>#NUM!</v>
      </c>
      <c r="AC92" s="292" t="e">
        <f t="shared" si="33"/>
        <v>#NUM!</v>
      </c>
      <c r="AD92" s="292" t="e">
        <f t="shared" si="34"/>
        <v>#NUM!</v>
      </c>
      <c r="AE92" s="292" t="e">
        <f t="shared" si="35"/>
        <v>#NUM!</v>
      </c>
      <c r="AF92" s="292" t="e">
        <f t="shared" si="36"/>
        <v>#NUM!</v>
      </c>
      <c r="AG92" s="292" t="e">
        <f t="shared" si="37"/>
        <v>#NUM!</v>
      </c>
      <c r="AH92" s="292" t="e">
        <f t="shared" si="38"/>
        <v>#NUM!</v>
      </c>
      <c r="AI92" s="292" t="e">
        <f t="shared" si="39"/>
        <v>#NUM!</v>
      </c>
    </row>
    <row r="93" spans="1:35" x14ac:dyDescent="0.25">
      <c r="A93" s="389">
        <f t="shared" si="40"/>
        <v>86</v>
      </c>
      <c r="B93" s="292"/>
      <c r="C93" s="292"/>
      <c r="D93" s="292"/>
      <c r="E93" s="292"/>
      <c r="F93" s="292"/>
      <c r="G93" s="292"/>
      <c r="H93" s="292"/>
      <c r="I93" s="292"/>
      <c r="J93" s="292"/>
      <c r="K93" s="292"/>
      <c r="M93" s="389">
        <f t="shared" si="41"/>
        <v>86</v>
      </c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Y93" s="389">
        <f t="shared" si="42"/>
        <v>86</v>
      </c>
      <c r="Z93" s="292" t="e">
        <f t="shared" si="30"/>
        <v>#NUM!</v>
      </c>
      <c r="AA93" s="292" t="e">
        <f t="shared" si="31"/>
        <v>#NUM!</v>
      </c>
      <c r="AB93" s="292" t="e">
        <f t="shared" si="32"/>
        <v>#NUM!</v>
      </c>
      <c r="AC93" s="292" t="e">
        <f t="shared" si="33"/>
        <v>#NUM!</v>
      </c>
      <c r="AD93" s="292" t="e">
        <f t="shared" si="34"/>
        <v>#NUM!</v>
      </c>
      <c r="AE93" s="292" t="e">
        <f t="shared" si="35"/>
        <v>#NUM!</v>
      </c>
      <c r="AF93" s="292" t="e">
        <f t="shared" si="36"/>
        <v>#NUM!</v>
      </c>
      <c r="AG93" s="292" t="e">
        <f t="shared" si="37"/>
        <v>#NUM!</v>
      </c>
      <c r="AH93" s="292" t="e">
        <f t="shared" si="38"/>
        <v>#NUM!</v>
      </c>
      <c r="AI93" s="292" t="e">
        <f t="shared" si="39"/>
        <v>#NUM!</v>
      </c>
    </row>
    <row r="94" spans="1:35" x14ac:dyDescent="0.25">
      <c r="A94" s="389">
        <f t="shared" si="40"/>
        <v>87</v>
      </c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M94" s="389">
        <f t="shared" si="41"/>
        <v>87</v>
      </c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Y94" s="389">
        <f t="shared" si="42"/>
        <v>87</v>
      </c>
      <c r="Z94" s="292" t="e">
        <f t="shared" si="30"/>
        <v>#NUM!</v>
      </c>
      <c r="AA94" s="292" t="e">
        <f t="shared" si="31"/>
        <v>#NUM!</v>
      </c>
      <c r="AB94" s="292" t="e">
        <f t="shared" si="32"/>
        <v>#NUM!</v>
      </c>
      <c r="AC94" s="292" t="e">
        <f t="shared" si="33"/>
        <v>#NUM!</v>
      </c>
      <c r="AD94" s="292" t="e">
        <f t="shared" si="34"/>
        <v>#NUM!</v>
      </c>
      <c r="AE94" s="292" t="e">
        <f t="shared" si="35"/>
        <v>#NUM!</v>
      </c>
      <c r="AF94" s="292" t="e">
        <f t="shared" si="36"/>
        <v>#NUM!</v>
      </c>
      <c r="AG94" s="292" t="e">
        <f t="shared" si="37"/>
        <v>#NUM!</v>
      </c>
      <c r="AH94" s="292" t="e">
        <f t="shared" si="38"/>
        <v>#NUM!</v>
      </c>
      <c r="AI94" s="292" t="e">
        <f t="shared" si="39"/>
        <v>#NUM!</v>
      </c>
    </row>
    <row r="95" spans="1:35" x14ac:dyDescent="0.25">
      <c r="A95" s="389">
        <f t="shared" si="40"/>
        <v>88</v>
      </c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M95" s="389">
        <f t="shared" si="41"/>
        <v>88</v>
      </c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Y95" s="389">
        <f t="shared" si="42"/>
        <v>88</v>
      </c>
      <c r="Z95" s="292" t="e">
        <f t="shared" si="30"/>
        <v>#NUM!</v>
      </c>
      <c r="AA95" s="292" t="e">
        <f t="shared" si="31"/>
        <v>#NUM!</v>
      </c>
      <c r="AB95" s="292" t="e">
        <f t="shared" si="32"/>
        <v>#NUM!</v>
      </c>
      <c r="AC95" s="292" t="e">
        <f t="shared" si="33"/>
        <v>#NUM!</v>
      </c>
      <c r="AD95" s="292" t="e">
        <f t="shared" si="34"/>
        <v>#NUM!</v>
      </c>
      <c r="AE95" s="292" t="e">
        <f t="shared" si="35"/>
        <v>#NUM!</v>
      </c>
      <c r="AF95" s="292" t="e">
        <f t="shared" si="36"/>
        <v>#NUM!</v>
      </c>
      <c r="AG95" s="292" t="e">
        <f t="shared" si="37"/>
        <v>#NUM!</v>
      </c>
      <c r="AH95" s="292" t="e">
        <f t="shared" si="38"/>
        <v>#NUM!</v>
      </c>
      <c r="AI95" s="292" t="e">
        <f t="shared" si="39"/>
        <v>#NUM!</v>
      </c>
    </row>
    <row r="96" spans="1:35" x14ac:dyDescent="0.25">
      <c r="A96" s="389">
        <f t="shared" si="40"/>
        <v>89</v>
      </c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M96" s="389">
        <f t="shared" si="41"/>
        <v>89</v>
      </c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Y96" s="389">
        <f t="shared" si="42"/>
        <v>89</v>
      </c>
      <c r="Z96" s="292" t="e">
        <f t="shared" si="30"/>
        <v>#NUM!</v>
      </c>
      <c r="AA96" s="292" t="e">
        <f t="shared" si="31"/>
        <v>#NUM!</v>
      </c>
      <c r="AB96" s="292" t="e">
        <f t="shared" si="32"/>
        <v>#NUM!</v>
      </c>
      <c r="AC96" s="292" t="e">
        <f t="shared" si="33"/>
        <v>#NUM!</v>
      </c>
      <c r="AD96" s="292" t="e">
        <f t="shared" si="34"/>
        <v>#NUM!</v>
      </c>
      <c r="AE96" s="292" t="e">
        <f t="shared" si="35"/>
        <v>#NUM!</v>
      </c>
      <c r="AF96" s="292" t="e">
        <f t="shared" si="36"/>
        <v>#NUM!</v>
      </c>
      <c r="AG96" s="292" t="e">
        <f t="shared" si="37"/>
        <v>#NUM!</v>
      </c>
      <c r="AH96" s="292" t="e">
        <f t="shared" si="38"/>
        <v>#NUM!</v>
      </c>
      <c r="AI96" s="292" t="e">
        <f t="shared" si="39"/>
        <v>#NUM!</v>
      </c>
    </row>
    <row r="97" spans="1:35" x14ac:dyDescent="0.25">
      <c r="A97" s="389">
        <f t="shared" si="40"/>
        <v>90</v>
      </c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M97" s="389">
        <f t="shared" si="41"/>
        <v>90</v>
      </c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Y97" s="389">
        <f t="shared" si="42"/>
        <v>90</v>
      </c>
      <c r="Z97" s="292" t="e">
        <f t="shared" si="30"/>
        <v>#NUM!</v>
      </c>
      <c r="AA97" s="292" t="e">
        <f t="shared" si="31"/>
        <v>#NUM!</v>
      </c>
      <c r="AB97" s="292" t="e">
        <f t="shared" si="32"/>
        <v>#NUM!</v>
      </c>
      <c r="AC97" s="292" t="e">
        <f t="shared" si="33"/>
        <v>#NUM!</v>
      </c>
      <c r="AD97" s="292" t="e">
        <f t="shared" si="34"/>
        <v>#NUM!</v>
      </c>
      <c r="AE97" s="292" t="e">
        <f t="shared" si="35"/>
        <v>#NUM!</v>
      </c>
      <c r="AF97" s="292" t="e">
        <f t="shared" si="36"/>
        <v>#NUM!</v>
      </c>
      <c r="AG97" s="292" t="e">
        <f t="shared" si="37"/>
        <v>#NUM!</v>
      </c>
      <c r="AH97" s="292" t="e">
        <f t="shared" si="38"/>
        <v>#NUM!</v>
      </c>
      <c r="AI97" s="292" t="e">
        <f t="shared" si="39"/>
        <v>#NUM!</v>
      </c>
    </row>
    <row r="98" spans="1:35" x14ac:dyDescent="0.25">
      <c r="A98" s="389">
        <f t="shared" si="40"/>
        <v>91</v>
      </c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M98" s="389">
        <f t="shared" si="41"/>
        <v>91</v>
      </c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Y98" s="389">
        <f t="shared" si="42"/>
        <v>91</v>
      </c>
      <c r="Z98" s="292" t="e">
        <f t="shared" si="30"/>
        <v>#NUM!</v>
      </c>
      <c r="AA98" s="292" t="e">
        <f t="shared" si="31"/>
        <v>#NUM!</v>
      </c>
      <c r="AB98" s="292" t="e">
        <f t="shared" si="32"/>
        <v>#NUM!</v>
      </c>
      <c r="AC98" s="292" t="e">
        <f t="shared" si="33"/>
        <v>#NUM!</v>
      </c>
      <c r="AD98" s="292" t="e">
        <f t="shared" si="34"/>
        <v>#NUM!</v>
      </c>
      <c r="AE98" s="292" t="e">
        <f t="shared" si="35"/>
        <v>#NUM!</v>
      </c>
      <c r="AF98" s="292" t="e">
        <f t="shared" si="36"/>
        <v>#NUM!</v>
      </c>
      <c r="AG98" s="292" t="e">
        <f t="shared" si="37"/>
        <v>#NUM!</v>
      </c>
      <c r="AH98" s="292" t="e">
        <f t="shared" si="38"/>
        <v>#NUM!</v>
      </c>
      <c r="AI98" s="292" t="e">
        <f t="shared" si="39"/>
        <v>#NUM!</v>
      </c>
    </row>
    <row r="99" spans="1:35" x14ac:dyDescent="0.25">
      <c r="A99" s="389">
        <f t="shared" si="40"/>
        <v>92</v>
      </c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M99" s="389">
        <f t="shared" si="41"/>
        <v>92</v>
      </c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Y99" s="389">
        <f t="shared" si="42"/>
        <v>92</v>
      </c>
      <c r="Z99" s="292" t="e">
        <f t="shared" si="30"/>
        <v>#NUM!</v>
      </c>
      <c r="AA99" s="292" t="e">
        <f t="shared" si="31"/>
        <v>#NUM!</v>
      </c>
      <c r="AB99" s="292" t="e">
        <f t="shared" si="32"/>
        <v>#NUM!</v>
      </c>
      <c r="AC99" s="292" t="e">
        <f t="shared" si="33"/>
        <v>#NUM!</v>
      </c>
      <c r="AD99" s="292" t="e">
        <f t="shared" si="34"/>
        <v>#NUM!</v>
      </c>
      <c r="AE99" s="292" t="e">
        <f t="shared" si="35"/>
        <v>#NUM!</v>
      </c>
      <c r="AF99" s="292" t="e">
        <f t="shared" si="36"/>
        <v>#NUM!</v>
      </c>
      <c r="AG99" s="292" t="e">
        <f t="shared" si="37"/>
        <v>#NUM!</v>
      </c>
      <c r="AH99" s="292" t="e">
        <f t="shared" si="38"/>
        <v>#NUM!</v>
      </c>
      <c r="AI99" s="292" t="e">
        <f t="shared" si="39"/>
        <v>#NUM!</v>
      </c>
    </row>
    <row r="100" spans="1:35" x14ac:dyDescent="0.25">
      <c r="A100" s="389">
        <f t="shared" si="40"/>
        <v>93</v>
      </c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M100" s="389">
        <f t="shared" si="41"/>
        <v>93</v>
      </c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Y100" s="389">
        <f t="shared" si="42"/>
        <v>93</v>
      </c>
      <c r="Z100" s="292" t="e">
        <f t="shared" si="30"/>
        <v>#NUM!</v>
      </c>
      <c r="AA100" s="292" t="e">
        <f t="shared" si="31"/>
        <v>#NUM!</v>
      </c>
      <c r="AB100" s="292" t="e">
        <f t="shared" si="32"/>
        <v>#NUM!</v>
      </c>
      <c r="AC100" s="292" t="e">
        <f t="shared" si="33"/>
        <v>#NUM!</v>
      </c>
      <c r="AD100" s="292" t="e">
        <f t="shared" si="34"/>
        <v>#NUM!</v>
      </c>
      <c r="AE100" s="292" t="e">
        <f t="shared" si="35"/>
        <v>#NUM!</v>
      </c>
      <c r="AF100" s="292" t="e">
        <f t="shared" si="36"/>
        <v>#NUM!</v>
      </c>
      <c r="AG100" s="292" t="e">
        <f t="shared" si="37"/>
        <v>#NUM!</v>
      </c>
      <c r="AH100" s="292" t="e">
        <f t="shared" si="38"/>
        <v>#NUM!</v>
      </c>
      <c r="AI100" s="292" t="e">
        <f t="shared" si="39"/>
        <v>#NUM!</v>
      </c>
    </row>
    <row r="101" spans="1:35" x14ac:dyDescent="0.25">
      <c r="A101" s="389">
        <f t="shared" si="40"/>
        <v>94</v>
      </c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M101" s="389">
        <f t="shared" si="41"/>
        <v>94</v>
      </c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Y101" s="389">
        <f t="shared" si="42"/>
        <v>94</v>
      </c>
      <c r="Z101" s="292" t="e">
        <f t="shared" si="30"/>
        <v>#NUM!</v>
      </c>
      <c r="AA101" s="292" t="e">
        <f t="shared" si="31"/>
        <v>#NUM!</v>
      </c>
      <c r="AB101" s="292" t="e">
        <f t="shared" si="32"/>
        <v>#NUM!</v>
      </c>
      <c r="AC101" s="292" t="e">
        <f t="shared" si="33"/>
        <v>#NUM!</v>
      </c>
      <c r="AD101" s="292" t="e">
        <f t="shared" si="34"/>
        <v>#NUM!</v>
      </c>
      <c r="AE101" s="292" t="e">
        <f t="shared" si="35"/>
        <v>#NUM!</v>
      </c>
      <c r="AF101" s="292" t="e">
        <f t="shared" si="36"/>
        <v>#NUM!</v>
      </c>
      <c r="AG101" s="292" t="e">
        <f t="shared" si="37"/>
        <v>#NUM!</v>
      </c>
      <c r="AH101" s="292" t="e">
        <f t="shared" si="38"/>
        <v>#NUM!</v>
      </c>
      <c r="AI101" s="292" t="e">
        <f t="shared" si="39"/>
        <v>#NUM!</v>
      </c>
    </row>
    <row r="102" spans="1:35" x14ac:dyDescent="0.25">
      <c r="A102" s="389">
        <f t="shared" si="40"/>
        <v>95</v>
      </c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M102" s="389">
        <f t="shared" si="41"/>
        <v>95</v>
      </c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Y102" s="389">
        <f t="shared" si="42"/>
        <v>95</v>
      </c>
      <c r="Z102" s="292" t="e">
        <f t="shared" si="30"/>
        <v>#NUM!</v>
      </c>
      <c r="AA102" s="292" t="e">
        <f t="shared" si="31"/>
        <v>#NUM!</v>
      </c>
      <c r="AB102" s="292" t="e">
        <f t="shared" si="32"/>
        <v>#NUM!</v>
      </c>
      <c r="AC102" s="292" t="e">
        <f t="shared" si="33"/>
        <v>#NUM!</v>
      </c>
      <c r="AD102" s="292" t="e">
        <f t="shared" si="34"/>
        <v>#NUM!</v>
      </c>
      <c r="AE102" s="292" t="e">
        <f t="shared" si="35"/>
        <v>#NUM!</v>
      </c>
      <c r="AF102" s="292" t="e">
        <f t="shared" si="36"/>
        <v>#NUM!</v>
      </c>
      <c r="AG102" s="292" t="e">
        <f t="shared" si="37"/>
        <v>#NUM!</v>
      </c>
      <c r="AH102" s="292" t="e">
        <f t="shared" si="38"/>
        <v>#NUM!</v>
      </c>
      <c r="AI102" s="292" t="e">
        <f t="shared" si="39"/>
        <v>#NUM!</v>
      </c>
    </row>
    <row r="103" spans="1:35" x14ac:dyDescent="0.25">
      <c r="A103" s="389">
        <f t="shared" si="40"/>
        <v>96</v>
      </c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M103" s="389">
        <f t="shared" si="41"/>
        <v>96</v>
      </c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Y103" s="389">
        <f t="shared" si="42"/>
        <v>96</v>
      </c>
      <c r="Z103" s="292" t="e">
        <f t="shared" si="30"/>
        <v>#NUM!</v>
      </c>
      <c r="AA103" s="292" t="e">
        <f t="shared" si="31"/>
        <v>#NUM!</v>
      </c>
      <c r="AB103" s="292" t="e">
        <f t="shared" si="32"/>
        <v>#NUM!</v>
      </c>
      <c r="AC103" s="292" t="e">
        <f t="shared" si="33"/>
        <v>#NUM!</v>
      </c>
      <c r="AD103" s="292" t="e">
        <f t="shared" si="34"/>
        <v>#NUM!</v>
      </c>
      <c r="AE103" s="292" t="e">
        <f t="shared" si="35"/>
        <v>#NUM!</v>
      </c>
      <c r="AF103" s="292" t="e">
        <f t="shared" si="36"/>
        <v>#NUM!</v>
      </c>
      <c r="AG103" s="292" t="e">
        <f t="shared" si="37"/>
        <v>#NUM!</v>
      </c>
      <c r="AH103" s="292" t="e">
        <f t="shared" si="38"/>
        <v>#NUM!</v>
      </c>
      <c r="AI103" s="292" t="e">
        <f t="shared" si="39"/>
        <v>#NUM!</v>
      </c>
    </row>
    <row r="104" spans="1:35" x14ac:dyDescent="0.25">
      <c r="A104" s="389">
        <f t="shared" si="40"/>
        <v>97</v>
      </c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M104" s="389">
        <f t="shared" si="41"/>
        <v>97</v>
      </c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Y104" s="389">
        <f t="shared" si="42"/>
        <v>97</v>
      </c>
      <c r="Z104" s="292" t="e">
        <f t="shared" si="30"/>
        <v>#NUM!</v>
      </c>
      <c r="AA104" s="292" t="e">
        <f t="shared" si="31"/>
        <v>#NUM!</v>
      </c>
      <c r="AB104" s="292" t="e">
        <f t="shared" si="32"/>
        <v>#NUM!</v>
      </c>
      <c r="AC104" s="292" t="e">
        <f t="shared" si="33"/>
        <v>#NUM!</v>
      </c>
      <c r="AD104" s="292" t="e">
        <f t="shared" si="34"/>
        <v>#NUM!</v>
      </c>
      <c r="AE104" s="292" t="e">
        <f t="shared" si="35"/>
        <v>#NUM!</v>
      </c>
      <c r="AF104" s="292" t="e">
        <f t="shared" si="36"/>
        <v>#NUM!</v>
      </c>
      <c r="AG104" s="292" t="e">
        <f t="shared" si="37"/>
        <v>#NUM!</v>
      </c>
      <c r="AH104" s="292" t="e">
        <f t="shared" si="38"/>
        <v>#NUM!</v>
      </c>
      <c r="AI104" s="292" t="e">
        <f t="shared" si="39"/>
        <v>#NUM!</v>
      </c>
    </row>
    <row r="105" spans="1:35" x14ac:dyDescent="0.25">
      <c r="A105" s="389">
        <f t="shared" si="40"/>
        <v>98</v>
      </c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M105" s="389">
        <f t="shared" si="41"/>
        <v>98</v>
      </c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Y105" s="389">
        <f t="shared" si="42"/>
        <v>98</v>
      </c>
      <c r="Z105" s="292" t="e">
        <f t="shared" si="30"/>
        <v>#NUM!</v>
      </c>
      <c r="AA105" s="292" t="e">
        <f t="shared" si="31"/>
        <v>#NUM!</v>
      </c>
      <c r="AB105" s="292" t="e">
        <f t="shared" si="32"/>
        <v>#NUM!</v>
      </c>
      <c r="AC105" s="292" t="e">
        <f t="shared" si="33"/>
        <v>#NUM!</v>
      </c>
      <c r="AD105" s="292" t="e">
        <f t="shared" si="34"/>
        <v>#NUM!</v>
      </c>
      <c r="AE105" s="292" t="e">
        <f t="shared" si="35"/>
        <v>#NUM!</v>
      </c>
      <c r="AF105" s="292" t="e">
        <f t="shared" si="36"/>
        <v>#NUM!</v>
      </c>
      <c r="AG105" s="292" t="e">
        <f t="shared" si="37"/>
        <v>#NUM!</v>
      </c>
      <c r="AH105" s="292" t="e">
        <f t="shared" si="38"/>
        <v>#NUM!</v>
      </c>
      <c r="AI105" s="292" t="e">
        <f t="shared" si="39"/>
        <v>#NUM!</v>
      </c>
    </row>
    <row r="106" spans="1:35" x14ac:dyDescent="0.25">
      <c r="A106" s="389">
        <f t="shared" si="40"/>
        <v>99</v>
      </c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M106" s="389">
        <f t="shared" si="41"/>
        <v>99</v>
      </c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Y106" s="389">
        <f t="shared" si="42"/>
        <v>99</v>
      </c>
      <c r="Z106" s="292" t="e">
        <f t="shared" si="30"/>
        <v>#NUM!</v>
      </c>
      <c r="AA106" s="292" t="e">
        <f t="shared" si="31"/>
        <v>#NUM!</v>
      </c>
      <c r="AB106" s="292" t="e">
        <f t="shared" si="32"/>
        <v>#NUM!</v>
      </c>
      <c r="AC106" s="292" t="e">
        <f t="shared" si="33"/>
        <v>#NUM!</v>
      </c>
      <c r="AD106" s="292" t="e">
        <f t="shared" si="34"/>
        <v>#NUM!</v>
      </c>
      <c r="AE106" s="292" t="e">
        <f t="shared" si="35"/>
        <v>#NUM!</v>
      </c>
      <c r="AF106" s="292" t="e">
        <f t="shared" si="36"/>
        <v>#NUM!</v>
      </c>
      <c r="AG106" s="292" t="e">
        <f t="shared" si="37"/>
        <v>#NUM!</v>
      </c>
      <c r="AH106" s="292" t="e">
        <f t="shared" si="38"/>
        <v>#NUM!</v>
      </c>
      <c r="AI106" s="292" t="e">
        <f t="shared" si="39"/>
        <v>#NUM!</v>
      </c>
    </row>
    <row r="107" spans="1:35" x14ac:dyDescent="0.25">
      <c r="A107" s="389">
        <f t="shared" si="40"/>
        <v>100</v>
      </c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M107" s="389">
        <f t="shared" si="41"/>
        <v>100</v>
      </c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Y107" s="389">
        <f t="shared" si="42"/>
        <v>100</v>
      </c>
      <c r="Z107" s="292" t="e">
        <f t="shared" si="30"/>
        <v>#NUM!</v>
      </c>
      <c r="AA107" s="292" t="e">
        <f t="shared" si="31"/>
        <v>#NUM!</v>
      </c>
      <c r="AB107" s="292" t="e">
        <f t="shared" si="32"/>
        <v>#NUM!</v>
      </c>
      <c r="AC107" s="292" t="e">
        <f t="shared" si="33"/>
        <v>#NUM!</v>
      </c>
      <c r="AD107" s="292" t="e">
        <f t="shared" si="34"/>
        <v>#NUM!</v>
      </c>
      <c r="AE107" s="292" t="e">
        <f t="shared" si="35"/>
        <v>#NUM!</v>
      </c>
      <c r="AF107" s="292" t="e">
        <f t="shared" si="36"/>
        <v>#NUM!</v>
      </c>
      <c r="AG107" s="292" t="e">
        <f t="shared" si="37"/>
        <v>#NUM!</v>
      </c>
      <c r="AH107" s="292" t="e">
        <f t="shared" si="38"/>
        <v>#NUM!</v>
      </c>
      <c r="AI107" s="292" t="e">
        <f t="shared" si="39"/>
        <v>#NUM!</v>
      </c>
    </row>
    <row r="108" spans="1:35" x14ac:dyDescent="0.25">
      <c r="A108" s="389">
        <f t="shared" si="40"/>
        <v>101</v>
      </c>
      <c r="M108" s="389">
        <f t="shared" si="41"/>
        <v>101</v>
      </c>
    </row>
    <row r="109" spans="1:35" x14ac:dyDescent="0.25">
      <c r="A109" s="389">
        <f t="shared" si="40"/>
        <v>102</v>
      </c>
      <c r="M109" s="389">
        <f t="shared" si="41"/>
        <v>102</v>
      </c>
    </row>
    <row r="110" spans="1:35" x14ac:dyDescent="0.25">
      <c r="A110" s="389">
        <f t="shared" si="40"/>
        <v>103</v>
      </c>
      <c r="M110" s="389">
        <f t="shared" si="41"/>
        <v>103</v>
      </c>
    </row>
    <row r="111" spans="1:35" x14ac:dyDescent="0.25">
      <c r="A111" s="389">
        <f t="shared" si="40"/>
        <v>104</v>
      </c>
      <c r="M111" s="389">
        <f t="shared" si="41"/>
        <v>104</v>
      </c>
    </row>
    <row r="112" spans="1:35" x14ac:dyDescent="0.25">
      <c r="A112" s="389">
        <f t="shared" si="40"/>
        <v>105</v>
      </c>
      <c r="M112" s="389">
        <f t="shared" si="41"/>
        <v>105</v>
      </c>
    </row>
    <row r="113" spans="1:13" x14ac:dyDescent="0.25">
      <c r="A113" s="389">
        <f t="shared" si="40"/>
        <v>106</v>
      </c>
      <c r="M113" s="389">
        <f t="shared" si="41"/>
        <v>106</v>
      </c>
    </row>
    <row r="114" spans="1:13" x14ac:dyDescent="0.25">
      <c r="A114" s="389">
        <f t="shared" si="40"/>
        <v>107</v>
      </c>
      <c r="M114" s="389">
        <f t="shared" si="41"/>
        <v>107</v>
      </c>
    </row>
    <row r="115" spans="1:13" x14ac:dyDescent="0.25">
      <c r="A115" s="389">
        <f t="shared" si="40"/>
        <v>108</v>
      </c>
      <c r="M115" s="389">
        <f t="shared" si="41"/>
        <v>108</v>
      </c>
    </row>
    <row r="116" spans="1:13" x14ac:dyDescent="0.25">
      <c r="A116" s="389">
        <f t="shared" si="40"/>
        <v>109</v>
      </c>
      <c r="M116" s="389">
        <f t="shared" si="41"/>
        <v>109</v>
      </c>
    </row>
    <row r="117" spans="1:13" x14ac:dyDescent="0.25">
      <c r="A117" s="389">
        <f t="shared" si="40"/>
        <v>110</v>
      </c>
      <c r="M117" s="389">
        <f t="shared" si="41"/>
        <v>110</v>
      </c>
    </row>
    <row r="118" spans="1:13" x14ac:dyDescent="0.25">
      <c r="A118" s="389">
        <f t="shared" si="40"/>
        <v>111</v>
      </c>
      <c r="M118" s="389">
        <f t="shared" si="41"/>
        <v>111</v>
      </c>
    </row>
    <row r="119" spans="1:13" x14ac:dyDescent="0.25">
      <c r="A119" s="389">
        <f t="shared" si="40"/>
        <v>112</v>
      </c>
      <c r="M119" s="389">
        <f t="shared" si="41"/>
        <v>112</v>
      </c>
    </row>
    <row r="120" spans="1:13" x14ac:dyDescent="0.25">
      <c r="A120" s="389">
        <f t="shared" si="40"/>
        <v>113</v>
      </c>
      <c r="M120" s="389">
        <f t="shared" si="41"/>
        <v>113</v>
      </c>
    </row>
    <row r="121" spans="1:13" x14ac:dyDescent="0.25">
      <c r="A121" s="389">
        <f t="shared" si="40"/>
        <v>114</v>
      </c>
      <c r="M121" s="389">
        <f t="shared" si="41"/>
        <v>114</v>
      </c>
    </row>
    <row r="122" spans="1:13" x14ac:dyDescent="0.25">
      <c r="A122" s="389">
        <f t="shared" si="40"/>
        <v>115</v>
      </c>
      <c r="M122" s="389">
        <f t="shared" si="41"/>
        <v>115</v>
      </c>
    </row>
    <row r="123" spans="1:13" x14ac:dyDescent="0.25">
      <c r="A123" s="389">
        <f t="shared" si="40"/>
        <v>116</v>
      </c>
      <c r="M123" s="389">
        <f t="shared" si="41"/>
        <v>116</v>
      </c>
    </row>
    <row r="124" spans="1:13" x14ac:dyDescent="0.25">
      <c r="A124" s="389">
        <f t="shared" si="40"/>
        <v>117</v>
      </c>
      <c r="M124" s="389">
        <f t="shared" si="41"/>
        <v>117</v>
      </c>
    </row>
    <row r="125" spans="1:13" x14ac:dyDescent="0.25">
      <c r="A125" s="389">
        <f t="shared" si="40"/>
        <v>118</v>
      </c>
      <c r="M125" s="389">
        <f t="shared" si="41"/>
        <v>118</v>
      </c>
    </row>
    <row r="126" spans="1:13" x14ac:dyDescent="0.25">
      <c r="A126" s="389">
        <f t="shared" si="40"/>
        <v>119</v>
      </c>
      <c r="M126" s="389">
        <f t="shared" si="41"/>
        <v>119</v>
      </c>
    </row>
    <row r="127" spans="1:13" x14ac:dyDescent="0.25">
      <c r="A127" s="389">
        <f t="shared" si="40"/>
        <v>120</v>
      </c>
      <c r="M127" s="389">
        <f t="shared" si="41"/>
        <v>120</v>
      </c>
    </row>
    <row r="128" spans="1:13" x14ac:dyDescent="0.25">
      <c r="A128" s="389">
        <f t="shared" si="40"/>
        <v>121</v>
      </c>
      <c r="M128" s="389">
        <f t="shared" si="41"/>
        <v>121</v>
      </c>
    </row>
    <row r="129" spans="1:13" x14ac:dyDescent="0.25">
      <c r="A129" s="389">
        <f t="shared" si="40"/>
        <v>122</v>
      </c>
      <c r="M129" s="389">
        <f t="shared" si="41"/>
        <v>122</v>
      </c>
    </row>
    <row r="130" spans="1:13" x14ac:dyDescent="0.25">
      <c r="A130" s="389">
        <f t="shared" si="40"/>
        <v>123</v>
      </c>
      <c r="M130" s="389">
        <f t="shared" si="41"/>
        <v>123</v>
      </c>
    </row>
    <row r="131" spans="1:13" x14ac:dyDescent="0.25">
      <c r="A131" s="389">
        <f t="shared" si="40"/>
        <v>124</v>
      </c>
      <c r="M131" s="389">
        <f t="shared" si="41"/>
        <v>124</v>
      </c>
    </row>
    <row r="132" spans="1:13" x14ac:dyDescent="0.25">
      <c r="A132" s="389">
        <f t="shared" si="40"/>
        <v>125</v>
      </c>
      <c r="M132" s="389">
        <f t="shared" si="41"/>
        <v>125</v>
      </c>
    </row>
    <row r="133" spans="1:13" x14ac:dyDescent="0.25">
      <c r="A133" s="389">
        <f t="shared" si="40"/>
        <v>126</v>
      </c>
      <c r="M133" s="389">
        <f t="shared" si="41"/>
        <v>126</v>
      </c>
    </row>
    <row r="134" spans="1:13" x14ac:dyDescent="0.25">
      <c r="A134" s="389">
        <f t="shared" si="40"/>
        <v>127</v>
      </c>
      <c r="M134" s="389">
        <f t="shared" si="41"/>
        <v>127</v>
      </c>
    </row>
    <row r="135" spans="1:13" x14ac:dyDescent="0.25">
      <c r="A135" s="389">
        <f t="shared" si="40"/>
        <v>128</v>
      </c>
      <c r="M135" s="389">
        <f t="shared" si="41"/>
        <v>128</v>
      </c>
    </row>
    <row r="136" spans="1:13" x14ac:dyDescent="0.25">
      <c r="A136" s="389">
        <f t="shared" si="40"/>
        <v>129</v>
      </c>
      <c r="M136" s="389">
        <f t="shared" si="41"/>
        <v>129</v>
      </c>
    </row>
    <row r="137" spans="1:13" x14ac:dyDescent="0.25">
      <c r="A137" s="389">
        <f t="shared" ref="A137:A200" si="43">A136+1</f>
        <v>130</v>
      </c>
      <c r="M137" s="389">
        <f t="shared" ref="M137:M200" si="44">M136+1</f>
        <v>130</v>
      </c>
    </row>
    <row r="138" spans="1:13" x14ac:dyDescent="0.25">
      <c r="A138" s="389">
        <f t="shared" si="43"/>
        <v>131</v>
      </c>
      <c r="M138" s="389">
        <f t="shared" si="44"/>
        <v>131</v>
      </c>
    </row>
    <row r="139" spans="1:13" x14ac:dyDescent="0.25">
      <c r="A139" s="389">
        <f t="shared" si="43"/>
        <v>132</v>
      </c>
      <c r="M139" s="389">
        <f t="shared" si="44"/>
        <v>132</v>
      </c>
    </row>
    <row r="140" spans="1:13" x14ac:dyDescent="0.25">
      <c r="A140" s="389">
        <f t="shared" si="43"/>
        <v>133</v>
      </c>
      <c r="M140" s="389">
        <f t="shared" si="44"/>
        <v>133</v>
      </c>
    </row>
    <row r="141" spans="1:13" x14ac:dyDescent="0.25">
      <c r="A141" s="389">
        <f t="shared" si="43"/>
        <v>134</v>
      </c>
      <c r="M141" s="389">
        <f t="shared" si="44"/>
        <v>134</v>
      </c>
    </row>
    <row r="142" spans="1:13" x14ac:dyDescent="0.25">
      <c r="A142" s="389">
        <f t="shared" si="43"/>
        <v>135</v>
      </c>
      <c r="M142" s="389">
        <f t="shared" si="44"/>
        <v>135</v>
      </c>
    </row>
    <row r="143" spans="1:13" x14ac:dyDescent="0.25">
      <c r="A143" s="389">
        <f t="shared" si="43"/>
        <v>136</v>
      </c>
      <c r="M143" s="389">
        <f t="shared" si="44"/>
        <v>136</v>
      </c>
    </row>
    <row r="144" spans="1:13" x14ac:dyDescent="0.25">
      <c r="A144" s="389">
        <f t="shared" si="43"/>
        <v>137</v>
      </c>
      <c r="M144" s="389">
        <f t="shared" si="44"/>
        <v>137</v>
      </c>
    </row>
    <row r="145" spans="1:13" x14ac:dyDescent="0.25">
      <c r="A145" s="389">
        <f t="shared" si="43"/>
        <v>138</v>
      </c>
      <c r="M145" s="389">
        <f t="shared" si="44"/>
        <v>138</v>
      </c>
    </row>
    <row r="146" spans="1:13" x14ac:dyDescent="0.25">
      <c r="A146" s="389">
        <f t="shared" si="43"/>
        <v>139</v>
      </c>
      <c r="M146" s="389">
        <f t="shared" si="44"/>
        <v>139</v>
      </c>
    </row>
    <row r="147" spans="1:13" x14ac:dyDescent="0.25">
      <c r="A147" s="389">
        <f t="shared" si="43"/>
        <v>140</v>
      </c>
      <c r="M147" s="389">
        <f t="shared" si="44"/>
        <v>140</v>
      </c>
    </row>
    <row r="148" spans="1:13" x14ac:dyDescent="0.25">
      <c r="A148" s="389">
        <f t="shared" si="43"/>
        <v>141</v>
      </c>
      <c r="M148" s="389">
        <f t="shared" si="44"/>
        <v>141</v>
      </c>
    </row>
    <row r="149" spans="1:13" x14ac:dyDescent="0.25">
      <c r="A149" s="389">
        <f t="shared" si="43"/>
        <v>142</v>
      </c>
      <c r="M149" s="389">
        <f t="shared" si="44"/>
        <v>142</v>
      </c>
    </row>
    <row r="150" spans="1:13" x14ac:dyDescent="0.25">
      <c r="A150" s="389">
        <f t="shared" si="43"/>
        <v>143</v>
      </c>
      <c r="M150" s="389">
        <f t="shared" si="44"/>
        <v>143</v>
      </c>
    </row>
    <row r="151" spans="1:13" x14ac:dyDescent="0.25">
      <c r="A151" s="389">
        <f t="shared" si="43"/>
        <v>144</v>
      </c>
      <c r="M151" s="389">
        <f t="shared" si="44"/>
        <v>144</v>
      </c>
    </row>
    <row r="152" spans="1:13" x14ac:dyDescent="0.25">
      <c r="A152" s="389">
        <f t="shared" si="43"/>
        <v>145</v>
      </c>
      <c r="M152" s="389">
        <f t="shared" si="44"/>
        <v>145</v>
      </c>
    </row>
    <row r="153" spans="1:13" x14ac:dyDescent="0.25">
      <c r="A153" s="389">
        <f t="shared" si="43"/>
        <v>146</v>
      </c>
      <c r="M153" s="389">
        <f t="shared" si="44"/>
        <v>146</v>
      </c>
    </row>
    <row r="154" spans="1:13" x14ac:dyDescent="0.25">
      <c r="A154" s="389">
        <f t="shared" si="43"/>
        <v>147</v>
      </c>
      <c r="M154" s="389">
        <f t="shared" si="44"/>
        <v>147</v>
      </c>
    </row>
    <row r="155" spans="1:13" x14ac:dyDescent="0.25">
      <c r="A155" s="389">
        <f t="shared" si="43"/>
        <v>148</v>
      </c>
      <c r="M155" s="389">
        <f t="shared" si="44"/>
        <v>148</v>
      </c>
    </row>
    <row r="156" spans="1:13" x14ac:dyDescent="0.25">
      <c r="A156" s="389">
        <f t="shared" si="43"/>
        <v>149</v>
      </c>
      <c r="M156" s="389">
        <f t="shared" si="44"/>
        <v>149</v>
      </c>
    </row>
    <row r="157" spans="1:13" x14ac:dyDescent="0.25">
      <c r="A157" s="389">
        <f t="shared" si="43"/>
        <v>150</v>
      </c>
      <c r="M157" s="389">
        <f t="shared" si="44"/>
        <v>150</v>
      </c>
    </row>
    <row r="158" spans="1:13" x14ac:dyDescent="0.25">
      <c r="A158" s="389">
        <f t="shared" si="43"/>
        <v>151</v>
      </c>
      <c r="M158" s="389">
        <f t="shared" si="44"/>
        <v>151</v>
      </c>
    </row>
    <row r="159" spans="1:13" x14ac:dyDescent="0.25">
      <c r="A159" s="389">
        <f t="shared" si="43"/>
        <v>152</v>
      </c>
      <c r="M159" s="389">
        <f t="shared" si="44"/>
        <v>152</v>
      </c>
    </row>
    <row r="160" spans="1:13" x14ac:dyDescent="0.25">
      <c r="A160" s="389">
        <f t="shared" si="43"/>
        <v>153</v>
      </c>
      <c r="M160" s="389">
        <f t="shared" si="44"/>
        <v>153</v>
      </c>
    </row>
    <row r="161" spans="1:13" x14ac:dyDescent="0.25">
      <c r="A161" s="389">
        <f t="shared" si="43"/>
        <v>154</v>
      </c>
      <c r="M161" s="389">
        <f t="shared" si="44"/>
        <v>154</v>
      </c>
    </row>
    <row r="162" spans="1:13" x14ac:dyDescent="0.25">
      <c r="A162" s="389">
        <f t="shared" si="43"/>
        <v>155</v>
      </c>
      <c r="M162" s="389">
        <f t="shared" si="44"/>
        <v>155</v>
      </c>
    </row>
    <row r="163" spans="1:13" x14ac:dyDescent="0.25">
      <c r="A163" s="389">
        <f t="shared" si="43"/>
        <v>156</v>
      </c>
      <c r="M163" s="389">
        <f t="shared" si="44"/>
        <v>156</v>
      </c>
    </row>
    <row r="164" spans="1:13" x14ac:dyDescent="0.25">
      <c r="A164" s="389">
        <f t="shared" si="43"/>
        <v>157</v>
      </c>
      <c r="M164" s="389">
        <f t="shared" si="44"/>
        <v>157</v>
      </c>
    </row>
    <row r="165" spans="1:13" x14ac:dyDescent="0.25">
      <c r="A165" s="389">
        <f t="shared" si="43"/>
        <v>158</v>
      </c>
      <c r="M165" s="389">
        <f t="shared" si="44"/>
        <v>158</v>
      </c>
    </row>
    <row r="166" spans="1:13" x14ac:dyDescent="0.25">
      <c r="A166" s="389">
        <f t="shared" si="43"/>
        <v>159</v>
      </c>
      <c r="M166" s="389">
        <f t="shared" si="44"/>
        <v>159</v>
      </c>
    </row>
    <row r="167" spans="1:13" x14ac:dyDescent="0.25">
      <c r="A167" s="389">
        <f t="shared" si="43"/>
        <v>160</v>
      </c>
      <c r="M167" s="389">
        <f t="shared" si="44"/>
        <v>160</v>
      </c>
    </row>
    <row r="168" spans="1:13" x14ac:dyDescent="0.25">
      <c r="A168" s="389">
        <f t="shared" si="43"/>
        <v>161</v>
      </c>
      <c r="M168" s="389">
        <f t="shared" si="44"/>
        <v>161</v>
      </c>
    </row>
    <row r="169" spans="1:13" x14ac:dyDescent="0.25">
      <c r="A169" s="389">
        <f t="shared" si="43"/>
        <v>162</v>
      </c>
      <c r="M169" s="389">
        <f t="shared" si="44"/>
        <v>162</v>
      </c>
    </row>
    <row r="170" spans="1:13" x14ac:dyDescent="0.25">
      <c r="A170" s="389">
        <f t="shared" si="43"/>
        <v>163</v>
      </c>
      <c r="M170" s="389">
        <f t="shared" si="44"/>
        <v>163</v>
      </c>
    </row>
    <row r="171" spans="1:13" x14ac:dyDescent="0.25">
      <c r="A171" s="389">
        <f t="shared" si="43"/>
        <v>164</v>
      </c>
      <c r="M171" s="389">
        <f t="shared" si="44"/>
        <v>164</v>
      </c>
    </row>
    <row r="172" spans="1:13" x14ac:dyDescent="0.25">
      <c r="A172" s="389">
        <f t="shared" si="43"/>
        <v>165</v>
      </c>
      <c r="M172" s="389">
        <f t="shared" si="44"/>
        <v>165</v>
      </c>
    </row>
    <row r="173" spans="1:13" x14ac:dyDescent="0.25">
      <c r="A173" s="389">
        <f t="shared" si="43"/>
        <v>166</v>
      </c>
      <c r="M173" s="389">
        <f t="shared" si="44"/>
        <v>166</v>
      </c>
    </row>
    <row r="174" spans="1:13" x14ac:dyDescent="0.25">
      <c r="A174" s="389">
        <f t="shared" si="43"/>
        <v>167</v>
      </c>
      <c r="M174" s="389">
        <f t="shared" si="44"/>
        <v>167</v>
      </c>
    </row>
    <row r="175" spans="1:13" x14ac:dyDescent="0.25">
      <c r="A175" s="389">
        <f t="shared" si="43"/>
        <v>168</v>
      </c>
      <c r="M175" s="389">
        <f t="shared" si="44"/>
        <v>168</v>
      </c>
    </row>
    <row r="176" spans="1:13" x14ac:dyDescent="0.25">
      <c r="A176" s="389">
        <f t="shared" si="43"/>
        <v>169</v>
      </c>
      <c r="M176" s="389">
        <f t="shared" si="44"/>
        <v>169</v>
      </c>
    </row>
    <row r="177" spans="1:13" x14ac:dyDescent="0.25">
      <c r="A177" s="389">
        <f t="shared" si="43"/>
        <v>170</v>
      </c>
      <c r="M177" s="389">
        <f t="shared" si="44"/>
        <v>170</v>
      </c>
    </row>
    <row r="178" spans="1:13" x14ac:dyDescent="0.25">
      <c r="A178" s="389">
        <f t="shared" si="43"/>
        <v>171</v>
      </c>
      <c r="M178" s="389">
        <f t="shared" si="44"/>
        <v>171</v>
      </c>
    </row>
    <row r="179" spans="1:13" x14ac:dyDescent="0.25">
      <c r="A179" s="389">
        <f t="shared" si="43"/>
        <v>172</v>
      </c>
      <c r="M179" s="389">
        <f t="shared" si="44"/>
        <v>172</v>
      </c>
    </row>
    <row r="180" spans="1:13" x14ac:dyDescent="0.25">
      <c r="A180" s="389">
        <f t="shared" si="43"/>
        <v>173</v>
      </c>
      <c r="M180" s="389">
        <f t="shared" si="44"/>
        <v>173</v>
      </c>
    </row>
    <row r="181" spans="1:13" x14ac:dyDescent="0.25">
      <c r="A181" s="389">
        <f t="shared" si="43"/>
        <v>174</v>
      </c>
      <c r="M181" s="389">
        <f t="shared" si="44"/>
        <v>174</v>
      </c>
    </row>
    <row r="182" spans="1:13" x14ac:dyDescent="0.25">
      <c r="A182" s="389">
        <f t="shared" si="43"/>
        <v>175</v>
      </c>
      <c r="M182" s="389">
        <f t="shared" si="44"/>
        <v>175</v>
      </c>
    </row>
    <row r="183" spans="1:13" x14ac:dyDescent="0.25">
      <c r="A183" s="389">
        <f t="shared" si="43"/>
        <v>176</v>
      </c>
      <c r="M183" s="389">
        <f t="shared" si="44"/>
        <v>176</v>
      </c>
    </row>
    <row r="184" spans="1:13" x14ac:dyDescent="0.25">
      <c r="A184" s="389">
        <f t="shared" si="43"/>
        <v>177</v>
      </c>
      <c r="M184" s="389">
        <f t="shared" si="44"/>
        <v>177</v>
      </c>
    </row>
    <row r="185" spans="1:13" x14ac:dyDescent="0.25">
      <c r="A185" s="389">
        <f t="shared" si="43"/>
        <v>178</v>
      </c>
      <c r="M185" s="389">
        <f t="shared" si="44"/>
        <v>178</v>
      </c>
    </row>
    <row r="186" spans="1:13" x14ac:dyDescent="0.25">
      <c r="A186" s="389">
        <f t="shared" si="43"/>
        <v>179</v>
      </c>
      <c r="M186" s="389">
        <f t="shared" si="44"/>
        <v>179</v>
      </c>
    </row>
    <row r="187" spans="1:13" x14ac:dyDescent="0.25">
      <c r="A187" s="389">
        <f t="shared" si="43"/>
        <v>180</v>
      </c>
      <c r="M187" s="389">
        <f t="shared" si="44"/>
        <v>180</v>
      </c>
    </row>
    <row r="188" spans="1:13" x14ac:dyDescent="0.25">
      <c r="A188" s="389">
        <f t="shared" si="43"/>
        <v>181</v>
      </c>
      <c r="M188" s="389">
        <f t="shared" si="44"/>
        <v>181</v>
      </c>
    </row>
    <row r="189" spans="1:13" x14ac:dyDescent="0.25">
      <c r="A189" s="389">
        <f t="shared" si="43"/>
        <v>182</v>
      </c>
      <c r="M189" s="389">
        <f t="shared" si="44"/>
        <v>182</v>
      </c>
    </row>
    <row r="190" spans="1:13" x14ac:dyDescent="0.25">
      <c r="A190" s="389">
        <f t="shared" si="43"/>
        <v>183</v>
      </c>
      <c r="M190" s="389">
        <f t="shared" si="44"/>
        <v>183</v>
      </c>
    </row>
    <row r="191" spans="1:13" x14ac:dyDescent="0.25">
      <c r="A191" s="389">
        <f t="shared" si="43"/>
        <v>184</v>
      </c>
      <c r="M191" s="389">
        <f t="shared" si="44"/>
        <v>184</v>
      </c>
    </row>
    <row r="192" spans="1:13" x14ac:dyDescent="0.25">
      <c r="A192" s="389">
        <f t="shared" si="43"/>
        <v>185</v>
      </c>
      <c r="M192" s="389">
        <f t="shared" si="44"/>
        <v>185</v>
      </c>
    </row>
    <row r="193" spans="1:13" x14ac:dyDescent="0.25">
      <c r="A193" s="389">
        <f t="shared" si="43"/>
        <v>186</v>
      </c>
      <c r="M193" s="389">
        <f t="shared" si="44"/>
        <v>186</v>
      </c>
    </row>
    <row r="194" spans="1:13" x14ac:dyDescent="0.25">
      <c r="A194" s="389">
        <f t="shared" si="43"/>
        <v>187</v>
      </c>
      <c r="M194" s="389">
        <f t="shared" si="44"/>
        <v>187</v>
      </c>
    </row>
    <row r="195" spans="1:13" x14ac:dyDescent="0.25">
      <c r="A195" s="389">
        <f t="shared" si="43"/>
        <v>188</v>
      </c>
      <c r="M195" s="389">
        <f t="shared" si="44"/>
        <v>188</v>
      </c>
    </row>
    <row r="196" spans="1:13" x14ac:dyDescent="0.25">
      <c r="A196" s="389">
        <f t="shared" si="43"/>
        <v>189</v>
      </c>
      <c r="M196" s="389">
        <f t="shared" si="44"/>
        <v>189</v>
      </c>
    </row>
    <row r="197" spans="1:13" x14ac:dyDescent="0.25">
      <c r="A197" s="389">
        <f t="shared" si="43"/>
        <v>190</v>
      </c>
      <c r="M197" s="389">
        <f t="shared" si="44"/>
        <v>190</v>
      </c>
    </row>
    <row r="198" spans="1:13" x14ac:dyDescent="0.25">
      <c r="A198" s="389">
        <f t="shared" si="43"/>
        <v>191</v>
      </c>
      <c r="M198" s="389">
        <f t="shared" si="44"/>
        <v>191</v>
      </c>
    </row>
    <row r="199" spans="1:13" x14ac:dyDescent="0.25">
      <c r="A199" s="389">
        <f t="shared" si="43"/>
        <v>192</v>
      </c>
      <c r="M199" s="389">
        <f t="shared" si="44"/>
        <v>192</v>
      </c>
    </row>
    <row r="200" spans="1:13" x14ac:dyDescent="0.25">
      <c r="A200" s="389">
        <f t="shared" si="43"/>
        <v>193</v>
      </c>
      <c r="M200" s="389">
        <f t="shared" si="44"/>
        <v>193</v>
      </c>
    </row>
    <row r="201" spans="1:13" x14ac:dyDescent="0.25">
      <c r="A201" s="389">
        <f t="shared" ref="A201:A264" si="45">A200+1</f>
        <v>194</v>
      </c>
      <c r="M201" s="389">
        <f t="shared" ref="M201:M264" si="46">M200+1</f>
        <v>194</v>
      </c>
    </row>
    <row r="202" spans="1:13" x14ac:dyDescent="0.25">
      <c r="A202" s="389">
        <f t="shared" si="45"/>
        <v>195</v>
      </c>
      <c r="M202" s="389">
        <f t="shared" si="46"/>
        <v>195</v>
      </c>
    </row>
    <row r="203" spans="1:13" x14ac:dyDescent="0.25">
      <c r="A203" s="389">
        <f t="shared" si="45"/>
        <v>196</v>
      </c>
      <c r="M203" s="389">
        <f t="shared" si="46"/>
        <v>196</v>
      </c>
    </row>
    <row r="204" spans="1:13" x14ac:dyDescent="0.25">
      <c r="A204" s="389">
        <f t="shared" si="45"/>
        <v>197</v>
      </c>
      <c r="M204" s="389">
        <f t="shared" si="46"/>
        <v>197</v>
      </c>
    </row>
    <row r="205" spans="1:13" x14ac:dyDescent="0.25">
      <c r="A205" s="389">
        <f t="shared" si="45"/>
        <v>198</v>
      </c>
      <c r="M205" s="389">
        <f t="shared" si="46"/>
        <v>198</v>
      </c>
    </row>
    <row r="206" spans="1:13" x14ac:dyDescent="0.25">
      <c r="A206" s="389">
        <f t="shared" si="45"/>
        <v>199</v>
      </c>
      <c r="M206" s="389">
        <f t="shared" si="46"/>
        <v>199</v>
      </c>
    </row>
    <row r="207" spans="1:13" x14ac:dyDescent="0.25">
      <c r="A207" s="389">
        <f t="shared" si="45"/>
        <v>200</v>
      </c>
      <c r="M207" s="389">
        <f t="shared" si="46"/>
        <v>200</v>
      </c>
    </row>
    <row r="208" spans="1:13" x14ac:dyDescent="0.25">
      <c r="A208" s="389">
        <f t="shared" si="45"/>
        <v>201</v>
      </c>
      <c r="M208" s="389">
        <f t="shared" si="46"/>
        <v>201</v>
      </c>
    </row>
    <row r="209" spans="1:13" x14ac:dyDescent="0.25">
      <c r="A209" s="389">
        <f t="shared" si="45"/>
        <v>202</v>
      </c>
      <c r="M209" s="389">
        <f t="shared" si="46"/>
        <v>202</v>
      </c>
    </row>
    <row r="210" spans="1:13" x14ac:dyDescent="0.25">
      <c r="A210" s="389">
        <f t="shared" si="45"/>
        <v>203</v>
      </c>
      <c r="M210" s="389">
        <f t="shared" si="46"/>
        <v>203</v>
      </c>
    </row>
    <row r="211" spans="1:13" x14ac:dyDescent="0.25">
      <c r="A211" s="389">
        <f t="shared" si="45"/>
        <v>204</v>
      </c>
      <c r="M211" s="389">
        <f t="shared" si="46"/>
        <v>204</v>
      </c>
    </row>
    <row r="212" spans="1:13" x14ac:dyDescent="0.25">
      <c r="A212" s="389">
        <f t="shared" si="45"/>
        <v>205</v>
      </c>
      <c r="M212" s="389">
        <f t="shared" si="46"/>
        <v>205</v>
      </c>
    </row>
    <row r="213" spans="1:13" x14ac:dyDescent="0.25">
      <c r="A213" s="389">
        <f t="shared" si="45"/>
        <v>206</v>
      </c>
      <c r="M213" s="389">
        <f t="shared" si="46"/>
        <v>206</v>
      </c>
    </row>
    <row r="214" spans="1:13" x14ac:dyDescent="0.25">
      <c r="A214" s="389">
        <f t="shared" si="45"/>
        <v>207</v>
      </c>
      <c r="M214" s="389">
        <f t="shared" si="46"/>
        <v>207</v>
      </c>
    </row>
    <row r="215" spans="1:13" x14ac:dyDescent="0.25">
      <c r="A215" s="389">
        <f t="shared" si="45"/>
        <v>208</v>
      </c>
      <c r="M215" s="389">
        <f t="shared" si="46"/>
        <v>208</v>
      </c>
    </row>
    <row r="216" spans="1:13" x14ac:dyDescent="0.25">
      <c r="A216" s="389">
        <f t="shared" si="45"/>
        <v>209</v>
      </c>
      <c r="M216" s="389">
        <f t="shared" si="46"/>
        <v>209</v>
      </c>
    </row>
    <row r="217" spans="1:13" x14ac:dyDescent="0.25">
      <c r="A217" s="389">
        <f t="shared" si="45"/>
        <v>210</v>
      </c>
      <c r="M217" s="389">
        <f t="shared" si="46"/>
        <v>210</v>
      </c>
    </row>
    <row r="218" spans="1:13" x14ac:dyDescent="0.25">
      <c r="A218" s="389">
        <f t="shared" si="45"/>
        <v>211</v>
      </c>
      <c r="M218" s="389">
        <f t="shared" si="46"/>
        <v>211</v>
      </c>
    </row>
    <row r="219" spans="1:13" x14ac:dyDescent="0.25">
      <c r="A219" s="389">
        <f t="shared" si="45"/>
        <v>212</v>
      </c>
      <c r="M219" s="389">
        <f t="shared" si="46"/>
        <v>212</v>
      </c>
    </row>
    <row r="220" spans="1:13" x14ac:dyDescent="0.25">
      <c r="A220" s="389">
        <f t="shared" si="45"/>
        <v>213</v>
      </c>
      <c r="M220" s="389">
        <f t="shared" si="46"/>
        <v>213</v>
      </c>
    </row>
    <row r="221" spans="1:13" x14ac:dyDescent="0.25">
      <c r="A221" s="389">
        <f t="shared" si="45"/>
        <v>214</v>
      </c>
      <c r="M221" s="389">
        <f t="shared" si="46"/>
        <v>214</v>
      </c>
    </row>
    <row r="222" spans="1:13" x14ac:dyDescent="0.25">
      <c r="A222" s="389">
        <f t="shared" si="45"/>
        <v>215</v>
      </c>
      <c r="M222" s="389">
        <f t="shared" si="46"/>
        <v>215</v>
      </c>
    </row>
    <row r="223" spans="1:13" x14ac:dyDescent="0.25">
      <c r="A223" s="389">
        <f t="shared" si="45"/>
        <v>216</v>
      </c>
      <c r="M223" s="389">
        <f t="shared" si="46"/>
        <v>216</v>
      </c>
    </row>
    <row r="224" spans="1:13" x14ac:dyDescent="0.25">
      <c r="A224" s="389">
        <f t="shared" si="45"/>
        <v>217</v>
      </c>
      <c r="M224" s="389">
        <f t="shared" si="46"/>
        <v>217</v>
      </c>
    </row>
    <row r="225" spans="1:13" x14ac:dyDescent="0.25">
      <c r="A225" s="389">
        <f t="shared" si="45"/>
        <v>218</v>
      </c>
      <c r="M225" s="389">
        <f t="shared" si="46"/>
        <v>218</v>
      </c>
    </row>
    <row r="226" spans="1:13" x14ac:dyDescent="0.25">
      <c r="A226" s="389">
        <f t="shared" si="45"/>
        <v>219</v>
      </c>
      <c r="M226" s="389">
        <f t="shared" si="46"/>
        <v>219</v>
      </c>
    </row>
    <row r="227" spans="1:13" x14ac:dyDescent="0.25">
      <c r="A227" s="389">
        <f t="shared" si="45"/>
        <v>220</v>
      </c>
      <c r="M227" s="389">
        <f t="shared" si="46"/>
        <v>220</v>
      </c>
    </row>
    <row r="228" spans="1:13" x14ac:dyDescent="0.25">
      <c r="A228" s="389">
        <f t="shared" si="45"/>
        <v>221</v>
      </c>
      <c r="M228" s="389">
        <f t="shared" si="46"/>
        <v>221</v>
      </c>
    </row>
    <row r="229" spans="1:13" x14ac:dyDescent="0.25">
      <c r="A229" s="389">
        <f t="shared" si="45"/>
        <v>222</v>
      </c>
      <c r="M229" s="389">
        <f t="shared" si="46"/>
        <v>222</v>
      </c>
    </row>
    <row r="230" spans="1:13" x14ac:dyDescent="0.25">
      <c r="A230" s="389">
        <f t="shared" si="45"/>
        <v>223</v>
      </c>
      <c r="M230" s="389">
        <f t="shared" si="46"/>
        <v>223</v>
      </c>
    </row>
    <row r="231" spans="1:13" x14ac:dyDescent="0.25">
      <c r="A231" s="389">
        <f t="shared" si="45"/>
        <v>224</v>
      </c>
      <c r="M231" s="389">
        <f t="shared" si="46"/>
        <v>224</v>
      </c>
    </row>
    <row r="232" spans="1:13" x14ac:dyDescent="0.25">
      <c r="A232" s="389">
        <f t="shared" si="45"/>
        <v>225</v>
      </c>
      <c r="M232" s="389">
        <f t="shared" si="46"/>
        <v>225</v>
      </c>
    </row>
    <row r="233" spans="1:13" x14ac:dyDescent="0.25">
      <c r="A233" s="389">
        <f t="shared" si="45"/>
        <v>226</v>
      </c>
      <c r="M233" s="389">
        <f t="shared" si="46"/>
        <v>226</v>
      </c>
    </row>
    <row r="234" spans="1:13" x14ac:dyDescent="0.25">
      <c r="A234" s="389">
        <f t="shared" si="45"/>
        <v>227</v>
      </c>
      <c r="M234" s="389">
        <f t="shared" si="46"/>
        <v>227</v>
      </c>
    </row>
    <row r="235" spans="1:13" x14ac:dyDescent="0.25">
      <c r="A235" s="389">
        <f t="shared" si="45"/>
        <v>228</v>
      </c>
      <c r="M235" s="389">
        <f t="shared" si="46"/>
        <v>228</v>
      </c>
    </row>
    <row r="236" spans="1:13" x14ac:dyDescent="0.25">
      <c r="A236" s="389">
        <f t="shared" si="45"/>
        <v>229</v>
      </c>
      <c r="M236" s="389">
        <f t="shared" si="46"/>
        <v>229</v>
      </c>
    </row>
    <row r="237" spans="1:13" x14ac:dyDescent="0.25">
      <c r="A237" s="389">
        <f t="shared" si="45"/>
        <v>230</v>
      </c>
      <c r="M237" s="389">
        <f t="shared" si="46"/>
        <v>230</v>
      </c>
    </row>
    <row r="238" spans="1:13" x14ac:dyDescent="0.25">
      <c r="A238" s="389">
        <f t="shared" si="45"/>
        <v>231</v>
      </c>
      <c r="M238" s="389">
        <f t="shared" si="46"/>
        <v>231</v>
      </c>
    </row>
    <row r="239" spans="1:13" x14ac:dyDescent="0.25">
      <c r="A239" s="389">
        <f t="shared" si="45"/>
        <v>232</v>
      </c>
      <c r="M239" s="389">
        <f t="shared" si="46"/>
        <v>232</v>
      </c>
    </row>
    <row r="240" spans="1:13" x14ac:dyDescent="0.25">
      <c r="A240" s="389">
        <f t="shared" si="45"/>
        <v>233</v>
      </c>
      <c r="M240" s="389">
        <f t="shared" si="46"/>
        <v>233</v>
      </c>
    </row>
    <row r="241" spans="1:13" x14ac:dyDescent="0.25">
      <c r="A241" s="389">
        <f t="shared" si="45"/>
        <v>234</v>
      </c>
      <c r="M241" s="389">
        <f t="shared" si="46"/>
        <v>234</v>
      </c>
    </row>
    <row r="242" spans="1:13" x14ac:dyDescent="0.25">
      <c r="A242" s="389">
        <f t="shared" si="45"/>
        <v>235</v>
      </c>
      <c r="M242" s="389">
        <f t="shared" si="46"/>
        <v>235</v>
      </c>
    </row>
    <row r="243" spans="1:13" x14ac:dyDescent="0.25">
      <c r="A243" s="389">
        <f t="shared" si="45"/>
        <v>236</v>
      </c>
      <c r="M243" s="389">
        <f t="shared" si="46"/>
        <v>236</v>
      </c>
    </row>
    <row r="244" spans="1:13" x14ac:dyDescent="0.25">
      <c r="A244" s="389">
        <f t="shared" si="45"/>
        <v>237</v>
      </c>
      <c r="M244" s="389">
        <f t="shared" si="46"/>
        <v>237</v>
      </c>
    </row>
    <row r="245" spans="1:13" x14ac:dyDescent="0.25">
      <c r="A245" s="389">
        <f t="shared" si="45"/>
        <v>238</v>
      </c>
      <c r="M245" s="389">
        <f t="shared" si="46"/>
        <v>238</v>
      </c>
    </row>
    <row r="246" spans="1:13" x14ac:dyDescent="0.25">
      <c r="A246" s="389">
        <f t="shared" si="45"/>
        <v>239</v>
      </c>
      <c r="M246" s="389">
        <f t="shared" si="46"/>
        <v>239</v>
      </c>
    </row>
    <row r="247" spans="1:13" x14ac:dyDescent="0.25">
      <c r="A247" s="389">
        <f t="shared" si="45"/>
        <v>240</v>
      </c>
      <c r="M247" s="389">
        <f t="shared" si="46"/>
        <v>240</v>
      </c>
    </row>
    <row r="248" spans="1:13" x14ac:dyDescent="0.25">
      <c r="A248" s="389">
        <f t="shared" si="45"/>
        <v>241</v>
      </c>
      <c r="M248" s="389">
        <f t="shared" si="46"/>
        <v>241</v>
      </c>
    </row>
    <row r="249" spans="1:13" x14ac:dyDescent="0.25">
      <c r="A249" s="389">
        <f t="shared" si="45"/>
        <v>242</v>
      </c>
      <c r="M249" s="389">
        <f t="shared" si="46"/>
        <v>242</v>
      </c>
    </row>
    <row r="250" spans="1:13" x14ac:dyDescent="0.25">
      <c r="A250" s="389">
        <f t="shared" si="45"/>
        <v>243</v>
      </c>
      <c r="M250" s="389">
        <f t="shared" si="46"/>
        <v>243</v>
      </c>
    </row>
    <row r="251" spans="1:13" x14ac:dyDescent="0.25">
      <c r="A251" s="389">
        <f t="shared" si="45"/>
        <v>244</v>
      </c>
      <c r="M251" s="389">
        <f t="shared" si="46"/>
        <v>244</v>
      </c>
    </row>
    <row r="252" spans="1:13" x14ac:dyDescent="0.25">
      <c r="A252" s="389">
        <f t="shared" si="45"/>
        <v>245</v>
      </c>
      <c r="M252" s="389">
        <f t="shared" si="46"/>
        <v>245</v>
      </c>
    </row>
    <row r="253" spans="1:13" x14ac:dyDescent="0.25">
      <c r="A253" s="389">
        <f t="shared" si="45"/>
        <v>246</v>
      </c>
      <c r="M253" s="389">
        <f t="shared" si="46"/>
        <v>246</v>
      </c>
    </row>
    <row r="254" spans="1:13" x14ac:dyDescent="0.25">
      <c r="A254" s="389">
        <f t="shared" si="45"/>
        <v>247</v>
      </c>
      <c r="M254" s="389">
        <f t="shared" si="46"/>
        <v>247</v>
      </c>
    </row>
    <row r="255" spans="1:13" x14ac:dyDescent="0.25">
      <c r="A255" s="389">
        <f t="shared" si="45"/>
        <v>248</v>
      </c>
      <c r="M255" s="389">
        <f t="shared" si="46"/>
        <v>248</v>
      </c>
    </row>
    <row r="256" spans="1:13" x14ac:dyDescent="0.25">
      <c r="A256" s="389">
        <f t="shared" si="45"/>
        <v>249</v>
      </c>
      <c r="M256" s="389">
        <f t="shared" si="46"/>
        <v>249</v>
      </c>
    </row>
    <row r="257" spans="1:13" x14ac:dyDescent="0.25">
      <c r="A257" s="389">
        <f t="shared" si="45"/>
        <v>250</v>
      </c>
      <c r="M257" s="389">
        <f t="shared" si="46"/>
        <v>250</v>
      </c>
    </row>
    <row r="258" spans="1:13" x14ac:dyDescent="0.25">
      <c r="A258" s="389">
        <f t="shared" si="45"/>
        <v>251</v>
      </c>
      <c r="M258" s="389">
        <f t="shared" si="46"/>
        <v>251</v>
      </c>
    </row>
    <row r="259" spans="1:13" x14ac:dyDescent="0.25">
      <c r="A259" s="389">
        <f t="shared" si="45"/>
        <v>252</v>
      </c>
      <c r="M259" s="389">
        <f t="shared" si="46"/>
        <v>252</v>
      </c>
    </row>
    <row r="260" spans="1:13" x14ac:dyDescent="0.25">
      <c r="A260" s="389">
        <f t="shared" si="45"/>
        <v>253</v>
      </c>
      <c r="M260" s="389">
        <f t="shared" si="46"/>
        <v>253</v>
      </c>
    </row>
    <row r="261" spans="1:13" x14ac:dyDescent="0.25">
      <c r="A261" s="389">
        <f t="shared" si="45"/>
        <v>254</v>
      </c>
      <c r="M261" s="389">
        <f t="shared" si="46"/>
        <v>254</v>
      </c>
    </row>
    <row r="262" spans="1:13" x14ac:dyDescent="0.25">
      <c r="A262" s="389">
        <f t="shared" si="45"/>
        <v>255</v>
      </c>
      <c r="M262" s="389">
        <f t="shared" si="46"/>
        <v>255</v>
      </c>
    </row>
    <row r="263" spans="1:13" x14ac:dyDescent="0.25">
      <c r="A263" s="389">
        <f t="shared" si="45"/>
        <v>256</v>
      </c>
      <c r="M263" s="389">
        <f t="shared" si="46"/>
        <v>256</v>
      </c>
    </row>
    <row r="264" spans="1:13" x14ac:dyDescent="0.25">
      <c r="A264" s="389">
        <f t="shared" si="45"/>
        <v>257</v>
      </c>
      <c r="M264" s="389">
        <f t="shared" si="46"/>
        <v>257</v>
      </c>
    </row>
    <row r="265" spans="1:13" x14ac:dyDescent="0.25">
      <c r="A265" s="389">
        <f t="shared" ref="A265:A328" si="47">A264+1</f>
        <v>258</v>
      </c>
      <c r="M265" s="389">
        <f t="shared" ref="M265:M328" si="48">M264+1</f>
        <v>258</v>
      </c>
    </row>
    <row r="266" spans="1:13" x14ac:dyDescent="0.25">
      <c r="A266" s="389">
        <f t="shared" si="47"/>
        <v>259</v>
      </c>
      <c r="M266" s="389">
        <f t="shared" si="48"/>
        <v>259</v>
      </c>
    </row>
    <row r="267" spans="1:13" x14ac:dyDescent="0.25">
      <c r="A267" s="389">
        <f t="shared" si="47"/>
        <v>260</v>
      </c>
      <c r="M267" s="389">
        <f t="shared" si="48"/>
        <v>260</v>
      </c>
    </row>
    <row r="268" spans="1:13" x14ac:dyDescent="0.25">
      <c r="A268" s="389">
        <f t="shared" si="47"/>
        <v>261</v>
      </c>
      <c r="M268" s="389">
        <f t="shared" si="48"/>
        <v>261</v>
      </c>
    </row>
    <row r="269" spans="1:13" x14ac:dyDescent="0.25">
      <c r="A269" s="389">
        <f t="shared" si="47"/>
        <v>262</v>
      </c>
      <c r="M269" s="389">
        <f t="shared" si="48"/>
        <v>262</v>
      </c>
    </row>
    <row r="270" spans="1:13" x14ac:dyDescent="0.25">
      <c r="A270" s="389">
        <f t="shared" si="47"/>
        <v>263</v>
      </c>
      <c r="M270" s="389">
        <f t="shared" si="48"/>
        <v>263</v>
      </c>
    </row>
    <row r="271" spans="1:13" x14ac:dyDescent="0.25">
      <c r="A271" s="389">
        <f t="shared" si="47"/>
        <v>264</v>
      </c>
      <c r="M271" s="389">
        <f t="shared" si="48"/>
        <v>264</v>
      </c>
    </row>
    <row r="272" spans="1:13" x14ac:dyDescent="0.25">
      <c r="A272" s="389">
        <f t="shared" si="47"/>
        <v>265</v>
      </c>
      <c r="M272" s="389">
        <f t="shared" si="48"/>
        <v>265</v>
      </c>
    </row>
    <row r="273" spans="1:13" x14ac:dyDescent="0.25">
      <c r="A273" s="389">
        <f t="shared" si="47"/>
        <v>266</v>
      </c>
      <c r="M273" s="389">
        <f t="shared" si="48"/>
        <v>266</v>
      </c>
    </row>
    <row r="274" spans="1:13" x14ac:dyDescent="0.25">
      <c r="A274" s="389">
        <f t="shared" si="47"/>
        <v>267</v>
      </c>
      <c r="M274" s="389">
        <f t="shared" si="48"/>
        <v>267</v>
      </c>
    </row>
    <row r="275" spans="1:13" x14ac:dyDescent="0.25">
      <c r="A275" s="389">
        <f t="shared" si="47"/>
        <v>268</v>
      </c>
      <c r="M275" s="389">
        <f t="shared" si="48"/>
        <v>268</v>
      </c>
    </row>
    <row r="276" spans="1:13" x14ac:dyDescent="0.25">
      <c r="A276" s="389">
        <f t="shared" si="47"/>
        <v>269</v>
      </c>
      <c r="M276" s="389">
        <f t="shared" si="48"/>
        <v>269</v>
      </c>
    </row>
    <row r="277" spans="1:13" x14ac:dyDescent="0.25">
      <c r="A277" s="389">
        <f t="shared" si="47"/>
        <v>270</v>
      </c>
      <c r="M277" s="389">
        <f t="shared" si="48"/>
        <v>270</v>
      </c>
    </row>
    <row r="278" spans="1:13" x14ac:dyDescent="0.25">
      <c r="A278" s="389">
        <f t="shared" si="47"/>
        <v>271</v>
      </c>
      <c r="M278" s="389">
        <f t="shared" si="48"/>
        <v>271</v>
      </c>
    </row>
    <row r="279" spans="1:13" x14ac:dyDescent="0.25">
      <c r="A279" s="389">
        <f t="shared" si="47"/>
        <v>272</v>
      </c>
      <c r="M279" s="389">
        <f t="shared" si="48"/>
        <v>272</v>
      </c>
    </row>
    <row r="280" spans="1:13" x14ac:dyDescent="0.25">
      <c r="A280" s="389">
        <f t="shared" si="47"/>
        <v>273</v>
      </c>
      <c r="M280" s="389">
        <f t="shared" si="48"/>
        <v>273</v>
      </c>
    </row>
    <row r="281" spans="1:13" x14ac:dyDescent="0.25">
      <c r="A281" s="389">
        <f t="shared" si="47"/>
        <v>274</v>
      </c>
      <c r="M281" s="389">
        <f t="shared" si="48"/>
        <v>274</v>
      </c>
    </row>
    <row r="282" spans="1:13" x14ac:dyDescent="0.25">
      <c r="A282" s="389">
        <f t="shared" si="47"/>
        <v>275</v>
      </c>
      <c r="M282" s="389">
        <f t="shared" si="48"/>
        <v>275</v>
      </c>
    </row>
    <row r="283" spans="1:13" x14ac:dyDescent="0.25">
      <c r="A283" s="389">
        <f t="shared" si="47"/>
        <v>276</v>
      </c>
      <c r="M283" s="389">
        <f t="shared" si="48"/>
        <v>276</v>
      </c>
    </row>
    <row r="284" spans="1:13" x14ac:dyDescent="0.25">
      <c r="A284" s="389">
        <f t="shared" si="47"/>
        <v>277</v>
      </c>
      <c r="M284" s="389">
        <f t="shared" si="48"/>
        <v>277</v>
      </c>
    </row>
    <row r="285" spans="1:13" x14ac:dyDescent="0.25">
      <c r="A285" s="389">
        <f t="shared" si="47"/>
        <v>278</v>
      </c>
      <c r="M285" s="389">
        <f t="shared" si="48"/>
        <v>278</v>
      </c>
    </row>
    <row r="286" spans="1:13" x14ac:dyDescent="0.25">
      <c r="A286" s="389">
        <f t="shared" si="47"/>
        <v>279</v>
      </c>
      <c r="M286" s="389">
        <f t="shared" si="48"/>
        <v>279</v>
      </c>
    </row>
    <row r="287" spans="1:13" x14ac:dyDescent="0.25">
      <c r="A287" s="389">
        <f t="shared" si="47"/>
        <v>280</v>
      </c>
      <c r="M287" s="389">
        <f t="shared" si="48"/>
        <v>280</v>
      </c>
    </row>
    <row r="288" spans="1:13" x14ac:dyDescent="0.25">
      <c r="A288" s="389">
        <f t="shared" si="47"/>
        <v>281</v>
      </c>
      <c r="M288" s="389">
        <f t="shared" si="48"/>
        <v>281</v>
      </c>
    </row>
    <row r="289" spans="1:13" x14ac:dyDescent="0.25">
      <c r="A289" s="389">
        <f t="shared" si="47"/>
        <v>282</v>
      </c>
      <c r="M289" s="389">
        <f t="shared" si="48"/>
        <v>282</v>
      </c>
    </row>
    <row r="290" spans="1:13" x14ac:dyDescent="0.25">
      <c r="A290" s="389">
        <f t="shared" si="47"/>
        <v>283</v>
      </c>
      <c r="M290" s="389">
        <f t="shared" si="48"/>
        <v>283</v>
      </c>
    </row>
    <row r="291" spans="1:13" x14ac:dyDescent="0.25">
      <c r="A291" s="389">
        <f t="shared" si="47"/>
        <v>284</v>
      </c>
      <c r="M291" s="389">
        <f t="shared" si="48"/>
        <v>284</v>
      </c>
    </row>
    <row r="292" spans="1:13" x14ac:dyDescent="0.25">
      <c r="A292" s="389">
        <f t="shared" si="47"/>
        <v>285</v>
      </c>
      <c r="M292" s="389">
        <f t="shared" si="48"/>
        <v>285</v>
      </c>
    </row>
    <row r="293" spans="1:13" x14ac:dyDescent="0.25">
      <c r="A293" s="389">
        <f t="shared" si="47"/>
        <v>286</v>
      </c>
      <c r="M293" s="389">
        <f t="shared" si="48"/>
        <v>286</v>
      </c>
    </row>
    <row r="294" spans="1:13" x14ac:dyDescent="0.25">
      <c r="A294" s="389">
        <f t="shared" si="47"/>
        <v>287</v>
      </c>
      <c r="M294" s="389">
        <f t="shared" si="48"/>
        <v>287</v>
      </c>
    </row>
    <row r="295" spans="1:13" x14ac:dyDescent="0.25">
      <c r="A295" s="389">
        <f t="shared" si="47"/>
        <v>288</v>
      </c>
      <c r="M295" s="389">
        <f t="shared" si="48"/>
        <v>288</v>
      </c>
    </row>
    <row r="296" spans="1:13" x14ac:dyDescent="0.25">
      <c r="A296" s="389">
        <f t="shared" si="47"/>
        <v>289</v>
      </c>
      <c r="M296" s="389">
        <f t="shared" si="48"/>
        <v>289</v>
      </c>
    </row>
    <row r="297" spans="1:13" x14ac:dyDescent="0.25">
      <c r="A297" s="389">
        <f t="shared" si="47"/>
        <v>290</v>
      </c>
      <c r="M297" s="389">
        <f t="shared" si="48"/>
        <v>290</v>
      </c>
    </row>
    <row r="298" spans="1:13" x14ac:dyDescent="0.25">
      <c r="A298" s="389">
        <f t="shared" si="47"/>
        <v>291</v>
      </c>
      <c r="M298" s="389">
        <f t="shared" si="48"/>
        <v>291</v>
      </c>
    </row>
    <row r="299" spans="1:13" x14ac:dyDescent="0.25">
      <c r="A299" s="389">
        <f t="shared" si="47"/>
        <v>292</v>
      </c>
      <c r="M299" s="389">
        <f t="shared" si="48"/>
        <v>292</v>
      </c>
    </row>
    <row r="300" spans="1:13" x14ac:dyDescent="0.25">
      <c r="A300" s="389">
        <f t="shared" si="47"/>
        <v>293</v>
      </c>
      <c r="M300" s="389">
        <f t="shared" si="48"/>
        <v>293</v>
      </c>
    </row>
    <row r="301" spans="1:13" x14ac:dyDescent="0.25">
      <c r="A301" s="389">
        <f t="shared" si="47"/>
        <v>294</v>
      </c>
      <c r="M301" s="389">
        <f t="shared" si="48"/>
        <v>294</v>
      </c>
    </row>
    <row r="302" spans="1:13" x14ac:dyDescent="0.25">
      <c r="A302" s="389">
        <f t="shared" si="47"/>
        <v>295</v>
      </c>
      <c r="M302" s="389">
        <f t="shared" si="48"/>
        <v>295</v>
      </c>
    </row>
    <row r="303" spans="1:13" x14ac:dyDescent="0.25">
      <c r="A303" s="389">
        <f t="shared" si="47"/>
        <v>296</v>
      </c>
      <c r="M303" s="389">
        <f t="shared" si="48"/>
        <v>296</v>
      </c>
    </row>
    <row r="304" spans="1:13" x14ac:dyDescent="0.25">
      <c r="A304" s="389">
        <f t="shared" si="47"/>
        <v>297</v>
      </c>
      <c r="M304" s="389">
        <f t="shared" si="48"/>
        <v>297</v>
      </c>
    </row>
    <row r="305" spans="1:13" x14ac:dyDescent="0.25">
      <c r="A305" s="389">
        <f t="shared" si="47"/>
        <v>298</v>
      </c>
      <c r="M305" s="389">
        <f t="shared" si="48"/>
        <v>298</v>
      </c>
    </row>
    <row r="306" spans="1:13" x14ac:dyDescent="0.25">
      <c r="A306" s="389">
        <f t="shared" si="47"/>
        <v>299</v>
      </c>
      <c r="M306" s="389">
        <f t="shared" si="48"/>
        <v>299</v>
      </c>
    </row>
    <row r="307" spans="1:13" x14ac:dyDescent="0.25">
      <c r="A307" s="389">
        <f t="shared" si="47"/>
        <v>300</v>
      </c>
      <c r="M307" s="389">
        <f t="shared" si="48"/>
        <v>300</v>
      </c>
    </row>
    <row r="308" spans="1:13" x14ac:dyDescent="0.25">
      <c r="A308" s="389">
        <f t="shared" si="47"/>
        <v>301</v>
      </c>
      <c r="M308" s="389">
        <f t="shared" si="48"/>
        <v>301</v>
      </c>
    </row>
    <row r="309" spans="1:13" x14ac:dyDescent="0.25">
      <c r="A309" s="389">
        <f t="shared" si="47"/>
        <v>302</v>
      </c>
      <c r="M309" s="389">
        <f t="shared" si="48"/>
        <v>302</v>
      </c>
    </row>
    <row r="310" spans="1:13" x14ac:dyDescent="0.25">
      <c r="A310" s="389">
        <f t="shared" si="47"/>
        <v>303</v>
      </c>
      <c r="M310" s="389">
        <f t="shared" si="48"/>
        <v>303</v>
      </c>
    </row>
    <row r="311" spans="1:13" x14ac:dyDescent="0.25">
      <c r="A311" s="389">
        <f t="shared" si="47"/>
        <v>304</v>
      </c>
      <c r="M311" s="389">
        <f t="shared" si="48"/>
        <v>304</v>
      </c>
    </row>
    <row r="312" spans="1:13" x14ac:dyDescent="0.25">
      <c r="A312" s="389">
        <f t="shared" si="47"/>
        <v>305</v>
      </c>
      <c r="M312" s="389">
        <f t="shared" si="48"/>
        <v>305</v>
      </c>
    </row>
    <row r="313" spans="1:13" x14ac:dyDescent="0.25">
      <c r="A313" s="389">
        <f t="shared" si="47"/>
        <v>306</v>
      </c>
      <c r="M313" s="389">
        <f t="shared" si="48"/>
        <v>306</v>
      </c>
    </row>
    <row r="314" spans="1:13" x14ac:dyDescent="0.25">
      <c r="A314" s="389">
        <f t="shared" si="47"/>
        <v>307</v>
      </c>
      <c r="M314" s="389">
        <f t="shared" si="48"/>
        <v>307</v>
      </c>
    </row>
    <row r="315" spans="1:13" x14ac:dyDescent="0.25">
      <c r="A315" s="389">
        <f t="shared" si="47"/>
        <v>308</v>
      </c>
      <c r="M315" s="389">
        <f t="shared" si="48"/>
        <v>308</v>
      </c>
    </row>
    <row r="316" spans="1:13" x14ac:dyDescent="0.25">
      <c r="A316" s="389">
        <f t="shared" si="47"/>
        <v>309</v>
      </c>
      <c r="M316" s="389">
        <f t="shared" si="48"/>
        <v>309</v>
      </c>
    </row>
    <row r="317" spans="1:13" x14ac:dyDescent="0.25">
      <c r="A317" s="389">
        <f t="shared" si="47"/>
        <v>310</v>
      </c>
      <c r="M317" s="389">
        <f t="shared" si="48"/>
        <v>310</v>
      </c>
    </row>
    <row r="318" spans="1:13" x14ac:dyDescent="0.25">
      <c r="A318" s="389">
        <f t="shared" si="47"/>
        <v>311</v>
      </c>
      <c r="M318" s="389">
        <f t="shared" si="48"/>
        <v>311</v>
      </c>
    </row>
    <row r="319" spans="1:13" x14ac:dyDescent="0.25">
      <c r="A319" s="389">
        <f t="shared" si="47"/>
        <v>312</v>
      </c>
      <c r="M319" s="389">
        <f t="shared" si="48"/>
        <v>312</v>
      </c>
    </row>
    <row r="320" spans="1:13" x14ac:dyDescent="0.25">
      <c r="A320" s="389">
        <f t="shared" si="47"/>
        <v>313</v>
      </c>
      <c r="M320" s="389">
        <f t="shared" si="48"/>
        <v>313</v>
      </c>
    </row>
    <row r="321" spans="1:13" x14ac:dyDescent="0.25">
      <c r="A321" s="389">
        <f t="shared" si="47"/>
        <v>314</v>
      </c>
      <c r="M321" s="389">
        <f t="shared" si="48"/>
        <v>314</v>
      </c>
    </row>
    <row r="322" spans="1:13" x14ac:dyDescent="0.25">
      <c r="A322" s="389">
        <f t="shared" si="47"/>
        <v>315</v>
      </c>
      <c r="M322" s="389">
        <f t="shared" si="48"/>
        <v>315</v>
      </c>
    </row>
    <row r="323" spans="1:13" x14ac:dyDescent="0.25">
      <c r="A323" s="389">
        <f t="shared" si="47"/>
        <v>316</v>
      </c>
      <c r="M323" s="389">
        <f t="shared" si="48"/>
        <v>316</v>
      </c>
    </row>
    <row r="324" spans="1:13" x14ac:dyDescent="0.25">
      <c r="A324" s="389">
        <f t="shared" si="47"/>
        <v>317</v>
      </c>
      <c r="M324" s="389">
        <f t="shared" si="48"/>
        <v>317</v>
      </c>
    </row>
    <row r="325" spans="1:13" x14ac:dyDescent="0.25">
      <c r="A325" s="389">
        <f t="shared" si="47"/>
        <v>318</v>
      </c>
      <c r="M325" s="389">
        <f t="shared" si="48"/>
        <v>318</v>
      </c>
    </row>
    <row r="326" spans="1:13" x14ac:dyDescent="0.25">
      <c r="A326" s="389">
        <f t="shared" si="47"/>
        <v>319</v>
      </c>
      <c r="M326" s="389">
        <f t="shared" si="48"/>
        <v>319</v>
      </c>
    </row>
    <row r="327" spans="1:13" x14ac:dyDescent="0.25">
      <c r="A327" s="389">
        <f t="shared" si="47"/>
        <v>320</v>
      </c>
      <c r="M327" s="389">
        <f t="shared" si="48"/>
        <v>320</v>
      </c>
    </row>
    <row r="328" spans="1:13" x14ac:dyDescent="0.25">
      <c r="A328" s="389">
        <f t="shared" si="47"/>
        <v>321</v>
      </c>
      <c r="M328" s="389">
        <f t="shared" si="48"/>
        <v>321</v>
      </c>
    </row>
    <row r="329" spans="1:13" x14ac:dyDescent="0.25">
      <c r="A329" s="389">
        <f t="shared" ref="A329:A392" si="49">A328+1</f>
        <v>322</v>
      </c>
      <c r="M329" s="389">
        <f t="shared" ref="M329:M392" si="50">M328+1</f>
        <v>322</v>
      </c>
    </row>
    <row r="330" spans="1:13" x14ac:dyDescent="0.25">
      <c r="A330" s="389">
        <f t="shared" si="49"/>
        <v>323</v>
      </c>
      <c r="M330" s="389">
        <f t="shared" si="50"/>
        <v>323</v>
      </c>
    </row>
    <row r="331" spans="1:13" x14ac:dyDescent="0.25">
      <c r="A331" s="389">
        <f t="shared" si="49"/>
        <v>324</v>
      </c>
      <c r="M331" s="389">
        <f t="shared" si="50"/>
        <v>324</v>
      </c>
    </row>
    <row r="332" spans="1:13" x14ac:dyDescent="0.25">
      <c r="A332" s="389">
        <f t="shared" si="49"/>
        <v>325</v>
      </c>
      <c r="M332" s="389">
        <f t="shared" si="50"/>
        <v>325</v>
      </c>
    </row>
    <row r="333" spans="1:13" x14ac:dyDescent="0.25">
      <c r="A333" s="389">
        <f t="shared" si="49"/>
        <v>326</v>
      </c>
      <c r="M333" s="389">
        <f t="shared" si="50"/>
        <v>326</v>
      </c>
    </row>
    <row r="334" spans="1:13" x14ac:dyDescent="0.25">
      <c r="A334" s="389">
        <f t="shared" si="49"/>
        <v>327</v>
      </c>
      <c r="M334" s="389">
        <f t="shared" si="50"/>
        <v>327</v>
      </c>
    </row>
    <row r="335" spans="1:13" x14ac:dyDescent="0.25">
      <c r="A335" s="389">
        <f t="shared" si="49"/>
        <v>328</v>
      </c>
      <c r="M335" s="389">
        <f t="shared" si="50"/>
        <v>328</v>
      </c>
    </row>
    <row r="336" spans="1:13" x14ac:dyDescent="0.25">
      <c r="A336" s="389">
        <f t="shared" si="49"/>
        <v>329</v>
      </c>
      <c r="M336" s="389">
        <f t="shared" si="50"/>
        <v>329</v>
      </c>
    </row>
    <row r="337" spans="1:13" x14ac:dyDescent="0.25">
      <c r="A337" s="389">
        <f t="shared" si="49"/>
        <v>330</v>
      </c>
      <c r="M337" s="389">
        <f t="shared" si="50"/>
        <v>330</v>
      </c>
    </row>
    <row r="338" spans="1:13" x14ac:dyDescent="0.25">
      <c r="A338" s="389">
        <f t="shared" si="49"/>
        <v>331</v>
      </c>
      <c r="M338" s="389">
        <f t="shared" si="50"/>
        <v>331</v>
      </c>
    </row>
    <row r="339" spans="1:13" x14ac:dyDescent="0.25">
      <c r="A339" s="389">
        <f t="shared" si="49"/>
        <v>332</v>
      </c>
      <c r="M339" s="389">
        <f t="shared" si="50"/>
        <v>332</v>
      </c>
    </row>
    <row r="340" spans="1:13" x14ac:dyDescent="0.25">
      <c r="A340" s="389">
        <f t="shared" si="49"/>
        <v>333</v>
      </c>
      <c r="M340" s="389">
        <f t="shared" si="50"/>
        <v>333</v>
      </c>
    </row>
    <row r="341" spans="1:13" x14ac:dyDescent="0.25">
      <c r="A341" s="389">
        <f t="shared" si="49"/>
        <v>334</v>
      </c>
      <c r="M341" s="389">
        <f t="shared" si="50"/>
        <v>334</v>
      </c>
    </row>
    <row r="342" spans="1:13" x14ac:dyDescent="0.25">
      <c r="A342" s="389">
        <f t="shared" si="49"/>
        <v>335</v>
      </c>
      <c r="M342" s="389">
        <f t="shared" si="50"/>
        <v>335</v>
      </c>
    </row>
    <row r="343" spans="1:13" x14ac:dyDescent="0.25">
      <c r="A343" s="389">
        <f t="shared" si="49"/>
        <v>336</v>
      </c>
      <c r="M343" s="389">
        <f t="shared" si="50"/>
        <v>336</v>
      </c>
    </row>
    <row r="344" spans="1:13" x14ac:dyDescent="0.25">
      <c r="A344" s="389">
        <f t="shared" si="49"/>
        <v>337</v>
      </c>
      <c r="M344" s="389">
        <f t="shared" si="50"/>
        <v>337</v>
      </c>
    </row>
    <row r="345" spans="1:13" x14ac:dyDescent="0.25">
      <c r="A345" s="389">
        <f t="shared" si="49"/>
        <v>338</v>
      </c>
      <c r="M345" s="389">
        <f t="shared" si="50"/>
        <v>338</v>
      </c>
    </row>
    <row r="346" spans="1:13" x14ac:dyDescent="0.25">
      <c r="A346" s="389">
        <f t="shared" si="49"/>
        <v>339</v>
      </c>
      <c r="M346" s="389">
        <f t="shared" si="50"/>
        <v>339</v>
      </c>
    </row>
    <row r="347" spans="1:13" x14ac:dyDescent="0.25">
      <c r="A347" s="389">
        <f t="shared" si="49"/>
        <v>340</v>
      </c>
      <c r="M347" s="389">
        <f t="shared" si="50"/>
        <v>340</v>
      </c>
    </row>
    <row r="348" spans="1:13" x14ac:dyDescent="0.25">
      <c r="A348" s="389">
        <f t="shared" si="49"/>
        <v>341</v>
      </c>
      <c r="M348" s="389">
        <f t="shared" si="50"/>
        <v>341</v>
      </c>
    </row>
    <row r="349" spans="1:13" x14ac:dyDescent="0.25">
      <c r="A349" s="389">
        <f t="shared" si="49"/>
        <v>342</v>
      </c>
      <c r="M349" s="389">
        <f t="shared" si="50"/>
        <v>342</v>
      </c>
    </row>
    <row r="350" spans="1:13" x14ac:dyDescent="0.25">
      <c r="A350" s="389">
        <f t="shared" si="49"/>
        <v>343</v>
      </c>
      <c r="M350" s="389">
        <f t="shared" si="50"/>
        <v>343</v>
      </c>
    </row>
    <row r="351" spans="1:13" x14ac:dyDescent="0.25">
      <c r="A351" s="389">
        <f t="shared" si="49"/>
        <v>344</v>
      </c>
      <c r="M351" s="389">
        <f t="shared" si="50"/>
        <v>344</v>
      </c>
    </row>
    <row r="352" spans="1:13" x14ac:dyDescent="0.25">
      <c r="A352" s="389">
        <f t="shared" si="49"/>
        <v>345</v>
      </c>
      <c r="M352" s="389">
        <f t="shared" si="50"/>
        <v>345</v>
      </c>
    </row>
    <row r="353" spans="1:13" x14ac:dyDescent="0.25">
      <c r="A353" s="389">
        <f t="shared" si="49"/>
        <v>346</v>
      </c>
      <c r="M353" s="389">
        <f t="shared" si="50"/>
        <v>346</v>
      </c>
    </row>
    <row r="354" spans="1:13" x14ac:dyDescent="0.25">
      <c r="A354" s="389">
        <f t="shared" si="49"/>
        <v>347</v>
      </c>
      <c r="M354" s="389">
        <f t="shared" si="50"/>
        <v>347</v>
      </c>
    </row>
    <row r="355" spans="1:13" x14ac:dyDescent="0.25">
      <c r="A355" s="389">
        <f t="shared" si="49"/>
        <v>348</v>
      </c>
      <c r="M355" s="389">
        <f t="shared" si="50"/>
        <v>348</v>
      </c>
    </row>
    <row r="356" spans="1:13" x14ac:dyDescent="0.25">
      <c r="A356" s="389">
        <f t="shared" si="49"/>
        <v>349</v>
      </c>
      <c r="M356" s="389">
        <f t="shared" si="50"/>
        <v>349</v>
      </c>
    </row>
    <row r="357" spans="1:13" x14ac:dyDescent="0.25">
      <c r="A357" s="389">
        <f t="shared" si="49"/>
        <v>350</v>
      </c>
      <c r="M357" s="389">
        <f t="shared" si="50"/>
        <v>350</v>
      </c>
    </row>
    <row r="358" spans="1:13" x14ac:dyDescent="0.25">
      <c r="A358" s="389">
        <f t="shared" si="49"/>
        <v>351</v>
      </c>
      <c r="M358" s="389">
        <f t="shared" si="50"/>
        <v>351</v>
      </c>
    </row>
    <row r="359" spans="1:13" x14ac:dyDescent="0.25">
      <c r="A359" s="389">
        <f t="shared" si="49"/>
        <v>352</v>
      </c>
      <c r="M359" s="389">
        <f t="shared" si="50"/>
        <v>352</v>
      </c>
    </row>
    <row r="360" spans="1:13" x14ac:dyDescent="0.25">
      <c r="A360" s="389">
        <f t="shared" si="49"/>
        <v>353</v>
      </c>
      <c r="M360" s="389">
        <f t="shared" si="50"/>
        <v>353</v>
      </c>
    </row>
    <row r="361" spans="1:13" x14ac:dyDescent="0.25">
      <c r="A361" s="389">
        <f t="shared" si="49"/>
        <v>354</v>
      </c>
      <c r="M361" s="389">
        <f t="shared" si="50"/>
        <v>354</v>
      </c>
    </row>
    <row r="362" spans="1:13" x14ac:dyDescent="0.25">
      <c r="A362" s="389">
        <f t="shared" si="49"/>
        <v>355</v>
      </c>
      <c r="M362" s="389">
        <f t="shared" si="50"/>
        <v>355</v>
      </c>
    </row>
    <row r="363" spans="1:13" x14ac:dyDescent="0.25">
      <c r="A363" s="389">
        <f t="shared" si="49"/>
        <v>356</v>
      </c>
      <c r="M363" s="389">
        <f t="shared" si="50"/>
        <v>356</v>
      </c>
    </row>
    <row r="364" spans="1:13" x14ac:dyDescent="0.25">
      <c r="A364" s="389">
        <f t="shared" si="49"/>
        <v>357</v>
      </c>
      <c r="M364" s="389">
        <f t="shared" si="50"/>
        <v>357</v>
      </c>
    </row>
    <row r="365" spans="1:13" x14ac:dyDescent="0.25">
      <c r="A365" s="389">
        <f t="shared" si="49"/>
        <v>358</v>
      </c>
      <c r="M365" s="389">
        <f t="shared" si="50"/>
        <v>358</v>
      </c>
    </row>
    <row r="366" spans="1:13" x14ac:dyDescent="0.25">
      <c r="A366" s="389">
        <f t="shared" si="49"/>
        <v>359</v>
      </c>
      <c r="M366" s="389">
        <f t="shared" si="50"/>
        <v>359</v>
      </c>
    </row>
    <row r="367" spans="1:13" x14ac:dyDescent="0.25">
      <c r="A367" s="389">
        <f t="shared" si="49"/>
        <v>360</v>
      </c>
      <c r="M367" s="389">
        <f t="shared" si="50"/>
        <v>360</v>
      </c>
    </row>
    <row r="368" spans="1:13" x14ac:dyDescent="0.25">
      <c r="A368" s="389">
        <f t="shared" si="49"/>
        <v>361</v>
      </c>
      <c r="M368" s="389">
        <f t="shared" si="50"/>
        <v>361</v>
      </c>
    </row>
    <row r="369" spans="1:13" x14ac:dyDescent="0.25">
      <c r="A369" s="389">
        <f t="shared" si="49"/>
        <v>362</v>
      </c>
      <c r="M369" s="389">
        <f t="shared" si="50"/>
        <v>362</v>
      </c>
    </row>
    <row r="370" spans="1:13" x14ac:dyDescent="0.25">
      <c r="A370" s="389">
        <f t="shared" si="49"/>
        <v>363</v>
      </c>
      <c r="M370" s="389">
        <f t="shared" si="50"/>
        <v>363</v>
      </c>
    </row>
    <row r="371" spans="1:13" x14ac:dyDescent="0.25">
      <c r="A371" s="389">
        <f t="shared" si="49"/>
        <v>364</v>
      </c>
      <c r="M371" s="389">
        <f t="shared" si="50"/>
        <v>364</v>
      </c>
    </row>
    <row r="372" spans="1:13" x14ac:dyDescent="0.25">
      <c r="A372" s="389">
        <f t="shared" si="49"/>
        <v>365</v>
      </c>
      <c r="M372" s="389">
        <f t="shared" si="50"/>
        <v>365</v>
      </c>
    </row>
    <row r="373" spans="1:13" x14ac:dyDescent="0.25">
      <c r="A373" s="389">
        <f t="shared" si="49"/>
        <v>366</v>
      </c>
      <c r="M373" s="389">
        <f t="shared" si="50"/>
        <v>366</v>
      </c>
    </row>
    <row r="374" spans="1:13" x14ac:dyDescent="0.25">
      <c r="A374" s="389">
        <f t="shared" si="49"/>
        <v>367</v>
      </c>
      <c r="M374" s="389">
        <f t="shared" si="50"/>
        <v>367</v>
      </c>
    </row>
    <row r="375" spans="1:13" x14ac:dyDescent="0.25">
      <c r="A375" s="389">
        <f t="shared" si="49"/>
        <v>368</v>
      </c>
      <c r="M375" s="389">
        <f t="shared" si="50"/>
        <v>368</v>
      </c>
    </row>
    <row r="376" spans="1:13" x14ac:dyDescent="0.25">
      <c r="A376" s="389">
        <f t="shared" si="49"/>
        <v>369</v>
      </c>
      <c r="M376" s="389">
        <f t="shared" si="50"/>
        <v>369</v>
      </c>
    </row>
    <row r="377" spans="1:13" x14ac:dyDescent="0.25">
      <c r="A377" s="389">
        <f t="shared" si="49"/>
        <v>370</v>
      </c>
      <c r="M377" s="389">
        <f t="shared" si="50"/>
        <v>370</v>
      </c>
    </row>
    <row r="378" spans="1:13" x14ac:dyDescent="0.25">
      <c r="A378" s="389">
        <f t="shared" si="49"/>
        <v>371</v>
      </c>
      <c r="M378" s="389">
        <f t="shared" si="50"/>
        <v>371</v>
      </c>
    </row>
    <row r="379" spans="1:13" x14ac:dyDescent="0.25">
      <c r="A379" s="389">
        <f t="shared" si="49"/>
        <v>372</v>
      </c>
      <c r="M379" s="389">
        <f t="shared" si="50"/>
        <v>372</v>
      </c>
    </row>
    <row r="380" spans="1:13" x14ac:dyDescent="0.25">
      <c r="A380" s="389">
        <f t="shared" si="49"/>
        <v>373</v>
      </c>
      <c r="M380" s="389">
        <f t="shared" si="50"/>
        <v>373</v>
      </c>
    </row>
    <row r="381" spans="1:13" x14ac:dyDescent="0.25">
      <c r="A381" s="389">
        <f t="shared" si="49"/>
        <v>374</v>
      </c>
      <c r="M381" s="389">
        <f t="shared" si="50"/>
        <v>374</v>
      </c>
    </row>
    <row r="382" spans="1:13" x14ac:dyDescent="0.25">
      <c r="A382" s="389">
        <f t="shared" si="49"/>
        <v>375</v>
      </c>
      <c r="M382" s="389">
        <f t="shared" si="50"/>
        <v>375</v>
      </c>
    </row>
    <row r="383" spans="1:13" x14ac:dyDescent="0.25">
      <c r="A383" s="389">
        <f t="shared" si="49"/>
        <v>376</v>
      </c>
      <c r="M383" s="389">
        <f t="shared" si="50"/>
        <v>376</v>
      </c>
    </row>
    <row r="384" spans="1:13" x14ac:dyDescent="0.25">
      <c r="A384" s="389">
        <f t="shared" si="49"/>
        <v>377</v>
      </c>
      <c r="M384" s="389">
        <f t="shared" si="50"/>
        <v>377</v>
      </c>
    </row>
    <row r="385" spans="1:13" x14ac:dyDescent="0.25">
      <c r="A385" s="389">
        <f t="shared" si="49"/>
        <v>378</v>
      </c>
      <c r="M385" s="389">
        <f t="shared" si="50"/>
        <v>378</v>
      </c>
    </row>
    <row r="386" spans="1:13" x14ac:dyDescent="0.25">
      <c r="A386" s="389">
        <f t="shared" si="49"/>
        <v>379</v>
      </c>
      <c r="M386" s="389">
        <f t="shared" si="50"/>
        <v>379</v>
      </c>
    </row>
    <row r="387" spans="1:13" x14ac:dyDescent="0.25">
      <c r="A387" s="389">
        <f t="shared" si="49"/>
        <v>380</v>
      </c>
      <c r="M387" s="389">
        <f t="shared" si="50"/>
        <v>380</v>
      </c>
    </row>
    <row r="388" spans="1:13" x14ac:dyDescent="0.25">
      <c r="A388" s="389">
        <f t="shared" si="49"/>
        <v>381</v>
      </c>
      <c r="M388" s="389">
        <f t="shared" si="50"/>
        <v>381</v>
      </c>
    </row>
    <row r="389" spans="1:13" x14ac:dyDescent="0.25">
      <c r="A389" s="389">
        <f t="shared" si="49"/>
        <v>382</v>
      </c>
      <c r="M389" s="389">
        <f t="shared" si="50"/>
        <v>382</v>
      </c>
    </row>
    <row r="390" spans="1:13" x14ac:dyDescent="0.25">
      <c r="A390" s="389">
        <f t="shared" si="49"/>
        <v>383</v>
      </c>
      <c r="M390" s="389">
        <f t="shared" si="50"/>
        <v>383</v>
      </c>
    </row>
    <row r="391" spans="1:13" x14ac:dyDescent="0.25">
      <c r="A391" s="389">
        <f t="shared" si="49"/>
        <v>384</v>
      </c>
      <c r="M391" s="389">
        <f t="shared" si="50"/>
        <v>384</v>
      </c>
    </row>
    <row r="392" spans="1:13" x14ac:dyDescent="0.25">
      <c r="A392" s="389">
        <f t="shared" si="49"/>
        <v>385</v>
      </c>
      <c r="M392" s="389">
        <f t="shared" si="50"/>
        <v>385</v>
      </c>
    </row>
    <row r="393" spans="1:13" x14ac:dyDescent="0.25">
      <c r="A393" s="389">
        <f t="shared" ref="A393:A456" si="51">A392+1</f>
        <v>386</v>
      </c>
      <c r="M393" s="389">
        <f t="shared" ref="M393:M456" si="52">M392+1</f>
        <v>386</v>
      </c>
    </row>
    <row r="394" spans="1:13" x14ac:dyDescent="0.25">
      <c r="A394" s="389">
        <f t="shared" si="51"/>
        <v>387</v>
      </c>
      <c r="M394" s="389">
        <f t="shared" si="52"/>
        <v>387</v>
      </c>
    </row>
    <row r="395" spans="1:13" x14ac:dyDescent="0.25">
      <c r="A395" s="389">
        <f t="shared" si="51"/>
        <v>388</v>
      </c>
      <c r="M395" s="389">
        <f t="shared" si="52"/>
        <v>388</v>
      </c>
    </row>
    <row r="396" spans="1:13" x14ac:dyDescent="0.25">
      <c r="A396" s="389">
        <f t="shared" si="51"/>
        <v>389</v>
      </c>
      <c r="M396" s="389">
        <f t="shared" si="52"/>
        <v>389</v>
      </c>
    </row>
    <row r="397" spans="1:13" x14ac:dyDescent="0.25">
      <c r="A397" s="389">
        <f t="shared" si="51"/>
        <v>390</v>
      </c>
      <c r="M397" s="389">
        <f t="shared" si="52"/>
        <v>390</v>
      </c>
    </row>
    <row r="398" spans="1:13" x14ac:dyDescent="0.25">
      <c r="A398" s="389">
        <f t="shared" si="51"/>
        <v>391</v>
      </c>
      <c r="M398" s="389">
        <f t="shared" si="52"/>
        <v>391</v>
      </c>
    </row>
    <row r="399" spans="1:13" x14ac:dyDescent="0.25">
      <c r="A399" s="389">
        <f t="shared" si="51"/>
        <v>392</v>
      </c>
      <c r="M399" s="389">
        <f t="shared" si="52"/>
        <v>392</v>
      </c>
    </row>
    <row r="400" spans="1:13" x14ac:dyDescent="0.25">
      <c r="A400" s="389">
        <f t="shared" si="51"/>
        <v>393</v>
      </c>
      <c r="M400" s="389">
        <f t="shared" si="52"/>
        <v>393</v>
      </c>
    </row>
    <row r="401" spans="1:13" x14ac:dyDescent="0.25">
      <c r="A401" s="389">
        <f t="shared" si="51"/>
        <v>394</v>
      </c>
      <c r="M401" s="389">
        <f t="shared" si="52"/>
        <v>394</v>
      </c>
    </row>
    <row r="402" spans="1:13" x14ac:dyDescent="0.25">
      <c r="A402" s="389">
        <f t="shared" si="51"/>
        <v>395</v>
      </c>
      <c r="M402" s="389">
        <f t="shared" si="52"/>
        <v>395</v>
      </c>
    </row>
    <row r="403" spans="1:13" x14ac:dyDescent="0.25">
      <c r="A403" s="389">
        <f t="shared" si="51"/>
        <v>396</v>
      </c>
      <c r="M403" s="389">
        <f t="shared" si="52"/>
        <v>396</v>
      </c>
    </row>
    <row r="404" spans="1:13" x14ac:dyDescent="0.25">
      <c r="A404" s="389">
        <f t="shared" si="51"/>
        <v>397</v>
      </c>
      <c r="M404" s="389">
        <f t="shared" si="52"/>
        <v>397</v>
      </c>
    </row>
    <row r="405" spans="1:13" x14ac:dyDescent="0.25">
      <c r="A405" s="389">
        <f t="shared" si="51"/>
        <v>398</v>
      </c>
      <c r="M405" s="389">
        <f t="shared" si="52"/>
        <v>398</v>
      </c>
    </row>
    <row r="406" spans="1:13" x14ac:dyDescent="0.25">
      <c r="A406" s="389">
        <f t="shared" si="51"/>
        <v>399</v>
      </c>
      <c r="M406" s="389">
        <f t="shared" si="52"/>
        <v>399</v>
      </c>
    </row>
    <row r="407" spans="1:13" x14ac:dyDescent="0.25">
      <c r="A407" s="389">
        <f t="shared" si="51"/>
        <v>400</v>
      </c>
      <c r="M407" s="389">
        <f t="shared" si="52"/>
        <v>400</v>
      </c>
    </row>
    <row r="408" spans="1:13" x14ac:dyDescent="0.25">
      <c r="A408" s="389">
        <f t="shared" si="51"/>
        <v>401</v>
      </c>
      <c r="M408" s="389">
        <f t="shared" si="52"/>
        <v>401</v>
      </c>
    </row>
    <row r="409" spans="1:13" x14ac:dyDescent="0.25">
      <c r="A409" s="389">
        <f t="shared" si="51"/>
        <v>402</v>
      </c>
      <c r="M409" s="389">
        <f t="shared" si="52"/>
        <v>402</v>
      </c>
    </row>
    <row r="410" spans="1:13" x14ac:dyDescent="0.25">
      <c r="A410" s="389">
        <f t="shared" si="51"/>
        <v>403</v>
      </c>
      <c r="M410" s="389">
        <f t="shared" si="52"/>
        <v>403</v>
      </c>
    </row>
    <row r="411" spans="1:13" x14ac:dyDescent="0.25">
      <c r="A411" s="389">
        <f t="shared" si="51"/>
        <v>404</v>
      </c>
      <c r="M411" s="389">
        <f t="shared" si="52"/>
        <v>404</v>
      </c>
    </row>
    <row r="412" spans="1:13" x14ac:dyDescent="0.25">
      <c r="A412" s="389">
        <f t="shared" si="51"/>
        <v>405</v>
      </c>
      <c r="M412" s="389">
        <f t="shared" si="52"/>
        <v>405</v>
      </c>
    </row>
    <row r="413" spans="1:13" x14ac:dyDescent="0.25">
      <c r="A413" s="389">
        <f t="shared" si="51"/>
        <v>406</v>
      </c>
      <c r="M413" s="389">
        <f t="shared" si="52"/>
        <v>406</v>
      </c>
    </row>
    <row r="414" spans="1:13" x14ac:dyDescent="0.25">
      <c r="A414" s="389">
        <f t="shared" si="51"/>
        <v>407</v>
      </c>
      <c r="M414" s="389">
        <f t="shared" si="52"/>
        <v>407</v>
      </c>
    </row>
    <row r="415" spans="1:13" x14ac:dyDescent="0.25">
      <c r="A415" s="389">
        <f t="shared" si="51"/>
        <v>408</v>
      </c>
      <c r="M415" s="389">
        <f t="shared" si="52"/>
        <v>408</v>
      </c>
    </row>
    <row r="416" spans="1:13" x14ac:dyDescent="0.25">
      <c r="A416" s="389">
        <f t="shared" si="51"/>
        <v>409</v>
      </c>
      <c r="M416" s="389">
        <f t="shared" si="52"/>
        <v>409</v>
      </c>
    </row>
    <row r="417" spans="1:13" x14ac:dyDescent="0.25">
      <c r="A417" s="389">
        <f t="shared" si="51"/>
        <v>410</v>
      </c>
      <c r="M417" s="389">
        <f t="shared" si="52"/>
        <v>410</v>
      </c>
    </row>
    <row r="418" spans="1:13" x14ac:dyDescent="0.25">
      <c r="A418" s="389">
        <f t="shared" si="51"/>
        <v>411</v>
      </c>
      <c r="M418" s="389">
        <f t="shared" si="52"/>
        <v>411</v>
      </c>
    </row>
    <row r="419" spans="1:13" x14ac:dyDescent="0.25">
      <c r="A419" s="389">
        <f t="shared" si="51"/>
        <v>412</v>
      </c>
      <c r="M419" s="389">
        <f t="shared" si="52"/>
        <v>412</v>
      </c>
    </row>
    <row r="420" spans="1:13" x14ac:dyDescent="0.25">
      <c r="A420" s="389">
        <f t="shared" si="51"/>
        <v>413</v>
      </c>
      <c r="M420" s="389">
        <f t="shared" si="52"/>
        <v>413</v>
      </c>
    </row>
    <row r="421" spans="1:13" x14ac:dyDescent="0.25">
      <c r="A421" s="389">
        <f t="shared" si="51"/>
        <v>414</v>
      </c>
      <c r="M421" s="389">
        <f t="shared" si="52"/>
        <v>414</v>
      </c>
    </row>
    <row r="422" spans="1:13" x14ac:dyDescent="0.25">
      <c r="A422" s="389">
        <f t="shared" si="51"/>
        <v>415</v>
      </c>
      <c r="M422" s="389">
        <f t="shared" si="52"/>
        <v>415</v>
      </c>
    </row>
    <row r="423" spans="1:13" x14ac:dyDescent="0.25">
      <c r="A423" s="389">
        <f t="shared" si="51"/>
        <v>416</v>
      </c>
      <c r="M423" s="389">
        <f t="shared" si="52"/>
        <v>416</v>
      </c>
    </row>
    <row r="424" spans="1:13" x14ac:dyDescent="0.25">
      <c r="A424" s="389">
        <f t="shared" si="51"/>
        <v>417</v>
      </c>
      <c r="M424" s="389">
        <f t="shared" si="52"/>
        <v>417</v>
      </c>
    </row>
    <row r="425" spans="1:13" x14ac:dyDescent="0.25">
      <c r="A425" s="389">
        <f t="shared" si="51"/>
        <v>418</v>
      </c>
      <c r="M425" s="389">
        <f t="shared" si="52"/>
        <v>418</v>
      </c>
    </row>
    <row r="426" spans="1:13" x14ac:dyDescent="0.25">
      <c r="A426" s="389">
        <f t="shared" si="51"/>
        <v>419</v>
      </c>
      <c r="M426" s="389">
        <f t="shared" si="52"/>
        <v>419</v>
      </c>
    </row>
    <row r="427" spans="1:13" x14ac:dyDescent="0.25">
      <c r="A427" s="389">
        <f t="shared" si="51"/>
        <v>420</v>
      </c>
      <c r="M427" s="389">
        <f t="shared" si="52"/>
        <v>420</v>
      </c>
    </row>
    <row r="428" spans="1:13" x14ac:dyDescent="0.25">
      <c r="A428" s="389">
        <f t="shared" si="51"/>
        <v>421</v>
      </c>
      <c r="M428" s="389">
        <f t="shared" si="52"/>
        <v>421</v>
      </c>
    </row>
    <row r="429" spans="1:13" x14ac:dyDescent="0.25">
      <c r="A429" s="389">
        <f t="shared" si="51"/>
        <v>422</v>
      </c>
      <c r="M429" s="389">
        <f t="shared" si="52"/>
        <v>422</v>
      </c>
    </row>
    <row r="430" spans="1:13" x14ac:dyDescent="0.25">
      <c r="A430" s="389">
        <f t="shared" si="51"/>
        <v>423</v>
      </c>
      <c r="M430" s="389">
        <f t="shared" si="52"/>
        <v>423</v>
      </c>
    </row>
    <row r="431" spans="1:13" x14ac:dyDescent="0.25">
      <c r="A431" s="389">
        <f t="shared" si="51"/>
        <v>424</v>
      </c>
      <c r="M431" s="389">
        <f t="shared" si="52"/>
        <v>424</v>
      </c>
    </row>
    <row r="432" spans="1:13" x14ac:dyDescent="0.25">
      <c r="A432" s="389">
        <f t="shared" si="51"/>
        <v>425</v>
      </c>
      <c r="M432" s="389">
        <f t="shared" si="52"/>
        <v>425</v>
      </c>
    </row>
    <row r="433" spans="1:13" x14ac:dyDescent="0.25">
      <c r="A433" s="389">
        <f t="shared" si="51"/>
        <v>426</v>
      </c>
      <c r="M433" s="389">
        <f t="shared" si="52"/>
        <v>426</v>
      </c>
    </row>
    <row r="434" spans="1:13" x14ac:dyDescent="0.25">
      <c r="A434" s="389">
        <f t="shared" si="51"/>
        <v>427</v>
      </c>
      <c r="M434" s="389">
        <f t="shared" si="52"/>
        <v>427</v>
      </c>
    </row>
    <row r="435" spans="1:13" x14ac:dyDescent="0.25">
      <c r="A435" s="389">
        <f t="shared" si="51"/>
        <v>428</v>
      </c>
      <c r="M435" s="389">
        <f t="shared" si="52"/>
        <v>428</v>
      </c>
    </row>
    <row r="436" spans="1:13" x14ac:dyDescent="0.25">
      <c r="A436" s="389">
        <f t="shared" si="51"/>
        <v>429</v>
      </c>
      <c r="M436" s="389">
        <f t="shared" si="52"/>
        <v>429</v>
      </c>
    </row>
    <row r="437" spans="1:13" x14ac:dyDescent="0.25">
      <c r="A437" s="389">
        <f t="shared" si="51"/>
        <v>430</v>
      </c>
      <c r="M437" s="389">
        <f t="shared" si="52"/>
        <v>430</v>
      </c>
    </row>
    <row r="438" spans="1:13" x14ac:dyDescent="0.25">
      <c r="A438" s="389">
        <f t="shared" si="51"/>
        <v>431</v>
      </c>
      <c r="M438" s="389">
        <f t="shared" si="52"/>
        <v>431</v>
      </c>
    </row>
    <row r="439" spans="1:13" x14ac:dyDescent="0.25">
      <c r="A439" s="389">
        <f t="shared" si="51"/>
        <v>432</v>
      </c>
      <c r="M439" s="389">
        <f t="shared" si="52"/>
        <v>432</v>
      </c>
    </row>
    <row r="440" spans="1:13" x14ac:dyDescent="0.25">
      <c r="A440" s="389">
        <f t="shared" si="51"/>
        <v>433</v>
      </c>
      <c r="M440" s="389">
        <f t="shared" si="52"/>
        <v>433</v>
      </c>
    </row>
    <row r="441" spans="1:13" x14ac:dyDescent="0.25">
      <c r="A441" s="389">
        <f t="shared" si="51"/>
        <v>434</v>
      </c>
      <c r="M441" s="389">
        <f t="shared" si="52"/>
        <v>434</v>
      </c>
    </row>
    <row r="442" spans="1:13" x14ac:dyDescent="0.25">
      <c r="A442" s="389">
        <f t="shared" si="51"/>
        <v>435</v>
      </c>
      <c r="M442" s="389">
        <f t="shared" si="52"/>
        <v>435</v>
      </c>
    </row>
    <row r="443" spans="1:13" x14ac:dyDescent="0.25">
      <c r="A443" s="389">
        <f t="shared" si="51"/>
        <v>436</v>
      </c>
      <c r="M443" s="389">
        <f t="shared" si="52"/>
        <v>436</v>
      </c>
    </row>
    <row r="444" spans="1:13" x14ac:dyDescent="0.25">
      <c r="A444" s="389">
        <f t="shared" si="51"/>
        <v>437</v>
      </c>
      <c r="M444" s="389">
        <f t="shared" si="52"/>
        <v>437</v>
      </c>
    </row>
    <row r="445" spans="1:13" x14ac:dyDescent="0.25">
      <c r="A445" s="389">
        <f t="shared" si="51"/>
        <v>438</v>
      </c>
      <c r="M445" s="389">
        <f t="shared" si="52"/>
        <v>438</v>
      </c>
    </row>
    <row r="446" spans="1:13" x14ac:dyDescent="0.25">
      <c r="A446" s="389">
        <f t="shared" si="51"/>
        <v>439</v>
      </c>
      <c r="M446" s="389">
        <f t="shared" si="52"/>
        <v>439</v>
      </c>
    </row>
    <row r="447" spans="1:13" x14ac:dyDescent="0.25">
      <c r="A447" s="389">
        <f t="shared" si="51"/>
        <v>440</v>
      </c>
      <c r="M447" s="389">
        <f t="shared" si="52"/>
        <v>440</v>
      </c>
    </row>
    <row r="448" spans="1:13" x14ac:dyDescent="0.25">
      <c r="A448" s="389">
        <f t="shared" si="51"/>
        <v>441</v>
      </c>
      <c r="M448" s="389">
        <f t="shared" si="52"/>
        <v>441</v>
      </c>
    </row>
    <row r="449" spans="1:13" x14ac:dyDescent="0.25">
      <c r="A449" s="389">
        <f t="shared" si="51"/>
        <v>442</v>
      </c>
      <c r="M449" s="389">
        <f t="shared" si="52"/>
        <v>442</v>
      </c>
    </row>
    <row r="450" spans="1:13" x14ac:dyDescent="0.25">
      <c r="A450" s="389">
        <f t="shared" si="51"/>
        <v>443</v>
      </c>
      <c r="M450" s="389">
        <f t="shared" si="52"/>
        <v>443</v>
      </c>
    </row>
    <row r="451" spans="1:13" x14ac:dyDescent="0.25">
      <c r="A451" s="389">
        <f t="shared" si="51"/>
        <v>444</v>
      </c>
      <c r="M451" s="389">
        <f t="shared" si="52"/>
        <v>444</v>
      </c>
    </row>
    <row r="452" spans="1:13" x14ac:dyDescent="0.25">
      <c r="A452" s="389">
        <f t="shared" si="51"/>
        <v>445</v>
      </c>
      <c r="M452" s="389">
        <f t="shared" si="52"/>
        <v>445</v>
      </c>
    </row>
    <row r="453" spans="1:13" x14ac:dyDescent="0.25">
      <c r="A453" s="389">
        <f t="shared" si="51"/>
        <v>446</v>
      </c>
      <c r="M453" s="389">
        <f t="shared" si="52"/>
        <v>446</v>
      </c>
    </row>
    <row r="454" spans="1:13" x14ac:dyDescent="0.25">
      <c r="A454" s="389">
        <f t="shared" si="51"/>
        <v>447</v>
      </c>
      <c r="M454" s="389">
        <f t="shared" si="52"/>
        <v>447</v>
      </c>
    </row>
    <row r="455" spans="1:13" x14ac:dyDescent="0.25">
      <c r="A455" s="389">
        <f t="shared" si="51"/>
        <v>448</v>
      </c>
      <c r="M455" s="389">
        <f t="shared" si="52"/>
        <v>448</v>
      </c>
    </row>
    <row r="456" spans="1:13" x14ac:dyDescent="0.25">
      <c r="A456" s="389">
        <f t="shared" si="51"/>
        <v>449</v>
      </c>
      <c r="M456" s="389">
        <f t="shared" si="52"/>
        <v>449</v>
      </c>
    </row>
    <row r="457" spans="1:13" x14ac:dyDescent="0.25">
      <c r="A457" s="389">
        <f t="shared" ref="A457:A520" si="53">A456+1</f>
        <v>450</v>
      </c>
      <c r="M457" s="389">
        <f t="shared" ref="M457:M520" si="54">M456+1</f>
        <v>450</v>
      </c>
    </row>
    <row r="458" spans="1:13" x14ac:dyDescent="0.25">
      <c r="A458" s="389">
        <f t="shared" si="53"/>
        <v>451</v>
      </c>
      <c r="M458" s="389">
        <f t="shared" si="54"/>
        <v>451</v>
      </c>
    </row>
    <row r="459" spans="1:13" x14ac:dyDescent="0.25">
      <c r="A459" s="389">
        <f t="shared" si="53"/>
        <v>452</v>
      </c>
      <c r="M459" s="389">
        <f t="shared" si="54"/>
        <v>452</v>
      </c>
    </row>
    <row r="460" spans="1:13" x14ac:dyDescent="0.25">
      <c r="A460" s="389">
        <f t="shared" si="53"/>
        <v>453</v>
      </c>
      <c r="M460" s="389">
        <f t="shared" si="54"/>
        <v>453</v>
      </c>
    </row>
    <row r="461" spans="1:13" x14ac:dyDescent="0.25">
      <c r="A461" s="389">
        <f t="shared" si="53"/>
        <v>454</v>
      </c>
      <c r="M461" s="389">
        <f t="shared" si="54"/>
        <v>454</v>
      </c>
    </row>
    <row r="462" spans="1:13" x14ac:dyDescent="0.25">
      <c r="A462" s="389">
        <f t="shared" si="53"/>
        <v>455</v>
      </c>
      <c r="M462" s="389">
        <f t="shared" si="54"/>
        <v>455</v>
      </c>
    </row>
    <row r="463" spans="1:13" x14ac:dyDescent="0.25">
      <c r="A463" s="389">
        <f t="shared" si="53"/>
        <v>456</v>
      </c>
      <c r="M463" s="389">
        <f t="shared" si="54"/>
        <v>456</v>
      </c>
    </row>
    <row r="464" spans="1:13" x14ac:dyDescent="0.25">
      <c r="A464" s="389">
        <f t="shared" si="53"/>
        <v>457</v>
      </c>
      <c r="M464" s="389">
        <f t="shared" si="54"/>
        <v>457</v>
      </c>
    </row>
    <row r="465" spans="1:13" x14ac:dyDescent="0.25">
      <c r="A465" s="389">
        <f t="shared" si="53"/>
        <v>458</v>
      </c>
      <c r="M465" s="389">
        <f t="shared" si="54"/>
        <v>458</v>
      </c>
    </row>
    <row r="466" spans="1:13" x14ac:dyDescent="0.25">
      <c r="A466" s="389">
        <f t="shared" si="53"/>
        <v>459</v>
      </c>
      <c r="M466" s="389">
        <f t="shared" si="54"/>
        <v>459</v>
      </c>
    </row>
    <row r="467" spans="1:13" x14ac:dyDescent="0.25">
      <c r="A467" s="389">
        <f t="shared" si="53"/>
        <v>460</v>
      </c>
      <c r="M467" s="389">
        <f t="shared" si="54"/>
        <v>460</v>
      </c>
    </row>
    <row r="468" spans="1:13" x14ac:dyDescent="0.25">
      <c r="A468" s="389">
        <f t="shared" si="53"/>
        <v>461</v>
      </c>
      <c r="M468" s="389">
        <f t="shared" si="54"/>
        <v>461</v>
      </c>
    </row>
    <row r="469" spans="1:13" x14ac:dyDescent="0.25">
      <c r="A469" s="389">
        <f t="shared" si="53"/>
        <v>462</v>
      </c>
      <c r="M469" s="389">
        <f t="shared" si="54"/>
        <v>462</v>
      </c>
    </row>
    <row r="470" spans="1:13" x14ac:dyDescent="0.25">
      <c r="A470" s="389">
        <f t="shared" si="53"/>
        <v>463</v>
      </c>
      <c r="M470" s="389">
        <f t="shared" si="54"/>
        <v>463</v>
      </c>
    </row>
    <row r="471" spans="1:13" x14ac:dyDescent="0.25">
      <c r="A471" s="389">
        <f t="shared" si="53"/>
        <v>464</v>
      </c>
      <c r="M471" s="389">
        <f t="shared" si="54"/>
        <v>464</v>
      </c>
    </row>
    <row r="472" spans="1:13" x14ac:dyDescent="0.25">
      <c r="A472" s="389">
        <f t="shared" si="53"/>
        <v>465</v>
      </c>
      <c r="M472" s="389">
        <f t="shared" si="54"/>
        <v>465</v>
      </c>
    </row>
    <row r="473" spans="1:13" x14ac:dyDescent="0.25">
      <c r="A473" s="389">
        <f t="shared" si="53"/>
        <v>466</v>
      </c>
      <c r="M473" s="389">
        <f t="shared" si="54"/>
        <v>466</v>
      </c>
    </row>
    <row r="474" spans="1:13" x14ac:dyDescent="0.25">
      <c r="A474" s="389">
        <f t="shared" si="53"/>
        <v>467</v>
      </c>
      <c r="M474" s="389">
        <f t="shared" si="54"/>
        <v>467</v>
      </c>
    </row>
    <row r="475" spans="1:13" x14ac:dyDescent="0.25">
      <c r="A475" s="389">
        <f t="shared" si="53"/>
        <v>468</v>
      </c>
      <c r="M475" s="389">
        <f t="shared" si="54"/>
        <v>468</v>
      </c>
    </row>
    <row r="476" spans="1:13" x14ac:dyDescent="0.25">
      <c r="A476" s="389">
        <f t="shared" si="53"/>
        <v>469</v>
      </c>
      <c r="M476" s="389">
        <f t="shared" si="54"/>
        <v>469</v>
      </c>
    </row>
    <row r="477" spans="1:13" x14ac:dyDescent="0.25">
      <c r="A477" s="389">
        <f t="shared" si="53"/>
        <v>470</v>
      </c>
      <c r="M477" s="389">
        <f t="shared" si="54"/>
        <v>470</v>
      </c>
    </row>
    <row r="478" spans="1:13" x14ac:dyDescent="0.25">
      <c r="A478" s="389">
        <f t="shared" si="53"/>
        <v>471</v>
      </c>
      <c r="M478" s="389">
        <f t="shared" si="54"/>
        <v>471</v>
      </c>
    </row>
    <row r="479" spans="1:13" x14ac:dyDescent="0.25">
      <c r="A479" s="389">
        <f t="shared" si="53"/>
        <v>472</v>
      </c>
      <c r="M479" s="389">
        <f t="shared" si="54"/>
        <v>472</v>
      </c>
    </row>
    <row r="480" spans="1:13" x14ac:dyDescent="0.25">
      <c r="A480" s="389">
        <f t="shared" si="53"/>
        <v>473</v>
      </c>
      <c r="M480" s="389">
        <f t="shared" si="54"/>
        <v>473</v>
      </c>
    </row>
    <row r="481" spans="1:13" x14ac:dyDescent="0.25">
      <c r="A481" s="389">
        <f t="shared" si="53"/>
        <v>474</v>
      </c>
      <c r="M481" s="389">
        <f t="shared" si="54"/>
        <v>474</v>
      </c>
    </row>
    <row r="482" spans="1:13" x14ac:dyDescent="0.25">
      <c r="A482" s="389">
        <f t="shared" si="53"/>
        <v>475</v>
      </c>
      <c r="M482" s="389">
        <f t="shared" si="54"/>
        <v>475</v>
      </c>
    </row>
    <row r="483" spans="1:13" x14ac:dyDescent="0.25">
      <c r="A483" s="389">
        <f t="shared" si="53"/>
        <v>476</v>
      </c>
      <c r="M483" s="389">
        <f t="shared" si="54"/>
        <v>476</v>
      </c>
    </row>
    <row r="484" spans="1:13" x14ac:dyDescent="0.25">
      <c r="A484" s="389">
        <f t="shared" si="53"/>
        <v>477</v>
      </c>
      <c r="M484" s="389">
        <f t="shared" si="54"/>
        <v>477</v>
      </c>
    </row>
    <row r="485" spans="1:13" x14ac:dyDescent="0.25">
      <c r="A485" s="389">
        <f t="shared" si="53"/>
        <v>478</v>
      </c>
      <c r="M485" s="389">
        <f t="shared" si="54"/>
        <v>478</v>
      </c>
    </row>
    <row r="486" spans="1:13" x14ac:dyDescent="0.25">
      <c r="A486" s="389">
        <f t="shared" si="53"/>
        <v>479</v>
      </c>
      <c r="M486" s="389">
        <f t="shared" si="54"/>
        <v>479</v>
      </c>
    </row>
    <row r="487" spans="1:13" x14ac:dyDescent="0.25">
      <c r="A487" s="389">
        <f t="shared" si="53"/>
        <v>480</v>
      </c>
      <c r="M487" s="389">
        <f t="shared" si="54"/>
        <v>480</v>
      </c>
    </row>
    <row r="488" spans="1:13" x14ac:dyDescent="0.25">
      <c r="A488" s="389">
        <f t="shared" si="53"/>
        <v>481</v>
      </c>
      <c r="M488" s="389">
        <f t="shared" si="54"/>
        <v>481</v>
      </c>
    </row>
    <row r="489" spans="1:13" x14ac:dyDescent="0.25">
      <c r="A489" s="389">
        <f t="shared" si="53"/>
        <v>482</v>
      </c>
      <c r="M489" s="389">
        <f t="shared" si="54"/>
        <v>482</v>
      </c>
    </row>
    <row r="490" spans="1:13" x14ac:dyDescent="0.25">
      <c r="A490" s="389">
        <f t="shared" si="53"/>
        <v>483</v>
      </c>
      <c r="M490" s="389">
        <f t="shared" si="54"/>
        <v>483</v>
      </c>
    </row>
    <row r="491" spans="1:13" x14ac:dyDescent="0.25">
      <c r="A491" s="389">
        <f t="shared" si="53"/>
        <v>484</v>
      </c>
      <c r="M491" s="389">
        <f t="shared" si="54"/>
        <v>484</v>
      </c>
    </row>
    <row r="492" spans="1:13" x14ac:dyDescent="0.25">
      <c r="A492" s="389">
        <f t="shared" si="53"/>
        <v>485</v>
      </c>
      <c r="M492" s="389">
        <f t="shared" si="54"/>
        <v>485</v>
      </c>
    </row>
    <row r="493" spans="1:13" x14ac:dyDescent="0.25">
      <c r="A493" s="389">
        <f t="shared" si="53"/>
        <v>486</v>
      </c>
      <c r="M493" s="389">
        <f t="shared" si="54"/>
        <v>486</v>
      </c>
    </row>
    <row r="494" spans="1:13" x14ac:dyDescent="0.25">
      <c r="A494" s="389">
        <f t="shared" si="53"/>
        <v>487</v>
      </c>
      <c r="M494" s="389">
        <f t="shared" si="54"/>
        <v>487</v>
      </c>
    </row>
    <row r="495" spans="1:13" x14ac:dyDescent="0.25">
      <c r="A495" s="389">
        <f t="shared" si="53"/>
        <v>488</v>
      </c>
      <c r="M495" s="389">
        <f t="shared" si="54"/>
        <v>488</v>
      </c>
    </row>
    <row r="496" spans="1:13" x14ac:dyDescent="0.25">
      <c r="A496" s="389">
        <f t="shared" si="53"/>
        <v>489</v>
      </c>
      <c r="M496" s="389">
        <f t="shared" si="54"/>
        <v>489</v>
      </c>
    </row>
    <row r="497" spans="1:13" x14ac:dyDescent="0.25">
      <c r="A497" s="389">
        <f t="shared" si="53"/>
        <v>490</v>
      </c>
      <c r="M497" s="389">
        <f t="shared" si="54"/>
        <v>490</v>
      </c>
    </row>
    <row r="498" spans="1:13" x14ac:dyDescent="0.25">
      <c r="A498" s="389">
        <f t="shared" si="53"/>
        <v>491</v>
      </c>
      <c r="M498" s="389">
        <f t="shared" si="54"/>
        <v>491</v>
      </c>
    </row>
    <row r="499" spans="1:13" x14ac:dyDescent="0.25">
      <c r="A499" s="389">
        <f t="shared" si="53"/>
        <v>492</v>
      </c>
      <c r="M499" s="389">
        <f t="shared" si="54"/>
        <v>492</v>
      </c>
    </row>
    <row r="500" spans="1:13" x14ac:dyDescent="0.25">
      <c r="A500" s="389">
        <f t="shared" si="53"/>
        <v>493</v>
      </c>
      <c r="M500" s="389">
        <f t="shared" si="54"/>
        <v>493</v>
      </c>
    </row>
    <row r="501" spans="1:13" x14ac:dyDescent="0.25">
      <c r="A501" s="389">
        <f t="shared" si="53"/>
        <v>494</v>
      </c>
      <c r="M501" s="389">
        <f t="shared" si="54"/>
        <v>494</v>
      </c>
    </row>
    <row r="502" spans="1:13" x14ac:dyDescent="0.25">
      <c r="A502" s="389">
        <f t="shared" si="53"/>
        <v>495</v>
      </c>
      <c r="M502" s="389">
        <f t="shared" si="54"/>
        <v>495</v>
      </c>
    </row>
    <row r="503" spans="1:13" x14ac:dyDescent="0.25">
      <c r="A503" s="389">
        <f t="shared" si="53"/>
        <v>496</v>
      </c>
      <c r="M503" s="389">
        <f t="shared" si="54"/>
        <v>496</v>
      </c>
    </row>
    <row r="504" spans="1:13" x14ac:dyDescent="0.25">
      <c r="A504" s="389">
        <f t="shared" si="53"/>
        <v>497</v>
      </c>
      <c r="M504" s="389">
        <f t="shared" si="54"/>
        <v>497</v>
      </c>
    </row>
    <row r="505" spans="1:13" x14ac:dyDescent="0.25">
      <c r="A505" s="389">
        <f t="shared" si="53"/>
        <v>498</v>
      </c>
      <c r="M505" s="389">
        <f t="shared" si="54"/>
        <v>498</v>
      </c>
    </row>
    <row r="506" spans="1:13" x14ac:dyDescent="0.25">
      <c r="A506" s="389">
        <f t="shared" si="53"/>
        <v>499</v>
      </c>
      <c r="M506" s="389">
        <f t="shared" si="54"/>
        <v>499</v>
      </c>
    </row>
    <row r="507" spans="1:13" x14ac:dyDescent="0.25">
      <c r="A507" s="389">
        <f t="shared" si="53"/>
        <v>500</v>
      </c>
      <c r="M507" s="389">
        <f t="shared" si="54"/>
        <v>500</v>
      </c>
    </row>
    <row r="508" spans="1:13" x14ac:dyDescent="0.25">
      <c r="A508" s="389">
        <f t="shared" si="53"/>
        <v>501</v>
      </c>
      <c r="M508" s="389">
        <f t="shared" si="54"/>
        <v>501</v>
      </c>
    </row>
    <row r="509" spans="1:13" x14ac:dyDescent="0.25">
      <c r="A509" s="389">
        <f t="shared" si="53"/>
        <v>502</v>
      </c>
      <c r="M509" s="389">
        <f t="shared" si="54"/>
        <v>502</v>
      </c>
    </row>
    <row r="510" spans="1:13" x14ac:dyDescent="0.25">
      <c r="A510" s="389">
        <f t="shared" si="53"/>
        <v>503</v>
      </c>
      <c r="M510" s="389">
        <f t="shared" si="54"/>
        <v>503</v>
      </c>
    </row>
    <row r="511" spans="1:13" x14ac:dyDescent="0.25">
      <c r="A511" s="389">
        <f t="shared" si="53"/>
        <v>504</v>
      </c>
      <c r="M511" s="389">
        <f t="shared" si="54"/>
        <v>504</v>
      </c>
    </row>
    <row r="512" spans="1:13" x14ac:dyDescent="0.25">
      <c r="A512" s="389">
        <f t="shared" si="53"/>
        <v>505</v>
      </c>
      <c r="M512" s="389">
        <f t="shared" si="54"/>
        <v>505</v>
      </c>
    </row>
    <row r="513" spans="1:13" x14ac:dyDescent="0.25">
      <c r="A513" s="389">
        <f t="shared" si="53"/>
        <v>506</v>
      </c>
      <c r="M513" s="389">
        <f t="shared" si="54"/>
        <v>506</v>
      </c>
    </row>
    <row r="514" spans="1:13" x14ac:dyDescent="0.25">
      <c r="A514" s="389">
        <f t="shared" si="53"/>
        <v>507</v>
      </c>
      <c r="M514" s="389">
        <f t="shared" si="54"/>
        <v>507</v>
      </c>
    </row>
    <row r="515" spans="1:13" x14ac:dyDescent="0.25">
      <c r="A515" s="389">
        <f t="shared" si="53"/>
        <v>508</v>
      </c>
      <c r="M515" s="389">
        <f t="shared" si="54"/>
        <v>508</v>
      </c>
    </row>
    <row r="516" spans="1:13" x14ac:dyDescent="0.25">
      <c r="A516" s="389">
        <f t="shared" si="53"/>
        <v>509</v>
      </c>
      <c r="M516" s="389">
        <f t="shared" si="54"/>
        <v>509</v>
      </c>
    </row>
    <row r="517" spans="1:13" x14ac:dyDescent="0.25">
      <c r="A517" s="389">
        <f t="shared" si="53"/>
        <v>510</v>
      </c>
      <c r="M517" s="389">
        <f t="shared" si="54"/>
        <v>510</v>
      </c>
    </row>
    <row r="518" spans="1:13" x14ac:dyDescent="0.25">
      <c r="A518" s="389">
        <f t="shared" si="53"/>
        <v>511</v>
      </c>
      <c r="M518" s="389">
        <f t="shared" si="54"/>
        <v>511</v>
      </c>
    </row>
    <row r="519" spans="1:13" x14ac:dyDescent="0.25">
      <c r="A519" s="389">
        <f t="shared" si="53"/>
        <v>512</v>
      </c>
      <c r="M519" s="389">
        <f t="shared" si="54"/>
        <v>512</v>
      </c>
    </row>
    <row r="520" spans="1:13" x14ac:dyDescent="0.25">
      <c r="A520" s="389">
        <f t="shared" si="53"/>
        <v>513</v>
      </c>
      <c r="M520" s="389">
        <f t="shared" si="54"/>
        <v>513</v>
      </c>
    </row>
    <row r="521" spans="1:13" x14ac:dyDescent="0.25">
      <c r="A521" s="389">
        <f t="shared" ref="A521:A584" si="55">A520+1</f>
        <v>514</v>
      </c>
      <c r="M521" s="389">
        <f t="shared" ref="M521:M584" si="56">M520+1</f>
        <v>514</v>
      </c>
    </row>
    <row r="522" spans="1:13" x14ac:dyDescent="0.25">
      <c r="A522" s="389">
        <f t="shared" si="55"/>
        <v>515</v>
      </c>
      <c r="M522" s="389">
        <f t="shared" si="56"/>
        <v>515</v>
      </c>
    </row>
    <row r="523" spans="1:13" x14ac:dyDescent="0.25">
      <c r="A523" s="389">
        <f t="shared" si="55"/>
        <v>516</v>
      </c>
      <c r="M523" s="389">
        <f t="shared" si="56"/>
        <v>516</v>
      </c>
    </row>
    <row r="524" spans="1:13" x14ac:dyDescent="0.25">
      <c r="A524" s="389">
        <f t="shared" si="55"/>
        <v>517</v>
      </c>
      <c r="M524" s="389">
        <f t="shared" si="56"/>
        <v>517</v>
      </c>
    </row>
    <row r="525" spans="1:13" x14ac:dyDescent="0.25">
      <c r="A525" s="389">
        <f t="shared" si="55"/>
        <v>518</v>
      </c>
      <c r="M525" s="389">
        <f t="shared" si="56"/>
        <v>518</v>
      </c>
    </row>
    <row r="526" spans="1:13" x14ac:dyDescent="0.25">
      <c r="A526" s="389">
        <f t="shared" si="55"/>
        <v>519</v>
      </c>
      <c r="M526" s="389">
        <f t="shared" si="56"/>
        <v>519</v>
      </c>
    </row>
    <row r="527" spans="1:13" x14ac:dyDescent="0.25">
      <c r="A527" s="389">
        <f t="shared" si="55"/>
        <v>520</v>
      </c>
      <c r="M527" s="389">
        <f t="shared" si="56"/>
        <v>520</v>
      </c>
    </row>
    <row r="528" spans="1:13" x14ac:dyDescent="0.25">
      <c r="A528" s="389">
        <f t="shared" si="55"/>
        <v>521</v>
      </c>
      <c r="M528" s="389">
        <f t="shared" si="56"/>
        <v>521</v>
      </c>
    </row>
    <row r="529" spans="1:13" x14ac:dyDescent="0.25">
      <c r="A529" s="389">
        <f t="shared" si="55"/>
        <v>522</v>
      </c>
      <c r="M529" s="389">
        <f t="shared" si="56"/>
        <v>522</v>
      </c>
    </row>
    <row r="530" spans="1:13" x14ac:dyDescent="0.25">
      <c r="A530" s="389">
        <f t="shared" si="55"/>
        <v>523</v>
      </c>
      <c r="M530" s="389">
        <f t="shared" si="56"/>
        <v>523</v>
      </c>
    </row>
    <row r="531" spans="1:13" x14ac:dyDescent="0.25">
      <c r="A531" s="389">
        <f t="shared" si="55"/>
        <v>524</v>
      </c>
      <c r="M531" s="389">
        <f t="shared" si="56"/>
        <v>524</v>
      </c>
    </row>
    <row r="532" spans="1:13" x14ac:dyDescent="0.25">
      <c r="A532" s="389">
        <f t="shared" si="55"/>
        <v>525</v>
      </c>
      <c r="M532" s="389">
        <f t="shared" si="56"/>
        <v>525</v>
      </c>
    </row>
    <row r="533" spans="1:13" x14ac:dyDescent="0.25">
      <c r="A533" s="389">
        <f t="shared" si="55"/>
        <v>526</v>
      </c>
      <c r="M533" s="389">
        <f t="shared" si="56"/>
        <v>526</v>
      </c>
    </row>
    <row r="534" spans="1:13" x14ac:dyDescent="0.25">
      <c r="A534" s="389">
        <f t="shared" si="55"/>
        <v>527</v>
      </c>
      <c r="M534" s="389">
        <f t="shared" si="56"/>
        <v>527</v>
      </c>
    </row>
    <row r="535" spans="1:13" x14ac:dyDescent="0.25">
      <c r="A535" s="389">
        <f t="shared" si="55"/>
        <v>528</v>
      </c>
      <c r="M535" s="389">
        <f t="shared" si="56"/>
        <v>528</v>
      </c>
    </row>
    <row r="536" spans="1:13" x14ac:dyDescent="0.25">
      <c r="A536" s="389">
        <f t="shared" si="55"/>
        <v>529</v>
      </c>
      <c r="M536" s="389">
        <f t="shared" si="56"/>
        <v>529</v>
      </c>
    </row>
    <row r="537" spans="1:13" x14ac:dyDescent="0.25">
      <c r="A537" s="389">
        <f t="shared" si="55"/>
        <v>530</v>
      </c>
      <c r="M537" s="389">
        <f t="shared" si="56"/>
        <v>530</v>
      </c>
    </row>
    <row r="538" spans="1:13" x14ac:dyDescent="0.25">
      <c r="A538" s="389">
        <f t="shared" si="55"/>
        <v>531</v>
      </c>
      <c r="M538" s="389">
        <f t="shared" si="56"/>
        <v>531</v>
      </c>
    </row>
    <row r="539" spans="1:13" x14ac:dyDescent="0.25">
      <c r="A539" s="389">
        <f t="shared" si="55"/>
        <v>532</v>
      </c>
      <c r="M539" s="389">
        <f t="shared" si="56"/>
        <v>532</v>
      </c>
    </row>
    <row r="540" spans="1:13" x14ac:dyDescent="0.25">
      <c r="A540" s="389">
        <f t="shared" si="55"/>
        <v>533</v>
      </c>
      <c r="M540" s="389">
        <f t="shared" si="56"/>
        <v>533</v>
      </c>
    </row>
    <row r="541" spans="1:13" x14ac:dyDescent="0.25">
      <c r="A541" s="389">
        <f t="shared" si="55"/>
        <v>534</v>
      </c>
      <c r="M541" s="389">
        <f t="shared" si="56"/>
        <v>534</v>
      </c>
    </row>
    <row r="542" spans="1:13" x14ac:dyDescent="0.25">
      <c r="A542" s="389">
        <f t="shared" si="55"/>
        <v>535</v>
      </c>
      <c r="M542" s="389">
        <f t="shared" si="56"/>
        <v>535</v>
      </c>
    </row>
    <row r="543" spans="1:13" x14ac:dyDescent="0.25">
      <c r="A543" s="389">
        <f t="shared" si="55"/>
        <v>536</v>
      </c>
      <c r="M543" s="389">
        <f t="shared" si="56"/>
        <v>536</v>
      </c>
    </row>
    <row r="544" spans="1:13" x14ac:dyDescent="0.25">
      <c r="A544" s="389">
        <f t="shared" si="55"/>
        <v>537</v>
      </c>
      <c r="M544" s="389">
        <f t="shared" si="56"/>
        <v>537</v>
      </c>
    </row>
    <row r="545" spans="1:13" x14ac:dyDescent="0.25">
      <c r="A545" s="389">
        <f t="shared" si="55"/>
        <v>538</v>
      </c>
      <c r="M545" s="389">
        <f t="shared" si="56"/>
        <v>538</v>
      </c>
    </row>
    <row r="546" spans="1:13" x14ac:dyDescent="0.25">
      <c r="A546" s="389">
        <f t="shared" si="55"/>
        <v>539</v>
      </c>
      <c r="M546" s="389">
        <f t="shared" si="56"/>
        <v>539</v>
      </c>
    </row>
    <row r="547" spans="1:13" x14ac:dyDescent="0.25">
      <c r="A547" s="389">
        <f t="shared" si="55"/>
        <v>540</v>
      </c>
      <c r="M547" s="389">
        <f t="shared" si="56"/>
        <v>540</v>
      </c>
    </row>
    <row r="548" spans="1:13" x14ac:dyDescent="0.25">
      <c r="A548" s="389">
        <f t="shared" si="55"/>
        <v>541</v>
      </c>
      <c r="M548" s="389">
        <f t="shared" si="56"/>
        <v>541</v>
      </c>
    </row>
    <row r="549" spans="1:13" x14ac:dyDescent="0.25">
      <c r="A549" s="389">
        <f t="shared" si="55"/>
        <v>542</v>
      </c>
      <c r="M549" s="389">
        <f t="shared" si="56"/>
        <v>542</v>
      </c>
    </row>
    <row r="550" spans="1:13" x14ac:dyDescent="0.25">
      <c r="A550" s="389">
        <f t="shared" si="55"/>
        <v>543</v>
      </c>
      <c r="M550" s="389">
        <f t="shared" si="56"/>
        <v>543</v>
      </c>
    </row>
    <row r="551" spans="1:13" x14ac:dyDescent="0.25">
      <c r="A551" s="389">
        <f t="shared" si="55"/>
        <v>544</v>
      </c>
      <c r="M551" s="389">
        <f t="shared" si="56"/>
        <v>544</v>
      </c>
    </row>
    <row r="552" spans="1:13" x14ac:dyDescent="0.25">
      <c r="A552" s="389">
        <f t="shared" si="55"/>
        <v>545</v>
      </c>
      <c r="M552" s="389">
        <f t="shared" si="56"/>
        <v>545</v>
      </c>
    </row>
    <row r="553" spans="1:13" x14ac:dyDescent="0.25">
      <c r="A553" s="389">
        <f t="shared" si="55"/>
        <v>546</v>
      </c>
      <c r="M553" s="389">
        <f t="shared" si="56"/>
        <v>546</v>
      </c>
    </row>
    <row r="554" spans="1:13" x14ac:dyDescent="0.25">
      <c r="A554" s="389">
        <f t="shared" si="55"/>
        <v>547</v>
      </c>
      <c r="M554" s="389">
        <f t="shared" si="56"/>
        <v>547</v>
      </c>
    </row>
    <row r="555" spans="1:13" x14ac:dyDescent="0.25">
      <c r="A555" s="389">
        <f t="shared" si="55"/>
        <v>548</v>
      </c>
      <c r="M555" s="389">
        <f t="shared" si="56"/>
        <v>548</v>
      </c>
    </row>
    <row r="556" spans="1:13" x14ac:dyDescent="0.25">
      <c r="A556" s="389">
        <f t="shared" si="55"/>
        <v>549</v>
      </c>
      <c r="M556" s="389">
        <f t="shared" si="56"/>
        <v>549</v>
      </c>
    </row>
    <row r="557" spans="1:13" x14ac:dyDescent="0.25">
      <c r="A557" s="389">
        <f t="shared" si="55"/>
        <v>550</v>
      </c>
      <c r="M557" s="389">
        <f t="shared" si="56"/>
        <v>550</v>
      </c>
    </row>
    <row r="558" spans="1:13" x14ac:dyDescent="0.25">
      <c r="A558" s="389">
        <f t="shared" si="55"/>
        <v>551</v>
      </c>
      <c r="M558" s="389">
        <f t="shared" si="56"/>
        <v>551</v>
      </c>
    </row>
    <row r="559" spans="1:13" x14ac:dyDescent="0.25">
      <c r="A559" s="389">
        <f t="shared" si="55"/>
        <v>552</v>
      </c>
      <c r="M559" s="389">
        <f t="shared" si="56"/>
        <v>552</v>
      </c>
    </row>
    <row r="560" spans="1:13" x14ac:dyDescent="0.25">
      <c r="A560" s="389">
        <f t="shared" si="55"/>
        <v>553</v>
      </c>
      <c r="M560" s="389">
        <f t="shared" si="56"/>
        <v>553</v>
      </c>
    </row>
    <row r="561" spans="1:13" x14ac:dyDescent="0.25">
      <c r="A561" s="389">
        <f t="shared" si="55"/>
        <v>554</v>
      </c>
      <c r="M561" s="389">
        <f t="shared" si="56"/>
        <v>554</v>
      </c>
    </row>
    <row r="562" spans="1:13" x14ac:dyDescent="0.25">
      <c r="A562" s="389">
        <f t="shared" si="55"/>
        <v>555</v>
      </c>
      <c r="M562" s="389">
        <f t="shared" si="56"/>
        <v>555</v>
      </c>
    </row>
    <row r="563" spans="1:13" x14ac:dyDescent="0.25">
      <c r="A563" s="389">
        <f t="shared" si="55"/>
        <v>556</v>
      </c>
      <c r="M563" s="389">
        <f t="shared" si="56"/>
        <v>556</v>
      </c>
    </row>
    <row r="564" spans="1:13" x14ac:dyDescent="0.25">
      <c r="A564" s="389">
        <f t="shared" si="55"/>
        <v>557</v>
      </c>
      <c r="M564" s="389">
        <f t="shared" si="56"/>
        <v>557</v>
      </c>
    </row>
    <row r="565" spans="1:13" x14ac:dyDescent="0.25">
      <c r="A565" s="389">
        <f t="shared" si="55"/>
        <v>558</v>
      </c>
      <c r="M565" s="389">
        <f t="shared" si="56"/>
        <v>558</v>
      </c>
    </row>
    <row r="566" spans="1:13" x14ac:dyDescent="0.25">
      <c r="A566" s="389">
        <f t="shared" si="55"/>
        <v>559</v>
      </c>
      <c r="M566" s="389">
        <f t="shared" si="56"/>
        <v>559</v>
      </c>
    </row>
    <row r="567" spans="1:13" x14ac:dyDescent="0.25">
      <c r="A567" s="389">
        <f t="shared" si="55"/>
        <v>560</v>
      </c>
      <c r="M567" s="389">
        <f t="shared" si="56"/>
        <v>560</v>
      </c>
    </row>
    <row r="568" spans="1:13" x14ac:dyDescent="0.25">
      <c r="A568" s="389">
        <f t="shared" si="55"/>
        <v>561</v>
      </c>
      <c r="M568" s="389">
        <f t="shared" si="56"/>
        <v>561</v>
      </c>
    </row>
    <row r="569" spans="1:13" x14ac:dyDescent="0.25">
      <c r="A569" s="389">
        <f t="shared" si="55"/>
        <v>562</v>
      </c>
      <c r="M569" s="389">
        <f t="shared" si="56"/>
        <v>562</v>
      </c>
    </row>
    <row r="570" spans="1:13" x14ac:dyDescent="0.25">
      <c r="A570" s="389">
        <f t="shared" si="55"/>
        <v>563</v>
      </c>
      <c r="M570" s="389">
        <f t="shared" si="56"/>
        <v>563</v>
      </c>
    </row>
    <row r="571" spans="1:13" x14ac:dyDescent="0.25">
      <c r="A571" s="389">
        <f t="shared" si="55"/>
        <v>564</v>
      </c>
      <c r="M571" s="389">
        <f t="shared" si="56"/>
        <v>564</v>
      </c>
    </row>
    <row r="572" spans="1:13" x14ac:dyDescent="0.25">
      <c r="A572" s="389">
        <f t="shared" si="55"/>
        <v>565</v>
      </c>
      <c r="M572" s="389">
        <f t="shared" si="56"/>
        <v>565</v>
      </c>
    </row>
    <row r="573" spans="1:13" x14ac:dyDescent="0.25">
      <c r="A573" s="389">
        <f t="shared" si="55"/>
        <v>566</v>
      </c>
      <c r="M573" s="389">
        <f t="shared" si="56"/>
        <v>566</v>
      </c>
    </row>
    <row r="574" spans="1:13" x14ac:dyDescent="0.25">
      <c r="A574" s="389">
        <f t="shared" si="55"/>
        <v>567</v>
      </c>
      <c r="M574" s="389">
        <f t="shared" si="56"/>
        <v>567</v>
      </c>
    </row>
    <row r="575" spans="1:13" x14ac:dyDescent="0.25">
      <c r="A575" s="389">
        <f t="shared" si="55"/>
        <v>568</v>
      </c>
      <c r="M575" s="389">
        <f t="shared" si="56"/>
        <v>568</v>
      </c>
    </row>
    <row r="576" spans="1:13" x14ac:dyDescent="0.25">
      <c r="A576" s="389">
        <f t="shared" si="55"/>
        <v>569</v>
      </c>
      <c r="M576" s="389">
        <f t="shared" si="56"/>
        <v>569</v>
      </c>
    </row>
    <row r="577" spans="1:13" x14ac:dyDescent="0.25">
      <c r="A577" s="389">
        <f t="shared" si="55"/>
        <v>570</v>
      </c>
      <c r="M577" s="389">
        <f t="shared" si="56"/>
        <v>570</v>
      </c>
    </row>
    <row r="578" spans="1:13" x14ac:dyDescent="0.25">
      <c r="A578" s="389">
        <f t="shared" si="55"/>
        <v>571</v>
      </c>
      <c r="M578" s="389">
        <f t="shared" si="56"/>
        <v>571</v>
      </c>
    </row>
    <row r="579" spans="1:13" x14ac:dyDescent="0.25">
      <c r="A579" s="389">
        <f t="shared" si="55"/>
        <v>572</v>
      </c>
      <c r="M579" s="389">
        <f t="shared" si="56"/>
        <v>572</v>
      </c>
    </row>
    <row r="580" spans="1:13" x14ac:dyDescent="0.25">
      <c r="A580" s="389">
        <f t="shared" si="55"/>
        <v>573</v>
      </c>
      <c r="M580" s="389">
        <f t="shared" si="56"/>
        <v>573</v>
      </c>
    </row>
    <row r="581" spans="1:13" x14ac:dyDescent="0.25">
      <c r="A581" s="389">
        <f t="shared" si="55"/>
        <v>574</v>
      </c>
      <c r="M581" s="389">
        <f t="shared" si="56"/>
        <v>574</v>
      </c>
    </row>
    <row r="582" spans="1:13" x14ac:dyDescent="0.25">
      <c r="A582" s="389">
        <f t="shared" si="55"/>
        <v>575</v>
      </c>
      <c r="M582" s="389">
        <f t="shared" si="56"/>
        <v>575</v>
      </c>
    </row>
    <row r="583" spans="1:13" x14ac:dyDescent="0.25">
      <c r="A583" s="389">
        <f t="shared" si="55"/>
        <v>576</v>
      </c>
      <c r="M583" s="389">
        <f t="shared" si="56"/>
        <v>576</v>
      </c>
    </row>
    <row r="584" spans="1:13" x14ac:dyDescent="0.25">
      <c r="A584" s="389">
        <f t="shared" si="55"/>
        <v>577</v>
      </c>
      <c r="M584" s="389">
        <f t="shared" si="56"/>
        <v>577</v>
      </c>
    </row>
    <row r="585" spans="1:13" x14ac:dyDescent="0.25">
      <c r="A585" s="389">
        <f t="shared" ref="A585:A601" si="57">A584+1</f>
        <v>578</v>
      </c>
      <c r="M585" s="389">
        <f t="shared" ref="M585:M601" si="58">M584+1</f>
        <v>578</v>
      </c>
    </row>
    <row r="586" spans="1:13" x14ac:dyDescent="0.25">
      <c r="A586" s="389">
        <f t="shared" si="57"/>
        <v>579</v>
      </c>
      <c r="M586" s="389">
        <f t="shared" si="58"/>
        <v>579</v>
      </c>
    </row>
    <row r="587" spans="1:13" x14ac:dyDescent="0.25">
      <c r="A587" s="389">
        <f t="shared" si="57"/>
        <v>580</v>
      </c>
      <c r="M587" s="389">
        <f t="shared" si="58"/>
        <v>580</v>
      </c>
    </row>
    <row r="588" spans="1:13" x14ac:dyDescent="0.25">
      <c r="A588" s="389">
        <f t="shared" si="57"/>
        <v>581</v>
      </c>
      <c r="M588" s="389">
        <f t="shared" si="58"/>
        <v>581</v>
      </c>
    </row>
    <row r="589" spans="1:13" x14ac:dyDescent="0.25">
      <c r="A589" s="389">
        <f t="shared" si="57"/>
        <v>582</v>
      </c>
      <c r="M589" s="389">
        <f t="shared" si="58"/>
        <v>582</v>
      </c>
    </row>
    <row r="590" spans="1:13" x14ac:dyDescent="0.25">
      <c r="A590" s="389">
        <f t="shared" si="57"/>
        <v>583</v>
      </c>
      <c r="M590" s="389">
        <f t="shared" si="58"/>
        <v>583</v>
      </c>
    </row>
    <row r="591" spans="1:13" x14ac:dyDescent="0.25">
      <c r="A591" s="389">
        <f t="shared" si="57"/>
        <v>584</v>
      </c>
      <c r="M591" s="389">
        <f t="shared" si="58"/>
        <v>584</v>
      </c>
    </row>
    <row r="592" spans="1:13" x14ac:dyDescent="0.25">
      <c r="A592" s="389">
        <f t="shared" si="57"/>
        <v>585</v>
      </c>
      <c r="M592" s="389">
        <f t="shared" si="58"/>
        <v>585</v>
      </c>
    </row>
    <row r="593" spans="1:13" x14ac:dyDescent="0.25">
      <c r="A593" s="389">
        <f t="shared" si="57"/>
        <v>586</v>
      </c>
      <c r="M593" s="389">
        <f t="shared" si="58"/>
        <v>586</v>
      </c>
    </row>
    <row r="594" spans="1:13" x14ac:dyDescent="0.25">
      <c r="A594" s="389">
        <f t="shared" si="57"/>
        <v>587</v>
      </c>
      <c r="M594" s="389">
        <f t="shared" si="58"/>
        <v>587</v>
      </c>
    </row>
    <row r="595" spans="1:13" x14ac:dyDescent="0.25">
      <c r="A595" s="389">
        <f t="shared" si="57"/>
        <v>588</v>
      </c>
      <c r="M595" s="389">
        <f t="shared" si="58"/>
        <v>588</v>
      </c>
    </row>
    <row r="596" spans="1:13" x14ac:dyDescent="0.25">
      <c r="A596" s="389">
        <f t="shared" si="57"/>
        <v>589</v>
      </c>
      <c r="M596" s="389">
        <f t="shared" si="58"/>
        <v>589</v>
      </c>
    </row>
    <row r="597" spans="1:13" x14ac:dyDescent="0.25">
      <c r="A597" s="389">
        <f t="shared" si="57"/>
        <v>590</v>
      </c>
      <c r="M597" s="389">
        <f t="shared" si="58"/>
        <v>590</v>
      </c>
    </row>
    <row r="598" spans="1:13" x14ac:dyDescent="0.25">
      <c r="A598" s="389">
        <f t="shared" si="57"/>
        <v>591</v>
      </c>
      <c r="M598" s="389">
        <f t="shared" si="58"/>
        <v>591</v>
      </c>
    </row>
    <row r="599" spans="1:13" x14ac:dyDescent="0.25">
      <c r="A599" s="389">
        <f t="shared" si="57"/>
        <v>592</v>
      </c>
      <c r="M599" s="389">
        <f t="shared" si="58"/>
        <v>592</v>
      </c>
    </row>
    <row r="600" spans="1:13" x14ac:dyDescent="0.25">
      <c r="A600" s="389">
        <f t="shared" si="57"/>
        <v>593</v>
      </c>
      <c r="M600" s="389">
        <f t="shared" si="58"/>
        <v>593</v>
      </c>
    </row>
    <row r="601" spans="1:13" x14ac:dyDescent="0.25">
      <c r="A601" s="389">
        <f t="shared" si="57"/>
        <v>594</v>
      </c>
      <c r="M601" s="389">
        <f t="shared" si="58"/>
        <v>594</v>
      </c>
    </row>
    <row r="602" spans="1:13" x14ac:dyDescent="0.25">
      <c r="A602" s="20"/>
    </row>
    <row r="603" spans="1:13" x14ac:dyDescent="0.25">
      <c r="A603" s="20"/>
    </row>
    <row r="604" spans="1:13" x14ac:dyDescent="0.25">
      <c r="A604" s="20"/>
    </row>
    <row r="605" spans="1:13" x14ac:dyDescent="0.25">
      <c r="A605" s="20"/>
    </row>
    <row r="606" spans="1:13" x14ac:dyDescent="0.25">
      <c r="A606" s="20"/>
    </row>
    <row r="607" spans="1:13" x14ac:dyDescent="0.25">
      <c r="A607" s="20"/>
    </row>
    <row r="608" spans="1:13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</sheetData>
  <mergeCells count="2">
    <mergeCell ref="AK9:AK10"/>
    <mergeCell ref="AL9:AU9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X74"/>
  <sheetViews>
    <sheetView topLeftCell="A54" zoomScale="70" zoomScaleNormal="70" workbookViewId="0">
      <selection activeCell="M60" sqref="M60"/>
    </sheetView>
  </sheetViews>
  <sheetFormatPr baseColWidth="10" defaultRowHeight="15" x14ac:dyDescent="0.25"/>
  <sheetData>
    <row r="1" spans="1:21" ht="19.5" x14ac:dyDescent="0.25">
      <c r="A1" s="396" t="s">
        <v>1140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</row>
    <row r="5" spans="1:21" x14ac:dyDescent="0.25">
      <c r="A5" s="393" t="s">
        <v>1139</v>
      </c>
      <c r="B5" s="393"/>
      <c r="C5" s="393"/>
      <c r="D5" s="393"/>
      <c r="E5" s="393"/>
      <c r="F5" s="407" t="s">
        <v>1138</v>
      </c>
      <c r="G5" s="437"/>
      <c r="H5" s="437"/>
      <c r="I5" s="437"/>
      <c r="J5" s="436"/>
      <c r="K5" s="435"/>
    </row>
    <row r="6" spans="1:21" x14ac:dyDescent="0.25">
      <c r="A6" s="395" t="s">
        <v>451</v>
      </c>
      <c r="B6" s="390" t="s">
        <v>1055</v>
      </c>
      <c r="C6" s="390" t="s">
        <v>1054</v>
      </c>
      <c r="D6" s="390" t="s">
        <v>1053</v>
      </c>
      <c r="E6" s="390" t="s">
        <v>1052</v>
      </c>
      <c r="F6" s="390" t="s">
        <v>1051</v>
      </c>
      <c r="G6" s="390" t="s">
        <v>1050</v>
      </c>
      <c r="H6" s="390" t="s">
        <v>1049</v>
      </c>
      <c r="I6" s="390"/>
      <c r="J6" s="390" t="s">
        <v>1085</v>
      </c>
      <c r="K6" s="390"/>
    </row>
    <row r="7" spans="1:21" x14ac:dyDescent="0.25">
      <c r="A7" s="390" t="s">
        <v>11</v>
      </c>
      <c r="B7" s="404"/>
      <c r="C7" s="404"/>
      <c r="E7" s="404"/>
      <c r="F7" s="404"/>
      <c r="I7" s="404"/>
      <c r="J7">
        <f t="shared" ref="J7:J16" si="0">SUMSQ(B7:H7)</f>
        <v>0</v>
      </c>
      <c r="K7" s="430"/>
    </row>
    <row r="8" spans="1:21" x14ac:dyDescent="0.25">
      <c r="A8" s="390" t="s">
        <v>12</v>
      </c>
      <c r="B8" s="405"/>
      <c r="C8" s="404"/>
      <c r="E8" s="404"/>
      <c r="F8" s="404"/>
      <c r="I8" s="404"/>
      <c r="J8">
        <f t="shared" si="0"/>
        <v>0</v>
      </c>
      <c r="K8" s="430"/>
    </row>
    <row r="9" spans="1:21" x14ac:dyDescent="0.25">
      <c r="A9" s="390" t="s">
        <v>13</v>
      </c>
      <c r="B9" s="405"/>
      <c r="C9" s="404"/>
      <c r="E9" s="404"/>
      <c r="I9" s="404"/>
      <c r="J9">
        <f t="shared" si="0"/>
        <v>0</v>
      </c>
      <c r="K9" s="430"/>
    </row>
    <row r="10" spans="1:21" x14ac:dyDescent="0.25">
      <c r="A10" s="390" t="s">
        <v>14</v>
      </c>
      <c r="B10" s="405"/>
      <c r="C10" s="404"/>
      <c r="E10" s="404"/>
      <c r="I10" s="404"/>
      <c r="J10">
        <f t="shared" si="0"/>
        <v>0</v>
      </c>
      <c r="K10" s="430"/>
    </row>
    <row r="11" spans="1:21" x14ac:dyDescent="0.25">
      <c r="A11" s="390" t="s">
        <v>15</v>
      </c>
      <c r="B11" s="405"/>
      <c r="C11" s="404"/>
      <c r="E11" s="404"/>
      <c r="I11" s="404"/>
      <c r="J11">
        <f t="shared" si="0"/>
        <v>0</v>
      </c>
      <c r="K11" s="430"/>
    </row>
    <row r="12" spans="1:21" x14ac:dyDescent="0.25">
      <c r="A12" s="390" t="s">
        <v>16</v>
      </c>
      <c r="B12" s="404"/>
      <c r="C12" s="404"/>
      <c r="E12" s="404"/>
      <c r="G12" s="404"/>
      <c r="H12" s="404"/>
      <c r="I12" s="404"/>
      <c r="J12">
        <f t="shared" si="0"/>
        <v>0</v>
      </c>
      <c r="K12" s="430"/>
    </row>
    <row r="13" spans="1:21" x14ac:dyDescent="0.25">
      <c r="A13" s="390" t="s">
        <v>17</v>
      </c>
      <c r="B13" s="404"/>
      <c r="C13" s="404"/>
      <c r="J13">
        <f t="shared" si="0"/>
        <v>0</v>
      </c>
      <c r="L13" s="434" t="s">
        <v>1137</v>
      </c>
      <c r="M13" s="406"/>
      <c r="N13" s="433"/>
      <c r="O13" s="433"/>
      <c r="P13" s="433"/>
      <c r="Q13" s="431"/>
      <c r="R13" s="431"/>
      <c r="S13" s="406"/>
      <c r="T13" s="406"/>
      <c r="U13" s="406"/>
    </row>
    <row r="14" spans="1:21" x14ac:dyDescent="0.25">
      <c r="A14" s="390" t="s">
        <v>18</v>
      </c>
      <c r="B14" s="404"/>
      <c r="C14" s="404"/>
      <c r="J14">
        <f t="shared" si="0"/>
        <v>0</v>
      </c>
      <c r="L14" s="404"/>
      <c r="N14" s="404"/>
      <c r="O14" s="404"/>
      <c r="P14" s="404"/>
      <c r="Q14" s="430"/>
      <c r="R14" s="430"/>
    </row>
    <row r="15" spans="1:21" x14ac:dyDescent="0.25">
      <c r="A15" s="390" t="s">
        <v>618</v>
      </c>
      <c r="B15" s="405"/>
      <c r="C15" s="404"/>
      <c r="J15">
        <f t="shared" si="0"/>
        <v>0</v>
      </c>
      <c r="L15" s="404"/>
    </row>
    <row r="16" spans="1:21" x14ac:dyDescent="0.25">
      <c r="A16" s="390" t="s">
        <v>619</v>
      </c>
      <c r="B16" s="405"/>
      <c r="C16" s="404"/>
      <c r="J16">
        <f t="shared" si="0"/>
        <v>0</v>
      </c>
      <c r="L16" s="404"/>
      <c r="M16" s="404"/>
      <c r="N16" s="404"/>
      <c r="O16" s="404"/>
      <c r="P16" s="404"/>
      <c r="Q16" s="432"/>
      <c r="R16" s="430"/>
    </row>
    <row r="17" spans="1:24" x14ac:dyDescent="0.25">
      <c r="A17" s="390" t="s">
        <v>1136</v>
      </c>
      <c r="L17" s="406" t="s">
        <v>1135</v>
      </c>
      <c r="M17" s="406"/>
      <c r="N17" s="406"/>
      <c r="O17" s="406"/>
      <c r="P17" s="406"/>
      <c r="Q17" s="431"/>
      <c r="R17" s="431"/>
      <c r="S17" s="406"/>
      <c r="T17" s="406"/>
      <c r="U17" s="406"/>
      <c r="V17" s="406"/>
    </row>
    <row r="18" spans="1:24" x14ac:dyDescent="0.25">
      <c r="A18" s="412" t="s">
        <v>1080</v>
      </c>
      <c r="B18" s="404"/>
      <c r="C18" s="404"/>
      <c r="J18" s="411">
        <f>SUM(B18:C18)</f>
        <v>0</v>
      </c>
      <c r="K18" s="430"/>
    </row>
    <row r="19" spans="1:24" x14ac:dyDescent="0.25">
      <c r="A19" s="410" t="s">
        <v>1078</v>
      </c>
      <c r="B19" s="409"/>
      <c r="C19" s="409"/>
      <c r="J19" s="408">
        <f>SUM(B19:C19)</f>
        <v>0</v>
      </c>
    </row>
    <row r="21" spans="1:24" x14ac:dyDescent="0.25">
      <c r="B21" t="s">
        <v>1134</v>
      </c>
    </row>
    <row r="22" spans="1:24" x14ac:dyDescent="0.25">
      <c r="B22" t="s">
        <v>1133</v>
      </c>
    </row>
    <row r="23" spans="1:24" x14ac:dyDescent="0.25">
      <c r="B23" s="429" t="s">
        <v>1132</v>
      </c>
    </row>
    <row r="24" spans="1:24" x14ac:dyDescent="0.25">
      <c r="B24" s="404"/>
    </row>
    <row r="25" spans="1:24" x14ac:dyDescent="0.25">
      <c r="B25" t="s">
        <v>1131</v>
      </c>
    </row>
    <row r="26" spans="1:24" x14ac:dyDescent="0.25">
      <c r="B26" t="s">
        <v>1130</v>
      </c>
    </row>
    <row r="28" spans="1:24" x14ac:dyDescent="0.25">
      <c r="B28" t="s">
        <v>1129</v>
      </c>
    </row>
    <row r="29" spans="1:24" x14ac:dyDescent="0.25">
      <c r="I29" s="428" t="s">
        <v>1128</v>
      </c>
      <c r="J29" s="428"/>
    </row>
    <row r="30" spans="1:24" x14ac:dyDescent="0.25">
      <c r="A30" s="393" t="s">
        <v>1127</v>
      </c>
      <c r="B30" s="393"/>
      <c r="C30" s="393"/>
      <c r="D30" s="393"/>
      <c r="E30" s="393"/>
      <c r="F30" s="393" t="s">
        <v>1126</v>
      </c>
      <c r="G30" s="393"/>
      <c r="H30" s="393"/>
      <c r="I30" s="393"/>
      <c r="J30" s="393"/>
      <c r="K30" s="393"/>
      <c r="M30" s="406" t="s">
        <v>1125</v>
      </c>
      <c r="N30" s="406"/>
      <c r="O30" s="406"/>
      <c r="P30" s="406"/>
      <c r="Q30" s="406"/>
      <c r="R30" s="406"/>
      <c r="S30" s="406"/>
      <c r="T30" s="406"/>
      <c r="U30" s="406"/>
      <c r="V30" s="406"/>
      <c r="W30" s="406"/>
      <c r="X30" s="406"/>
    </row>
    <row r="31" spans="1:24" x14ac:dyDescent="0.25">
      <c r="A31" s="395" t="s">
        <v>1124</v>
      </c>
      <c r="B31" s="390" t="s">
        <v>11</v>
      </c>
      <c r="C31" s="390" t="s">
        <v>12</v>
      </c>
      <c r="D31" s="390" t="s">
        <v>13</v>
      </c>
      <c r="E31" s="390" t="s">
        <v>14</v>
      </c>
      <c r="F31" s="390" t="s">
        <v>15</v>
      </c>
      <c r="G31" s="390" t="s">
        <v>16</v>
      </c>
      <c r="H31" s="390" t="s">
        <v>17</v>
      </c>
      <c r="I31" s="390" t="s">
        <v>18</v>
      </c>
      <c r="J31" s="390" t="s">
        <v>618</v>
      </c>
      <c r="K31" s="390" t="s">
        <v>619</v>
      </c>
      <c r="M31" s="406" t="s">
        <v>1123</v>
      </c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</row>
    <row r="32" spans="1:24" x14ac:dyDescent="0.25">
      <c r="A32" s="390" t="s">
        <v>11</v>
      </c>
      <c r="B32" s="399" t="e">
        <f t="array" ref="B32:K41">MMULT(B7:C16,TRANSPOSE(B7:C16))</f>
        <v>#VALUE!</v>
      </c>
      <c r="C32" s="399" t="e">
        <v>#VALUE!</v>
      </c>
      <c r="D32" s="399" t="e">
        <v>#VALUE!</v>
      </c>
      <c r="E32" s="399" t="e">
        <v>#VALUE!</v>
      </c>
      <c r="F32" s="399" t="e">
        <v>#VALUE!</v>
      </c>
      <c r="G32" s="399" t="e">
        <v>#VALUE!</v>
      </c>
      <c r="H32" s="399" t="e">
        <v>#VALUE!</v>
      </c>
      <c r="I32" s="399" t="e">
        <v>#VALUE!</v>
      </c>
      <c r="J32" s="399" t="e">
        <v>#VALUE!</v>
      </c>
      <c r="K32" s="399" t="e">
        <v>#VALUE!</v>
      </c>
      <c r="M32" s="427" t="s">
        <v>1122</v>
      </c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6"/>
    </row>
    <row r="33" spans="1:24" x14ac:dyDescent="0.25">
      <c r="A33" s="390" t="s">
        <v>12</v>
      </c>
      <c r="B33" s="399" t="e">
        <v>#VALUE!</v>
      </c>
      <c r="C33" s="399" t="e">
        <v>#VALUE!</v>
      </c>
      <c r="D33" s="399" t="e">
        <v>#VALUE!</v>
      </c>
      <c r="E33" s="399" t="e">
        <v>#VALUE!</v>
      </c>
      <c r="F33" s="399" t="e">
        <v>#VALUE!</v>
      </c>
      <c r="G33" s="399" t="e">
        <v>#VALUE!</v>
      </c>
      <c r="H33" s="399" t="e">
        <v>#VALUE!</v>
      </c>
      <c r="I33" s="399" t="e">
        <v>#VALUE!</v>
      </c>
      <c r="J33" s="399" t="e">
        <v>#VALUE!</v>
      </c>
      <c r="K33" s="399" t="e">
        <v>#VALUE!</v>
      </c>
      <c r="M33" s="406" t="s">
        <v>1121</v>
      </c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</row>
    <row r="34" spans="1:24" x14ac:dyDescent="0.25">
      <c r="A34" s="390" t="s">
        <v>13</v>
      </c>
      <c r="B34" s="402" t="e">
        <v>#VALUE!</v>
      </c>
      <c r="C34" s="402" t="e">
        <v>#VALUE!</v>
      </c>
      <c r="D34" s="402" t="e">
        <v>#VALUE!</v>
      </c>
      <c r="E34" s="402" t="e">
        <v>#VALUE!</v>
      </c>
      <c r="F34" s="402" t="e">
        <v>#VALUE!</v>
      </c>
      <c r="G34" s="402" t="e">
        <v>#VALUE!</v>
      </c>
      <c r="H34" s="402" t="e">
        <v>#VALUE!</v>
      </c>
      <c r="I34" s="402" t="e">
        <v>#VALUE!</v>
      </c>
      <c r="J34" s="402" t="e">
        <v>#VALUE!</v>
      </c>
      <c r="K34" s="402" t="e">
        <v>#VALUE!</v>
      </c>
      <c r="M34" s="406" t="s">
        <v>1120</v>
      </c>
      <c r="N34" s="406"/>
      <c r="O34" s="406"/>
      <c r="P34" s="406"/>
      <c r="Q34" s="406"/>
      <c r="R34" s="406"/>
      <c r="S34" s="406"/>
      <c r="T34" s="406"/>
      <c r="U34" s="406"/>
      <c r="V34" s="406"/>
      <c r="W34" s="406"/>
      <c r="X34" s="406"/>
    </row>
    <row r="35" spans="1:24" x14ac:dyDescent="0.25">
      <c r="A35" s="390" t="s">
        <v>14</v>
      </c>
      <c r="B35" s="402" t="e">
        <v>#VALUE!</v>
      </c>
      <c r="C35" s="402" t="e">
        <v>#VALUE!</v>
      </c>
      <c r="D35" s="402" t="e">
        <v>#VALUE!</v>
      </c>
      <c r="E35" s="402" t="e">
        <v>#VALUE!</v>
      </c>
      <c r="F35" s="402" t="e">
        <v>#VALUE!</v>
      </c>
      <c r="G35" s="402" t="e">
        <v>#VALUE!</v>
      </c>
      <c r="H35" s="402" t="e">
        <v>#VALUE!</v>
      </c>
      <c r="I35" s="402" t="e">
        <v>#VALUE!</v>
      </c>
      <c r="J35" s="402" t="e">
        <v>#VALUE!</v>
      </c>
      <c r="K35" s="402" t="e">
        <v>#VALUE!</v>
      </c>
      <c r="M35" s="406"/>
      <c r="N35" s="406"/>
      <c r="O35" s="406"/>
      <c r="P35" s="406"/>
      <c r="Q35" s="406"/>
      <c r="R35" s="406"/>
      <c r="S35" s="406"/>
      <c r="T35" s="406"/>
      <c r="U35" s="406"/>
      <c r="V35" s="406"/>
      <c r="W35" s="406"/>
      <c r="X35" s="406"/>
    </row>
    <row r="36" spans="1:24" x14ac:dyDescent="0.25">
      <c r="A36" s="390" t="s">
        <v>15</v>
      </c>
      <c r="B36" s="402" t="e">
        <v>#VALUE!</v>
      </c>
      <c r="C36" s="402" t="e">
        <v>#VALUE!</v>
      </c>
      <c r="D36" s="402" t="e">
        <v>#VALUE!</v>
      </c>
      <c r="E36" s="402" t="e">
        <v>#VALUE!</v>
      </c>
      <c r="F36" s="402" t="e">
        <v>#VALUE!</v>
      </c>
      <c r="G36" s="402" t="e">
        <v>#VALUE!</v>
      </c>
      <c r="H36" s="402" t="e">
        <v>#VALUE!</v>
      </c>
      <c r="I36" s="402" t="e">
        <v>#VALUE!</v>
      </c>
      <c r="J36" s="402" t="e">
        <v>#VALUE!</v>
      </c>
      <c r="K36" s="402" t="e">
        <v>#VALUE!</v>
      </c>
    </row>
    <row r="37" spans="1:24" x14ac:dyDescent="0.25">
      <c r="A37" s="390" t="s">
        <v>16</v>
      </c>
      <c r="B37" s="402" t="e">
        <v>#VALUE!</v>
      </c>
      <c r="C37" s="402" t="e">
        <v>#VALUE!</v>
      </c>
      <c r="D37" s="402" t="e">
        <v>#VALUE!</v>
      </c>
      <c r="E37" s="402" t="e">
        <v>#VALUE!</v>
      </c>
      <c r="F37" s="402" t="e">
        <v>#VALUE!</v>
      </c>
      <c r="G37" s="402" t="e">
        <v>#VALUE!</v>
      </c>
      <c r="H37" s="402" t="e">
        <v>#VALUE!</v>
      </c>
      <c r="I37" s="402" t="e">
        <v>#VALUE!</v>
      </c>
      <c r="J37" s="402" t="e">
        <v>#VALUE!</v>
      </c>
      <c r="K37" s="402" t="e">
        <v>#VALUE!</v>
      </c>
      <c r="M37" t="s">
        <v>1119</v>
      </c>
    </row>
    <row r="38" spans="1:24" x14ac:dyDescent="0.25">
      <c r="A38" s="390" t="s">
        <v>17</v>
      </c>
      <c r="B38" s="402" t="e">
        <v>#VALUE!</v>
      </c>
      <c r="C38" s="402" t="e">
        <v>#VALUE!</v>
      </c>
      <c r="D38" s="402" t="e">
        <v>#VALUE!</v>
      </c>
      <c r="E38" s="402" t="e">
        <v>#VALUE!</v>
      </c>
      <c r="F38" s="402" t="e">
        <v>#VALUE!</v>
      </c>
      <c r="G38" s="402" t="e">
        <v>#VALUE!</v>
      </c>
      <c r="H38" s="402" t="e">
        <v>#VALUE!</v>
      </c>
      <c r="I38" s="402" t="e">
        <v>#VALUE!</v>
      </c>
      <c r="J38" s="402" t="e">
        <v>#VALUE!</v>
      </c>
      <c r="K38" s="402" t="e">
        <v>#VALUE!</v>
      </c>
    </row>
    <row r="39" spans="1:24" x14ac:dyDescent="0.25">
      <c r="A39" s="390" t="s">
        <v>18</v>
      </c>
      <c r="B39" s="402" t="e">
        <v>#VALUE!</v>
      </c>
      <c r="C39" s="402" t="e">
        <v>#VALUE!</v>
      </c>
      <c r="D39" s="402" t="e">
        <v>#VALUE!</v>
      </c>
      <c r="E39" s="402" t="e">
        <v>#VALUE!</v>
      </c>
      <c r="F39" s="402" t="e">
        <v>#VALUE!</v>
      </c>
      <c r="G39" s="402" t="e">
        <v>#VALUE!</v>
      </c>
      <c r="H39" s="402" t="e">
        <v>#VALUE!</v>
      </c>
      <c r="I39" s="402" t="e">
        <v>#VALUE!</v>
      </c>
      <c r="J39" s="402" t="e">
        <v>#VALUE!</v>
      </c>
      <c r="K39" s="402" t="e">
        <v>#VALUE!</v>
      </c>
    </row>
    <row r="40" spans="1:24" x14ac:dyDescent="0.25">
      <c r="A40" s="390" t="s">
        <v>618</v>
      </c>
      <c r="B40" s="402" t="e">
        <v>#VALUE!</v>
      </c>
      <c r="C40" s="402" t="e">
        <v>#VALUE!</v>
      </c>
      <c r="D40" s="402" t="e">
        <v>#VALUE!</v>
      </c>
      <c r="E40" s="402" t="e">
        <v>#VALUE!</v>
      </c>
      <c r="F40" s="402" t="e">
        <v>#VALUE!</v>
      </c>
      <c r="G40" s="402" t="e">
        <v>#VALUE!</v>
      </c>
      <c r="H40" s="402" t="e">
        <v>#VALUE!</v>
      </c>
      <c r="I40" s="402" t="e">
        <v>#VALUE!</v>
      </c>
      <c r="J40" s="402" t="e">
        <v>#VALUE!</v>
      </c>
      <c r="K40" s="402" t="e">
        <v>#VALUE!</v>
      </c>
    </row>
    <row r="41" spans="1:24" x14ac:dyDescent="0.25">
      <c r="A41" s="390" t="s">
        <v>619</v>
      </c>
      <c r="B41" s="402" t="e">
        <v>#VALUE!</v>
      </c>
      <c r="C41" s="402" t="e">
        <v>#VALUE!</v>
      </c>
      <c r="D41" s="402" t="e">
        <v>#VALUE!</v>
      </c>
      <c r="E41" s="402" t="e">
        <v>#VALUE!</v>
      </c>
      <c r="F41" s="402" t="e">
        <v>#VALUE!</v>
      </c>
      <c r="G41" s="402" t="e">
        <v>#VALUE!</v>
      </c>
      <c r="H41" s="402" t="e">
        <v>#VALUE!</v>
      </c>
      <c r="I41" s="402" t="e">
        <v>#VALUE!</v>
      </c>
      <c r="J41" s="402" t="e">
        <v>#VALUE!</v>
      </c>
      <c r="K41" s="402" t="e">
        <v>#VALUE!</v>
      </c>
    </row>
    <row r="44" spans="1:24" x14ac:dyDescent="0.25">
      <c r="A44" s="393" t="s">
        <v>1118</v>
      </c>
      <c r="B44" s="393"/>
      <c r="C44" s="393"/>
      <c r="D44" s="393"/>
      <c r="E44" s="393"/>
      <c r="F44" s="393" t="s">
        <v>1117</v>
      </c>
      <c r="G44" s="393"/>
      <c r="H44" s="393"/>
      <c r="I44" s="393"/>
      <c r="J44" s="393"/>
      <c r="K44" s="393"/>
      <c r="M44" s="406" t="s">
        <v>1116</v>
      </c>
      <c r="N44" s="406"/>
      <c r="O44" s="406"/>
      <c r="P44" s="406"/>
      <c r="Q44" s="406"/>
    </row>
    <row r="45" spans="1:24" x14ac:dyDescent="0.25">
      <c r="A45" s="395" t="s">
        <v>1108</v>
      </c>
      <c r="B45" s="390" t="s">
        <v>11</v>
      </c>
      <c r="C45" s="390" t="s">
        <v>12</v>
      </c>
      <c r="D45" s="390" t="s">
        <v>13</v>
      </c>
      <c r="E45" s="390" t="s">
        <v>14</v>
      </c>
      <c r="F45" s="390" t="s">
        <v>15</v>
      </c>
      <c r="G45" s="390" t="s">
        <v>16</v>
      </c>
      <c r="H45" s="390" t="s">
        <v>17</v>
      </c>
      <c r="I45" s="390" t="s">
        <v>18</v>
      </c>
      <c r="J45" s="390" t="s">
        <v>618</v>
      </c>
      <c r="K45" s="390" t="s">
        <v>619</v>
      </c>
      <c r="M45" s="406" t="s">
        <v>1115</v>
      </c>
      <c r="N45" s="406"/>
      <c r="O45" s="406"/>
      <c r="P45" s="406"/>
      <c r="Q45" s="406"/>
      <c r="R45" s="406"/>
      <c r="S45" s="406"/>
      <c r="T45" s="406"/>
    </row>
    <row r="46" spans="1:24" x14ac:dyDescent="0.25">
      <c r="A46" s="390" t="s">
        <v>11</v>
      </c>
      <c r="B46" s="399" t="e">
        <f t="array" ref="B46:K55">R_-B32:K41</f>
        <v>#NAME?</v>
      </c>
      <c r="C46" s="399" t="e">
        <v>#NAME?</v>
      </c>
      <c r="D46" s="399" t="e">
        <v>#NAME?</v>
      </c>
      <c r="E46" s="399" t="e">
        <v>#NAME?</v>
      </c>
      <c r="F46" s="399" t="e">
        <v>#NAME?</v>
      </c>
      <c r="G46" s="399" t="e">
        <v>#NAME?</v>
      </c>
      <c r="H46" s="399" t="e">
        <v>#NAME?</v>
      </c>
      <c r="I46" s="399" t="e">
        <v>#NAME?</v>
      </c>
      <c r="J46" s="399" t="e">
        <v>#NAME?</v>
      </c>
      <c r="K46" s="399" t="e">
        <v>#NAME?</v>
      </c>
    </row>
    <row r="47" spans="1:24" x14ac:dyDescent="0.25">
      <c r="A47" s="390" t="s">
        <v>12</v>
      </c>
      <c r="B47" s="399" t="e">
        <v>#NAME?</v>
      </c>
      <c r="C47" s="399" t="e">
        <v>#NAME?</v>
      </c>
      <c r="D47" s="399" t="e">
        <v>#NAME?</v>
      </c>
      <c r="E47" s="399" t="e">
        <v>#NAME?</v>
      </c>
      <c r="F47" s="399" t="e">
        <v>#NAME?</v>
      </c>
      <c r="G47" s="399" t="e">
        <v>#NAME?</v>
      </c>
      <c r="H47" s="399" t="e">
        <v>#NAME?</v>
      </c>
      <c r="I47" s="399" t="e">
        <v>#NAME?</v>
      </c>
      <c r="J47" s="399" t="e">
        <v>#NAME?</v>
      </c>
      <c r="K47" s="399" t="e">
        <v>#NAME?</v>
      </c>
    </row>
    <row r="48" spans="1:24" x14ac:dyDescent="0.25">
      <c r="A48" s="390" t="s">
        <v>13</v>
      </c>
      <c r="B48" s="402" t="e">
        <v>#NAME?</v>
      </c>
      <c r="C48" s="402" t="e">
        <v>#NAME?</v>
      </c>
      <c r="D48" s="402" t="e">
        <v>#NAME?</v>
      </c>
      <c r="E48" s="402" t="e">
        <v>#NAME?</v>
      </c>
      <c r="F48" s="402" t="e">
        <v>#NAME?</v>
      </c>
      <c r="G48" s="402" t="e">
        <v>#NAME?</v>
      </c>
      <c r="H48" s="402" t="e">
        <v>#NAME?</v>
      </c>
      <c r="I48" s="402" t="e">
        <v>#NAME?</v>
      </c>
      <c r="J48" s="402" t="e">
        <v>#NAME?</v>
      </c>
      <c r="K48" s="402" t="e">
        <v>#NAME?</v>
      </c>
    </row>
    <row r="49" spans="1:17" x14ac:dyDescent="0.25">
      <c r="A49" s="390" t="s">
        <v>14</v>
      </c>
      <c r="B49" s="402" t="e">
        <v>#NAME?</v>
      </c>
      <c r="C49" s="402" t="e">
        <v>#NAME?</v>
      </c>
      <c r="D49" s="402" t="e">
        <v>#NAME?</v>
      </c>
      <c r="E49" s="402" t="e">
        <v>#NAME?</v>
      </c>
      <c r="F49" s="402" t="e">
        <v>#NAME?</v>
      </c>
      <c r="G49" s="402" t="e">
        <v>#NAME?</v>
      </c>
      <c r="H49" s="402" t="e">
        <v>#NAME?</v>
      </c>
      <c r="I49" s="402" t="e">
        <v>#NAME?</v>
      </c>
      <c r="J49" s="402" t="e">
        <v>#NAME?</v>
      </c>
      <c r="K49" s="402" t="e">
        <v>#NAME?</v>
      </c>
    </row>
    <row r="50" spans="1:17" x14ac:dyDescent="0.25">
      <c r="A50" s="390" t="s">
        <v>15</v>
      </c>
      <c r="B50" s="402" t="e">
        <v>#NAME?</v>
      </c>
      <c r="C50" s="402" t="e">
        <v>#NAME?</v>
      </c>
      <c r="D50" s="402" t="e">
        <v>#NAME?</v>
      </c>
      <c r="E50" s="402" t="e">
        <v>#NAME?</v>
      </c>
      <c r="F50" s="402" t="e">
        <v>#NAME?</v>
      </c>
      <c r="G50" s="402" t="e">
        <v>#NAME?</v>
      </c>
      <c r="H50" s="402" t="e">
        <v>#NAME?</v>
      </c>
      <c r="I50" s="402" t="e">
        <v>#NAME?</v>
      </c>
      <c r="J50" s="402" t="e">
        <v>#NAME?</v>
      </c>
      <c r="K50" s="402" t="e">
        <v>#NAME?</v>
      </c>
    </row>
    <row r="51" spans="1:17" x14ac:dyDescent="0.25">
      <c r="A51" s="390" t="s">
        <v>16</v>
      </c>
      <c r="B51" s="402" t="e">
        <v>#NAME?</v>
      </c>
      <c r="C51" s="402" t="e">
        <v>#NAME?</v>
      </c>
      <c r="D51" s="402" t="e">
        <v>#NAME?</v>
      </c>
      <c r="E51" s="402" t="e">
        <v>#NAME?</v>
      </c>
      <c r="F51" s="402" t="e">
        <v>#NAME?</v>
      </c>
      <c r="G51" s="402" t="e">
        <v>#NAME?</v>
      </c>
      <c r="H51" s="402" t="e">
        <v>#NAME?</v>
      </c>
      <c r="I51" s="402" t="e">
        <v>#NAME?</v>
      </c>
      <c r="J51" s="402" t="e">
        <v>#NAME?</v>
      </c>
      <c r="K51" s="402" t="e">
        <v>#NAME?</v>
      </c>
    </row>
    <row r="52" spans="1:17" x14ac:dyDescent="0.25">
      <c r="A52" s="390" t="s">
        <v>17</v>
      </c>
      <c r="B52" s="402" t="e">
        <v>#NAME?</v>
      </c>
      <c r="C52" s="402" t="e">
        <v>#NAME?</v>
      </c>
      <c r="D52" s="402" t="e">
        <v>#NAME?</v>
      </c>
      <c r="E52" s="402" t="e">
        <v>#NAME?</v>
      </c>
      <c r="F52" s="402" t="e">
        <v>#NAME?</v>
      </c>
      <c r="G52" s="402" t="e">
        <v>#NAME?</v>
      </c>
      <c r="H52" s="402" t="e">
        <v>#NAME?</v>
      </c>
      <c r="I52" s="402" t="e">
        <v>#NAME?</v>
      </c>
      <c r="J52" s="402" t="e">
        <v>#NAME?</v>
      </c>
      <c r="K52" s="402" t="e">
        <v>#NAME?</v>
      </c>
    </row>
    <row r="53" spans="1:17" x14ac:dyDescent="0.25">
      <c r="A53" s="390" t="s">
        <v>18</v>
      </c>
      <c r="B53" s="402" t="e">
        <v>#NAME?</v>
      </c>
      <c r="C53" s="402" t="e">
        <v>#NAME?</v>
      </c>
      <c r="D53" s="402" t="e">
        <v>#NAME?</v>
      </c>
      <c r="E53" s="402" t="e">
        <v>#NAME?</v>
      </c>
      <c r="F53" s="402" t="e">
        <v>#NAME?</v>
      </c>
      <c r="G53" s="402" t="e">
        <v>#NAME?</v>
      </c>
      <c r="H53" s="402" t="e">
        <v>#NAME?</v>
      </c>
      <c r="I53" s="402" t="e">
        <v>#NAME?</v>
      </c>
      <c r="J53" s="402" t="e">
        <v>#NAME?</v>
      </c>
      <c r="K53" s="402" t="e">
        <v>#NAME?</v>
      </c>
    </row>
    <row r="54" spans="1:17" x14ac:dyDescent="0.25">
      <c r="A54" s="390" t="s">
        <v>618</v>
      </c>
      <c r="B54" s="402" t="e">
        <v>#NAME?</v>
      </c>
      <c r="C54" s="402" t="e">
        <v>#NAME?</v>
      </c>
      <c r="D54" s="402" t="e">
        <v>#NAME?</v>
      </c>
      <c r="E54" s="402" t="e">
        <v>#NAME?</v>
      </c>
      <c r="F54" s="402" t="e">
        <v>#NAME?</v>
      </c>
      <c r="G54" s="402" t="e">
        <v>#NAME?</v>
      </c>
      <c r="H54" s="402" t="e">
        <v>#NAME?</v>
      </c>
      <c r="I54" s="402" t="e">
        <v>#NAME?</v>
      </c>
      <c r="J54" s="402" t="e">
        <v>#NAME?</v>
      </c>
      <c r="K54" s="402" t="e">
        <v>#NAME?</v>
      </c>
    </row>
    <row r="55" spans="1:17" x14ac:dyDescent="0.25">
      <c r="A55" s="390" t="s">
        <v>619</v>
      </c>
      <c r="B55" s="402" t="e">
        <v>#NAME?</v>
      </c>
      <c r="C55" s="402" t="e">
        <v>#NAME?</v>
      </c>
      <c r="D55" s="402" t="e">
        <v>#NAME?</v>
      </c>
      <c r="E55" s="402" t="e">
        <v>#NAME?</v>
      </c>
      <c r="F55" s="402" t="e">
        <v>#NAME?</v>
      </c>
      <c r="G55" s="402" t="e">
        <v>#NAME?</v>
      </c>
      <c r="H55" s="402" t="e">
        <v>#NAME?</v>
      </c>
      <c r="I55" s="402" t="e">
        <v>#NAME?</v>
      </c>
      <c r="J55" s="402" t="e">
        <v>#NAME?</v>
      </c>
      <c r="K55" s="402" t="e">
        <v>#NAME?</v>
      </c>
    </row>
    <row r="58" spans="1:17" x14ac:dyDescent="0.25">
      <c r="A58" s="393" t="s">
        <v>1114</v>
      </c>
      <c r="B58" s="393"/>
      <c r="C58" s="393"/>
      <c r="D58" s="393"/>
      <c r="E58" s="393"/>
      <c r="F58" s="393"/>
      <c r="G58" s="393"/>
      <c r="H58" s="393"/>
      <c r="I58" s="393"/>
      <c r="J58" s="393"/>
      <c r="K58" s="393"/>
    </row>
    <row r="59" spans="1:17" x14ac:dyDescent="0.25">
      <c r="D59" s="426" t="s">
        <v>615</v>
      </c>
      <c r="E59" s="426" t="s">
        <v>1113</v>
      </c>
      <c r="F59" s="426" t="s">
        <v>1112</v>
      </c>
      <c r="I59" t="s">
        <v>1112</v>
      </c>
      <c r="J59" t="s">
        <v>1111</v>
      </c>
      <c r="M59" s="406" t="s">
        <v>1110</v>
      </c>
      <c r="N59" s="406"/>
      <c r="O59" s="406"/>
      <c r="P59" s="406"/>
      <c r="Q59" s="406"/>
    </row>
    <row r="60" spans="1:17" x14ac:dyDescent="0.25">
      <c r="D60">
        <f>n_cases-2</f>
        <v>-2</v>
      </c>
      <c r="E60" t="e">
        <f>_xlfn.T.INV.2T(0.05, D60)</f>
        <v>#NUM!</v>
      </c>
      <c r="F60" t="e">
        <f>E60/SQRT(D60+E60^2)</f>
        <v>#NUM!</v>
      </c>
    </row>
    <row r="61" spans="1:17" x14ac:dyDescent="0.25">
      <c r="H61" s="426" t="s">
        <v>1109</v>
      </c>
      <c r="I61" s="426"/>
      <c r="J61" s="426"/>
    </row>
    <row r="62" spans="1:17" x14ac:dyDescent="0.25">
      <c r="A62" s="395" t="s">
        <v>1108</v>
      </c>
      <c r="B62" s="390" t="s">
        <v>11</v>
      </c>
      <c r="C62" s="390" t="s">
        <v>12</v>
      </c>
      <c r="D62" s="390" t="s">
        <v>13</v>
      </c>
      <c r="E62" s="390" t="s">
        <v>14</v>
      </c>
      <c r="F62" s="390" t="s">
        <v>15</v>
      </c>
      <c r="G62" s="390" t="s">
        <v>16</v>
      </c>
      <c r="H62" s="390" t="s">
        <v>17</v>
      </c>
      <c r="I62" s="390" t="s">
        <v>18</v>
      </c>
      <c r="J62" s="390" t="s">
        <v>618</v>
      </c>
      <c r="K62" s="390" t="s">
        <v>619</v>
      </c>
    </row>
    <row r="63" spans="1:17" x14ac:dyDescent="0.25">
      <c r="A63" s="390" t="s">
        <v>11</v>
      </c>
      <c r="B63" s="399" t="e">
        <f t="shared" ref="B63:K63" si="1">IF(ABS(B46)&gt;$F$60, B46, "#")</f>
        <v>#NAME?</v>
      </c>
      <c r="C63" s="399" t="e">
        <f t="shared" si="1"/>
        <v>#NAME?</v>
      </c>
      <c r="D63" s="399" t="e">
        <f t="shared" si="1"/>
        <v>#NAME?</v>
      </c>
      <c r="E63" s="399" t="e">
        <f t="shared" si="1"/>
        <v>#NAME?</v>
      </c>
      <c r="F63" s="399" t="e">
        <f t="shared" si="1"/>
        <v>#NAME?</v>
      </c>
      <c r="G63" s="399" t="e">
        <f t="shared" si="1"/>
        <v>#NAME?</v>
      </c>
      <c r="H63" s="399" t="e">
        <f t="shared" si="1"/>
        <v>#NAME?</v>
      </c>
      <c r="I63" s="399" t="e">
        <f t="shared" si="1"/>
        <v>#NAME?</v>
      </c>
      <c r="J63" s="399" t="e">
        <f t="shared" si="1"/>
        <v>#NAME?</v>
      </c>
      <c r="K63" s="399" t="e">
        <f t="shared" si="1"/>
        <v>#NAME?</v>
      </c>
    </row>
    <row r="64" spans="1:17" x14ac:dyDescent="0.25">
      <c r="A64" s="390" t="s">
        <v>12</v>
      </c>
      <c r="B64" s="399" t="e">
        <f t="shared" ref="B64:K64" si="2">IF(ABS(B47)&gt;$F$60, B47, "#")</f>
        <v>#NAME?</v>
      </c>
      <c r="C64" s="399" t="e">
        <f t="shared" si="2"/>
        <v>#NAME?</v>
      </c>
      <c r="D64" s="399" t="e">
        <f t="shared" si="2"/>
        <v>#NAME?</v>
      </c>
      <c r="E64" s="399" t="e">
        <f t="shared" si="2"/>
        <v>#NAME?</v>
      </c>
      <c r="F64" s="399" t="e">
        <f t="shared" si="2"/>
        <v>#NAME?</v>
      </c>
      <c r="G64" s="399" t="e">
        <f t="shared" si="2"/>
        <v>#NAME?</v>
      </c>
      <c r="H64" s="399" t="e">
        <f t="shared" si="2"/>
        <v>#NAME?</v>
      </c>
      <c r="I64" s="399" t="e">
        <f t="shared" si="2"/>
        <v>#NAME?</v>
      </c>
      <c r="J64" s="399" t="e">
        <f t="shared" si="2"/>
        <v>#NAME?</v>
      </c>
      <c r="K64" s="399" t="e">
        <f t="shared" si="2"/>
        <v>#NAME?</v>
      </c>
    </row>
    <row r="65" spans="1:13" x14ac:dyDescent="0.25">
      <c r="A65" s="390" t="s">
        <v>13</v>
      </c>
      <c r="B65" s="399" t="e">
        <f t="shared" ref="B65:K65" si="3">IF(ABS(B48)&gt;$F$60, B48, "#")</f>
        <v>#NAME?</v>
      </c>
      <c r="C65" s="399" t="e">
        <f t="shared" si="3"/>
        <v>#NAME?</v>
      </c>
      <c r="D65" s="399" t="e">
        <f t="shared" si="3"/>
        <v>#NAME?</v>
      </c>
      <c r="E65" s="399" t="e">
        <f t="shared" si="3"/>
        <v>#NAME?</v>
      </c>
      <c r="F65" s="399" t="e">
        <f t="shared" si="3"/>
        <v>#NAME?</v>
      </c>
      <c r="G65" s="399" t="e">
        <f t="shared" si="3"/>
        <v>#NAME?</v>
      </c>
      <c r="H65" s="399" t="e">
        <f t="shared" si="3"/>
        <v>#NAME?</v>
      </c>
      <c r="I65" s="399" t="e">
        <f t="shared" si="3"/>
        <v>#NAME?</v>
      </c>
      <c r="J65" s="399" t="e">
        <f t="shared" si="3"/>
        <v>#NAME?</v>
      </c>
      <c r="K65" s="399" t="e">
        <f t="shared" si="3"/>
        <v>#NAME?</v>
      </c>
    </row>
    <row r="66" spans="1:13" x14ac:dyDescent="0.25">
      <c r="A66" s="390" t="s">
        <v>14</v>
      </c>
      <c r="B66" s="399" t="e">
        <f t="shared" ref="B66:K66" si="4">IF(ABS(B49)&gt;$F$60, B49, "#")</f>
        <v>#NAME?</v>
      </c>
      <c r="C66" s="399" t="e">
        <f t="shared" si="4"/>
        <v>#NAME?</v>
      </c>
      <c r="D66" s="399" t="e">
        <f t="shared" si="4"/>
        <v>#NAME?</v>
      </c>
      <c r="E66" s="399" t="e">
        <f t="shared" si="4"/>
        <v>#NAME?</v>
      </c>
      <c r="F66" s="399" t="e">
        <f t="shared" si="4"/>
        <v>#NAME?</v>
      </c>
      <c r="G66" s="399" t="e">
        <f t="shared" si="4"/>
        <v>#NAME?</v>
      </c>
      <c r="H66" s="399" t="e">
        <f t="shared" si="4"/>
        <v>#NAME?</v>
      </c>
      <c r="I66" s="399" t="e">
        <f t="shared" si="4"/>
        <v>#NAME?</v>
      </c>
      <c r="J66" s="399" t="e">
        <f t="shared" si="4"/>
        <v>#NAME?</v>
      </c>
      <c r="K66" s="399" t="e">
        <f t="shared" si="4"/>
        <v>#NAME?</v>
      </c>
    </row>
    <row r="67" spans="1:13" x14ac:dyDescent="0.25">
      <c r="A67" s="390" t="s">
        <v>15</v>
      </c>
      <c r="B67" s="399" t="e">
        <f t="shared" ref="B67:K67" si="5">IF(ABS(B50)&gt;$F$60, B50, "#")</f>
        <v>#NAME?</v>
      </c>
      <c r="C67" s="399" t="e">
        <f t="shared" si="5"/>
        <v>#NAME?</v>
      </c>
      <c r="D67" s="399" t="e">
        <f t="shared" si="5"/>
        <v>#NAME?</v>
      </c>
      <c r="E67" s="399" t="e">
        <f t="shared" si="5"/>
        <v>#NAME?</v>
      </c>
      <c r="F67" s="399" t="e">
        <f t="shared" si="5"/>
        <v>#NAME?</v>
      </c>
      <c r="G67" s="399" t="e">
        <f t="shared" si="5"/>
        <v>#NAME?</v>
      </c>
      <c r="H67" s="399" t="e">
        <f t="shared" si="5"/>
        <v>#NAME?</v>
      </c>
      <c r="I67" s="399" t="e">
        <f t="shared" si="5"/>
        <v>#NAME?</v>
      </c>
      <c r="J67" s="399" t="e">
        <f t="shared" si="5"/>
        <v>#NAME?</v>
      </c>
      <c r="K67" s="399" t="e">
        <f t="shared" si="5"/>
        <v>#NAME?</v>
      </c>
    </row>
    <row r="68" spans="1:13" x14ac:dyDescent="0.25">
      <c r="A68" s="390" t="s">
        <v>16</v>
      </c>
      <c r="B68" s="399" t="e">
        <f t="shared" ref="B68:K68" si="6">IF(ABS(B51)&gt;$F$60, B51, "#")</f>
        <v>#NAME?</v>
      </c>
      <c r="C68" s="399" t="e">
        <f t="shared" si="6"/>
        <v>#NAME?</v>
      </c>
      <c r="D68" s="399" t="e">
        <f t="shared" si="6"/>
        <v>#NAME?</v>
      </c>
      <c r="E68" s="399" t="e">
        <f t="shared" si="6"/>
        <v>#NAME?</v>
      </c>
      <c r="F68" s="399" t="e">
        <f t="shared" si="6"/>
        <v>#NAME?</v>
      </c>
      <c r="G68" s="399" t="e">
        <f t="shared" si="6"/>
        <v>#NAME?</v>
      </c>
      <c r="H68" s="399" t="e">
        <f t="shared" si="6"/>
        <v>#NAME?</v>
      </c>
      <c r="I68" s="399" t="e">
        <f t="shared" si="6"/>
        <v>#NAME?</v>
      </c>
      <c r="J68" s="399" t="e">
        <f t="shared" si="6"/>
        <v>#NAME?</v>
      </c>
      <c r="K68" s="399" t="e">
        <f t="shared" si="6"/>
        <v>#NAME?</v>
      </c>
    </row>
    <row r="69" spans="1:13" x14ac:dyDescent="0.25">
      <c r="A69" s="390" t="s">
        <v>17</v>
      </c>
      <c r="B69" s="399" t="e">
        <f t="shared" ref="B69:K69" si="7">IF(ABS(B52)&gt;$F$60, B52, "#")</f>
        <v>#NAME?</v>
      </c>
      <c r="C69" s="399" t="e">
        <f t="shared" si="7"/>
        <v>#NAME?</v>
      </c>
      <c r="D69" s="399" t="e">
        <f t="shared" si="7"/>
        <v>#NAME?</v>
      </c>
      <c r="E69" s="399" t="e">
        <f t="shared" si="7"/>
        <v>#NAME?</v>
      </c>
      <c r="F69" s="399" t="e">
        <f t="shared" si="7"/>
        <v>#NAME?</v>
      </c>
      <c r="G69" s="399" t="e">
        <f t="shared" si="7"/>
        <v>#NAME?</v>
      </c>
      <c r="H69" s="399" t="e">
        <f t="shared" si="7"/>
        <v>#NAME?</v>
      </c>
      <c r="I69" s="399" t="e">
        <f t="shared" si="7"/>
        <v>#NAME?</v>
      </c>
      <c r="J69" s="399" t="e">
        <f t="shared" si="7"/>
        <v>#NAME?</v>
      </c>
      <c r="K69" s="399" t="e">
        <f t="shared" si="7"/>
        <v>#NAME?</v>
      </c>
    </row>
    <row r="70" spans="1:13" x14ac:dyDescent="0.25">
      <c r="A70" s="390" t="s">
        <v>18</v>
      </c>
      <c r="B70" s="399" t="e">
        <f t="shared" ref="B70:K70" si="8">IF(ABS(B53)&gt;$F$60, B53, "#")</f>
        <v>#NAME?</v>
      </c>
      <c r="C70" s="399" t="e">
        <f t="shared" si="8"/>
        <v>#NAME?</v>
      </c>
      <c r="D70" s="399" t="e">
        <f t="shared" si="8"/>
        <v>#NAME?</v>
      </c>
      <c r="E70" s="399" t="e">
        <f t="shared" si="8"/>
        <v>#NAME?</v>
      </c>
      <c r="F70" s="399" t="e">
        <f t="shared" si="8"/>
        <v>#NAME?</v>
      </c>
      <c r="G70" s="399" t="e">
        <f t="shared" si="8"/>
        <v>#NAME?</v>
      </c>
      <c r="H70" s="399" t="e">
        <f t="shared" si="8"/>
        <v>#NAME?</v>
      </c>
      <c r="I70" s="399" t="e">
        <f t="shared" si="8"/>
        <v>#NAME?</v>
      </c>
      <c r="J70" s="399" t="e">
        <f t="shared" si="8"/>
        <v>#NAME?</v>
      </c>
      <c r="K70" s="399" t="e">
        <f t="shared" si="8"/>
        <v>#NAME?</v>
      </c>
    </row>
    <row r="71" spans="1:13" x14ac:dyDescent="0.25">
      <c r="A71" s="390" t="s">
        <v>618</v>
      </c>
      <c r="B71" s="399" t="e">
        <f t="shared" ref="B71:K71" si="9">IF(ABS(B54)&gt;$F$60, B54, "#")</f>
        <v>#NAME?</v>
      </c>
      <c r="C71" s="399" t="e">
        <f t="shared" si="9"/>
        <v>#NAME?</v>
      </c>
      <c r="D71" s="399" t="e">
        <f t="shared" si="9"/>
        <v>#NAME?</v>
      </c>
      <c r="E71" s="399" t="e">
        <f t="shared" si="9"/>
        <v>#NAME?</v>
      </c>
      <c r="F71" s="399" t="e">
        <f t="shared" si="9"/>
        <v>#NAME?</v>
      </c>
      <c r="G71" s="399" t="e">
        <f t="shared" si="9"/>
        <v>#NAME?</v>
      </c>
      <c r="H71" s="399" t="e">
        <f t="shared" si="9"/>
        <v>#NAME?</v>
      </c>
      <c r="I71" s="399" t="e">
        <f t="shared" si="9"/>
        <v>#NAME?</v>
      </c>
      <c r="J71" s="399" t="e">
        <f t="shared" si="9"/>
        <v>#NAME?</v>
      </c>
      <c r="K71" s="399" t="e">
        <f t="shared" si="9"/>
        <v>#NAME?</v>
      </c>
    </row>
    <row r="72" spans="1:13" x14ac:dyDescent="0.25">
      <c r="A72" s="390" t="s">
        <v>619</v>
      </c>
      <c r="B72" s="399" t="e">
        <f t="shared" ref="B72:K72" si="10">IF(ABS(B55)&gt;$F$60, B55, "#")</f>
        <v>#NAME?</v>
      </c>
      <c r="C72" s="399" t="e">
        <f t="shared" si="10"/>
        <v>#NAME?</v>
      </c>
      <c r="D72" s="399" t="e">
        <f t="shared" si="10"/>
        <v>#NAME?</v>
      </c>
      <c r="E72" s="399" t="e">
        <f t="shared" si="10"/>
        <v>#NAME?</v>
      </c>
      <c r="F72" s="399" t="e">
        <f t="shared" si="10"/>
        <v>#NAME?</v>
      </c>
      <c r="G72" s="399" t="e">
        <f t="shared" si="10"/>
        <v>#NAME?</v>
      </c>
      <c r="H72" s="399" t="e">
        <f t="shared" si="10"/>
        <v>#NAME?</v>
      </c>
      <c r="I72" s="399" t="e">
        <f t="shared" si="10"/>
        <v>#NAME?</v>
      </c>
      <c r="J72" s="399" t="e">
        <f t="shared" si="10"/>
        <v>#NAME?</v>
      </c>
      <c r="K72" s="399" t="e">
        <f t="shared" si="10"/>
        <v>#NAME?</v>
      </c>
    </row>
    <row r="73" spans="1:13" x14ac:dyDescent="0.25">
      <c r="M73" s="425" t="s">
        <v>1107</v>
      </c>
    </row>
    <row r="74" spans="1:13" x14ac:dyDescent="0.25">
      <c r="M74" t="s">
        <v>1106</v>
      </c>
    </row>
  </sheetData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U63"/>
  <sheetViews>
    <sheetView zoomScale="80" zoomScaleNormal="80" workbookViewId="0">
      <selection activeCell="O19" sqref="O19"/>
    </sheetView>
  </sheetViews>
  <sheetFormatPr baseColWidth="10" defaultRowHeight="15" x14ac:dyDescent="0.25"/>
  <sheetData>
    <row r="1" spans="1:21" ht="19.5" x14ac:dyDescent="0.25">
      <c r="A1" s="396" t="s">
        <v>1088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</row>
    <row r="3" spans="1:21" x14ac:dyDescent="0.25">
      <c r="A3" t="s">
        <v>1168</v>
      </c>
      <c r="G3" t="s">
        <v>1142</v>
      </c>
      <c r="J3" s="428" t="s">
        <v>1167</v>
      </c>
      <c r="K3" s="428"/>
    </row>
    <row r="4" spans="1:21" x14ac:dyDescent="0.25">
      <c r="A4" s="393" t="s">
        <v>1166</v>
      </c>
      <c r="B4" s="393"/>
      <c r="C4" s="393"/>
      <c r="D4" s="393"/>
      <c r="E4" s="393"/>
      <c r="F4" s="447"/>
      <c r="G4" s="393"/>
      <c r="H4" s="393"/>
      <c r="I4" s="393"/>
      <c r="J4" s="393"/>
      <c r="K4" s="393"/>
      <c r="L4" s="393"/>
    </row>
    <row r="5" spans="1:21" x14ac:dyDescent="0.25">
      <c r="A5" s="395" t="s">
        <v>1165</v>
      </c>
      <c r="B5" s="390" t="s">
        <v>1055</v>
      </c>
      <c r="C5" s="390" t="s">
        <v>1054</v>
      </c>
      <c r="D5" s="390" t="s">
        <v>1053</v>
      </c>
      <c r="E5" s="446" t="s">
        <v>1052</v>
      </c>
      <c r="F5" s="445" t="s">
        <v>1085</v>
      </c>
      <c r="G5" s="390" t="s">
        <v>1055</v>
      </c>
      <c r="H5" s="390" t="s">
        <v>1054</v>
      </c>
      <c r="I5" s="390" t="s">
        <v>1053</v>
      </c>
      <c r="J5" s="390" t="s">
        <v>1052</v>
      </c>
      <c r="K5" s="390" t="s">
        <v>1051</v>
      </c>
      <c r="L5" s="390" t="s">
        <v>1085</v>
      </c>
      <c r="R5" s="390" t="s">
        <v>1164</v>
      </c>
    </row>
    <row r="6" spans="1:21" x14ac:dyDescent="0.25">
      <c r="A6" s="390" t="s">
        <v>11</v>
      </c>
      <c r="B6" s="404"/>
      <c r="C6" s="404"/>
      <c r="F6" s="11">
        <f t="shared" ref="F6:F15" si="0">SUMSQ(B6:E6)</f>
        <v>0</v>
      </c>
      <c r="G6" s="440"/>
      <c r="H6" s="439"/>
      <c r="L6" s="110">
        <f t="shared" ref="L6:L15" si="1">SUMSQ(G6:K6)</f>
        <v>0</v>
      </c>
      <c r="Q6" s="444"/>
      <c r="R6" s="443"/>
    </row>
    <row r="7" spans="1:21" x14ac:dyDescent="0.25">
      <c r="A7" s="390" t="s">
        <v>12</v>
      </c>
      <c r="B7" s="405"/>
      <c r="C7" s="404"/>
      <c r="F7" s="11">
        <f t="shared" si="0"/>
        <v>0</v>
      </c>
      <c r="G7" s="440"/>
      <c r="H7" s="439"/>
      <c r="L7" s="110">
        <f t="shared" si="1"/>
        <v>0</v>
      </c>
      <c r="Q7" s="444"/>
      <c r="R7" s="443"/>
    </row>
    <row r="8" spans="1:21" x14ac:dyDescent="0.25">
      <c r="A8" s="390" t="s">
        <v>13</v>
      </c>
      <c r="B8" s="405"/>
      <c r="C8" s="404"/>
      <c r="F8" s="11">
        <f t="shared" si="0"/>
        <v>0</v>
      </c>
      <c r="G8" s="440"/>
      <c r="H8" s="439"/>
      <c r="L8" s="110">
        <f t="shared" si="1"/>
        <v>0</v>
      </c>
      <c r="O8" s="406" t="s">
        <v>1163</v>
      </c>
      <c r="P8" s="406"/>
      <c r="Q8" s="406"/>
      <c r="R8" s="406"/>
      <c r="S8" s="406"/>
      <c r="T8" s="406"/>
    </row>
    <row r="9" spans="1:21" x14ac:dyDescent="0.25">
      <c r="A9" s="390" t="s">
        <v>14</v>
      </c>
      <c r="B9" s="405"/>
      <c r="C9" s="404"/>
      <c r="F9" s="11">
        <f t="shared" si="0"/>
        <v>0</v>
      </c>
      <c r="G9" s="440"/>
      <c r="H9" s="439"/>
      <c r="L9" s="110">
        <f t="shared" si="1"/>
        <v>0</v>
      </c>
      <c r="O9" s="406" t="s">
        <v>1162</v>
      </c>
      <c r="P9" s="406"/>
      <c r="Q9" s="406"/>
      <c r="R9" s="406"/>
      <c r="S9" s="406"/>
      <c r="T9" s="406"/>
    </row>
    <row r="10" spans="1:21" x14ac:dyDescent="0.25">
      <c r="A10" s="390" t="s">
        <v>15</v>
      </c>
      <c r="B10" s="405"/>
      <c r="C10" s="404"/>
      <c r="F10" s="11">
        <f t="shared" si="0"/>
        <v>0</v>
      </c>
      <c r="G10" s="440"/>
      <c r="H10" s="439"/>
      <c r="L10" s="110">
        <f t="shared" si="1"/>
        <v>0</v>
      </c>
    </row>
    <row r="11" spans="1:21" x14ac:dyDescent="0.25">
      <c r="A11" s="390" t="s">
        <v>16</v>
      </c>
      <c r="B11" s="404"/>
      <c r="C11" s="404"/>
      <c r="F11" s="11">
        <f t="shared" si="0"/>
        <v>0</v>
      </c>
      <c r="G11" s="439"/>
      <c r="H11" s="440"/>
      <c r="L11" s="110">
        <f t="shared" si="1"/>
        <v>0</v>
      </c>
    </row>
    <row r="12" spans="1:21" x14ac:dyDescent="0.25">
      <c r="A12" s="390" t="s">
        <v>17</v>
      </c>
      <c r="B12" s="404"/>
      <c r="C12" s="404"/>
      <c r="F12" s="11">
        <f t="shared" si="0"/>
        <v>0</v>
      </c>
      <c r="G12" s="439"/>
      <c r="H12" s="440"/>
      <c r="L12" s="110">
        <f t="shared" si="1"/>
        <v>0</v>
      </c>
      <c r="O12" s="406" t="s">
        <v>1161</v>
      </c>
      <c r="P12" s="406"/>
      <c r="Q12" s="406"/>
      <c r="R12" s="406"/>
      <c r="S12" s="406"/>
      <c r="T12" s="406"/>
      <c r="U12" s="406"/>
    </row>
    <row r="13" spans="1:21" x14ac:dyDescent="0.25">
      <c r="A13" s="390" t="s">
        <v>18</v>
      </c>
      <c r="B13" s="404"/>
      <c r="C13" s="404"/>
      <c r="F13" s="11">
        <f t="shared" si="0"/>
        <v>0</v>
      </c>
      <c r="G13" s="439"/>
      <c r="H13" s="440"/>
      <c r="L13" s="110">
        <f t="shared" si="1"/>
        <v>0</v>
      </c>
      <c r="O13" s="406" t="s">
        <v>1160</v>
      </c>
      <c r="P13" s="406"/>
      <c r="Q13" s="406"/>
      <c r="R13" s="406"/>
      <c r="S13" s="406"/>
      <c r="T13" s="406"/>
      <c r="U13" s="406"/>
    </row>
    <row r="14" spans="1:21" x14ac:dyDescent="0.25">
      <c r="A14" s="390" t="s">
        <v>618</v>
      </c>
      <c r="B14" s="405"/>
      <c r="C14" s="404"/>
      <c r="F14" s="11">
        <f t="shared" si="0"/>
        <v>0</v>
      </c>
      <c r="G14" s="440"/>
      <c r="H14" s="439"/>
      <c r="L14" s="110">
        <f t="shared" si="1"/>
        <v>0</v>
      </c>
      <c r="O14" s="427" t="s">
        <v>1159</v>
      </c>
      <c r="P14" s="406"/>
      <c r="Q14" s="406"/>
      <c r="R14" s="406"/>
      <c r="S14" s="406"/>
      <c r="T14" s="406"/>
      <c r="U14" s="406"/>
    </row>
    <row r="15" spans="1:21" x14ac:dyDescent="0.25">
      <c r="A15" s="390" t="s">
        <v>619</v>
      </c>
      <c r="B15" s="405"/>
      <c r="C15" s="404"/>
      <c r="F15" s="11">
        <f t="shared" si="0"/>
        <v>0</v>
      </c>
      <c r="G15" s="440"/>
      <c r="H15" s="439"/>
      <c r="L15" s="110">
        <f t="shared" si="1"/>
        <v>0</v>
      </c>
    </row>
    <row r="16" spans="1:21" x14ac:dyDescent="0.25">
      <c r="F16" s="11"/>
      <c r="O16" s="407" t="s">
        <v>1158</v>
      </c>
      <c r="P16" s="407"/>
      <c r="Q16" s="407"/>
      <c r="R16" s="407"/>
      <c r="S16" s="407"/>
    </row>
    <row r="17" spans="1:21" x14ac:dyDescent="0.25">
      <c r="A17" s="397" t="s">
        <v>1157</v>
      </c>
      <c r="B17" s="404"/>
      <c r="C17" s="404"/>
      <c r="F17" s="442"/>
      <c r="G17" s="439"/>
      <c r="H17" s="439"/>
      <c r="L17" s="110"/>
      <c r="O17" s="406" t="s">
        <v>1156</v>
      </c>
      <c r="P17" s="406"/>
      <c r="Q17" s="406"/>
      <c r="R17" s="406"/>
      <c r="S17" s="406"/>
      <c r="T17" s="406"/>
      <c r="U17" s="406"/>
    </row>
    <row r="18" spans="1:21" x14ac:dyDescent="0.25">
      <c r="A18" s="397" t="s">
        <v>1155</v>
      </c>
      <c r="B18" s="409"/>
      <c r="C18" s="409"/>
      <c r="F18" s="441"/>
      <c r="G18" s="438"/>
      <c r="H18" s="438"/>
      <c r="O18" t="s">
        <v>1843</v>
      </c>
    </row>
    <row r="24" spans="1:21" x14ac:dyDescent="0.25">
      <c r="N24" t="s">
        <v>1154</v>
      </c>
    </row>
    <row r="25" spans="1:21" x14ac:dyDescent="0.25">
      <c r="N25" t="s">
        <v>1153</v>
      </c>
    </row>
    <row r="26" spans="1:21" x14ac:dyDescent="0.25">
      <c r="N26" s="17" t="s">
        <v>1152</v>
      </c>
    </row>
    <row r="30" spans="1:21" x14ac:dyDescent="0.25">
      <c r="N30" s="407" t="s">
        <v>1151</v>
      </c>
      <c r="O30" s="407"/>
      <c r="P30" s="407"/>
    </row>
    <row r="40" spans="1:9" x14ac:dyDescent="0.25">
      <c r="A40" s="393" t="s">
        <v>1150</v>
      </c>
      <c r="B40" s="393"/>
      <c r="C40" s="393"/>
      <c r="D40" s="393"/>
      <c r="E40" s="393"/>
      <c r="F40" s="393"/>
      <c r="G40" s="393"/>
      <c r="H40" s="393"/>
    </row>
    <row r="42" spans="1:9" x14ac:dyDescent="0.25">
      <c r="A42" s="7" t="s">
        <v>1149</v>
      </c>
      <c r="B42">
        <v>10</v>
      </c>
      <c r="E42" s="7" t="s">
        <v>1148</v>
      </c>
      <c r="F42" t="s">
        <v>1144</v>
      </c>
      <c r="G42" t="s">
        <v>1147</v>
      </c>
      <c r="I42" t="s">
        <v>1146</v>
      </c>
    </row>
    <row r="43" spans="1:9" x14ac:dyDescent="0.25">
      <c r="F43" s="17" t="s">
        <v>1145</v>
      </c>
      <c r="G43" t="s">
        <v>1144</v>
      </c>
      <c r="I43" t="s">
        <v>1143</v>
      </c>
    </row>
    <row r="45" spans="1:9" x14ac:dyDescent="0.25">
      <c r="F45">
        <f>COS(RADIANS(B42))</f>
        <v>0.98480775301220802</v>
      </c>
      <c r="G45">
        <f>SIN(RADIANS(B42))</f>
        <v>0.17364817766693033</v>
      </c>
    </row>
    <row r="46" spans="1:9" x14ac:dyDescent="0.25">
      <c r="F46">
        <f>-G45</f>
        <v>-0.17364817766693033</v>
      </c>
      <c r="G46">
        <v>0.99254615164132198</v>
      </c>
    </row>
    <row r="48" spans="1:9" x14ac:dyDescent="0.25">
      <c r="B48" t="s">
        <v>1142</v>
      </c>
      <c r="H48" t="s">
        <v>1141</v>
      </c>
    </row>
    <row r="49" spans="1:10" x14ac:dyDescent="0.25">
      <c r="A49" s="393"/>
      <c r="B49" s="393"/>
      <c r="C49" s="393"/>
      <c r="D49" s="393"/>
      <c r="G49" s="393"/>
      <c r="H49" s="393"/>
      <c r="I49" s="393"/>
      <c r="J49" s="393"/>
    </row>
    <row r="50" spans="1:10" x14ac:dyDescent="0.25">
      <c r="A50" s="395"/>
      <c r="B50" s="390" t="s">
        <v>1055</v>
      </c>
      <c r="C50" s="390" t="s">
        <v>1054</v>
      </c>
      <c r="D50" s="390" t="s">
        <v>1085</v>
      </c>
      <c r="G50" s="395"/>
      <c r="H50" s="390" t="s">
        <v>1055</v>
      </c>
      <c r="I50" s="390" t="s">
        <v>1054</v>
      </c>
      <c r="J50" s="390" t="s">
        <v>1085</v>
      </c>
    </row>
    <row r="51" spans="1:10" x14ac:dyDescent="0.25">
      <c r="A51" s="390" t="s">
        <v>11</v>
      </c>
      <c r="B51" s="440"/>
      <c r="C51" s="439"/>
      <c r="D51" s="110"/>
      <c r="G51" s="390" t="s">
        <v>11</v>
      </c>
      <c r="H51" s="440" t="e">
        <f t="array" ref="H51:I60">MMULT(B51:C60,F45:G46)</f>
        <v>#VALUE!</v>
      </c>
      <c r="I51" s="439" t="e">
        <v>#VALUE!</v>
      </c>
      <c r="J51" s="110" t="e">
        <f t="shared" ref="J51:J60" si="2">SUMSQ(H51:I51)</f>
        <v>#VALUE!</v>
      </c>
    </row>
    <row r="52" spans="1:10" x14ac:dyDescent="0.25">
      <c r="A52" s="390" t="s">
        <v>12</v>
      </c>
      <c r="B52" s="440"/>
      <c r="C52" s="439"/>
      <c r="D52" s="110"/>
      <c r="G52" s="390" t="s">
        <v>12</v>
      </c>
      <c r="H52" s="440" t="e">
        <v>#VALUE!</v>
      </c>
      <c r="I52" s="439" t="e">
        <v>#VALUE!</v>
      </c>
      <c r="J52" s="110" t="e">
        <f t="shared" si="2"/>
        <v>#VALUE!</v>
      </c>
    </row>
    <row r="53" spans="1:10" x14ac:dyDescent="0.25">
      <c r="A53" s="390" t="s">
        <v>13</v>
      </c>
      <c r="B53" s="440"/>
      <c r="C53" s="439"/>
      <c r="D53" s="110"/>
      <c r="G53" s="390" t="s">
        <v>13</v>
      </c>
      <c r="H53" s="440" t="e">
        <v>#VALUE!</v>
      </c>
      <c r="I53" s="439" t="e">
        <v>#VALUE!</v>
      </c>
      <c r="J53" s="110" t="e">
        <f t="shared" si="2"/>
        <v>#VALUE!</v>
      </c>
    </row>
    <row r="54" spans="1:10" x14ac:dyDescent="0.25">
      <c r="A54" s="390" t="s">
        <v>14</v>
      </c>
      <c r="B54" s="440"/>
      <c r="C54" s="439"/>
      <c r="D54" s="110"/>
      <c r="G54" s="390" t="s">
        <v>14</v>
      </c>
      <c r="H54" s="440" t="e">
        <v>#VALUE!</v>
      </c>
      <c r="I54" s="439" t="e">
        <v>#VALUE!</v>
      </c>
      <c r="J54" s="110" t="e">
        <f t="shared" si="2"/>
        <v>#VALUE!</v>
      </c>
    </row>
    <row r="55" spans="1:10" x14ac:dyDescent="0.25">
      <c r="A55" s="390" t="s">
        <v>15</v>
      </c>
      <c r="B55" s="440"/>
      <c r="C55" s="439"/>
      <c r="D55" s="110"/>
      <c r="G55" s="390" t="s">
        <v>15</v>
      </c>
      <c r="H55" s="440" t="e">
        <v>#VALUE!</v>
      </c>
      <c r="I55" s="439" t="e">
        <v>#VALUE!</v>
      </c>
      <c r="J55" s="110" t="e">
        <f t="shared" si="2"/>
        <v>#VALUE!</v>
      </c>
    </row>
    <row r="56" spans="1:10" x14ac:dyDescent="0.25">
      <c r="A56" s="390" t="s">
        <v>16</v>
      </c>
      <c r="B56" s="439"/>
      <c r="C56" s="440"/>
      <c r="D56" s="110"/>
      <c r="G56" s="390" t="s">
        <v>16</v>
      </c>
      <c r="H56" s="439" t="e">
        <v>#VALUE!</v>
      </c>
      <c r="I56" s="440" t="e">
        <v>#VALUE!</v>
      </c>
      <c r="J56" s="110" t="e">
        <f t="shared" si="2"/>
        <v>#VALUE!</v>
      </c>
    </row>
    <row r="57" spans="1:10" x14ac:dyDescent="0.25">
      <c r="A57" s="390" t="s">
        <v>17</v>
      </c>
      <c r="B57" s="439"/>
      <c r="C57" s="440"/>
      <c r="D57" s="110"/>
      <c r="G57" s="390" t="s">
        <v>17</v>
      </c>
      <c r="H57" s="439" t="e">
        <v>#VALUE!</v>
      </c>
      <c r="I57" s="440" t="e">
        <v>#VALUE!</v>
      </c>
      <c r="J57" s="110" t="e">
        <f t="shared" si="2"/>
        <v>#VALUE!</v>
      </c>
    </row>
    <row r="58" spans="1:10" x14ac:dyDescent="0.25">
      <c r="A58" s="390" t="s">
        <v>18</v>
      </c>
      <c r="B58" s="439"/>
      <c r="C58" s="440"/>
      <c r="D58" s="110"/>
      <c r="G58" s="390" t="s">
        <v>18</v>
      </c>
      <c r="H58" s="439" t="e">
        <v>#VALUE!</v>
      </c>
      <c r="I58" s="440" t="e">
        <v>#VALUE!</v>
      </c>
      <c r="J58" s="110" t="e">
        <f t="shared" si="2"/>
        <v>#VALUE!</v>
      </c>
    </row>
    <row r="59" spans="1:10" x14ac:dyDescent="0.25">
      <c r="A59" s="390" t="s">
        <v>618</v>
      </c>
      <c r="B59" s="440"/>
      <c r="C59" s="439"/>
      <c r="D59" s="110"/>
      <c r="G59" s="390" t="s">
        <v>618</v>
      </c>
      <c r="H59" s="440" t="e">
        <v>#VALUE!</v>
      </c>
      <c r="I59" s="439" t="e">
        <v>#VALUE!</v>
      </c>
      <c r="J59" s="110" t="e">
        <f t="shared" si="2"/>
        <v>#VALUE!</v>
      </c>
    </row>
    <row r="60" spans="1:10" x14ac:dyDescent="0.25">
      <c r="A60" s="390" t="s">
        <v>619</v>
      </c>
      <c r="B60" s="440"/>
      <c r="C60" s="439"/>
      <c r="D60" s="110"/>
      <c r="G60" s="390" t="s">
        <v>619</v>
      </c>
      <c r="H60" s="440" t="e">
        <v>#VALUE!</v>
      </c>
      <c r="I60" s="439" t="e">
        <v>#VALUE!</v>
      </c>
      <c r="J60" s="110" t="e">
        <f t="shared" si="2"/>
        <v>#VALUE!</v>
      </c>
    </row>
    <row r="62" spans="1:10" x14ac:dyDescent="0.25">
      <c r="B62" s="439"/>
      <c r="C62" s="439"/>
      <c r="D62" s="110"/>
      <c r="H62" s="439" t="e">
        <f>SUMSQ(H51:H60)</f>
        <v>#VALUE!</v>
      </c>
      <c r="I62" s="439" t="e">
        <f>SUMSQ(I51:I60)</f>
        <v>#VALUE!</v>
      </c>
      <c r="J62" s="110" t="e">
        <f>SUM(J51:J60)</f>
        <v>#VALUE!</v>
      </c>
    </row>
    <row r="63" spans="1:10" x14ac:dyDescent="0.25">
      <c r="B63" s="438"/>
      <c r="C63" s="438"/>
      <c r="H63" s="438">
        <v>0.44934830254274277</v>
      </c>
      <c r="I63" s="438">
        <v>0.34255677449174859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shapeId="30721" r:id="rId4">
          <objectPr defaultSize="0" autoPict="0" r:id="rId5">
            <anchor moveWithCells="1">
              <from>
                <xdr:col>6</xdr:col>
                <xdr:colOff>342900</xdr:colOff>
                <xdr:row>19</xdr:row>
                <xdr:rowOff>9525</xdr:rowOff>
              </from>
              <to>
                <xdr:col>12</xdr:col>
                <xdr:colOff>371475</xdr:colOff>
                <xdr:row>37</xdr:row>
                <xdr:rowOff>28575</xdr:rowOff>
              </to>
            </anchor>
          </objectPr>
        </oleObject>
      </mc:Choice>
      <mc:Fallback>
        <oleObject shapeId="30721" r:id="rId4"/>
      </mc:Fallback>
    </mc:AlternateContent>
    <mc:AlternateContent xmlns:mc="http://schemas.openxmlformats.org/markup-compatibility/2006">
      <mc:Choice Requires="x14">
        <oleObject shapeId="30722" r:id="rId6">
          <objectPr defaultSize="0" autoPict="0" r:id="rId7">
            <anchor moveWithCells="1">
              <from>
                <xdr:col>0</xdr:col>
                <xdr:colOff>0</xdr:colOff>
                <xdr:row>19</xdr:row>
                <xdr:rowOff>19050</xdr:rowOff>
              </from>
              <to>
                <xdr:col>6</xdr:col>
                <xdr:colOff>57150</xdr:colOff>
                <xdr:row>37</xdr:row>
                <xdr:rowOff>66675</xdr:rowOff>
              </to>
            </anchor>
          </objectPr>
        </oleObject>
      </mc:Choice>
      <mc:Fallback>
        <oleObject shapeId="30722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R135"/>
  <sheetViews>
    <sheetView zoomScale="55" zoomScaleNormal="55" workbookViewId="0">
      <selection activeCell="L28" sqref="L28"/>
    </sheetView>
  </sheetViews>
  <sheetFormatPr baseColWidth="10" defaultRowHeight="15" x14ac:dyDescent="0.25"/>
  <cols>
    <col min="11" max="12" width="12.7109375" bestFit="1" customWidth="1"/>
  </cols>
  <sheetData>
    <row r="1" spans="1:11" ht="19.5" x14ac:dyDescent="0.25">
      <c r="A1" s="396" t="s">
        <v>1185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</row>
    <row r="3" spans="1:11" x14ac:dyDescent="0.25">
      <c r="A3" s="393" t="s">
        <v>1184</v>
      </c>
      <c r="B3" s="393"/>
      <c r="C3" s="393"/>
      <c r="D3" s="393" t="s">
        <v>1183</v>
      </c>
      <c r="E3" s="393"/>
      <c r="G3" s="393" t="s">
        <v>1182</v>
      </c>
      <c r="H3" s="393"/>
      <c r="I3" s="393"/>
      <c r="J3" s="393" t="s">
        <v>1181</v>
      </c>
      <c r="K3" s="393"/>
    </row>
    <row r="4" spans="1:11" x14ac:dyDescent="0.25">
      <c r="A4" s="395" t="s">
        <v>661</v>
      </c>
      <c r="B4" s="390" t="s">
        <v>1055</v>
      </c>
      <c r="C4" s="390" t="s">
        <v>1054</v>
      </c>
      <c r="D4" s="390"/>
      <c r="E4" s="390"/>
      <c r="G4" s="395" t="s">
        <v>1180</v>
      </c>
      <c r="H4" s="390" t="s">
        <v>1055</v>
      </c>
      <c r="I4" s="390" t="s">
        <v>1054</v>
      </c>
      <c r="J4" s="390"/>
      <c r="K4" s="390"/>
    </row>
    <row r="5" spans="1:11" x14ac:dyDescent="0.25">
      <c r="A5" s="390" t="s">
        <v>11</v>
      </c>
      <c r="B5" s="404" t="e">
        <f t="array" ref="B5:E14">MMULT(B19:K28,B_r)</f>
        <v>#NAME?</v>
      </c>
      <c r="C5" s="404" t="e">
        <v>#NAME?</v>
      </c>
      <c r="D5" t="e">
        <v>#NAME?</v>
      </c>
      <c r="E5" t="e">
        <v>#NAME?</v>
      </c>
      <c r="G5" s="390" t="s">
        <v>11</v>
      </c>
      <c r="H5" s="404" t="e">
        <f t="array" ref="H5:K14">MMULT(FaktorScores!B19:K28,B_rvari)</f>
        <v>#NAME?</v>
      </c>
      <c r="I5" s="404" t="e">
        <v>#NAME?</v>
      </c>
      <c r="J5" t="e">
        <v>#NAME?</v>
      </c>
      <c r="K5" t="e">
        <v>#NAME?</v>
      </c>
    </row>
    <row r="6" spans="1:11" x14ac:dyDescent="0.25">
      <c r="A6" s="390" t="s">
        <v>12</v>
      </c>
      <c r="B6" s="405" t="e">
        <v>#NAME?</v>
      </c>
      <c r="C6" s="404" t="e">
        <v>#NAME?</v>
      </c>
      <c r="D6" t="e">
        <v>#NAME?</v>
      </c>
      <c r="E6" t="e">
        <v>#NAME?</v>
      </c>
      <c r="G6" s="390" t="s">
        <v>12</v>
      </c>
      <c r="H6" s="405" t="e">
        <v>#NAME?</v>
      </c>
      <c r="I6" s="404" t="e">
        <v>#NAME?</v>
      </c>
      <c r="J6" t="e">
        <v>#NAME?</v>
      </c>
      <c r="K6" t="e">
        <v>#NAME?</v>
      </c>
    </row>
    <row r="7" spans="1:11" x14ac:dyDescent="0.25">
      <c r="A7" s="390" t="s">
        <v>13</v>
      </c>
      <c r="B7" s="405" t="e">
        <v>#NAME?</v>
      </c>
      <c r="C7" s="404" t="e">
        <v>#NAME?</v>
      </c>
      <c r="D7" t="e">
        <v>#NAME?</v>
      </c>
      <c r="E7" t="e">
        <v>#NAME?</v>
      </c>
      <c r="G7" s="390" t="s">
        <v>13</v>
      </c>
      <c r="H7" s="405" t="e">
        <v>#NAME?</v>
      </c>
      <c r="I7" s="404" t="e">
        <v>#NAME?</v>
      </c>
      <c r="J7" t="e">
        <v>#NAME?</v>
      </c>
      <c r="K7" t="e">
        <v>#NAME?</v>
      </c>
    </row>
    <row r="8" spans="1:11" x14ac:dyDescent="0.25">
      <c r="A8" s="390" t="s">
        <v>14</v>
      </c>
      <c r="B8" s="405" t="e">
        <v>#NAME?</v>
      </c>
      <c r="C8" s="404" t="e">
        <v>#NAME?</v>
      </c>
      <c r="D8" t="e">
        <v>#NAME?</v>
      </c>
      <c r="E8" t="e">
        <v>#NAME?</v>
      </c>
      <c r="G8" s="390" t="s">
        <v>14</v>
      </c>
      <c r="H8" s="405" t="e">
        <v>#NAME?</v>
      </c>
      <c r="I8" s="404" t="e">
        <v>#NAME?</v>
      </c>
      <c r="J8" t="e">
        <v>#NAME?</v>
      </c>
      <c r="K8" t="e">
        <v>#NAME?</v>
      </c>
    </row>
    <row r="9" spans="1:11" x14ac:dyDescent="0.25">
      <c r="A9" s="390" t="s">
        <v>15</v>
      </c>
      <c r="B9" s="405" t="e">
        <v>#NAME?</v>
      </c>
      <c r="C9" s="404" t="e">
        <v>#NAME?</v>
      </c>
      <c r="D9" t="e">
        <v>#NAME?</v>
      </c>
      <c r="E9" t="e">
        <v>#NAME?</v>
      </c>
      <c r="G9" s="390" t="s">
        <v>15</v>
      </c>
      <c r="H9" s="405" t="e">
        <v>#NAME?</v>
      </c>
      <c r="I9" s="404" t="e">
        <v>#NAME?</v>
      </c>
      <c r="J9" t="e">
        <v>#NAME?</v>
      </c>
      <c r="K9" t="e">
        <v>#NAME?</v>
      </c>
    </row>
    <row r="10" spans="1:11" x14ac:dyDescent="0.25">
      <c r="A10" s="390" t="s">
        <v>16</v>
      </c>
      <c r="B10" s="404" t="e">
        <v>#NAME?</v>
      </c>
      <c r="C10" s="404" t="e">
        <v>#NAME?</v>
      </c>
      <c r="D10" t="e">
        <v>#NAME?</v>
      </c>
      <c r="E10" t="e">
        <v>#NAME?</v>
      </c>
      <c r="G10" s="390" t="s">
        <v>16</v>
      </c>
      <c r="H10" s="404" t="e">
        <v>#NAME?</v>
      </c>
      <c r="I10" s="404" t="e">
        <v>#NAME?</v>
      </c>
      <c r="J10" t="e">
        <v>#NAME?</v>
      </c>
      <c r="K10" t="e">
        <v>#NAME?</v>
      </c>
    </row>
    <row r="11" spans="1:11" x14ac:dyDescent="0.25">
      <c r="A11" s="390" t="s">
        <v>17</v>
      </c>
      <c r="B11" s="404" t="e">
        <v>#NAME?</v>
      </c>
      <c r="C11" s="404" t="e">
        <v>#NAME?</v>
      </c>
      <c r="D11" t="e">
        <v>#NAME?</v>
      </c>
      <c r="E11" t="e">
        <v>#NAME?</v>
      </c>
      <c r="G11" s="390" t="s">
        <v>17</v>
      </c>
      <c r="H11" s="404" t="e">
        <v>#NAME?</v>
      </c>
      <c r="I11" s="404" t="e">
        <v>#NAME?</v>
      </c>
      <c r="J11" t="e">
        <v>#NAME?</v>
      </c>
      <c r="K11" t="e">
        <v>#NAME?</v>
      </c>
    </row>
    <row r="12" spans="1:11" x14ac:dyDescent="0.25">
      <c r="A12" s="390" t="s">
        <v>18</v>
      </c>
      <c r="B12" s="404" t="e">
        <v>#NAME?</v>
      </c>
      <c r="C12" s="404" t="e">
        <v>#NAME?</v>
      </c>
      <c r="D12" t="e">
        <v>#NAME?</v>
      </c>
      <c r="E12" t="e">
        <v>#NAME?</v>
      </c>
      <c r="G12" s="390" t="s">
        <v>18</v>
      </c>
      <c r="H12" s="404" t="e">
        <v>#NAME?</v>
      </c>
      <c r="I12" s="404" t="e">
        <v>#NAME?</v>
      </c>
      <c r="J12" t="e">
        <v>#NAME?</v>
      </c>
      <c r="K12" t="e">
        <v>#NAME?</v>
      </c>
    </row>
    <row r="13" spans="1:11" x14ac:dyDescent="0.25">
      <c r="A13" s="390" t="s">
        <v>618</v>
      </c>
      <c r="B13" s="405" t="e">
        <v>#NAME?</v>
      </c>
      <c r="C13" s="404" t="e">
        <v>#NAME?</v>
      </c>
      <c r="D13" t="e">
        <v>#NAME?</v>
      </c>
      <c r="E13" t="e">
        <v>#NAME?</v>
      </c>
      <c r="G13" s="390" t="s">
        <v>618</v>
      </c>
      <c r="H13" s="405" t="e">
        <v>#NAME?</v>
      </c>
      <c r="I13" s="404" t="e">
        <v>#NAME?</v>
      </c>
      <c r="J13" t="e">
        <v>#NAME?</v>
      </c>
      <c r="K13" t="e">
        <v>#NAME?</v>
      </c>
    </row>
    <row r="14" spans="1:11" x14ac:dyDescent="0.25">
      <c r="A14" s="390" t="s">
        <v>619</v>
      </c>
      <c r="B14" s="405" t="e">
        <v>#NAME?</v>
      </c>
      <c r="C14" s="404" t="e">
        <v>#NAME?</v>
      </c>
      <c r="D14" t="e">
        <v>#NAME?</v>
      </c>
      <c r="E14" t="e">
        <v>#NAME?</v>
      </c>
      <c r="G14" s="390" t="s">
        <v>619</v>
      </c>
      <c r="H14" s="405" t="e">
        <v>#NAME?</v>
      </c>
      <c r="I14" s="404" t="e">
        <v>#NAME?</v>
      </c>
      <c r="J14" t="e">
        <v>#NAME?</v>
      </c>
      <c r="K14" t="e">
        <v>#NAME?</v>
      </c>
    </row>
    <row r="16" spans="1:11" x14ac:dyDescent="0.25">
      <c r="A16" s="397"/>
      <c r="B16" s="404"/>
      <c r="C16" s="404"/>
      <c r="D16" s="411"/>
    </row>
    <row r="17" spans="1:14" x14ac:dyDescent="0.25">
      <c r="A17" s="393" t="s">
        <v>1033</v>
      </c>
      <c r="B17" s="393"/>
      <c r="C17" s="393"/>
      <c r="D17" s="393"/>
      <c r="E17" s="393" t="s">
        <v>1031</v>
      </c>
      <c r="F17" s="393"/>
      <c r="G17" s="393"/>
      <c r="H17" s="393"/>
      <c r="I17" s="393"/>
      <c r="J17" s="393"/>
      <c r="K17" s="393"/>
      <c r="L17" s="428" t="s">
        <v>1179</v>
      </c>
      <c r="M17" s="428"/>
      <c r="N17" s="428"/>
    </row>
    <row r="18" spans="1:14" x14ac:dyDescent="0.25">
      <c r="A18" s="395" t="s">
        <v>1031</v>
      </c>
      <c r="B18" s="390" t="s">
        <v>11</v>
      </c>
      <c r="C18" s="390" t="s">
        <v>12</v>
      </c>
      <c r="D18" s="390" t="s">
        <v>13</v>
      </c>
      <c r="E18" s="390" t="s">
        <v>14</v>
      </c>
      <c r="F18" s="390" t="s">
        <v>15</v>
      </c>
      <c r="G18" s="390" t="s">
        <v>16</v>
      </c>
      <c r="H18" s="390" t="s">
        <v>17</v>
      </c>
      <c r="I18" s="390" t="s">
        <v>18</v>
      </c>
      <c r="J18" s="390" t="s">
        <v>618</v>
      </c>
      <c r="K18" s="390" t="s">
        <v>619</v>
      </c>
    </row>
    <row r="19" spans="1:14" x14ac:dyDescent="0.25">
      <c r="A19" s="390" t="s">
        <v>11</v>
      </c>
    </row>
    <row r="20" spans="1:14" x14ac:dyDescent="0.25">
      <c r="A20" s="390" t="s">
        <v>12</v>
      </c>
    </row>
    <row r="21" spans="1:14" x14ac:dyDescent="0.25">
      <c r="A21" s="390" t="s">
        <v>13</v>
      </c>
    </row>
    <row r="22" spans="1:14" x14ac:dyDescent="0.25">
      <c r="A22" s="390" t="s">
        <v>14</v>
      </c>
    </row>
    <row r="23" spans="1:14" x14ac:dyDescent="0.25">
      <c r="A23" s="390" t="s">
        <v>15</v>
      </c>
    </row>
    <row r="24" spans="1:14" x14ac:dyDescent="0.25">
      <c r="A24" s="390" t="s">
        <v>16</v>
      </c>
    </row>
    <row r="25" spans="1:14" x14ac:dyDescent="0.25">
      <c r="A25" s="390" t="s">
        <v>17</v>
      </c>
    </row>
    <row r="26" spans="1:14" x14ac:dyDescent="0.25">
      <c r="A26" s="390" t="s">
        <v>18</v>
      </c>
    </row>
    <row r="27" spans="1:14" x14ac:dyDescent="0.25">
      <c r="A27" s="390" t="s">
        <v>618</v>
      </c>
    </row>
    <row r="28" spans="1:14" x14ac:dyDescent="0.25">
      <c r="A28" s="390" t="s">
        <v>619</v>
      </c>
    </row>
    <row r="31" spans="1:14" x14ac:dyDescent="0.25">
      <c r="A31" s="393" t="s">
        <v>1178</v>
      </c>
      <c r="B31" s="393"/>
      <c r="C31" s="393"/>
      <c r="D31" s="393" t="s">
        <v>1177</v>
      </c>
      <c r="E31" s="393"/>
      <c r="F31" s="393"/>
      <c r="G31" s="393"/>
      <c r="H31" s="393"/>
      <c r="I31" s="393"/>
      <c r="J31" s="393"/>
      <c r="K31" s="393"/>
    </row>
    <row r="32" spans="1:14" x14ac:dyDescent="0.25">
      <c r="A32" t="s">
        <v>1168</v>
      </c>
      <c r="F32" t="s">
        <v>1176</v>
      </c>
    </row>
    <row r="33" spans="1:18" x14ac:dyDescent="0.25">
      <c r="A33" t="s">
        <v>1175</v>
      </c>
      <c r="B33" s="384" t="e">
        <f>AVERAGE(B36:B135)</f>
        <v>#NAME?</v>
      </c>
      <c r="C33" s="384" t="e">
        <f>AVERAGE(C36:C135)</f>
        <v>#NAME?</v>
      </c>
      <c r="D33" s="384" t="e">
        <f>AVERAGE(D36:D135)</f>
        <v>#NAME?</v>
      </c>
      <c r="E33" s="384" t="e">
        <f>AVERAGE(E36:E135)</f>
        <v>#NAME?</v>
      </c>
      <c r="F33" t="s">
        <v>1175</v>
      </c>
      <c r="G33" s="384" t="e">
        <f>AVERAGE(G36:G135)</f>
        <v>#NAME?</v>
      </c>
      <c r="H33" s="384" t="e">
        <f>AVERAGE(H36:H135)</f>
        <v>#NAME?</v>
      </c>
      <c r="I33" s="384" t="e">
        <f>AVERAGE(I36:I135)</f>
        <v>#NAME?</v>
      </c>
      <c r="J33" s="384" t="e">
        <f>AVERAGE(J36:J135)</f>
        <v>#NAME?</v>
      </c>
    </row>
    <row r="34" spans="1:18" x14ac:dyDescent="0.25">
      <c r="A34" t="s">
        <v>55</v>
      </c>
      <c r="B34" t="e">
        <f>_xlfn.STDEV.P(B36:B135)</f>
        <v>#NAME?</v>
      </c>
      <c r="C34" t="e">
        <f>_xlfn.STDEV.P(C36:C135)</f>
        <v>#NAME?</v>
      </c>
      <c r="D34" t="e">
        <f>_xlfn.STDEV.P(D36:D135)</f>
        <v>#NAME?</v>
      </c>
      <c r="E34" t="e">
        <f>_xlfn.STDEV.P(E36:E135)</f>
        <v>#NAME?</v>
      </c>
      <c r="F34" t="s">
        <v>55</v>
      </c>
      <c r="G34" t="e">
        <f>_xlfn.STDEV.P(G36:G135)</f>
        <v>#NAME?</v>
      </c>
      <c r="H34" t="e">
        <f>_xlfn.STDEV.P(H36:H135)</f>
        <v>#NAME?</v>
      </c>
      <c r="I34" t="e">
        <f>_xlfn.STDEV.P(I36:I135)</f>
        <v>#NAME?</v>
      </c>
      <c r="J34" t="e">
        <f>_xlfn.STDEV.P(J36:J135)</f>
        <v>#NAME?</v>
      </c>
      <c r="N34" t="s">
        <v>1174</v>
      </c>
    </row>
    <row r="35" spans="1:18" x14ac:dyDescent="0.25">
      <c r="A35" s="390" t="s">
        <v>837</v>
      </c>
      <c r="B35" s="390" t="s">
        <v>1055</v>
      </c>
      <c r="C35" s="390" t="s">
        <v>1054</v>
      </c>
      <c r="D35" s="390" t="s">
        <v>1053</v>
      </c>
      <c r="E35" s="390" t="s">
        <v>1052</v>
      </c>
      <c r="F35" s="390" t="s">
        <v>837</v>
      </c>
      <c r="G35" s="390" t="s">
        <v>1055</v>
      </c>
      <c r="H35" s="390" t="s">
        <v>1054</v>
      </c>
      <c r="I35" s="390" t="s">
        <v>1053</v>
      </c>
      <c r="J35" s="390" t="s">
        <v>1052</v>
      </c>
      <c r="O35" s="390" t="s">
        <v>1055</v>
      </c>
      <c r="P35" s="390" t="s">
        <v>1054</v>
      </c>
      <c r="Q35" s="390" t="s">
        <v>1053</v>
      </c>
      <c r="R35" s="390" t="s">
        <v>1052</v>
      </c>
    </row>
    <row r="36" spans="1:18" x14ac:dyDescent="0.25">
      <c r="A36" s="389">
        <v>1</v>
      </c>
      <c r="B36" s="292" t="e">
        <f t="array" ref="B36:E135">MMULT(zmatrix_,B5:E14)</f>
        <v>#NAME?</v>
      </c>
      <c r="C36" s="292" t="e">
        <v>#NAME?</v>
      </c>
      <c r="D36" t="e">
        <v>#NAME?</v>
      </c>
      <c r="E36" t="e">
        <v>#NAME?</v>
      </c>
      <c r="F36" s="389">
        <v>1</v>
      </c>
      <c r="G36" s="292" t="e">
        <f t="array" ref="G36:J135">MMULT(zmatrix_,H5:K14)</f>
        <v>#NAME?</v>
      </c>
      <c r="H36" s="292" t="e">
        <v>#NAME?</v>
      </c>
      <c r="I36" t="e">
        <v>#NAME?</v>
      </c>
      <c r="J36" t="e">
        <v>#NAME?</v>
      </c>
      <c r="N36" s="390" t="s">
        <v>1055</v>
      </c>
      <c r="O36" s="448" t="e">
        <f t="array" ref="O36:R39">1/n_cases*MMULT(TRANSPOSE(B36:E135), B36:E135)</f>
        <v>#DIV/0!</v>
      </c>
      <c r="P36" s="448" t="e">
        <v>#DIV/0!</v>
      </c>
      <c r="Q36" t="e">
        <v>#DIV/0!</v>
      </c>
      <c r="R36" t="e">
        <v>#DIV/0!</v>
      </c>
    </row>
    <row r="37" spans="1:18" x14ac:dyDescent="0.25">
      <c r="A37" s="389">
        <f t="shared" ref="A37:A68" si="0">A36+1</f>
        <v>2</v>
      </c>
      <c r="B37" s="292" t="e">
        <v>#NAME?</v>
      </c>
      <c r="C37" s="292" t="e">
        <v>#NAME?</v>
      </c>
      <c r="D37" t="e">
        <v>#NAME?</v>
      </c>
      <c r="E37" t="e">
        <v>#NAME?</v>
      </c>
      <c r="F37" s="389">
        <f t="shared" ref="F37:F68" si="1">F36+1</f>
        <v>2</v>
      </c>
      <c r="G37" s="292" t="e">
        <v>#NAME?</v>
      </c>
      <c r="H37" s="292" t="e">
        <v>#NAME?</v>
      </c>
      <c r="I37" t="e">
        <v>#NAME?</v>
      </c>
      <c r="J37" t="e">
        <v>#NAME?</v>
      </c>
      <c r="N37" s="390" t="s">
        <v>1054</v>
      </c>
      <c r="O37" s="448" t="e">
        <v>#DIV/0!</v>
      </c>
      <c r="P37" s="448" t="e">
        <v>#DIV/0!</v>
      </c>
      <c r="Q37" t="e">
        <v>#DIV/0!</v>
      </c>
      <c r="R37" t="e">
        <v>#DIV/0!</v>
      </c>
    </row>
    <row r="38" spans="1:18" x14ac:dyDescent="0.25">
      <c r="A38" s="389">
        <f t="shared" si="0"/>
        <v>3</v>
      </c>
      <c r="B38" s="292" t="e">
        <v>#NAME?</v>
      </c>
      <c r="C38" s="292" t="e">
        <v>#NAME?</v>
      </c>
      <c r="D38" t="e">
        <v>#NAME?</v>
      </c>
      <c r="E38" t="e">
        <v>#NAME?</v>
      </c>
      <c r="F38" s="389">
        <f t="shared" si="1"/>
        <v>3</v>
      </c>
      <c r="G38" s="292" t="e">
        <v>#NAME?</v>
      </c>
      <c r="H38" s="292" t="e">
        <v>#NAME?</v>
      </c>
      <c r="I38" t="e">
        <v>#NAME?</v>
      </c>
      <c r="J38" t="e">
        <v>#NAME?</v>
      </c>
      <c r="N38" s="390" t="s">
        <v>1053</v>
      </c>
      <c r="O38" t="e">
        <v>#DIV/0!</v>
      </c>
      <c r="P38" t="e">
        <v>#DIV/0!</v>
      </c>
      <c r="Q38" t="e">
        <v>#DIV/0!</v>
      </c>
      <c r="R38" t="e">
        <v>#DIV/0!</v>
      </c>
    </row>
    <row r="39" spans="1:18" x14ac:dyDescent="0.25">
      <c r="A39" s="389">
        <f t="shared" si="0"/>
        <v>4</v>
      </c>
      <c r="B39" s="292" t="e">
        <v>#NAME?</v>
      </c>
      <c r="C39" s="292" t="e">
        <v>#NAME?</v>
      </c>
      <c r="D39" t="e">
        <v>#NAME?</v>
      </c>
      <c r="E39" t="e">
        <v>#NAME?</v>
      </c>
      <c r="F39" s="389">
        <f t="shared" si="1"/>
        <v>4</v>
      </c>
      <c r="G39" s="292" t="e">
        <v>#NAME?</v>
      </c>
      <c r="H39" s="292" t="e">
        <v>#NAME?</v>
      </c>
      <c r="I39" t="e">
        <v>#NAME?</v>
      </c>
      <c r="J39" t="e">
        <v>#NAME?</v>
      </c>
      <c r="N39" s="390" t="s">
        <v>1052</v>
      </c>
      <c r="O39" t="e">
        <v>#DIV/0!</v>
      </c>
      <c r="P39" t="e">
        <v>#DIV/0!</v>
      </c>
      <c r="Q39" t="e">
        <v>#DIV/0!</v>
      </c>
      <c r="R39" t="e">
        <v>#DIV/0!</v>
      </c>
    </row>
    <row r="40" spans="1:18" x14ac:dyDescent="0.25">
      <c r="A40" s="389">
        <f t="shared" si="0"/>
        <v>5</v>
      </c>
      <c r="B40" s="292" t="e">
        <v>#NAME?</v>
      </c>
      <c r="C40" s="292" t="e">
        <v>#NAME?</v>
      </c>
      <c r="D40" t="e">
        <v>#NAME?</v>
      </c>
      <c r="E40" t="e">
        <v>#NAME?</v>
      </c>
      <c r="F40" s="389">
        <f t="shared" si="1"/>
        <v>5</v>
      </c>
      <c r="G40" s="292" t="e">
        <v>#NAME?</v>
      </c>
      <c r="H40" s="292" t="e">
        <v>#NAME?</v>
      </c>
      <c r="I40" t="e">
        <v>#NAME?</v>
      </c>
      <c r="J40" t="e">
        <v>#NAME?</v>
      </c>
    </row>
    <row r="41" spans="1:18" x14ac:dyDescent="0.25">
      <c r="A41" s="389">
        <f t="shared" si="0"/>
        <v>6</v>
      </c>
      <c r="B41" s="292" t="e">
        <v>#NAME?</v>
      </c>
      <c r="C41" s="292" t="e">
        <v>#NAME?</v>
      </c>
      <c r="D41" t="e">
        <v>#NAME?</v>
      </c>
      <c r="E41" t="e">
        <v>#NAME?</v>
      </c>
      <c r="F41" s="389">
        <f t="shared" si="1"/>
        <v>6</v>
      </c>
      <c r="G41" s="292" t="e">
        <v>#NAME?</v>
      </c>
      <c r="H41" s="292" t="e">
        <v>#NAME?</v>
      </c>
      <c r="I41" t="e">
        <v>#NAME?</v>
      </c>
      <c r="J41" t="e">
        <v>#NAME?</v>
      </c>
    </row>
    <row r="42" spans="1:18" x14ac:dyDescent="0.25">
      <c r="A42" s="389">
        <f t="shared" si="0"/>
        <v>7</v>
      </c>
      <c r="B42" s="292" t="e">
        <v>#NAME?</v>
      </c>
      <c r="C42" s="292" t="e">
        <v>#NAME?</v>
      </c>
      <c r="D42" t="e">
        <v>#NAME?</v>
      </c>
      <c r="E42" t="e">
        <v>#NAME?</v>
      </c>
      <c r="F42" s="389">
        <f t="shared" si="1"/>
        <v>7</v>
      </c>
      <c r="G42" s="292" t="e">
        <v>#NAME?</v>
      </c>
      <c r="H42" s="292" t="e">
        <v>#NAME?</v>
      </c>
      <c r="I42" t="e">
        <v>#NAME?</v>
      </c>
      <c r="J42" t="e">
        <v>#NAME?</v>
      </c>
      <c r="N42" s="449" t="s">
        <v>1173</v>
      </c>
    </row>
    <row r="43" spans="1:18" x14ac:dyDescent="0.25">
      <c r="A43" s="389">
        <f t="shared" si="0"/>
        <v>8</v>
      </c>
      <c r="B43" s="292" t="e">
        <v>#NAME?</v>
      </c>
      <c r="C43" s="292" t="e">
        <v>#NAME?</v>
      </c>
      <c r="D43" t="e">
        <v>#NAME?</v>
      </c>
      <c r="E43" t="e">
        <v>#NAME?</v>
      </c>
      <c r="F43" s="389">
        <f t="shared" si="1"/>
        <v>8</v>
      </c>
      <c r="G43" s="292" t="e">
        <v>#NAME?</v>
      </c>
      <c r="H43" s="292" t="e">
        <v>#NAME?</v>
      </c>
      <c r="I43" t="e">
        <v>#NAME?</v>
      </c>
      <c r="J43" t="e">
        <v>#NAME?</v>
      </c>
    </row>
    <row r="44" spans="1:18" x14ac:dyDescent="0.25">
      <c r="A44" s="389">
        <f t="shared" si="0"/>
        <v>9</v>
      </c>
      <c r="B44" s="292" t="e">
        <v>#NAME?</v>
      </c>
      <c r="C44" s="292" t="e">
        <v>#NAME?</v>
      </c>
      <c r="D44" t="e">
        <v>#NAME?</v>
      </c>
      <c r="E44" t="e">
        <v>#NAME?</v>
      </c>
      <c r="F44" s="389">
        <f t="shared" si="1"/>
        <v>9</v>
      </c>
      <c r="G44" s="292" t="e">
        <v>#NAME?</v>
      </c>
      <c r="H44" s="292" t="e">
        <v>#NAME?</v>
      </c>
      <c r="I44" t="e">
        <v>#NAME?</v>
      </c>
      <c r="J44" t="e">
        <v>#NAME?</v>
      </c>
    </row>
    <row r="45" spans="1:18" x14ac:dyDescent="0.25">
      <c r="A45" s="389">
        <f t="shared" si="0"/>
        <v>10</v>
      </c>
      <c r="B45" s="292" t="e">
        <v>#NAME?</v>
      </c>
      <c r="C45" s="292" t="e">
        <v>#NAME?</v>
      </c>
      <c r="D45" t="e">
        <v>#NAME?</v>
      </c>
      <c r="E45" t="e">
        <v>#NAME?</v>
      </c>
      <c r="F45" s="389">
        <f t="shared" si="1"/>
        <v>10</v>
      </c>
      <c r="G45" s="292" t="e">
        <v>#NAME?</v>
      </c>
      <c r="H45" s="292" t="e">
        <v>#NAME?</v>
      </c>
      <c r="I45" t="e">
        <v>#NAME?</v>
      </c>
      <c r="J45" t="e">
        <v>#NAME?</v>
      </c>
    </row>
    <row r="46" spans="1:18" x14ac:dyDescent="0.25">
      <c r="A46" s="389">
        <f t="shared" si="0"/>
        <v>11</v>
      </c>
      <c r="B46" s="292" t="e">
        <v>#NAME?</v>
      </c>
      <c r="C46" s="292" t="e">
        <v>#NAME?</v>
      </c>
      <c r="D46" t="e">
        <v>#NAME?</v>
      </c>
      <c r="E46" t="e">
        <v>#NAME?</v>
      </c>
      <c r="F46" s="389">
        <f t="shared" si="1"/>
        <v>11</v>
      </c>
      <c r="G46" s="292" t="e">
        <v>#NAME?</v>
      </c>
      <c r="H46" s="292" t="e">
        <v>#NAME?</v>
      </c>
      <c r="I46" t="e">
        <v>#NAME?</v>
      </c>
      <c r="J46" t="e">
        <v>#NAME?</v>
      </c>
      <c r="N46" t="s">
        <v>1172</v>
      </c>
    </row>
    <row r="47" spans="1:18" x14ac:dyDescent="0.25">
      <c r="A47" s="389">
        <f t="shared" si="0"/>
        <v>12</v>
      </c>
      <c r="B47" s="292" t="e">
        <v>#NAME?</v>
      </c>
      <c r="C47" s="292" t="e">
        <v>#NAME?</v>
      </c>
      <c r="D47" t="e">
        <v>#NAME?</v>
      </c>
      <c r="E47" t="e">
        <v>#NAME?</v>
      </c>
      <c r="F47" s="389">
        <f t="shared" si="1"/>
        <v>12</v>
      </c>
      <c r="G47" s="292" t="e">
        <v>#NAME?</v>
      </c>
      <c r="H47" s="292" t="e">
        <v>#NAME?</v>
      </c>
      <c r="I47" t="e">
        <v>#NAME?</v>
      </c>
      <c r="J47" t="e">
        <v>#NAME?</v>
      </c>
      <c r="O47" s="390" t="s">
        <v>1055</v>
      </c>
      <c r="P47" s="390" t="s">
        <v>1054</v>
      </c>
      <c r="Q47" s="390" t="s">
        <v>1053</v>
      </c>
      <c r="R47" s="390" t="s">
        <v>1052</v>
      </c>
    </row>
    <row r="48" spans="1:18" x14ac:dyDescent="0.25">
      <c r="A48" s="389">
        <f t="shared" si="0"/>
        <v>13</v>
      </c>
      <c r="B48" s="292" t="e">
        <v>#NAME?</v>
      </c>
      <c r="C48" s="292" t="e">
        <v>#NAME?</v>
      </c>
      <c r="D48" t="e">
        <v>#NAME?</v>
      </c>
      <c r="E48" t="e">
        <v>#NAME?</v>
      </c>
      <c r="F48" s="389">
        <f t="shared" si="1"/>
        <v>13</v>
      </c>
      <c r="G48" s="292" t="e">
        <v>#NAME?</v>
      </c>
      <c r="H48" s="292" t="e">
        <v>#NAME?</v>
      </c>
      <c r="I48" t="e">
        <v>#NAME?</v>
      </c>
      <c r="J48" t="e">
        <v>#NAME?</v>
      </c>
      <c r="N48" s="390" t="s">
        <v>1055</v>
      </c>
      <c r="O48" s="448" t="e">
        <f t="array" ref="O48:R51">1/n_cases*MMULT(TRANSPOSE(G36:J135),G36:J135)</f>
        <v>#DIV/0!</v>
      </c>
      <c r="P48" s="448" t="e">
        <v>#DIV/0!</v>
      </c>
      <c r="Q48" t="e">
        <v>#DIV/0!</v>
      </c>
      <c r="R48" t="e">
        <v>#DIV/0!</v>
      </c>
    </row>
    <row r="49" spans="1:18" x14ac:dyDescent="0.25">
      <c r="A49" s="389">
        <f t="shared" si="0"/>
        <v>14</v>
      </c>
      <c r="B49" s="292" t="e">
        <v>#NAME?</v>
      </c>
      <c r="C49" s="292" t="e">
        <v>#NAME?</v>
      </c>
      <c r="D49" t="e">
        <v>#NAME?</v>
      </c>
      <c r="E49" t="e">
        <v>#NAME?</v>
      </c>
      <c r="F49" s="389">
        <f t="shared" si="1"/>
        <v>14</v>
      </c>
      <c r="G49" s="292" t="e">
        <v>#NAME?</v>
      </c>
      <c r="H49" s="292" t="e">
        <v>#NAME?</v>
      </c>
      <c r="I49" t="e">
        <v>#NAME?</v>
      </c>
      <c r="J49" t="e">
        <v>#NAME?</v>
      </c>
      <c r="N49" s="390" t="s">
        <v>1054</v>
      </c>
      <c r="O49" s="448" t="e">
        <v>#DIV/0!</v>
      </c>
      <c r="P49" s="448" t="e">
        <v>#DIV/0!</v>
      </c>
      <c r="Q49" t="e">
        <v>#DIV/0!</v>
      </c>
      <c r="R49" t="e">
        <v>#DIV/0!</v>
      </c>
    </row>
    <row r="50" spans="1:18" x14ac:dyDescent="0.25">
      <c r="A50" s="389">
        <f t="shared" si="0"/>
        <v>15</v>
      </c>
      <c r="B50" s="292" t="e">
        <v>#NAME?</v>
      </c>
      <c r="C50" s="292" t="e">
        <v>#NAME?</v>
      </c>
      <c r="D50" t="e">
        <v>#NAME?</v>
      </c>
      <c r="E50" t="e">
        <v>#NAME?</v>
      </c>
      <c r="F50" s="389">
        <f t="shared" si="1"/>
        <v>15</v>
      </c>
      <c r="G50" s="292" t="e">
        <v>#NAME?</v>
      </c>
      <c r="H50" s="292" t="e">
        <v>#NAME?</v>
      </c>
      <c r="I50" t="e">
        <v>#NAME?</v>
      </c>
      <c r="J50" t="e">
        <v>#NAME?</v>
      </c>
      <c r="N50" s="390" t="s">
        <v>1053</v>
      </c>
      <c r="O50" t="e">
        <v>#DIV/0!</v>
      </c>
      <c r="P50" t="e">
        <v>#DIV/0!</v>
      </c>
      <c r="Q50" t="e">
        <v>#DIV/0!</v>
      </c>
      <c r="R50" t="e">
        <v>#DIV/0!</v>
      </c>
    </row>
    <row r="51" spans="1:18" x14ac:dyDescent="0.25">
      <c r="A51" s="389">
        <f t="shared" si="0"/>
        <v>16</v>
      </c>
      <c r="B51" s="292" t="e">
        <v>#NAME?</v>
      </c>
      <c r="C51" s="292" t="e">
        <v>#NAME?</v>
      </c>
      <c r="D51" t="e">
        <v>#NAME?</v>
      </c>
      <c r="E51" t="e">
        <v>#NAME?</v>
      </c>
      <c r="F51" s="389">
        <f t="shared" si="1"/>
        <v>16</v>
      </c>
      <c r="G51" s="292" t="e">
        <v>#NAME?</v>
      </c>
      <c r="H51" s="292" t="e">
        <v>#NAME?</v>
      </c>
      <c r="I51" t="e">
        <v>#NAME?</v>
      </c>
      <c r="J51" t="e">
        <v>#NAME?</v>
      </c>
      <c r="N51" s="390" t="s">
        <v>1052</v>
      </c>
      <c r="O51" t="e">
        <v>#DIV/0!</v>
      </c>
      <c r="P51" t="e">
        <v>#DIV/0!</v>
      </c>
      <c r="Q51" t="e">
        <v>#DIV/0!</v>
      </c>
      <c r="R51" t="e">
        <v>#DIV/0!</v>
      </c>
    </row>
    <row r="52" spans="1:18" x14ac:dyDescent="0.25">
      <c r="A52" s="389">
        <f t="shared" si="0"/>
        <v>17</v>
      </c>
      <c r="B52" s="292" t="e">
        <v>#NAME?</v>
      </c>
      <c r="C52" s="292" t="e">
        <v>#NAME?</v>
      </c>
      <c r="D52" t="e">
        <v>#NAME?</v>
      </c>
      <c r="E52" t="e">
        <v>#NAME?</v>
      </c>
      <c r="F52" s="389">
        <f t="shared" si="1"/>
        <v>17</v>
      </c>
      <c r="G52" s="292" t="e">
        <v>#NAME?</v>
      </c>
      <c r="H52" s="292" t="e">
        <v>#NAME?</v>
      </c>
      <c r="I52" t="e">
        <v>#NAME?</v>
      </c>
      <c r="J52" t="e">
        <v>#NAME?</v>
      </c>
    </row>
    <row r="53" spans="1:18" x14ac:dyDescent="0.25">
      <c r="A53" s="389">
        <f t="shared" si="0"/>
        <v>18</v>
      </c>
      <c r="B53" s="292" t="e">
        <v>#NAME?</v>
      </c>
      <c r="C53" s="292" t="e">
        <v>#NAME?</v>
      </c>
      <c r="D53" t="e">
        <v>#NAME?</v>
      </c>
      <c r="E53" t="e">
        <v>#NAME?</v>
      </c>
      <c r="F53" s="389">
        <f t="shared" si="1"/>
        <v>18</v>
      </c>
      <c r="G53" s="292" t="e">
        <v>#NAME?</v>
      </c>
      <c r="H53" s="292" t="e">
        <v>#NAME?</v>
      </c>
      <c r="I53" t="e">
        <v>#NAME?</v>
      </c>
      <c r="J53" t="e">
        <v>#NAME?</v>
      </c>
    </row>
    <row r="54" spans="1:18" x14ac:dyDescent="0.25">
      <c r="A54" s="389">
        <f t="shared" si="0"/>
        <v>19</v>
      </c>
      <c r="B54" s="292" t="e">
        <v>#NAME?</v>
      </c>
      <c r="C54" s="292" t="e">
        <v>#NAME?</v>
      </c>
      <c r="D54" t="e">
        <v>#NAME?</v>
      </c>
      <c r="E54" t="e">
        <v>#NAME?</v>
      </c>
      <c r="F54" s="389">
        <f t="shared" si="1"/>
        <v>19</v>
      </c>
      <c r="G54" s="292" t="e">
        <v>#NAME?</v>
      </c>
      <c r="H54" s="292" t="e">
        <v>#NAME?</v>
      </c>
      <c r="I54" t="e">
        <v>#NAME?</v>
      </c>
      <c r="J54" t="e">
        <v>#NAME?</v>
      </c>
      <c r="N54" t="s">
        <v>1171</v>
      </c>
    </row>
    <row r="55" spans="1:18" x14ac:dyDescent="0.25">
      <c r="A55" s="389">
        <f t="shared" si="0"/>
        <v>20</v>
      </c>
      <c r="B55" s="292" t="e">
        <v>#NAME?</v>
      </c>
      <c r="C55" s="292" t="e">
        <v>#NAME?</v>
      </c>
      <c r="D55" t="e">
        <v>#NAME?</v>
      </c>
      <c r="E55" t="e">
        <v>#NAME?</v>
      </c>
      <c r="F55" s="389">
        <f t="shared" si="1"/>
        <v>20</v>
      </c>
      <c r="G55" s="292" t="e">
        <v>#NAME?</v>
      </c>
      <c r="H55" s="292" t="e">
        <v>#NAME?</v>
      </c>
      <c r="I55" t="e">
        <v>#NAME?</v>
      </c>
      <c r="J55" t="e">
        <v>#NAME?</v>
      </c>
      <c r="N55" t="s">
        <v>1170</v>
      </c>
    </row>
    <row r="56" spans="1:18" x14ac:dyDescent="0.25">
      <c r="A56" s="389">
        <f t="shared" si="0"/>
        <v>21</v>
      </c>
      <c r="B56" s="292" t="e">
        <v>#NAME?</v>
      </c>
      <c r="C56" s="292" t="e">
        <v>#NAME?</v>
      </c>
      <c r="D56" t="e">
        <v>#NAME?</v>
      </c>
      <c r="E56" t="e">
        <v>#NAME?</v>
      </c>
      <c r="F56" s="389">
        <f t="shared" si="1"/>
        <v>21</v>
      </c>
      <c r="G56" s="292" t="e">
        <v>#NAME?</v>
      </c>
      <c r="H56" s="292" t="e">
        <v>#NAME?</v>
      </c>
      <c r="I56" t="e">
        <v>#NAME?</v>
      </c>
      <c r="J56" t="e">
        <v>#NAME?</v>
      </c>
    </row>
    <row r="57" spans="1:18" x14ac:dyDescent="0.25">
      <c r="A57" s="389">
        <f t="shared" si="0"/>
        <v>22</v>
      </c>
      <c r="B57" s="292" t="e">
        <v>#NAME?</v>
      </c>
      <c r="C57" s="292" t="e">
        <v>#NAME?</v>
      </c>
      <c r="D57" t="e">
        <v>#NAME?</v>
      </c>
      <c r="E57" t="e">
        <v>#NAME?</v>
      </c>
      <c r="F57" s="389">
        <f t="shared" si="1"/>
        <v>22</v>
      </c>
      <c r="G57" s="292" t="e">
        <v>#NAME?</v>
      </c>
      <c r="H57" s="292" t="e">
        <v>#NAME?</v>
      </c>
      <c r="I57" t="e">
        <v>#NAME?</v>
      </c>
      <c r="J57" t="e">
        <v>#NAME?</v>
      </c>
      <c r="N57" t="s">
        <v>1169</v>
      </c>
    </row>
    <row r="58" spans="1:18" x14ac:dyDescent="0.25">
      <c r="A58" s="389">
        <f t="shared" si="0"/>
        <v>23</v>
      </c>
      <c r="B58" s="292" t="e">
        <v>#NAME?</v>
      </c>
      <c r="C58" s="292" t="e">
        <v>#NAME?</v>
      </c>
      <c r="D58" t="e">
        <v>#NAME?</v>
      </c>
      <c r="E58" t="e">
        <v>#NAME?</v>
      </c>
      <c r="F58" s="389">
        <f t="shared" si="1"/>
        <v>23</v>
      </c>
      <c r="G58" s="292" t="e">
        <v>#NAME?</v>
      </c>
      <c r="H58" s="292" t="e">
        <v>#NAME?</v>
      </c>
      <c r="I58" t="e">
        <v>#NAME?</v>
      </c>
      <c r="J58" t="e">
        <v>#NAME?</v>
      </c>
    </row>
    <row r="59" spans="1:18" x14ac:dyDescent="0.25">
      <c r="A59" s="389">
        <f t="shared" si="0"/>
        <v>24</v>
      </c>
      <c r="B59" s="292" t="e">
        <v>#NAME?</v>
      </c>
      <c r="C59" s="292" t="e">
        <v>#NAME?</v>
      </c>
      <c r="D59" t="e">
        <v>#NAME?</v>
      </c>
      <c r="E59" t="e">
        <v>#NAME?</v>
      </c>
      <c r="F59" s="389">
        <f t="shared" si="1"/>
        <v>24</v>
      </c>
      <c r="G59" s="292" t="e">
        <v>#NAME?</v>
      </c>
      <c r="H59" s="292" t="e">
        <v>#NAME?</v>
      </c>
      <c r="I59" t="e">
        <v>#NAME?</v>
      </c>
      <c r="J59" t="e">
        <v>#NAME?</v>
      </c>
    </row>
    <row r="60" spans="1:18" x14ac:dyDescent="0.25">
      <c r="A60" s="389">
        <f t="shared" si="0"/>
        <v>25</v>
      </c>
      <c r="B60" s="292" t="e">
        <v>#NAME?</v>
      </c>
      <c r="C60" s="292" t="e">
        <v>#NAME?</v>
      </c>
      <c r="D60" t="e">
        <v>#NAME?</v>
      </c>
      <c r="E60" t="e">
        <v>#NAME?</v>
      </c>
      <c r="F60" s="389">
        <f t="shared" si="1"/>
        <v>25</v>
      </c>
      <c r="G60" s="292" t="e">
        <v>#NAME?</v>
      </c>
      <c r="H60" s="292" t="e">
        <v>#NAME?</v>
      </c>
      <c r="I60" t="e">
        <v>#NAME?</v>
      </c>
      <c r="J60" t="e">
        <v>#NAME?</v>
      </c>
    </row>
    <row r="61" spans="1:18" x14ac:dyDescent="0.25">
      <c r="A61" s="389">
        <f t="shared" si="0"/>
        <v>26</v>
      </c>
      <c r="B61" s="292" t="e">
        <v>#NAME?</v>
      </c>
      <c r="C61" s="292" t="e">
        <v>#NAME?</v>
      </c>
      <c r="D61" t="e">
        <v>#NAME?</v>
      </c>
      <c r="E61" t="e">
        <v>#NAME?</v>
      </c>
      <c r="F61" s="389">
        <f t="shared" si="1"/>
        <v>26</v>
      </c>
      <c r="G61" s="292" t="e">
        <v>#NAME?</v>
      </c>
      <c r="H61" s="292" t="e">
        <v>#NAME?</v>
      </c>
      <c r="I61" t="e">
        <v>#NAME?</v>
      </c>
      <c r="J61" t="e">
        <v>#NAME?</v>
      </c>
    </row>
    <row r="62" spans="1:18" x14ac:dyDescent="0.25">
      <c r="A62" s="389">
        <f t="shared" si="0"/>
        <v>27</v>
      </c>
      <c r="B62" s="292" t="e">
        <v>#NAME?</v>
      </c>
      <c r="C62" s="292" t="e">
        <v>#NAME?</v>
      </c>
      <c r="D62" t="e">
        <v>#NAME?</v>
      </c>
      <c r="E62" t="e">
        <v>#NAME?</v>
      </c>
      <c r="F62" s="389">
        <f t="shared" si="1"/>
        <v>27</v>
      </c>
      <c r="G62" s="292" t="e">
        <v>#NAME?</v>
      </c>
      <c r="H62" s="292" t="e">
        <v>#NAME?</v>
      </c>
      <c r="I62" t="e">
        <v>#NAME?</v>
      </c>
      <c r="J62" t="e">
        <v>#NAME?</v>
      </c>
    </row>
    <row r="63" spans="1:18" x14ac:dyDescent="0.25">
      <c r="A63" s="389">
        <f t="shared" si="0"/>
        <v>28</v>
      </c>
      <c r="B63" s="292" t="e">
        <v>#NAME?</v>
      </c>
      <c r="C63" s="292" t="e">
        <v>#NAME?</v>
      </c>
      <c r="D63" t="e">
        <v>#NAME?</v>
      </c>
      <c r="E63" t="e">
        <v>#NAME?</v>
      </c>
      <c r="F63" s="389">
        <f t="shared" si="1"/>
        <v>28</v>
      </c>
      <c r="G63" s="292" t="e">
        <v>#NAME?</v>
      </c>
      <c r="H63" s="292" t="e">
        <v>#NAME?</v>
      </c>
      <c r="I63" t="e">
        <v>#NAME?</v>
      </c>
      <c r="J63" t="e">
        <v>#NAME?</v>
      </c>
    </row>
    <row r="64" spans="1:18" x14ac:dyDescent="0.25">
      <c r="A64" s="389">
        <f t="shared" si="0"/>
        <v>29</v>
      </c>
      <c r="B64" s="292" t="e">
        <v>#NAME?</v>
      </c>
      <c r="C64" s="292" t="e">
        <v>#NAME?</v>
      </c>
      <c r="D64" t="e">
        <v>#NAME?</v>
      </c>
      <c r="E64" t="e">
        <v>#NAME?</v>
      </c>
      <c r="F64" s="389">
        <f t="shared" si="1"/>
        <v>29</v>
      </c>
      <c r="G64" s="292" t="e">
        <v>#NAME?</v>
      </c>
      <c r="H64" s="292" t="e">
        <v>#NAME?</v>
      </c>
      <c r="I64" t="e">
        <v>#NAME?</v>
      </c>
      <c r="J64" t="e">
        <v>#NAME?</v>
      </c>
    </row>
    <row r="65" spans="1:10" x14ac:dyDescent="0.25">
      <c r="A65" s="389">
        <f t="shared" si="0"/>
        <v>30</v>
      </c>
      <c r="B65" s="292" t="e">
        <v>#NAME?</v>
      </c>
      <c r="C65" s="292" t="e">
        <v>#NAME?</v>
      </c>
      <c r="D65" t="e">
        <v>#NAME?</v>
      </c>
      <c r="E65" t="e">
        <v>#NAME?</v>
      </c>
      <c r="F65" s="389">
        <f t="shared" si="1"/>
        <v>30</v>
      </c>
      <c r="G65" s="292" t="e">
        <v>#NAME?</v>
      </c>
      <c r="H65" s="292" t="e">
        <v>#NAME?</v>
      </c>
      <c r="I65" t="e">
        <v>#NAME?</v>
      </c>
      <c r="J65" t="e">
        <v>#NAME?</v>
      </c>
    </row>
    <row r="66" spans="1:10" x14ac:dyDescent="0.25">
      <c r="A66" s="389">
        <f t="shared" si="0"/>
        <v>31</v>
      </c>
      <c r="B66" s="292" t="e">
        <v>#NAME?</v>
      </c>
      <c r="C66" s="292" t="e">
        <v>#NAME?</v>
      </c>
      <c r="D66" t="e">
        <v>#NAME?</v>
      </c>
      <c r="E66" t="e">
        <v>#NAME?</v>
      </c>
      <c r="F66" s="389">
        <f t="shared" si="1"/>
        <v>31</v>
      </c>
      <c r="G66" s="292" t="e">
        <v>#NAME?</v>
      </c>
      <c r="H66" s="292" t="e">
        <v>#NAME?</v>
      </c>
      <c r="I66" t="e">
        <v>#NAME?</v>
      </c>
      <c r="J66" t="e">
        <v>#NAME?</v>
      </c>
    </row>
    <row r="67" spans="1:10" x14ac:dyDescent="0.25">
      <c r="A67" s="389">
        <f t="shared" si="0"/>
        <v>32</v>
      </c>
      <c r="B67" s="292" t="e">
        <v>#NAME?</v>
      </c>
      <c r="C67" s="292" t="e">
        <v>#NAME?</v>
      </c>
      <c r="D67" t="e">
        <v>#NAME?</v>
      </c>
      <c r="E67" t="e">
        <v>#NAME?</v>
      </c>
      <c r="F67" s="389">
        <f t="shared" si="1"/>
        <v>32</v>
      </c>
      <c r="G67" s="292" t="e">
        <v>#NAME?</v>
      </c>
      <c r="H67" s="292" t="e">
        <v>#NAME?</v>
      </c>
      <c r="I67" t="e">
        <v>#NAME?</v>
      </c>
      <c r="J67" t="e">
        <v>#NAME?</v>
      </c>
    </row>
    <row r="68" spans="1:10" x14ac:dyDescent="0.25">
      <c r="A68" s="389">
        <f t="shared" si="0"/>
        <v>33</v>
      </c>
      <c r="B68" s="292" t="e">
        <v>#NAME?</v>
      </c>
      <c r="C68" s="292" t="e">
        <v>#NAME?</v>
      </c>
      <c r="D68" t="e">
        <v>#NAME?</v>
      </c>
      <c r="E68" t="e">
        <v>#NAME?</v>
      </c>
      <c r="F68" s="389">
        <f t="shared" si="1"/>
        <v>33</v>
      </c>
      <c r="G68" s="292" t="e">
        <v>#NAME?</v>
      </c>
      <c r="H68" s="292" t="e">
        <v>#NAME?</v>
      </c>
      <c r="I68" t="e">
        <v>#NAME?</v>
      </c>
      <c r="J68" t="e">
        <v>#NAME?</v>
      </c>
    </row>
    <row r="69" spans="1:10" x14ac:dyDescent="0.25">
      <c r="A69" s="389">
        <f t="shared" ref="A69:A100" si="2">A68+1</f>
        <v>34</v>
      </c>
      <c r="B69" s="292" t="e">
        <v>#NAME?</v>
      </c>
      <c r="C69" s="292" t="e">
        <v>#NAME?</v>
      </c>
      <c r="D69" t="e">
        <v>#NAME?</v>
      </c>
      <c r="E69" t="e">
        <v>#NAME?</v>
      </c>
      <c r="F69" s="389">
        <f t="shared" ref="F69:F100" si="3">F68+1</f>
        <v>34</v>
      </c>
      <c r="G69" s="292" t="e">
        <v>#NAME?</v>
      </c>
      <c r="H69" s="292" t="e">
        <v>#NAME?</v>
      </c>
      <c r="I69" t="e">
        <v>#NAME?</v>
      </c>
      <c r="J69" t="e">
        <v>#NAME?</v>
      </c>
    </row>
    <row r="70" spans="1:10" x14ac:dyDescent="0.25">
      <c r="A70" s="389">
        <f t="shared" si="2"/>
        <v>35</v>
      </c>
      <c r="B70" s="292" t="e">
        <v>#NAME?</v>
      </c>
      <c r="C70" s="292" t="e">
        <v>#NAME?</v>
      </c>
      <c r="D70" t="e">
        <v>#NAME?</v>
      </c>
      <c r="E70" t="e">
        <v>#NAME?</v>
      </c>
      <c r="F70" s="389">
        <f t="shared" si="3"/>
        <v>35</v>
      </c>
      <c r="G70" s="292" t="e">
        <v>#NAME?</v>
      </c>
      <c r="H70" s="292" t="e">
        <v>#NAME?</v>
      </c>
      <c r="I70" t="e">
        <v>#NAME?</v>
      </c>
      <c r="J70" t="e">
        <v>#NAME?</v>
      </c>
    </row>
    <row r="71" spans="1:10" x14ac:dyDescent="0.25">
      <c r="A71" s="389">
        <f t="shared" si="2"/>
        <v>36</v>
      </c>
      <c r="B71" s="292" t="e">
        <v>#NAME?</v>
      </c>
      <c r="C71" s="292" t="e">
        <v>#NAME?</v>
      </c>
      <c r="D71" t="e">
        <v>#NAME?</v>
      </c>
      <c r="E71" t="e">
        <v>#NAME?</v>
      </c>
      <c r="F71" s="389">
        <f t="shared" si="3"/>
        <v>36</v>
      </c>
      <c r="G71" s="292" t="e">
        <v>#NAME?</v>
      </c>
      <c r="H71" s="292" t="e">
        <v>#NAME?</v>
      </c>
      <c r="I71" t="e">
        <v>#NAME?</v>
      </c>
      <c r="J71" t="e">
        <v>#NAME?</v>
      </c>
    </row>
    <row r="72" spans="1:10" x14ac:dyDescent="0.25">
      <c r="A72" s="389">
        <f t="shared" si="2"/>
        <v>37</v>
      </c>
      <c r="B72" s="292" t="e">
        <v>#NAME?</v>
      </c>
      <c r="C72" s="292" t="e">
        <v>#NAME?</v>
      </c>
      <c r="D72" t="e">
        <v>#NAME?</v>
      </c>
      <c r="E72" t="e">
        <v>#NAME?</v>
      </c>
      <c r="F72" s="389">
        <f t="shared" si="3"/>
        <v>37</v>
      </c>
      <c r="G72" s="292" t="e">
        <v>#NAME?</v>
      </c>
      <c r="H72" s="292" t="e">
        <v>#NAME?</v>
      </c>
      <c r="I72" t="e">
        <v>#NAME?</v>
      </c>
      <c r="J72" t="e">
        <v>#NAME?</v>
      </c>
    </row>
    <row r="73" spans="1:10" x14ac:dyDescent="0.25">
      <c r="A73" s="389">
        <f t="shared" si="2"/>
        <v>38</v>
      </c>
      <c r="B73" s="292" t="e">
        <v>#NAME?</v>
      </c>
      <c r="C73" s="292" t="e">
        <v>#NAME?</v>
      </c>
      <c r="D73" t="e">
        <v>#NAME?</v>
      </c>
      <c r="E73" t="e">
        <v>#NAME?</v>
      </c>
      <c r="F73" s="389">
        <f t="shared" si="3"/>
        <v>38</v>
      </c>
      <c r="G73" s="292" t="e">
        <v>#NAME?</v>
      </c>
      <c r="H73" s="292" t="e">
        <v>#NAME?</v>
      </c>
      <c r="I73" t="e">
        <v>#NAME?</v>
      </c>
      <c r="J73" t="e">
        <v>#NAME?</v>
      </c>
    </row>
    <row r="74" spans="1:10" x14ac:dyDescent="0.25">
      <c r="A74" s="389">
        <f t="shared" si="2"/>
        <v>39</v>
      </c>
      <c r="B74" s="292" t="e">
        <v>#NAME?</v>
      </c>
      <c r="C74" s="292" t="e">
        <v>#NAME?</v>
      </c>
      <c r="D74" t="e">
        <v>#NAME?</v>
      </c>
      <c r="E74" t="e">
        <v>#NAME?</v>
      </c>
      <c r="F74" s="389">
        <f t="shared" si="3"/>
        <v>39</v>
      </c>
      <c r="G74" s="292" t="e">
        <v>#NAME?</v>
      </c>
      <c r="H74" s="292" t="e">
        <v>#NAME?</v>
      </c>
      <c r="I74" t="e">
        <v>#NAME?</v>
      </c>
      <c r="J74" t="e">
        <v>#NAME?</v>
      </c>
    </row>
    <row r="75" spans="1:10" x14ac:dyDescent="0.25">
      <c r="A75" s="389">
        <f t="shared" si="2"/>
        <v>40</v>
      </c>
      <c r="B75" s="292" t="e">
        <v>#NAME?</v>
      </c>
      <c r="C75" s="292" t="e">
        <v>#NAME?</v>
      </c>
      <c r="D75" t="e">
        <v>#NAME?</v>
      </c>
      <c r="E75" t="e">
        <v>#NAME?</v>
      </c>
      <c r="F75" s="389">
        <f t="shared" si="3"/>
        <v>40</v>
      </c>
      <c r="G75" s="292" t="e">
        <v>#NAME?</v>
      </c>
      <c r="H75" s="292" t="e">
        <v>#NAME?</v>
      </c>
      <c r="I75" t="e">
        <v>#NAME?</v>
      </c>
      <c r="J75" t="e">
        <v>#NAME?</v>
      </c>
    </row>
    <row r="76" spans="1:10" x14ac:dyDescent="0.25">
      <c r="A76" s="389">
        <f t="shared" si="2"/>
        <v>41</v>
      </c>
      <c r="B76" s="292" t="e">
        <v>#NAME?</v>
      </c>
      <c r="C76" s="292" t="e">
        <v>#NAME?</v>
      </c>
      <c r="D76" t="e">
        <v>#NAME?</v>
      </c>
      <c r="E76" t="e">
        <v>#NAME?</v>
      </c>
      <c r="F76" s="389">
        <f t="shared" si="3"/>
        <v>41</v>
      </c>
      <c r="G76" s="292" t="e">
        <v>#NAME?</v>
      </c>
      <c r="H76" s="292" t="e">
        <v>#NAME?</v>
      </c>
      <c r="I76" t="e">
        <v>#NAME?</v>
      </c>
      <c r="J76" t="e">
        <v>#NAME?</v>
      </c>
    </row>
    <row r="77" spans="1:10" x14ac:dyDescent="0.25">
      <c r="A77" s="389">
        <f t="shared" si="2"/>
        <v>42</v>
      </c>
      <c r="B77" s="292" t="e">
        <v>#NAME?</v>
      </c>
      <c r="C77" s="292" t="e">
        <v>#NAME?</v>
      </c>
      <c r="D77" t="e">
        <v>#NAME?</v>
      </c>
      <c r="E77" t="e">
        <v>#NAME?</v>
      </c>
      <c r="F77" s="389">
        <f t="shared" si="3"/>
        <v>42</v>
      </c>
      <c r="G77" s="292" t="e">
        <v>#NAME?</v>
      </c>
      <c r="H77" s="292" t="e">
        <v>#NAME?</v>
      </c>
      <c r="I77" t="e">
        <v>#NAME?</v>
      </c>
      <c r="J77" t="e">
        <v>#NAME?</v>
      </c>
    </row>
    <row r="78" spans="1:10" x14ac:dyDescent="0.25">
      <c r="A78" s="389">
        <f t="shared" si="2"/>
        <v>43</v>
      </c>
      <c r="B78" s="292" t="e">
        <v>#NAME?</v>
      </c>
      <c r="C78" s="292" t="e">
        <v>#NAME?</v>
      </c>
      <c r="D78" t="e">
        <v>#NAME?</v>
      </c>
      <c r="E78" t="e">
        <v>#NAME?</v>
      </c>
      <c r="F78" s="389">
        <f t="shared" si="3"/>
        <v>43</v>
      </c>
      <c r="G78" s="292" t="e">
        <v>#NAME?</v>
      </c>
      <c r="H78" s="292" t="e">
        <v>#NAME?</v>
      </c>
      <c r="I78" t="e">
        <v>#NAME?</v>
      </c>
      <c r="J78" t="e">
        <v>#NAME?</v>
      </c>
    </row>
    <row r="79" spans="1:10" x14ac:dyDescent="0.25">
      <c r="A79" s="389">
        <f t="shared" si="2"/>
        <v>44</v>
      </c>
      <c r="B79" s="292" t="e">
        <v>#NAME?</v>
      </c>
      <c r="C79" s="292" t="e">
        <v>#NAME?</v>
      </c>
      <c r="D79" t="e">
        <v>#NAME?</v>
      </c>
      <c r="E79" t="e">
        <v>#NAME?</v>
      </c>
      <c r="F79" s="389">
        <f t="shared" si="3"/>
        <v>44</v>
      </c>
      <c r="G79" s="292" t="e">
        <v>#NAME?</v>
      </c>
      <c r="H79" s="292" t="e">
        <v>#NAME?</v>
      </c>
      <c r="I79" t="e">
        <v>#NAME?</v>
      </c>
      <c r="J79" t="e">
        <v>#NAME?</v>
      </c>
    </row>
    <row r="80" spans="1:10" x14ac:dyDescent="0.25">
      <c r="A80" s="389">
        <f t="shared" si="2"/>
        <v>45</v>
      </c>
      <c r="B80" s="292" t="e">
        <v>#NAME?</v>
      </c>
      <c r="C80" s="292" t="e">
        <v>#NAME?</v>
      </c>
      <c r="D80" t="e">
        <v>#NAME?</v>
      </c>
      <c r="E80" t="e">
        <v>#NAME?</v>
      </c>
      <c r="F80" s="389">
        <f t="shared" si="3"/>
        <v>45</v>
      </c>
      <c r="G80" s="292" t="e">
        <v>#NAME?</v>
      </c>
      <c r="H80" s="292" t="e">
        <v>#NAME?</v>
      </c>
      <c r="I80" t="e">
        <v>#NAME?</v>
      </c>
      <c r="J80" t="e">
        <v>#NAME?</v>
      </c>
    </row>
    <row r="81" spans="1:10" x14ac:dyDescent="0.25">
      <c r="A81" s="389">
        <f t="shared" si="2"/>
        <v>46</v>
      </c>
      <c r="B81" s="292" t="e">
        <v>#NAME?</v>
      </c>
      <c r="C81" s="292" t="e">
        <v>#NAME?</v>
      </c>
      <c r="D81" t="e">
        <v>#NAME?</v>
      </c>
      <c r="E81" t="e">
        <v>#NAME?</v>
      </c>
      <c r="F81" s="389">
        <f t="shared" si="3"/>
        <v>46</v>
      </c>
      <c r="G81" s="292" t="e">
        <v>#NAME?</v>
      </c>
      <c r="H81" s="292" t="e">
        <v>#NAME?</v>
      </c>
      <c r="I81" t="e">
        <v>#NAME?</v>
      </c>
      <c r="J81" t="e">
        <v>#NAME?</v>
      </c>
    </row>
    <row r="82" spans="1:10" x14ac:dyDescent="0.25">
      <c r="A82" s="389">
        <f t="shared" si="2"/>
        <v>47</v>
      </c>
      <c r="B82" s="292" t="e">
        <v>#NAME?</v>
      </c>
      <c r="C82" s="292" t="e">
        <v>#NAME?</v>
      </c>
      <c r="D82" t="e">
        <v>#NAME?</v>
      </c>
      <c r="E82" t="e">
        <v>#NAME?</v>
      </c>
      <c r="F82" s="389">
        <f t="shared" si="3"/>
        <v>47</v>
      </c>
      <c r="G82" s="292" t="e">
        <v>#NAME?</v>
      </c>
      <c r="H82" s="292" t="e">
        <v>#NAME?</v>
      </c>
      <c r="I82" t="e">
        <v>#NAME?</v>
      </c>
      <c r="J82" t="e">
        <v>#NAME?</v>
      </c>
    </row>
    <row r="83" spans="1:10" x14ac:dyDescent="0.25">
      <c r="A83" s="389">
        <f t="shared" si="2"/>
        <v>48</v>
      </c>
      <c r="B83" s="292" t="e">
        <v>#NAME?</v>
      </c>
      <c r="C83" s="292" t="e">
        <v>#NAME?</v>
      </c>
      <c r="D83" t="e">
        <v>#NAME?</v>
      </c>
      <c r="E83" t="e">
        <v>#NAME?</v>
      </c>
      <c r="F83" s="389">
        <f t="shared" si="3"/>
        <v>48</v>
      </c>
      <c r="G83" s="292" t="e">
        <v>#NAME?</v>
      </c>
      <c r="H83" s="292" t="e">
        <v>#NAME?</v>
      </c>
      <c r="I83" t="e">
        <v>#NAME?</v>
      </c>
      <c r="J83" t="e">
        <v>#NAME?</v>
      </c>
    </row>
    <row r="84" spans="1:10" x14ac:dyDescent="0.25">
      <c r="A84" s="389">
        <f t="shared" si="2"/>
        <v>49</v>
      </c>
      <c r="B84" s="292" t="e">
        <v>#NAME?</v>
      </c>
      <c r="C84" s="292" t="e">
        <v>#NAME?</v>
      </c>
      <c r="D84" t="e">
        <v>#NAME?</v>
      </c>
      <c r="E84" t="e">
        <v>#NAME?</v>
      </c>
      <c r="F84" s="389">
        <f t="shared" si="3"/>
        <v>49</v>
      </c>
      <c r="G84" s="292" t="e">
        <v>#NAME?</v>
      </c>
      <c r="H84" s="292" t="e">
        <v>#NAME?</v>
      </c>
      <c r="I84" t="e">
        <v>#NAME?</v>
      </c>
      <c r="J84" t="e">
        <v>#NAME?</v>
      </c>
    </row>
    <row r="85" spans="1:10" x14ac:dyDescent="0.25">
      <c r="A85" s="389">
        <f t="shared" si="2"/>
        <v>50</v>
      </c>
      <c r="B85" s="292" t="e">
        <v>#NAME?</v>
      </c>
      <c r="C85" s="292" t="e">
        <v>#NAME?</v>
      </c>
      <c r="D85" t="e">
        <v>#NAME?</v>
      </c>
      <c r="E85" t="e">
        <v>#NAME?</v>
      </c>
      <c r="F85" s="389">
        <f t="shared" si="3"/>
        <v>50</v>
      </c>
      <c r="G85" s="292" t="e">
        <v>#NAME?</v>
      </c>
      <c r="H85" s="292" t="e">
        <v>#NAME?</v>
      </c>
      <c r="I85" t="e">
        <v>#NAME?</v>
      </c>
      <c r="J85" t="e">
        <v>#NAME?</v>
      </c>
    </row>
    <row r="86" spans="1:10" x14ac:dyDescent="0.25">
      <c r="A86" s="389">
        <f t="shared" si="2"/>
        <v>51</v>
      </c>
      <c r="B86" s="292" t="e">
        <v>#NAME?</v>
      </c>
      <c r="C86" s="292" t="e">
        <v>#NAME?</v>
      </c>
      <c r="D86" t="e">
        <v>#NAME?</v>
      </c>
      <c r="E86" t="e">
        <v>#NAME?</v>
      </c>
      <c r="F86" s="389">
        <f t="shared" si="3"/>
        <v>51</v>
      </c>
      <c r="G86" s="292" t="e">
        <v>#NAME?</v>
      </c>
      <c r="H86" s="292" t="e">
        <v>#NAME?</v>
      </c>
      <c r="I86" t="e">
        <v>#NAME?</v>
      </c>
      <c r="J86" t="e">
        <v>#NAME?</v>
      </c>
    </row>
    <row r="87" spans="1:10" x14ac:dyDescent="0.25">
      <c r="A87" s="389">
        <f t="shared" si="2"/>
        <v>52</v>
      </c>
      <c r="B87" s="292" t="e">
        <v>#NAME?</v>
      </c>
      <c r="C87" s="292" t="e">
        <v>#NAME?</v>
      </c>
      <c r="D87" t="e">
        <v>#NAME?</v>
      </c>
      <c r="E87" t="e">
        <v>#NAME?</v>
      </c>
      <c r="F87" s="389">
        <f t="shared" si="3"/>
        <v>52</v>
      </c>
      <c r="G87" s="292" t="e">
        <v>#NAME?</v>
      </c>
      <c r="H87" s="292" t="e">
        <v>#NAME?</v>
      </c>
      <c r="I87" t="e">
        <v>#NAME?</v>
      </c>
      <c r="J87" t="e">
        <v>#NAME?</v>
      </c>
    </row>
    <row r="88" spans="1:10" x14ac:dyDescent="0.25">
      <c r="A88" s="389">
        <f t="shared" si="2"/>
        <v>53</v>
      </c>
      <c r="B88" s="292" t="e">
        <v>#NAME?</v>
      </c>
      <c r="C88" s="292" t="e">
        <v>#NAME?</v>
      </c>
      <c r="D88" t="e">
        <v>#NAME?</v>
      </c>
      <c r="E88" t="e">
        <v>#NAME?</v>
      </c>
      <c r="F88" s="389">
        <f t="shared" si="3"/>
        <v>53</v>
      </c>
      <c r="G88" s="292" t="e">
        <v>#NAME?</v>
      </c>
      <c r="H88" s="292" t="e">
        <v>#NAME?</v>
      </c>
      <c r="I88" t="e">
        <v>#NAME?</v>
      </c>
      <c r="J88" t="e">
        <v>#NAME?</v>
      </c>
    </row>
    <row r="89" spans="1:10" x14ac:dyDescent="0.25">
      <c r="A89" s="389">
        <f t="shared" si="2"/>
        <v>54</v>
      </c>
      <c r="B89" s="292" t="e">
        <v>#NAME?</v>
      </c>
      <c r="C89" s="292" t="e">
        <v>#NAME?</v>
      </c>
      <c r="D89" t="e">
        <v>#NAME?</v>
      </c>
      <c r="E89" t="e">
        <v>#NAME?</v>
      </c>
      <c r="F89" s="389">
        <f t="shared" si="3"/>
        <v>54</v>
      </c>
      <c r="G89" s="292" t="e">
        <v>#NAME?</v>
      </c>
      <c r="H89" s="292" t="e">
        <v>#NAME?</v>
      </c>
      <c r="I89" t="e">
        <v>#NAME?</v>
      </c>
      <c r="J89" t="e">
        <v>#NAME?</v>
      </c>
    </row>
    <row r="90" spans="1:10" x14ac:dyDescent="0.25">
      <c r="A90" s="389">
        <f t="shared" si="2"/>
        <v>55</v>
      </c>
      <c r="B90" s="292" t="e">
        <v>#NAME?</v>
      </c>
      <c r="C90" s="292" t="e">
        <v>#NAME?</v>
      </c>
      <c r="D90" t="e">
        <v>#NAME?</v>
      </c>
      <c r="E90" t="e">
        <v>#NAME?</v>
      </c>
      <c r="F90" s="389">
        <f t="shared" si="3"/>
        <v>55</v>
      </c>
      <c r="G90" s="292" t="e">
        <v>#NAME?</v>
      </c>
      <c r="H90" s="292" t="e">
        <v>#NAME?</v>
      </c>
      <c r="I90" t="e">
        <v>#NAME?</v>
      </c>
      <c r="J90" t="e">
        <v>#NAME?</v>
      </c>
    </row>
    <row r="91" spans="1:10" x14ac:dyDescent="0.25">
      <c r="A91" s="389">
        <f t="shared" si="2"/>
        <v>56</v>
      </c>
      <c r="B91" s="292" t="e">
        <v>#NAME?</v>
      </c>
      <c r="C91" s="292" t="e">
        <v>#NAME?</v>
      </c>
      <c r="D91" t="e">
        <v>#NAME?</v>
      </c>
      <c r="E91" t="e">
        <v>#NAME?</v>
      </c>
      <c r="F91" s="389">
        <f t="shared" si="3"/>
        <v>56</v>
      </c>
      <c r="G91" s="292" t="e">
        <v>#NAME?</v>
      </c>
      <c r="H91" s="292" t="e">
        <v>#NAME?</v>
      </c>
      <c r="I91" t="e">
        <v>#NAME?</v>
      </c>
      <c r="J91" t="e">
        <v>#NAME?</v>
      </c>
    </row>
    <row r="92" spans="1:10" x14ac:dyDescent="0.25">
      <c r="A92" s="389">
        <f t="shared" si="2"/>
        <v>57</v>
      </c>
      <c r="B92" s="292" t="e">
        <v>#NAME?</v>
      </c>
      <c r="C92" s="292" t="e">
        <v>#NAME?</v>
      </c>
      <c r="D92" t="e">
        <v>#NAME?</v>
      </c>
      <c r="E92" t="e">
        <v>#NAME?</v>
      </c>
      <c r="F92" s="389">
        <f t="shared" si="3"/>
        <v>57</v>
      </c>
      <c r="G92" s="292" t="e">
        <v>#NAME?</v>
      </c>
      <c r="H92" s="292" t="e">
        <v>#NAME?</v>
      </c>
      <c r="I92" t="e">
        <v>#NAME?</v>
      </c>
      <c r="J92" t="e">
        <v>#NAME?</v>
      </c>
    </row>
    <row r="93" spans="1:10" x14ac:dyDescent="0.25">
      <c r="A93" s="389">
        <f t="shared" si="2"/>
        <v>58</v>
      </c>
      <c r="B93" s="292" t="e">
        <v>#NAME?</v>
      </c>
      <c r="C93" s="292" t="e">
        <v>#NAME?</v>
      </c>
      <c r="D93" t="e">
        <v>#NAME?</v>
      </c>
      <c r="E93" t="e">
        <v>#NAME?</v>
      </c>
      <c r="F93" s="389">
        <f t="shared" si="3"/>
        <v>58</v>
      </c>
      <c r="G93" s="292" t="e">
        <v>#NAME?</v>
      </c>
      <c r="H93" s="292" t="e">
        <v>#NAME?</v>
      </c>
      <c r="I93" t="e">
        <v>#NAME?</v>
      </c>
      <c r="J93" t="e">
        <v>#NAME?</v>
      </c>
    </row>
    <row r="94" spans="1:10" x14ac:dyDescent="0.25">
      <c r="A94" s="389">
        <f t="shared" si="2"/>
        <v>59</v>
      </c>
      <c r="B94" s="292" t="e">
        <v>#NAME?</v>
      </c>
      <c r="C94" s="292" t="e">
        <v>#NAME?</v>
      </c>
      <c r="D94" t="e">
        <v>#NAME?</v>
      </c>
      <c r="E94" t="e">
        <v>#NAME?</v>
      </c>
      <c r="F94" s="389">
        <f t="shared" si="3"/>
        <v>59</v>
      </c>
      <c r="G94" s="292" t="e">
        <v>#NAME?</v>
      </c>
      <c r="H94" s="292" t="e">
        <v>#NAME?</v>
      </c>
      <c r="I94" t="e">
        <v>#NAME?</v>
      </c>
      <c r="J94" t="e">
        <v>#NAME?</v>
      </c>
    </row>
    <row r="95" spans="1:10" x14ac:dyDescent="0.25">
      <c r="A95" s="389">
        <f t="shared" si="2"/>
        <v>60</v>
      </c>
      <c r="B95" s="292" t="e">
        <v>#NAME?</v>
      </c>
      <c r="C95" s="292" t="e">
        <v>#NAME?</v>
      </c>
      <c r="D95" t="e">
        <v>#NAME?</v>
      </c>
      <c r="E95" t="e">
        <v>#NAME?</v>
      </c>
      <c r="F95" s="389">
        <f t="shared" si="3"/>
        <v>60</v>
      </c>
      <c r="G95" s="292" t="e">
        <v>#NAME?</v>
      </c>
      <c r="H95" s="292" t="e">
        <v>#NAME?</v>
      </c>
      <c r="I95" t="e">
        <v>#NAME?</v>
      </c>
      <c r="J95" t="e">
        <v>#NAME?</v>
      </c>
    </row>
    <row r="96" spans="1:10" x14ac:dyDescent="0.25">
      <c r="A96" s="389">
        <f t="shared" si="2"/>
        <v>61</v>
      </c>
      <c r="B96" s="292" t="e">
        <v>#NAME?</v>
      </c>
      <c r="C96" s="292" t="e">
        <v>#NAME?</v>
      </c>
      <c r="D96" t="e">
        <v>#NAME?</v>
      </c>
      <c r="E96" t="e">
        <v>#NAME?</v>
      </c>
      <c r="F96" s="389">
        <f t="shared" si="3"/>
        <v>61</v>
      </c>
      <c r="G96" s="292" t="e">
        <v>#NAME?</v>
      </c>
      <c r="H96" s="292" t="e">
        <v>#NAME?</v>
      </c>
      <c r="I96" t="e">
        <v>#NAME?</v>
      </c>
      <c r="J96" t="e">
        <v>#NAME?</v>
      </c>
    </row>
    <row r="97" spans="1:10" x14ac:dyDescent="0.25">
      <c r="A97" s="389">
        <f t="shared" si="2"/>
        <v>62</v>
      </c>
      <c r="B97" s="292" t="e">
        <v>#NAME?</v>
      </c>
      <c r="C97" s="292" t="e">
        <v>#NAME?</v>
      </c>
      <c r="D97" t="e">
        <v>#NAME?</v>
      </c>
      <c r="E97" t="e">
        <v>#NAME?</v>
      </c>
      <c r="F97" s="389">
        <f t="shared" si="3"/>
        <v>62</v>
      </c>
      <c r="G97" s="292" t="e">
        <v>#NAME?</v>
      </c>
      <c r="H97" s="292" t="e">
        <v>#NAME?</v>
      </c>
      <c r="I97" t="e">
        <v>#NAME?</v>
      </c>
      <c r="J97" t="e">
        <v>#NAME?</v>
      </c>
    </row>
    <row r="98" spans="1:10" x14ac:dyDescent="0.25">
      <c r="A98" s="389">
        <f t="shared" si="2"/>
        <v>63</v>
      </c>
      <c r="B98" s="292" t="e">
        <v>#NAME?</v>
      </c>
      <c r="C98" s="292" t="e">
        <v>#NAME?</v>
      </c>
      <c r="D98" t="e">
        <v>#NAME?</v>
      </c>
      <c r="E98" t="e">
        <v>#NAME?</v>
      </c>
      <c r="F98" s="389">
        <f t="shared" si="3"/>
        <v>63</v>
      </c>
      <c r="G98" s="292" t="e">
        <v>#NAME?</v>
      </c>
      <c r="H98" s="292" t="e">
        <v>#NAME?</v>
      </c>
      <c r="I98" t="e">
        <v>#NAME?</v>
      </c>
      <c r="J98" t="e">
        <v>#NAME?</v>
      </c>
    </row>
    <row r="99" spans="1:10" x14ac:dyDescent="0.25">
      <c r="A99" s="389">
        <f t="shared" si="2"/>
        <v>64</v>
      </c>
      <c r="B99" s="292" t="e">
        <v>#NAME?</v>
      </c>
      <c r="C99" s="292" t="e">
        <v>#NAME?</v>
      </c>
      <c r="D99" t="e">
        <v>#NAME?</v>
      </c>
      <c r="E99" t="e">
        <v>#NAME?</v>
      </c>
      <c r="F99" s="389">
        <f t="shared" si="3"/>
        <v>64</v>
      </c>
      <c r="G99" s="292" t="e">
        <v>#NAME?</v>
      </c>
      <c r="H99" s="292" t="e">
        <v>#NAME?</v>
      </c>
      <c r="I99" t="e">
        <v>#NAME?</v>
      </c>
      <c r="J99" t="e">
        <v>#NAME?</v>
      </c>
    </row>
    <row r="100" spans="1:10" x14ac:dyDescent="0.25">
      <c r="A100" s="389">
        <f t="shared" si="2"/>
        <v>65</v>
      </c>
      <c r="B100" s="292" t="e">
        <v>#NAME?</v>
      </c>
      <c r="C100" s="292" t="e">
        <v>#NAME?</v>
      </c>
      <c r="D100" t="e">
        <v>#NAME?</v>
      </c>
      <c r="E100" t="e">
        <v>#NAME?</v>
      </c>
      <c r="F100" s="389">
        <f t="shared" si="3"/>
        <v>65</v>
      </c>
      <c r="G100" s="292" t="e">
        <v>#NAME?</v>
      </c>
      <c r="H100" s="292" t="e">
        <v>#NAME?</v>
      </c>
      <c r="I100" t="e">
        <v>#NAME?</v>
      </c>
      <c r="J100" t="e">
        <v>#NAME?</v>
      </c>
    </row>
    <row r="101" spans="1:10" x14ac:dyDescent="0.25">
      <c r="A101" s="389">
        <f t="shared" ref="A101:A135" si="4">A100+1</f>
        <v>66</v>
      </c>
      <c r="B101" s="292" t="e">
        <v>#NAME?</v>
      </c>
      <c r="C101" s="292" t="e">
        <v>#NAME?</v>
      </c>
      <c r="D101" t="e">
        <v>#NAME?</v>
      </c>
      <c r="E101" t="e">
        <v>#NAME?</v>
      </c>
      <c r="F101" s="389">
        <f t="shared" ref="F101:F135" si="5">F100+1</f>
        <v>66</v>
      </c>
      <c r="G101" s="292" t="e">
        <v>#NAME?</v>
      </c>
      <c r="H101" s="292" t="e">
        <v>#NAME?</v>
      </c>
      <c r="I101" t="e">
        <v>#NAME?</v>
      </c>
      <c r="J101" t="e">
        <v>#NAME?</v>
      </c>
    </row>
    <row r="102" spans="1:10" x14ac:dyDescent="0.25">
      <c r="A102" s="389">
        <f t="shared" si="4"/>
        <v>67</v>
      </c>
      <c r="B102" s="292" t="e">
        <v>#NAME?</v>
      </c>
      <c r="C102" s="292" t="e">
        <v>#NAME?</v>
      </c>
      <c r="D102" t="e">
        <v>#NAME?</v>
      </c>
      <c r="E102" t="e">
        <v>#NAME?</v>
      </c>
      <c r="F102" s="389">
        <f t="shared" si="5"/>
        <v>67</v>
      </c>
      <c r="G102" s="292" t="e">
        <v>#NAME?</v>
      </c>
      <c r="H102" s="292" t="e">
        <v>#NAME?</v>
      </c>
      <c r="I102" t="e">
        <v>#NAME?</v>
      </c>
      <c r="J102" t="e">
        <v>#NAME?</v>
      </c>
    </row>
    <row r="103" spans="1:10" x14ac:dyDescent="0.25">
      <c r="A103" s="389">
        <f t="shared" si="4"/>
        <v>68</v>
      </c>
      <c r="B103" s="292" t="e">
        <v>#NAME?</v>
      </c>
      <c r="C103" s="292" t="e">
        <v>#NAME?</v>
      </c>
      <c r="D103" t="e">
        <v>#NAME?</v>
      </c>
      <c r="E103" t="e">
        <v>#NAME?</v>
      </c>
      <c r="F103" s="389">
        <f t="shared" si="5"/>
        <v>68</v>
      </c>
      <c r="G103" s="292" t="e">
        <v>#NAME?</v>
      </c>
      <c r="H103" s="292" t="e">
        <v>#NAME?</v>
      </c>
      <c r="I103" t="e">
        <v>#NAME?</v>
      </c>
      <c r="J103" t="e">
        <v>#NAME?</v>
      </c>
    </row>
    <row r="104" spans="1:10" x14ac:dyDescent="0.25">
      <c r="A104" s="389">
        <f t="shared" si="4"/>
        <v>69</v>
      </c>
      <c r="B104" s="292" t="e">
        <v>#NAME?</v>
      </c>
      <c r="C104" s="292" t="e">
        <v>#NAME?</v>
      </c>
      <c r="D104" t="e">
        <v>#NAME?</v>
      </c>
      <c r="E104" t="e">
        <v>#NAME?</v>
      </c>
      <c r="F104" s="389">
        <f t="shared" si="5"/>
        <v>69</v>
      </c>
      <c r="G104" s="292" t="e">
        <v>#NAME?</v>
      </c>
      <c r="H104" s="292" t="e">
        <v>#NAME?</v>
      </c>
      <c r="I104" t="e">
        <v>#NAME?</v>
      </c>
      <c r="J104" t="e">
        <v>#NAME?</v>
      </c>
    </row>
    <row r="105" spans="1:10" x14ac:dyDescent="0.25">
      <c r="A105" s="389">
        <f t="shared" si="4"/>
        <v>70</v>
      </c>
      <c r="B105" s="292" t="e">
        <v>#NAME?</v>
      </c>
      <c r="C105" s="292" t="e">
        <v>#NAME?</v>
      </c>
      <c r="D105" t="e">
        <v>#NAME?</v>
      </c>
      <c r="E105" t="e">
        <v>#NAME?</v>
      </c>
      <c r="F105" s="389">
        <f t="shared" si="5"/>
        <v>70</v>
      </c>
      <c r="G105" s="292" t="e">
        <v>#NAME?</v>
      </c>
      <c r="H105" s="292" t="e">
        <v>#NAME?</v>
      </c>
      <c r="I105" t="e">
        <v>#NAME?</v>
      </c>
      <c r="J105" t="e">
        <v>#NAME?</v>
      </c>
    </row>
    <row r="106" spans="1:10" x14ac:dyDescent="0.25">
      <c r="A106" s="389">
        <f t="shared" si="4"/>
        <v>71</v>
      </c>
      <c r="B106" s="292" t="e">
        <v>#NAME?</v>
      </c>
      <c r="C106" s="292" t="e">
        <v>#NAME?</v>
      </c>
      <c r="D106" t="e">
        <v>#NAME?</v>
      </c>
      <c r="E106" t="e">
        <v>#NAME?</v>
      </c>
      <c r="F106" s="389">
        <f t="shared" si="5"/>
        <v>71</v>
      </c>
      <c r="G106" s="292" t="e">
        <v>#NAME?</v>
      </c>
      <c r="H106" s="292" t="e">
        <v>#NAME?</v>
      </c>
      <c r="I106" t="e">
        <v>#NAME?</v>
      </c>
      <c r="J106" t="e">
        <v>#NAME?</v>
      </c>
    </row>
    <row r="107" spans="1:10" x14ac:dyDescent="0.25">
      <c r="A107" s="389">
        <f t="shared" si="4"/>
        <v>72</v>
      </c>
      <c r="B107" s="292" t="e">
        <v>#NAME?</v>
      </c>
      <c r="C107" s="292" t="e">
        <v>#NAME?</v>
      </c>
      <c r="D107" t="e">
        <v>#NAME?</v>
      </c>
      <c r="E107" t="e">
        <v>#NAME?</v>
      </c>
      <c r="F107" s="389">
        <f t="shared" si="5"/>
        <v>72</v>
      </c>
      <c r="G107" s="292" t="e">
        <v>#NAME?</v>
      </c>
      <c r="H107" s="292" t="e">
        <v>#NAME?</v>
      </c>
      <c r="I107" t="e">
        <v>#NAME?</v>
      </c>
      <c r="J107" t="e">
        <v>#NAME?</v>
      </c>
    </row>
    <row r="108" spans="1:10" x14ac:dyDescent="0.25">
      <c r="A108" s="389">
        <f t="shared" si="4"/>
        <v>73</v>
      </c>
      <c r="B108" s="292" t="e">
        <v>#NAME?</v>
      </c>
      <c r="C108" s="292" t="e">
        <v>#NAME?</v>
      </c>
      <c r="D108" t="e">
        <v>#NAME?</v>
      </c>
      <c r="E108" t="e">
        <v>#NAME?</v>
      </c>
      <c r="F108" s="389">
        <f t="shared" si="5"/>
        <v>73</v>
      </c>
      <c r="G108" s="292" t="e">
        <v>#NAME?</v>
      </c>
      <c r="H108" s="292" t="e">
        <v>#NAME?</v>
      </c>
      <c r="I108" t="e">
        <v>#NAME?</v>
      </c>
      <c r="J108" t="e">
        <v>#NAME?</v>
      </c>
    </row>
    <row r="109" spans="1:10" x14ac:dyDescent="0.25">
      <c r="A109" s="389">
        <f t="shared" si="4"/>
        <v>74</v>
      </c>
      <c r="B109" s="292" t="e">
        <v>#NAME?</v>
      </c>
      <c r="C109" s="292" t="e">
        <v>#NAME?</v>
      </c>
      <c r="D109" t="e">
        <v>#NAME?</v>
      </c>
      <c r="E109" t="e">
        <v>#NAME?</v>
      </c>
      <c r="F109" s="389">
        <f t="shared" si="5"/>
        <v>74</v>
      </c>
      <c r="G109" s="292" t="e">
        <v>#NAME?</v>
      </c>
      <c r="H109" s="292" t="e">
        <v>#NAME?</v>
      </c>
      <c r="I109" t="e">
        <v>#NAME?</v>
      </c>
      <c r="J109" t="e">
        <v>#NAME?</v>
      </c>
    </row>
    <row r="110" spans="1:10" x14ac:dyDescent="0.25">
      <c r="A110" s="389">
        <f t="shared" si="4"/>
        <v>75</v>
      </c>
      <c r="B110" s="292" t="e">
        <v>#NAME?</v>
      </c>
      <c r="C110" s="292" t="e">
        <v>#NAME?</v>
      </c>
      <c r="D110" t="e">
        <v>#NAME?</v>
      </c>
      <c r="E110" t="e">
        <v>#NAME?</v>
      </c>
      <c r="F110" s="389">
        <f t="shared" si="5"/>
        <v>75</v>
      </c>
      <c r="G110" s="292" t="e">
        <v>#NAME?</v>
      </c>
      <c r="H110" s="292" t="e">
        <v>#NAME?</v>
      </c>
      <c r="I110" t="e">
        <v>#NAME?</v>
      </c>
      <c r="J110" t="e">
        <v>#NAME?</v>
      </c>
    </row>
    <row r="111" spans="1:10" x14ac:dyDescent="0.25">
      <c r="A111" s="389">
        <f t="shared" si="4"/>
        <v>76</v>
      </c>
      <c r="B111" s="292" t="e">
        <v>#NAME?</v>
      </c>
      <c r="C111" s="292" t="e">
        <v>#NAME?</v>
      </c>
      <c r="D111" t="e">
        <v>#NAME?</v>
      </c>
      <c r="E111" t="e">
        <v>#NAME?</v>
      </c>
      <c r="F111" s="389">
        <f t="shared" si="5"/>
        <v>76</v>
      </c>
      <c r="G111" s="292" t="e">
        <v>#NAME?</v>
      </c>
      <c r="H111" s="292" t="e">
        <v>#NAME?</v>
      </c>
      <c r="I111" t="e">
        <v>#NAME?</v>
      </c>
      <c r="J111" t="e">
        <v>#NAME?</v>
      </c>
    </row>
    <row r="112" spans="1:10" x14ac:dyDescent="0.25">
      <c r="A112" s="389">
        <f t="shared" si="4"/>
        <v>77</v>
      </c>
      <c r="B112" s="292" t="e">
        <v>#NAME?</v>
      </c>
      <c r="C112" s="292" t="e">
        <v>#NAME?</v>
      </c>
      <c r="D112" t="e">
        <v>#NAME?</v>
      </c>
      <c r="E112" t="e">
        <v>#NAME?</v>
      </c>
      <c r="F112" s="389">
        <f t="shared" si="5"/>
        <v>77</v>
      </c>
      <c r="G112" s="292" t="e">
        <v>#NAME?</v>
      </c>
      <c r="H112" s="292" t="e">
        <v>#NAME?</v>
      </c>
      <c r="I112" t="e">
        <v>#NAME?</v>
      </c>
      <c r="J112" t="e">
        <v>#NAME?</v>
      </c>
    </row>
    <row r="113" spans="1:10" x14ac:dyDescent="0.25">
      <c r="A113" s="389">
        <f t="shared" si="4"/>
        <v>78</v>
      </c>
      <c r="B113" s="292" t="e">
        <v>#NAME?</v>
      </c>
      <c r="C113" s="292" t="e">
        <v>#NAME?</v>
      </c>
      <c r="D113" t="e">
        <v>#NAME?</v>
      </c>
      <c r="E113" t="e">
        <v>#NAME?</v>
      </c>
      <c r="F113" s="389">
        <f t="shared" si="5"/>
        <v>78</v>
      </c>
      <c r="G113" s="292" t="e">
        <v>#NAME?</v>
      </c>
      <c r="H113" s="292" t="e">
        <v>#NAME?</v>
      </c>
      <c r="I113" t="e">
        <v>#NAME?</v>
      </c>
      <c r="J113" t="e">
        <v>#NAME?</v>
      </c>
    </row>
    <row r="114" spans="1:10" x14ac:dyDescent="0.25">
      <c r="A114" s="389">
        <f t="shared" si="4"/>
        <v>79</v>
      </c>
      <c r="B114" s="292" t="e">
        <v>#NAME?</v>
      </c>
      <c r="C114" s="292" t="e">
        <v>#NAME?</v>
      </c>
      <c r="D114" t="e">
        <v>#NAME?</v>
      </c>
      <c r="E114" t="e">
        <v>#NAME?</v>
      </c>
      <c r="F114" s="389">
        <f t="shared" si="5"/>
        <v>79</v>
      </c>
      <c r="G114" s="292" t="e">
        <v>#NAME?</v>
      </c>
      <c r="H114" s="292" t="e">
        <v>#NAME?</v>
      </c>
      <c r="I114" t="e">
        <v>#NAME?</v>
      </c>
      <c r="J114" t="e">
        <v>#NAME?</v>
      </c>
    </row>
    <row r="115" spans="1:10" x14ac:dyDescent="0.25">
      <c r="A115" s="389">
        <f t="shared" si="4"/>
        <v>80</v>
      </c>
      <c r="B115" s="292" t="e">
        <v>#NAME?</v>
      </c>
      <c r="C115" s="292" t="e">
        <v>#NAME?</v>
      </c>
      <c r="D115" t="e">
        <v>#NAME?</v>
      </c>
      <c r="E115" t="e">
        <v>#NAME?</v>
      </c>
      <c r="F115" s="389">
        <f t="shared" si="5"/>
        <v>80</v>
      </c>
      <c r="G115" s="292" t="e">
        <v>#NAME?</v>
      </c>
      <c r="H115" s="292" t="e">
        <v>#NAME?</v>
      </c>
      <c r="I115" t="e">
        <v>#NAME?</v>
      </c>
      <c r="J115" t="e">
        <v>#NAME?</v>
      </c>
    </row>
    <row r="116" spans="1:10" x14ac:dyDescent="0.25">
      <c r="A116" s="389">
        <f t="shared" si="4"/>
        <v>81</v>
      </c>
      <c r="B116" s="292" t="e">
        <v>#NAME?</v>
      </c>
      <c r="C116" s="292" t="e">
        <v>#NAME?</v>
      </c>
      <c r="D116" t="e">
        <v>#NAME?</v>
      </c>
      <c r="E116" t="e">
        <v>#NAME?</v>
      </c>
      <c r="F116" s="389">
        <f t="shared" si="5"/>
        <v>81</v>
      </c>
      <c r="G116" s="292" t="e">
        <v>#NAME?</v>
      </c>
      <c r="H116" s="292" t="e">
        <v>#NAME?</v>
      </c>
      <c r="I116" t="e">
        <v>#NAME?</v>
      </c>
      <c r="J116" t="e">
        <v>#NAME?</v>
      </c>
    </row>
    <row r="117" spans="1:10" x14ac:dyDescent="0.25">
      <c r="A117" s="389">
        <f t="shared" si="4"/>
        <v>82</v>
      </c>
      <c r="B117" s="292" t="e">
        <v>#NAME?</v>
      </c>
      <c r="C117" s="292" t="e">
        <v>#NAME?</v>
      </c>
      <c r="D117" t="e">
        <v>#NAME?</v>
      </c>
      <c r="E117" t="e">
        <v>#NAME?</v>
      </c>
      <c r="F117" s="389">
        <f t="shared" si="5"/>
        <v>82</v>
      </c>
      <c r="G117" s="292" t="e">
        <v>#NAME?</v>
      </c>
      <c r="H117" s="292" t="e">
        <v>#NAME?</v>
      </c>
      <c r="I117" t="e">
        <v>#NAME?</v>
      </c>
      <c r="J117" t="e">
        <v>#NAME?</v>
      </c>
    </row>
    <row r="118" spans="1:10" x14ac:dyDescent="0.25">
      <c r="A118" s="389">
        <f t="shared" si="4"/>
        <v>83</v>
      </c>
      <c r="B118" s="292" t="e">
        <v>#NAME?</v>
      </c>
      <c r="C118" s="292" t="e">
        <v>#NAME?</v>
      </c>
      <c r="D118" t="e">
        <v>#NAME?</v>
      </c>
      <c r="E118" t="e">
        <v>#NAME?</v>
      </c>
      <c r="F118" s="389">
        <f t="shared" si="5"/>
        <v>83</v>
      </c>
      <c r="G118" s="292" t="e">
        <v>#NAME?</v>
      </c>
      <c r="H118" s="292" t="e">
        <v>#NAME?</v>
      </c>
      <c r="I118" t="e">
        <v>#NAME?</v>
      </c>
      <c r="J118" t="e">
        <v>#NAME?</v>
      </c>
    </row>
    <row r="119" spans="1:10" x14ac:dyDescent="0.25">
      <c r="A119" s="389">
        <f t="shared" si="4"/>
        <v>84</v>
      </c>
      <c r="B119" s="292" t="e">
        <v>#NAME?</v>
      </c>
      <c r="C119" s="292" t="e">
        <v>#NAME?</v>
      </c>
      <c r="D119" t="e">
        <v>#NAME?</v>
      </c>
      <c r="E119" t="e">
        <v>#NAME?</v>
      </c>
      <c r="F119" s="389">
        <f t="shared" si="5"/>
        <v>84</v>
      </c>
      <c r="G119" s="292" t="e">
        <v>#NAME?</v>
      </c>
      <c r="H119" s="292" t="e">
        <v>#NAME?</v>
      </c>
      <c r="I119" t="e">
        <v>#NAME?</v>
      </c>
      <c r="J119" t="e">
        <v>#NAME?</v>
      </c>
    </row>
    <row r="120" spans="1:10" x14ac:dyDescent="0.25">
      <c r="A120" s="389">
        <f t="shared" si="4"/>
        <v>85</v>
      </c>
      <c r="B120" s="292" t="e">
        <v>#NAME?</v>
      </c>
      <c r="C120" s="292" t="e">
        <v>#NAME?</v>
      </c>
      <c r="D120" t="e">
        <v>#NAME?</v>
      </c>
      <c r="E120" t="e">
        <v>#NAME?</v>
      </c>
      <c r="F120" s="389">
        <f t="shared" si="5"/>
        <v>85</v>
      </c>
      <c r="G120" s="292" t="e">
        <v>#NAME?</v>
      </c>
      <c r="H120" s="292" t="e">
        <v>#NAME?</v>
      </c>
      <c r="I120" t="e">
        <v>#NAME?</v>
      </c>
      <c r="J120" t="e">
        <v>#NAME?</v>
      </c>
    </row>
    <row r="121" spans="1:10" x14ac:dyDescent="0.25">
      <c r="A121" s="389">
        <f t="shared" si="4"/>
        <v>86</v>
      </c>
      <c r="B121" s="292" t="e">
        <v>#NAME?</v>
      </c>
      <c r="C121" s="292" t="e">
        <v>#NAME?</v>
      </c>
      <c r="D121" t="e">
        <v>#NAME?</v>
      </c>
      <c r="E121" t="e">
        <v>#NAME?</v>
      </c>
      <c r="F121" s="389">
        <f t="shared" si="5"/>
        <v>86</v>
      </c>
      <c r="G121" s="292" t="e">
        <v>#NAME?</v>
      </c>
      <c r="H121" s="292" t="e">
        <v>#NAME?</v>
      </c>
      <c r="I121" t="e">
        <v>#NAME?</v>
      </c>
      <c r="J121" t="e">
        <v>#NAME?</v>
      </c>
    </row>
    <row r="122" spans="1:10" x14ac:dyDescent="0.25">
      <c r="A122" s="389">
        <f t="shared" si="4"/>
        <v>87</v>
      </c>
      <c r="B122" s="292" t="e">
        <v>#NAME?</v>
      </c>
      <c r="C122" s="292" t="e">
        <v>#NAME?</v>
      </c>
      <c r="D122" t="e">
        <v>#NAME?</v>
      </c>
      <c r="E122" t="e">
        <v>#NAME?</v>
      </c>
      <c r="F122" s="389">
        <f t="shared" si="5"/>
        <v>87</v>
      </c>
      <c r="G122" s="292" t="e">
        <v>#NAME?</v>
      </c>
      <c r="H122" s="292" t="e">
        <v>#NAME?</v>
      </c>
      <c r="I122" t="e">
        <v>#NAME?</v>
      </c>
      <c r="J122" t="e">
        <v>#NAME?</v>
      </c>
    </row>
    <row r="123" spans="1:10" x14ac:dyDescent="0.25">
      <c r="A123" s="389">
        <f t="shared" si="4"/>
        <v>88</v>
      </c>
      <c r="B123" s="292" t="e">
        <v>#NAME?</v>
      </c>
      <c r="C123" s="292" t="e">
        <v>#NAME?</v>
      </c>
      <c r="D123" t="e">
        <v>#NAME?</v>
      </c>
      <c r="E123" t="e">
        <v>#NAME?</v>
      </c>
      <c r="F123" s="389">
        <f t="shared" si="5"/>
        <v>88</v>
      </c>
      <c r="G123" s="292" t="e">
        <v>#NAME?</v>
      </c>
      <c r="H123" s="292" t="e">
        <v>#NAME?</v>
      </c>
      <c r="I123" t="e">
        <v>#NAME?</v>
      </c>
      <c r="J123" t="e">
        <v>#NAME?</v>
      </c>
    </row>
    <row r="124" spans="1:10" x14ac:dyDescent="0.25">
      <c r="A124" s="389">
        <f t="shared" si="4"/>
        <v>89</v>
      </c>
      <c r="B124" s="292" t="e">
        <v>#NAME?</v>
      </c>
      <c r="C124" s="292" t="e">
        <v>#NAME?</v>
      </c>
      <c r="D124" t="e">
        <v>#NAME?</v>
      </c>
      <c r="E124" t="e">
        <v>#NAME?</v>
      </c>
      <c r="F124" s="389">
        <f t="shared" si="5"/>
        <v>89</v>
      </c>
      <c r="G124" s="292" t="e">
        <v>#NAME?</v>
      </c>
      <c r="H124" s="292" t="e">
        <v>#NAME?</v>
      </c>
      <c r="I124" t="e">
        <v>#NAME?</v>
      </c>
      <c r="J124" t="e">
        <v>#NAME?</v>
      </c>
    </row>
    <row r="125" spans="1:10" x14ac:dyDescent="0.25">
      <c r="A125" s="389">
        <f t="shared" si="4"/>
        <v>90</v>
      </c>
      <c r="B125" s="292" t="e">
        <v>#NAME?</v>
      </c>
      <c r="C125" s="292" t="e">
        <v>#NAME?</v>
      </c>
      <c r="D125" t="e">
        <v>#NAME?</v>
      </c>
      <c r="E125" t="e">
        <v>#NAME?</v>
      </c>
      <c r="F125" s="389">
        <f t="shared" si="5"/>
        <v>90</v>
      </c>
      <c r="G125" s="292" t="e">
        <v>#NAME?</v>
      </c>
      <c r="H125" s="292" t="e">
        <v>#NAME?</v>
      </c>
      <c r="I125" t="e">
        <v>#NAME?</v>
      </c>
      <c r="J125" t="e">
        <v>#NAME?</v>
      </c>
    </row>
    <row r="126" spans="1:10" x14ac:dyDescent="0.25">
      <c r="A126" s="389">
        <f t="shared" si="4"/>
        <v>91</v>
      </c>
      <c r="B126" s="292" t="e">
        <v>#NAME?</v>
      </c>
      <c r="C126" s="292" t="e">
        <v>#NAME?</v>
      </c>
      <c r="D126" t="e">
        <v>#NAME?</v>
      </c>
      <c r="E126" t="e">
        <v>#NAME?</v>
      </c>
      <c r="F126" s="389">
        <f t="shared" si="5"/>
        <v>91</v>
      </c>
      <c r="G126" s="292" t="e">
        <v>#NAME?</v>
      </c>
      <c r="H126" s="292" t="e">
        <v>#NAME?</v>
      </c>
      <c r="I126" t="e">
        <v>#NAME?</v>
      </c>
      <c r="J126" t="e">
        <v>#NAME?</v>
      </c>
    </row>
    <row r="127" spans="1:10" x14ac:dyDescent="0.25">
      <c r="A127" s="389">
        <f t="shared" si="4"/>
        <v>92</v>
      </c>
      <c r="B127" s="292" t="e">
        <v>#NAME?</v>
      </c>
      <c r="C127" s="292" t="e">
        <v>#NAME?</v>
      </c>
      <c r="D127" t="e">
        <v>#NAME?</v>
      </c>
      <c r="E127" t="e">
        <v>#NAME?</v>
      </c>
      <c r="F127" s="389">
        <f t="shared" si="5"/>
        <v>92</v>
      </c>
      <c r="G127" s="292" t="e">
        <v>#NAME?</v>
      </c>
      <c r="H127" s="292" t="e">
        <v>#NAME?</v>
      </c>
      <c r="I127" t="e">
        <v>#NAME?</v>
      </c>
      <c r="J127" t="e">
        <v>#NAME?</v>
      </c>
    </row>
    <row r="128" spans="1:10" x14ac:dyDescent="0.25">
      <c r="A128" s="389">
        <f t="shared" si="4"/>
        <v>93</v>
      </c>
      <c r="B128" s="292" t="e">
        <v>#NAME?</v>
      </c>
      <c r="C128" s="292" t="e">
        <v>#NAME?</v>
      </c>
      <c r="D128" t="e">
        <v>#NAME?</v>
      </c>
      <c r="E128" t="e">
        <v>#NAME?</v>
      </c>
      <c r="F128" s="389">
        <f t="shared" si="5"/>
        <v>93</v>
      </c>
      <c r="G128" s="292" t="e">
        <v>#NAME?</v>
      </c>
      <c r="H128" s="292" t="e">
        <v>#NAME?</v>
      </c>
      <c r="I128" t="e">
        <v>#NAME?</v>
      </c>
      <c r="J128" t="e">
        <v>#NAME?</v>
      </c>
    </row>
    <row r="129" spans="1:10" x14ac:dyDescent="0.25">
      <c r="A129" s="389">
        <f t="shared" si="4"/>
        <v>94</v>
      </c>
      <c r="B129" s="292" t="e">
        <v>#NAME?</v>
      </c>
      <c r="C129" s="292" t="e">
        <v>#NAME?</v>
      </c>
      <c r="D129" t="e">
        <v>#NAME?</v>
      </c>
      <c r="E129" t="e">
        <v>#NAME?</v>
      </c>
      <c r="F129" s="389">
        <f t="shared" si="5"/>
        <v>94</v>
      </c>
      <c r="G129" s="292" t="e">
        <v>#NAME?</v>
      </c>
      <c r="H129" s="292" t="e">
        <v>#NAME?</v>
      </c>
      <c r="I129" t="e">
        <v>#NAME?</v>
      </c>
      <c r="J129" t="e">
        <v>#NAME?</v>
      </c>
    </row>
    <row r="130" spans="1:10" x14ac:dyDescent="0.25">
      <c r="A130" s="389">
        <f t="shared" si="4"/>
        <v>95</v>
      </c>
      <c r="B130" s="292" t="e">
        <v>#NAME?</v>
      </c>
      <c r="C130" s="292" t="e">
        <v>#NAME?</v>
      </c>
      <c r="D130" t="e">
        <v>#NAME?</v>
      </c>
      <c r="E130" t="e">
        <v>#NAME?</v>
      </c>
      <c r="F130" s="389">
        <f t="shared" si="5"/>
        <v>95</v>
      </c>
      <c r="G130" s="292" t="e">
        <v>#NAME?</v>
      </c>
      <c r="H130" s="292" t="e">
        <v>#NAME?</v>
      </c>
      <c r="I130" t="e">
        <v>#NAME?</v>
      </c>
      <c r="J130" t="e">
        <v>#NAME?</v>
      </c>
    </row>
    <row r="131" spans="1:10" x14ac:dyDescent="0.25">
      <c r="A131" s="389">
        <f t="shared" si="4"/>
        <v>96</v>
      </c>
      <c r="B131" s="292" t="e">
        <v>#NAME?</v>
      </c>
      <c r="C131" s="292" t="e">
        <v>#NAME?</v>
      </c>
      <c r="D131" t="e">
        <v>#NAME?</v>
      </c>
      <c r="E131" t="e">
        <v>#NAME?</v>
      </c>
      <c r="F131" s="389">
        <f t="shared" si="5"/>
        <v>96</v>
      </c>
      <c r="G131" s="292" t="e">
        <v>#NAME?</v>
      </c>
      <c r="H131" s="292" t="e">
        <v>#NAME?</v>
      </c>
      <c r="I131" t="e">
        <v>#NAME?</v>
      </c>
      <c r="J131" t="e">
        <v>#NAME?</v>
      </c>
    </row>
    <row r="132" spans="1:10" x14ac:dyDescent="0.25">
      <c r="A132" s="389">
        <f t="shared" si="4"/>
        <v>97</v>
      </c>
      <c r="B132" s="292" t="e">
        <v>#NAME?</v>
      </c>
      <c r="C132" s="292" t="e">
        <v>#NAME?</v>
      </c>
      <c r="D132" t="e">
        <v>#NAME?</v>
      </c>
      <c r="E132" t="e">
        <v>#NAME?</v>
      </c>
      <c r="F132" s="389">
        <f t="shared" si="5"/>
        <v>97</v>
      </c>
      <c r="G132" s="292" t="e">
        <v>#NAME?</v>
      </c>
      <c r="H132" s="292" t="e">
        <v>#NAME?</v>
      </c>
      <c r="I132" t="e">
        <v>#NAME?</v>
      </c>
      <c r="J132" t="e">
        <v>#NAME?</v>
      </c>
    </row>
    <row r="133" spans="1:10" x14ac:dyDescent="0.25">
      <c r="A133" s="389">
        <f t="shared" si="4"/>
        <v>98</v>
      </c>
      <c r="B133" s="292" t="e">
        <v>#NAME?</v>
      </c>
      <c r="C133" s="292" t="e">
        <v>#NAME?</v>
      </c>
      <c r="D133" t="e">
        <v>#NAME?</v>
      </c>
      <c r="E133" t="e">
        <v>#NAME?</v>
      </c>
      <c r="F133" s="389">
        <f t="shared" si="5"/>
        <v>98</v>
      </c>
      <c r="G133" s="292" t="e">
        <v>#NAME?</v>
      </c>
      <c r="H133" s="292" t="e">
        <v>#NAME?</v>
      </c>
      <c r="I133" t="e">
        <v>#NAME?</v>
      </c>
      <c r="J133" t="e">
        <v>#NAME?</v>
      </c>
    </row>
    <row r="134" spans="1:10" x14ac:dyDescent="0.25">
      <c r="A134" s="389">
        <f t="shared" si="4"/>
        <v>99</v>
      </c>
      <c r="B134" s="292" t="e">
        <v>#NAME?</v>
      </c>
      <c r="C134" s="292" t="e">
        <v>#NAME?</v>
      </c>
      <c r="D134" t="e">
        <v>#NAME?</v>
      </c>
      <c r="E134" t="e">
        <v>#NAME?</v>
      </c>
      <c r="F134" s="389">
        <f t="shared" si="5"/>
        <v>99</v>
      </c>
      <c r="G134" s="292" t="e">
        <v>#NAME?</v>
      </c>
      <c r="H134" s="292" t="e">
        <v>#NAME?</v>
      </c>
      <c r="I134" t="e">
        <v>#NAME?</v>
      </c>
      <c r="J134" t="e">
        <v>#NAME?</v>
      </c>
    </row>
    <row r="135" spans="1:10" x14ac:dyDescent="0.25">
      <c r="A135" s="389">
        <f t="shared" si="4"/>
        <v>100</v>
      </c>
      <c r="B135" s="292" t="e">
        <v>#NAME?</v>
      </c>
      <c r="C135" s="292" t="e">
        <v>#NAME?</v>
      </c>
      <c r="D135" t="e">
        <v>#NAME?</v>
      </c>
      <c r="E135" t="e">
        <v>#NAME?</v>
      </c>
      <c r="F135" s="389">
        <f t="shared" si="5"/>
        <v>100</v>
      </c>
      <c r="G135" s="292" t="e">
        <v>#NAME?</v>
      </c>
      <c r="H135" s="292" t="e">
        <v>#NAME?</v>
      </c>
      <c r="I135" t="e">
        <v>#NAME?</v>
      </c>
      <c r="J135" t="e">
        <v>#NAME?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M132"/>
  <sheetViews>
    <sheetView topLeftCell="A79" workbookViewId="0">
      <selection activeCell="K100" sqref="K100"/>
    </sheetView>
  </sheetViews>
  <sheetFormatPr baseColWidth="10" defaultRowHeight="15" x14ac:dyDescent="0.25"/>
  <sheetData>
    <row r="3" spans="1:10" x14ac:dyDescent="0.25">
      <c r="A3" s="221" t="s">
        <v>726</v>
      </c>
      <c r="B3" s="221"/>
    </row>
    <row r="5" spans="1:10" x14ac:dyDescent="0.25">
      <c r="A5" s="7" t="s">
        <v>725</v>
      </c>
      <c r="B5" s="7"/>
    </row>
    <row r="7" spans="1:10" x14ac:dyDescent="0.25">
      <c r="A7" s="92" t="s">
        <v>727</v>
      </c>
      <c r="B7" s="92"/>
      <c r="C7" s="92"/>
      <c r="D7" s="92"/>
      <c r="E7" s="92"/>
      <c r="F7" s="92"/>
    </row>
    <row r="8" spans="1:10" x14ac:dyDescent="0.25">
      <c r="A8" s="17" t="s">
        <v>728</v>
      </c>
    </row>
    <row r="9" spans="1:10" x14ac:dyDescent="0.25">
      <c r="A9" s="17" t="s">
        <v>729</v>
      </c>
    </row>
    <row r="11" spans="1:10" x14ac:dyDescent="0.25">
      <c r="A11" s="92" t="s">
        <v>730</v>
      </c>
      <c r="B11" s="92"/>
      <c r="C11" s="92"/>
      <c r="D11" s="92"/>
      <c r="E11" s="92"/>
      <c r="F11" s="92"/>
      <c r="G11" s="92"/>
      <c r="H11" s="92"/>
      <c r="I11" s="92"/>
      <c r="J11" s="92"/>
    </row>
    <row r="12" spans="1:10" x14ac:dyDescent="0.25">
      <c r="A12" s="17" t="s">
        <v>731</v>
      </c>
    </row>
    <row r="13" spans="1:10" x14ac:dyDescent="0.25">
      <c r="A13" s="17" t="s">
        <v>732</v>
      </c>
    </row>
    <row r="15" spans="1:10" x14ac:dyDescent="0.25">
      <c r="A15" s="92" t="s">
        <v>733</v>
      </c>
      <c r="B15" s="92"/>
      <c r="C15" s="92"/>
      <c r="D15" s="92"/>
      <c r="E15" s="92"/>
      <c r="F15" s="92"/>
    </row>
    <row r="16" spans="1:10" x14ac:dyDescent="0.25">
      <c r="A16" s="17" t="s">
        <v>734</v>
      </c>
    </row>
    <row r="17" spans="1:13" x14ac:dyDescent="0.25">
      <c r="A17" s="17" t="s">
        <v>735</v>
      </c>
    </row>
    <row r="18" spans="1:13" x14ac:dyDescent="0.25">
      <c r="A18" t="s">
        <v>238</v>
      </c>
    </row>
    <row r="20" spans="1:13" x14ac:dyDescent="0.25">
      <c r="A20" s="7" t="s">
        <v>748</v>
      </c>
      <c r="B20" s="7"/>
      <c r="C20" s="7"/>
      <c r="D20" s="7"/>
    </row>
    <row r="23" spans="1:13" x14ac:dyDescent="0.25">
      <c r="A23" s="221" t="s">
        <v>749</v>
      </c>
      <c r="B23" s="221"/>
      <c r="C23" s="221"/>
    </row>
    <row r="25" spans="1:13" x14ac:dyDescent="0.25">
      <c r="A25" s="92" t="s">
        <v>753</v>
      </c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</row>
    <row r="26" spans="1:13" x14ac:dyDescent="0.25">
      <c r="A26" t="s">
        <v>750</v>
      </c>
    </row>
    <row r="28" spans="1:13" x14ac:dyDescent="0.25">
      <c r="A28" s="92" t="s">
        <v>754</v>
      </c>
      <c r="B28" s="92"/>
      <c r="C28" s="92"/>
      <c r="D28" s="92"/>
      <c r="E28" s="92"/>
      <c r="F28" s="92"/>
      <c r="G28" s="92"/>
    </row>
    <row r="29" spans="1:13" x14ac:dyDescent="0.25">
      <c r="A29" s="17" t="s">
        <v>751</v>
      </c>
    </row>
    <row r="30" spans="1:13" x14ac:dyDescent="0.25">
      <c r="A30" s="17" t="s">
        <v>752</v>
      </c>
    </row>
    <row r="32" spans="1:13" x14ac:dyDescent="0.25">
      <c r="A32" s="297" t="s">
        <v>755</v>
      </c>
      <c r="B32" s="297"/>
      <c r="C32" s="297"/>
      <c r="D32" s="297"/>
    </row>
    <row r="33" spans="1:3" x14ac:dyDescent="0.25">
      <c r="A33" s="17" t="s">
        <v>756</v>
      </c>
    </row>
    <row r="35" spans="1:3" x14ac:dyDescent="0.25">
      <c r="A35" s="221" t="s">
        <v>757</v>
      </c>
    </row>
    <row r="37" spans="1:3" x14ac:dyDescent="0.25">
      <c r="A37" s="92" t="s">
        <v>758</v>
      </c>
      <c r="B37" s="92"/>
      <c r="C37" s="92"/>
    </row>
    <row r="38" spans="1:3" x14ac:dyDescent="0.25">
      <c r="A38" t="s">
        <v>759</v>
      </c>
    </row>
    <row r="39" spans="1:3" x14ac:dyDescent="0.25">
      <c r="A39" s="17" t="s">
        <v>760</v>
      </c>
    </row>
    <row r="41" spans="1:3" x14ac:dyDescent="0.25">
      <c r="A41" t="s">
        <v>761</v>
      </c>
    </row>
    <row r="42" spans="1:3" x14ac:dyDescent="0.25">
      <c r="A42" t="s">
        <v>762</v>
      </c>
    </row>
    <row r="43" spans="1:3" x14ac:dyDescent="0.25">
      <c r="A43" t="s">
        <v>763</v>
      </c>
    </row>
    <row r="44" spans="1:3" x14ac:dyDescent="0.25">
      <c r="A44" t="s">
        <v>764</v>
      </c>
    </row>
    <row r="45" spans="1:3" x14ac:dyDescent="0.25">
      <c r="A45" t="s">
        <v>765</v>
      </c>
    </row>
    <row r="47" spans="1:3" x14ac:dyDescent="0.25">
      <c r="A47" t="s">
        <v>766</v>
      </c>
    </row>
    <row r="80" spans="1:2" x14ac:dyDescent="0.25">
      <c r="A80" s="298" t="s">
        <v>767</v>
      </c>
      <c r="B80" s="298"/>
    </row>
    <row r="82" spans="1:13" x14ac:dyDescent="0.25">
      <c r="A82" t="s">
        <v>768</v>
      </c>
      <c r="J82" s="299" t="s">
        <v>771</v>
      </c>
      <c r="K82" s="300" t="s">
        <v>772</v>
      </c>
      <c r="L82" s="7"/>
      <c r="M82" s="301" t="s">
        <v>769</v>
      </c>
    </row>
    <row r="83" spans="1:13" x14ac:dyDescent="0.25">
      <c r="A83" t="s">
        <v>812</v>
      </c>
      <c r="J83" s="53">
        <v>3</v>
      </c>
      <c r="K83" s="11">
        <v>5</v>
      </c>
      <c r="M83" s="209" t="s">
        <v>770</v>
      </c>
    </row>
    <row r="84" spans="1:13" x14ac:dyDescent="0.25">
      <c r="A84" t="s">
        <v>778</v>
      </c>
      <c r="J84" s="54">
        <v>4</v>
      </c>
      <c r="K84" s="13">
        <v>6</v>
      </c>
    </row>
    <row r="85" spans="1:13" x14ac:dyDescent="0.25">
      <c r="A85" t="s">
        <v>164</v>
      </c>
      <c r="B85" t="s">
        <v>773</v>
      </c>
      <c r="C85" t="s">
        <v>776</v>
      </c>
      <c r="E85" t="s">
        <v>774</v>
      </c>
    </row>
    <row r="86" spans="1:13" x14ac:dyDescent="0.25">
      <c r="B86" t="s">
        <v>775</v>
      </c>
    </row>
    <row r="88" spans="1:13" x14ac:dyDescent="0.25">
      <c r="A88" t="s">
        <v>779</v>
      </c>
    </row>
    <row r="89" spans="1:13" x14ac:dyDescent="0.25">
      <c r="A89" t="s">
        <v>780</v>
      </c>
    </row>
    <row r="90" spans="1:13" x14ac:dyDescent="0.25">
      <c r="A90" t="s">
        <v>777</v>
      </c>
    </row>
    <row r="92" spans="1:13" x14ac:dyDescent="0.25">
      <c r="A92" t="s">
        <v>785</v>
      </c>
    </row>
    <row r="93" spans="1:13" x14ac:dyDescent="0.25">
      <c r="A93" t="s">
        <v>783</v>
      </c>
    </row>
    <row r="94" spans="1:13" x14ac:dyDescent="0.25">
      <c r="A94" t="s">
        <v>786</v>
      </c>
    </row>
    <row r="95" spans="1:13" x14ac:dyDescent="0.25">
      <c r="A95" t="s">
        <v>781</v>
      </c>
    </row>
    <row r="96" spans="1:13" x14ac:dyDescent="0.25">
      <c r="A96" t="s">
        <v>782</v>
      </c>
    </row>
    <row r="97" spans="1:12" x14ac:dyDescent="0.25">
      <c r="A97" t="s">
        <v>784</v>
      </c>
    </row>
    <row r="99" spans="1:12" x14ac:dyDescent="0.25">
      <c r="A99" t="s">
        <v>790</v>
      </c>
    </row>
    <row r="100" spans="1:12" x14ac:dyDescent="0.25">
      <c r="A100" t="s">
        <v>787</v>
      </c>
    </row>
    <row r="101" spans="1:12" x14ac:dyDescent="0.25">
      <c r="A101" t="s">
        <v>788</v>
      </c>
    </row>
    <row r="103" spans="1:12" x14ac:dyDescent="0.25">
      <c r="A103" t="s">
        <v>791</v>
      </c>
    </row>
    <row r="104" spans="1:12" x14ac:dyDescent="0.25">
      <c r="A104" t="s">
        <v>789</v>
      </c>
      <c r="K104" s="50" t="s">
        <v>795</v>
      </c>
      <c r="L104" s="52" t="s">
        <v>797</v>
      </c>
    </row>
    <row r="105" spans="1:12" x14ac:dyDescent="0.25">
      <c r="A105" t="s">
        <v>792</v>
      </c>
      <c r="K105" s="54" t="s">
        <v>798</v>
      </c>
      <c r="L105" s="13" t="s">
        <v>796</v>
      </c>
    </row>
    <row r="106" spans="1:12" x14ac:dyDescent="0.25">
      <c r="A106" t="s">
        <v>793</v>
      </c>
    </row>
    <row r="107" spans="1:12" x14ac:dyDescent="0.25">
      <c r="A107" t="s">
        <v>794</v>
      </c>
    </row>
    <row r="108" spans="1:12" x14ac:dyDescent="0.25">
      <c r="A108" t="s">
        <v>799</v>
      </c>
    </row>
    <row r="110" spans="1:12" x14ac:dyDescent="0.25">
      <c r="A110" s="7" t="s">
        <v>800</v>
      </c>
      <c r="B110" s="7"/>
    </row>
    <row r="111" spans="1:12" x14ac:dyDescent="0.25">
      <c r="A111" t="s">
        <v>801</v>
      </c>
    </row>
    <row r="113" spans="1:4" x14ac:dyDescent="0.25">
      <c r="A113" s="7" t="s">
        <v>802</v>
      </c>
      <c r="B113" s="7"/>
      <c r="C113" s="7"/>
      <c r="D113" s="7"/>
    </row>
    <row r="114" spans="1:4" x14ac:dyDescent="0.25">
      <c r="A114" t="s">
        <v>803</v>
      </c>
    </row>
    <row r="116" spans="1:4" x14ac:dyDescent="0.25">
      <c r="A116" s="7" t="s">
        <v>804</v>
      </c>
      <c r="B116" s="7"/>
    </row>
    <row r="117" spans="1:4" x14ac:dyDescent="0.25">
      <c r="A117" t="s">
        <v>805</v>
      </c>
    </row>
    <row r="119" spans="1:4" x14ac:dyDescent="0.25">
      <c r="A119" s="7" t="s">
        <v>806</v>
      </c>
      <c r="B119" s="7"/>
    </row>
    <row r="120" spans="1:4" x14ac:dyDescent="0.25">
      <c r="A120" t="s">
        <v>807</v>
      </c>
    </row>
    <row r="122" spans="1:4" x14ac:dyDescent="0.25">
      <c r="A122" s="7" t="s">
        <v>808</v>
      </c>
      <c r="B122" s="7"/>
    </row>
    <row r="123" spans="1:4" x14ac:dyDescent="0.25">
      <c r="A123" t="s">
        <v>809</v>
      </c>
    </row>
    <row r="124" spans="1:4" x14ac:dyDescent="0.25">
      <c r="A124" t="s">
        <v>810</v>
      </c>
    </row>
    <row r="126" spans="1:4" x14ac:dyDescent="0.25">
      <c r="A126" t="s">
        <v>811</v>
      </c>
    </row>
    <row r="128" spans="1:4" x14ac:dyDescent="0.25">
      <c r="A128" s="7" t="s">
        <v>813</v>
      </c>
      <c r="B128" s="7"/>
    </row>
    <row r="129" spans="1:2" x14ac:dyDescent="0.25">
      <c r="A129" t="s">
        <v>814</v>
      </c>
    </row>
    <row r="131" spans="1:2" x14ac:dyDescent="0.25">
      <c r="A131" s="7" t="s">
        <v>815</v>
      </c>
      <c r="B131" s="7"/>
    </row>
    <row r="132" spans="1:2" x14ac:dyDescent="0.25">
      <c r="A132" t="s">
        <v>816</v>
      </c>
    </row>
  </sheetData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4"/>
  <sheetViews>
    <sheetView workbookViewId="0">
      <selection activeCell="E1" sqref="E1"/>
    </sheetView>
  </sheetViews>
  <sheetFormatPr baseColWidth="10" defaultRowHeight="15" x14ac:dyDescent="0.25"/>
  <sheetData>
    <row r="1" spans="1:15" ht="20.25" x14ac:dyDescent="0.3">
      <c r="A1" s="243" t="s">
        <v>516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</row>
    <row r="2" spans="1:15" x14ac:dyDescent="0.25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</row>
    <row r="3" spans="1:15" x14ac:dyDescent="0.25">
      <c r="A3" s="222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5" ht="15.75" x14ac:dyDescent="0.25">
      <c r="A4" s="244" t="s">
        <v>517</v>
      </c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22"/>
    </row>
    <row r="5" spans="1:15" x14ac:dyDescent="0.25">
      <c r="A5" s="222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</row>
    <row r="6" spans="1:15" x14ac:dyDescent="0.25">
      <c r="A6" s="222"/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</row>
    <row r="7" spans="1:15" x14ac:dyDescent="0.25">
      <c r="A7" s="222"/>
      <c r="B7" s="223" t="s">
        <v>492</v>
      </c>
      <c r="C7" s="224" t="s">
        <v>493</v>
      </c>
      <c r="D7" s="225" t="s">
        <v>518</v>
      </c>
      <c r="E7" s="225" t="s">
        <v>826</v>
      </c>
      <c r="F7" s="222"/>
      <c r="G7" s="222"/>
      <c r="H7" s="222"/>
      <c r="I7" s="222"/>
      <c r="J7" s="306" t="s">
        <v>492</v>
      </c>
      <c r="K7" s="307" t="s">
        <v>493</v>
      </c>
      <c r="L7" s="307" t="s">
        <v>494</v>
      </c>
      <c r="M7" s="307" t="s">
        <v>495</v>
      </c>
      <c r="N7" s="307" t="s">
        <v>496</v>
      </c>
      <c r="O7" s="308" t="s">
        <v>518</v>
      </c>
    </row>
    <row r="8" spans="1:15" x14ac:dyDescent="0.25">
      <c r="A8" s="222"/>
      <c r="B8" s="315"/>
      <c r="C8" s="316"/>
      <c r="D8" s="240"/>
      <c r="E8" s="321" t="e">
        <f>MDETERM(B8:D10)</f>
        <v>#VALUE!</v>
      </c>
      <c r="F8" s="222"/>
      <c r="G8" s="222"/>
      <c r="H8" s="222"/>
      <c r="I8" s="222"/>
      <c r="J8" s="302">
        <v>8</v>
      </c>
      <c r="K8" s="303">
        <v>4</v>
      </c>
      <c r="L8" s="303">
        <v>3</v>
      </c>
      <c r="M8" s="303">
        <v>8</v>
      </c>
      <c r="N8" s="303"/>
      <c r="O8" s="11"/>
    </row>
    <row r="9" spans="1:15" x14ac:dyDescent="0.25">
      <c r="A9" s="222"/>
      <c r="B9" s="317"/>
      <c r="C9" s="318"/>
      <c r="D9" s="241"/>
      <c r="E9" s="222"/>
      <c r="F9" s="222"/>
      <c r="G9" s="222"/>
      <c r="H9" s="222"/>
      <c r="I9" s="222"/>
      <c r="J9" s="302">
        <v>4</v>
      </c>
      <c r="K9" s="303">
        <v>7</v>
      </c>
      <c r="L9" s="303">
        <v>3</v>
      </c>
      <c r="M9" s="303">
        <v>7</v>
      </c>
      <c r="N9" s="303"/>
      <c r="O9" s="11"/>
    </row>
    <row r="10" spans="1:15" x14ac:dyDescent="0.25">
      <c r="A10" s="222"/>
      <c r="B10" s="319"/>
      <c r="C10" s="320"/>
      <c r="D10" s="242"/>
      <c r="E10" s="226" t="s">
        <v>519</v>
      </c>
      <c r="F10" s="227"/>
      <c r="G10" s="227"/>
      <c r="H10" s="227"/>
      <c r="I10" s="222"/>
      <c r="J10" s="302">
        <v>4</v>
      </c>
      <c r="K10" s="303">
        <v>9</v>
      </c>
      <c r="L10" s="303">
        <v>4</v>
      </c>
      <c r="M10" s="303">
        <v>9</v>
      </c>
      <c r="N10" s="303"/>
      <c r="O10" s="11"/>
    </row>
    <row r="11" spans="1:15" x14ac:dyDescent="0.25">
      <c r="A11" s="222"/>
      <c r="B11" s="222"/>
      <c r="C11" s="222"/>
      <c r="D11" s="222"/>
      <c r="E11" s="222"/>
      <c r="F11" s="222"/>
      <c r="G11" s="222"/>
      <c r="H11" s="222"/>
      <c r="I11" s="222"/>
      <c r="J11" s="302">
        <v>8</v>
      </c>
      <c r="K11" s="303">
        <v>13</v>
      </c>
      <c r="L11" s="303">
        <v>4</v>
      </c>
      <c r="M11" s="303">
        <v>10</v>
      </c>
      <c r="N11" s="303"/>
      <c r="O11" s="11"/>
    </row>
    <row r="12" spans="1:15" x14ac:dyDescent="0.25">
      <c r="A12" s="222"/>
      <c r="B12" s="228" t="s">
        <v>520</v>
      </c>
      <c r="C12" s="222"/>
      <c r="D12" s="222"/>
      <c r="E12" s="222"/>
      <c r="F12" s="222"/>
      <c r="G12" s="222"/>
      <c r="H12" s="222"/>
      <c r="I12" s="222"/>
      <c r="J12" s="302"/>
      <c r="K12" s="303"/>
      <c r="L12" s="303"/>
      <c r="M12" s="303"/>
      <c r="N12" s="303"/>
      <c r="O12" s="11"/>
    </row>
    <row r="13" spans="1:15" x14ac:dyDescent="0.25">
      <c r="A13" s="222"/>
      <c r="B13" s="222"/>
      <c r="C13" s="222"/>
      <c r="D13" s="222"/>
      <c r="E13" s="222"/>
      <c r="F13" s="222"/>
      <c r="G13" s="222"/>
      <c r="H13" s="222"/>
      <c r="I13" s="222"/>
      <c r="J13" s="304"/>
      <c r="K13" s="305"/>
      <c r="L13" s="305"/>
      <c r="M13" s="305"/>
      <c r="N13" s="305"/>
      <c r="O13" s="13"/>
    </row>
    <row r="14" spans="1:15" x14ac:dyDescent="0.25">
      <c r="A14" s="222"/>
      <c r="B14" s="229">
        <f>B8</f>
        <v>0</v>
      </c>
      <c r="C14" s="230">
        <f>C8</f>
        <v>0</v>
      </c>
      <c r="D14" s="231">
        <f>D8</f>
        <v>0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</row>
    <row r="15" spans="1:15" x14ac:dyDescent="0.25">
      <c r="A15" s="222"/>
      <c r="B15" s="232">
        <f t="array" ref="B15:D15">B9*B8:D8-B8*B9:D9</f>
        <v>0</v>
      </c>
      <c r="C15" s="233">
        <v>0</v>
      </c>
      <c r="D15" s="234">
        <v>0</v>
      </c>
      <c r="E15" s="222"/>
      <c r="F15" s="222"/>
      <c r="G15" s="222"/>
      <c r="H15" s="222"/>
      <c r="I15" s="222"/>
      <c r="J15" s="306" t="s">
        <v>492</v>
      </c>
      <c r="K15" s="307" t="s">
        <v>493</v>
      </c>
      <c r="L15" s="307" t="s">
        <v>494</v>
      </c>
      <c r="M15" s="307" t="s">
        <v>495</v>
      </c>
      <c r="N15" s="307" t="s">
        <v>496</v>
      </c>
      <c r="O15" s="308" t="s">
        <v>518</v>
      </c>
    </row>
    <row r="16" spans="1:15" x14ac:dyDescent="0.25">
      <c r="A16" s="222"/>
      <c r="B16" s="235">
        <f t="array" ref="B16:D16">B10*B8:D8-B8*B10:D10</f>
        <v>0</v>
      </c>
      <c r="C16" s="236">
        <v>0</v>
      </c>
      <c r="D16" s="237">
        <v>0</v>
      </c>
      <c r="E16" s="222"/>
      <c r="F16" s="222"/>
      <c r="G16" s="222"/>
      <c r="H16" s="222"/>
      <c r="I16" s="222"/>
      <c r="J16" s="309">
        <f t="array" ref="J16:O16">J8:O8</f>
        <v>8</v>
      </c>
      <c r="K16" s="310">
        <v>4</v>
      </c>
      <c r="L16" s="310">
        <v>3</v>
      </c>
      <c r="M16" s="310">
        <v>8</v>
      </c>
      <c r="N16" s="310">
        <v>0</v>
      </c>
      <c r="O16" s="52">
        <v>0</v>
      </c>
    </row>
    <row r="17" spans="1:16" x14ac:dyDescent="0.25">
      <c r="A17" s="222"/>
      <c r="B17" s="222"/>
      <c r="C17" s="222"/>
      <c r="D17" s="222"/>
      <c r="E17" s="222"/>
      <c r="F17" s="222"/>
      <c r="G17" s="222"/>
      <c r="H17" s="222"/>
      <c r="I17" s="222"/>
      <c r="J17" s="302">
        <f t="array" ref="J17:O17">$J9*$J$8:$M$8-$J$8*$J9:$M9</f>
        <v>0</v>
      </c>
      <c r="K17" s="303">
        <v>-40</v>
      </c>
      <c r="L17" s="303">
        <v>-12</v>
      </c>
      <c r="M17" s="303">
        <v>-24</v>
      </c>
      <c r="N17" s="303" t="e">
        <v>#N/A</v>
      </c>
      <c r="O17" s="311" t="e">
        <v>#N/A</v>
      </c>
    </row>
    <row r="18" spans="1:16" x14ac:dyDescent="0.25">
      <c r="A18" s="222"/>
      <c r="B18" s="228" t="s">
        <v>521</v>
      </c>
      <c r="C18" s="222"/>
      <c r="D18" s="222"/>
      <c r="E18" s="222"/>
      <c r="F18" s="222"/>
      <c r="G18" s="222"/>
      <c r="H18" s="222"/>
      <c r="I18" s="222"/>
      <c r="J18" s="302">
        <f>$J10*$J$8:$M$8-$J$8*$J10:$M10</f>
        <v>0</v>
      </c>
      <c r="K18" s="303">
        <f>$J10*$J8:$M8-$J8*$J10:$M10</f>
        <v>-56</v>
      </c>
      <c r="L18" s="303">
        <f>$J10*$J8:$M8-$J8*$J10:$O10</f>
        <v>-20</v>
      </c>
      <c r="M18" s="303">
        <f>$J10*$J8:$M8-$J8*$J10:$O10</f>
        <v>-40</v>
      </c>
      <c r="N18" s="303">
        <f>$J10*$J8:$O8-$J8*$J10:$O10</f>
        <v>0</v>
      </c>
      <c r="O18" s="311">
        <f t="array" ref="O18">$J10*$J8:$O8-$J8*$J10:$O10</f>
        <v>0</v>
      </c>
    </row>
    <row r="19" spans="1:16" x14ac:dyDescent="0.25">
      <c r="A19" s="222"/>
      <c r="B19" s="222"/>
      <c r="C19" s="222"/>
      <c r="D19" s="222"/>
      <c r="E19" s="222"/>
      <c r="F19" s="222"/>
      <c r="G19" s="222"/>
      <c r="H19" s="222"/>
      <c r="I19" s="222"/>
      <c r="J19" s="302">
        <f>$J11*$J$8:$M$8-$J$8*$J11:$M11</f>
        <v>0</v>
      </c>
      <c r="K19" s="303">
        <f>$J11*$J$8:$M$8-$J$8*$J11:$M11</f>
        <v>-72</v>
      </c>
      <c r="L19" s="303">
        <f t="shared" ref="L19:M19" si="0">$J11*$J$8:$M$8-$J$8*$J11:$M11</f>
        <v>-8</v>
      </c>
      <c r="M19" s="303">
        <f t="shared" si="0"/>
        <v>-16</v>
      </c>
      <c r="N19" s="303">
        <f t="array" ref="N19">$J11*$J$8:$O$8-$J$8*$J11:$O11</f>
        <v>0</v>
      </c>
      <c r="O19" s="311">
        <f t="array" ref="O19">$J11*$J$8:$O$8-$J$8*$J11:$O11</f>
        <v>0</v>
      </c>
    </row>
    <row r="20" spans="1:16" x14ac:dyDescent="0.25">
      <c r="A20" s="222"/>
      <c r="B20" s="229">
        <f t="shared" ref="B20:D21" si="1">B14</f>
        <v>0</v>
      </c>
      <c r="C20" s="230">
        <f t="shared" si="1"/>
        <v>0</v>
      </c>
      <c r="D20" s="231">
        <f t="shared" si="1"/>
        <v>0</v>
      </c>
      <c r="E20" s="222"/>
      <c r="F20" s="222"/>
      <c r="G20" s="222"/>
      <c r="H20" s="222"/>
      <c r="I20" s="222"/>
      <c r="J20" s="302">
        <f t="array" ref="J20">$J12*$J$8:$O$8-$J$8*$J12:$O12</f>
        <v>0</v>
      </c>
      <c r="K20" s="303">
        <f t="array" ref="K20">$J12*$J$8:$O$8-$J$8*$J12:$O12</f>
        <v>0</v>
      </c>
      <c r="L20" s="303">
        <f t="array" ref="L20">$J12*$J$8:$O$8-$J$8*$J12:$O12</f>
        <v>0</v>
      </c>
      <c r="M20" s="303">
        <f t="array" ref="M20">$J12*$J$8:$O$8-$J$8*$J12:$O12</f>
        <v>0</v>
      </c>
      <c r="N20" s="303">
        <f t="array" ref="N20">$J12*$J$8:$O$8-$J$8*$J12:$O12</f>
        <v>0</v>
      </c>
      <c r="O20" s="311">
        <f t="array" ref="O20">$J12*$J$8:$O$8-$J$8*$J12:$O12</f>
        <v>0</v>
      </c>
    </row>
    <row r="21" spans="1:16" x14ac:dyDescent="0.25">
      <c r="A21" s="222"/>
      <c r="B21" s="232">
        <f t="shared" si="1"/>
        <v>0</v>
      </c>
      <c r="C21" s="233">
        <f t="shared" si="1"/>
        <v>0</v>
      </c>
      <c r="D21" s="234">
        <f t="shared" si="1"/>
        <v>0</v>
      </c>
      <c r="E21" s="222"/>
      <c r="F21" s="222"/>
      <c r="G21" s="222"/>
      <c r="H21" s="222"/>
      <c r="I21" s="222"/>
      <c r="J21" s="304">
        <f t="array" ref="J21">$J13*$J$8:$O$8-$J$8*$J13:$O13</f>
        <v>0</v>
      </c>
      <c r="K21" s="305">
        <f t="array" ref="K21">$J13*$J$8:$O$8-$J$8*$J13:$O13</f>
        <v>0</v>
      </c>
      <c r="L21" s="305">
        <f t="array" ref="L21">$J13*$J$8:$O$8-$J$8*$J13:$O13</f>
        <v>0</v>
      </c>
      <c r="M21" s="305">
        <f t="array" ref="M21">$J13*$J$8:$O$8-$J$8*$J13:$O13</f>
        <v>0</v>
      </c>
      <c r="N21" s="305">
        <f t="array" ref="N21">$J13*$J$8:$O$8-$J$8*$J13:$O13</f>
        <v>0</v>
      </c>
      <c r="O21" s="312">
        <f t="array" ref="O21">$J13*$J$8:$O$8-$J$8*$J13:$O13</f>
        <v>0</v>
      </c>
    </row>
    <row r="22" spans="1:16" x14ac:dyDescent="0.25">
      <c r="A22" s="222"/>
      <c r="B22" s="235">
        <f t="array" ref="B22:D22">C16*B15:D15-C15*B16:D16</f>
        <v>0</v>
      </c>
      <c r="C22" s="236">
        <v>0</v>
      </c>
      <c r="D22" s="237">
        <v>0</v>
      </c>
      <c r="E22" s="222"/>
      <c r="F22" s="222"/>
      <c r="G22" s="222"/>
      <c r="H22" s="222"/>
      <c r="I22" s="222"/>
      <c r="J22" s="222"/>
      <c r="K22" s="222"/>
      <c r="L22" s="222"/>
      <c r="M22" s="222"/>
      <c r="N22" s="222"/>
    </row>
    <row r="23" spans="1:16" x14ac:dyDescent="0.25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</row>
    <row r="24" spans="1:16" x14ac:dyDescent="0.25">
      <c r="A24" s="222"/>
      <c r="B24" s="222"/>
      <c r="C24" s="222"/>
      <c r="D24" s="222"/>
      <c r="E24" s="222"/>
      <c r="F24" s="222"/>
      <c r="G24" s="222"/>
      <c r="H24" s="222"/>
      <c r="I24" s="222"/>
      <c r="J24" s="306" t="s">
        <v>492</v>
      </c>
      <c r="K24" s="307" t="s">
        <v>493</v>
      </c>
      <c r="L24" s="307" t="s">
        <v>494</v>
      </c>
      <c r="M24" s="307" t="s">
        <v>495</v>
      </c>
      <c r="N24" s="307" t="s">
        <v>496</v>
      </c>
      <c r="O24" s="308" t="s">
        <v>518</v>
      </c>
    </row>
    <row r="25" spans="1:16" x14ac:dyDescent="0.25">
      <c r="A25" s="222"/>
      <c r="B25" s="5" t="s">
        <v>522</v>
      </c>
      <c r="C25" s="222" t="str">
        <f>IF(COUNTIF(B21:D22,0)=4,"Eindeutig",IF(COUNTIF(B15:D16,0)=6,"Mehrdeutig",IF(COUNTIF(B21:D22,0)=3,"Keine Lösung","")))</f>
        <v>Mehrdeutig</v>
      </c>
      <c r="D25" s="222" t="str">
        <f>IF(COUNTIF(B21:D22,0)=4," 2 Unabhängig",IF(COUNTIF(B15:D16,0)=6,"1 Unabhängig",IF(COUNTIF(B21:D22,0)=3,"3 Unabhängig","")))</f>
        <v>1 Unabhängig</v>
      </c>
      <c r="E25" s="222"/>
      <c r="F25" s="222"/>
      <c r="G25" s="222"/>
      <c r="H25" s="222"/>
      <c r="I25" s="222"/>
      <c r="J25" s="309">
        <f t="array" ref="J25:O25">J16:O16</f>
        <v>8</v>
      </c>
      <c r="K25" s="310">
        <v>4</v>
      </c>
      <c r="L25" s="310">
        <v>3</v>
      </c>
      <c r="M25" s="310">
        <v>8</v>
      </c>
      <c r="N25" s="310">
        <v>0</v>
      </c>
      <c r="O25" s="52">
        <v>0</v>
      </c>
    </row>
    <row r="26" spans="1:16" x14ac:dyDescent="0.25">
      <c r="A26" s="222"/>
      <c r="B26" s="222"/>
      <c r="C26" s="222"/>
      <c r="D26" s="222"/>
      <c r="E26" s="222"/>
      <c r="F26" s="222"/>
      <c r="G26" s="222"/>
      <c r="H26" s="222"/>
      <c r="I26" s="222"/>
      <c r="J26" s="302">
        <f t="array" ref="J26:O26">J17:O17</f>
        <v>0</v>
      </c>
      <c r="K26" s="303">
        <v>-40</v>
      </c>
      <c r="L26" s="303">
        <v>-12</v>
      </c>
      <c r="M26" s="303">
        <v>-24</v>
      </c>
      <c r="N26" s="303" t="e">
        <v>#N/A</v>
      </c>
      <c r="O26" s="311" t="e">
        <v>#N/A</v>
      </c>
    </row>
    <row r="27" spans="1:16" x14ac:dyDescent="0.25">
      <c r="A27" s="222"/>
      <c r="B27" s="222"/>
      <c r="C27" s="222"/>
      <c r="D27" s="222"/>
      <c r="E27" s="222"/>
      <c r="F27" s="222"/>
      <c r="G27" s="222"/>
      <c r="H27" s="222"/>
      <c r="I27" s="222"/>
      <c r="J27" s="302">
        <f t="array" ref="J27:O27">$K18*$J$17:$M$17-$K$17*$J18:$M18</f>
        <v>0</v>
      </c>
      <c r="K27" s="303">
        <v>0</v>
      </c>
      <c r="L27" s="303">
        <v>-128</v>
      </c>
      <c r="M27" s="303">
        <v>-256</v>
      </c>
      <c r="N27" s="303" t="e">
        <v>#N/A</v>
      </c>
      <c r="O27" s="311" t="e">
        <v>#N/A</v>
      </c>
    </row>
    <row r="28" spans="1:16" x14ac:dyDescent="0.25">
      <c r="A28" s="222"/>
      <c r="B28" s="313" t="s">
        <v>820</v>
      </c>
      <c r="C28" s="313"/>
      <c r="D28" s="313"/>
      <c r="E28" s="313"/>
      <c r="F28" s="313"/>
      <c r="G28" s="313"/>
      <c r="H28" s="222"/>
      <c r="I28" s="222"/>
      <c r="J28" s="302">
        <f>$K19*$J$17:$M$17-$K$17*$J19:$M19</f>
        <v>0</v>
      </c>
      <c r="K28" s="303">
        <f t="array" ref="K28">$K19*$J$17:$O$17-$K$17*$J19:$O19</f>
        <v>0</v>
      </c>
      <c r="L28" s="303">
        <f t="array" ref="L28">$K19*$J$17:$O$17-$K$17*$J19:$O19</f>
        <v>0</v>
      </c>
      <c r="M28" s="303">
        <f t="array" ref="M28">$K19*$J$17:$O$17-$K$17*$J19:$O19</f>
        <v>0</v>
      </c>
      <c r="N28" s="303">
        <f t="array" ref="N28">$K19*$J$17:$O$17-$K$17*$J19:$O19</f>
        <v>0</v>
      </c>
      <c r="O28" s="311">
        <f t="array" ref="O28">$K19*$J$17:$O$17-$K$17*$J19:$O19</f>
        <v>0</v>
      </c>
      <c r="P28" s="222"/>
    </row>
    <row r="29" spans="1:16" x14ac:dyDescent="0.25">
      <c r="B29" s="136"/>
      <c r="C29" s="136"/>
      <c r="D29" s="136"/>
      <c r="E29" s="136"/>
      <c r="F29" s="136"/>
      <c r="G29" s="136"/>
      <c r="J29" s="302">
        <f t="array" ref="J29">$K20*$J$17:$O$17-$K$17*$J20:$O20</f>
        <v>0</v>
      </c>
      <c r="K29" s="303">
        <f t="array" ref="K29">$K20*$J$17:$O$17-$K$17*$J20:$O20</f>
        <v>0</v>
      </c>
      <c r="L29" s="303">
        <f t="array" ref="L29">$K20*$J$17:$O$17-$K$17*$J20:$O20</f>
        <v>0</v>
      </c>
      <c r="M29" s="303">
        <f t="array" ref="M29">$K20*$J$17:$O$17-$K$17*$J20:$O20</f>
        <v>0</v>
      </c>
      <c r="N29" s="303">
        <f t="array" ref="N29">$K20*$J$17:$O$17-$K$17*$J20:$O20</f>
        <v>0</v>
      </c>
      <c r="O29" s="311">
        <f t="array" ref="O29">$K20*$J$17:$O$17-$K$17*$J20:$O20</f>
        <v>0</v>
      </c>
    </row>
    <row r="30" spans="1:16" x14ac:dyDescent="0.25">
      <c r="B30" s="136" t="s">
        <v>822</v>
      </c>
      <c r="C30" s="136"/>
      <c r="D30" s="136"/>
      <c r="E30" s="136"/>
      <c r="F30" s="136"/>
      <c r="G30" s="136"/>
      <c r="J30" s="304">
        <f t="array" ref="J30">$K21*$J$17:$O$17-$K$17*$J21:$O21</f>
        <v>0</v>
      </c>
      <c r="K30" s="305">
        <f t="array" ref="K30">$K21*$J$17:$O$17-$K$17*$J21:$O21</f>
        <v>0</v>
      </c>
      <c r="L30" s="305">
        <f t="array" ref="L30">$K21*$J$17:$O$17-$K$17*$J21:$O21</f>
        <v>0</v>
      </c>
      <c r="M30" s="305">
        <f t="array" ref="M30">$K21*$J$17:$O$17-$K$17*$J21:$O21</f>
        <v>0</v>
      </c>
      <c r="N30" s="305">
        <f t="array" ref="N30">$K21*$J$17:$O$17-$K$17*$J21:$O21</f>
        <v>0</v>
      </c>
      <c r="O30" s="312">
        <f t="array" ref="O30">$K21*$J$17:$O$17-$K$17*$J21:$O21</f>
        <v>0</v>
      </c>
    </row>
    <row r="31" spans="1:16" x14ac:dyDescent="0.25">
      <c r="B31" s="136"/>
      <c r="C31" s="136"/>
      <c r="D31" s="136"/>
      <c r="E31" s="136"/>
      <c r="F31" s="136"/>
      <c r="G31" s="136"/>
    </row>
    <row r="32" spans="1:16" x14ac:dyDescent="0.25">
      <c r="B32" s="136" t="s">
        <v>821</v>
      </c>
      <c r="C32" s="136"/>
      <c r="D32" s="136"/>
      <c r="E32" s="136"/>
      <c r="F32" s="136"/>
      <c r="G32" s="136"/>
    </row>
    <row r="33" spans="1:15" x14ac:dyDescent="0.25">
      <c r="J33" s="306" t="s">
        <v>492</v>
      </c>
      <c r="K33" s="307" t="s">
        <v>493</v>
      </c>
      <c r="L33" s="307" t="s">
        <v>494</v>
      </c>
      <c r="M33" s="307" t="s">
        <v>495</v>
      </c>
      <c r="N33" s="307" t="s">
        <v>496</v>
      </c>
      <c r="O33" s="308" t="s">
        <v>518</v>
      </c>
    </row>
    <row r="34" spans="1:15" x14ac:dyDescent="0.25">
      <c r="A34" s="314" t="s">
        <v>823</v>
      </c>
      <c r="B34" s="136"/>
      <c r="C34" s="136"/>
      <c r="D34" s="136"/>
      <c r="E34" s="136"/>
      <c r="F34" s="136"/>
      <c r="G34" s="136"/>
      <c r="H34" s="136"/>
      <c r="I34" s="136"/>
      <c r="J34" s="309">
        <f t="array" ref="J34:O34">J25:O25</f>
        <v>8</v>
      </c>
      <c r="K34" s="310">
        <v>4</v>
      </c>
      <c r="L34" s="310">
        <v>3</v>
      </c>
      <c r="M34" s="310">
        <v>8</v>
      </c>
      <c r="N34" s="310">
        <v>0</v>
      </c>
      <c r="O34" s="52">
        <v>0</v>
      </c>
    </row>
    <row r="35" spans="1:15" x14ac:dyDescent="0.25">
      <c r="A35" s="136" t="s">
        <v>783</v>
      </c>
      <c r="B35" s="136"/>
      <c r="C35" s="136"/>
      <c r="D35" s="136"/>
      <c r="E35" s="136"/>
      <c r="F35" s="136"/>
      <c r="G35" s="136"/>
      <c r="H35" s="136"/>
      <c r="I35" s="136"/>
      <c r="J35" s="53">
        <f t="array" ref="J35:O35">J26:O26</f>
        <v>0</v>
      </c>
      <c r="K35" s="6">
        <v>-40</v>
      </c>
      <c r="L35" s="6">
        <v>-12</v>
      </c>
      <c r="M35" s="6">
        <v>-24</v>
      </c>
      <c r="N35" s="6" t="e">
        <v>#N/A</v>
      </c>
      <c r="O35" s="11" t="e">
        <v>#N/A</v>
      </c>
    </row>
    <row r="36" spans="1:15" x14ac:dyDescent="0.25">
      <c r="A36" s="136" t="s">
        <v>786</v>
      </c>
      <c r="B36" s="136"/>
      <c r="C36" s="136"/>
      <c r="D36" s="136"/>
      <c r="E36" s="136"/>
      <c r="F36" s="136"/>
      <c r="G36" s="136"/>
      <c r="H36" s="136"/>
      <c r="I36" s="136"/>
      <c r="J36" s="53">
        <f t="array" ref="J36:O36">J27:O27</f>
        <v>0</v>
      </c>
      <c r="K36" s="6">
        <v>0</v>
      </c>
      <c r="L36" s="6">
        <v>-128</v>
      </c>
      <c r="M36" s="6">
        <v>-256</v>
      </c>
      <c r="N36" s="6" t="e">
        <v>#N/A</v>
      </c>
      <c r="O36" s="11" t="e">
        <v>#N/A</v>
      </c>
    </row>
    <row r="37" spans="1:15" x14ac:dyDescent="0.25">
      <c r="A37" s="136" t="s">
        <v>781</v>
      </c>
      <c r="B37" s="136"/>
      <c r="C37" s="136"/>
      <c r="D37" s="136"/>
      <c r="E37" s="136"/>
      <c r="F37" s="136"/>
      <c r="G37" s="136"/>
      <c r="H37" s="136"/>
      <c r="I37" s="136"/>
      <c r="J37" s="53">
        <f>$L28*$J$27:$O$27-$L$27*$J28:$O28</f>
        <v>0</v>
      </c>
      <c r="K37" s="6">
        <f t="shared" ref="K37:O37" si="2">$L28*$J$27:$O$27-$L$27*$J28:$O28</f>
        <v>0</v>
      </c>
      <c r="L37" s="6">
        <f t="shared" si="2"/>
        <v>0</v>
      </c>
      <c r="M37" s="6">
        <f t="shared" si="2"/>
        <v>0</v>
      </c>
      <c r="N37" s="6" t="e">
        <f t="shared" si="2"/>
        <v>#N/A</v>
      </c>
      <c r="O37" s="11" t="e">
        <f t="shared" si="2"/>
        <v>#N/A</v>
      </c>
    </row>
    <row r="38" spans="1:15" x14ac:dyDescent="0.25">
      <c r="A38" s="136" t="s">
        <v>782</v>
      </c>
      <c r="B38" s="136"/>
      <c r="C38" s="136"/>
      <c r="D38" s="136"/>
      <c r="E38" s="136"/>
      <c r="F38" s="136"/>
      <c r="G38" s="136"/>
      <c r="H38" s="136"/>
      <c r="I38" s="136"/>
      <c r="J38" s="53">
        <f t="shared" ref="J38:O39" si="3">$L29*$J$27:$O$27-$L$27*$J29:$O29</f>
        <v>0</v>
      </c>
      <c r="K38" s="6">
        <f t="shared" si="3"/>
        <v>0</v>
      </c>
      <c r="L38" s="6">
        <f t="shared" si="3"/>
        <v>0</v>
      </c>
      <c r="M38" s="6">
        <f t="shared" si="3"/>
        <v>0</v>
      </c>
      <c r="N38" s="6" t="e">
        <f t="shared" si="3"/>
        <v>#N/A</v>
      </c>
      <c r="O38" s="11" t="e">
        <f t="shared" si="3"/>
        <v>#N/A</v>
      </c>
    </row>
    <row r="39" spans="1:15" x14ac:dyDescent="0.25">
      <c r="A39" s="136" t="s">
        <v>784</v>
      </c>
      <c r="B39" s="136"/>
      <c r="C39" s="136"/>
      <c r="D39" s="136"/>
      <c r="E39" s="136"/>
      <c r="F39" s="136"/>
      <c r="G39" s="136"/>
      <c r="H39" s="136"/>
      <c r="I39" s="136"/>
      <c r="J39" s="54">
        <f t="shared" si="3"/>
        <v>0</v>
      </c>
      <c r="K39" s="12">
        <f t="shared" si="3"/>
        <v>0</v>
      </c>
      <c r="L39" s="12">
        <f t="shared" si="3"/>
        <v>0</v>
      </c>
      <c r="M39" s="12">
        <f t="shared" si="3"/>
        <v>0</v>
      </c>
      <c r="N39" s="12" t="e">
        <f t="shared" si="3"/>
        <v>#N/A</v>
      </c>
      <c r="O39" s="13" t="e">
        <f t="shared" si="3"/>
        <v>#N/A</v>
      </c>
    </row>
    <row r="41" spans="1:15" x14ac:dyDescent="0.25">
      <c r="A41" s="136" t="s">
        <v>824</v>
      </c>
      <c r="B41" s="136"/>
      <c r="C41" s="136"/>
      <c r="J41" s="306" t="s">
        <v>492</v>
      </c>
      <c r="K41" s="307" t="s">
        <v>493</v>
      </c>
      <c r="L41" s="307" t="s">
        <v>494</v>
      </c>
      <c r="M41" s="307" t="s">
        <v>495</v>
      </c>
      <c r="N41" s="307" t="s">
        <v>496</v>
      </c>
      <c r="O41" s="308" t="s">
        <v>518</v>
      </c>
    </row>
    <row r="42" spans="1:15" x14ac:dyDescent="0.25">
      <c r="A42" s="136" t="s">
        <v>825</v>
      </c>
      <c r="B42" s="136"/>
      <c r="C42" s="136"/>
      <c r="D42" s="136"/>
      <c r="J42" s="309">
        <f t="array" ref="J42:O42">J34:O34</f>
        <v>8</v>
      </c>
      <c r="K42" s="310">
        <v>4</v>
      </c>
      <c r="L42" s="310">
        <v>3</v>
      </c>
      <c r="M42" s="310">
        <v>8</v>
      </c>
      <c r="N42" s="310">
        <v>0</v>
      </c>
      <c r="O42" s="52">
        <v>0</v>
      </c>
    </row>
    <row r="43" spans="1:15" x14ac:dyDescent="0.25">
      <c r="J43" s="53">
        <f t="array" ref="J43:O43">J35:O35</f>
        <v>0</v>
      </c>
      <c r="K43" s="6">
        <v>-40</v>
      </c>
      <c r="L43" s="6">
        <v>-12</v>
      </c>
      <c r="M43" s="6">
        <v>-24</v>
      </c>
      <c r="N43" s="6" t="e">
        <v>#N/A</v>
      </c>
      <c r="O43" s="11" t="e">
        <v>#N/A</v>
      </c>
    </row>
    <row r="44" spans="1:15" x14ac:dyDescent="0.25">
      <c r="J44" s="53">
        <f t="array" ref="J44:O44">J36:O36</f>
        <v>0</v>
      </c>
      <c r="K44" s="6">
        <v>0</v>
      </c>
      <c r="L44" s="6">
        <v>-128</v>
      </c>
      <c r="M44" s="6">
        <v>-256</v>
      </c>
      <c r="N44" s="6" t="e">
        <v>#N/A</v>
      </c>
      <c r="O44" s="11" t="e">
        <v>#N/A</v>
      </c>
    </row>
    <row r="45" spans="1:15" x14ac:dyDescent="0.25">
      <c r="G45" s="222"/>
      <c r="J45" s="53">
        <f>$M37*$J$36:$O$36-$M$36*$J37:$O37</f>
        <v>0</v>
      </c>
      <c r="K45" s="6">
        <f t="shared" ref="K45:O45" si="4">$L36*$J$27:$O$27-$L$27*$J36:$O36</f>
        <v>0</v>
      </c>
      <c r="L45" s="6">
        <f t="shared" si="4"/>
        <v>0</v>
      </c>
      <c r="M45" s="6">
        <f t="shared" si="4"/>
        <v>0</v>
      </c>
      <c r="N45" s="6" t="e">
        <f t="shared" si="4"/>
        <v>#N/A</v>
      </c>
      <c r="O45" s="11" t="e">
        <f t="shared" si="4"/>
        <v>#N/A</v>
      </c>
    </row>
    <row r="46" spans="1:15" x14ac:dyDescent="0.25">
      <c r="J46" s="53">
        <f t="shared" ref="J46:O47" si="5">$M38*$J$36:$O$36-$M$36*$J38:$O38</f>
        <v>0</v>
      </c>
      <c r="K46" s="6">
        <f t="shared" si="5"/>
        <v>0</v>
      </c>
      <c r="L46" s="6">
        <f t="shared" si="5"/>
        <v>0</v>
      </c>
      <c r="M46" s="6">
        <f t="shared" si="5"/>
        <v>0</v>
      </c>
      <c r="N46" s="6" t="e">
        <f t="shared" si="5"/>
        <v>#N/A</v>
      </c>
      <c r="O46" s="11" t="e">
        <f t="shared" si="5"/>
        <v>#N/A</v>
      </c>
    </row>
    <row r="47" spans="1:15" x14ac:dyDescent="0.25">
      <c r="J47" s="54">
        <f t="shared" si="5"/>
        <v>0</v>
      </c>
      <c r="K47" s="12">
        <f t="shared" si="5"/>
        <v>0</v>
      </c>
      <c r="L47" s="12">
        <f t="shared" si="5"/>
        <v>0</v>
      </c>
      <c r="M47" s="12">
        <f t="shared" si="5"/>
        <v>0</v>
      </c>
      <c r="N47" s="12" t="e">
        <f t="shared" si="5"/>
        <v>#N/A</v>
      </c>
      <c r="O47" s="13" t="e">
        <f t="shared" si="5"/>
        <v>#N/A</v>
      </c>
    </row>
    <row r="49" spans="10:15" x14ac:dyDescent="0.25">
      <c r="J49" s="306" t="s">
        <v>492</v>
      </c>
      <c r="K49" s="307" t="s">
        <v>493</v>
      </c>
      <c r="L49" s="307" t="s">
        <v>494</v>
      </c>
      <c r="M49" s="307" t="s">
        <v>495</v>
      </c>
      <c r="N49" s="307" t="s">
        <v>496</v>
      </c>
      <c r="O49" s="308" t="s">
        <v>518</v>
      </c>
    </row>
    <row r="50" spans="10:15" x14ac:dyDescent="0.25">
      <c r="J50" s="309">
        <f t="array" ref="J50:O50">J42:O42</f>
        <v>8</v>
      </c>
      <c r="K50" s="310">
        <v>4</v>
      </c>
      <c r="L50" s="310">
        <v>3</v>
      </c>
      <c r="M50" s="310">
        <v>8</v>
      </c>
      <c r="N50" s="310">
        <v>0</v>
      </c>
      <c r="O50" s="52">
        <v>0</v>
      </c>
    </row>
    <row r="51" spans="10:15" x14ac:dyDescent="0.25">
      <c r="J51" s="53">
        <f t="array" ref="J51:O51">J43:O43</f>
        <v>0</v>
      </c>
      <c r="K51" s="6">
        <v>-40</v>
      </c>
      <c r="L51" s="6">
        <v>-12</v>
      </c>
      <c r="M51" s="6">
        <v>-24</v>
      </c>
      <c r="N51" s="6" t="e">
        <v>#N/A</v>
      </c>
      <c r="O51" s="11" t="e">
        <v>#N/A</v>
      </c>
    </row>
    <row r="52" spans="10:15" x14ac:dyDescent="0.25">
      <c r="J52" s="53">
        <f t="array" ref="J52:O52">J44:O44</f>
        <v>0</v>
      </c>
      <c r="K52" s="6">
        <v>0</v>
      </c>
      <c r="L52" s="6">
        <v>-128</v>
      </c>
      <c r="M52" s="6">
        <v>-256</v>
      </c>
      <c r="N52" s="6" t="e">
        <v>#N/A</v>
      </c>
      <c r="O52" s="11" t="e">
        <v>#N/A</v>
      </c>
    </row>
    <row r="53" spans="10:15" x14ac:dyDescent="0.25">
      <c r="J53" s="53">
        <f t="array" ref="J53:O53">J45:O45</f>
        <v>0</v>
      </c>
      <c r="K53" s="6">
        <v>0</v>
      </c>
      <c r="L53" s="6">
        <v>0</v>
      </c>
      <c r="M53" s="6">
        <v>0</v>
      </c>
      <c r="N53" s="6" t="e">
        <v>#N/A</v>
      </c>
      <c r="O53" s="11" t="e">
        <v>#N/A</v>
      </c>
    </row>
    <row r="54" spans="10:15" x14ac:dyDescent="0.25">
      <c r="J54" s="53" t="e">
        <f t="array" ref="J54:O54">$N46*$J$45:$O$45-$N$45*$J46:$O46</f>
        <v>#N/A</v>
      </c>
      <c r="K54" s="6" t="e">
        <v>#N/A</v>
      </c>
      <c r="L54" s="6" t="e">
        <v>#N/A</v>
      </c>
      <c r="M54" s="6" t="e">
        <v>#N/A</v>
      </c>
      <c r="N54" s="6" t="e">
        <v>#N/A</v>
      </c>
      <c r="O54" s="11" t="e">
        <v>#N/A</v>
      </c>
    </row>
    <row r="55" spans="10:15" x14ac:dyDescent="0.25">
      <c r="J55" s="54" t="e">
        <f t="array" ref="J55">$N47*$J$45:$O$45-$N$45*$J47:$O47</f>
        <v>#N/A</v>
      </c>
      <c r="K55" s="12" t="e">
        <f t="array" ref="K55">$N47*$J$45:$O$45-$N$45*$J47:$O47</f>
        <v>#N/A</v>
      </c>
      <c r="L55" s="12" t="e">
        <f t="array" ref="L55">$N47*$J$45:$O$45-$N$45*$J47:$O47</f>
        <v>#N/A</v>
      </c>
      <c r="M55" s="12" t="e">
        <f t="array" ref="M55">$N47*$J$45:$O$45-$N$45*$J47:$O47</f>
        <v>#N/A</v>
      </c>
      <c r="N55" s="12" t="e">
        <f t="array" ref="N55">$N47*$J$45:$O$45-$N$45*$J47:$O47</f>
        <v>#N/A</v>
      </c>
      <c r="O55" s="13" t="e">
        <f t="array" ref="O55">$N47*$J$45:$O$45-$N$45*$J47:$O47</f>
        <v>#N/A</v>
      </c>
    </row>
    <row r="58" spans="10:15" x14ac:dyDescent="0.25">
      <c r="J58" s="306" t="s">
        <v>492</v>
      </c>
      <c r="K58" s="307" t="s">
        <v>493</v>
      </c>
      <c r="L58" s="307" t="s">
        <v>494</v>
      </c>
      <c r="M58" s="307" t="s">
        <v>495</v>
      </c>
      <c r="N58" s="307" t="s">
        <v>496</v>
      </c>
      <c r="O58" s="308" t="s">
        <v>518</v>
      </c>
    </row>
    <row r="59" spans="10:15" x14ac:dyDescent="0.25">
      <c r="J59" s="309">
        <f t="array" ref="J59:O59">J50:O50</f>
        <v>8</v>
      </c>
      <c r="K59" s="310">
        <v>4</v>
      </c>
      <c r="L59" s="310">
        <v>3</v>
      </c>
      <c r="M59" s="310">
        <v>8</v>
      </c>
      <c r="N59" s="310">
        <v>0</v>
      </c>
      <c r="O59" s="52">
        <v>0</v>
      </c>
    </row>
    <row r="60" spans="10:15" x14ac:dyDescent="0.25">
      <c r="J60" s="53">
        <f t="array" ref="J60:O60">J51:O51</f>
        <v>0</v>
      </c>
      <c r="K60" s="6">
        <v>-40</v>
      </c>
      <c r="L60" s="6">
        <v>-12</v>
      </c>
      <c r="M60" s="6">
        <v>-24</v>
      </c>
      <c r="N60" s="6" t="e">
        <v>#N/A</v>
      </c>
      <c r="O60" s="11" t="e">
        <v>#N/A</v>
      </c>
    </row>
    <row r="61" spans="10:15" x14ac:dyDescent="0.25">
      <c r="J61" s="53">
        <f t="array" ref="J61:O61">J52:O52</f>
        <v>0</v>
      </c>
      <c r="K61" s="6">
        <v>0</v>
      </c>
      <c r="L61" s="6">
        <v>-128</v>
      </c>
      <c r="M61" s="6">
        <v>-256</v>
      </c>
      <c r="N61" s="6" t="e">
        <v>#N/A</v>
      </c>
      <c r="O61" s="11" t="e">
        <v>#N/A</v>
      </c>
    </row>
    <row r="62" spans="10:15" x14ac:dyDescent="0.25">
      <c r="J62" s="53">
        <f t="array" ref="J62:O62">J53:O53</f>
        <v>0</v>
      </c>
      <c r="K62" s="6">
        <v>0</v>
      </c>
      <c r="L62" s="6">
        <v>0</v>
      </c>
      <c r="M62" s="6">
        <v>0</v>
      </c>
      <c r="N62" s="6" t="e">
        <v>#N/A</v>
      </c>
      <c r="O62" s="11" t="e">
        <v>#N/A</v>
      </c>
    </row>
    <row r="63" spans="10:15" x14ac:dyDescent="0.25">
      <c r="J63" s="53" t="e">
        <f t="array" ref="J63:O63">J54:O54</f>
        <v>#N/A</v>
      </c>
      <c r="K63" s="6" t="e">
        <v>#N/A</v>
      </c>
      <c r="L63" s="6" t="e">
        <v>#N/A</v>
      </c>
      <c r="M63" s="6" t="e">
        <v>#N/A</v>
      </c>
      <c r="N63" s="6" t="e">
        <v>#N/A</v>
      </c>
      <c r="O63" s="11" t="e">
        <v>#N/A</v>
      </c>
    </row>
    <row r="64" spans="10:15" x14ac:dyDescent="0.25">
      <c r="J64" s="54" t="e">
        <f t="array" ref="J64:O64">$O56*$J$55:$O$55-$O$55*$J56:$O56</f>
        <v>#N/A</v>
      </c>
      <c r="K64" s="12" t="e">
        <v>#N/A</v>
      </c>
      <c r="L64" s="12" t="e">
        <v>#N/A</v>
      </c>
      <c r="M64" s="12" t="e">
        <v>#N/A</v>
      </c>
      <c r="N64" s="12" t="e">
        <v>#N/A</v>
      </c>
      <c r="O64" s="13" t="e">
        <v>#N/A</v>
      </c>
    </row>
  </sheetData>
  <conditionalFormatting sqref="B14:D16 B20:D22">
    <cfRule type="expression" dxfId="0" priority="8">
      <formula>$B$8=""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Q634"/>
  <sheetViews>
    <sheetView zoomScale="70" zoomScaleNormal="70" workbookViewId="0">
      <selection activeCell="Q45" sqref="Q45"/>
    </sheetView>
  </sheetViews>
  <sheetFormatPr baseColWidth="10" defaultRowHeight="15" x14ac:dyDescent="0.25"/>
  <cols>
    <col min="37" max="37" width="13.140625" customWidth="1"/>
  </cols>
  <sheetData>
    <row r="1" spans="1:38" s="277" customFormat="1" ht="21" x14ac:dyDescent="0.35">
      <c r="A1" s="277" t="s">
        <v>646</v>
      </c>
    </row>
    <row r="3" spans="1:38" ht="18.75" x14ac:dyDescent="0.3">
      <c r="A3" s="278" t="s">
        <v>647</v>
      </c>
      <c r="B3" s="278"/>
      <c r="C3" s="278"/>
      <c r="D3" s="278"/>
    </row>
    <row r="4" spans="1:38" x14ac:dyDescent="0.25">
      <c r="A4" s="279" t="s">
        <v>648</v>
      </c>
      <c r="B4" s="279"/>
      <c r="C4" s="279"/>
      <c r="D4" s="279"/>
      <c r="E4" s="279"/>
      <c r="F4" s="279"/>
      <c r="G4" s="280" t="s">
        <v>649</v>
      </c>
      <c r="H4" s="281"/>
      <c r="I4" s="281"/>
      <c r="J4" s="281"/>
      <c r="K4" s="281"/>
    </row>
    <row r="5" spans="1:38" ht="15.75" thickBot="1" x14ac:dyDescent="0.3"/>
    <row r="6" spans="1:38" x14ac:dyDescent="0.25">
      <c r="A6" s="282" t="s">
        <v>650</v>
      </c>
      <c r="B6" s="56"/>
      <c r="C6" s="56" t="s">
        <v>651</v>
      </c>
      <c r="D6" s="56"/>
      <c r="E6" s="56"/>
      <c r="F6" s="57"/>
    </row>
    <row r="7" spans="1:38" ht="15.75" thickBot="1" x14ac:dyDescent="0.3">
      <c r="A7" s="283" t="s">
        <v>652</v>
      </c>
      <c r="B7" s="59"/>
      <c r="C7" s="59" t="s">
        <v>653</v>
      </c>
      <c r="D7" s="59"/>
      <c r="E7" s="59"/>
      <c r="F7" s="60"/>
    </row>
    <row r="11" spans="1:38" x14ac:dyDescent="0.25">
      <c r="AD11" s="116" t="s">
        <v>654</v>
      </c>
      <c r="AE11" s="116"/>
    </row>
    <row r="15" spans="1:38" x14ac:dyDescent="0.25">
      <c r="Q15" t="s">
        <v>655</v>
      </c>
      <c r="AK15" t="s">
        <v>656</v>
      </c>
      <c r="AL15" t="s">
        <v>657</v>
      </c>
    </row>
    <row r="16" spans="1:38" x14ac:dyDescent="0.25">
      <c r="Q16" s="17" t="s">
        <v>658</v>
      </c>
      <c r="AJ16" t="s">
        <v>659</v>
      </c>
      <c r="AK16" t="s">
        <v>660</v>
      </c>
      <c r="AL16" t="s">
        <v>661</v>
      </c>
    </row>
    <row r="17" spans="1:39" x14ac:dyDescent="0.25">
      <c r="Q17" t="s">
        <v>662</v>
      </c>
      <c r="AJ17" t="s">
        <v>663</v>
      </c>
      <c r="AK17" t="s">
        <v>664</v>
      </c>
      <c r="AL17" t="s">
        <v>661</v>
      </c>
    </row>
    <row r="18" spans="1:39" ht="18.75" x14ac:dyDescent="0.3">
      <c r="A18" s="278" t="s">
        <v>665</v>
      </c>
      <c r="B18" s="278"/>
      <c r="C18" s="278"/>
      <c r="D18" s="278"/>
    </row>
    <row r="19" spans="1:39" x14ac:dyDescent="0.25">
      <c r="A19" s="284" t="s">
        <v>666</v>
      </c>
      <c r="B19" s="284"/>
      <c r="C19" s="284"/>
      <c r="D19" s="284"/>
      <c r="E19" s="284"/>
      <c r="F19" s="284"/>
      <c r="G19" s="284"/>
      <c r="H19" s="50" t="s">
        <v>667</v>
      </c>
      <c r="I19" s="51" t="s">
        <v>668</v>
      </c>
      <c r="J19" s="51"/>
      <c r="K19" s="52"/>
      <c r="O19" t="s">
        <v>669</v>
      </c>
      <c r="Q19" t="s">
        <v>670</v>
      </c>
      <c r="AJ19" s="116" t="s">
        <v>671</v>
      </c>
      <c r="AK19" s="116"/>
      <c r="AL19" s="116"/>
    </row>
    <row r="20" spans="1:39" x14ac:dyDescent="0.25">
      <c r="A20" s="284" t="s">
        <v>672</v>
      </c>
      <c r="B20" s="284"/>
      <c r="C20" s="284"/>
      <c r="D20" s="284"/>
      <c r="E20" s="284"/>
      <c r="F20" s="284"/>
      <c r="G20" s="284"/>
      <c r="H20" s="54" t="s">
        <v>673</v>
      </c>
      <c r="I20" s="12" t="s">
        <v>674</v>
      </c>
      <c r="J20" s="12"/>
      <c r="K20" s="13"/>
    </row>
    <row r="21" spans="1:39" x14ac:dyDescent="0.25">
      <c r="A21" s="284" t="s">
        <v>675</v>
      </c>
      <c r="B21" s="284"/>
      <c r="C21" s="284"/>
      <c r="D21" s="284"/>
      <c r="E21" s="284"/>
      <c r="F21" s="284"/>
      <c r="G21" s="284"/>
      <c r="Q21" s="116" t="s">
        <v>676</v>
      </c>
      <c r="R21" s="116"/>
    </row>
    <row r="22" spans="1:39" x14ac:dyDescent="0.25">
      <c r="A22" s="284" t="s">
        <v>677</v>
      </c>
      <c r="B22" s="284"/>
      <c r="C22" s="284"/>
      <c r="D22" s="284"/>
      <c r="E22" s="284"/>
      <c r="F22" s="284"/>
      <c r="G22" s="284"/>
      <c r="I22" s="116" t="s">
        <v>678</v>
      </c>
      <c r="J22" s="116"/>
      <c r="K22" s="116"/>
      <c r="M22" t="s">
        <v>679</v>
      </c>
      <c r="Q22" t="s">
        <v>7</v>
      </c>
      <c r="R22">
        <f>30</f>
        <v>30</v>
      </c>
      <c r="V22" s="116" t="s">
        <v>680</v>
      </c>
      <c r="W22" s="116"/>
      <c r="X22" s="116"/>
    </row>
    <row r="23" spans="1:39" x14ac:dyDescent="0.25">
      <c r="A23" s="284" t="s">
        <v>681</v>
      </c>
      <c r="B23" s="284"/>
      <c r="C23" s="284"/>
      <c r="D23" s="284"/>
      <c r="E23" s="284"/>
      <c r="F23" s="284"/>
      <c r="G23" s="284"/>
      <c r="Q23" t="s">
        <v>682</v>
      </c>
      <c r="R23" t="e">
        <f>CORREL(L25:L54,N25:N54)</f>
        <v>#NAME?</v>
      </c>
      <c r="S23" s="285" t="s">
        <v>683</v>
      </c>
      <c r="T23" s="286"/>
      <c r="U23" s="286"/>
    </row>
    <row r="24" spans="1:39" x14ac:dyDescent="0.25">
      <c r="A24" s="287" t="s">
        <v>684</v>
      </c>
      <c r="B24" s="288" t="s">
        <v>685</v>
      </c>
      <c r="C24" s="288" t="s">
        <v>686</v>
      </c>
      <c r="D24" s="288" t="s">
        <v>687</v>
      </c>
      <c r="E24" s="288" t="s">
        <v>688</v>
      </c>
      <c r="F24" s="288" t="s">
        <v>689</v>
      </c>
      <c r="G24" s="288" t="s">
        <v>690</v>
      </c>
      <c r="H24" s="288" t="s">
        <v>691</v>
      </c>
      <c r="I24" s="288" t="s">
        <v>692</v>
      </c>
      <c r="J24" s="288" t="s">
        <v>693</v>
      </c>
      <c r="K24" s="288" t="s">
        <v>694</v>
      </c>
      <c r="L24" s="289" t="s">
        <v>695</v>
      </c>
      <c r="M24" s="279" t="s">
        <v>661</v>
      </c>
      <c r="N24" s="289" t="s">
        <v>696</v>
      </c>
      <c r="Q24" t="s">
        <v>697</v>
      </c>
      <c r="R24">
        <v>0.96519999999999995</v>
      </c>
      <c r="S24" s="130" t="s">
        <v>698</v>
      </c>
      <c r="T24" s="290"/>
    </row>
    <row r="25" spans="1:39" x14ac:dyDescent="0.25">
      <c r="A25" s="5">
        <v>1</v>
      </c>
      <c r="B25" t="e">
        <f t="shared" ref="B25:K50" si="0">(S91-S$86)/S$87</f>
        <v>#DIV/0!</v>
      </c>
      <c r="C25" t="e">
        <f t="shared" si="0"/>
        <v>#DIV/0!</v>
      </c>
      <c r="D25" t="e">
        <f t="shared" si="0"/>
        <v>#DIV/0!</v>
      </c>
      <c r="E25" t="e">
        <f t="shared" si="0"/>
        <v>#DIV/0!</v>
      </c>
      <c r="F25" t="e">
        <f t="shared" si="0"/>
        <v>#DIV/0!</v>
      </c>
      <c r="G25" t="e">
        <f t="shared" si="0"/>
        <v>#DIV/0!</v>
      </c>
      <c r="H25" t="e">
        <f t="shared" si="0"/>
        <v>#DIV/0!</v>
      </c>
      <c r="I25" t="e">
        <f t="shared" si="0"/>
        <v>#DIV/0!</v>
      </c>
      <c r="J25" t="e">
        <f t="shared" si="0"/>
        <v>#DIV/0!</v>
      </c>
      <c r="K25" t="e">
        <f t="shared" si="0"/>
        <v>#DIV/0!</v>
      </c>
      <c r="L25" t="e">
        <f>MMULT(MMULT(B25:E25,Rinv_neu),TRANSPOSE(B25:E25))</f>
        <v>#NAME?</v>
      </c>
      <c r="M25" t="e">
        <f t="shared" ref="M25" si="1">(A25-0.5)/N_neu</f>
        <v>#NAME?</v>
      </c>
      <c r="N25" t="e">
        <f t="shared" ref="N25" si="2">_xlfn.CHISQ.INV(M25,df_neu)</f>
        <v>#NAME?</v>
      </c>
    </row>
    <row r="26" spans="1:39" x14ac:dyDescent="0.25">
      <c r="A26" s="5">
        <f t="shared" ref="A26:A89" si="3">A25+1</f>
        <v>2</v>
      </c>
      <c r="B26" t="e">
        <f t="shared" si="0"/>
        <v>#DIV/0!</v>
      </c>
      <c r="C26" t="e">
        <f t="shared" si="0"/>
        <v>#DIV/0!</v>
      </c>
      <c r="D26" t="e">
        <f t="shared" si="0"/>
        <v>#DIV/0!</v>
      </c>
      <c r="E26" t="e">
        <f t="shared" si="0"/>
        <v>#DIV/0!</v>
      </c>
      <c r="F26" t="e">
        <f t="shared" si="0"/>
        <v>#DIV/0!</v>
      </c>
      <c r="G26" t="e">
        <f t="shared" si="0"/>
        <v>#DIV/0!</v>
      </c>
      <c r="H26" t="e">
        <f t="shared" si="0"/>
        <v>#DIV/0!</v>
      </c>
      <c r="I26" t="e">
        <f t="shared" si="0"/>
        <v>#DIV/0!</v>
      </c>
      <c r="J26" t="e">
        <f t="shared" si="0"/>
        <v>#DIV/0!</v>
      </c>
      <c r="K26" t="e">
        <f t="shared" si="0"/>
        <v>#DIV/0!</v>
      </c>
      <c r="L26" t="e">
        <f t="array" ref="L26">MMULT(MMULT(B26:E26,Rinv_neu),TRANSPOSE(B26:E26))</f>
        <v>#NAME?</v>
      </c>
      <c r="M26" t="e">
        <f t="shared" ref="M26" si="4">(A26-0.5)/N_neu</f>
        <v>#NAME?</v>
      </c>
      <c r="N26" t="e">
        <f t="shared" ref="N26" si="5">_xlfn.CHISQ.INV(M26,df_neu)</f>
        <v>#NAME?</v>
      </c>
      <c r="Q26" s="116" t="s">
        <v>699</v>
      </c>
      <c r="R26" s="116"/>
    </row>
    <row r="27" spans="1:39" x14ac:dyDescent="0.25">
      <c r="A27" s="5">
        <f t="shared" si="3"/>
        <v>3</v>
      </c>
      <c r="B27" t="e">
        <f t="shared" si="0"/>
        <v>#DIV/0!</v>
      </c>
      <c r="C27" t="e">
        <f t="shared" si="0"/>
        <v>#DIV/0!</v>
      </c>
      <c r="D27" t="e">
        <f t="shared" si="0"/>
        <v>#DIV/0!</v>
      </c>
      <c r="E27" t="e">
        <f t="shared" si="0"/>
        <v>#DIV/0!</v>
      </c>
      <c r="F27" t="e">
        <f t="shared" si="0"/>
        <v>#DIV/0!</v>
      </c>
      <c r="G27" t="e">
        <f t="shared" si="0"/>
        <v>#DIV/0!</v>
      </c>
      <c r="H27" t="e">
        <f t="shared" si="0"/>
        <v>#DIV/0!</v>
      </c>
      <c r="I27" t="e">
        <f t="shared" si="0"/>
        <v>#DIV/0!</v>
      </c>
      <c r="J27" t="e">
        <f t="shared" si="0"/>
        <v>#DIV/0!</v>
      </c>
      <c r="K27" t="e">
        <f t="shared" si="0"/>
        <v>#DIV/0!</v>
      </c>
      <c r="L27" t="e">
        <f t="array" ref="L27">MMULT(MMULT(B27:E27,Rinv_neu),TRANSPOSE(B27:E27))</f>
        <v>#NAME?</v>
      </c>
      <c r="M27" t="e">
        <f t="shared" ref="M27" si="6">(A27-0.5)/N_neu</f>
        <v>#NAME?</v>
      </c>
      <c r="N27" t="e">
        <f t="shared" ref="N27" si="7">_xlfn.CHISQ.INV(M27,df_neu)</f>
        <v>#NAME?</v>
      </c>
      <c r="Q27" t="s">
        <v>615</v>
      </c>
      <c r="R27">
        <v>4</v>
      </c>
      <c r="S27" t="s">
        <v>700</v>
      </c>
    </row>
    <row r="28" spans="1:39" x14ac:dyDescent="0.25">
      <c r="A28" s="5">
        <f t="shared" si="3"/>
        <v>4</v>
      </c>
      <c r="B28" t="e">
        <f t="shared" si="0"/>
        <v>#DIV/0!</v>
      </c>
      <c r="C28" t="e">
        <f t="shared" si="0"/>
        <v>#DIV/0!</v>
      </c>
      <c r="D28" t="e">
        <f t="shared" si="0"/>
        <v>#DIV/0!</v>
      </c>
      <c r="E28" t="e">
        <f t="shared" si="0"/>
        <v>#DIV/0!</v>
      </c>
      <c r="F28" t="e">
        <f t="shared" si="0"/>
        <v>#DIV/0!</v>
      </c>
      <c r="G28" t="e">
        <f t="shared" si="0"/>
        <v>#DIV/0!</v>
      </c>
      <c r="H28" t="e">
        <f t="shared" si="0"/>
        <v>#DIV/0!</v>
      </c>
      <c r="I28" t="e">
        <f t="shared" si="0"/>
        <v>#DIV/0!</v>
      </c>
      <c r="J28" t="e">
        <f t="shared" si="0"/>
        <v>#DIV/0!</v>
      </c>
      <c r="K28" t="e">
        <f t="shared" si="0"/>
        <v>#DIV/0!</v>
      </c>
      <c r="L28" t="e">
        <f t="array" ref="L28">MMULT(MMULT(B28:E28,Rinv_neu),TRANSPOSE(B28:E28))</f>
        <v>#NAME?</v>
      </c>
      <c r="M28" t="e">
        <f t="shared" ref="M28" si="8">(A28-0.5)/N_neu</f>
        <v>#NAME?</v>
      </c>
      <c r="N28" t="e">
        <f t="shared" ref="N28" si="9">_xlfn.CHISQ.INV(M28,df_neu)</f>
        <v>#NAME?</v>
      </c>
    </row>
    <row r="29" spans="1:39" x14ac:dyDescent="0.25">
      <c r="A29" s="5">
        <f t="shared" si="3"/>
        <v>5</v>
      </c>
      <c r="B29" t="e">
        <f t="shared" si="0"/>
        <v>#DIV/0!</v>
      </c>
      <c r="C29" t="e">
        <f t="shared" si="0"/>
        <v>#DIV/0!</v>
      </c>
      <c r="D29" t="e">
        <f t="shared" si="0"/>
        <v>#DIV/0!</v>
      </c>
      <c r="E29" t="e">
        <f t="shared" si="0"/>
        <v>#DIV/0!</v>
      </c>
      <c r="F29" t="e">
        <f t="shared" si="0"/>
        <v>#DIV/0!</v>
      </c>
      <c r="G29" t="e">
        <f t="shared" si="0"/>
        <v>#DIV/0!</v>
      </c>
      <c r="H29" t="e">
        <f t="shared" si="0"/>
        <v>#DIV/0!</v>
      </c>
      <c r="I29" t="e">
        <f t="shared" si="0"/>
        <v>#DIV/0!</v>
      </c>
      <c r="J29" t="e">
        <f t="shared" si="0"/>
        <v>#DIV/0!</v>
      </c>
      <c r="K29" t="e">
        <f t="shared" si="0"/>
        <v>#DIV/0!</v>
      </c>
      <c r="L29" t="e">
        <f t="array" ref="L29">MMULT(MMULT(B29:E29,Rinv_neu),TRANSPOSE(B29:E29))</f>
        <v>#NAME?</v>
      </c>
      <c r="M29" t="e">
        <f t="shared" ref="M29" si="10">(A29-0.5)/N_neu</f>
        <v>#NAME?</v>
      </c>
      <c r="N29" t="e">
        <f t="shared" ref="N29" si="11">_xlfn.CHISQ.INV(M29,df_neu)</f>
        <v>#NAME?</v>
      </c>
    </row>
    <row r="30" spans="1:39" x14ac:dyDescent="0.25">
      <c r="A30" s="5">
        <f t="shared" si="3"/>
        <v>6</v>
      </c>
      <c r="B30" t="e">
        <f t="shared" si="0"/>
        <v>#DIV/0!</v>
      </c>
      <c r="C30" t="e">
        <f t="shared" si="0"/>
        <v>#DIV/0!</v>
      </c>
      <c r="D30" t="e">
        <f t="shared" si="0"/>
        <v>#DIV/0!</v>
      </c>
      <c r="E30" t="e">
        <f t="shared" si="0"/>
        <v>#DIV/0!</v>
      </c>
      <c r="F30" t="e">
        <f t="shared" si="0"/>
        <v>#DIV/0!</v>
      </c>
      <c r="G30" t="e">
        <f t="shared" si="0"/>
        <v>#DIV/0!</v>
      </c>
      <c r="H30" t="e">
        <f t="shared" si="0"/>
        <v>#DIV/0!</v>
      </c>
      <c r="I30" t="e">
        <f t="shared" si="0"/>
        <v>#DIV/0!</v>
      </c>
      <c r="J30" t="e">
        <f t="shared" si="0"/>
        <v>#DIV/0!</v>
      </c>
      <c r="K30" t="e">
        <f t="shared" si="0"/>
        <v>#DIV/0!</v>
      </c>
      <c r="L30" t="e">
        <f t="array" ref="L30">MMULT(MMULT(B30:E30,Rinv_neu),TRANSPOSE(B30:E30))</f>
        <v>#NAME?</v>
      </c>
      <c r="M30" t="e">
        <f t="shared" ref="M30" si="12">(A30-0.5)/N_neu</f>
        <v>#NAME?</v>
      </c>
      <c r="N30" t="e">
        <f t="shared" ref="N30" si="13">_xlfn.CHISQ.INV(M30,df_neu)</f>
        <v>#NAME?</v>
      </c>
    </row>
    <row r="31" spans="1:39" x14ac:dyDescent="0.25">
      <c r="A31" s="5">
        <f t="shared" si="3"/>
        <v>7</v>
      </c>
      <c r="B31" t="e">
        <f t="shared" si="0"/>
        <v>#DIV/0!</v>
      </c>
      <c r="C31" t="e">
        <f t="shared" si="0"/>
        <v>#DIV/0!</v>
      </c>
      <c r="D31" t="e">
        <f t="shared" si="0"/>
        <v>#DIV/0!</v>
      </c>
      <c r="E31" t="e">
        <f t="shared" si="0"/>
        <v>#DIV/0!</v>
      </c>
      <c r="F31" t="e">
        <f t="shared" si="0"/>
        <v>#DIV/0!</v>
      </c>
      <c r="G31" t="e">
        <f t="shared" si="0"/>
        <v>#DIV/0!</v>
      </c>
      <c r="H31" t="e">
        <f t="shared" si="0"/>
        <v>#DIV/0!</v>
      </c>
      <c r="I31" t="e">
        <f t="shared" si="0"/>
        <v>#DIV/0!</v>
      </c>
      <c r="J31" t="e">
        <f t="shared" si="0"/>
        <v>#DIV/0!</v>
      </c>
      <c r="K31" t="e">
        <f t="shared" si="0"/>
        <v>#DIV/0!</v>
      </c>
      <c r="L31" t="e">
        <f t="array" ref="L31">MMULT(MMULT(B31:E31,Rinv_neu),TRANSPOSE(B31:E31))</f>
        <v>#NAME?</v>
      </c>
      <c r="M31" t="e">
        <f t="shared" ref="M31" si="14">(A31-0.5)/N_neu</f>
        <v>#NAME?</v>
      </c>
      <c r="N31" t="e">
        <f t="shared" ref="N31" si="15">_xlfn.CHISQ.INV(M31,df_neu)</f>
        <v>#NAME?</v>
      </c>
      <c r="AL31" t="s">
        <v>656</v>
      </c>
      <c r="AM31" t="s">
        <v>657</v>
      </c>
    </row>
    <row r="32" spans="1:39" x14ac:dyDescent="0.25">
      <c r="A32" s="5">
        <f t="shared" si="3"/>
        <v>8</v>
      </c>
      <c r="B32" t="e">
        <f t="shared" si="0"/>
        <v>#DIV/0!</v>
      </c>
      <c r="C32" t="e">
        <f t="shared" si="0"/>
        <v>#DIV/0!</v>
      </c>
      <c r="D32" t="e">
        <f t="shared" si="0"/>
        <v>#DIV/0!</v>
      </c>
      <c r="E32" t="e">
        <f t="shared" si="0"/>
        <v>#DIV/0!</v>
      </c>
      <c r="F32" t="e">
        <f t="shared" si="0"/>
        <v>#DIV/0!</v>
      </c>
      <c r="G32" t="e">
        <f t="shared" si="0"/>
        <v>#DIV/0!</v>
      </c>
      <c r="H32" t="e">
        <f t="shared" si="0"/>
        <v>#DIV/0!</v>
      </c>
      <c r="I32" t="e">
        <f t="shared" si="0"/>
        <v>#DIV/0!</v>
      </c>
      <c r="J32" t="e">
        <f t="shared" si="0"/>
        <v>#DIV/0!</v>
      </c>
      <c r="K32" t="e">
        <f t="shared" si="0"/>
        <v>#DIV/0!</v>
      </c>
      <c r="L32" t="e">
        <f t="array" ref="L32">MMULT(MMULT(B32:E32,Rinv_neu),TRANSPOSE(B32:E32))</f>
        <v>#NAME?</v>
      </c>
      <c r="M32" t="e">
        <f t="shared" ref="M32" si="16">(A32-0.5)/N_neu</f>
        <v>#NAME?</v>
      </c>
      <c r="N32" t="e">
        <f t="shared" ref="N32" si="17">_xlfn.CHISQ.INV(M32,df_neu)</f>
        <v>#NAME?</v>
      </c>
      <c r="AJ32" t="s">
        <v>701</v>
      </c>
      <c r="AL32" t="s">
        <v>664</v>
      </c>
      <c r="AM32" t="s">
        <v>660</v>
      </c>
    </row>
    <row r="33" spans="1:43" x14ac:dyDescent="0.25">
      <c r="A33" s="5">
        <f t="shared" si="3"/>
        <v>9</v>
      </c>
      <c r="B33" t="e">
        <f t="shared" si="0"/>
        <v>#DIV/0!</v>
      </c>
      <c r="C33" t="e">
        <f t="shared" si="0"/>
        <v>#DIV/0!</v>
      </c>
      <c r="D33" t="e">
        <f t="shared" si="0"/>
        <v>#DIV/0!</v>
      </c>
      <c r="E33" t="e">
        <f t="shared" si="0"/>
        <v>#DIV/0!</v>
      </c>
      <c r="F33" t="e">
        <f t="shared" si="0"/>
        <v>#DIV/0!</v>
      </c>
      <c r="G33" t="e">
        <f t="shared" si="0"/>
        <v>#DIV/0!</v>
      </c>
      <c r="H33" t="e">
        <f t="shared" si="0"/>
        <v>#DIV/0!</v>
      </c>
      <c r="I33" t="e">
        <f t="shared" si="0"/>
        <v>#DIV/0!</v>
      </c>
      <c r="J33" t="e">
        <f t="shared" si="0"/>
        <v>#DIV/0!</v>
      </c>
      <c r="K33" t="e">
        <f t="shared" si="0"/>
        <v>#DIV/0!</v>
      </c>
      <c r="L33" t="e">
        <f t="array" ref="L33">MMULT(MMULT(B33:E33,Rinv_neu),TRANSPOSE(B33:E33))</f>
        <v>#NAME?</v>
      </c>
      <c r="M33" t="e">
        <f t="shared" ref="M33" si="18">(A33-0.5)/N_neu</f>
        <v>#NAME?</v>
      </c>
      <c r="N33" t="e">
        <f t="shared" ref="N33" si="19">_xlfn.CHISQ.INV(M33,df_neu)</f>
        <v>#NAME?</v>
      </c>
      <c r="AJ33" t="s">
        <v>702</v>
      </c>
      <c r="AL33" t="s">
        <v>660</v>
      </c>
      <c r="AM33" t="s">
        <v>660</v>
      </c>
    </row>
    <row r="34" spans="1:43" x14ac:dyDescent="0.25">
      <c r="A34" s="5">
        <f t="shared" si="3"/>
        <v>10</v>
      </c>
      <c r="B34" t="e">
        <f t="shared" si="0"/>
        <v>#DIV/0!</v>
      </c>
      <c r="C34" t="e">
        <f t="shared" si="0"/>
        <v>#DIV/0!</v>
      </c>
      <c r="D34" t="e">
        <f t="shared" si="0"/>
        <v>#DIV/0!</v>
      </c>
      <c r="E34" t="e">
        <f t="shared" si="0"/>
        <v>#DIV/0!</v>
      </c>
      <c r="F34" t="e">
        <f t="shared" si="0"/>
        <v>#DIV/0!</v>
      </c>
      <c r="G34" t="e">
        <f t="shared" si="0"/>
        <v>#DIV/0!</v>
      </c>
      <c r="H34" t="e">
        <f t="shared" si="0"/>
        <v>#DIV/0!</v>
      </c>
      <c r="I34" t="e">
        <f t="shared" si="0"/>
        <v>#DIV/0!</v>
      </c>
      <c r="J34" t="e">
        <f t="shared" si="0"/>
        <v>#DIV/0!</v>
      </c>
      <c r="K34" t="e">
        <f t="shared" si="0"/>
        <v>#DIV/0!</v>
      </c>
      <c r="L34" t="e">
        <f t="array" ref="L34">MMULT(MMULT(B34:E34,Rinv_neu),TRANSPOSE(B34:E34))</f>
        <v>#NAME?</v>
      </c>
      <c r="M34" t="e">
        <f t="shared" ref="M34" si="20">(A34-0.5)/N_neu</f>
        <v>#NAME?</v>
      </c>
      <c r="N34" t="e">
        <f t="shared" ref="N34" si="21">_xlfn.CHISQ.INV(M34,df_neu)</f>
        <v>#NAME?</v>
      </c>
    </row>
    <row r="35" spans="1:43" x14ac:dyDescent="0.25">
      <c r="A35" s="5">
        <f t="shared" si="3"/>
        <v>11</v>
      </c>
      <c r="B35" t="e">
        <f t="shared" si="0"/>
        <v>#DIV/0!</v>
      </c>
      <c r="C35" t="e">
        <f t="shared" si="0"/>
        <v>#DIV/0!</v>
      </c>
      <c r="D35" t="e">
        <f t="shared" si="0"/>
        <v>#DIV/0!</v>
      </c>
      <c r="E35" t="e">
        <f t="shared" si="0"/>
        <v>#DIV/0!</v>
      </c>
      <c r="F35" t="e">
        <f t="shared" si="0"/>
        <v>#DIV/0!</v>
      </c>
      <c r="G35" t="e">
        <f t="shared" si="0"/>
        <v>#DIV/0!</v>
      </c>
      <c r="H35" t="e">
        <f t="shared" si="0"/>
        <v>#DIV/0!</v>
      </c>
      <c r="I35" t="e">
        <f t="shared" si="0"/>
        <v>#DIV/0!</v>
      </c>
      <c r="J35" t="e">
        <f t="shared" si="0"/>
        <v>#DIV/0!</v>
      </c>
      <c r="K35" t="e">
        <f t="shared" si="0"/>
        <v>#DIV/0!</v>
      </c>
      <c r="L35" t="e">
        <f t="array" ref="L35">MMULT(MMULT(B35:E35,Rinv_neu),TRANSPOSE(B35:E35))</f>
        <v>#NAME?</v>
      </c>
      <c r="M35" t="e">
        <f t="shared" ref="M35" si="22">(A35-0.5)/N_neu</f>
        <v>#NAME?</v>
      </c>
      <c r="N35" t="e">
        <f t="shared" ref="N35" si="23">_xlfn.CHISQ.INV(M35,df_neu)</f>
        <v>#NAME?</v>
      </c>
      <c r="AJ35" s="116" t="s">
        <v>703</v>
      </c>
      <c r="AK35" s="116"/>
      <c r="AL35" s="116"/>
      <c r="AM35" s="290"/>
    </row>
    <row r="36" spans="1:43" x14ac:dyDescent="0.25">
      <c r="A36" s="5">
        <f t="shared" si="3"/>
        <v>12</v>
      </c>
      <c r="B36" t="e">
        <f t="shared" si="0"/>
        <v>#DIV/0!</v>
      </c>
      <c r="C36" t="e">
        <f t="shared" si="0"/>
        <v>#DIV/0!</v>
      </c>
      <c r="D36" t="e">
        <f t="shared" si="0"/>
        <v>#DIV/0!</v>
      </c>
      <c r="E36" t="e">
        <f t="shared" si="0"/>
        <v>#DIV/0!</v>
      </c>
      <c r="F36" t="e">
        <f t="shared" si="0"/>
        <v>#DIV/0!</v>
      </c>
      <c r="G36" t="e">
        <f t="shared" si="0"/>
        <v>#DIV/0!</v>
      </c>
      <c r="H36" t="e">
        <f t="shared" si="0"/>
        <v>#DIV/0!</v>
      </c>
      <c r="I36" t="e">
        <f t="shared" si="0"/>
        <v>#DIV/0!</v>
      </c>
      <c r="J36" t="e">
        <f t="shared" si="0"/>
        <v>#DIV/0!</v>
      </c>
      <c r="K36" t="e">
        <f t="shared" si="0"/>
        <v>#DIV/0!</v>
      </c>
      <c r="L36" t="e">
        <f t="array" ref="L36">MMULT(MMULT(B36:E36,Rinv_neu),TRANSPOSE(B36:E36))</f>
        <v>#NAME?</v>
      </c>
      <c r="M36" t="e">
        <f t="shared" ref="M36" si="24">(A36-0.5)/N_neu</f>
        <v>#NAME?</v>
      </c>
      <c r="N36" t="e">
        <f t="shared" ref="N36" si="25">_xlfn.CHISQ.INV(M36,df_neu)</f>
        <v>#NAME?</v>
      </c>
    </row>
    <row r="37" spans="1:43" x14ac:dyDescent="0.25">
      <c r="A37" s="5">
        <f t="shared" si="3"/>
        <v>13</v>
      </c>
      <c r="B37" t="e">
        <f t="shared" si="0"/>
        <v>#DIV/0!</v>
      </c>
      <c r="C37" t="e">
        <f t="shared" si="0"/>
        <v>#DIV/0!</v>
      </c>
      <c r="D37" t="e">
        <f t="shared" si="0"/>
        <v>#DIV/0!</v>
      </c>
      <c r="E37" t="e">
        <f t="shared" si="0"/>
        <v>#DIV/0!</v>
      </c>
      <c r="F37" t="e">
        <f t="shared" si="0"/>
        <v>#DIV/0!</v>
      </c>
      <c r="G37" t="e">
        <f t="shared" si="0"/>
        <v>#DIV/0!</v>
      </c>
      <c r="H37" t="e">
        <f t="shared" si="0"/>
        <v>#DIV/0!</v>
      </c>
      <c r="I37" t="e">
        <f t="shared" si="0"/>
        <v>#DIV/0!</v>
      </c>
      <c r="J37" t="e">
        <f t="shared" si="0"/>
        <v>#DIV/0!</v>
      </c>
      <c r="K37" t="e">
        <f t="shared" si="0"/>
        <v>#DIV/0!</v>
      </c>
      <c r="L37" t="e">
        <f t="array" ref="L37">MMULT(MMULT(B37:E37,Rinv_neu),TRANSPOSE(B37:E37))</f>
        <v>#NAME?</v>
      </c>
      <c r="M37" t="e">
        <f t="shared" ref="M37" si="26">(A37-0.5)/N_neu</f>
        <v>#NAME?</v>
      </c>
      <c r="N37" t="e">
        <f t="shared" ref="N37" si="27">_xlfn.CHISQ.INV(M37,df_neu)</f>
        <v>#NAME?</v>
      </c>
    </row>
    <row r="38" spans="1:43" x14ac:dyDescent="0.25">
      <c r="A38" s="5">
        <f t="shared" si="3"/>
        <v>14</v>
      </c>
      <c r="B38" t="e">
        <f t="shared" si="0"/>
        <v>#DIV/0!</v>
      </c>
      <c r="C38" t="e">
        <f t="shared" si="0"/>
        <v>#DIV/0!</v>
      </c>
      <c r="D38" t="e">
        <f t="shared" si="0"/>
        <v>#DIV/0!</v>
      </c>
      <c r="E38" t="e">
        <f t="shared" si="0"/>
        <v>#DIV/0!</v>
      </c>
      <c r="F38" t="e">
        <f t="shared" si="0"/>
        <v>#DIV/0!</v>
      </c>
      <c r="G38" t="e">
        <f t="shared" si="0"/>
        <v>#DIV/0!</v>
      </c>
      <c r="H38" t="e">
        <f t="shared" si="0"/>
        <v>#DIV/0!</v>
      </c>
      <c r="I38" t="e">
        <f t="shared" si="0"/>
        <v>#DIV/0!</v>
      </c>
      <c r="J38" t="e">
        <f t="shared" si="0"/>
        <v>#DIV/0!</v>
      </c>
      <c r="K38" t="e">
        <f t="shared" si="0"/>
        <v>#DIV/0!</v>
      </c>
      <c r="L38" t="e">
        <f t="array" ref="L38">MMULT(MMULT(B38:E38,Rinv_neu),TRANSPOSE(B38:E38))</f>
        <v>#NAME?</v>
      </c>
      <c r="M38" t="e">
        <f t="shared" ref="M38" si="28">(A38-0.5)/N_neu</f>
        <v>#NAME?</v>
      </c>
      <c r="N38" t="e">
        <f t="shared" ref="N38" si="29">_xlfn.CHISQ.INV(M38,df_neu)</f>
        <v>#NAME?</v>
      </c>
    </row>
    <row r="39" spans="1:43" x14ac:dyDescent="0.25">
      <c r="A39" s="5">
        <f t="shared" si="3"/>
        <v>15</v>
      </c>
      <c r="B39" t="e">
        <f t="shared" si="0"/>
        <v>#DIV/0!</v>
      </c>
      <c r="C39" t="e">
        <f t="shared" si="0"/>
        <v>#DIV/0!</v>
      </c>
      <c r="D39" t="e">
        <f t="shared" si="0"/>
        <v>#DIV/0!</v>
      </c>
      <c r="E39" t="e">
        <f t="shared" si="0"/>
        <v>#DIV/0!</v>
      </c>
      <c r="F39" t="e">
        <f t="shared" si="0"/>
        <v>#DIV/0!</v>
      </c>
      <c r="G39" t="e">
        <f t="shared" si="0"/>
        <v>#DIV/0!</v>
      </c>
      <c r="H39" t="e">
        <f t="shared" si="0"/>
        <v>#DIV/0!</v>
      </c>
      <c r="I39" t="e">
        <f t="shared" si="0"/>
        <v>#DIV/0!</v>
      </c>
      <c r="J39" t="e">
        <f t="shared" si="0"/>
        <v>#DIV/0!</v>
      </c>
      <c r="K39" t="e">
        <f t="shared" si="0"/>
        <v>#DIV/0!</v>
      </c>
      <c r="L39" t="e">
        <f t="array" ref="L39">MMULT(MMULT(B39:E39,Rinv_neu),TRANSPOSE(B39:E39))</f>
        <v>#NAME?</v>
      </c>
      <c r="M39" t="e">
        <f t="shared" ref="M39" si="30">(A39-0.5)/N_neu</f>
        <v>#NAME?</v>
      </c>
      <c r="N39" t="e">
        <f t="shared" ref="N39" si="31">_xlfn.CHISQ.INV(M39,df_neu)</f>
        <v>#NAME?</v>
      </c>
    </row>
    <row r="40" spans="1:43" x14ac:dyDescent="0.25">
      <c r="A40" s="5">
        <f t="shared" si="3"/>
        <v>16</v>
      </c>
      <c r="B40" t="e">
        <f t="shared" si="0"/>
        <v>#DIV/0!</v>
      </c>
      <c r="C40" t="e">
        <f t="shared" si="0"/>
        <v>#DIV/0!</v>
      </c>
      <c r="D40" t="e">
        <f t="shared" si="0"/>
        <v>#DIV/0!</v>
      </c>
      <c r="E40" t="e">
        <f t="shared" si="0"/>
        <v>#DIV/0!</v>
      </c>
      <c r="F40" t="e">
        <f t="shared" si="0"/>
        <v>#DIV/0!</v>
      </c>
      <c r="G40" t="e">
        <f t="shared" si="0"/>
        <v>#DIV/0!</v>
      </c>
      <c r="H40" t="e">
        <f t="shared" si="0"/>
        <v>#DIV/0!</v>
      </c>
      <c r="I40" t="e">
        <f t="shared" si="0"/>
        <v>#DIV/0!</v>
      </c>
      <c r="J40" t="e">
        <f t="shared" si="0"/>
        <v>#DIV/0!</v>
      </c>
      <c r="K40" t="e">
        <f t="shared" si="0"/>
        <v>#DIV/0!</v>
      </c>
      <c r="L40" t="e">
        <f t="array" ref="L40">MMULT(MMULT(B40:E40,Rinv_neu),TRANSPOSE(B40:E40))</f>
        <v>#NAME?</v>
      </c>
      <c r="M40" t="e">
        <f t="shared" ref="M40" si="32">(A40-0.5)/N_neu</f>
        <v>#NAME?</v>
      </c>
      <c r="N40" t="e">
        <f t="shared" ref="N40" si="33">_xlfn.CHISQ.INV(M40,df_neu)</f>
        <v>#NAME?</v>
      </c>
    </row>
    <row r="41" spans="1:43" x14ac:dyDescent="0.25">
      <c r="A41" s="5">
        <f t="shared" si="3"/>
        <v>17</v>
      </c>
      <c r="B41" t="e">
        <f t="shared" si="0"/>
        <v>#DIV/0!</v>
      </c>
      <c r="C41" t="e">
        <f t="shared" si="0"/>
        <v>#DIV/0!</v>
      </c>
      <c r="D41" t="e">
        <f t="shared" si="0"/>
        <v>#DIV/0!</v>
      </c>
      <c r="E41" t="e">
        <f t="shared" si="0"/>
        <v>#DIV/0!</v>
      </c>
      <c r="F41" t="e">
        <f t="shared" si="0"/>
        <v>#DIV/0!</v>
      </c>
      <c r="G41" t="e">
        <f t="shared" si="0"/>
        <v>#DIV/0!</v>
      </c>
      <c r="H41" t="e">
        <f t="shared" si="0"/>
        <v>#DIV/0!</v>
      </c>
      <c r="I41" t="e">
        <f t="shared" si="0"/>
        <v>#DIV/0!</v>
      </c>
      <c r="J41" t="e">
        <f t="shared" si="0"/>
        <v>#DIV/0!</v>
      </c>
      <c r="K41" t="e">
        <f t="shared" si="0"/>
        <v>#DIV/0!</v>
      </c>
      <c r="L41" t="e">
        <f t="array" ref="L41">MMULT(MMULT(B41:E41,Rinv_neu),TRANSPOSE(B41:E41))</f>
        <v>#NAME?</v>
      </c>
      <c r="M41" t="e">
        <f t="shared" ref="M41" si="34">(A41-0.5)/N_neu</f>
        <v>#NAME?</v>
      </c>
      <c r="N41" t="e">
        <f t="shared" ref="N41" si="35">_xlfn.CHISQ.INV(M41,df_neu)</f>
        <v>#NAME?</v>
      </c>
    </row>
    <row r="42" spans="1:43" x14ac:dyDescent="0.25">
      <c r="A42" s="5">
        <f t="shared" si="3"/>
        <v>18</v>
      </c>
      <c r="B42" t="e">
        <f t="shared" si="0"/>
        <v>#DIV/0!</v>
      </c>
      <c r="C42" t="e">
        <f t="shared" si="0"/>
        <v>#DIV/0!</v>
      </c>
      <c r="D42" t="e">
        <f t="shared" si="0"/>
        <v>#DIV/0!</v>
      </c>
      <c r="E42" t="e">
        <f t="shared" si="0"/>
        <v>#DIV/0!</v>
      </c>
      <c r="F42" t="e">
        <f t="shared" si="0"/>
        <v>#DIV/0!</v>
      </c>
      <c r="G42" t="e">
        <f t="shared" si="0"/>
        <v>#DIV/0!</v>
      </c>
      <c r="H42" t="e">
        <f t="shared" si="0"/>
        <v>#DIV/0!</v>
      </c>
      <c r="I42" t="e">
        <f t="shared" si="0"/>
        <v>#DIV/0!</v>
      </c>
      <c r="J42" t="e">
        <f t="shared" si="0"/>
        <v>#DIV/0!</v>
      </c>
      <c r="K42" t="e">
        <f t="shared" si="0"/>
        <v>#DIV/0!</v>
      </c>
      <c r="L42" t="e">
        <f t="array" ref="L42">MMULT(MMULT(B42:E42,Rinv_neu),TRANSPOSE(B42:E42))</f>
        <v>#NAME?</v>
      </c>
      <c r="M42" t="e">
        <f t="shared" ref="M42" si="36">(A42-0.5)/N_neu</f>
        <v>#NAME?</v>
      </c>
      <c r="N42" t="e">
        <f t="shared" ref="N42" si="37">_xlfn.CHISQ.INV(M42,df_neu)</f>
        <v>#NAME?</v>
      </c>
      <c r="AJ42" s="116" t="s">
        <v>704</v>
      </c>
      <c r="AK42" s="116"/>
      <c r="AL42" s="116"/>
      <c r="AM42" s="116"/>
      <c r="AN42" s="116"/>
      <c r="AO42" s="116"/>
      <c r="AP42" s="116"/>
      <c r="AQ42" s="116"/>
    </row>
    <row r="43" spans="1:43" x14ac:dyDescent="0.25">
      <c r="A43" s="5">
        <f t="shared" si="3"/>
        <v>19</v>
      </c>
      <c r="B43" t="e">
        <f t="shared" si="0"/>
        <v>#DIV/0!</v>
      </c>
      <c r="C43" t="e">
        <f t="shared" si="0"/>
        <v>#DIV/0!</v>
      </c>
      <c r="D43" t="e">
        <f t="shared" si="0"/>
        <v>#DIV/0!</v>
      </c>
      <c r="E43" t="e">
        <f t="shared" si="0"/>
        <v>#DIV/0!</v>
      </c>
      <c r="F43" t="e">
        <f t="shared" si="0"/>
        <v>#DIV/0!</v>
      </c>
      <c r="G43" t="e">
        <f t="shared" si="0"/>
        <v>#DIV/0!</v>
      </c>
      <c r="H43" t="e">
        <f t="shared" si="0"/>
        <v>#DIV/0!</v>
      </c>
      <c r="I43" t="e">
        <f t="shared" si="0"/>
        <v>#DIV/0!</v>
      </c>
      <c r="J43" t="e">
        <f t="shared" si="0"/>
        <v>#DIV/0!</v>
      </c>
      <c r="K43" t="e">
        <f t="shared" si="0"/>
        <v>#DIV/0!</v>
      </c>
      <c r="L43" t="e">
        <f t="array" ref="L43">MMULT(MMULT(B43:E43,Rinv_neu),TRANSPOSE(B43:E43))</f>
        <v>#NAME?</v>
      </c>
      <c r="M43" t="e">
        <f t="shared" ref="M43" si="38">(A43-0.5)/N_neu</f>
        <v>#NAME?</v>
      </c>
      <c r="N43" t="e">
        <f t="shared" ref="N43" si="39">_xlfn.CHISQ.INV(M43,df_neu)</f>
        <v>#NAME?</v>
      </c>
      <c r="AD43" s="17" t="s">
        <v>705</v>
      </c>
      <c r="AJ43" s="116" t="s">
        <v>706</v>
      </c>
      <c r="AK43" s="116"/>
      <c r="AL43" s="116"/>
      <c r="AM43" s="116"/>
      <c r="AN43" s="116"/>
      <c r="AO43" s="116"/>
      <c r="AP43" s="116"/>
      <c r="AQ43" s="116"/>
    </row>
    <row r="44" spans="1:43" x14ac:dyDescent="0.25">
      <c r="A44" s="5">
        <f t="shared" si="3"/>
        <v>20</v>
      </c>
      <c r="B44" t="e">
        <f t="shared" si="0"/>
        <v>#DIV/0!</v>
      </c>
      <c r="C44" t="e">
        <f t="shared" si="0"/>
        <v>#DIV/0!</v>
      </c>
      <c r="D44" t="e">
        <f t="shared" si="0"/>
        <v>#DIV/0!</v>
      </c>
      <c r="E44" t="e">
        <f t="shared" si="0"/>
        <v>#DIV/0!</v>
      </c>
      <c r="F44" t="e">
        <f t="shared" si="0"/>
        <v>#DIV/0!</v>
      </c>
      <c r="G44" t="e">
        <f t="shared" si="0"/>
        <v>#DIV/0!</v>
      </c>
      <c r="H44" t="e">
        <f t="shared" si="0"/>
        <v>#DIV/0!</v>
      </c>
      <c r="I44" t="e">
        <f t="shared" si="0"/>
        <v>#DIV/0!</v>
      </c>
      <c r="J44" t="e">
        <f t="shared" si="0"/>
        <v>#DIV/0!</v>
      </c>
      <c r="K44" t="e">
        <f t="shared" si="0"/>
        <v>#DIV/0!</v>
      </c>
      <c r="L44" t="e">
        <f t="array" ref="L44">MMULT(MMULT(B44:E44,Rinv_neu),TRANSPOSE(B44:E44))</f>
        <v>#NAME?</v>
      </c>
      <c r="M44" t="e">
        <f t="shared" ref="M44" si="40">(A44-0.5)/N_neu</f>
        <v>#NAME?</v>
      </c>
      <c r="N44" t="e">
        <f t="shared" ref="N44" si="41">_xlfn.CHISQ.INV(M44,df_neu)</f>
        <v>#NAME?</v>
      </c>
    </row>
    <row r="45" spans="1:43" x14ac:dyDescent="0.25">
      <c r="A45" s="5">
        <f t="shared" si="3"/>
        <v>21</v>
      </c>
      <c r="B45" t="e">
        <f t="shared" si="0"/>
        <v>#DIV/0!</v>
      </c>
      <c r="C45" t="e">
        <f t="shared" si="0"/>
        <v>#DIV/0!</v>
      </c>
      <c r="D45" t="e">
        <f t="shared" si="0"/>
        <v>#DIV/0!</v>
      </c>
      <c r="E45" t="e">
        <f t="shared" si="0"/>
        <v>#DIV/0!</v>
      </c>
      <c r="F45" t="e">
        <f t="shared" si="0"/>
        <v>#DIV/0!</v>
      </c>
      <c r="G45" t="e">
        <f t="shared" si="0"/>
        <v>#DIV/0!</v>
      </c>
      <c r="H45" t="e">
        <f t="shared" si="0"/>
        <v>#DIV/0!</v>
      </c>
      <c r="I45" t="e">
        <f t="shared" si="0"/>
        <v>#DIV/0!</v>
      </c>
      <c r="J45" t="e">
        <f t="shared" si="0"/>
        <v>#DIV/0!</v>
      </c>
      <c r="K45" t="e">
        <f t="shared" si="0"/>
        <v>#DIV/0!</v>
      </c>
      <c r="L45" t="e">
        <f t="array" ref="L45">MMULT(MMULT(B45:E45,Rinv_neu),TRANSPOSE(B45:E45))</f>
        <v>#NAME?</v>
      </c>
      <c r="M45" t="e">
        <f t="shared" ref="M45" si="42">(A45-0.5)/N_neu</f>
        <v>#NAME?</v>
      </c>
      <c r="N45" t="e">
        <f t="shared" ref="N45" si="43">_xlfn.CHISQ.INV(M45,df_neu)</f>
        <v>#NAME?</v>
      </c>
    </row>
    <row r="46" spans="1:43" x14ac:dyDescent="0.25">
      <c r="A46" s="5">
        <f t="shared" si="3"/>
        <v>22</v>
      </c>
      <c r="B46" t="e">
        <f t="shared" si="0"/>
        <v>#DIV/0!</v>
      </c>
      <c r="C46" t="e">
        <f t="shared" si="0"/>
        <v>#DIV/0!</v>
      </c>
      <c r="D46" t="e">
        <f t="shared" si="0"/>
        <v>#DIV/0!</v>
      </c>
      <c r="E46" t="e">
        <f t="shared" si="0"/>
        <v>#DIV/0!</v>
      </c>
      <c r="F46" t="e">
        <f t="shared" si="0"/>
        <v>#DIV/0!</v>
      </c>
      <c r="G46" t="e">
        <f t="shared" si="0"/>
        <v>#DIV/0!</v>
      </c>
      <c r="H46" t="e">
        <f t="shared" si="0"/>
        <v>#DIV/0!</v>
      </c>
      <c r="I46" t="e">
        <f t="shared" si="0"/>
        <v>#DIV/0!</v>
      </c>
      <c r="J46" t="e">
        <f t="shared" si="0"/>
        <v>#DIV/0!</v>
      </c>
      <c r="K46" t="e">
        <f t="shared" si="0"/>
        <v>#DIV/0!</v>
      </c>
      <c r="L46" t="e">
        <f t="array" ref="L46">MMULT(MMULT(B46:E46,Rinv_neu),TRANSPOSE(B46:E46))</f>
        <v>#NAME?</v>
      </c>
      <c r="M46" t="e">
        <f t="shared" ref="M46" si="44">(A46-0.5)/N_neu</f>
        <v>#NAME?</v>
      </c>
      <c r="N46" t="e">
        <f t="shared" ref="N46" si="45">_xlfn.CHISQ.INV(M46,df_neu)</f>
        <v>#NAME?</v>
      </c>
    </row>
    <row r="47" spans="1:43" x14ac:dyDescent="0.25">
      <c r="A47" s="5">
        <f t="shared" si="3"/>
        <v>23</v>
      </c>
      <c r="B47" t="e">
        <f t="shared" si="0"/>
        <v>#DIV/0!</v>
      </c>
      <c r="C47" t="e">
        <f t="shared" si="0"/>
        <v>#DIV/0!</v>
      </c>
      <c r="D47" t="e">
        <f t="shared" si="0"/>
        <v>#DIV/0!</v>
      </c>
      <c r="E47" t="e">
        <f t="shared" si="0"/>
        <v>#DIV/0!</v>
      </c>
      <c r="F47" t="e">
        <f t="shared" si="0"/>
        <v>#DIV/0!</v>
      </c>
      <c r="G47" t="e">
        <f t="shared" si="0"/>
        <v>#DIV/0!</v>
      </c>
      <c r="H47" t="e">
        <f t="shared" si="0"/>
        <v>#DIV/0!</v>
      </c>
      <c r="I47" t="e">
        <f t="shared" si="0"/>
        <v>#DIV/0!</v>
      </c>
      <c r="J47" t="e">
        <f t="shared" si="0"/>
        <v>#DIV/0!</v>
      </c>
      <c r="K47" t="e">
        <f t="shared" si="0"/>
        <v>#DIV/0!</v>
      </c>
      <c r="L47" t="e">
        <f t="array" ref="L47">MMULT(MMULT(B47:E47,Rinv_neu),TRANSPOSE(B47:E47))</f>
        <v>#NAME?</v>
      </c>
      <c r="M47" t="e">
        <f t="shared" ref="M47" si="46">(A47-0.5)/N_neu</f>
        <v>#NAME?</v>
      </c>
      <c r="N47" t="e">
        <f t="shared" ref="N47" si="47">_xlfn.CHISQ.INV(M47,df_neu)</f>
        <v>#NAME?</v>
      </c>
      <c r="AA47" t="s">
        <v>707</v>
      </c>
    </row>
    <row r="48" spans="1:43" x14ac:dyDescent="0.25">
      <c r="A48" s="5">
        <f t="shared" si="3"/>
        <v>24</v>
      </c>
      <c r="B48" t="e">
        <f t="shared" si="0"/>
        <v>#DIV/0!</v>
      </c>
      <c r="C48" t="e">
        <f t="shared" si="0"/>
        <v>#DIV/0!</v>
      </c>
      <c r="D48" t="e">
        <f t="shared" si="0"/>
        <v>#DIV/0!</v>
      </c>
      <c r="E48" t="e">
        <f t="shared" si="0"/>
        <v>#DIV/0!</v>
      </c>
      <c r="F48" t="e">
        <f t="shared" si="0"/>
        <v>#DIV/0!</v>
      </c>
      <c r="G48" t="e">
        <f t="shared" si="0"/>
        <v>#DIV/0!</v>
      </c>
      <c r="H48" t="e">
        <f t="shared" si="0"/>
        <v>#DIV/0!</v>
      </c>
      <c r="I48" t="e">
        <f t="shared" si="0"/>
        <v>#DIV/0!</v>
      </c>
      <c r="J48" t="e">
        <f t="shared" si="0"/>
        <v>#DIV/0!</v>
      </c>
      <c r="K48" t="e">
        <f t="shared" si="0"/>
        <v>#DIV/0!</v>
      </c>
      <c r="L48" t="e">
        <f t="array" ref="L48">MMULT(MMULT(B48:E48,Rinv_neu),TRANSPOSE(B48:E48))</f>
        <v>#NAME?</v>
      </c>
      <c r="M48" t="e">
        <f t="shared" ref="M48" si="48">(A48-0.5)/N_neu</f>
        <v>#NAME?</v>
      </c>
      <c r="N48" t="e">
        <f t="shared" ref="N48" si="49">_xlfn.CHISQ.INV(M48,df_neu)</f>
        <v>#NAME?</v>
      </c>
      <c r="S48" s="116" t="s">
        <v>708</v>
      </c>
      <c r="T48" s="116"/>
    </row>
    <row r="49" spans="1:29" x14ac:dyDescent="0.25">
      <c r="A49" s="5">
        <f t="shared" si="3"/>
        <v>25</v>
      </c>
      <c r="B49" t="e">
        <f t="shared" si="0"/>
        <v>#DIV/0!</v>
      </c>
      <c r="C49" t="e">
        <f t="shared" si="0"/>
        <v>#DIV/0!</v>
      </c>
      <c r="D49" t="e">
        <f t="shared" si="0"/>
        <v>#DIV/0!</v>
      </c>
      <c r="E49" t="e">
        <f t="shared" si="0"/>
        <v>#DIV/0!</v>
      </c>
      <c r="F49" t="e">
        <f t="shared" si="0"/>
        <v>#DIV/0!</v>
      </c>
      <c r="G49" t="e">
        <f t="shared" si="0"/>
        <v>#DIV/0!</v>
      </c>
      <c r="H49" t="e">
        <f t="shared" si="0"/>
        <v>#DIV/0!</v>
      </c>
      <c r="I49" t="e">
        <f t="shared" si="0"/>
        <v>#DIV/0!</v>
      </c>
      <c r="J49" t="e">
        <f t="shared" si="0"/>
        <v>#DIV/0!</v>
      </c>
      <c r="K49" t="e">
        <f t="shared" si="0"/>
        <v>#DIV/0!</v>
      </c>
      <c r="L49" t="e">
        <f t="array" ref="L49">MMULT(MMULT(B49:E49,Rinv_neu),TRANSPOSE(B49:E49))</f>
        <v>#NAME?</v>
      </c>
      <c r="M49" t="e">
        <f t="shared" ref="M49" si="50">(A49-0.5)/N_neu</f>
        <v>#NAME?</v>
      </c>
      <c r="N49" t="e">
        <f t="shared" ref="N49" si="51">_xlfn.CHISQ.INV(M49,df_neu)</f>
        <v>#NAME?</v>
      </c>
    </row>
    <row r="50" spans="1:29" x14ac:dyDescent="0.25">
      <c r="A50" s="5">
        <f t="shared" si="3"/>
        <v>26</v>
      </c>
      <c r="B50" t="e">
        <f t="shared" si="0"/>
        <v>#DIV/0!</v>
      </c>
      <c r="C50" t="e">
        <f t="shared" si="0"/>
        <v>#DIV/0!</v>
      </c>
      <c r="D50" t="e">
        <f t="shared" si="0"/>
        <v>#DIV/0!</v>
      </c>
      <c r="E50" t="e">
        <f t="shared" si="0"/>
        <v>#DIV/0!</v>
      </c>
      <c r="F50" t="e">
        <f t="shared" si="0"/>
        <v>#DIV/0!</v>
      </c>
      <c r="G50" t="e">
        <f t="shared" ref="G50:K79" si="52">(X116-X$86)/X$87</f>
        <v>#DIV/0!</v>
      </c>
      <c r="H50" t="e">
        <f t="shared" si="52"/>
        <v>#DIV/0!</v>
      </c>
      <c r="I50" t="e">
        <f t="shared" si="52"/>
        <v>#DIV/0!</v>
      </c>
      <c r="J50" t="e">
        <f t="shared" si="52"/>
        <v>#DIV/0!</v>
      </c>
      <c r="K50" t="e">
        <f t="shared" si="52"/>
        <v>#DIV/0!</v>
      </c>
      <c r="L50" t="e">
        <f t="array" ref="L50">MMULT(MMULT(B50:E50,Rinv_neu),TRANSPOSE(B50:E50))</f>
        <v>#NAME?</v>
      </c>
      <c r="M50" t="e">
        <f t="shared" ref="M50" si="53">(A50-0.5)/N_neu</f>
        <v>#NAME?</v>
      </c>
      <c r="N50" t="e">
        <f t="shared" ref="N50" si="54">_xlfn.CHISQ.INV(M50,df_neu)</f>
        <v>#NAME?</v>
      </c>
      <c r="S50" s="7" t="s">
        <v>682</v>
      </c>
      <c r="T50" s="291" t="str">
        <f t="array" ref="T50:AC50">TRANSPOSE(S51:S60)</f>
        <v>Z1</v>
      </c>
      <c r="U50" s="291" t="str">
        <v>Z2</v>
      </c>
      <c r="V50" s="291" t="str">
        <v>Z3</v>
      </c>
      <c r="W50" s="291" t="str">
        <v>Z4</v>
      </c>
      <c r="X50" s="291" t="str">
        <v>Z5</v>
      </c>
      <c r="Y50" s="291" t="str">
        <v>Z6</v>
      </c>
      <c r="Z50" s="291" t="str">
        <v>Z7</v>
      </c>
      <c r="AA50" s="291" t="str">
        <v>Z8</v>
      </c>
      <c r="AB50" s="291" t="str">
        <v>Z9</v>
      </c>
      <c r="AC50" s="291" t="str">
        <v>Z10</v>
      </c>
    </row>
    <row r="51" spans="1:29" x14ac:dyDescent="0.25">
      <c r="A51" s="5">
        <f t="shared" si="3"/>
        <v>27</v>
      </c>
      <c r="B51" t="e">
        <f t="shared" ref="B51:K80" si="55">(S117-S$86)/S$87</f>
        <v>#DIV/0!</v>
      </c>
      <c r="C51" t="e">
        <f t="shared" si="55"/>
        <v>#DIV/0!</v>
      </c>
      <c r="D51" t="e">
        <f t="shared" si="55"/>
        <v>#DIV/0!</v>
      </c>
      <c r="E51" t="e">
        <f t="shared" si="55"/>
        <v>#DIV/0!</v>
      </c>
      <c r="F51" t="e">
        <f t="shared" si="55"/>
        <v>#DIV/0!</v>
      </c>
      <c r="G51" t="e">
        <f t="shared" si="52"/>
        <v>#DIV/0!</v>
      </c>
      <c r="H51" t="e">
        <f t="shared" si="52"/>
        <v>#DIV/0!</v>
      </c>
      <c r="I51" t="e">
        <f t="shared" si="52"/>
        <v>#DIV/0!</v>
      </c>
      <c r="J51" t="e">
        <f t="shared" si="52"/>
        <v>#DIV/0!</v>
      </c>
      <c r="K51" t="e">
        <f t="shared" si="52"/>
        <v>#DIV/0!</v>
      </c>
      <c r="L51" t="e">
        <f t="array" ref="L51">MMULT(MMULT(B51:E51,Rinv_neu),TRANSPOSE(B51:E51))</f>
        <v>#NAME?</v>
      </c>
      <c r="M51" t="e">
        <f t="shared" ref="M51" si="56">(A51-0.5)/N_neu</f>
        <v>#NAME?</v>
      </c>
      <c r="N51" t="e">
        <f t="shared" ref="N51" si="57">_xlfn.CHISQ.INV(M51,df_neu)</f>
        <v>#NAME?</v>
      </c>
      <c r="S51" s="291" t="s">
        <v>43</v>
      </c>
      <c r="T51" t="e">
        <f t="array" ref="T51:AC60">MMULT(TRANSPOSE(Z_Matrix),Z_Matrix)/N_neu</f>
        <v>#NAME?</v>
      </c>
      <c r="U51" t="e">
        <v>#NAME?</v>
      </c>
      <c r="V51" t="e">
        <v>#NAME?</v>
      </c>
      <c r="W51" t="e">
        <v>#NAME?</v>
      </c>
      <c r="X51" t="e">
        <v>#NAME?</v>
      </c>
      <c r="Y51" t="e">
        <v>#NAME?</v>
      </c>
      <c r="Z51" t="e">
        <v>#NAME?</v>
      </c>
      <c r="AA51" t="e">
        <v>#NAME?</v>
      </c>
      <c r="AB51" t="e">
        <v>#NAME?</v>
      </c>
      <c r="AC51" t="e">
        <v>#NAME?</v>
      </c>
    </row>
    <row r="52" spans="1:29" x14ac:dyDescent="0.25">
      <c r="A52" s="5">
        <f t="shared" si="3"/>
        <v>28</v>
      </c>
      <c r="B52" t="e">
        <f t="shared" si="55"/>
        <v>#DIV/0!</v>
      </c>
      <c r="C52" t="e">
        <f t="shared" si="55"/>
        <v>#DIV/0!</v>
      </c>
      <c r="D52" t="e">
        <f t="shared" si="55"/>
        <v>#DIV/0!</v>
      </c>
      <c r="E52" t="e">
        <f t="shared" si="55"/>
        <v>#DIV/0!</v>
      </c>
      <c r="F52" t="e">
        <f t="shared" si="55"/>
        <v>#DIV/0!</v>
      </c>
      <c r="G52" t="e">
        <f t="shared" si="52"/>
        <v>#DIV/0!</v>
      </c>
      <c r="H52" t="e">
        <f t="shared" si="52"/>
        <v>#DIV/0!</v>
      </c>
      <c r="I52" t="e">
        <f t="shared" si="52"/>
        <v>#DIV/0!</v>
      </c>
      <c r="J52" t="e">
        <f t="shared" si="52"/>
        <v>#DIV/0!</v>
      </c>
      <c r="K52" t="e">
        <f t="shared" si="52"/>
        <v>#DIV/0!</v>
      </c>
      <c r="L52" t="e">
        <f t="array" ref="L52">MMULT(MMULT(B52:E52,Rinv_neu),TRANSPOSE(B52:E52))</f>
        <v>#NAME?</v>
      </c>
      <c r="M52" t="e">
        <f t="shared" ref="M52" si="58">(A52-0.5)/N_neu</f>
        <v>#NAME?</v>
      </c>
      <c r="N52" t="e">
        <f t="shared" ref="N52" si="59">_xlfn.CHISQ.INV(M52,df_neu)</f>
        <v>#NAME?</v>
      </c>
      <c r="S52" s="291" t="s">
        <v>44</v>
      </c>
      <c r="T52" t="e">
        <v>#NAME?</v>
      </c>
      <c r="U52" t="e">
        <v>#NAME?</v>
      </c>
      <c r="V52" t="e">
        <v>#NAME?</v>
      </c>
      <c r="W52" t="e">
        <v>#NAME?</v>
      </c>
      <c r="X52" t="e">
        <v>#NAME?</v>
      </c>
      <c r="Y52" t="e">
        <v>#NAME?</v>
      </c>
      <c r="Z52" t="e">
        <v>#NAME?</v>
      </c>
      <c r="AA52" t="e">
        <v>#NAME?</v>
      </c>
      <c r="AB52" t="e">
        <v>#NAME?</v>
      </c>
      <c r="AC52" t="e">
        <v>#NAME?</v>
      </c>
    </row>
    <row r="53" spans="1:29" x14ac:dyDescent="0.25">
      <c r="A53" s="5">
        <f t="shared" si="3"/>
        <v>29</v>
      </c>
      <c r="B53" t="e">
        <f t="shared" si="55"/>
        <v>#DIV/0!</v>
      </c>
      <c r="C53" t="e">
        <f t="shared" si="55"/>
        <v>#DIV/0!</v>
      </c>
      <c r="D53" t="e">
        <f t="shared" si="55"/>
        <v>#DIV/0!</v>
      </c>
      <c r="E53" t="e">
        <f t="shared" si="55"/>
        <v>#DIV/0!</v>
      </c>
      <c r="F53" t="e">
        <f t="shared" si="55"/>
        <v>#DIV/0!</v>
      </c>
      <c r="G53" t="e">
        <f t="shared" si="52"/>
        <v>#DIV/0!</v>
      </c>
      <c r="H53" t="e">
        <f t="shared" si="52"/>
        <v>#DIV/0!</v>
      </c>
      <c r="I53" t="e">
        <f t="shared" si="52"/>
        <v>#DIV/0!</v>
      </c>
      <c r="J53" t="e">
        <f t="shared" si="52"/>
        <v>#DIV/0!</v>
      </c>
      <c r="K53" t="e">
        <f t="shared" si="52"/>
        <v>#DIV/0!</v>
      </c>
      <c r="L53" t="e">
        <f t="array" ref="L53">MMULT(MMULT(B53:E53,Rinv_neu),TRANSPOSE(B53:E53))</f>
        <v>#NAME?</v>
      </c>
      <c r="M53" t="e">
        <f t="shared" ref="M53" si="60">(A53-0.5)/N_neu</f>
        <v>#NAME?</v>
      </c>
      <c r="N53" t="e">
        <f t="shared" ref="N53" si="61">_xlfn.CHISQ.INV(M53,df_neu)</f>
        <v>#NAME?</v>
      </c>
      <c r="S53" s="291" t="s">
        <v>45</v>
      </c>
      <c r="T53" t="e">
        <v>#NAME?</v>
      </c>
      <c r="U53" t="e">
        <v>#NAME?</v>
      </c>
      <c r="V53" t="e">
        <v>#NAME?</v>
      </c>
      <c r="W53" t="e">
        <v>#NAME?</v>
      </c>
      <c r="X53" t="e">
        <v>#NAME?</v>
      </c>
      <c r="Y53" t="e">
        <v>#NAME?</v>
      </c>
      <c r="Z53" t="e">
        <v>#NAME?</v>
      </c>
      <c r="AA53" t="e">
        <v>#NAME?</v>
      </c>
      <c r="AB53" t="e">
        <v>#NAME?</v>
      </c>
      <c r="AC53" t="e">
        <v>#NAME?</v>
      </c>
    </row>
    <row r="54" spans="1:29" x14ac:dyDescent="0.25">
      <c r="A54" s="5">
        <f t="shared" si="3"/>
        <v>30</v>
      </c>
      <c r="B54" t="e">
        <f t="shared" si="55"/>
        <v>#DIV/0!</v>
      </c>
      <c r="C54" t="e">
        <f t="shared" si="55"/>
        <v>#DIV/0!</v>
      </c>
      <c r="D54" t="e">
        <f t="shared" si="55"/>
        <v>#DIV/0!</v>
      </c>
      <c r="E54" t="e">
        <f t="shared" si="55"/>
        <v>#DIV/0!</v>
      </c>
      <c r="F54" t="e">
        <f t="shared" si="55"/>
        <v>#DIV/0!</v>
      </c>
      <c r="G54" t="e">
        <f t="shared" si="52"/>
        <v>#DIV/0!</v>
      </c>
      <c r="H54" t="e">
        <f t="shared" si="52"/>
        <v>#DIV/0!</v>
      </c>
      <c r="I54" t="e">
        <f t="shared" si="52"/>
        <v>#DIV/0!</v>
      </c>
      <c r="J54" t="e">
        <f t="shared" si="52"/>
        <v>#DIV/0!</v>
      </c>
      <c r="K54" t="e">
        <f t="shared" si="52"/>
        <v>#DIV/0!</v>
      </c>
      <c r="L54" t="e">
        <f t="array" ref="L54">MMULT(MMULT(B54:E54,Rinv_neu),TRANSPOSE(B54:E54))</f>
        <v>#NAME?</v>
      </c>
      <c r="M54" t="e">
        <f t="shared" ref="M54" si="62">(A54-0.5)/N_neu</f>
        <v>#NAME?</v>
      </c>
      <c r="N54" t="e">
        <f t="shared" ref="N54" si="63">_xlfn.CHISQ.INV(M54,df_neu)</f>
        <v>#NAME?</v>
      </c>
      <c r="S54" s="291" t="s">
        <v>46</v>
      </c>
      <c r="T54" t="e">
        <v>#NAME?</v>
      </c>
      <c r="U54" t="e">
        <v>#NAME?</v>
      </c>
      <c r="V54" t="e">
        <v>#NAME?</v>
      </c>
      <c r="W54" t="e">
        <v>#NAME?</v>
      </c>
      <c r="X54" t="e">
        <v>#NAME?</v>
      </c>
      <c r="Y54" t="e">
        <v>#NAME?</v>
      </c>
      <c r="Z54" t="e">
        <v>#NAME?</v>
      </c>
      <c r="AA54" t="e">
        <v>#NAME?</v>
      </c>
      <c r="AB54" t="e">
        <v>#NAME?</v>
      </c>
      <c r="AC54" t="e">
        <v>#NAME?</v>
      </c>
    </row>
    <row r="55" spans="1:29" x14ac:dyDescent="0.25">
      <c r="A55" s="5">
        <f t="shared" si="3"/>
        <v>31</v>
      </c>
      <c r="B55" t="e">
        <f t="shared" si="55"/>
        <v>#DIV/0!</v>
      </c>
      <c r="C55" t="e">
        <f t="shared" si="55"/>
        <v>#DIV/0!</v>
      </c>
      <c r="D55" t="e">
        <f t="shared" si="55"/>
        <v>#DIV/0!</v>
      </c>
      <c r="E55" t="e">
        <f t="shared" si="55"/>
        <v>#DIV/0!</v>
      </c>
      <c r="F55" t="e">
        <f t="shared" si="55"/>
        <v>#DIV/0!</v>
      </c>
      <c r="G55" t="e">
        <f t="shared" si="52"/>
        <v>#DIV/0!</v>
      </c>
      <c r="H55" t="e">
        <f t="shared" si="52"/>
        <v>#DIV/0!</v>
      </c>
      <c r="I55" t="e">
        <f t="shared" si="52"/>
        <v>#DIV/0!</v>
      </c>
      <c r="J55" t="e">
        <f t="shared" si="52"/>
        <v>#DIV/0!</v>
      </c>
      <c r="K55" t="e">
        <f t="shared" si="52"/>
        <v>#DIV/0!</v>
      </c>
      <c r="L55" t="e">
        <f t="array" ref="L55">MMULT(MMULT(B55:E55,Rinv_neu),TRANSPOSE(B55:E55))</f>
        <v>#NAME?</v>
      </c>
      <c r="M55" t="e">
        <f t="shared" ref="M55" si="64">(A55-0.5)/N_</f>
        <v>#NAME?</v>
      </c>
      <c r="N55" t="e">
        <f t="shared" ref="N55" si="65">_xlfn.CHISQ.INV(M55,m_)</f>
        <v>#NAME?</v>
      </c>
      <c r="S55" s="291" t="s">
        <v>47</v>
      </c>
      <c r="T55" t="e">
        <v>#NAME?</v>
      </c>
      <c r="U55" t="e">
        <v>#NAME?</v>
      </c>
      <c r="V55" t="e">
        <v>#NAME?</v>
      </c>
      <c r="W55" t="e">
        <v>#NAME?</v>
      </c>
      <c r="X55" t="e">
        <v>#NAME?</v>
      </c>
      <c r="Y55" t="e">
        <v>#NAME?</v>
      </c>
      <c r="Z55" t="e">
        <v>#NAME?</v>
      </c>
      <c r="AA55" t="e">
        <v>#NAME?</v>
      </c>
      <c r="AB55" t="e">
        <v>#NAME?</v>
      </c>
      <c r="AC55" t="e">
        <v>#NAME?</v>
      </c>
    </row>
    <row r="56" spans="1:29" x14ac:dyDescent="0.25">
      <c r="A56" s="5">
        <f t="shared" si="3"/>
        <v>32</v>
      </c>
      <c r="B56" t="e">
        <f t="shared" si="55"/>
        <v>#DIV/0!</v>
      </c>
      <c r="C56" t="e">
        <f t="shared" si="55"/>
        <v>#DIV/0!</v>
      </c>
      <c r="D56" t="e">
        <f t="shared" si="55"/>
        <v>#DIV/0!</v>
      </c>
      <c r="E56" t="e">
        <f t="shared" si="55"/>
        <v>#DIV/0!</v>
      </c>
      <c r="F56" t="e">
        <f t="shared" si="55"/>
        <v>#DIV/0!</v>
      </c>
      <c r="G56" t="e">
        <f t="shared" si="52"/>
        <v>#DIV/0!</v>
      </c>
      <c r="H56" t="e">
        <f t="shared" si="52"/>
        <v>#DIV/0!</v>
      </c>
      <c r="I56" t="e">
        <f t="shared" si="52"/>
        <v>#DIV/0!</v>
      </c>
      <c r="J56" t="e">
        <f t="shared" si="52"/>
        <v>#DIV/0!</v>
      </c>
      <c r="K56" t="e">
        <f t="shared" si="52"/>
        <v>#DIV/0!</v>
      </c>
      <c r="L56" t="e">
        <f t="array" ref="L56">MMULT(MMULT(B56:E56,Rinv_neu),TRANSPOSE(B56:E56))</f>
        <v>#NAME?</v>
      </c>
      <c r="M56" t="e">
        <f t="shared" ref="M56" si="66">(A56-0.5)/N_</f>
        <v>#NAME?</v>
      </c>
      <c r="N56" t="e">
        <f t="shared" ref="N56" si="67">_xlfn.CHISQ.INV(M56,m_)</f>
        <v>#NAME?</v>
      </c>
      <c r="S56" s="291" t="s">
        <v>48</v>
      </c>
      <c r="T56" t="e">
        <v>#NAME?</v>
      </c>
      <c r="U56" t="e">
        <v>#NAME?</v>
      </c>
      <c r="V56" t="e">
        <v>#NAME?</v>
      </c>
      <c r="W56" t="e">
        <v>#NAME?</v>
      </c>
      <c r="X56" t="e">
        <v>#NAME?</v>
      </c>
      <c r="Y56" t="e">
        <v>#NAME?</v>
      </c>
      <c r="Z56" t="e">
        <v>#NAME?</v>
      </c>
      <c r="AA56" t="e">
        <v>#NAME?</v>
      </c>
      <c r="AB56" t="e">
        <v>#NAME?</v>
      </c>
      <c r="AC56" t="e">
        <v>#NAME?</v>
      </c>
    </row>
    <row r="57" spans="1:29" x14ac:dyDescent="0.25">
      <c r="A57" s="5">
        <f t="shared" si="3"/>
        <v>33</v>
      </c>
      <c r="B57" t="e">
        <f t="shared" si="55"/>
        <v>#DIV/0!</v>
      </c>
      <c r="C57" t="e">
        <f t="shared" si="55"/>
        <v>#DIV/0!</v>
      </c>
      <c r="D57" t="e">
        <f t="shared" si="55"/>
        <v>#DIV/0!</v>
      </c>
      <c r="E57" t="e">
        <f t="shared" si="55"/>
        <v>#DIV/0!</v>
      </c>
      <c r="F57" t="e">
        <f t="shared" si="55"/>
        <v>#DIV/0!</v>
      </c>
      <c r="G57" t="e">
        <f t="shared" si="52"/>
        <v>#DIV/0!</v>
      </c>
      <c r="H57" t="e">
        <f t="shared" si="52"/>
        <v>#DIV/0!</v>
      </c>
      <c r="I57" t="e">
        <f t="shared" si="52"/>
        <v>#DIV/0!</v>
      </c>
      <c r="J57" t="e">
        <f t="shared" si="52"/>
        <v>#DIV/0!</v>
      </c>
      <c r="K57" t="e">
        <f t="shared" si="52"/>
        <v>#DIV/0!</v>
      </c>
      <c r="L57" t="e">
        <f t="array" ref="L57">MMULT(MMULT(B57:E57,Rinv_neu),TRANSPOSE(B57:E57))</f>
        <v>#NAME?</v>
      </c>
      <c r="M57" t="e">
        <f t="shared" ref="M57" si="68">(A57-0.5)/N_</f>
        <v>#NAME?</v>
      </c>
      <c r="N57" t="e">
        <f t="shared" ref="N57" si="69">_xlfn.CHISQ.INV(M57,m_)</f>
        <v>#NAME?</v>
      </c>
      <c r="S57" s="291" t="s">
        <v>49</v>
      </c>
      <c r="T57" t="e">
        <v>#NAME?</v>
      </c>
      <c r="U57" t="e">
        <v>#NAME?</v>
      </c>
      <c r="V57" t="e">
        <v>#NAME?</v>
      </c>
      <c r="W57" t="e">
        <v>#NAME?</v>
      </c>
      <c r="X57" t="e">
        <v>#NAME?</v>
      </c>
      <c r="Y57" t="e">
        <v>#NAME?</v>
      </c>
      <c r="Z57" t="e">
        <v>#NAME?</v>
      </c>
      <c r="AA57" t="e">
        <v>#NAME?</v>
      </c>
      <c r="AB57" t="e">
        <v>#NAME?</v>
      </c>
      <c r="AC57" t="e">
        <v>#NAME?</v>
      </c>
    </row>
    <row r="58" spans="1:29" x14ac:dyDescent="0.25">
      <c r="A58" s="5">
        <f t="shared" si="3"/>
        <v>34</v>
      </c>
      <c r="B58" t="e">
        <f t="shared" si="55"/>
        <v>#DIV/0!</v>
      </c>
      <c r="C58" t="e">
        <f t="shared" si="55"/>
        <v>#DIV/0!</v>
      </c>
      <c r="D58" t="e">
        <f t="shared" si="55"/>
        <v>#DIV/0!</v>
      </c>
      <c r="E58" t="e">
        <f t="shared" si="55"/>
        <v>#DIV/0!</v>
      </c>
      <c r="F58" t="e">
        <f t="shared" si="55"/>
        <v>#DIV/0!</v>
      </c>
      <c r="G58" t="e">
        <f t="shared" si="52"/>
        <v>#DIV/0!</v>
      </c>
      <c r="H58" t="e">
        <f t="shared" si="52"/>
        <v>#DIV/0!</v>
      </c>
      <c r="I58" t="e">
        <f t="shared" si="52"/>
        <v>#DIV/0!</v>
      </c>
      <c r="J58" t="e">
        <f t="shared" si="52"/>
        <v>#DIV/0!</v>
      </c>
      <c r="K58" t="e">
        <f t="shared" si="52"/>
        <v>#DIV/0!</v>
      </c>
      <c r="L58" t="e">
        <f t="array" ref="L58">MMULT(MMULT(B58:E58,Rinv_neu),TRANSPOSE(B58:E58))</f>
        <v>#NAME?</v>
      </c>
      <c r="M58" t="e">
        <f t="shared" ref="M58" si="70">(A58-0.5)/N_</f>
        <v>#NAME?</v>
      </c>
      <c r="N58" t="e">
        <f t="shared" ref="N58" si="71">_xlfn.CHISQ.INV(M58,m_)</f>
        <v>#NAME?</v>
      </c>
      <c r="S58" s="291" t="s">
        <v>50</v>
      </c>
      <c r="T58" t="e">
        <v>#NAME?</v>
      </c>
      <c r="U58" t="e">
        <v>#NAME?</v>
      </c>
      <c r="V58" t="e">
        <v>#NAME?</v>
      </c>
      <c r="W58" t="e">
        <v>#NAME?</v>
      </c>
      <c r="X58" t="e">
        <v>#NAME?</v>
      </c>
      <c r="Y58" t="e">
        <v>#NAME?</v>
      </c>
      <c r="Z58" t="e">
        <v>#NAME?</v>
      </c>
      <c r="AA58" t="e">
        <v>#NAME?</v>
      </c>
      <c r="AB58" t="e">
        <v>#NAME?</v>
      </c>
      <c r="AC58" t="e">
        <v>#NAME?</v>
      </c>
    </row>
    <row r="59" spans="1:29" x14ac:dyDescent="0.25">
      <c r="A59" s="5">
        <f t="shared" si="3"/>
        <v>35</v>
      </c>
      <c r="B59" t="e">
        <f t="shared" si="55"/>
        <v>#DIV/0!</v>
      </c>
      <c r="C59" t="e">
        <f t="shared" si="55"/>
        <v>#DIV/0!</v>
      </c>
      <c r="D59" t="e">
        <f t="shared" si="55"/>
        <v>#DIV/0!</v>
      </c>
      <c r="E59" t="e">
        <f t="shared" si="55"/>
        <v>#DIV/0!</v>
      </c>
      <c r="F59" t="e">
        <f t="shared" si="55"/>
        <v>#DIV/0!</v>
      </c>
      <c r="G59" t="e">
        <f t="shared" si="52"/>
        <v>#DIV/0!</v>
      </c>
      <c r="H59" t="e">
        <f t="shared" si="52"/>
        <v>#DIV/0!</v>
      </c>
      <c r="I59" t="e">
        <f t="shared" si="52"/>
        <v>#DIV/0!</v>
      </c>
      <c r="J59" t="e">
        <f t="shared" si="52"/>
        <v>#DIV/0!</v>
      </c>
      <c r="K59" t="e">
        <f t="shared" si="52"/>
        <v>#DIV/0!</v>
      </c>
      <c r="L59" t="e">
        <f t="array" ref="L59">MMULT(MMULT(B59:E59,Rinv_neu),TRANSPOSE(B59:E59))</f>
        <v>#NAME?</v>
      </c>
      <c r="M59" t="e">
        <f t="shared" ref="M59" si="72">(A59-0.5)/N_</f>
        <v>#NAME?</v>
      </c>
      <c r="N59" t="e">
        <f t="shared" ref="N59" si="73">_xlfn.CHISQ.INV(M59,m_)</f>
        <v>#NAME?</v>
      </c>
      <c r="S59" s="291" t="s">
        <v>625</v>
      </c>
      <c r="T59" t="e">
        <v>#NAME?</v>
      </c>
      <c r="U59" t="e">
        <v>#NAME?</v>
      </c>
      <c r="V59" t="e">
        <v>#NAME?</v>
      </c>
      <c r="W59" t="e">
        <v>#NAME?</v>
      </c>
      <c r="X59" t="e">
        <v>#NAME?</v>
      </c>
      <c r="Y59" t="e">
        <v>#NAME?</v>
      </c>
      <c r="Z59" t="e">
        <v>#NAME?</v>
      </c>
      <c r="AA59" t="e">
        <v>#NAME?</v>
      </c>
      <c r="AB59" t="e">
        <v>#NAME?</v>
      </c>
      <c r="AC59" t="e">
        <v>#NAME?</v>
      </c>
    </row>
    <row r="60" spans="1:29" x14ac:dyDescent="0.25">
      <c r="A60" s="5">
        <f t="shared" si="3"/>
        <v>36</v>
      </c>
      <c r="B60" t="e">
        <f t="shared" si="55"/>
        <v>#DIV/0!</v>
      </c>
      <c r="C60" t="e">
        <f t="shared" si="55"/>
        <v>#DIV/0!</v>
      </c>
      <c r="D60" t="e">
        <f t="shared" si="55"/>
        <v>#DIV/0!</v>
      </c>
      <c r="E60" t="e">
        <f t="shared" si="55"/>
        <v>#DIV/0!</v>
      </c>
      <c r="F60" t="e">
        <f t="shared" si="55"/>
        <v>#DIV/0!</v>
      </c>
      <c r="G60" t="e">
        <f t="shared" si="52"/>
        <v>#DIV/0!</v>
      </c>
      <c r="H60" t="e">
        <f t="shared" si="52"/>
        <v>#DIV/0!</v>
      </c>
      <c r="I60" t="e">
        <f t="shared" si="52"/>
        <v>#DIV/0!</v>
      </c>
      <c r="J60" t="e">
        <f t="shared" si="52"/>
        <v>#DIV/0!</v>
      </c>
      <c r="K60" t="e">
        <f t="shared" si="52"/>
        <v>#DIV/0!</v>
      </c>
      <c r="L60" t="e">
        <f t="array" ref="L60">MMULT(MMULT(B60:E60,Rinv_neu),TRANSPOSE(B60:E60))</f>
        <v>#NAME?</v>
      </c>
      <c r="M60" t="e">
        <f t="shared" ref="M60" si="74">(A60-0.5)/N_</f>
        <v>#NAME?</v>
      </c>
      <c r="N60" t="e">
        <f t="shared" ref="N60" si="75">_xlfn.CHISQ.INV(M60,m_)</f>
        <v>#NAME?</v>
      </c>
      <c r="S60" s="291" t="s">
        <v>626</v>
      </c>
      <c r="T60" t="e">
        <v>#NAME?</v>
      </c>
      <c r="U60" t="e">
        <v>#NAME?</v>
      </c>
      <c r="V60" t="e">
        <v>#NAME?</v>
      </c>
      <c r="W60" t="e">
        <v>#NAME?</v>
      </c>
      <c r="X60" t="e">
        <v>#NAME?</v>
      </c>
      <c r="Y60" t="e">
        <v>#NAME?</v>
      </c>
      <c r="Z60" t="e">
        <v>#NAME?</v>
      </c>
      <c r="AA60" t="e">
        <v>#NAME?</v>
      </c>
      <c r="AB60" t="e">
        <v>#NAME?</v>
      </c>
      <c r="AC60" t="e">
        <v>#NAME?</v>
      </c>
    </row>
    <row r="61" spans="1:29" x14ac:dyDescent="0.25">
      <c r="A61" s="5">
        <f t="shared" si="3"/>
        <v>37</v>
      </c>
      <c r="B61" t="e">
        <f t="shared" si="55"/>
        <v>#DIV/0!</v>
      </c>
      <c r="C61" t="e">
        <f t="shared" si="55"/>
        <v>#DIV/0!</v>
      </c>
      <c r="D61" t="e">
        <f t="shared" si="55"/>
        <v>#DIV/0!</v>
      </c>
      <c r="E61" t="e">
        <f t="shared" si="55"/>
        <v>#DIV/0!</v>
      </c>
      <c r="F61" t="e">
        <f t="shared" si="55"/>
        <v>#DIV/0!</v>
      </c>
      <c r="G61" t="e">
        <f t="shared" si="52"/>
        <v>#DIV/0!</v>
      </c>
      <c r="H61" t="e">
        <f t="shared" si="52"/>
        <v>#DIV/0!</v>
      </c>
      <c r="I61" t="e">
        <f t="shared" si="52"/>
        <v>#DIV/0!</v>
      </c>
      <c r="J61" t="e">
        <f t="shared" si="52"/>
        <v>#DIV/0!</v>
      </c>
      <c r="K61" t="e">
        <f t="shared" si="52"/>
        <v>#DIV/0!</v>
      </c>
      <c r="L61" t="e">
        <f t="array" ref="L61">MMULT(MMULT(B61:E61,Rinv_neu),TRANSPOSE(B61:E61))</f>
        <v>#NAME?</v>
      </c>
      <c r="M61" t="e">
        <f t="shared" ref="M61" si="76">(A61-0.5)/N_</f>
        <v>#NAME?</v>
      </c>
      <c r="N61" t="e">
        <f t="shared" ref="N61" si="77">_xlfn.CHISQ.INV(M61,m_)</f>
        <v>#NAME?</v>
      </c>
    </row>
    <row r="62" spans="1:29" x14ac:dyDescent="0.25">
      <c r="A62" s="5">
        <f t="shared" si="3"/>
        <v>38</v>
      </c>
      <c r="B62" t="e">
        <f t="shared" si="55"/>
        <v>#DIV/0!</v>
      </c>
      <c r="C62" t="e">
        <f t="shared" si="55"/>
        <v>#DIV/0!</v>
      </c>
      <c r="D62" t="e">
        <f t="shared" si="55"/>
        <v>#DIV/0!</v>
      </c>
      <c r="E62" t="e">
        <f t="shared" si="55"/>
        <v>#DIV/0!</v>
      </c>
      <c r="F62" t="e">
        <f t="shared" si="55"/>
        <v>#DIV/0!</v>
      </c>
      <c r="G62" t="e">
        <f t="shared" si="52"/>
        <v>#DIV/0!</v>
      </c>
      <c r="H62" t="e">
        <f t="shared" si="52"/>
        <v>#DIV/0!</v>
      </c>
      <c r="I62" t="e">
        <f t="shared" si="52"/>
        <v>#DIV/0!</v>
      </c>
      <c r="J62" t="e">
        <f t="shared" si="52"/>
        <v>#DIV/0!</v>
      </c>
      <c r="K62" t="e">
        <f t="shared" si="52"/>
        <v>#DIV/0!</v>
      </c>
      <c r="L62" t="e">
        <f t="array" ref="L62">MMULT(MMULT(B62:E62,Rinv_neu),TRANSPOSE(B62:E62))</f>
        <v>#NAME?</v>
      </c>
      <c r="M62" t="e">
        <f t="shared" ref="M62" si="78">(A62-0.5)/N_</f>
        <v>#NAME?</v>
      </c>
      <c r="N62" t="e">
        <f t="shared" ref="N62" si="79">_xlfn.CHISQ.INV(M62,m_)</f>
        <v>#NAME?</v>
      </c>
    </row>
    <row r="63" spans="1:29" x14ac:dyDescent="0.25">
      <c r="A63" s="5">
        <f t="shared" si="3"/>
        <v>39</v>
      </c>
      <c r="B63" t="e">
        <f t="shared" si="55"/>
        <v>#DIV/0!</v>
      </c>
      <c r="C63" t="e">
        <f t="shared" si="55"/>
        <v>#DIV/0!</v>
      </c>
      <c r="D63" t="e">
        <f t="shared" si="55"/>
        <v>#DIV/0!</v>
      </c>
      <c r="E63" t="e">
        <f t="shared" si="55"/>
        <v>#DIV/0!</v>
      </c>
      <c r="F63" t="e">
        <f t="shared" si="55"/>
        <v>#DIV/0!</v>
      </c>
      <c r="G63" t="e">
        <f t="shared" si="52"/>
        <v>#DIV/0!</v>
      </c>
      <c r="H63" t="e">
        <f t="shared" si="52"/>
        <v>#DIV/0!</v>
      </c>
      <c r="I63" t="e">
        <f t="shared" si="52"/>
        <v>#DIV/0!</v>
      </c>
      <c r="J63" t="e">
        <f t="shared" si="52"/>
        <v>#DIV/0!</v>
      </c>
      <c r="K63" t="e">
        <f t="shared" si="52"/>
        <v>#DIV/0!</v>
      </c>
      <c r="L63" t="e">
        <f t="array" ref="L63">MMULT(MMULT(B63:E63,Rinv_neu),TRANSPOSE(B63:E63))</f>
        <v>#NAME?</v>
      </c>
      <c r="M63" t="e">
        <f t="shared" ref="M63" si="80">(A63-0.5)/N_</f>
        <v>#NAME?</v>
      </c>
      <c r="N63" t="e">
        <f t="shared" ref="N63" si="81">_xlfn.CHISQ.INV(M63,m_)</f>
        <v>#NAME?</v>
      </c>
      <c r="S63" s="116" t="s">
        <v>709</v>
      </c>
      <c r="T63" s="116"/>
      <c r="U63" s="290"/>
    </row>
    <row r="64" spans="1:29" x14ac:dyDescent="0.25">
      <c r="A64" s="5">
        <f t="shared" si="3"/>
        <v>40</v>
      </c>
      <c r="B64" t="e">
        <f t="shared" si="55"/>
        <v>#DIV/0!</v>
      </c>
      <c r="C64" t="e">
        <f t="shared" si="55"/>
        <v>#DIV/0!</v>
      </c>
      <c r="D64" t="e">
        <f t="shared" si="55"/>
        <v>#DIV/0!</v>
      </c>
      <c r="E64" t="e">
        <f t="shared" si="55"/>
        <v>#DIV/0!</v>
      </c>
      <c r="F64" t="e">
        <f t="shared" si="55"/>
        <v>#DIV/0!</v>
      </c>
      <c r="G64" t="e">
        <f t="shared" si="52"/>
        <v>#DIV/0!</v>
      </c>
      <c r="H64" t="e">
        <f t="shared" si="52"/>
        <v>#DIV/0!</v>
      </c>
      <c r="I64" t="e">
        <f t="shared" si="52"/>
        <v>#DIV/0!</v>
      </c>
      <c r="J64" t="e">
        <f t="shared" si="52"/>
        <v>#DIV/0!</v>
      </c>
      <c r="K64" t="e">
        <f t="shared" si="52"/>
        <v>#DIV/0!</v>
      </c>
      <c r="L64" t="e">
        <f t="array" ref="L64">MMULT(MMULT(B64:E64,Rinv_neu),TRANSPOSE(B64:E64))</f>
        <v>#NAME?</v>
      </c>
      <c r="M64" t="e">
        <f t="shared" ref="M64" si="82">(A64-0.5)/N_</f>
        <v>#NAME?</v>
      </c>
      <c r="N64" t="e">
        <f t="shared" ref="N64" si="83">_xlfn.CHISQ.INV(M64,m_)</f>
        <v>#NAME?</v>
      </c>
      <c r="T64" s="290"/>
    </row>
    <row r="65" spans="1:29" ht="17.25" x14ac:dyDescent="0.25">
      <c r="A65" s="5">
        <f t="shared" si="3"/>
        <v>41</v>
      </c>
      <c r="B65" t="e">
        <f t="shared" si="55"/>
        <v>#DIV/0!</v>
      </c>
      <c r="C65" t="e">
        <f t="shared" si="55"/>
        <v>#DIV/0!</v>
      </c>
      <c r="D65" t="e">
        <f t="shared" si="55"/>
        <v>#DIV/0!</v>
      </c>
      <c r="E65" t="e">
        <f t="shared" si="55"/>
        <v>#DIV/0!</v>
      </c>
      <c r="F65" t="e">
        <f t="shared" si="55"/>
        <v>#DIV/0!</v>
      </c>
      <c r="G65" t="e">
        <f t="shared" si="52"/>
        <v>#DIV/0!</v>
      </c>
      <c r="H65" t="e">
        <f t="shared" si="52"/>
        <v>#DIV/0!</v>
      </c>
      <c r="I65" t="e">
        <f t="shared" si="52"/>
        <v>#DIV/0!</v>
      </c>
      <c r="J65" t="e">
        <f t="shared" si="52"/>
        <v>#DIV/0!</v>
      </c>
      <c r="K65" t="e">
        <f t="shared" si="52"/>
        <v>#DIV/0!</v>
      </c>
      <c r="L65" t="e">
        <f t="array" ref="L65">MMULT(MMULT(B65:E65,Rinv_neu),TRANSPOSE(B65:E65))</f>
        <v>#NAME?</v>
      </c>
      <c r="M65" t="e">
        <f t="shared" ref="M65" si="84">(A65-0.5)/N_</f>
        <v>#NAME?</v>
      </c>
      <c r="N65" t="e">
        <f t="shared" ref="N65" si="85">_xlfn.CHISQ.INV(M65,m_)</f>
        <v>#NAME?</v>
      </c>
      <c r="S65" s="7" t="s">
        <v>710</v>
      </c>
      <c r="T65" s="291" t="str">
        <f t="array" ref="T65:AC65">TRANSPOSE(S66:S75)</f>
        <v>Z1</v>
      </c>
      <c r="U65" s="291" t="str">
        <v>Z2</v>
      </c>
      <c r="V65" s="291" t="str">
        <v>Z3</v>
      </c>
      <c r="W65" s="291" t="str">
        <v>Z4</v>
      </c>
      <c r="X65" s="291" t="str">
        <v>Z5</v>
      </c>
      <c r="Y65" s="291" t="str">
        <v>Z6</v>
      </c>
      <c r="Z65" s="291" t="str">
        <v>Z7</v>
      </c>
      <c r="AA65" s="291" t="str">
        <v>Z8</v>
      </c>
      <c r="AB65" s="291" t="str">
        <v>Z9</v>
      </c>
      <c r="AC65" s="291" t="str">
        <v>Z10</v>
      </c>
    </row>
    <row r="66" spans="1:29" x14ac:dyDescent="0.25">
      <c r="A66" s="5">
        <f t="shared" si="3"/>
        <v>42</v>
      </c>
      <c r="B66" t="e">
        <f t="shared" si="55"/>
        <v>#DIV/0!</v>
      </c>
      <c r="C66" t="e">
        <f t="shared" si="55"/>
        <v>#DIV/0!</v>
      </c>
      <c r="D66" t="e">
        <f t="shared" si="55"/>
        <v>#DIV/0!</v>
      </c>
      <c r="E66" t="e">
        <f t="shared" si="55"/>
        <v>#DIV/0!</v>
      </c>
      <c r="F66" t="e">
        <f t="shared" si="55"/>
        <v>#DIV/0!</v>
      </c>
      <c r="G66" t="e">
        <f t="shared" si="52"/>
        <v>#DIV/0!</v>
      </c>
      <c r="H66" t="e">
        <f t="shared" si="52"/>
        <v>#DIV/0!</v>
      </c>
      <c r="I66" t="e">
        <f t="shared" si="52"/>
        <v>#DIV/0!</v>
      </c>
      <c r="J66" t="e">
        <f t="shared" si="52"/>
        <v>#DIV/0!</v>
      </c>
      <c r="K66" t="e">
        <f t="shared" si="52"/>
        <v>#DIV/0!</v>
      </c>
      <c r="L66" t="e">
        <f t="array" ref="L66">MMULT(MMULT(B66:E66,Rinv_neu),TRANSPOSE(B66:E66))</f>
        <v>#NAME?</v>
      </c>
      <c r="M66" t="e">
        <f t="shared" ref="M66" si="86">(A66-0.5)/N_</f>
        <v>#NAME?</v>
      </c>
      <c r="N66" t="e">
        <f t="shared" ref="N66" si="87">_xlfn.CHISQ.INV(M66,m_)</f>
        <v>#NAME?</v>
      </c>
      <c r="S66" s="291" t="s">
        <v>43</v>
      </c>
      <c r="T66" t="e">
        <f t="array" ref="T66:AC75">MINVERSE(T51:W54)</f>
        <v>#NAME?</v>
      </c>
      <c r="U66" t="e">
        <v>#NAME?</v>
      </c>
      <c r="V66" t="e">
        <v>#NAME?</v>
      </c>
      <c r="W66" t="e">
        <v>#NAME?</v>
      </c>
      <c r="X66" t="e">
        <v>#NAME?</v>
      </c>
      <c r="Y66" t="e">
        <v>#NAME?</v>
      </c>
      <c r="Z66" t="e">
        <v>#NAME?</v>
      </c>
      <c r="AA66" t="e">
        <v>#NAME?</v>
      </c>
      <c r="AB66" t="e">
        <v>#NAME?</v>
      </c>
      <c r="AC66" t="e">
        <v>#NAME?</v>
      </c>
    </row>
    <row r="67" spans="1:29" x14ac:dyDescent="0.25">
      <c r="A67" s="5">
        <f t="shared" si="3"/>
        <v>43</v>
      </c>
      <c r="B67" t="e">
        <f t="shared" si="55"/>
        <v>#DIV/0!</v>
      </c>
      <c r="C67" t="e">
        <f t="shared" si="55"/>
        <v>#DIV/0!</v>
      </c>
      <c r="D67" t="e">
        <f t="shared" si="55"/>
        <v>#DIV/0!</v>
      </c>
      <c r="E67" t="e">
        <f t="shared" si="55"/>
        <v>#DIV/0!</v>
      </c>
      <c r="F67" t="e">
        <f t="shared" si="55"/>
        <v>#DIV/0!</v>
      </c>
      <c r="G67" t="e">
        <f t="shared" si="52"/>
        <v>#DIV/0!</v>
      </c>
      <c r="H67" t="e">
        <f t="shared" si="52"/>
        <v>#DIV/0!</v>
      </c>
      <c r="I67" t="e">
        <f t="shared" si="52"/>
        <v>#DIV/0!</v>
      </c>
      <c r="J67" t="e">
        <f t="shared" si="52"/>
        <v>#DIV/0!</v>
      </c>
      <c r="K67" t="e">
        <f t="shared" si="52"/>
        <v>#DIV/0!</v>
      </c>
      <c r="L67" t="e">
        <f t="array" ref="L67">MMULT(MMULT(B67:E67,Rinv_neu),TRANSPOSE(B67:E67))</f>
        <v>#NAME?</v>
      </c>
      <c r="M67" t="e">
        <f t="shared" ref="M67" si="88">(A67-0.5)/N_</f>
        <v>#NAME?</v>
      </c>
      <c r="N67" t="e">
        <f t="shared" ref="N67" si="89">_xlfn.CHISQ.INV(M67,m_)</f>
        <v>#NAME?</v>
      </c>
      <c r="S67" s="291" t="s">
        <v>44</v>
      </c>
      <c r="T67" t="e">
        <v>#NAME?</v>
      </c>
      <c r="U67" t="e">
        <v>#NAME?</v>
      </c>
      <c r="V67" t="e">
        <v>#NAME?</v>
      </c>
      <c r="W67" t="e">
        <v>#NAME?</v>
      </c>
      <c r="X67" t="e">
        <v>#NAME?</v>
      </c>
      <c r="Y67" t="e">
        <v>#NAME?</v>
      </c>
      <c r="Z67" t="e">
        <v>#NAME?</v>
      </c>
      <c r="AA67" t="e">
        <v>#NAME?</v>
      </c>
      <c r="AB67" t="e">
        <v>#NAME?</v>
      </c>
      <c r="AC67" t="e">
        <v>#NAME?</v>
      </c>
    </row>
    <row r="68" spans="1:29" x14ac:dyDescent="0.25">
      <c r="A68" s="5">
        <f t="shared" si="3"/>
        <v>44</v>
      </c>
      <c r="B68" t="e">
        <f t="shared" si="55"/>
        <v>#DIV/0!</v>
      </c>
      <c r="C68" t="e">
        <f t="shared" si="55"/>
        <v>#DIV/0!</v>
      </c>
      <c r="D68" t="e">
        <f t="shared" si="55"/>
        <v>#DIV/0!</v>
      </c>
      <c r="E68" t="e">
        <f t="shared" si="55"/>
        <v>#DIV/0!</v>
      </c>
      <c r="F68" t="e">
        <f t="shared" si="55"/>
        <v>#DIV/0!</v>
      </c>
      <c r="G68" t="e">
        <f t="shared" si="52"/>
        <v>#DIV/0!</v>
      </c>
      <c r="H68" t="e">
        <f t="shared" si="52"/>
        <v>#DIV/0!</v>
      </c>
      <c r="I68" t="e">
        <f t="shared" si="52"/>
        <v>#DIV/0!</v>
      </c>
      <c r="J68" t="e">
        <f t="shared" si="52"/>
        <v>#DIV/0!</v>
      </c>
      <c r="K68" t="e">
        <f t="shared" si="52"/>
        <v>#DIV/0!</v>
      </c>
      <c r="L68" t="e">
        <f t="array" ref="L68">MMULT(MMULT(B68:E68,Rinv_neu),TRANSPOSE(B68:E68))</f>
        <v>#NAME?</v>
      </c>
      <c r="M68" t="e">
        <f t="shared" ref="M68" si="90">(A68-0.5)/N_</f>
        <v>#NAME?</v>
      </c>
      <c r="N68" t="e">
        <f t="shared" ref="N68" si="91">_xlfn.CHISQ.INV(M68,m_)</f>
        <v>#NAME?</v>
      </c>
      <c r="S68" s="291" t="s">
        <v>45</v>
      </c>
      <c r="T68" t="e">
        <v>#NAME?</v>
      </c>
      <c r="U68" t="e">
        <v>#NAME?</v>
      </c>
      <c r="V68" t="e">
        <v>#NAME?</v>
      </c>
      <c r="W68" t="e">
        <v>#NAME?</v>
      </c>
      <c r="X68" t="e">
        <v>#NAME?</v>
      </c>
      <c r="Y68" t="e">
        <v>#NAME?</v>
      </c>
      <c r="Z68" t="e">
        <v>#NAME?</v>
      </c>
      <c r="AA68" t="e">
        <v>#NAME?</v>
      </c>
      <c r="AB68" t="e">
        <v>#NAME?</v>
      </c>
      <c r="AC68" t="e">
        <v>#NAME?</v>
      </c>
    </row>
    <row r="69" spans="1:29" x14ac:dyDescent="0.25">
      <c r="A69" s="5">
        <f t="shared" si="3"/>
        <v>45</v>
      </c>
      <c r="B69" t="e">
        <f t="shared" si="55"/>
        <v>#DIV/0!</v>
      </c>
      <c r="C69" t="e">
        <f t="shared" si="55"/>
        <v>#DIV/0!</v>
      </c>
      <c r="D69" t="e">
        <f t="shared" si="55"/>
        <v>#DIV/0!</v>
      </c>
      <c r="E69" t="e">
        <f t="shared" si="55"/>
        <v>#DIV/0!</v>
      </c>
      <c r="F69" t="e">
        <f t="shared" si="55"/>
        <v>#DIV/0!</v>
      </c>
      <c r="G69" t="e">
        <f t="shared" si="52"/>
        <v>#DIV/0!</v>
      </c>
      <c r="H69" t="e">
        <f t="shared" si="52"/>
        <v>#DIV/0!</v>
      </c>
      <c r="I69" t="e">
        <f t="shared" si="52"/>
        <v>#DIV/0!</v>
      </c>
      <c r="J69" t="e">
        <f t="shared" si="52"/>
        <v>#DIV/0!</v>
      </c>
      <c r="K69" t="e">
        <f t="shared" si="52"/>
        <v>#DIV/0!</v>
      </c>
      <c r="L69" t="e">
        <f t="array" ref="L69">MMULT(MMULT(B69:E69,Rinv_neu),TRANSPOSE(B69:E69))</f>
        <v>#NAME?</v>
      </c>
      <c r="M69" t="e">
        <f t="shared" ref="M69" si="92">(A69-0.5)/N_</f>
        <v>#NAME?</v>
      </c>
      <c r="N69" t="e">
        <f t="shared" ref="N69" si="93">_xlfn.CHISQ.INV(M69,m_)</f>
        <v>#NAME?</v>
      </c>
      <c r="S69" s="291" t="s">
        <v>46</v>
      </c>
      <c r="T69" t="e">
        <v>#NAME?</v>
      </c>
      <c r="U69" t="e">
        <v>#NAME?</v>
      </c>
      <c r="V69" t="e">
        <v>#NAME?</v>
      </c>
      <c r="W69" t="e">
        <v>#NAME?</v>
      </c>
      <c r="X69" t="e">
        <v>#NAME?</v>
      </c>
      <c r="Y69" t="e">
        <v>#NAME?</v>
      </c>
      <c r="Z69" t="e">
        <v>#NAME?</v>
      </c>
      <c r="AA69" t="e">
        <v>#NAME?</v>
      </c>
      <c r="AB69" t="e">
        <v>#NAME?</v>
      </c>
      <c r="AC69" t="e">
        <v>#NAME?</v>
      </c>
    </row>
    <row r="70" spans="1:29" x14ac:dyDescent="0.25">
      <c r="A70" s="5">
        <f t="shared" si="3"/>
        <v>46</v>
      </c>
      <c r="B70" t="e">
        <f t="shared" si="55"/>
        <v>#DIV/0!</v>
      </c>
      <c r="C70" t="e">
        <f t="shared" si="55"/>
        <v>#DIV/0!</v>
      </c>
      <c r="D70" t="e">
        <f t="shared" si="55"/>
        <v>#DIV/0!</v>
      </c>
      <c r="E70" t="e">
        <f t="shared" si="55"/>
        <v>#DIV/0!</v>
      </c>
      <c r="F70" t="e">
        <f t="shared" si="55"/>
        <v>#DIV/0!</v>
      </c>
      <c r="G70" t="e">
        <f t="shared" si="52"/>
        <v>#DIV/0!</v>
      </c>
      <c r="H70" t="e">
        <f t="shared" si="52"/>
        <v>#DIV/0!</v>
      </c>
      <c r="I70" t="e">
        <f t="shared" si="52"/>
        <v>#DIV/0!</v>
      </c>
      <c r="J70" t="e">
        <f t="shared" si="52"/>
        <v>#DIV/0!</v>
      </c>
      <c r="K70" t="e">
        <f t="shared" si="52"/>
        <v>#DIV/0!</v>
      </c>
      <c r="L70" t="e">
        <f t="array" ref="L70">MMULT(MMULT(B70:E70,Rinv_neu),TRANSPOSE(B70:E70))</f>
        <v>#NAME?</v>
      </c>
      <c r="M70" t="e">
        <f t="shared" ref="M70" si="94">(A70-0.5)/N_</f>
        <v>#NAME?</v>
      </c>
      <c r="N70" t="e">
        <f t="shared" ref="N70" si="95">_xlfn.CHISQ.INV(M70,m_)</f>
        <v>#NAME?</v>
      </c>
      <c r="S70" s="291" t="s">
        <v>47</v>
      </c>
      <c r="T70" t="e">
        <v>#NAME?</v>
      </c>
      <c r="U70" t="e">
        <v>#NAME?</v>
      </c>
      <c r="V70" t="e">
        <v>#NAME?</v>
      </c>
      <c r="W70" t="e">
        <v>#NAME?</v>
      </c>
      <c r="X70" t="e">
        <v>#NAME?</v>
      </c>
      <c r="Y70" t="e">
        <v>#NAME?</v>
      </c>
      <c r="Z70" t="e">
        <v>#NAME?</v>
      </c>
      <c r="AA70" t="e">
        <v>#NAME?</v>
      </c>
      <c r="AB70" t="e">
        <v>#NAME?</v>
      </c>
      <c r="AC70" t="e">
        <v>#NAME?</v>
      </c>
    </row>
    <row r="71" spans="1:29" x14ac:dyDescent="0.25">
      <c r="A71" s="5">
        <f t="shared" si="3"/>
        <v>47</v>
      </c>
      <c r="B71" t="e">
        <f t="shared" si="55"/>
        <v>#DIV/0!</v>
      </c>
      <c r="C71" t="e">
        <f t="shared" si="55"/>
        <v>#DIV/0!</v>
      </c>
      <c r="D71" t="e">
        <f t="shared" si="55"/>
        <v>#DIV/0!</v>
      </c>
      <c r="E71" t="e">
        <f t="shared" si="55"/>
        <v>#DIV/0!</v>
      </c>
      <c r="F71" t="e">
        <f t="shared" si="55"/>
        <v>#DIV/0!</v>
      </c>
      <c r="G71" t="e">
        <f t="shared" si="52"/>
        <v>#DIV/0!</v>
      </c>
      <c r="H71" t="e">
        <f t="shared" si="52"/>
        <v>#DIV/0!</v>
      </c>
      <c r="I71" t="e">
        <f t="shared" si="52"/>
        <v>#DIV/0!</v>
      </c>
      <c r="J71" t="e">
        <f t="shared" si="52"/>
        <v>#DIV/0!</v>
      </c>
      <c r="K71" t="e">
        <f t="shared" si="52"/>
        <v>#DIV/0!</v>
      </c>
      <c r="L71" t="e">
        <f t="array" ref="L71">MMULT(MMULT(B71:E71,Rinv_neu),TRANSPOSE(B71:E71))</f>
        <v>#NAME?</v>
      </c>
      <c r="M71" t="e">
        <f t="shared" ref="M71" si="96">(A71-0.5)/N_</f>
        <v>#NAME?</v>
      </c>
      <c r="N71" t="e">
        <f t="shared" ref="N71" si="97">_xlfn.CHISQ.INV(M71,m_)</f>
        <v>#NAME?</v>
      </c>
      <c r="S71" s="291" t="s">
        <v>48</v>
      </c>
      <c r="T71" t="e">
        <v>#NAME?</v>
      </c>
      <c r="U71" t="e">
        <v>#NAME?</v>
      </c>
      <c r="V71" t="e">
        <v>#NAME?</v>
      </c>
      <c r="W71" t="e">
        <v>#NAME?</v>
      </c>
      <c r="X71" t="e">
        <v>#NAME?</v>
      </c>
      <c r="Y71" t="e">
        <v>#NAME?</v>
      </c>
      <c r="Z71" t="e">
        <v>#NAME?</v>
      </c>
      <c r="AA71" t="e">
        <v>#NAME?</v>
      </c>
      <c r="AB71" t="e">
        <v>#NAME?</v>
      </c>
      <c r="AC71" t="e">
        <v>#NAME?</v>
      </c>
    </row>
    <row r="72" spans="1:29" x14ac:dyDescent="0.25">
      <c r="A72" s="5">
        <f t="shared" si="3"/>
        <v>48</v>
      </c>
      <c r="B72" t="e">
        <f t="shared" si="55"/>
        <v>#DIV/0!</v>
      </c>
      <c r="C72" t="e">
        <f t="shared" si="55"/>
        <v>#DIV/0!</v>
      </c>
      <c r="D72" t="e">
        <f t="shared" si="55"/>
        <v>#DIV/0!</v>
      </c>
      <c r="E72" t="e">
        <f t="shared" si="55"/>
        <v>#DIV/0!</v>
      </c>
      <c r="F72" t="e">
        <f t="shared" si="55"/>
        <v>#DIV/0!</v>
      </c>
      <c r="G72" t="e">
        <f t="shared" si="52"/>
        <v>#DIV/0!</v>
      </c>
      <c r="H72" t="e">
        <f t="shared" si="52"/>
        <v>#DIV/0!</v>
      </c>
      <c r="I72" t="e">
        <f t="shared" si="52"/>
        <v>#DIV/0!</v>
      </c>
      <c r="J72" t="e">
        <f t="shared" si="52"/>
        <v>#DIV/0!</v>
      </c>
      <c r="K72" t="e">
        <f t="shared" si="52"/>
        <v>#DIV/0!</v>
      </c>
      <c r="L72" t="e">
        <f t="array" ref="L72">MMULT(MMULT(B72:E72,Rinv_neu),TRANSPOSE(B72:E72))</f>
        <v>#NAME?</v>
      </c>
      <c r="M72" t="e">
        <f t="shared" ref="M72" si="98">(A72-0.5)/N_</f>
        <v>#NAME?</v>
      </c>
      <c r="N72" t="e">
        <f t="shared" ref="N72" si="99">_xlfn.CHISQ.INV(M72,m_)</f>
        <v>#NAME?</v>
      </c>
      <c r="S72" s="291" t="s">
        <v>49</v>
      </c>
      <c r="T72" t="e">
        <v>#NAME?</v>
      </c>
      <c r="U72" t="e">
        <v>#NAME?</v>
      </c>
      <c r="V72" t="e">
        <v>#NAME?</v>
      </c>
      <c r="W72" t="e">
        <v>#NAME?</v>
      </c>
      <c r="X72" t="e">
        <v>#NAME?</v>
      </c>
      <c r="Y72" t="e">
        <v>#NAME?</v>
      </c>
      <c r="Z72" t="e">
        <v>#NAME?</v>
      </c>
      <c r="AA72" t="e">
        <v>#NAME?</v>
      </c>
      <c r="AB72" t="e">
        <v>#NAME?</v>
      </c>
      <c r="AC72" t="e">
        <v>#NAME?</v>
      </c>
    </row>
    <row r="73" spans="1:29" x14ac:dyDescent="0.25">
      <c r="A73" s="5">
        <f t="shared" si="3"/>
        <v>49</v>
      </c>
      <c r="B73" t="e">
        <f t="shared" si="55"/>
        <v>#DIV/0!</v>
      </c>
      <c r="C73" t="e">
        <f t="shared" si="55"/>
        <v>#DIV/0!</v>
      </c>
      <c r="D73" t="e">
        <f t="shared" si="55"/>
        <v>#DIV/0!</v>
      </c>
      <c r="E73" t="e">
        <f t="shared" si="55"/>
        <v>#DIV/0!</v>
      </c>
      <c r="F73" t="e">
        <f t="shared" si="55"/>
        <v>#DIV/0!</v>
      </c>
      <c r="G73" t="e">
        <f t="shared" si="52"/>
        <v>#DIV/0!</v>
      </c>
      <c r="H73" t="e">
        <f t="shared" si="52"/>
        <v>#DIV/0!</v>
      </c>
      <c r="I73" t="e">
        <f t="shared" si="52"/>
        <v>#DIV/0!</v>
      </c>
      <c r="J73" t="e">
        <f t="shared" si="52"/>
        <v>#DIV/0!</v>
      </c>
      <c r="K73" t="e">
        <f t="shared" si="52"/>
        <v>#DIV/0!</v>
      </c>
      <c r="L73" t="e">
        <f t="array" ref="L73">MMULT(MMULT(B73:E73,Rinv_neu),TRANSPOSE(B73:E73))</f>
        <v>#NAME?</v>
      </c>
      <c r="M73" t="e">
        <f t="shared" ref="M73" si="100">(A73-0.5)/N_</f>
        <v>#NAME?</v>
      </c>
      <c r="N73" t="e">
        <f t="shared" ref="N73" si="101">_xlfn.CHISQ.INV(M73,m_)</f>
        <v>#NAME?</v>
      </c>
      <c r="S73" s="291" t="s">
        <v>50</v>
      </c>
      <c r="T73" t="e">
        <v>#NAME?</v>
      </c>
      <c r="U73" t="e">
        <v>#NAME?</v>
      </c>
      <c r="V73" t="e">
        <v>#NAME?</v>
      </c>
      <c r="W73" t="e">
        <v>#NAME?</v>
      </c>
      <c r="X73" t="e">
        <v>#NAME?</v>
      </c>
      <c r="Y73" t="e">
        <v>#NAME?</v>
      </c>
      <c r="Z73" t="e">
        <v>#NAME?</v>
      </c>
      <c r="AA73" t="e">
        <v>#NAME?</v>
      </c>
      <c r="AB73" t="e">
        <v>#NAME?</v>
      </c>
      <c r="AC73" t="e">
        <v>#NAME?</v>
      </c>
    </row>
    <row r="74" spans="1:29" x14ac:dyDescent="0.25">
      <c r="A74" s="5">
        <f t="shared" si="3"/>
        <v>50</v>
      </c>
      <c r="B74" t="e">
        <f t="shared" si="55"/>
        <v>#DIV/0!</v>
      </c>
      <c r="C74" t="e">
        <f t="shared" si="55"/>
        <v>#DIV/0!</v>
      </c>
      <c r="D74" t="e">
        <f t="shared" si="55"/>
        <v>#DIV/0!</v>
      </c>
      <c r="E74" t="e">
        <f t="shared" si="55"/>
        <v>#DIV/0!</v>
      </c>
      <c r="F74" t="e">
        <f t="shared" si="55"/>
        <v>#DIV/0!</v>
      </c>
      <c r="G74" t="e">
        <f t="shared" si="52"/>
        <v>#DIV/0!</v>
      </c>
      <c r="H74" t="e">
        <f t="shared" si="52"/>
        <v>#DIV/0!</v>
      </c>
      <c r="I74" t="e">
        <f t="shared" si="52"/>
        <v>#DIV/0!</v>
      </c>
      <c r="J74" t="e">
        <f t="shared" si="52"/>
        <v>#DIV/0!</v>
      </c>
      <c r="K74" t="e">
        <f t="shared" si="52"/>
        <v>#DIV/0!</v>
      </c>
      <c r="L74" t="e">
        <f t="array" ref="L74">MMULT(MMULT(B74:E74,Rinv_neu),TRANSPOSE(B74:E74))</f>
        <v>#NAME?</v>
      </c>
      <c r="M74" t="e">
        <f t="shared" ref="M74" si="102">(A74-0.5)/N_</f>
        <v>#NAME?</v>
      </c>
      <c r="N74" t="e">
        <f t="shared" ref="N74" si="103">_xlfn.CHISQ.INV(M74,m_)</f>
        <v>#NAME?</v>
      </c>
      <c r="S74" s="291" t="s">
        <v>625</v>
      </c>
      <c r="T74" t="e">
        <v>#NAME?</v>
      </c>
      <c r="U74" t="e">
        <v>#NAME?</v>
      </c>
      <c r="V74" t="e">
        <v>#NAME?</v>
      </c>
      <c r="W74" t="e">
        <v>#NAME?</v>
      </c>
      <c r="X74" t="e">
        <v>#NAME?</v>
      </c>
      <c r="Y74" t="e">
        <v>#NAME?</v>
      </c>
      <c r="Z74" t="e">
        <v>#NAME?</v>
      </c>
      <c r="AA74" t="e">
        <v>#NAME?</v>
      </c>
      <c r="AB74" t="e">
        <v>#NAME?</v>
      </c>
      <c r="AC74" t="e">
        <v>#NAME?</v>
      </c>
    </row>
    <row r="75" spans="1:29" x14ac:dyDescent="0.25">
      <c r="A75" s="5">
        <f t="shared" si="3"/>
        <v>51</v>
      </c>
      <c r="B75" t="e">
        <f t="shared" si="55"/>
        <v>#DIV/0!</v>
      </c>
      <c r="C75" t="e">
        <f t="shared" si="55"/>
        <v>#DIV/0!</v>
      </c>
      <c r="D75" t="e">
        <f t="shared" si="55"/>
        <v>#DIV/0!</v>
      </c>
      <c r="E75" t="e">
        <f t="shared" si="55"/>
        <v>#DIV/0!</v>
      </c>
      <c r="F75" t="e">
        <f t="shared" si="55"/>
        <v>#DIV/0!</v>
      </c>
      <c r="G75" t="e">
        <f t="shared" si="52"/>
        <v>#DIV/0!</v>
      </c>
      <c r="H75" t="e">
        <f t="shared" si="52"/>
        <v>#DIV/0!</v>
      </c>
      <c r="I75" t="e">
        <f t="shared" si="52"/>
        <v>#DIV/0!</v>
      </c>
      <c r="J75" t="e">
        <f t="shared" si="52"/>
        <v>#DIV/0!</v>
      </c>
      <c r="K75" t="e">
        <f t="shared" si="52"/>
        <v>#DIV/0!</v>
      </c>
      <c r="L75" t="e">
        <f t="array" ref="L75">MMULT(MMULT(B75:E75,Rinv_neu),TRANSPOSE(B75:E75))</f>
        <v>#NAME?</v>
      </c>
      <c r="M75" t="e">
        <f t="shared" ref="M75" si="104">(A75-0.5)/N_</f>
        <v>#NAME?</v>
      </c>
      <c r="N75" t="e">
        <f t="shared" ref="N75" si="105">_xlfn.CHISQ.INV(M75,m_)</f>
        <v>#NAME?</v>
      </c>
      <c r="S75" s="291" t="s">
        <v>626</v>
      </c>
      <c r="T75" t="e">
        <v>#NAME?</v>
      </c>
      <c r="U75" t="e">
        <v>#NAME?</v>
      </c>
      <c r="V75" t="e">
        <v>#NAME?</v>
      </c>
      <c r="W75" t="e">
        <v>#NAME?</v>
      </c>
      <c r="X75" t="e">
        <v>#NAME?</v>
      </c>
      <c r="Y75" t="e">
        <v>#NAME?</v>
      </c>
      <c r="Z75" t="e">
        <v>#NAME?</v>
      </c>
      <c r="AA75" t="e">
        <v>#NAME?</v>
      </c>
      <c r="AB75" t="e">
        <v>#NAME?</v>
      </c>
      <c r="AC75" t="e">
        <v>#NAME?</v>
      </c>
    </row>
    <row r="76" spans="1:29" x14ac:dyDescent="0.25">
      <c r="A76" s="5">
        <f t="shared" si="3"/>
        <v>52</v>
      </c>
      <c r="B76" t="e">
        <f t="shared" si="55"/>
        <v>#DIV/0!</v>
      </c>
      <c r="C76" t="e">
        <f t="shared" si="55"/>
        <v>#DIV/0!</v>
      </c>
      <c r="D76" t="e">
        <f t="shared" si="55"/>
        <v>#DIV/0!</v>
      </c>
      <c r="E76" t="e">
        <f t="shared" si="55"/>
        <v>#DIV/0!</v>
      </c>
      <c r="F76" t="e">
        <f t="shared" si="55"/>
        <v>#DIV/0!</v>
      </c>
      <c r="G76" t="e">
        <f t="shared" si="52"/>
        <v>#DIV/0!</v>
      </c>
      <c r="H76" t="e">
        <f t="shared" si="52"/>
        <v>#DIV/0!</v>
      </c>
      <c r="I76" t="e">
        <f t="shared" si="52"/>
        <v>#DIV/0!</v>
      </c>
      <c r="J76" t="e">
        <f t="shared" si="52"/>
        <v>#DIV/0!</v>
      </c>
      <c r="K76" t="e">
        <f t="shared" si="52"/>
        <v>#DIV/0!</v>
      </c>
      <c r="L76" t="e">
        <f t="array" ref="L76">MMULT(MMULT(B76:E76,Rinv_neu),TRANSPOSE(B76:E76))</f>
        <v>#NAME?</v>
      </c>
      <c r="M76" t="e">
        <f t="shared" ref="M76" si="106">(A76-0.5)/N_</f>
        <v>#NAME?</v>
      </c>
      <c r="N76" t="e">
        <f t="shared" ref="N76" si="107">_xlfn.CHISQ.INV(M76,m_)</f>
        <v>#NAME?</v>
      </c>
    </row>
    <row r="77" spans="1:29" x14ac:dyDescent="0.25">
      <c r="A77" s="5">
        <f t="shared" si="3"/>
        <v>53</v>
      </c>
      <c r="B77" t="e">
        <f t="shared" si="55"/>
        <v>#DIV/0!</v>
      </c>
      <c r="C77" t="e">
        <f t="shared" si="55"/>
        <v>#DIV/0!</v>
      </c>
      <c r="D77" t="e">
        <f t="shared" si="55"/>
        <v>#DIV/0!</v>
      </c>
      <c r="E77" t="e">
        <f t="shared" si="55"/>
        <v>#DIV/0!</v>
      </c>
      <c r="F77" t="e">
        <f t="shared" si="55"/>
        <v>#DIV/0!</v>
      </c>
      <c r="G77" t="e">
        <f t="shared" si="52"/>
        <v>#DIV/0!</v>
      </c>
      <c r="H77" t="e">
        <f t="shared" si="52"/>
        <v>#DIV/0!</v>
      </c>
      <c r="I77" t="e">
        <f t="shared" si="52"/>
        <v>#DIV/0!</v>
      </c>
      <c r="J77" t="e">
        <f t="shared" si="52"/>
        <v>#DIV/0!</v>
      </c>
      <c r="K77" t="e">
        <f t="shared" si="52"/>
        <v>#DIV/0!</v>
      </c>
      <c r="L77" t="e">
        <f t="array" ref="L77">MMULT(MMULT(B77:E77,Rinv_neu),TRANSPOSE(B77:E77))</f>
        <v>#NAME?</v>
      </c>
      <c r="M77" t="e">
        <f t="shared" ref="M77" si="108">(A77-0.5)/N_</f>
        <v>#NAME?</v>
      </c>
      <c r="N77" t="e">
        <f t="shared" ref="N77" si="109">_xlfn.CHISQ.INV(M77,m_)</f>
        <v>#NAME?</v>
      </c>
    </row>
    <row r="78" spans="1:29" x14ac:dyDescent="0.25">
      <c r="A78" s="5">
        <f t="shared" si="3"/>
        <v>54</v>
      </c>
      <c r="B78" t="e">
        <f t="shared" si="55"/>
        <v>#DIV/0!</v>
      </c>
      <c r="C78" t="e">
        <f t="shared" si="55"/>
        <v>#DIV/0!</v>
      </c>
      <c r="D78" t="e">
        <f t="shared" si="55"/>
        <v>#DIV/0!</v>
      </c>
      <c r="E78" t="e">
        <f t="shared" si="55"/>
        <v>#DIV/0!</v>
      </c>
      <c r="F78" t="e">
        <f t="shared" si="55"/>
        <v>#DIV/0!</v>
      </c>
      <c r="G78" t="e">
        <f t="shared" si="52"/>
        <v>#DIV/0!</v>
      </c>
      <c r="H78" t="e">
        <f t="shared" si="52"/>
        <v>#DIV/0!</v>
      </c>
      <c r="I78" t="e">
        <f t="shared" si="52"/>
        <v>#DIV/0!</v>
      </c>
      <c r="J78" t="e">
        <f t="shared" si="52"/>
        <v>#DIV/0!</v>
      </c>
      <c r="K78" t="e">
        <f t="shared" si="52"/>
        <v>#DIV/0!</v>
      </c>
      <c r="L78" t="e">
        <f t="array" ref="L78">MMULT(MMULT(B78:E78,Rinv_neu),TRANSPOSE(B78:E78))</f>
        <v>#NAME?</v>
      </c>
      <c r="M78" t="e">
        <f t="shared" ref="M78" si="110">(A78-0.5)/N_</f>
        <v>#NAME?</v>
      </c>
      <c r="N78" t="e">
        <f t="shared" ref="N78" si="111">_xlfn.CHISQ.INV(M78,m_)</f>
        <v>#NAME?</v>
      </c>
    </row>
    <row r="79" spans="1:29" x14ac:dyDescent="0.25">
      <c r="A79" s="5">
        <f t="shared" si="3"/>
        <v>55</v>
      </c>
      <c r="B79" t="e">
        <f t="shared" si="55"/>
        <v>#DIV/0!</v>
      </c>
      <c r="C79" t="e">
        <f t="shared" si="55"/>
        <v>#DIV/0!</v>
      </c>
      <c r="D79" t="e">
        <f t="shared" si="55"/>
        <v>#DIV/0!</v>
      </c>
      <c r="E79" t="e">
        <f t="shared" si="55"/>
        <v>#DIV/0!</v>
      </c>
      <c r="F79" t="e">
        <f t="shared" si="55"/>
        <v>#DIV/0!</v>
      </c>
      <c r="G79" t="e">
        <f t="shared" si="52"/>
        <v>#DIV/0!</v>
      </c>
      <c r="H79" t="e">
        <f t="shared" si="52"/>
        <v>#DIV/0!</v>
      </c>
      <c r="I79" t="e">
        <f t="shared" si="52"/>
        <v>#DIV/0!</v>
      </c>
      <c r="J79" t="e">
        <f t="shared" si="52"/>
        <v>#DIV/0!</v>
      </c>
      <c r="K79" t="e">
        <f t="shared" si="52"/>
        <v>#DIV/0!</v>
      </c>
      <c r="L79" t="e">
        <f t="array" ref="L79">MMULT(MMULT(B79:E79,Rinv_neu),TRANSPOSE(B79:E79))</f>
        <v>#NAME?</v>
      </c>
      <c r="M79" t="e">
        <f t="shared" ref="M79" si="112">(A79-0.5)/N_</f>
        <v>#NAME?</v>
      </c>
      <c r="N79" t="e">
        <f t="shared" ref="N79" si="113">_xlfn.CHISQ.INV(M79,m_)</f>
        <v>#NAME?</v>
      </c>
    </row>
    <row r="80" spans="1:29" x14ac:dyDescent="0.25">
      <c r="A80" s="5">
        <f t="shared" si="3"/>
        <v>56</v>
      </c>
      <c r="B80" t="e">
        <f t="shared" si="55"/>
        <v>#DIV/0!</v>
      </c>
      <c r="C80" t="e">
        <f t="shared" si="55"/>
        <v>#DIV/0!</v>
      </c>
      <c r="D80" t="e">
        <f t="shared" si="55"/>
        <v>#DIV/0!</v>
      </c>
      <c r="E80" t="e">
        <f t="shared" si="55"/>
        <v>#DIV/0!</v>
      </c>
      <c r="F80" t="e">
        <f t="shared" si="55"/>
        <v>#DIV/0!</v>
      </c>
      <c r="G80" t="e">
        <f t="shared" si="55"/>
        <v>#DIV/0!</v>
      </c>
      <c r="H80" t="e">
        <f t="shared" si="55"/>
        <v>#DIV/0!</v>
      </c>
      <c r="I80" t="e">
        <f t="shared" si="55"/>
        <v>#DIV/0!</v>
      </c>
      <c r="J80" t="e">
        <f t="shared" si="55"/>
        <v>#DIV/0!</v>
      </c>
      <c r="K80" t="e">
        <f t="shared" si="55"/>
        <v>#DIV/0!</v>
      </c>
      <c r="L80" t="e">
        <f t="array" ref="L80">MMULT(MMULT(B80:E80,Rinv_neu),TRANSPOSE(B80:E80))</f>
        <v>#NAME?</v>
      </c>
      <c r="M80" t="e">
        <f t="shared" ref="M80" si="114">(A80-0.5)/N_</f>
        <v>#NAME?</v>
      </c>
      <c r="N80" t="e">
        <f t="shared" ref="N80" si="115">_xlfn.CHISQ.INV(M80,m_)</f>
        <v>#NAME?</v>
      </c>
    </row>
    <row r="81" spans="1:28" x14ac:dyDescent="0.25">
      <c r="A81" s="5">
        <f t="shared" si="3"/>
        <v>57</v>
      </c>
      <c r="B81" t="e">
        <f t="shared" ref="B81:K96" si="116">(S147-S$86)/S$87</f>
        <v>#DIV/0!</v>
      </c>
      <c r="C81" t="e">
        <f t="shared" si="116"/>
        <v>#DIV/0!</v>
      </c>
      <c r="D81" t="e">
        <f t="shared" si="116"/>
        <v>#DIV/0!</v>
      </c>
      <c r="E81" t="e">
        <f t="shared" si="116"/>
        <v>#DIV/0!</v>
      </c>
      <c r="F81" t="e">
        <f t="shared" si="116"/>
        <v>#DIV/0!</v>
      </c>
      <c r="G81" t="e">
        <f t="shared" si="116"/>
        <v>#DIV/0!</v>
      </c>
      <c r="H81" t="e">
        <f t="shared" si="116"/>
        <v>#DIV/0!</v>
      </c>
      <c r="I81" t="e">
        <f t="shared" si="116"/>
        <v>#DIV/0!</v>
      </c>
      <c r="J81" t="e">
        <f t="shared" si="116"/>
        <v>#DIV/0!</v>
      </c>
      <c r="K81" t="e">
        <f t="shared" si="116"/>
        <v>#DIV/0!</v>
      </c>
      <c r="L81" t="e">
        <f t="array" ref="L81">MMULT(MMULT(B81:E81,Rinv_neu),TRANSPOSE(B81:E81))</f>
        <v>#NAME?</v>
      </c>
      <c r="M81" t="e">
        <f t="shared" ref="M81" si="117">(A81-0.5)/N_</f>
        <v>#NAME?</v>
      </c>
      <c r="N81" t="e">
        <f t="shared" ref="N81" si="118">_xlfn.CHISQ.INV(M81,m_)</f>
        <v>#NAME?</v>
      </c>
    </row>
    <row r="82" spans="1:28" x14ac:dyDescent="0.25">
      <c r="A82" s="5">
        <f t="shared" si="3"/>
        <v>58</v>
      </c>
      <c r="B82" t="e">
        <f t="shared" si="116"/>
        <v>#DIV/0!</v>
      </c>
      <c r="C82" t="e">
        <f t="shared" si="116"/>
        <v>#DIV/0!</v>
      </c>
      <c r="D82" t="e">
        <f t="shared" si="116"/>
        <v>#DIV/0!</v>
      </c>
      <c r="E82" t="e">
        <f t="shared" si="116"/>
        <v>#DIV/0!</v>
      </c>
      <c r="F82" t="e">
        <f t="shared" si="116"/>
        <v>#DIV/0!</v>
      </c>
      <c r="G82" t="e">
        <f t="shared" si="116"/>
        <v>#DIV/0!</v>
      </c>
      <c r="H82" t="e">
        <f t="shared" si="116"/>
        <v>#DIV/0!</v>
      </c>
      <c r="I82" t="e">
        <f t="shared" si="116"/>
        <v>#DIV/0!</v>
      </c>
      <c r="J82" t="e">
        <f t="shared" si="116"/>
        <v>#DIV/0!</v>
      </c>
      <c r="K82" t="e">
        <f t="shared" si="116"/>
        <v>#DIV/0!</v>
      </c>
      <c r="L82" t="e">
        <f t="array" ref="L82">MMULT(MMULT(B82:E82,Rinv_neu),TRANSPOSE(B82:E82))</f>
        <v>#NAME?</v>
      </c>
      <c r="M82" t="e">
        <f t="shared" ref="M82" si="119">(A82-0.5)/N_</f>
        <v>#NAME?</v>
      </c>
      <c r="N82" t="e">
        <f t="shared" ref="N82" si="120">_xlfn.CHISQ.INV(M82,m_)</f>
        <v>#NAME?</v>
      </c>
      <c r="P82" s="292" t="s">
        <v>711</v>
      </c>
      <c r="Q82" s="292"/>
    </row>
    <row r="83" spans="1:28" x14ac:dyDescent="0.25">
      <c r="A83" s="5">
        <f t="shared" si="3"/>
        <v>59</v>
      </c>
      <c r="B83" t="e">
        <f t="shared" si="116"/>
        <v>#DIV/0!</v>
      </c>
      <c r="C83" t="e">
        <f t="shared" si="116"/>
        <v>#DIV/0!</v>
      </c>
      <c r="D83" t="e">
        <f t="shared" si="116"/>
        <v>#DIV/0!</v>
      </c>
      <c r="E83" t="e">
        <f t="shared" si="116"/>
        <v>#DIV/0!</v>
      </c>
      <c r="F83" t="e">
        <f t="shared" si="116"/>
        <v>#DIV/0!</v>
      </c>
      <c r="G83" t="e">
        <f t="shared" si="116"/>
        <v>#DIV/0!</v>
      </c>
      <c r="H83" t="e">
        <f t="shared" si="116"/>
        <v>#DIV/0!</v>
      </c>
      <c r="I83" t="e">
        <f t="shared" si="116"/>
        <v>#DIV/0!</v>
      </c>
      <c r="J83" t="e">
        <f t="shared" si="116"/>
        <v>#DIV/0!</v>
      </c>
      <c r="K83" t="e">
        <f t="shared" si="116"/>
        <v>#DIV/0!</v>
      </c>
      <c r="L83" t="e">
        <f t="array" ref="L83">MMULT(MMULT(B83:E83,Rinv_neu),TRANSPOSE(B83:E83))</f>
        <v>#NAME?</v>
      </c>
      <c r="M83" t="e">
        <f t="shared" ref="M83" si="121">(A83-0.5)/N_</f>
        <v>#NAME?</v>
      </c>
      <c r="N83" t="e">
        <f t="shared" ref="N83" si="122">_xlfn.CHISQ.INV(M83,m_)</f>
        <v>#NAME?</v>
      </c>
      <c r="P83" s="292" t="s">
        <v>712</v>
      </c>
      <c r="Q83" s="292"/>
    </row>
    <row r="84" spans="1:28" x14ac:dyDescent="0.25">
      <c r="A84" s="5">
        <f t="shared" si="3"/>
        <v>60</v>
      </c>
      <c r="B84" t="e">
        <f t="shared" si="116"/>
        <v>#DIV/0!</v>
      </c>
      <c r="C84" t="e">
        <f t="shared" si="116"/>
        <v>#DIV/0!</v>
      </c>
      <c r="D84" t="e">
        <f t="shared" si="116"/>
        <v>#DIV/0!</v>
      </c>
      <c r="E84" t="e">
        <f t="shared" si="116"/>
        <v>#DIV/0!</v>
      </c>
      <c r="F84" t="e">
        <f t="shared" si="116"/>
        <v>#DIV/0!</v>
      </c>
      <c r="G84" t="e">
        <f t="shared" si="116"/>
        <v>#DIV/0!</v>
      </c>
      <c r="H84" t="e">
        <f t="shared" si="116"/>
        <v>#DIV/0!</v>
      </c>
      <c r="I84" t="e">
        <f t="shared" si="116"/>
        <v>#DIV/0!</v>
      </c>
      <c r="J84" t="e">
        <f t="shared" si="116"/>
        <v>#DIV/0!</v>
      </c>
      <c r="K84" t="e">
        <f t="shared" si="116"/>
        <v>#DIV/0!</v>
      </c>
      <c r="L84" t="e">
        <f t="array" ref="L84">MMULT(MMULT(B84:E84,Rinv_neu),TRANSPOSE(B84:E84))</f>
        <v>#NAME?</v>
      </c>
      <c r="M84" t="e">
        <f t="shared" ref="M84" si="123">(A84-0.5)/N_</f>
        <v>#NAME?</v>
      </c>
      <c r="N84" t="e">
        <f t="shared" ref="N84" si="124">_xlfn.CHISQ.INV(M84,m_)</f>
        <v>#NAME?</v>
      </c>
      <c r="P84" s="293" t="s">
        <v>713</v>
      </c>
      <c r="Q84" s="294"/>
      <c r="R84" s="294"/>
      <c r="S84" s="294"/>
    </row>
    <row r="85" spans="1:28" x14ac:dyDescent="0.25">
      <c r="A85" s="5">
        <f t="shared" si="3"/>
        <v>61</v>
      </c>
      <c r="B85" t="e">
        <f t="shared" si="116"/>
        <v>#DIV/0!</v>
      </c>
      <c r="C85" t="e">
        <f t="shared" si="116"/>
        <v>#DIV/0!</v>
      </c>
      <c r="D85" t="e">
        <f t="shared" si="116"/>
        <v>#DIV/0!</v>
      </c>
      <c r="E85" t="e">
        <f t="shared" si="116"/>
        <v>#DIV/0!</v>
      </c>
      <c r="F85" t="e">
        <f t="shared" si="116"/>
        <v>#DIV/0!</v>
      </c>
      <c r="G85" t="e">
        <f t="shared" si="116"/>
        <v>#DIV/0!</v>
      </c>
      <c r="H85" t="e">
        <f t="shared" si="116"/>
        <v>#DIV/0!</v>
      </c>
      <c r="I85" t="e">
        <f t="shared" si="116"/>
        <v>#DIV/0!</v>
      </c>
      <c r="J85" t="e">
        <f t="shared" si="116"/>
        <v>#DIV/0!</v>
      </c>
      <c r="K85" t="e">
        <f t="shared" si="116"/>
        <v>#DIV/0!</v>
      </c>
      <c r="L85" t="e">
        <f t="array" ref="L85">MMULT(MMULT(B85:E85,Rinv_neu),TRANSPOSE(B85:E85))</f>
        <v>#NAME?</v>
      </c>
      <c r="M85" t="e">
        <f t="shared" ref="M85" si="125">(A85-0.5)/N_</f>
        <v>#NAME?</v>
      </c>
      <c r="N85" t="e">
        <f t="shared" ref="N85" si="126">_xlfn.CHISQ.INV(M85,m_)</f>
        <v>#NAME?</v>
      </c>
      <c r="P85" s="292"/>
      <c r="Q85" s="292"/>
    </row>
    <row r="86" spans="1:28" x14ac:dyDescent="0.25">
      <c r="A86" s="5">
        <f t="shared" si="3"/>
        <v>62</v>
      </c>
      <c r="B86" t="e">
        <f t="shared" si="116"/>
        <v>#DIV/0!</v>
      </c>
      <c r="C86" t="e">
        <f t="shared" si="116"/>
        <v>#DIV/0!</v>
      </c>
      <c r="D86" t="e">
        <f t="shared" si="116"/>
        <v>#DIV/0!</v>
      </c>
      <c r="E86" t="e">
        <f t="shared" si="116"/>
        <v>#DIV/0!</v>
      </c>
      <c r="F86" t="e">
        <f t="shared" si="116"/>
        <v>#DIV/0!</v>
      </c>
      <c r="G86" t="e">
        <f t="shared" si="116"/>
        <v>#DIV/0!</v>
      </c>
      <c r="H86" t="e">
        <f t="shared" si="116"/>
        <v>#DIV/0!</v>
      </c>
      <c r="I86" t="e">
        <f t="shared" si="116"/>
        <v>#DIV/0!</v>
      </c>
      <c r="J86" t="e">
        <f t="shared" si="116"/>
        <v>#DIV/0!</v>
      </c>
      <c r="K86" t="e">
        <f t="shared" si="116"/>
        <v>#DIV/0!</v>
      </c>
      <c r="L86" t="e">
        <f t="array" ref="L86">MMULT(MMULT(B86:E86,Rinv_neu),TRANSPOSE(B86:E86))</f>
        <v>#NAME?</v>
      </c>
      <c r="M86" t="e">
        <f t="shared" ref="M86" si="127">(A86-0.5)/N_</f>
        <v>#NAME?</v>
      </c>
      <c r="N86" t="e">
        <f t="shared" ref="N86" si="128">_xlfn.CHISQ.INV(M86,m_)</f>
        <v>#NAME?</v>
      </c>
      <c r="Q86" t="s">
        <v>52</v>
      </c>
      <c r="S86" s="295" t="e">
        <f>AVERAGE(S91:S634)</f>
        <v>#DIV/0!</v>
      </c>
      <c r="T86" s="295" t="e">
        <f t="shared" ref="T86:AB86" si="129">AVERAGE(T91:T634)</f>
        <v>#DIV/0!</v>
      </c>
      <c r="U86" s="295" t="e">
        <f t="shared" si="129"/>
        <v>#DIV/0!</v>
      </c>
      <c r="V86" s="295" t="e">
        <f t="shared" si="129"/>
        <v>#DIV/0!</v>
      </c>
      <c r="W86" s="295" t="e">
        <f t="shared" si="129"/>
        <v>#DIV/0!</v>
      </c>
      <c r="X86" s="295" t="e">
        <f t="shared" si="129"/>
        <v>#DIV/0!</v>
      </c>
      <c r="Y86" s="295" t="e">
        <f t="shared" si="129"/>
        <v>#DIV/0!</v>
      </c>
      <c r="Z86" s="295" t="e">
        <f t="shared" si="129"/>
        <v>#DIV/0!</v>
      </c>
      <c r="AA86" s="295" t="e">
        <f t="shared" si="129"/>
        <v>#DIV/0!</v>
      </c>
      <c r="AB86" s="295" t="e">
        <f t="shared" si="129"/>
        <v>#DIV/0!</v>
      </c>
    </row>
    <row r="87" spans="1:28" x14ac:dyDescent="0.25">
      <c r="A87" s="5">
        <f t="shared" si="3"/>
        <v>63</v>
      </c>
      <c r="B87" t="e">
        <f t="shared" si="116"/>
        <v>#DIV/0!</v>
      </c>
      <c r="C87" t="e">
        <f t="shared" si="116"/>
        <v>#DIV/0!</v>
      </c>
      <c r="D87" t="e">
        <f t="shared" si="116"/>
        <v>#DIV/0!</v>
      </c>
      <c r="E87" t="e">
        <f t="shared" si="116"/>
        <v>#DIV/0!</v>
      </c>
      <c r="F87" t="e">
        <f t="shared" si="116"/>
        <v>#DIV/0!</v>
      </c>
      <c r="G87" t="e">
        <f t="shared" si="116"/>
        <v>#DIV/0!</v>
      </c>
      <c r="H87" t="e">
        <f t="shared" si="116"/>
        <v>#DIV/0!</v>
      </c>
      <c r="I87" t="e">
        <f t="shared" si="116"/>
        <v>#DIV/0!</v>
      </c>
      <c r="J87" t="e">
        <f t="shared" si="116"/>
        <v>#DIV/0!</v>
      </c>
      <c r="K87" t="e">
        <f t="shared" si="116"/>
        <v>#DIV/0!</v>
      </c>
      <c r="L87" t="e">
        <f t="array" ref="L87">MMULT(MMULT(B87:E87,Rinv_neu),TRANSPOSE(B87:E87))</f>
        <v>#NAME?</v>
      </c>
      <c r="M87" t="e">
        <f t="shared" ref="M87" si="130">(A87-0.5)/N_</f>
        <v>#NAME?</v>
      </c>
      <c r="N87" t="e">
        <f t="shared" ref="N87" si="131">_xlfn.CHISQ.INV(M87,m_)</f>
        <v>#NAME?</v>
      </c>
      <c r="P87" s="292" t="s">
        <v>714</v>
      </c>
      <c r="Q87" t="s">
        <v>55</v>
      </c>
      <c r="S87" s="295" t="e">
        <f>_xlfn.STDEV.P(S91:S635)</f>
        <v>#DIV/0!</v>
      </c>
      <c r="T87" s="295" t="e">
        <f t="shared" ref="T87:AB87" si="132">_xlfn.STDEV.P(T91:T635)</f>
        <v>#DIV/0!</v>
      </c>
      <c r="U87" s="295" t="e">
        <f t="shared" si="132"/>
        <v>#DIV/0!</v>
      </c>
      <c r="V87" s="295" t="e">
        <f t="shared" si="132"/>
        <v>#DIV/0!</v>
      </c>
      <c r="W87" s="295" t="e">
        <f t="shared" si="132"/>
        <v>#DIV/0!</v>
      </c>
      <c r="X87" s="295" t="e">
        <f t="shared" si="132"/>
        <v>#DIV/0!</v>
      </c>
      <c r="Y87" s="295" t="e">
        <f t="shared" si="132"/>
        <v>#DIV/0!</v>
      </c>
      <c r="Z87" s="295" t="e">
        <f t="shared" si="132"/>
        <v>#DIV/0!</v>
      </c>
      <c r="AA87" s="295" t="e">
        <f t="shared" si="132"/>
        <v>#DIV/0!</v>
      </c>
      <c r="AB87" s="295" t="e">
        <f t="shared" si="132"/>
        <v>#DIV/0!</v>
      </c>
    </row>
    <row r="88" spans="1:28" x14ac:dyDescent="0.25">
      <c r="A88" s="5">
        <f t="shared" si="3"/>
        <v>64</v>
      </c>
      <c r="B88" t="e">
        <f t="shared" si="116"/>
        <v>#DIV/0!</v>
      </c>
      <c r="C88" t="e">
        <f t="shared" si="116"/>
        <v>#DIV/0!</v>
      </c>
      <c r="D88" t="e">
        <f t="shared" si="116"/>
        <v>#DIV/0!</v>
      </c>
      <c r="E88" t="e">
        <f t="shared" si="116"/>
        <v>#DIV/0!</v>
      </c>
      <c r="F88" t="e">
        <f t="shared" si="116"/>
        <v>#DIV/0!</v>
      </c>
      <c r="G88" t="e">
        <f t="shared" si="116"/>
        <v>#DIV/0!</v>
      </c>
      <c r="H88" t="e">
        <f t="shared" si="116"/>
        <v>#DIV/0!</v>
      </c>
      <c r="I88" t="e">
        <f t="shared" si="116"/>
        <v>#DIV/0!</v>
      </c>
      <c r="J88" t="e">
        <f t="shared" si="116"/>
        <v>#DIV/0!</v>
      </c>
      <c r="K88" t="e">
        <f t="shared" si="116"/>
        <v>#DIV/0!</v>
      </c>
      <c r="L88" t="e">
        <f t="array" ref="L88">MMULT(MMULT(B88:E88,Rinv_neu),TRANSPOSE(B88:E88))</f>
        <v>#NAME?</v>
      </c>
      <c r="M88" t="e">
        <f t="shared" ref="M88" si="133">(A88-0.5)/N_</f>
        <v>#NAME?</v>
      </c>
      <c r="N88" t="e">
        <f t="shared" ref="N88" si="134">_xlfn.CHISQ.INV(M88,m_)</f>
        <v>#NAME?</v>
      </c>
    </row>
    <row r="89" spans="1:28" x14ac:dyDescent="0.25">
      <c r="A89" s="5">
        <f t="shared" si="3"/>
        <v>65</v>
      </c>
      <c r="B89" t="e">
        <f t="shared" si="116"/>
        <v>#DIV/0!</v>
      </c>
      <c r="C89" t="e">
        <f t="shared" si="116"/>
        <v>#DIV/0!</v>
      </c>
      <c r="D89" t="e">
        <f t="shared" si="116"/>
        <v>#DIV/0!</v>
      </c>
      <c r="E89" t="e">
        <f t="shared" si="116"/>
        <v>#DIV/0!</v>
      </c>
      <c r="F89" t="e">
        <f t="shared" si="116"/>
        <v>#DIV/0!</v>
      </c>
      <c r="G89" t="e">
        <f t="shared" si="116"/>
        <v>#DIV/0!</v>
      </c>
      <c r="H89" t="e">
        <f t="shared" si="116"/>
        <v>#DIV/0!</v>
      </c>
      <c r="I89" t="e">
        <f t="shared" si="116"/>
        <v>#DIV/0!</v>
      </c>
      <c r="J89" t="e">
        <f t="shared" si="116"/>
        <v>#DIV/0!</v>
      </c>
      <c r="K89" t="e">
        <f t="shared" si="116"/>
        <v>#DIV/0!</v>
      </c>
      <c r="L89" t="e">
        <f t="array" ref="L89">MMULT(MMULT(B89:E89,Rinv_neu),TRANSPOSE(B89:E89))</f>
        <v>#NAME?</v>
      </c>
      <c r="M89" t="e">
        <f t="shared" ref="M89" si="135">(A89-0.5)/N_</f>
        <v>#NAME?</v>
      </c>
      <c r="N89" t="e">
        <f t="shared" ref="N89" si="136">_xlfn.CHISQ.INV(M89,m_)</f>
        <v>#NAME?</v>
      </c>
      <c r="Q89" t="s">
        <v>715</v>
      </c>
    </row>
    <row r="90" spans="1:28" x14ac:dyDescent="0.25">
      <c r="A90" s="5">
        <f t="shared" ref="A90:A153" si="137">A89+1</f>
        <v>66</v>
      </c>
      <c r="B90" t="e">
        <f t="shared" si="116"/>
        <v>#DIV/0!</v>
      </c>
      <c r="C90" t="e">
        <f t="shared" si="116"/>
        <v>#DIV/0!</v>
      </c>
      <c r="D90" t="e">
        <f t="shared" si="116"/>
        <v>#DIV/0!</v>
      </c>
      <c r="E90" t="e">
        <f t="shared" si="116"/>
        <v>#DIV/0!</v>
      </c>
      <c r="F90" t="e">
        <f t="shared" si="116"/>
        <v>#DIV/0!</v>
      </c>
      <c r="G90" t="e">
        <f t="shared" si="116"/>
        <v>#DIV/0!</v>
      </c>
      <c r="H90" t="e">
        <f t="shared" si="116"/>
        <v>#DIV/0!</v>
      </c>
      <c r="I90" t="e">
        <f t="shared" si="116"/>
        <v>#DIV/0!</v>
      </c>
      <c r="J90" t="e">
        <f t="shared" si="116"/>
        <v>#DIV/0!</v>
      </c>
      <c r="K90" t="e">
        <f t="shared" si="116"/>
        <v>#DIV/0!</v>
      </c>
      <c r="L90" t="e">
        <f t="array" ref="L90">MMULT(MMULT(B90:E90,Rinv_neu),TRANSPOSE(B90:E90))</f>
        <v>#NAME?</v>
      </c>
      <c r="M90" t="e">
        <f t="shared" ref="M90" si="138">(A90-0.5)/N_</f>
        <v>#NAME?</v>
      </c>
      <c r="N90" t="e">
        <f t="shared" ref="N90" si="139">_xlfn.CHISQ.INV(M90,m_)</f>
        <v>#NAME?</v>
      </c>
      <c r="Q90" s="5" t="s">
        <v>9</v>
      </c>
      <c r="R90" s="5" t="s">
        <v>10</v>
      </c>
      <c r="S90" s="5" t="s">
        <v>11</v>
      </c>
      <c r="T90" s="5" t="s">
        <v>12</v>
      </c>
      <c r="U90" s="5" t="s">
        <v>13</v>
      </c>
      <c r="V90" s="5" t="s">
        <v>14</v>
      </c>
      <c r="W90" s="5" t="s">
        <v>15</v>
      </c>
      <c r="X90" s="5" t="s">
        <v>16</v>
      </c>
      <c r="Y90" s="5" t="s">
        <v>17</v>
      </c>
      <c r="Z90" s="5" t="s">
        <v>18</v>
      </c>
      <c r="AA90" s="5" t="s">
        <v>618</v>
      </c>
      <c r="AB90" s="5" t="s">
        <v>619</v>
      </c>
    </row>
    <row r="91" spans="1:28" x14ac:dyDescent="0.25">
      <c r="A91" s="5">
        <f t="shared" si="137"/>
        <v>67</v>
      </c>
      <c r="B91" t="e">
        <f t="shared" si="116"/>
        <v>#DIV/0!</v>
      </c>
      <c r="C91" t="e">
        <f t="shared" si="116"/>
        <v>#DIV/0!</v>
      </c>
      <c r="D91" t="e">
        <f t="shared" si="116"/>
        <v>#DIV/0!</v>
      </c>
      <c r="E91" t="e">
        <f t="shared" si="116"/>
        <v>#DIV/0!</v>
      </c>
      <c r="F91" t="e">
        <f t="shared" si="116"/>
        <v>#DIV/0!</v>
      </c>
      <c r="G91" t="e">
        <f t="shared" si="116"/>
        <v>#DIV/0!</v>
      </c>
      <c r="H91" t="e">
        <f t="shared" si="116"/>
        <v>#DIV/0!</v>
      </c>
      <c r="I91" t="e">
        <f t="shared" si="116"/>
        <v>#DIV/0!</v>
      </c>
      <c r="J91" t="e">
        <f t="shared" si="116"/>
        <v>#DIV/0!</v>
      </c>
      <c r="K91" t="e">
        <f t="shared" si="116"/>
        <v>#DIV/0!</v>
      </c>
      <c r="L91" t="e">
        <f t="array" ref="L91">MMULT(MMULT(B91:E91,Rinv_neu),TRANSPOSE(B91:E91))</f>
        <v>#NAME?</v>
      </c>
      <c r="M91" t="e">
        <f t="shared" ref="M91" si="140">(A91-0.5)/N_</f>
        <v>#NAME?</v>
      </c>
      <c r="N91" t="e">
        <f t="shared" ref="N91" si="141">_xlfn.CHISQ.INV(M91,m_)</f>
        <v>#NAME?</v>
      </c>
      <c r="Q91" s="5">
        <v>1</v>
      </c>
      <c r="R91" s="177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x14ac:dyDescent="0.25">
      <c r="A92" s="5">
        <f t="shared" si="137"/>
        <v>68</v>
      </c>
      <c r="B92" t="e">
        <f t="shared" si="116"/>
        <v>#DIV/0!</v>
      </c>
      <c r="C92" t="e">
        <f t="shared" si="116"/>
        <v>#DIV/0!</v>
      </c>
      <c r="D92" t="e">
        <f t="shared" si="116"/>
        <v>#DIV/0!</v>
      </c>
      <c r="E92" t="e">
        <f t="shared" si="116"/>
        <v>#DIV/0!</v>
      </c>
      <c r="F92" t="e">
        <f t="shared" si="116"/>
        <v>#DIV/0!</v>
      </c>
      <c r="G92" t="e">
        <f t="shared" si="116"/>
        <v>#DIV/0!</v>
      </c>
      <c r="H92" t="e">
        <f t="shared" si="116"/>
        <v>#DIV/0!</v>
      </c>
      <c r="I92" t="e">
        <f t="shared" si="116"/>
        <v>#DIV/0!</v>
      </c>
      <c r="J92" t="e">
        <f t="shared" si="116"/>
        <v>#DIV/0!</v>
      </c>
      <c r="K92" t="e">
        <f t="shared" si="116"/>
        <v>#DIV/0!</v>
      </c>
      <c r="L92" t="e">
        <f t="array" ref="L92">MMULT(MMULT(B92:E92,Rinv_neu),TRANSPOSE(B92:E92))</f>
        <v>#NAME?</v>
      </c>
      <c r="M92" t="e">
        <f t="shared" ref="M92" si="142">(A92-0.5)/N_</f>
        <v>#NAME?</v>
      </c>
      <c r="N92" t="e">
        <f t="shared" ref="N92" si="143">_xlfn.CHISQ.INV(M92,m_)</f>
        <v>#NAME?</v>
      </c>
      <c r="Q92" s="5">
        <f t="shared" ref="Q92:Q155" si="144">Q91+1</f>
        <v>2</v>
      </c>
      <c r="R92" s="177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x14ac:dyDescent="0.25">
      <c r="A93" s="5">
        <f t="shared" si="137"/>
        <v>69</v>
      </c>
      <c r="B93" t="e">
        <f t="shared" si="116"/>
        <v>#DIV/0!</v>
      </c>
      <c r="C93" t="e">
        <f t="shared" si="116"/>
        <v>#DIV/0!</v>
      </c>
      <c r="D93" t="e">
        <f t="shared" si="116"/>
        <v>#DIV/0!</v>
      </c>
      <c r="E93" t="e">
        <f t="shared" si="116"/>
        <v>#DIV/0!</v>
      </c>
      <c r="F93" t="e">
        <f t="shared" si="116"/>
        <v>#DIV/0!</v>
      </c>
      <c r="G93" t="e">
        <f t="shared" si="116"/>
        <v>#DIV/0!</v>
      </c>
      <c r="H93" t="e">
        <f t="shared" si="116"/>
        <v>#DIV/0!</v>
      </c>
      <c r="I93" t="e">
        <f t="shared" si="116"/>
        <v>#DIV/0!</v>
      </c>
      <c r="J93" t="e">
        <f t="shared" si="116"/>
        <v>#DIV/0!</v>
      </c>
      <c r="K93" t="e">
        <f t="shared" si="116"/>
        <v>#DIV/0!</v>
      </c>
      <c r="L93" t="e">
        <f t="array" ref="L93">MMULT(MMULT(B93:E93,Rinv_neu),TRANSPOSE(B93:E93))</f>
        <v>#NAME?</v>
      </c>
      <c r="M93" t="e">
        <f t="shared" ref="M93" si="145">(A93-0.5)/N_</f>
        <v>#NAME?</v>
      </c>
      <c r="N93" t="e">
        <f t="shared" ref="N93" si="146">_xlfn.CHISQ.INV(M93,m_)</f>
        <v>#NAME?</v>
      </c>
      <c r="Q93" s="5">
        <f t="shared" si="144"/>
        <v>3</v>
      </c>
      <c r="R93" s="177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x14ac:dyDescent="0.25">
      <c r="A94" s="5">
        <f t="shared" si="137"/>
        <v>70</v>
      </c>
      <c r="B94" t="e">
        <f t="shared" si="116"/>
        <v>#DIV/0!</v>
      </c>
      <c r="C94" t="e">
        <f t="shared" si="116"/>
        <v>#DIV/0!</v>
      </c>
      <c r="D94" t="e">
        <f t="shared" si="116"/>
        <v>#DIV/0!</v>
      </c>
      <c r="E94" t="e">
        <f t="shared" si="116"/>
        <v>#DIV/0!</v>
      </c>
      <c r="F94" t="e">
        <f t="shared" si="116"/>
        <v>#DIV/0!</v>
      </c>
      <c r="G94" t="e">
        <f t="shared" si="116"/>
        <v>#DIV/0!</v>
      </c>
      <c r="H94" t="e">
        <f t="shared" si="116"/>
        <v>#DIV/0!</v>
      </c>
      <c r="I94" t="e">
        <f t="shared" si="116"/>
        <v>#DIV/0!</v>
      </c>
      <c r="J94" t="e">
        <f t="shared" si="116"/>
        <v>#DIV/0!</v>
      </c>
      <c r="K94" t="e">
        <f t="shared" si="116"/>
        <v>#DIV/0!</v>
      </c>
      <c r="L94" t="e">
        <f t="array" ref="L94">MMULT(MMULT(B94:E94,Rinv_neu),TRANSPOSE(B94:E94))</f>
        <v>#NAME?</v>
      </c>
      <c r="M94" t="e">
        <f t="shared" ref="M94" si="147">(A94-0.5)/N_</f>
        <v>#NAME?</v>
      </c>
      <c r="N94" t="e">
        <f t="shared" ref="N94" si="148">_xlfn.CHISQ.INV(M94,m_)</f>
        <v>#NAME?</v>
      </c>
      <c r="Q94" s="5">
        <f t="shared" si="144"/>
        <v>4</v>
      </c>
      <c r="R94" s="177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x14ac:dyDescent="0.25">
      <c r="A95" s="5">
        <f t="shared" si="137"/>
        <v>71</v>
      </c>
      <c r="B95" t="e">
        <f t="shared" si="116"/>
        <v>#DIV/0!</v>
      </c>
      <c r="C95" t="e">
        <f t="shared" si="116"/>
        <v>#DIV/0!</v>
      </c>
      <c r="D95" t="e">
        <f t="shared" si="116"/>
        <v>#DIV/0!</v>
      </c>
      <c r="E95" t="e">
        <f t="shared" si="116"/>
        <v>#DIV/0!</v>
      </c>
      <c r="F95" t="e">
        <f t="shared" si="116"/>
        <v>#DIV/0!</v>
      </c>
      <c r="G95" t="e">
        <f t="shared" si="116"/>
        <v>#DIV/0!</v>
      </c>
      <c r="H95" t="e">
        <f t="shared" si="116"/>
        <v>#DIV/0!</v>
      </c>
      <c r="I95" t="e">
        <f t="shared" si="116"/>
        <v>#DIV/0!</v>
      </c>
      <c r="J95" t="e">
        <f t="shared" si="116"/>
        <v>#DIV/0!</v>
      </c>
      <c r="K95" t="e">
        <f t="shared" si="116"/>
        <v>#DIV/0!</v>
      </c>
      <c r="L95" t="e">
        <f t="array" ref="L95">MMULT(MMULT(B95:E95,Rinv_neu),TRANSPOSE(B95:E95))</f>
        <v>#NAME?</v>
      </c>
      <c r="M95" t="e">
        <f t="shared" ref="M95" si="149">(A95-0.5)/N_</f>
        <v>#NAME?</v>
      </c>
      <c r="N95" t="e">
        <f t="shared" ref="N95" si="150">_xlfn.CHISQ.INV(M95,m_)</f>
        <v>#NAME?</v>
      </c>
      <c r="Q95" s="5">
        <f t="shared" si="144"/>
        <v>5</v>
      </c>
      <c r="R95" s="177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x14ac:dyDescent="0.25">
      <c r="A96" s="5">
        <f t="shared" si="137"/>
        <v>72</v>
      </c>
      <c r="B96" t="e">
        <f t="shared" si="116"/>
        <v>#DIV/0!</v>
      </c>
      <c r="C96" t="e">
        <f t="shared" si="116"/>
        <v>#DIV/0!</v>
      </c>
      <c r="D96" t="e">
        <f t="shared" si="116"/>
        <v>#DIV/0!</v>
      </c>
      <c r="E96" t="e">
        <f t="shared" si="116"/>
        <v>#DIV/0!</v>
      </c>
      <c r="F96" t="e">
        <f t="shared" si="116"/>
        <v>#DIV/0!</v>
      </c>
      <c r="G96" t="e">
        <f t="shared" si="116"/>
        <v>#DIV/0!</v>
      </c>
      <c r="H96" t="e">
        <f t="shared" si="116"/>
        <v>#DIV/0!</v>
      </c>
      <c r="I96" t="e">
        <f t="shared" si="116"/>
        <v>#DIV/0!</v>
      </c>
      <c r="J96" t="e">
        <f t="shared" si="116"/>
        <v>#DIV/0!</v>
      </c>
      <c r="K96" t="e">
        <f t="shared" si="116"/>
        <v>#DIV/0!</v>
      </c>
      <c r="L96" t="e">
        <f t="array" ref="L96">MMULT(MMULT(B96:E96,Rinv_neu),TRANSPOSE(B96:E96))</f>
        <v>#NAME?</v>
      </c>
      <c r="M96" t="e">
        <f t="shared" ref="M96" si="151">(A96-0.5)/N_</f>
        <v>#NAME?</v>
      </c>
      <c r="N96" t="e">
        <f t="shared" ref="N96" si="152">_xlfn.CHISQ.INV(M96,m_)</f>
        <v>#NAME?</v>
      </c>
      <c r="Q96" s="5">
        <f t="shared" si="144"/>
        <v>6</v>
      </c>
      <c r="R96" s="177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x14ac:dyDescent="0.25">
      <c r="A97" s="5">
        <f t="shared" si="137"/>
        <v>73</v>
      </c>
      <c r="B97" t="e">
        <f t="shared" ref="B97:K112" si="153">(S163-S$86)/S$87</f>
        <v>#DIV/0!</v>
      </c>
      <c r="C97" t="e">
        <f t="shared" si="153"/>
        <v>#DIV/0!</v>
      </c>
      <c r="D97" t="e">
        <f t="shared" si="153"/>
        <v>#DIV/0!</v>
      </c>
      <c r="E97" t="e">
        <f t="shared" si="153"/>
        <v>#DIV/0!</v>
      </c>
      <c r="F97" t="e">
        <f t="shared" si="153"/>
        <v>#DIV/0!</v>
      </c>
      <c r="G97" t="e">
        <f t="shared" si="153"/>
        <v>#DIV/0!</v>
      </c>
      <c r="H97" t="e">
        <f t="shared" si="153"/>
        <v>#DIV/0!</v>
      </c>
      <c r="I97" t="e">
        <f t="shared" si="153"/>
        <v>#DIV/0!</v>
      </c>
      <c r="J97" t="e">
        <f t="shared" si="153"/>
        <v>#DIV/0!</v>
      </c>
      <c r="K97" t="e">
        <f t="shared" si="153"/>
        <v>#DIV/0!</v>
      </c>
      <c r="L97" t="e">
        <f t="array" ref="L97">MMULT(MMULT(B97:E97,Rinv_neu),TRANSPOSE(B97:E97))</f>
        <v>#NAME?</v>
      </c>
      <c r="M97" t="e">
        <f t="shared" ref="M97" si="154">(A97-0.5)/N_</f>
        <v>#NAME?</v>
      </c>
      <c r="N97" t="e">
        <f t="shared" ref="N97" si="155">_xlfn.CHISQ.INV(M97,m_)</f>
        <v>#NAME?</v>
      </c>
      <c r="Q97" s="5">
        <f t="shared" si="144"/>
        <v>7</v>
      </c>
      <c r="R97" s="177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x14ac:dyDescent="0.25">
      <c r="A98" s="5">
        <f t="shared" si="137"/>
        <v>74</v>
      </c>
      <c r="B98" t="e">
        <f t="shared" si="153"/>
        <v>#DIV/0!</v>
      </c>
      <c r="C98" t="e">
        <f t="shared" si="153"/>
        <v>#DIV/0!</v>
      </c>
      <c r="D98" t="e">
        <f t="shared" si="153"/>
        <v>#DIV/0!</v>
      </c>
      <c r="E98" t="e">
        <f t="shared" si="153"/>
        <v>#DIV/0!</v>
      </c>
      <c r="F98" t="e">
        <f t="shared" si="153"/>
        <v>#DIV/0!</v>
      </c>
      <c r="G98" t="e">
        <f t="shared" si="153"/>
        <v>#DIV/0!</v>
      </c>
      <c r="H98" t="e">
        <f t="shared" si="153"/>
        <v>#DIV/0!</v>
      </c>
      <c r="I98" t="e">
        <f t="shared" si="153"/>
        <v>#DIV/0!</v>
      </c>
      <c r="J98" t="e">
        <f t="shared" si="153"/>
        <v>#DIV/0!</v>
      </c>
      <c r="K98" t="e">
        <f t="shared" si="153"/>
        <v>#DIV/0!</v>
      </c>
      <c r="L98" t="e">
        <f t="array" ref="L98">MMULT(MMULT(B98:E98,Rinv_neu),TRANSPOSE(B98:E98))</f>
        <v>#NAME?</v>
      </c>
      <c r="M98" t="e">
        <f t="shared" ref="M98" si="156">(A98-0.5)/N_</f>
        <v>#NAME?</v>
      </c>
      <c r="N98" t="e">
        <f t="shared" ref="N98" si="157">_xlfn.CHISQ.INV(M98,m_)</f>
        <v>#NAME?</v>
      </c>
      <c r="Q98" s="5">
        <f t="shared" si="144"/>
        <v>8</v>
      </c>
      <c r="R98" s="177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x14ac:dyDescent="0.25">
      <c r="A99" s="5">
        <f t="shared" si="137"/>
        <v>75</v>
      </c>
      <c r="B99" t="e">
        <f t="shared" si="153"/>
        <v>#DIV/0!</v>
      </c>
      <c r="C99" t="e">
        <f t="shared" si="153"/>
        <v>#DIV/0!</v>
      </c>
      <c r="D99" t="e">
        <f t="shared" si="153"/>
        <v>#DIV/0!</v>
      </c>
      <c r="E99" t="e">
        <f t="shared" si="153"/>
        <v>#DIV/0!</v>
      </c>
      <c r="F99" t="e">
        <f t="shared" si="153"/>
        <v>#DIV/0!</v>
      </c>
      <c r="G99" t="e">
        <f t="shared" si="153"/>
        <v>#DIV/0!</v>
      </c>
      <c r="H99" t="e">
        <f t="shared" si="153"/>
        <v>#DIV/0!</v>
      </c>
      <c r="I99" t="e">
        <f t="shared" si="153"/>
        <v>#DIV/0!</v>
      </c>
      <c r="J99" t="e">
        <f t="shared" si="153"/>
        <v>#DIV/0!</v>
      </c>
      <c r="K99" t="e">
        <f t="shared" si="153"/>
        <v>#DIV/0!</v>
      </c>
      <c r="L99" t="e">
        <f t="array" ref="L99">MMULT(MMULT(B99:E99,Rinv_neu),TRANSPOSE(B99:E99))</f>
        <v>#NAME?</v>
      </c>
      <c r="M99" t="e">
        <f t="shared" ref="M99" si="158">(A99-0.5)/N_</f>
        <v>#NAME?</v>
      </c>
      <c r="N99" t="e">
        <f t="shared" ref="N99" si="159">_xlfn.CHISQ.INV(M99,m_)</f>
        <v>#NAME?</v>
      </c>
      <c r="Q99" s="5">
        <f t="shared" si="144"/>
        <v>9</v>
      </c>
      <c r="R99" s="177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x14ac:dyDescent="0.25">
      <c r="A100" s="5">
        <f t="shared" si="137"/>
        <v>76</v>
      </c>
      <c r="B100" t="e">
        <f t="shared" si="153"/>
        <v>#DIV/0!</v>
      </c>
      <c r="C100" t="e">
        <f t="shared" si="153"/>
        <v>#DIV/0!</v>
      </c>
      <c r="D100" t="e">
        <f t="shared" si="153"/>
        <v>#DIV/0!</v>
      </c>
      <c r="E100" t="e">
        <f t="shared" si="153"/>
        <v>#DIV/0!</v>
      </c>
      <c r="F100" t="e">
        <f t="shared" si="153"/>
        <v>#DIV/0!</v>
      </c>
      <c r="G100" t="e">
        <f t="shared" si="153"/>
        <v>#DIV/0!</v>
      </c>
      <c r="H100" t="e">
        <f t="shared" si="153"/>
        <v>#DIV/0!</v>
      </c>
      <c r="I100" t="e">
        <f t="shared" si="153"/>
        <v>#DIV/0!</v>
      </c>
      <c r="J100" t="e">
        <f t="shared" si="153"/>
        <v>#DIV/0!</v>
      </c>
      <c r="K100" t="e">
        <f t="shared" si="153"/>
        <v>#DIV/0!</v>
      </c>
      <c r="L100" t="e">
        <f t="array" ref="L100">MMULT(MMULT(B100:E100,Rinv_neu),TRANSPOSE(B100:E100))</f>
        <v>#NAME?</v>
      </c>
      <c r="M100" t="e">
        <f t="shared" ref="M100" si="160">(A100-0.5)/N_</f>
        <v>#NAME?</v>
      </c>
      <c r="N100" t="e">
        <f t="shared" ref="N100" si="161">_xlfn.CHISQ.INV(M100,m_)</f>
        <v>#NAME?</v>
      </c>
      <c r="Q100" s="5">
        <f t="shared" si="144"/>
        <v>10</v>
      </c>
      <c r="R100" s="177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x14ac:dyDescent="0.25">
      <c r="A101" s="5">
        <f t="shared" si="137"/>
        <v>77</v>
      </c>
      <c r="B101" t="e">
        <f t="shared" si="153"/>
        <v>#DIV/0!</v>
      </c>
      <c r="C101" t="e">
        <f t="shared" si="153"/>
        <v>#DIV/0!</v>
      </c>
      <c r="D101" t="e">
        <f t="shared" si="153"/>
        <v>#DIV/0!</v>
      </c>
      <c r="E101" t="e">
        <f t="shared" si="153"/>
        <v>#DIV/0!</v>
      </c>
      <c r="F101" t="e">
        <f t="shared" si="153"/>
        <v>#DIV/0!</v>
      </c>
      <c r="G101" t="e">
        <f t="shared" si="153"/>
        <v>#DIV/0!</v>
      </c>
      <c r="H101" t="e">
        <f t="shared" si="153"/>
        <v>#DIV/0!</v>
      </c>
      <c r="I101" t="e">
        <f t="shared" si="153"/>
        <v>#DIV/0!</v>
      </c>
      <c r="J101" t="e">
        <f t="shared" si="153"/>
        <v>#DIV/0!</v>
      </c>
      <c r="K101" t="e">
        <f t="shared" si="153"/>
        <v>#DIV/0!</v>
      </c>
      <c r="L101" t="e">
        <f t="array" ref="L101">MMULT(MMULT(B101:E101,Rinv_neu),TRANSPOSE(B101:E101))</f>
        <v>#NAME?</v>
      </c>
      <c r="M101" t="e">
        <f t="shared" ref="M101" si="162">(A101-0.5)/N_</f>
        <v>#NAME?</v>
      </c>
      <c r="N101" t="e">
        <f t="shared" ref="N101" si="163">_xlfn.CHISQ.INV(M101,m_)</f>
        <v>#NAME?</v>
      </c>
      <c r="Q101" s="5">
        <f t="shared" si="144"/>
        <v>11</v>
      </c>
      <c r="R101" s="177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x14ac:dyDescent="0.25">
      <c r="A102" s="5">
        <f t="shared" si="137"/>
        <v>78</v>
      </c>
      <c r="B102" t="e">
        <f t="shared" si="153"/>
        <v>#DIV/0!</v>
      </c>
      <c r="C102" t="e">
        <f t="shared" si="153"/>
        <v>#DIV/0!</v>
      </c>
      <c r="D102" t="e">
        <f t="shared" si="153"/>
        <v>#DIV/0!</v>
      </c>
      <c r="E102" t="e">
        <f t="shared" si="153"/>
        <v>#DIV/0!</v>
      </c>
      <c r="F102" t="e">
        <f t="shared" si="153"/>
        <v>#DIV/0!</v>
      </c>
      <c r="G102" t="e">
        <f t="shared" si="153"/>
        <v>#DIV/0!</v>
      </c>
      <c r="H102" t="e">
        <f t="shared" si="153"/>
        <v>#DIV/0!</v>
      </c>
      <c r="I102" t="e">
        <f t="shared" si="153"/>
        <v>#DIV/0!</v>
      </c>
      <c r="J102" t="e">
        <f t="shared" si="153"/>
        <v>#DIV/0!</v>
      </c>
      <c r="K102" t="e">
        <f t="shared" si="153"/>
        <v>#DIV/0!</v>
      </c>
      <c r="L102" t="e">
        <f t="array" ref="L102">MMULT(MMULT(B102:E102,Rinv_neu),TRANSPOSE(B102:E102))</f>
        <v>#NAME?</v>
      </c>
      <c r="M102" t="e">
        <f t="shared" ref="M102" si="164">(A102-0.5)/N_</f>
        <v>#NAME?</v>
      </c>
      <c r="N102" t="e">
        <f t="shared" ref="N102" si="165">_xlfn.CHISQ.INV(M102,m_)</f>
        <v>#NAME?</v>
      </c>
      <c r="Q102" s="5">
        <f t="shared" si="144"/>
        <v>12</v>
      </c>
      <c r="R102" s="177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x14ac:dyDescent="0.25">
      <c r="A103" s="5">
        <f t="shared" si="137"/>
        <v>79</v>
      </c>
      <c r="B103" t="e">
        <f t="shared" si="153"/>
        <v>#DIV/0!</v>
      </c>
      <c r="C103" t="e">
        <f t="shared" si="153"/>
        <v>#DIV/0!</v>
      </c>
      <c r="D103" t="e">
        <f t="shared" si="153"/>
        <v>#DIV/0!</v>
      </c>
      <c r="E103" t="e">
        <f t="shared" si="153"/>
        <v>#DIV/0!</v>
      </c>
      <c r="F103" t="e">
        <f t="shared" si="153"/>
        <v>#DIV/0!</v>
      </c>
      <c r="G103" t="e">
        <f t="shared" si="153"/>
        <v>#DIV/0!</v>
      </c>
      <c r="H103" t="e">
        <f t="shared" si="153"/>
        <v>#DIV/0!</v>
      </c>
      <c r="I103" t="e">
        <f t="shared" si="153"/>
        <v>#DIV/0!</v>
      </c>
      <c r="J103" t="e">
        <f t="shared" si="153"/>
        <v>#DIV/0!</v>
      </c>
      <c r="K103" t="e">
        <f t="shared" si="153"/>
        <v>#DIV/0!</v>
      </c>
      <c r="L103" t="e">
        <f t="array" ref="L103">MMULT(MMULT(B103:E103,Rinv_neu),TRANSPOSE(B103:E103))</f>
        <v>#NAME?</v>
      </c>
      <c r="M103" t="e">
        <f t="shared" ref="M103" si="166">(A103-0.5)/N_</f>
        <v>#NAME?</v>
      </c>
      <c r="N103" t="e">
        <f t="shared" ref="N103" si="167">_xlfn.CHISQ.INV(M103,m_)</f>
        <v>#NAME?</v>
      </c>
      <c r="Q103" s="5">
        <f t="shared" si="144"/>
        <v>13</v>
      </c>
      <c r="R103" s="177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x14ac:dyDescent="0.25">
      <c r="A104" s="5">
        <f t="shared" si="137"/>
        <v>80</v>
      </c>
      <c r="B104" t="e">
        <f t="shared" si="153"/>
        <v>#DIV/0!</v>
      </c>
      <c r="C104" t="e">
        <f t="shared" si="153"/>
        <v>#DIV/0!</v>
      </c>
      <c r="D104" t="e">
        <f t="shared" si="153"/>
        <v>#DIV/0!</v>
      </c>
      <c r="E104" t="e">
        <f t="shared" si="153"/>
        <v>#DIV/0!</v>
      </c>
      <c r="F104" t="e">
        <f t="shared" si="153"/>
        <v>#DIV/0!</v>
      </c>
      <c r="G104" t="e">
        <f t="shared" si="153"/>
        <v>#DIV/0!</v>
      </c>
      <c r="H104" t="e">
        <f t="shared" si="153"/>
        <v>#DIV/0!</v>
      </c>
      <c r="I104" t="e">
        <f t="shared" si="153"/>
        <v>#DIV/0!</v>
      </c>
      <c r="J104" t="e">
        <f t="shared" si="153"/>
        <v>#DIV/0!</v>
      </c>
      <c r="K104" t="e">
        <f t="shared" si="153"/>
        <v>#DIV/0!</v>
      </c>
      <c r="L104" t="e">
        <f t="array" ref="L104">MMULT(MMULT(B104:E104,Rinv_neu),TRANSPOSE(B104:E104))</f>
        <v>#NAME?</v>
      </c>
      <c r="M104" t="e">
        <f t="shared" ref="M104" si="168">(A104-0.5)/N_</f>
        <v>#NAME?</v>
      </c>
      <c r="N104" t="e">
        <f t="shared" ref="N104" si="169">_xlfn.CHISQ.INV(M104,m_)</f>
        <v>#NAME?</v>
      </c>
      <c r="Q104" s="5">
        <f t="shared" si="144"/>
        <v>14</v>
      </c>
      <c r="R104" s="177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x14ac:dyDescent="0.25">
      <c r="A105" s="5">
        <f t="shared" si="137"/>
        <v>81</v>
      </c>
      <c r="B105" t="e">
        <f t="shared" si="153"/>
        <v>#DIV/0!</v>
      </c>
      <c r="C105" t="e">
        <f t="shared" si="153"/>
        <v>#DIV/0!</v>
      </c>
      <c r="D105" t="e">
        <f t="shared" si="153"/>
        <v>#DIV/0!</v>
      </c>
      <c r="E105" t="e">
        <f t="shared" si="153"/>
        <v>#DIV/0!</v>
      </c>
      <c r="F105" t="e">
        <f t="shared" si="153"/>
        <v>#DIV/0!</v>
      </c>
      <c r="G105" t="e">
        <f t="shared" si="153"/>
        <v>#DIV/0!</v>
      </c>
      <c r="H105" t="e">
        <f t="shared" si="153"/>
        <v>#DIV/0!</v>
      </c>
      <c r="I105" t="e">
        <f t="shared" si="153"/>
        <v>#DIV/0!</v>
      </c>
      <c r="J105" t="e">
        <f t="shared" si="153"/>
        <v>#DIV/0!</v>
      </c>
      <c r="K105" t="e">
        <f t="shared" si="153"/>
        <v>#DIV/0!</v>
      </c>
      <c r="L105" t="e">
        <f t="array" ref="L105">MMULT(MMULT(B105:E105,Rinv_neu),TRANSPOSE(B105:E105))</f>
        <v>#NAME?</v>
      </c>
      <c r="M105" t="e">
        <f t="shared" ref="M105" si="170">(A105-0.5)/N_</f>
        <v>#NAME?</v>
      </c>
      <c r="N105" t="e">
        <f t="shared" ref="N105" si="171">_xlfn.CHISQ.INV(M105,m_)</f>
        <v>#NAME?</v>
      </c>
      <c r="Q105" s="5">
        <f t="shared" si="144"/>
        <v>15</v>
      </c>
      <c r="R105" s="177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x14ac:dyDescent="0.25">
      <c r="A106" s="5">
        <f t="shared" si="137"/>
        <v>82</v>
      </c>
      <c r="B106" t="e">
        <f t="shared" si="153"/>
        <v>#DIV/0!</v>
      </c>
      <c r="C106" t="e">
        <f t="shared" si="153"/>
        <v>#DIV/0!</v>
      </c>
      <c r="D106" t="e">
        <f t="shared" si="153"/>
        <v>#DIV/0!</v>
      </c>
      <c r="E106" t="e">
        <f t="shared" si="153"/>
        <v>#DIV/0!</v>
      </c>
      <c r="F106" t="e">
        <f t="shared" si="153"/>
        <v>#DIV/0!</v>
      </c>
      <c r="G106" t="e">
        <f t="shared" si="153"/>
        <v>#DIV/0!</v>
      </c>
      <c r="H106" t="e">
        <f t="shared" si="153"/>
        <v>#DIV/0!</v>
      </c>
      <c r="I106" t="e">
        <f t="shared" si="153"/>
        <v>#DIV/0!</v>
      </c>
      <c r="J106" t="e">
        <f t="shared" si="153"/>
        <v>#DIV/0!</v>
      </c>
      <c r="K106" t="e">
        <f t="shared" si="153"/>
        <v>#DIV/0!</v>
      </c>
      <c r="L106" t="e">
        <f t="array" ref="L106">MMULT(MMULT(B106:E106,Rinv_neu),TRANSPOSE(B106:E106))</f>
        <v>#NAME?</v>
      </c>
      <c r="M106" t="e">
        <f t="shared" ref="M106" si="172">(A106-0.5)/N_</f>
        <v>#NAME?</v>
      </c>
      <c r="N106" t="e">
        <f t="shared" ref="N106" si="173">_xlfn.CHISQ.INV(M106,m_)</f>
        <v>#NAME?</v>
      </c>
      <c r="Q106" s="5">
        <f t="shared" si="144"/>
        <v>16</v>
      </c>
      <c r="R106" s="177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x14ac:dyDescent="0.25">
      <c r="A107" s="5">
        <f t="shared" si="137"/>
        <v>83</v>
      </c>
      <c r="B107" t="e">
        <f t="shared" si="153"/>
        <v>#DIV/0!</v>
      </c>
      <c r="C107" t="e">
        <f t="shared" si="153"/>
        <v>#DIV/0!</v>
      </c>
      <c r="D107" t="e">
        <f t="shared" si="153"/>
        <v>#DIV/0!</v>
      </c>
      <c r="E107" t="e">
        <f t="shared" si="153"/>
        <v>#DIV/0!</v>
      </c>
      <c r="F107" t="e">
        <f t="shared" si="153"/>
        <v>#DIV/0!</v>
      </c>
      <c r="G107" t="e">
        <f t="shared" si="153"/>
        <v>#DIV/0!</v>
      </c>
      <c r="H107" t="e">
        <f t="shared" si="153"/>
        <v>#DIV/0!</v>
      </c>
      <c r="I107" t="e">
        <f t="shared" si="153"/>
        <v>#DIV/0!</v>
      </c>
      <c r="J107" t="e">
        <f t="shared" si="153"/>
        <v>#DIV/0!</v>
      </c>
      <c r="K107" t="e">
        <f t="shared" si="153"/>
        <v>#DIV/0!</v>
      </c>
      <c r="L107" t="e">
        <f t="array" ref="L107">MMULT(MMULT(B107:E107,Rinv_neu),TRANSPOSE(B107:E107))</f>
        <v>#NAME?</v>
      </c>
      <c r="M107" t="e">
        <f t="shared" ref="M107" si="174">(A107-0.5)/N_</f>
        <v>#NAME?</v>
      </c>
      <c r="N107" t="e">
        <f t="shared" ref="N107" si="175">_xlfn.CHISQ.INV(M107,m_)</f>
        <v>#NAME?</v>
      </c>
      <c r="Q107" s="5">
        <f t="shared" si="144"/>
        <v>17</v>
      </c>
      <c r="R107" s="177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x14ac:dyDescent="0.25">
      <c r="A108" s="5">
        <f t="shared" si="137"/>
        <v>84</v>
      </c>
      <c r="B108" t="e">
        <f t="shared" si="153"/>
        <v>#DIV/0!</v>
      </c>
      <c r="C108" t="e">
        <f t="shared" si="153"/>
        <v>#DIV/0!</v>
      </c>
      <c r="D108" t="e">
        <f t="shared" si="153"/>
        <v>#DIV/0!</v>
      </c>
      <c r="E108" t="e">
        <f t="shared" si="153"/>
        <v>#DIV/0!</v>
      </c>
      <c r="F108" t="e">
        <f t="shared" si="153"/>
        <v>#DIV/0!</v>
      </c>
      <c r="G108" t="e">
        <f t="shared" si="153"/>
        <v>#DIV/0!</v>
      </c>
      <c r="H108" t="e">
        <f t="shared" si="153"/>
        <v>#DIV/0!</v>
      </c>
      <c r="I108" t="e">
        <f t="shared" si="153"/>
        <v>#DIV/0!</v>
      </c>
      <c r="J108" t="e">
        <f t="shared" si="153"/>
        <v>#DIV/0!</v>
      </c>
      <c r="K108" t="e">
        <f t="shared" si="153"/>
        <v>#DIV/0!</v>
      </c>
      <c r="L108" t="e">
        <f t="array" ref="L108">MMULT(MMULT(B108:E108,Rinv_neu),TRANSPOSE(B108:E108))</f>
        <v>#NAME?</v>
      </c>
      <c r="M108" t="e">
        <f t="shared" ref="M108" si="176">(A108-0.5)/N_</f>
        <v>#NAME?</v>
      </c>
      <c r="N108" t="e">
        <f t="shared" ref="N108" si="177">_xlfn.CHISQ.INV(M108,m_)</f>
        <v>#NAME?</v>
      </c>
      <c r="Q108" s="5">
        <f t="shared" si="144"/>
        <v>18</v>
      </c>
      <c r="R108" s="177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x14ac:dyDescent="0.25">
      <c r="A109" s="5">
        <f t="shared" si="137"/>
        <v>85</v>
      </c>
      <c r="B109" t="e">
        <f t="shared" si="153"/>
        <v>#DIV/0!</v>
      </c>
      <c r="C109" t="e">
        <f t="shared" si="153"/>
        <v>#DIV/0!</v>
      </c>
      <c r="D109" t="e">
        <f t="shared" si="153"/>
        <v>#DIV/0!</v>
      </c>
      <c r="E109" t="e">
        <f t="shared" si="153"/>
        <v>#DIV/0!</v>
      </c>
      <c r="F109" t="e">
        <f t="shared" si="153"/>
        <v>#DIV/0!</v>
      </c>
      <c r="G109" t="e">
        <f t="shared" si="153"/>
        <v>#DIV/0!</v>
      </c>
      <c r="H109" t="e">
        <f t="shared" si="153"/>
        <v>#DIV/0!</v>
      </c>
      <c r="I109" t="e">
        <f t="shared" si="153"/>
        <v>#DIV/0!</v>
      </c>
      <c r="J109" t="e">
        <f t="shared" si="153"/>
        <v>#DIV/0!</v>
      </c>
      <c r="K109" t="e">
        <f t="shared" si="153"/>
        <v>#DIV/0!</v>
      </c>
      <c r="L109" t="e">
        <f t="array" ref="L109">MMULT(MMULT(B109:E109,Rinv_neu),TRANSPOSE(B109:E109))</f>
        <v>#NAME?</v>
      </c>
      <c r="M109" t="e">
        <f t="shared" ref="M109" si="178">(A109-0.5)/N_</f>
        <v>#NAME?</v>
      </c>
      <c r="N109" t="e">
        <f t="shared" ref="N109" si="179">_xlfn.CHISQ.INV(M109,m_)</f>
        <v>#NAME?</v>
      </c>
      <c r="Q109" s="5">
        <f t="shared" si="144"/>
        <v>19</v>
      </c>
      <c r="R109" s="177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x14ac:dyDescent="0.25">
      <c r="A110" s="5">
        <f t="shared" si="137"/>
        <v>86</v>
      </c>
      <c r="B110" t="e">
        <f t="shared" si="153"/>
        <v>#DIV/0!</v>
      </c>
      <c r="C110" t="e">
        <f t="shared" si="153"/>
        <v>#DIV/0!</v>
      </c>
      <c r="D110" t="e">
        <f t="shared" si="153"/>
        <v>#DIV/0!</v>
      </c>
      <c r="E110" t="e">
        <f t="shared" si="153"/>
        <v>#DIV/0!</v>
      </c>
      <c r="F110" t="e">
        <f t="shared" si="153"/>
        <v>#DIV/0!</v>
      </c>
      <c r="G110" t="e">
        <f t="shared" si="153"/>
        <v>#DIV/0!</v>
      </c>
      <c r="H110" t="e">
        <f t="shared" si="153"/>
        <v>#DIV/0!</v>
      </c>
      <c r="I110" t="e">
        <f t="shared" si="153"/>
        <v>#DIV/0!</v>
      </c>
      <c r="J110" t="e">
        <f t="shared" si="153"/>
        <v>#DIV/0!</v>
      </c>
      <c r="K110" t="e">
        <f t="shared" si="153"/>
        <v>#DIV/0!</v>
      </c>
      <c r="L110" t="e">
        <f t="array" ref="L110">MMULT(MMULT(B110:E110,Rinv_neu),TRANSPOSE(B110:E110))</f>
        <v>#NAME?</v>
      </c>
      <c r="M110" t="e">
        <f t="shared" ref="M110" si="180">(A110-0.5)/N_</f>
        <v>#NAME?</v>
      </c>
      <c r="N110" t="e">
        <f t="shared" ref="N110" si="181">_xlfn.CHISQ.INV(M110,m_)</f>
        <v>#NAME?</v>
      </c>
      <c r="Q110" s="5">
        <f t="shared" si="144"/>
        <v>20</v>
      </c>
      <c r="R110" s="177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x14ac:dyDescent="0.25">
      <c r="A111" s="5">
        <f t="shared" si="137"/>
        <v>87</v>
      </c>
      <c r="B111" t="e">
        <f t="shared" si="153"/>
        <v>#DIV/0!</v>
      </c>
      <c r="C111" t="e">
        <f t="shared" si="153"/>
        <v>#DIV/0!</v>
      </c>
      <c r="D111" t="e">
        <f t="shared" si="153"/>
        <v>#DIV/0!</v>
      </c>
      <c r="E111" t="e">
        <f t="shared" si="153"/>
        <v>#DIV/0!</v>
      </c>
      <c r="F111" t="e">
        <f t="shared" si="153"/>
        <v>#DIV/0!</v>
      </c>
      <c r="G111" t="e">
        <f t="shared" si="153"/>
        <v>#DIV/0!</v>
      </c>
      <c r="H111" t="e">
        <f t="shared" si="153"/>
        <v>#DIV/0!</v>
      </c>
      <c r="I111" t="e">
        <f t="shared" si="153"/>
        <v>#DIV/0!</v>
      </c>
      <c r="J111" t="e">
        <f t="shared" si="153"/>
        <v>#DIV/0!</v>
      </c>
      <c r="K111" t="e">
        <f t="shared" si="153"/>
        <v>#DIV/0!</v>
      </c>
      <c r="L111" t="e">
        <f t="array" ref="L111">MMULT(MMULT(B111:E111,Rinv_neu),TRANSPOSE(B111:E111))</f>
        <v>#NAME?</v>
      </c>
      <c r="M111" t="e">
        <f t="shared" ref="M111" si="182">(A111-0.5)/N_</f>
        <v>#NAME?</v>
      </c>
      <c r="N111" t="e">
        <f t="shared" ref="N111" si="183">_xlfn.CHISQ.INV(M111,m_)</f>
        <v>#NAME?</v>
      </c>
      <c r="Q111" s="5">
        <f t="shared" si="144"/>
        <v>21</v>
      </c>
      <c r="R111" s="177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x14ac:dyDescent="0.25">
      <c r="A112" s="5">
        <f t="shared" si="137"/>
        <v>88</v>
      </c>
      <c r="B112" t="e">
        <f t="shared" si="153"/>
        <v>#DIV/0!</v>
      </c>
      <c r="C112" t="e">
        <f t="shared" si="153"/>
        <v>#DIV/0!</v>
      </c>
      <c r="D112" t="e">
        <f t="shared" si="153"/>
        <v>#DIV/0!</v>
      </c>
      <c r="E112" t="e">
        <f t="shared" si="153"/>
        <v>#DIV/0!</v>
      </c>
      <c r="F112" t="e">
        <f t="shared" si="153"/>
        <v>#DIV/0!</v>
      </c>
      <c r="G112" t="e">
        <f t="shared" si="153"/>
        <v>#DIV/0!</v>
      </c>
      <c r="H112" t="e">
        <f t="shared" si="153"/>
        <v>#DIV/0!</v>
      </c>
      <c r="I112" t="e">
        <f t="shared" si="153"/>
        <v>#DIV/0!</v>
      </c>
      <c r="J112" t="e">
        <f t="shared" si="153"/>
        <v>#DIV/0!</v>
      </c>
      <c r="K112" t="e">
        <f t="shared" si="153"/>
        <v>#DIV/0!</v>
      </c>
      <c r="L112" t="e">
        <f t="array" ref="L112">MMULT(MMULT(B112:E112,Rinv_neu),TRANSPOSE(B112:E112))</f>
        <v>#NAME?</v>
      </c>
      <c r="M112" t="e">
        <f t="shared" ref="M112" si="184">(A112-0.5)/N_</f>
        <v>#NAME?</v>
      </c>
      <c r="N112" t="e">
        <f t="shared" ref="N112" si="185">_xlfn.CHISQ.INV(M112,m_)</f>
        <v>#NAME?</v>
      </c>
      <c r="Q112" s="5">
        <f t="shared" si="144"/>
        <v>22</v>
      </c>
      <c r="R112" s="177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x14ac:dyDescent="0.25">
      <c r="A113" s="5">
        <f t="shared" si="137"/>
        <v>89</v>
      </c>
      <c r="B113" t="e">
        <f t="shared" ref="B113:K128" si="186">(S179-S$86)/S$87</f>
        <v>#DIV/0!</v>
      </c>
      <c r="C113" t="e">
        <f t="shared" si="186"/>
        <v>#DIV/0!</v>
      </c>
      <c r="D113" t="e">
        <f t="shared" si="186"/>
        <v>#DIV/0!</v>
      </c>
      <c r="E113" t="e">
        <f t="shared" si="186"/>
        <v>#DIV/0!</v>
      </c>
      <c r="F113" t="e">
        <f t="shared" si="186"/>
        <v>#DIV/0!</v>
      </c>
      <c r="G113" t="e">
        <f t="shared" si="186"/>
        <v>#DIV/0!</v>
      </c>
      <c r="H113" t="e">
        <f t="shared" si="186"/>
        <v>#DIV/0!</v>
      </c>
      <c r="I113" t="e">
        <f t="shared" si="186"/>
        <v>#DIV/0!</v>
      </c>
      <c r="J113" t="e">
        <f t="shared" si="186"/>
        <v>#DIV/0!</v>
      </c>
      <c r="K113" t="e">
        <f t="shared" si="186"/>
        <v>#DIV/0!</v>
      </c>
      <c r="L113" t="e">
        <f t="array" ref="L113">MMULT(MMULT(B113:E113,Rinv_neu),TRANSPOSE(B113:E113))</f>
        <v>#NAME?</v>
      </c>
      <c r="M113" t="e">
        <f t="shared" ref="M113" si="187">(A113-0.5)/N_</f>
        <v>#NAME?</v>
      </c>
      <c r="N113" t="e">
        <f t="shared" ref="N113" si="188">_xlfn.CHISQ.INV(M113,m_)</f>
        <v>#NAME?</v>
      </c>
      <c r="Q113" s="5">
        <f t="shared" si="144"/>
        <v>23</v>
      </c>
      <c r="R113" s="177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x14ac:dyDescent="0.25">
      <c r="A114" s="5">
        <f t="shared" si="137"/>
        <v>90</v>
      </c>
      <c r="B114" t="e">
        <f t="shared" si="186"/>
        <v>#DIV/0!</v>
      </c>
      <c r="C114" t="e">
        <f t="shared" si="186"/>
        <v>#DIV/0!</v>
      </c>
      <c r="D114" t="e">
        <f t="shared" si="186"/>
        <v>#DIV/0!</v>
      </c>
      <c r="E114" t="e">
        <f t="shared" si="186"/>
        <v>#DIV/0!</v>
      </c>
      <c r="F114" t="e">
        <f t="shared" si="186"/>
        <v>#DIV/0!</v>
      </c>
      <c r="G114" t="e">
        <f t="shared" si="186"/>
        <v>#DIV/0!</v>
      </c>
      <c r="H114" t="e">
        <f t="shared" si="186"/>
        <v>#DIV/0!</v>
      </c>
      <c r="I114" t="e">
        <f t="shared" si="186"/>
        <v>#DIV/0!</v>
      </c>
      <c r="J114" t="e">
        <f t="shared" si="186"/>
        <v>#DIV/0!</v>
      </c>
      <c r="K114" t="e">
        <f t="shared" si="186"/>
        <v>#DIV/0!</v>
      </c>
      <c r="L114" t="e">
        <f t="array" ref="L114">MMULT(MMULT(B114:E114,Rinv_neu),TRANSPOSE(B114:E114))</f>
        <v>#NAME?</v>
      </c>
      <c r="M114" t="e">
        <f t="shared" ref="M114" si="189">(A114-0.5)/N_</f>
        <v>#NAME?</v>
      </c>
      <c r="N114" t="e">
        <f t="shared" ref="N114" si="190">_xlfn.CHISQ.INV(M114,m_)</f>
        <v>#NAME?</v>
      </c>
      <c r="Q114" s="5">
        <f t="shared" si="144"/>
        <v>24</v>
      </c>
      <c r="R114" s="177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x14ac:dyDescent="0.25">
      <c r="A115" s="5">
        <f t="shared" si="137"/>
        <v>91</v>
      </c>
      <c r="B115" t="e">
        <f t="shared" si="186"/>
        <v>#DIV/0!</v>
      </c>
      <c r="C115" t="e">
        <f t="shared" si="186"/>
        <v>#DIV/0!</v>
      </c>
      <c r="D115" t="e">
        <f t="shared" si="186"/>
        <v>#DIV/0!</v>
      </c>
      <c r="E115" t="e">
        <f t="shared" si="186"/>
        <v>#DIV/0!</v>
      </c>
      <c r="F115" t="e">
        <f t="shared" si="186"/>
        <v>#DIV/0!</v>
      </c>
      <c r="G115" t="e">
        <f t="shared" si="186"/>
        <v>#DIV/0!</v>
      </c>
      <c r="H115" t="e">
        <f t="shared" si="186"/>
        <v>#DIV/0!</v>
      </c>
      <c r="I115" t="e">
        <f t="shared" si="186"/>
        <v>#DIV/0!</v>
      </c>
      <c r="J115" t="e">
        <f t="shared" si="186"/>
        <v>#DIV/0!</v>
      </c>
      <c r="K115" t="e">
        <f t="shared" si="186"/>
        <v>#DIV/0!</v>
      </c>
      <c r="L115" t="e">
        <f t="array" ref="L115">MMULT(MMULT(B115:E115,Rinv_neu),TRANSPOSE(B115:E115))</f>
        <v>#NAME?</v>
      </c>
      <c r="M115" t="e">
        <f t="shared" ref="M115" si="191">(A115-0.5)/N_</f>
        <v>#NAME?</v>
      </c>
      <c r="N115" t="e">
        <f t="shared" ref="N115" si="192">_xlfn.CHISQ.INV(M115,m_)</f>
        <v>#NAME?</v>
      </c>
      <c r="Q115" s="5">
        <f t="shared" si="144"/>
        <v>25</v>
      </c>
      <c r="R115" s="177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x14ac:dyDescent="0.25">
      <c r="A116" s="5">
        <f t="shared" si="137"/>
        <v>92</v>
      </c>
      <c r="B116" t="e">
        <f t="shared" si="186"/>
        <v>#DIV/0!</v>
      </c>
      <c r="C116" t="e">
        <f t="shared" si="186"/>
        <v>#DIV/0!</v>
      </c>
      <c r="D116" t="e">
        <f t="shared" si="186"/>
        <v>#DIV/0!</v>
      </c>
      <c r="E116" t="e">
        <f t="shared" si="186"/>
        <v>#DIV/0!</v>
      </c>
      <c r="F116" t="e">
        <f t="shared" si="186"/>
        <v>#DIV/0!</v>
      </c>
      <c r="G116" t="e">
        <f t="shared" si="186"/>
        <v>#DIV/0!</v>
      </c>
      <c r="H116" t="e">
        <f t="shared" si="186"/>
        <v>#DIV/0!</v>
      </c>
      <c r="I116" t="e">
        <f t="shared" si="186"/>
        <v>#DIV/0!</v>
      </c>
      <c r="J116" t="e">
        <f t="shared" si="186"/>
        <v>#DIV/0!</v>
      </c>
      <c r="K116" t="e">
        <f t="shared" si="186"/>
        <v>#DIV/0!</v>
      </c>
      <c r="L116" t="e">
        <f t="array" ref="L116">MMULT(MMULT(B116:E116,Rinv_neu),TRANSPOSE(B116:E116))</f>
        <v>#NAME?</v>
      </c>
      <c r="M116" t="e">
        <f t="shared" ref="M116" si="193">(A116-0.5)/N_</f>
        <v>#NAME?</v>
      </c>
      <c r="N116" t="e">
        <f t="shared" ref="N116" si="194">_xlfn.CHISQ.INV(M116,m_)</f>
        <v>#NAME?</v>
      </c>
      <c r="Q116" s="5">
        <f t="shared" si="144"/>
        <v>26</v>
      </c>
      <c r="R116" s="177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x14ac:dyDescent="0.25">
      <c r="A117" s="5">
        <f t="shared" si="137"/>
        <v>93</v>
      </c>
      <c r="B117" t="e">
        <f t="shared" si="186"/>
        <v>#DIV/0!</v>
      </c>
      <c r="C117" t="e">
        <f t="shared" si="186"/>
        <v>#DIV/0!</v>
      </c>
      <c r="D117" t="e">
        <f t="shared" si="186"/>
        <v>#DIV/0!</v>
      </c>
      <c r="E117" t="e">
        <f t="shared" si="186"/>
        <v>#DIV/0!</v>
      </c>
      <c r="F117" t="e">
        <f t="shared" si="186"/>
        <v>#DIV/0!</v>
      </c>
      <c r="G117" t="e">
        <f t="shared" si="186"/>
        <v>#DIV/0!</v>
      </c>
      <c r="H117" t="e">
        <f t="shared" si="186"/>
        <v>#DIV/0!</v>
      </c>
      <c r="I117" t="e">
        <f t="shared" si="186"/>
        <v>#DIV/0!</v>
      </c>
      <c r="J117" t="e">
        <f t="shared" si="186"/>
        <v>#DIV/0!</v>
      </c>
      <c r="K117" t="e">
        <f t="shared" si="186"/>
        <v>#DIV/0!</v>
      </c>
      <c r="L117" t="e">
        <f t="array" ref="L117">MMULT(MMULT(B117:E117,Rinv_neu),TRANSPOSE(B117:E117))</f>
        <v>#NAME?</v>
      </c>
      <c r="M117" t="e">
        <f t="shared" ref="M117" si="195">(A117-0.5)/N_</f>
        <v>#NAME?</v>
      </c>
      <c r="N117" t="e">
        <f t="shared" ref="N117" si="196">_xlfn.CHISQ.INV(M117,m_)</f>
        <v>#NAME?</v>
      </c>
      <c r="Q117" s="5">
        <f t="shared" si="144"/>
        <v>27</v>
      </c>
      <c r="R117" s="177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x14ac:dyDescent="0.25">
      <c r="A118" s="5">
        <f t="shared" si="137"/>
        <v>94</v>
      </c>
      <c r="B118" t="e">
        <f t="shared" si="186"/>
        <v>#DIV/0!</v>
      </c>
      <c r="C118" t="e">
        <f t="shared" si="186"/>
        <v>#DIV/0!</v>
      </c>
      <c r="D118" t="e">
        <f t="shared" si="186"/>
        <v>#DIV/0!</v>
      </c>
      <c r="E118" t="e">
        <f t="shared" si="186"/>
        <v>#DIV/0!</v>
      </c>
      <c r="F118" t="e">
        <f t="shared" si="186"/>
        <v>#DIV/0!</v>
      </c>
      <c r="G118" t="e">
        <f t="shared" si="186"/>
        <v>#DIV/0!</v>
      </c>
      <c r="H118" t="e">
        <f t="shared" si="186"/>
        <v>#DIV/0!</v>
      </c>
      <c r="I118" t="e">
        <f t="shared" si="186"/>
        <v>#DIV/0!</v>
      </c>
      <c r="J118" t="e">
        <f t="shared" si="186"/>
        <v>#DIV/0!</v>
      </c>
      <c r="K118" t="e">
        <f t="shared" si="186"/>
        <v>#DIV/0!</v>
      </c>
      <c r="L118" t="e">
        <f t="array" ref="L118">MMULT(MMULT(B118:E118,Rinv_neu),TRANSPOSE(B118:E118))</f>
        <v>#NAME?</v>
      </c>
      <c r="M118" t="e">
        <f t="shared" ref="M118" si="197">(A118-0.5)/N_</f>
        <v>#NAME?</v>
      </c>
      <c r="N118" t="e">
        <f t="shared" ref="N118" si="198">_xlfn.CHISQ.INV(M118,m_)</f>
        <v>#NAME?</v>
      </c>
      <c r="Q118" s="5">
        <f t="shared" si="144"/>
        <v>28</v>
      </c>
      <c r="R118" s="177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x14ac:dyDescent="0.25">
      <c r="A119" s="5">
        <f t="shared" si="137"/>
        <v>95</v>
      </c>
      <c r="B119" t="e">
        <f t="shared" si="186"/>
        <v>#DIV/0!</v>
      </c>
      <c r="C119" t="e">
        <f t="shared" si="186"/>
        <v>#DIV/0!</v>
      </c>
      <c r="D119" t="e">
        <f t="shared" si="186"/>
        <v>#DIV/0!</v>
      </c>
      <c r="E119" t="e">
        <f t="shared" si="186"/>
        <v>#DIV/0!</v>
      </c>
      <c r="F119" t="e">
        <f t="shared" si="186"/>
        <v>#DIV/0!</v>
      </c>
      <c r="G119" t="e">
        <f t="shared" si="186"/>
        <v>#DIV/0!</v>
      </c>
      <c r="H119" t="e">
        <f t="shared" si="186"/>
        <v>#DIV/0!</v>
      </c>
      <c r="I119" t="e">
        <f t="shared" si="186"/>
        <v>#DIV/0!</v>
      </c>
      <c r="J119" t="e">
        <f t="shared" si="186"/>
        <v>#DIV/0!</v>
      </c>
      <c r="K119" t="e">
        <f t="shared" si="186"/>
        <v>#DIV/0!</v>
      </c>
      <c r="L119" t="e">
        <f t="array" ref="L119">MMULT(MMULT(B119:E119,Rinv_neu),TRANSPOSE(B119:E119))</f>
        <v>#NAME?</v>
      </c>
      <c r="M119" t="e">
        <f t="shared" ref="M119" si="199">(A119-0.5)/N_</f>
        <v>#NAME?</v>
      </c>
      <c r="N119" t="e">
        <f t="shared" ref="N119" si="200">_xlfn.CHISQ.INV(M119,m_)</f>
        <v>#NAME?</v>
      </c>
      <c r="Q119" s="5">
        <f t="shared" si="144"/>
        <v>29</v>
      </c>
      <c r="R119" s="177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x14ac:dyDescent="0.25">
      <c r="A120" s="5">
        <f t="shared" si="137"/>
        <v>96</v>
      </c>
      <c r="B120" t="e">
        <f t="shared" si="186"/>
        <v>#DIV/0!</v>
      </c>
      <c r="C120" t="e">
        <f t="shared" si="186"/>
        <v>#DIV/0!</v>
      </c>
      <c r="D120" t="e">
        <f t="shared" si="186"/>
        <v>#DIV/0!</v>
      </c>
      <c r="E120" t="e">
        <f t="shared" si="186"/>
        <v>#DIV/0!</v>
      </c>
      <c r="F120" t="e">
        <f t="shared" si="186"/>
        <v>#DIV/0!</v>
      </c>
      <c r="G120" t="e">
        <f t="shared" si="186"/>
        <v>#DIV/0!</v>
      </c>
      <c r="H120" t="e">
        <f t="shared" si="186"/>
        <v>#DIV/0!</v>
      </c>
      <c r="I120" t="e">
        <f t="shared" si="186"/>
        <v>#DIV/0!</v>
      </c>
      <c r="J120" t="e">
        <f t="shared" si="186"/>
        <v>#DIV/0!</v>
      </c>
      <c r="K120" t="e">
        <f t="shared" si="186"/>
        <v>#DIV/0!</v>
      </c>
      <c r="L120" t="e">
        <f t="array" ref="L120">MMULT(MMULT(B120:E120,Rinv_neu),TRANSPOSE(B120:E120))</f>
        <v>#NAME?</v>
      </c>
      <c r="M120" t="e">
        <f t="shared" ref="M120" si="201">(A120-0.5)/N_</f>
        <v>#NAME?</v>
      </c>
      <c r="N120" t="e">
        <f t="shared" ref="N120" si="202">_xlfn.CHISQ.INV(M120,m_)</f>
        <v>#NAME?</v>
      </c>
      <c r="Q120" s="5">
        <f t="shared" si="144"/>
        <v>30</v>
      </c>
      <c r="R120" s="177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x14ac:dyDescent="0.25">
      <c r="A121" s="5">
        <f t="shared" si="137"/>
        <v>97</v>
      </c>
      <c r="B121" t="e">
        <f t="shared" si="186"/>
        <v>#DIV/0!</v>
      </c>
      <c r="C121" t="e">
        <f t="shared" si="186"/>
        <v>#DIV/0!</v>
      </c>
      <c r="D121" t="e">
        <f t="shared" si="186"/>
        <v>#DIV/0!</v>
      </c>
      <c r="E121" t="e">
        <f t="shared" si="186"/>
        <v>#DIV/0!</v>
      </c>
      <c r="F121" t="e">
        <f t="shared" si="186"/>
        <v>#DIV/0!</v>
      </c>
      <c r="G121" t="e">
        <f t="shared" si="186"/>
        <v>#DIV/0!</v>
      </c>
      <c r="H121" t="e">
        <f t="shared" si="186"/>
        <v>#DIV/0!</v>
      </c>
      <c r="I121" t="e">
        <f t="shared" si="186"/>
        <v>#DIV/0!</v>
      </c>
      <c r="J121" t="e">
        <f t="shared" si="186"/>
        <v>#DIV/0!</v>
      </c>
      <c r="K121" t="e">
        <f t="shared" si="186"/>
        <v>#DIV/0!</v>
      </c>
      <c r="L121" t="e">
        <f t="array" ref="L121">MMULT(MMULT(B121:E121,Rinv_neu),TRANSPOSE(B121:E121))</f>
        <v>#NAME?</v>
      </c>
      <c r="M121" t="e">
        <f t="shared" ref="M121" si="203">(A121-0.5)/N_</f>
        <v>#NAME?</v>
      </c>
      <c r="N121" t="e">
        <f t="shared" ref="N121" si="204">_xlfn.CHISQ.INV(M121,m_)</f>
        <v>#NAME?</v>
      </c>
      <c r="Q121" s="5">
        <f t="shared" si="144"/>
        <v>31</v>
      </c>
      <c r="R121" s="177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x14ac:dyDescent="0.25">
      <c r="A122" s="5">
        <f t="shared" si="137"/>
        <v>98</v>
      </c>
      <c r="B122" t="e">
        <f t="shared" si="186"/>
        <v>#DIV/0!</v>
      </c>
      <c r="C122" t="e">
        <f t="shared" si="186"/>
        <v>#DIV/0!</v>
      </c>
      <c r="D122" t="e">
        <f t="shared" si="186"/>
        <v>#DIV/0!</v>
      </c>
      <c r="E122" t="e">
        <f t="shared" si="186"/>
        <v>#DIV/0!</v>
      </c>
      <c r="F122" t="e">
        <f t="shared" si="186"/>
        <v>#DIV/0!</v>
      </c>
      <c r="G122" t="e">
        <f t="shared" si="186"/>
        <v>#DIV/0!</v>
      </c>
      <c r="H122" t="e">
        <f t="shared" si="186"/>
        <v>#DIV/0!</v>
      </c>
      <c r="I122" t="e">
        <f t="shared" si="186"/>
        <v>#DIV/0!</v>
      </c>
      <c r="J122" t="e">
        <f t="shared" si="186"/>
        <v>#DIV/0!</v>
      </c>
      <c r="K122" t="e">
        <f t="shared" si="186"/>
        <v>#DIV/0!</v>
      </c>
      <c r="L122" t="e">
        <f t="array" ref="L122">MMULT(MMULT(B122:E122,Rinv_neu),TRANSPOSE(B122:E122))</f>
        <v>#NAME?</v>
      </c>
      <c r="M122" t="e">
        <f t="shared" ref="M122" si="205">(A122-0.5)/N_</f>
        <v>#NAME?</v>
      </c>
      <c r="N122" t="e">
        <f t="shared" ref="N122" si="206">_xlfn.CHISQ.INV(M122,m_)</f>
        <v>#NAME?</v>
      </c>
      <c r="Q122" s="5">
        <f t="shared" si="144"/>
        <v>32</v>
      </c>
      <c r="R122" s="177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x14ac:dyDescent="0.25">
      <c r="A123" s="5">
        <f t="shared" si="137"/>
        <v>99</v>
      </c>
      <c r="B123" t="e">
        <f t="shared" si="186"/>
        <v>#DIV/0!</v>
      </c>
      <c r="C123" t="e">
        <f t="shared" si="186"/>
        <v>#DIV/0!</v>
      </c>
      <c r="D123" t="e">
        <f t="shared" si="186"/>
        <v>#DIV/0!</v>
      </c>
      <c r="E123" t="e">
        <f t="shared" si="186"/>
        <v>#DIV/0!</v>
      </c>
      <c r="F123" t="e">
        <f t="shared" si="186"/>
        <v>#DIV/0!</v>
      </c>
      <c r="G123" t="e">
        <f t="shared" si="186"/>
        <v>#DIV/0!</v>
      </c>
      <c r="H123" t="e">
        <f t="shared" si="186"/>
        <v>#DIV/0!</v>
      </c>
      <c r="I123" t="e">
        <f t="shared" si="186"/>
        <v>#DIV/0!</v>
      </c>
      <c r="J123" t="e">
        <f t="shared" si="186"/>
        <v>#DIV/0!</v>
      </c>
      <c r="K123" t="e">
        <f t="shared" si="186"/>
        <v>#DIV/0!</v>
      </c>
      <c r="L123" t="e">
        <f t="array" ref="L123">MMULT(MMULT(B123:E123,Rinv_neu),TRANSPOSE(B123:E123))</f>
        <v>#NAME?</v>
      </c>
      <c r="M123" t="e">
        <f t="shared" ref="M123" si="207">(A123-0.5)/N_</f>
        <v>#NAME?</v>
      </c>
      <c r="N123" t="e">
        <f t="shared" ref="N123" si="208">_xlfn.CHISQ.INV(M123,m_)</f>
        <v>#NAME?</v>
      </c>
      <c r="Q123" s="5">
        <f t="shared" si="144"/>
        <v>33</v>
      </c>
      <c r="R123" s="177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x14ac:dyDescent="0.25">
      <c r="A124" s="5">
        <f t="shared" si="137"/>
        <v>100</v>
      </c>
      <c r="B124" t="e">
        <f t="shared" si="186"/>
        <v>#DIV/0!</v>
      </c>
      <c r="C124" t="e">
        <f t="shared" si="186"/>
        <v>#DIV/0!</v>
      </c>
      <c r="D124" t="e">
        <f t="shared" si="186"/>
        <v>#DIV/0!</v>
      </c>
      <c r="E124" t="e">
        <f t="shared" si="186"/>
        <v>#DIV/0!</v>
      </c>
      <c r="F124" t="e">
        <f t="shared" si="186"/>
        <v>#DIV/0!</v>
      </c>
      <c r="G124" t="e">
        <f t="shared" si="186"/>
        <v>#DIV/0!</v>
      </c>
      <c r="H124" t="e">
        <f t="shared" si="186"/>
        <v>#DIV/0!</v>
      </c>
      <c r="I124" t="e">
        <f t="shared" si="186"/>
        <v>#DIV/0!</v>
      </c>
      <c r="J124" t="e">
        <f t="shared" si="186"/>
        <v>#DIV/0!</v>
      </c>
      <c r="K124" t="e">
        <f t="shared" si="186"/>
        <v>#DIV/0!</v>
      </c>
      <c r="L124" t="e">
        <f t="array" ref="L124">MMULT(MMULT(B124:E124,Rinv_neu),TRANSPOSE(B124:E124))</f>
        <v>#NAME?</v>
      </c>
      <c r="M124" t="e">
        <f t="shared" ref="M124" si="209">(A124-0.5)/N_</f>
        <v>#NAME?</v>
      </c>
      <c r="N124" t="e">
        <f t="shared" ref="N124" si="210">_xlfn.CHISQ.INV(M124,m_)</f>
        <v>#NAME?</v>
      </c>
      <c r="Q124" s="5">
        <f t="shared" si="144"/>
        <v>34</v>
      </c>
      <c r="R124" s="177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x14ac:dyDescent="0.25">
      <c r="A125" s="5">
        <f t="shared" si="137"/>
        <v>101</v>
      </c>
      <c r="B125" t="e">
        <f t="shared" si="186"/>
        <v>#DIV/0!</v>
      </c>
      <c r="C125" t="e">
        <f t="shared" si="186"/>
        <v>#DIV/0!</v>
      </c>
      <c r="D125" t="e">
        <f t="shared" si="186"/>
        <v>#DIV/0!</v>
      </c>
      <c r="E125" t="e">
        <f t="shared" si="186"/>
        <v>#DIV/0!</v>
      </c>
      <c r="F125" t="e">
        <f t="shared" si="186"/>
        <v>#DIV/0!</v>
      </c>
      <c r="G125" t="e">
        <f t="shared" si="186"/>
        <v>#DIV/0!</v>
      </c>
      <c r="H125" t="e">
        <f t="shared" si="186"/>
        <v>#DIV/0!</v>
      </c>
      <c r="I125" t="e">
        <f t="shared" si="186"/>
        <v>#DIV/0!</v>
      </c>
      <c r="J125" t="e">
        <f t="shared" si="186"/>
        <v>#DIV/0!</v>
      </c>
      <c r="K125" t="e">
        <f t="shared" si="186"/>
        <v>#DIV/0!</v>
      </c>
      <c r="L125" t="e">
        <f t="array" ref="L125">MMULT(MMULT(B125:E125,Rinv_neu),TRANSPOSE(B125:E125))</f>
        <v>#NAME?</v>
      </c>
      <c r="M125" t="e">
        <f t="shared" ref="M125" si="211">(A125-0.5)/N_</f>
        <v>#NAME?</v>
      </c>
      <c r="N125" t="e">
        <f t="shared" ref="N125" si="212">_xlfn.CHISQ.INV(M125,m_)</f>
        <v>#NAME?</v>
      </c>
      <c r="Q125" s="5">
        <f t="shared" si="144"/>
        <v>35</v>
      </c>
      <c r="R125" s="177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x14ac:dyDescent="0.25">
      <c r="A126" s="5">
        <f t="shared" si="137"/>
        <v>102</v>
      </c>
      <c r="B126" t="e">
        <f t="shared" si="186"/>
        <v>#DIV/0!</v>
      </c>
      <c r="C126" t="e">
        <f t="shared" si="186"/>
        <v>#DIV/0!</v>
      </c>
      <c r="D126" t="e">
        <f t="shared" si="186"/>
        <v>#DIV/0!</v>
      </c>
      <c r="E126" t="e">
        <f t="shared" si="186"/>
        <v>#DIV/0!</v>
      </c>
      <c r="F126" t="e">
        <f t="shared" si="186"/>
        <v>#DIV/0!</v>
      </c>
      <c r="G126" t="e">
        <f t="shared" si="186"/>
        <v>#DIV/0!</v>
      </c>
      <c r="H126" t="e">
        <f t="shared" si="186"/>
        <v>#DIV/0!</v>
      </c>
      <c r="I126" t="e">
        <f t="shared" si="186"/>
        <v>#DIV/0!</v>
      </c>
      <c r="J126" t="e">
        <f t="shared" si="186"/>
        <v>#DIV/0!</v>
      </c>
      <c r="K126" t="e">
        <f t="shared" si="186"/>
        <v>#DIV/0!</v>
      </c>
      <c r="L126" t="e">
        <f t="array" ref="L126">MMULT(MMULT(B126:E126,Rinv_neu),TRANSPOSE(B126:E126))</f>
        <v>#NAME?</v>
      </c>
      <c r="M126" t="e">
        <f t="shared" ref="M126" si="213">(A126-0.5)/N_</f>
        <v>#NAME?</v>
      </c>
      <c r="N126" t="e">
        <f t="shared" ref="N126" si="214">_xlfn.CHISQ.INV(M126,m_)</f>
        <v>#NAME?</v>
      </c>
      <c r="Q126" s="5">
        <f t="shared" si="144"/>
        <v>36</v>
      </c>
      <c r="R126" s="177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x14ac:dyDescent="0.25">
      <c r="A127" s="5">
        <f t="shared" si="137"/>
        <v>103</v>
      </c>
      <c r="B127" t="e">
        <f t="shared" si="186"/>
        <v>#DIV/0!</v>
      </c>
      <c r="C127" t="e">
        <f t="shared" si="186"/>
        <v>#DIV/0!</v>
      </c>
      <c r="D127" t="e">
        <f t="shared" si="186"/>
        <v>#DIV/0!</v>
      </c>
      <c r="E127" t="e">
        <f t="shared" si="186"/>
        <v>#DIV/0!</v>
      </c>
      <c r="F127" t="e">
        <f t="shared" si="186"/>
        <v>#DIV/0!</v>
      </c>
      <c r="G127" t="e">
        <f t="shared" si="186"/>
        <v>#DIV/0!</v>
      </c>
      <c r="H127" t="e">
        <f t="shared" si="186"/>
        <v>#DIV/0!</v>
      </c>
      <c r="I127" t="e">
        <f t="shared" si="186"/>
        <v>#DIV/0!</v>
      </c>
      <c r="J127" t="e">
        <f t="shared" si="186"/>
        <v>#DIV/0!</v>
      </c>
      <c r="K127" t="e">
        <f t="shared" si="186"/>
        <v>#DIV/0!</v>
      </c>
      <c r="L127" t="e">
        <f t="array" ref="L127">MMULT(MMULT(B127:E127,Rinv_neu),TRANSPOSE(B127:E127))</f>
        <v>#NAME?</v>
      </c>
      <c r="M127" t="e">
        <f t="shared" ref="M127" si="215">(A127-0.5)/N_</f>
        <v>#NAME?</v>
      </c>
      <c r="N127" t="e">
        <f t="shared" ref="N127" si="216">_xlfn.CHISQ.INV(M127,m_)</f>
        <v>#NAME?</v>
      </c>
      <c r="Q127" s="5">
        <f t="shared" si="144"/>
        <v>37</v>
      </c>
      <c r="R127" s="177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x14ac:dyDescent="0.25">
      <c r="A128" s="5">
        <f t="shared" si="137"/>
        <v>104</v>
      </c>
      <c r="B128" t="e">
        <f t="shared" si="186"/>
        <v>#DIV/0!</v>
      </c>
      <c r="C128" t="e">
        <f t="shared" si="186"/>
        <v>#DIV/0!</v>
      </c>
      <c r="D128" t="e">
        <f t="shared" si="186"/>
        <v>#DIV/0!</v>
      </c>
      <c r="E128" t="e">
        <f t="shared" si="186"/>
        <v>#DIV/0!</v>
      </c>
      <c r="F128" t="e">
        <f t="shared" si="186"/>
        <v>#DIV/0!</v>
      </c>
      <c r="G128" t="e">
        <f t="shared" si="186"/>
        <v>#DIV/0!</v>
      </c>
      <c r="H128" t="e">
        <f t="shared" si="186"/>
        <v>#DIV/0!</v>
      </c>
      <c r="I128" t="e">
        <f t="shared" si="186"/>
        <v>#DIV/0!</v>
      </c>
      <c r="J128" t="e">
        <f t="shared" si="186"/>
        <v>#DIV/0!</v>
      </c>
      <c r="K128" t="e">
        <f t="shared" si="186"/>
        <v>#DIV/0!</v>
      </c>
      <c r="L128" t="e">
        <f t="array" ref="L128">MMULT(MMULT(B128:E128,Rinv_neu),TRANSPOSE(B128:E128))</f>
        <v>#NAME?</v>
      </c>
      <c r="M128" t="e">
        <f t="shared" ref="M128" si="217">(A128-0.5)/N_</f>
        <v>#NAME?</v>
      </c>
      <c r="N128" t="e">
        <f t="shared" ref="N128" si="218">_xlfn.CHISQ.INV(M128,m_)</f>
        <v>#NAME?</v>
      </c>
      <c r="Q128" s="5">
        <f t="shared" si="144"/>
        <v>38</v>
      </c>
      <c r="R128" s="177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x14ac:dyDescent="0.25">
      <c r="A129" s="5">
        <f t="shared" si="137"/>
        <v>105</v>
      </c>
      <c r="B129" t="e">
        <f t="shared" ref="B129:K144" si="219">(S195-S$86)/S$87</f>
        <v>#DIV/0!</v>
      </c>
      <c r="C129" t="e">
        <f t="shared" si="219"/>
        <v>#DIV/0!</v>
      </c>
      <c r="D129" t="e">
        <f t="shared" si="219"/>
        <v>#DIV/0!</v>
      </c>
      <c r="E129" t="e">
        <f t="shared" si="219"/>
        <v>#DIV/0!</v>
      </c>
      <c r="F129" t="e">
        <f t="shared" si="219"/>
        <v>#DIV/0!</v>
      </c>
      <c r="G129" t="e">
        <f t="shared" si="219"/>
        <v>#DIV/0!</v>
      </c>
      <c r="H129" t="e">
        <f t="shared" si="219"/>
        <v>#DIV/0!</v>
      </c>
      <c r="I129" t="e">
        <f t="shared" si="219"/>
        <v>#DIV/0!</v>
      </c>
      <c r="J129" t="e">
        <f t="shared" si="219"/>
        <v>#DIV/0!</v>
      </c>
      <c r="K129" t="e">
        <f t="shared" si="219"/>
        <v>#DIV/0!</v>
      </c>
      <c r="L129" t="e">
        <f t="array" ref="L129">MMULT(MMULT(B129:E129,Rinv_neu),TRANSPOSE(B129:E129))</f>
        <v>#NAME?</v>
      </c>
      <c r="M129" t="e">
        <f t="shared" ref="M129" si="220">(A129-0.5)/N_</f>
        <v>#NAME?</v>
      </c>
      <c r="N129" t="e">
        <f t="shared" ref="N129" si="221">_xlfn.CHISQ.INV(M129,m_)</f>
        <v>#NAME?</v>
      </c>
      <c r="Q129" s="5">
        <f t="shared" si="144"/>
        <v>39</v>
      </c>
      <c r="R129" s="177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x14ac:dyDescent="0.25">
      <c r="A130" s="5">
        <f t="shared" si="137"/>
        <v>106</v>
      </c>
      <c r="B130" t="e">
        <f t="shared" si="219"/>
        <v>#DIV/0!</v>
      </c>
      <c r="C130" t="e">
        <f t="shared" si="219"/>
        <v>#DIV/0!</v>
      </c>
      <c r="D130" t="e">
        <f t="shared" si="219"/>
        <v>#DIV/0!</v>
      </c>
      <c r="E130" t="e">
        <f t="shared" si="219"/>
        <v>#DIV/0!</v>
      </c>
      <c r="F130" t="e">
        <f t="shared" si="219"/>
        <v>#DIV/0!</v>
      </c>
      <c r="G130" t="e">
        <f t="shared" si="219"/>
        <v>#DIV/0!</v>
      </c>
      <c r="H130" t="e">
        <f t="shared" si="219"/>
        <v>#DIV/0!</v>
      </c>
      <c r="I130" t="e">
        <f t="shared" si="219"/>
        <v>#DIV/0!</v>
      </c>
      <c r="J130" t="e">
        <f t="shared" si="219"/>
        <v>#DIV/0!</v>
      </c>
      <c r="K130" t="e">
        <f t="shared" si="219"/>
        <v>#DIV/0!</v>
      </c>
      <c r="L130" t="e">
        <f t="array" ref="L130">MMULT(MMULT(B130:E130,Rinv_neu),TRANSPOSE(B130:E130))</f>
        <v>#NAME?</v>
      </c>
      <c r="M130" t="e">
        <f t="shared" ref="M130" si="222">(A130-0.5)/N_</f>
        <v>#NAME?</v>
      </c>
      <c r="N130" t="e">
        <f t="shared" ref="N130" si="223">_xlfn.CHISQ.INV(M130,m_)</f>
        <v>#NAME?</v>
      </c>
      <c r="Q130" s="5">
        <f t="shared" si="144"/>
        <v>40</v>
      </c>
      <c r="R130" s="177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x14ac:dyDescent="0.25">
      <c r="A131" s="5">
        <f t="shared" si="137"/>
        <v>107</v>
      </c>
      <c r="B131" t="e">
        <f t="shared" si="219"/>
        <v>#DIV/0!</v>
      </c>
      <c r="C131" t="e">
        <f t="shared" si="219"/>
        <v>#DIV/0!</v>
      </c>
      <c r="D131" t="e">
        <f t="shared" si="219"/>
        <v>#DIV/0!</v>
      </c>
      <c r="E131" t="e">
        <f t="shared" si="219"/>
        <v>#DIV/0!</v>
      </c>
      <c r="F131" t="e">
        <f t="shared" si="219"/>
        <v>#DIV/0!</v>
      </c>
      <c r="G131" t="e">
        <f t="shared" si="219"/>
        <v>#DIV/0!</v>
      </c>
      <c r="H131" t="e">
        <f t="shared" si="219"/>
        <v>#DIV/0!</v>
      </c>
      <c r="I131" t="e">
        <f t="shared" si="219"/>
        <v>#DIV/0!</v>
      </c>
      <c r="J131" t="e">
        <f t="shared" si="219"/>
        <v>#DIV/0!</v>
      </c>
      <c r="K131" t="e">
        <f t="shared" si="219"/>
        <v>#DIV/0!</v>
      </c>
      <c r="L131" t="e">
        <f t="array" ref="L131">MMULT(MMULT(B131:E131,Rinv_neu),TRANSPOSE(B131:E131))</f>
        <v>#NAME?</v>
      </c>
      <c r="M131" t="e">
        <f t="shared" ref="M131" si="224">(A131-0.5)/N_</f>
        <v>#NAME?</v>
      </c>
      <c r="N131" t="e">
        <f t="shared" ref="N131" si="225">_xlfn.CHISQ.INV(M131,m_)</f>
        <v>#NAME?</v>
      </c>
      <c r="Q131" s="5">
        <f t="shared" si="144"/>
        <v>41</v>
      </c>
      <c r="R131" s="177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x14ac:dyDescent="0.25">
      <c r="A132" s="5">
        <f t="shared" si="137"/>
        <v>108</v>
      </c>
      <c r="B132" t="e">
        <f t="shared" si="219"/>
        <v>#DIV/0!</v>
      </c>
      <c r="C132" t="e">
        <f t="shared" si="219"/>
        <v>#DIV/0!</v>
      </c>
      <c r="D132" t="e">
        <f t="shared" si="219"/>
        <v>#DIV/0!</v>
      </c>
      <c r="E132" t="e">
        <f t="shared" si="219"/>
        <v>#DIV/0!</v>
      </c>
      <c r="F132" t="e">
        <f t="shared" si="219"/>
        <v>#DIV/0!</v>
      </c>
      <c r="G132" t="e">
        <f t="shared" si="219"/>
        <v>#DIV/0!</v>
      </c>
      <c r="H132" t="e">
        <f t="shared" si="219"/>
        <v>#DIV/0!</v>
      </c>
      <c r="I132" t="e">
        <f t="shared" si="219"/>
        <v>#DIV/0!</v>
      </c>
      <c r="J132" t="e">
        <f t="shared" si="219"/>
        <v>#DIV/0!</v>
      </c>
      <c r="K132" t="e">
        <f t="shared" si="219"/>
        <v>#DIV/0!</v>
      </c>
      <c r="L132" t="e">
        <f t="array" ref="L132">MMULT(MMULT(B132:E132,Rinv_neu),TRANSPOSE(B132:E132))</f>
        <v>#NAME?</v>
      </c>
      <c r="M132" t="e">
        <f t="shared" ref="M132" si="226">(A132-0.5)/N_</f>
        <v>#NAME?</v>
      </c>
      <c r="N132" t="e">
        <f t="shared" ref="N132" si="227">_xlfn.CHISQ.INV(M132,m_)</f>
        <v>#NAME?</v>
      </c>
      <c r="Q132" s="5">
        <f t="shared" si="144"/>
        <v>42</v>
      </c>
      <c r="R132" s="177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x14ac:dyDescent="0.25">
      <c r="A133" s="5">
        <f t="shared" si="137"/>
        <v>109</v>
      </c>
      <c r="B133" t="e">
        <f t="shared" si="219"/>
        <v>#DIV/0!</v>
      </c>
      <c r="C133" t="e">
        <f t="shared" si="219"/>
        <v>#DIV/0!</v>
      </c>
      <c r="D133" t="e">
        <f t="shared" si="219"/>
        <v>#DIV/0!</v>
      </c>
      <c r="E133" t="e">
        <f t="shared" si="219"/>
        <v>#DIV/0!</v>
      </c>
      <c r="F133" t="e">
        <f t="shared" si="219"/>
        <v>#DIV/0!</v>
      </c>
      <c r="G133" t="e">
        <f t="shared" si="219"/>
        <v>#DIV/0!</v>
      </c>
      <c r="H133" t="e">
        <f t="shared" si="219"/>
        <v>#DIV/0!</v>
      </c>
      <c r="I133" t="e">
        <f t="shared" si="219"/>
        <v>#DIV/0!</v>
      </c>
      <c r="J133" t="e">
        <f t="shared" si="219"/>
        <v>#DIV/0!</v>
      </c>
      <c r="K133" t="e">
        <f t="shared" si="219"/>
        <v>#DIV/0!</v>
      </c>
      <c r="L133" t="e">
        <f t="array" ref="L133">MMULT(MMULT(B133:E133,Rinv_neu),TRANSPOSE(B133:E133))</f>
        <v>#NAME?</v>
      </c>
      <c r="M133" t="e">
        <f t="shared" ref="M133" si="228">(A133-0.5)/N_</f>
        <v>#NAME?</v>
      </c>
      <c r="N133" t="e">
        <f t="shared" ref="N133" si="229">_xlfn.CHISQ.INV(M133,m_)</f>
        <v>#NAME?</v>
      </c>
      <c r="Q133" s="5">
        <f t="shared" si="144"/>
        <v>43</v>
      </c>
      <c r="R133" s="177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x14ac:dyDescent="0.25">
      <c r="A134" s="5">
        <f t="shared" si="137"/>
        <v>110</v>
      </c>
      <c r="B134" t="e">
        <f t="shared" si="219"/>
        <v>#DIV/0!</v>
      </c>
      <c r="C134" t="e">
        <f t="shared" si="219"/>
        <v>#DIV/0!</v>
      </c>
      <c r="D134" t="e">
        <f t="shared" si="219"/>
        <v>#DIV/0!</v>
      </c>
      <c r="E134" t="e">
        <f t="shared" si="219"/>
        <v>#DIV/0!</v>
      </c>
      <c r="F134" t="e">
        <f t="shared" si="219"/>
        <v>#DIV/0!</v>
      </c>
      <c r="G134" t="e">
        <f t="shared" si="219"/>
        <v>#DIV/0!</v>
      </c>
      <c r="H134" t="e">
        <f t="shared" si="219"/>
        <v>#DIV/0!</v>
      </c>
      <c r="I134" t="e">
        <f t="shared" si="219"/>
        <v>#DIV/0!</v>
      </c>
      <c r="J134" t="e">
        <f t="shared" si="219"/>
        <v>#DIV/0!</v>
      </c>
      <c r="K134" t="e">
        <f t="shared" si="219"/>
        <v>#DIV/0!</v>
      </c>
      <c r="L134" t="e">
        <f t="array" ref="L134">MMULT(MMULT(B134:E134,Rinv_neu),TRANSPOSE(B134:E134))</f>
        <v>#NAME?</v>
      </c>
      <c r="M134" t="e">
        <f t="shared" ref="M134" si="230">(A134-0.5)/N_</f>
        <v>#NAME?</v>
      </c>
      <c r="N134" t="e">
        <f t="shared" ref="N134" si="231">_xlfn.CHISQ.INV(M134,m_)</f>
        <v>#NAME?</v>
      </c>
      <c r="Q134" s="5">
        <f t="shared" si="144"/>
        <v>44</v>
      </c>
      <c r="R134" s="177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x14ac:dyDescent="0.25">
      <c r="A135" s="5">
        <f t="shared" si="137"/>
        <v>111</v>
      </c>
      <c r="B135" t="e">
        <f t="shared" si="219"/>
        <v>#DIV/0!</v>
      </c>
      <c r="C135" t="e">
        <f t="shared" si="219"/>
        <v>#DIV/0!</v>
      </c>
      <c r="D135" t="e">
        <f t="shared" si="219"/>
        <v>#DIV/0!</v>
      </c>
      <c r="E135" t="e">
        <f t="shared" si="219"/>
        <v>#DIV/0!</v>
      </c>
      <c r="F135" t="e">
        <f t="shared" si="219"/>
        <v>#DIV/0!</v>
      </c>
      <c r="G135" t="e">
        <f t="shared" si="219"/>
        <v>#DIV/0!</v>
      </c>
      <c r="H135" t="e">
        <f t="shared" si="219"/>
        <v>#DIV/0!</v>
      </c>
      <c r="I135" t="e">
        <f t="shared" si="219"/>
        <v>#DIV/0!</v>
      </c>
      <c r="J135" t="e">
        <f t="shared" si="219"/>
        <v>#DIV/0!</v>
      </c>
      <c r="K135" t="e">
        <f t="shared" si="219"/>
        <v>#DIV/0!</v>
      </c>
      <c r="L135" t="e">
        <f t="array" ref="L135">MMULT(MMULT(B135:E135,Rinv_neu),TRANSPOSE(B135:E135))</f>
        <v>#NAME?</v>
      </c>
      <c r="M135" t="e">
        <f t="shared" ref="M135" si="232">(A135-0.5)/N_</f>
        <v>#NAME?</v>
      </c>
      <c r="N135" t="e">
        <f t="shared" ref="N135" si="233">_xlfn.CHISQ.INV(M135,m_)</f>
        <v>#NAME?</v>
      </c>
      <c r="Q135" s="5">
        <f t="shared" si="144"/>
        <v>45</v>
      </c>
      <c r="R135" s="177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x14ac:dyDescent="0.25">
      <c r="A136" s="5">
        <f t="shared" si="137"/>
        <v>112</v>
      </c>
      <c r="B136" t="e">
        <f t="shared" si="219"/>
        <v>#DIV/0!</v>
      </c>
      <c r="C136" t="e">
        <f t="shared" si="219"/>
        <v>#DIV/0!</v>
      </c>
      <c r="D136" t="e">
        <f t="shared" si="219"/>
        <v>#DIV/0!</v>
      </c>
      <c r="E136" t="e">
        <f t="shared" si="219"/>
        <v>#DIV/0!</v>
      </c>
      <c r="F136" t="e">
        <f t="shared" si="219"/>
        <v>#DIV/0!</v>
      </c>
      <c r="G136" t="e">
        <f t="shared" si="219"/>
        <v>#DIV/0!</v>
      </c>
      <c r="H136" t="e">
        <f t="shared" si="219"/>
        <v>#DIV/0!</v>
      </c>
      <c r="I136" t="e">
        <f t="shared" si="219"/>
        <v>#DIV/0!</v>
      </c>
      <c r="J136" t="e">
        <f t="shared" si="219"/>
        <v>#DIV/0!</v>
      </c>
      <c r="K136" t="e">
        <f t="shared" si="219"/>
        <v>#DIV/0!</v>
      </c>
      <c r="L136" t="e">
        <f t="array" ref="L136">MMULT(MMULT(B136:E136,Rinv_neu),TRANSPOSE(B136:E136))</f>
        <v>#NAME?</v>
      </c>
      <c r="M136" t="e">
        <f t="shared" ref="M136" si="234">(A136-0.5)/N_</f>
        <v>#NAME?</v>
      </c>
      <c r="N136" t="e">
        <f t="shared" ref="N136" si="235">_xlfn.CHISQ.INV(M136,m_)</f>
        <v>#NAME?</v>
      </c>
      <c r="Q136" s="5">
        <f t="shared" si="144"/>
        <v>46</v>
      </c>
      <c r="R136" s="177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x14ac:dyDescent="0.25">
      <c r="A137" s="5">
        <f t="shared" si="137"/>
        <v>113</v>
      </c>
      <c r="B137" t="e">
        <f t="shared" si="219"/>
        <v>#DIV/0!</v>
      </c>
      <c r="C137" t="e">
        <f t="shared" si="219"/>
        <v>#DIV/0!</v>
      </c>
      <c r="D137" t="e">
        <f t="shared" si="219"/>
        <v>#DIV/0!</v>
      </c>
      <c r="E137" t="e">
        <f t="shared" si="219"/>
        <v>#DIV/0!</v>
      </c>
      <c r="F137" t="e">
        <f t="shared" si="219"/>
        <v>#DIV/0!</v>
      </c>
      <c r="G137" t="e">
        <f t="shared" si="219"/>
        <v>#DIV/0!</v>
      </c>
      <c r="H137" t="e">
        <f t="shared" si="219"/>
        <v>#DIV/0!</v>
      </c>
      <c r="I137" t="e">
        <f t="shared" si="219"/>
        <v>#DIV/0!</v>
      </c>
      <c r="J137" t="e">
        <f t="shared" si="219"/>
        <v>#DIV/0!</v>
      </c>
      <c r="K137" t="e">
        <f t="shared" si="219"/>
        <v>#DIV/0!</v>
      </c>
      <c r="L137" t="e">
        <f t="array" ref="L137">MMULT(MMULT(B137:E137,Rinv_neu),TRANSPOSE(B137:E137))</f>
        <v>#NAME?</v>
      </c>
      <c r="M137" t="e">
        <f t="shared" ref="M137" si="236">(A137-0.5)/N_</f>
        <v>#NAME?</v>
      </c>
      <c r="N137" t="e">
        <f t="shared" ref="N137" si="237">_xlfn.CHISQ.INV(M137,m_)</f>
        <v>#NAME?</v>
      </c>
      <c r="Q137" s="5">
        <f t="shared" si="144"/>
        <v>47</v>
      </c>
      <c r="R137" s="177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x14ac:dyDescent="0.25">
      <c r="A138" s="5">
        <f t="shared" si="137"/>
        <v>114</v>
      </c>
      <c r="B138" t="e">
        <f t="shared" si="219"/>
        <v>#DIV/0!</v>
      </c>
      <c r="C138" t="e">
        <f t="shared" si="219"/>
        <v>#DIV/0!</v>
      </c>
      <c r="D138" t="e">
        <f t="shared" si="219"/>
        <v>#DIV/0!</v>
      </c>
      <c r="E138" t="e">
        <f t="shared" si="219"/>
        <v>#DIV/0!</v>
      </c>
      <c r="F138" t="e">
        <f t="shared" si="219"/>
        <v>#DIV/0!</v>
      </c>
      <c r="G138" t="e">
        <f t="shared" si="219"/>
        <v>#DIV/0!</v>
      </c>
      <c r="H138" t="e">
        <f t="shared" si="219"/>
        <v>#DIV/0!</v>
      </c>
      <c r="I138" t="e">
        <f t="shared" si="219"/>
        <v>#DIV/0!</v>
      </c>
      <c r="J138" t="e">
        <f t="shared" si="219"/>
        <v>#DIV/0!</v>
      </c>
      <c r="K138" t="e">
        <f t="shared" si="219"/>
        <v>#DIV/0!</v>
      </c>
      <c r="L138" t="e">
        <f t="array" ref="L138">MMULT(MMULT(B138:E138,Rinv_neu),TRANSPOSE(B138:E138))</f>
        <v>#NAME?</v>
      </c>
      <c r="M138" t="e">
        <f t="shared" ref="M138" si="238">(A138-0.5)/N_</f>
        <v>#NAME?</v>
      </c>
      <c r="N138" t="e">
        <f t="shared" ref="N138" si="239">_xlfn.CHISQ.INV(M138,m_)</f>
        <v>#NAME?</v>
      </c>
      <c r="Q138" s="5">
        <f t="shared" si="144"/>
        <v>48</v>
      </c>
      <c r="R138" s="177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x14ac:dyDescent="0.25">
      <c r="A139" s="5">
        <f t="shared" si="137"/>
        <v>115</v>
      </c>
      <c r="B139" t="e">
        <f t="shared" si="219"/>
        <v>#DIV/0!</v>
      </c>
      <c r="C139" t="e">
        <f t="shared" si="219"/>
        <v>#DIV/0!</v>
      </c>
      <c r="D139" t="e">
        <f t="shared" si="219"/>
        <v>#DIV/0!</v>
      </c>
      <c r="E139" t="e">
        <f t="shared" si="219"/>
        <v>#DIV/0!</v>
      </c>
      <c r="F139" t="e">
        <f t="shared" si="219"/>
        <v>#DIV/0!</v>
      </c>
      <c r="G139" t="e">
        <f t="shared" si="219"/>
        <v>#DIV/0!</v>
      </c>
      <c r="H139" t="e">
        <f t="shared" si="219"/>
        <v>#DIV/0!</v>
      </c>
      <c r="I139" t="e">
        <f t="shared" si="219"/>
        <v>#DIV/0!</v>
      </c>
      <c r="J139" t="e">
        <f t="shared" si="219"/>
        <v>#DIV/0!</v>
      </c>
      <c r="K139" t="e">
        <f t="shared" si="219"/>
        <v>#DIV/0!</v>
      </c>
      <c r="L139" t="e">
        <f t="array" ref="L139">MMULT(MMULT(B139:E139,Rinv_neu),TRANSPOSE(B139:E139))</f>
        <v>#NAME?</v>
      </c>
      <c r="M139" t="e">
        <f t="shared" ref="M139" si="240">(A139-0.5)/N_</f>
        <v>#NAME?</v>
      </c>
      <c r="N139" t="e">
        <f t="shared" ref="N139" si="241">_xlfn.CHISQ.INV(M139,m_)</f>
        <v>#NAME?</v>
      </c>
      <c r="Q139" s="5">
        <f t="shared" si="144"/>
        <v>49</v>
      </c>
      <c r="R139" s="177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x14ac:dyDescent="0.25">
      <c r="A140" s="5">
        <f t="shared" si="137"/>
        <v>116</v>
      </c>
      <c r="B140" t="e">
        <f t="shared" si="219"/>
        <v>#DIV/0!</v>
      </c>
      <c r="C140" t="e">
        <f t="shared" si="219"/>
        <v>#DIV/0!</v>
      </c>
      <c r="D140" t="e">
        <f t="shared" si="219"/>
        <v>#DIV/0!</v>
      </c>
      <c r="E140" t="e">
        <f t="shared" si="219"/>
        <v>#DIV/0!</v>
      </c>
      <c r="F140" t="e">
        <f t="shared" si="219"/>
        <v>#DIV/0!</v>
      </c>
      <c r="G140" t="e">
        <f t="shared" si="219"/>
        <v>#DIV/0!</v>
      </c>
      <c r="H140" t="e">
        <f t="shared" si="219"/>
        <v>#DIV/0!</v>
      </c>
      <c r="I140" t="e">
        <f t="shared" si="219"/>
        <v>#DIV/0!</v>
      </c>
      <c r="J140" t="e">
        <f t="shared" si="219"/>
        <v>#DIV/0!</v>
      </c>
      <c r="K140" t="e">
        <f t="shared" si="219"/>
        <v>#DIV/0!</v>
      </c>
      <c r="L140" t="e">
        <f t="array" ref="L140">MMULT(MMULT(B140:E140,Rinv_neu),TRANSPOSE(B140:E140))</f>
        <v>#NAME?</v>
      </c>
      <c r="M140" t="e">
        <f t="shared" ref="M140" si="242">(A140-0.5)/N_</f>
        <v>#NAME?</v>
      </c>
      <c r="N140" t="e">
        <f t="shared" ref="N140" si="243">_xlfn.CHISQ.INV(M140,m_)</f>
        <v>#NAME?</v>
      </c>
      <c r="Q140" s="5">
        <f t="shared" si="144"/>
        <v>50</v>
      </c>
      <c r="R140" s="177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x14ac:dyDescent="0.25">
      <c r="A141" s="5">
        <f t="shared" si="137"/>
        <v>117</v>
      </c>
      <c r="B141" t="e">
        <f t="shared" si="219"/>
        <v>#DIV/0!</v>
      </c>
      <c r="C141" t="e">
        <f t="shared" si="219"/>
        <v>#DIV/0!</v>
      </c>
      <c r="D141" t="e">
        <f t="shared" si="219"/>
        <v>#DIV/0!</v>
      </c>
      <c r="E141" t="e">
        <f t="shared" si="219"/>
        <v>#DIV/0!</v>
      </c>
      <c r="F141" t="e">
        <f t="shared" si="219"/>
        <v>#DIV/0!</v>
      </c>
      <c r="G141" t="e">
        <f t="shared" si="219"/>
        <v>#DIV/0!</v>
      </c>
      <c r="H141" t="e">
        <f t="shared" si="219"/>
        <v>#DIV/0!</v>
      </c>
      <c r="I141" t="e">
        <f t="shared" si="219"/>
        <v>#DIV/0!</v>
      </c>
      <c r="J141" t="e">
        <f t="shared" si="219"/>
        <v>#DIV/0!</v>
      </c>
      <c r="K141" t="e">
        <f t="shared" si="219"/>
        <v>#DIV/0!</v>
      </c>
      <c r="L141" t="e">
        <f t="array" ref="L141">MMULT(MMULT(B141:E141,Rinv_neu),TRANSPOSE(B141:E141))</f>
        <v>#NAME?</v>
      </c>
      <c r="M141" t="e">
        <f t="shared" ref="M141" si="244">(A141-0.5)/N_</f>
        <v>#NAME?</v>
      </c>
      <c r="N141" t="e">
        <f t="shared" ref="N141" si="245">_xlfn.CHISQ.INV(M141,m_)</f>
        <v>#NAME?</v>
      </c>
      <c r="Q141" s="5">
        <f t="shared" si="144"/>
        <v>51</v>
      </c>
      <c r="R141" s="177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x14ac:dyDescent="0.25">
      <c r="A142" s="5">
        <f t="shared" si="137"/>
        <v>118</v>
      </c>
      <c r="B142" t="e">
        <f t="shared" si="219"/>
        <v>#DIV/0!</v>
      </c>
      <c r="C142" t="e">
        <f t="shared" si="219"/>
        <v>#DIV/0!</v>
      </c>
      <c r="D142" t="e">
        <f t="shared" si="219"/>
        <v>#DIV/0!</v>
      </c>
      <c r="E142" t="e">
        <f t="shared" si="219"/>
        <v>#DIV/0!</v>
      </c>
      <c r="F142" t="e">
        <f t="shared" si="219"/>
        <v>#DIV/0!</v>
      </c>
      <c r="G142" t="e">
        <f t="shared" si="219"/>
        <v>#DIV/0!</v>
      </c>
      <c r="H142" t="e">
        <f t="shared" si="219"/>
        <v>#DIV/0!</v>
      </c>
      <c r="I142" t="e">
        <f t="shared" si="219"/>
        <v>#DIV/0!</v>
      </c>
      <c r="J142" t="e">
        <f t="shared" si="219"/>
        <v>#DIV/0!</v>
      </c>
      <c r="K142" t="e">
        <f t="shared" si="219"/>
        <v>#DIV/0!</v>
      </c>
      <c r="L142" t="e">
        <f t="array" ref="L142">MMULT(MMULT(B142:E142,Rinv_neu),TRANSPOSE(B142:E142))</f>
        <v>#NAME?</v>
      </c>
      <c r="M142" t="e">
        <f t="shared" ref="M142" si="246">(A142-0.5)/N_</f>
        <v>#NAME?</v>
      </c>
      <c r="N142" t="e">
        <f t="shared" ref="N142" si="247">_xlfn.CHISQ.INV(M142,m_)</f>
        <v>#NAME?</v>
      </c>
      <c r="Q142" s="5">
        <f t="shared" si="144"/>
        <v>52</v>
      </c>
      <c r="R142" s="177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x14ac:dyDescent="0.25">
      <c r="A143" s="5">
        <f t="shared" si="137"/>
        <v>119</v>
      </c>
      <c r="B143" t="e">
        <f t="shared" si="219"/>
        <v>#DIV/0!</v>
      </c>
      <c r="C143" t="e">
        <f t="shared" si="219"/>
        <v>#DIV/0!</v>
      </c>
      <c r="D143" t="e">
        <f t="shared" si="219"/>
        <v>#DIV/0!</v>
      </c>
      <c r="E143" t="e">
        <f t="shared" si="219"/>
        <v>#DIV/0!</v>
      </c>
      <c r="F143" t="e">
        <f t="shared" si="219"/>
        <v>#DIV/0!</v>
      </c>
      <c r="G143" t="e">
        <f t="shared" si="219"/>
        <v>#DIV/0!</v>
      </c>
      <c r="H143" t="e">
        <f t="shared" si="219"/>
        <v>#DIV/0!</v>
      </c>
      <c r="I143" t="e">
        <f t="shared" si="219"/>
        <v>#DIV/0!</v>
      </c>
      <c r="J143" t="e">
        <f t="shared" si="219"/>
        <v>#DIV/0!</v>
      </c>
      <c r="K143" t="e">
        <f t="shared" si="219"/>
        <v>#DIV/0!</v>
      </c>
      <c r="L143" t="e">
        <f t="array" ref="L143">MMULT(MMULT(B143:E143,Rinv_neu),TRANSPOSE(B143:E143))</f>
        <v>#NAME?</v>
      </c>
      <c r="M143" t="e">
        <f t="shared" ref="M143" si="248">(A143-0.5)/N_</f>
        <v>#NAME?</v>
      </c>
      <c r="N143" t="e">
        <f t="shared" ref="N143" si="249">_xlfn.CHISQ.INV(M143,m_)</f>
        <v>#NAME?</v>
      </c>
      <c r="Q143" s="5">
        <f t="shared" si="144"/>
        <v>53</v>
      </c>
      <c r="R143" s="177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x14ac:dyDescent="0.25">
      <c r="A144" s="5">
        <f t="shared" si="137"/>
        <v>120</v>
      </c>
      <c r="B144" t="e">
        <f t="shared" si="219"/>
        <v>#DIV/0!</v>
      </c>
      <c r="C144" t="e">
        <f t="shared" si="219"/>
        <v>#DIV/0!</v>
      </c>
      <c r="D144" t="e">
        <f t="shared" si="219"/>
        <v>#DIV/0!</v>
      </c>
      <c r="E144" t="e">
        <f t="shared" si="219"/>
        <v>#DIV/0!</v>
      </c>
      <c r="F144" t="e">
        <f t="shared" si="219"/>
        <v>#DIV/0!</v>
      </c>
      <c r="G144" t="e">
        <f t="shared" si="219"/>
        <v>#DIV/0!</v>
      </c>
      <c r="H144" t="e">
        <f t="shared" si="219"/>
        <v>#DIV/0!</v>
      </c>
      <c r="I144" t="e">
        <f t="shared" si="219"/>
        <v>#DIV/0!</v>
      </c>
      <c r="J144" t="e">
        <f t="shared" si="219"/>
        <v>#DIV/0!</v>
      </c>
      <c r="K144" t="e">
        <f t="shared" si="219"/>
        <v>#DIV/0!</v>
      </c>
      <c r="L144" t="e">
        <f t="array" ref="L144">MMULT(MMULT(B144:E144,Rinv_neu),TRANSPOSE(B144:E144))</f>
        <v>#NAME?</v>
      </c>
      <c r="M144" t="e">
        <f t="shared" ref="M144" si="250">(A144-0.5)/N_</f>
        <v>#NAME?</v>
      </c>
      <c r="N144" t="e">
        <f t="shared" ref="N144" si="251">_xlfn.CHISQ.INV(M144,m_)</f>
        <v>#NAME?</v>
      </c>
      <c r="Q144" s="5">
        <f t="shared" si="144"/>
        <v>54</v>
      </c>
      <c r="R144" s="177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x14ac:dyDescent="0.25">
      <c r="A145" s="5">
        <f t="shared" si="137"/>
        <v>121</v>
      </c>
      <c r="B145" t="e">
        <f t="shared" ref="B145:K160" si="252">(S211-S$86)/S$87</f>
        <v>#DIV/0!</v>
      </c>
      <c r="C145" t="e">
        <f t="shared" si="252"/>
        <v>#DIV/0!</v>
      </c>
      <c r="D145" t="e">
        <f t="shared" si="252"/>
        <v>#DIV/0!</v>
      </c>
      <c r="E145" t="e">
        <f t="shared" si="252"/>
        <v>#DIV/0!</v>
      </c>
      <c r="F145" t="e">
        <f t="shared" si="252"/>
        <v>#DIV/0!</v>
      </c>
      <c r="G145" t="e">
        <f t="shared" si="252"/>
        <v>#DIV/0!</v>
      </c>
      <c r="H145" t="e">
        <f t="shared" si="252"/>
        <v>#DIV/0!</v>
      </c>
      <c r="I145" t="e">
        <f t="shared" si="252"/>
        <v>#DIV/0!</v>
      </c>
      <c r="J145" t="e">
        <f t="shared" si="252"/>
        <v>#DIV/0!</v>
      </c>
      <c r="K145" t="e">
        <f t="shared" si="252"/>
        <v>#DIV/0!</v>
      </c>
      <c r="L145" t="e">
        <f t="array" ref="L145">MMULT(MMULT(B145:E145,Rinv_neu),TRANSPOSE(B145:E145))</f>
        <v>#NAME?</v>
      </c>
      <c r="M145" t="e">
        <f t="shared" ref="M145" si="253">(A145-0.5)/N_</f>
        <v>#NAME?</v>
      </c>
      <c r="N145" t="e">
        <f t="shared" ref="N145" si="254">_xlfn.CHISQ.INV(M145,m_)</f>
        <v>#NAME?</v>
      </c>
      <c r="Q145" s="5">
        <f t="shared" si="144"/>
        <v>55</v>
      </c>
      <c r="R145" s="177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x14ac:dyDescent="0.25">
      <c r="A146" s="5">
        <f t="shared" si="137"/>
        <v>122</v>
      </c>
      <c r="B146" t="e">
        <f t="shared" si="252"/>
        <v>#DIV/0!</v>
      </c>
      <c r="C146" t="e">
        <f t="shared" si="252"/>
        <v>#DIV/0!</v>
      </c>
      <c r="D146" t="e">
        <f t="shared" si="252"/>
        <v>#DIV/0!</v>
      </c>
      <c r="E146" t="e">
        <f t="shared" si="252"/>
        <v>#DIV/0!</v>
      </c>
      <c r="F146" t="e">
        <f t="shared" si="252"/>
        <v>#DIV/0!</v>
      </c>
      <c r="G146" t="e">
        <f t="shared" si="252"/>
        <v>#DIV/0!</v>
      </c>
      <c r="H146" t="e">
        <f t="shared" si="252"/>
        <v>#DIV/0!</v>
      </c>
      <c r="I146" t="e">
        <f t="shared" si="252"/>
        <v>#DIV/0!</v>
      </c>
      <c r="J146" t="e">
        <f t="shared" si="252"/>
        <v>#DIV/0!</v>
      </c>
      <c r="K146" t="e">
        <f t="shared" si="252"/>
        <v>#DIV/0!</v>
      </c>
      <c r="L146" t="e">
        <f t="array" ref="L146">MMULT(MMULT(B146:E146,Rinv_neu),TRANSPOSE(B146:E146))</f>
        <v>#NAME?</v>
      </c>
      <c r="M146" t="e">
        <f t="shared" ref="M146" si="255">(A146-0.5)/N_</f>
        <v>#NAME?</v>
      </c>
      <c r="N146" t="e">
        <f t="shared" ref="N146" si="256">_xlfn.CHISQ.INV(M146,m_)</f>
        <v>#NAME?</v>
      </c>
      <c r="Q146" s="5">
        <f t="shared" si="144"/>
        <v>56</v>
      </c>
      <c r="R146" s="177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x14ac:dyDescent="0.25">
      <c r="A147" s="5">
        <f t="shared" si="137"/>
        <v>123</v>
      </c>
      <c r="B147" t="e">
        <f t="shared" si="252"/>
        <v>#DIV/0!</v>
      </c>
      <c r="C147" t="e">
        <f t="shared" si="252"/>
        <v>#DIV/0!</v>
      </c>
      <c r="D147" t="e">
        <f t="shared" si="252"/>
        <v>#DIV/0!</v>
      </c>
      <c r="E147" t="e">
        <f t="shared" si="252"/>
        <v>#DIV/0!</v>
      </c>
      <c r="F147" t="e">
        <f t="shared" si="252"/>
        <v>#DIV/0!</v>
      </c>
      <c r="G147" t="e">
        <f t="shared" si="252"/>
        <v>#DIV/0!</v>
      </c>
      <c r="H147" t="e">
        <f t="shared" si="252"/>
        <v>#DIV/0!</v>
      </c>
      <c r="I147" t="e">
        <f t="shared" si="252"/>
        <v>#DIV/0!</v>
      </c>
      <c r="J147" t="e">
        <f t="shared" si="252"/>
        <v>#DIV/0!</v>
      </c>
      <c r="K147" t="e">
        <f t="shared" si="252"/>
        <v>#DIV/0!</v>
      </c>
      <c r="L147" t="e">
        <f t="array" ref="L147">MMULT(MMULT(B147:E147,Rinv_neu),TRANSPOSE(B147:E147))</f>
        <v>#NAME?</v>
      </c>
      <c r="M147" t="e">
        <f t="shared" ref="M147" si="257">(A147-0.5)/N_</f>
        <v>#NAME?</v>
      </c>
      <c r="N147" t="e">
        <f t="shared" ref="N147" si="258">_xlfn.CHISQ.INV(M147,m_)</f>
        <v>#NAME?</v>
      </c>
      <c r="Q147" s="5">
        <f t="shared" si="144"/>
        <v>57</v>
      </c>
      <c r="R147" s="177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x14ac:dyDescent="0.25">
      <c r="A148" s="5">
        <f t="shared" si="137"/>
        <v>124</v>
      </c>
      <c r="B148" t="e">
        <f t="shared" si="252"/>
        <v>#DIV/0!</v>
      </c>
      <c r="C148" t="e">
        <f t="shared" si="252"/>
        <v>#DIV/0!</v>
      </c>
      <c r="D148" t="e">
        <f t="shared" si="252"/>
        <v>#DIV/0!</v>
      </c>
      <c r="E148" t="e">
        <f t="shared" si="252"/>
        <v>#DIV/0!</v>
      </c>
      <c r="F148" t="e">
        <f t="shared" si="252"/>
        <v>#DIV/0!</v>
      </c>
      <c r="G148" t="e">
        <f t="shared" si="252"/>
        <v>#DIV/0!</v>
      </c>
      <c r="H148" t="e">
        <f t="shared" si="252"/>
        <v>#DIV/0!</v>
      </c>
      <c r="I148" t="e">
        <f t="shared" si="252"/>
        <v>#DIV/0!</v>
      </c>
      <c r="J148" t="e">
        <f t="shared" si="252"/>
        <v>#DIV/0!</v>
      </c>
      <c r="K148" t="e">
        <f t="shared" si="252"/>
        <v>#DIV/0!</v>
      </c>
      <c r="L148" t="e">
        <f t="array" ref="L148">MMULT(MMULT(B148:E148,Rinv_neu),TRANSPOSE(B148:E148))</f>
        <v>#NAME?</v>
      </c>
      <c r="M148" t="e">
        <f t="shared" ref="M148" si="259">(A148-0.5)/N_</f>
        <v>#NAME?</v>
      </c>
      <c r="N148" t="e">
        <f t="shared" ref="N148" si="260">_xlfn.CHISQ.INV(M148,m_)</f>
        <v>#NAME?</v>
      </c>
      <c r="Q148" s="5">
        <f t="shared" si="144"/>
        <v>58</v>
      </c>
      <c r="R148" s="177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x14ac:dyDescent="0.25">
      <c r="A149" s="5">
        <f t="shared" si="137"/>
        <v>125</v>
      </c>
      <c r="B149" t="e">
        <f t="shared" si="252"/>
        <v>#DIV/0!</v>
      </c>
      <c r="C149" t="e">
        <f t="shared" si="252"/>
        <v>#DIV/0!</v>
      </c>
      <c r="D149" t="e">
        <f t="shared" si="252"/>
        <v>#DIV/0!</v>
      </c>
      <c r="E149" t="e">
        <f t="shared" si="252"/>
        <v>#DIV/0!</v>
      </c>
      <c r="F149" t="e">
        <f t="shared" si="252"/>
        <v>#DIV/0!</v>
      </c>
      <c r="G149" t="e">
        <f t="shared" si="252"/>
        <v>#DIV/0!</v>
      </c>
      <c r="H149" t="e">
        <f t="shared" si="252"/>
        <v>#DIV/0!</v>
      </c>
      <c r="I149" t="e">
        <f t="shared" si="252"/>
        <v>#DIV/0!</v>
      </c>
      <c r="J149" t="e">
        <f t="shared" si="252"/>
        <v>#DIV/0!</v>
      </c>
      <c r="K149" t="e">
        <f t="shared" si="252"/>
        <v>#DIV/0!</v>
      </c>
      <c r="L149" t="e">
        <f t="array" ref="L149">MMULT(MMULT(B149:E149,Rinv_neu),TRANSPOSE(B149:E149))</f>
        <v>#NAME?</v>
      </c>
      <c r="M149" t="e">
        <f t="shared" ref="M149" si="261">(A149-0.5)/N_</f>
        <v>#NAME?</v>
      </c>
      <c r="N149" t="e">
        <f t="shared" ref="N149" si="262">_xlfn.CHISQ.INV(M149,m_)</f>
        <v>#NAME?</v>
      </c>
      <c r="Q149" s="5">
        <f t="shared" si="144"/>
        <v>59</v>
      </c>
      <c r="R149" s="177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x14ac:dyDescent="0.25">
      <c r="A150" s="5">
        <f t="shared" si="137"/>
        <v>126</v>
      </c>
      <c r="B150" t="e">
        <f t="shared" si="252"/>
        <v>#DIV/0!</v>
      </c>
      <c r="C150" t="e">
        <f t="shared" si="252"/>
        <v>#DIV/0!</v>
      </c>
      <c r="D150" t="e">
        <f t="shared" si="252"/>
        <v>#DIV/0!</v>
      </c>
      <c r="E150" t="e">
        <f t="shared" si="252"/>
        <v>#DIV/0!</v>
      </c>
      <c r="F150" t="e">
        <f t="shared" si="252"/>
        <v>#DIV/0!</v>
      </c>
      <c r="G150" t="e">
        <f t="shared" si="252"/>
        <v>#DIV/0!</v>
      </c>
      <c r="H150" t="e">
        <f t="shared" si="252"/>
        <v>#DIV/0!</v>
      </c>
      <c r="I150" t="e">
        <f t="shared" si="252"/>
        <v>#DIV/0!</v>
      </c>
      <c r="J150" t="e">
        <f t="shared" si="252"/>
        <v>#DIV/0!</v>
      </c>
      <c r="K150" t="e">
        <f t="shared" si="252"/>
        <v>#DIV/0!</v>
      </c>
      <c r="L150" t="e">
        <f t="array" ref="L150">MMULT(MMULT(B150:E150,Rinv_neu),TRANSPOSE(B150:E150))</f>
        <v>#NAME?</v>
      </c>
      <c r="M150" t="e">
        <f t="shared" ref="M150" si="263">(A150-0.5)/N_</f>
        <v>#NAME?</v>
      </c>
      <c r="N150" t="e">
        <f t="shared" ref="N150" si="264">_xlfn.CHISQ.INV(M150,m_)</f>
        <v>#NAME?</v>
      </c>
      <c r="Q150" s="5">
        <f t="shared" si="144"/>
        <v>60</v>
      </c>
      <c r="R150" s="177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x14ac:dyDescent="0.25">
      <c r="A151" s="5">
        <f t="shared" si="137"/>
        <v>127</v>
      </c>
      <c r="B151" t="e">
        <f t="shared" si="252"/>
        <v>#DIV/0!</v>
      </c>
      <c r="C151" t="e">
        <f t="shared" si="252"/>
        <v>#DIV/0!</v>
      </c>
      <c r="D151" t="e">
        <f t="shared" si="252"/>
        <v>#DIV/0!</v>
      </c>
      <c r="E151" t="e">
        <f t="shared" si="252"/>
        <v>#DIV/0!</v>
      </c>
      <c r="F151" t="e">
        <f t="shared" si="252"/>
        <v>#DIV/0!</v>
      </c>
      <c r="G151" t="e">
        <f t="shared" si="252"/>
        <v>#DIV/0!</v>
      </c>
      <c r="H151" t="e">
        <f t="shared" si="252"/>
        <v>#DIV/0!</v>
      </c>
      <c r="I151" t="e">
        <f t="shared" si="252"/>
        <v>#DIV/0!</v>
      </c>
      <c r="J151" t="e">
        <f t="shared" si="252"/>
        <v>#DIV/0!</v>
      </c>
      <c r="K151" t="e">
        <f t="shared" si="252"/>
        <v>#DIV/0!</v>
      </c>
      <c r="L151" t="e">
        <f t="array" ref="L151">MMULT(MMULT(B151:E151,Rinv_neu),TRANSPOSE(B151:E151))</f>
        <v>#NAME?</v>
      </c>
      <c r="M151" t="e">
        <f t="shared" ref="M151" si="265">(A151-0.5)/N_</f>
        <v>#NAME?</v>
      </c>
      <c r="N151" t="e">
        <f t="shared" ref="N151" si="266">_xlfn.CHISQ.INV(M151,m_)</f>
        <v>#NAME?</v>
      </c>
      <c r="Q151" s="5">
        <f t="shared" si="144"/>
        <v>61</v>
      </c>
      <c r="R151" s="177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x14ac:dyDescent="0.25">
      <c r="A152" s="5">
        <f t="shared" si="137"/>
        <v>128</v>
      </c>
      <c r="B152" t="e">
        <f t="shared" si="252"/>
        <v>#DIV/0!</v>
      </c>
      <c r="C152" t="e">
        <f t="shared" si="252"/>
        <v>#DIV/0!</v>
      </c>
      <c r="D152" t="e">
        <f t="shared" si="252"/>
        <v>#DIV/0!</v>
      </c>
      <c r="E152" t="e">
        <f t="shared" si="252"/>
        <v>#DIV/0!</v>
      </c>
      <c r="F152" t="e">
        <f t="shared" si="252"/>
        <v>#DIV/0!</v>
      </c>
      <c r="G152" t="e">
        <f t="shared" si="252"/>
        <v>#DIV/0!</v>
      </c>
      <c r="H152" t="e">
        <f t="shared" si="252"/>
        <v>#DIV/0!</v>
      </c>
      <c r="I152" t="e">
        <f t="shared" si="252"/>
        <v>#DIV/0!</v>
      </c>
      <c r="J152" t="e">
        <f t="shared" si="252"/>
        <v>#DIV/0!</v>
      </c>
      <c r="K152" t="e">
        <f t="shared" si="252"/>
        <v>#DIV/0!</v>
      </c>
      <c r="L152" t="e">
        <f t="array" ref="L152">MMULT(MMULT(B152:E152,Rinv_neu),TRANSPOSE(B152:E152))</f>
        <v>#NAME?</v>
      </c>
      <c r="M152" t="e">
        <f t="shared" ref="M152" si="267">(A152-0.5)/N_</f>
        <v>#NAME?</v>
      </c>
      <c r="N152" t="e">
        <f t="shared" ref="N152" si="268">_xlfn.CHISQ.INV(M152,m_)</f>
        <v>#NAME?</v>
      </c>
      <c r="Q152" s="5">
        <f t="shared" si="144"/>
        <v>62</v>
      </c>
      <c r="R152" s="177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x14ac:dyDescent="0.25">
      <c r="A153" s="5">
        <f t="shared" si="137"/>
        <v>129</v>
      </c>
      <c r="B153" t="e">
        <f t="shared" si="252"/>
        <v>#DIV/0!</v>
      </c>
      <c r="C153" t="e">
        <f t="shared" si="252"/>
        <v>#DIV/0!</v>
      </c>
      <c r="D153" t="e">
        <f t="shared" si="252"/>
        <v>#DIV/0!</v>
      </c>
      <c r="E153" t="e">
        <f t="shared" si="252"/>
        <v>#DIV/0!</v>
      </c>
      <c r="F153" t="e">
        <f t="shared" si="252"/>
        <v>#DIV/0!</v>
      </c>
      <c r="G153" t="e">
        <f t="shared" si="252"/>
        <v>#DIV/0!</v>
      </c>
      <c r="H153" t="e">
        <f t="shared" si="252"/>
        <v>#DIV/0!</v>
      </c>
      <c r="I153" t="e">
        <f t="shared" si="252"/>
        <v>#DIV/0!</v>
      </c>
      <c r="J153" t="e">
        <f t="shared" si="252"/>
        <v>#DIV/0!</v>
      </c>
      <c r="K153" t="e">
        <f t="shared" si="252"/>
        <v>#DIV/0!</v>
      </c>
      <c r="L153" t="e">
        <f t="array" ref="L153">MMULT(MMULT(B153:E153,Rinv_neu),TRANSPOSE(B153:E153))</f>
        <v>#NAME?</v>
      </c>
      <c r="M153" t="e">
        <f t="shared" ref="M153" si="269">(A153-0.5)/N_</f>
        <v>#NAME?</v>
      </c>
      <c r="N153" t="e">
        <f t="shared" ref="N153" si="270">_xlfn.CHISQ.INV(M153,m_)</f>
        <v>#NAME?</v>
      </c>
      <c r="Q153" s="5">
        <f t="shared" si="144"/>
        <v>63</v>
      </c>
      <c r="R153" s="177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x14ac:dyDescent="0.25">
      <c r="A154" s="5">
        <f t="shared" ref="A154:A217" si="271">A153+1</f>
        <v>130</v>
      </c>
      <c r="B154" t="e">
        <f t="shared" si="252"/>
        <v>#DIV/0!</v>
      </c>
      <c r="C154" t="e">
        <f t="shared" si="252"/>
        <v>#DIV/0!</v>
      </c>
      <c r="D154" t="e">
        <f t="shared" si="252"/>
        <v>#DIV/0!</v>
      </c>
      <c r="E154" t="e">
        <f t="shared" si="252"/>
        <v>#DIV/0!</v>
      </c>
      <c r="F154" t="e">
        <f t="shared" si="252"/>
        <v>#DIV/0!</v>
      </c>
      <c r="G154" t="e">
        <f t="shared" si="252"/>
        <v>#DIV/0!</v>
      </c>
      <c r="H154" t="e">
        <f t="shared" si="252"/>
        <v>#DIV/0!</v>
      </c>
      <c r="I154" t="e">
        <f t="shared" si="252"/>
        <v>#DIV/0!</v>
      </c>
      <c r="J154" t="e">
        <f t="shared" si="252"/>
        <v>#DIV/0!</v>
      </c>
      <c r="K154" t="e">
        <f t="shared" si="252"/>
        <v>#DIV/0!</v>
      </c>
      <c r="L154" t="e">
        <f t="array" ref="L154">MMULT(MMULT(B154:E154,Rinv_neu),TRANSPOSE(B154:E154))</f>
        <v>#NAME?</v>
      </c>
      <c r="M154" t="e">
        <f t="shared" ref="M154" si="272">(A154-0.5)/N_</f>
        <v>#NAME?</v>
      </c>
      <c r="N154" t="e">
        <f t="shared" ref="N154" si="273">_xlfn.CHISQ.INV(M154,m_)</f>
        <v>#NAME?</v>
      </c>
      <c r="Q154" s="5">
        <f t="shared" si="144"/>
        <v>64</v>
      </c>
      <c r="R154" s="177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x14ac:dyDescent="0.25">
      <c r="A155" s="5">
        <f t="shared" si="271"/>
        <v>131</v>
      </c>
      <c r="B155" t="e">
        <f t="shared" si="252"/>
        <v>#DIV/0!</v>
      </c>
      <c r="C155" t="e">
        <f t="shared" si="252"/>
        <v>#DIV/0!</v>
      </c>
      <c r="D155" t="e">
        <f t="shared" si="252"/>
        <v>#DIV/0!</v>
      </c>
      <c r="E155" t="e">
        <f t="shared" si="252"/>
        <v>#DIV/0!</v>
      </c>
      <c r="F155" t="e">
        <f t="shared" si="252"/>
        <v>#DIV/0!</v>
      </c>
      <c r="G155" t="e">
        <f t="shared" si="252"/>
        <v>#DIV/0!</v>
      </c>
      <c r="H155" t="e">
        <f t="shared" si="252"/>
        <v>#DIV/0!</v>
      </c>
      <c r="I155" t="e">
        <f t="shared" si="252"/>
        <v>#DIV/0!</v>
      </c>
      <c r="J155" t="e">
        <f t="shared" si="252"/>
        <v>#DIV/0!</v>
      </c>
      <c r="K155" t="e">
        <f t="shared" si="252"/>
        <v>#DIV/0!</v>
      </c>
      <c r="L155" t="e">
        <f t="array" ref="L155">MMULT(MMULT(B155:E155,Rinv_neu),TRANSPOSE(B155:E155))</f>
        <v>#NAME?</v>
      </c>
      <c r="M155" t="e">
        <f t="shared" ref="M155" si="274">(A155-0.5)/N_</f>
        <v>#NAME?</v>
      </c>
      <c r="N155" t="e">
        <f t="shared" ref="N155" si="275">_xlfn.CHISQ.INV(M155,m_)</f>
        <v>#NAME?</v>
      </c>
      <c r="Q155" s="5">
        <f t="shared" si="144"/>
        <v>65</v>
      </c>
      <c r="R155" s="177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x14ac:dyDescent="0.25">
      <c r="A156" s="5">
        <f t="shared" si="271"/>
        <v>132</v>
      </c>
      <c r="B156" t="e">
        <f t="shared" si="252"/>
        <v>#DIV/0!</v>
      </c>
      <c r="C156" t="e">
        <f t="shared" si="252"/>
        <v>#DIV/0!</v>
      </c>
      <c r="D156" t="e">
        <f t="shared" si="252"/>
        <v>#DIV/0!</v>
      </c>
      <c r="E156" t="e">
        <f t="shared" si="252"/>
        <v>#DIV/0!</v>
      </c>
      <c r="F156" t="e">
        <f t="shared" si="252"/>
        <v>#DIV/0!</v>
      </c>
      <c r="G156" t="e">
        <f t="shared" si="252"/>
        <v>#DIV/0!</v>
      </c>
      <c r="H156" t="e">
        <f t="shared" si="252"/>
        <v>#DIV/0!</v>
      </c>
      <c r="I156" t="e">
        <f t="shared" si="252"/>
        <v>#DIV/0!</v>
      </c>
      <c r="J156" t="e">
        <f t="shared" si="252"/>
        <v>#DIV/0!</v>
      </c>
      <c r="K156" t="e">
        <f t="shared" si="252"/>
        <v>#DIV/0!</v>
      </c>
      <c r="L156" t="e">
        <f t="array" ref="L156">MMULT(MMULT(B156:E156,Rinv_neu),TRANSPOSE(B156:E156))</f>
        <v>#NAME?</v>
      </c>
      <c r="M156" t="e">
        <f t="shared" ref="M156" si="276">(A156-0.5)/N_</f>
        <v>#NAME?</v>
      </c>
      <c r="N156" t="e">
        <f t="shared" ref="N156" si="277">_xlfn.CHISQ.INV(M156,m_)</f>
        <v>#NAME?</v>
      </c>
      <c r="Q156" s="5">
        <f t="shared" ref="Q156:Q219" si="278">Q155+1</f>
        <v>66</v>
      </c>
      <c r="R156" s="177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x14ac:dyDescent="0.25">
      <c r="A157" s="5">
        <f t="shared" si="271"/>
        <v>133</v>
      </c>
      <c r="B157" t="e">
        <f t="shared" si="252"/>
        <v>#DIV/0!</v>
      </c>
      <c r="C157" t="e">
        <f t="shared" si="252"/>
        <v>#DIV/0!</v>
      </c>
      <c r="D157" t="e">
        <f t="shared" si="252"/>
        <v>#DIV/0!</v>
      </c>
      <c r="E157" t="e">
        <f t="shared" si="252"/>
        <v>#DIV/0!</v>
      </c>
      <c r="F157" t="e">
        <f t="shared" si="252"/>
        <v>#DIV/0!</v>
      </c>
      <c r="G157" t="e">
        <f t="shared" si="252"/>
        <v>#DIV/0!</v>
      </c>
      <c r="H157" t="e">
        <f t="shared" si="252"/>
        <v>#DIV/0!</v>
      </c>
      <c r="I157" t="e">
        <f t="shared" si="252"/>
        <v>#DIV/0!</v>
      </c>
      <c r="J157" t="e">
        <f t="shared" si="252"/>
        <v>#DIV/0!</v>
      </c>
      <c r="K157" t="e">
        <f t="shared" si="252"/>
        <v>#DIV/0!</v>
      </c>
      <c r="L157" t="e">
        <f t="array" ref="L157">MMULT(MMULT(B157:E157,Rinv_neu),TRANSPOSE(B157:E157))</f>
        <v>#NAME?</v>
      </c>
      <c r="M157" t="e">
        <f t="shared" ref="M157" si="279">(A157-0.5)/N_</f>
        <v>#NAME?</v>
      </c>
      <c r="N157" t="e">
        <f t="shared" ref="N157" si="280">_xlfn.CHISQ.INV(M157,m_)</f>
        <v>#NAME?</v>
      </c>
      <c r="Q157" s="5">
        <f t="shared" si="278"/>
        <v>67</v>
      </c>
      <c r="R157" s="177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x14ac:dyDescent="0.25">
      <c r="A158" s="5">
        <f t="shared" si="271"/>
        <v>134</v>
      </c>
      <c r="B158" t="e">
        <f t="shared" si="252"/>
        <v>#DIV/0!</v>
      </c>
      <c r="C158" t="e">
        <f t="shared" si="252"/>
        <v>#DIV/0!</v>
      </c>
      <c r="D158" t="e">
        <f t="shared" si="252"/>
        <v>#DIV/0!</v>
      </c>
      <c r="E158" t="e">
        <f t="shared" si="252"/>
        <v>#DIV/0!</v>
      </c>
      <c r="F158" t="e">
        <f t="shared" si="252"/>
        <v>#DIV/0!</v>
      </c>
      <c r="G158" t="e">
        <f t="shared" si="252"/>
        <v>#DIV/0!</v>
      </c>
      <c r="H158" t="e">
        <f t="shared" si="252"/>
        <v>#DIV/0!</v>
      </c>
      <c r="I158" t="e">
        <f t="shared" si="252"/>
        <v>#DIV/0!</v>
      </c>
      <c r="J158" t="e">
        <f t="shared" si="252"/>
        <v>#DIV/0!</v>
      </c>
      <c r="K158" t="e">
        <f t="shared" si="252"/>
        <v>#DIV/0!</v>
      </c>
      <c r="L158" t="e">
        <f t="array" ref="L158">MMULT(MMULT(B158:E158,Rinv_neu),TRANSPOSE(B158:E158))</f>
        <v>#NAME?</v>
      </c>
      <c r="M158" t="e">
        <f t="shared" ref="M158" si="281">(A158-0.5)/N_</f>
        <v>#NAME?</v>
      </c>
      <c r="N158" t="e">
        <f t="shared" ref="N158" si="282">_xlfn.CHISQ.INV(M158,m_)</f>
        <v>#NAME?</v>
      </c>
      <c r="Q158" s="5">
        <f t="shared" si="278"/>
        <v>68</v>
      </c>
      <c r="R158" s="177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x14ac:dyDescent="0.25">
      <c r="A159" s="5">
        <f t="shared" si="271"/>
        <v>135</v>
      </c>
      <c r="B159" t="e">
        <f t="shared" si="252"/>
        <v>#DIV/0!</v>
      </c>
      <c r="C159" t="e">
        <f t="shared" si="252"/>
        <v>#DIV/0!</v>
      </c>
      <c r="D159" t="e">
        <f t="shared" si="252"/>
        <v>#DIV/0!</v>
      </c>
      <c r="E159" t="e">
        <f t="shared" si="252"/>
        <v>#DIV/0!</v>
      </c>
      <c r="F159" t="e">
        <f t="shared" si="252"/>
        <v>#DIV/0!</v>
      </c>
      <c r="G159" t="e">
        <f t="shared" si="252"/>
        <v>#DIV/0!</v>
      </c>
      <c r="H159" t="e">
        <f t="shared" si="252"/>
        <v>#DIV/0!</v>
      </c>
      <c r="I159" t="e">
        <f t="shared" si="252"/>
        <v>#DIV/0!</v>
      </c>
      <c r="J159" t="e">
        <f t="shared" si="252"/>
        <v>#DIV/0!</v>
      </c>
      <c r="K159" t="e">
        <f t="shared" si="252"/>
        <v>#DIV/0!</v>
      </c>
      <c r="L159" t="e">
        <f t="array" ref="L159">MMULT(MMULT(B159:E159,Rinv_neu),TRANSPOSE(B159:E159))</f>
        <v>#NAME?</v>
      </c>
      <c r="M159" t="e">
        <f t="shared" ref="M159" si="283">(A159-0.5)/N_</f>
        <v>#NAME?</v>
      </c>
      <c r="N159" t="e">
        <f t="shared" ref="N159" si="284">_xlfn.CHISQ.INV(M159,m_)</f>
        <v>#NAME?</v>
      </c>
      <c r="Q159" s="5">
        <f t="shared" si="278"/>
        <v>69</v>
      </c>
      <c r="R159" s="177"/>
      <c r="S159" s="95"/>
      <c r="T159" s="95"/>
      <c r="U159" s="95"/>
      <c r="V159" s="95"/>
      <c r="W159" s="94"/>
      <c r="X159" s="94"/>
      <c r="Y159" s="94"/>
      <c r="Z159" s="94"/>
      <c r="AA159" s="94"/>
      <c r="AB159" s="94"/>
    </row>
    <row r="160" spans="1:28" x14ac:dyDescent="0.25">
      <c r="A160" s="5">
        <f t="shared" si="271"/>
        <v>136</v>
      </c>
      <c r="B160" t="e">
        <f t="shared" si="252"/>
        <v>#DIV/0!</v>
      </c>
      <c r="C160" t="e">
        <f t="shared" si="252"/>
        <v>#DIV/0!</v>
      </c>
      <c r="D160" t="e">
        <f t="shared" si="252"/>
        <v>#DIV/0!</v>
      </c>
      <c r="E160" t="e">
        <f t="shared" si="252"/>
        <v>#DIV/0!</v>
      </c>
      <c r="F160" t="e">
        <f t="shared" si="252"/>
        <v>#DIV/0!</v>
      </c>
      <c r="G160" t="e">
        <f t="shared" si="252"/>
        <v>#DIV/0!</v>
      </c>
      <c r="H160" t="e">
        <f t="shared" si="252"/>
        <v>#DIV/0!</v>
      </c>
      <c r="I160" t="e">
        <f t="shared" si="252"/>
        <v>#DIV/0!</v>
      </c>
      <c r="J160" t="e">
        <f t="shared" si="252"/>
        <v>#DIV/0!</v>
      </c>
      <c r="K160" t="e">
        <f t="shared" si="252"/>
        <v>#DIV/0!</v>
      </c>
      <c r="L160" t="e">
        <f t="array" ref="L160">MMULT(MMULT(B160:E160,Rinv_neu),TRANSPOSE(B160:E160))</f>
        <v>#NAME?</v>
      </c>
      <c r="M160" t="e">
        <f t="shared" ref="M160" si="285">(A160-0.5)/N_</f>
        <v>#NAME?</v>
      </c>
      <c r="N160" t="e">
        <f t="shared" ref="N160" si="286">_xlfn.CHISQ.INV(M160,m_)</f>
        <v>#NAME?</v>
      </c>
      <c r="Q160" s="5">
        <f t="shared" si="278"/>
        <v>70</v>
      </c>
      <c r="R160" s="177"/>
      <c r="S160" s="95"/>
      <c r="T160" s="95"/>
      <c r="U160" s="95"/>
      <c r="V160" s="95"/>
      <c r="W160" s="94"/>
      <c r="X160" s="94"/>
      <c r="Y160" s="94"/>
      <c r="Z160" s="94"/>
      <c r="AA160" s="94"/>
      <c r="AB160" s="94"/>
    </row>
    <row r="161" spans="1:28" x14ac:dyDescent="0.25">
      <c r="A161" s="5">
        <f t="shared" si="271"/>
        <v>137</v>
      </c>
      <c r="B161" t="e">
        <f t="shared" ref="B161:K176" si="287">(S227-S$86)/S$87</f>
        <v>#DIV/0!</v>
      </c>
      <c r="C161" t="e">
        <f t="shared" si="287"/>
        <v>#DIV/0!</v>
      </c>
      <c r="D161" t="e">
        <f t="shared" si="287"/>
        <v>#DIV/0!</v>
      </c>
      <c r="E161" t="e">
        <f t="shared" si="287"/>
        <v>#DIV/0!</v>
      </c>
      <c r="F161" t="e">
        <f t="shared" si="287"/>
        <v>#DIV/0!</v>
      </c>
      <c r="G161" t="e">
        <f t="shared" si="287"/>
        <v>#DIV/0!</v>
      </c>
      <c r="H161" t="e">
        <f t="shared" si="287"/>
        <v>#DIV/0!</v>
      </c>
      <c r="I161" t="e">
        <f t="shared" si="287"/>
        <v>#DIV/0!</v>
      </c>
      <c r="J161" t="e">
        <f t="shared" si="287"/>
        <v>#DIV/0!</v>
      </c>
      <c r="K161" t="e">
        <f t="shared" si="287"/>
        <v>#DIV/0!</v>
      </c>
      <c r="L161" t="e">
        <f t="array" ref="L161">MMULT(MMULT(B161:E161,Rinv_neu),TRANSPOSE(B161:E161))</f>
        <v>#NAME?</v>
      </c>
      <c r="M161" t="e">
        <f t="shared" ref="M161" si="288">(A161-0.5)/N_</f>
        <v>#NAME?</v>
      </c>
      <c r="N161" t="e">
        <f t="shared" ref="N161" si="289">_xlfn.CHISQ.INV(M161,m_)</f>
        <v>#NAME?</v>
      </c>
      <c r="Q161" s="5">
        <f t="shared" si="278"/>
        <v>71</v>
      </c>
      <c r="R161" s="177"/>
      <c r="S161" s="95"/>
      <c r="T161" s="95"/>
      <c r="U161" s="95"/>
      <c r="V161" s="95"/>
      <c r="W161" s="94"/>
      <c r="X161" s="94"/>
      <c r="Y161" s="94"/>
      <c r="Z161" s="94"/>
      <c r="AA161" s="94"/>
      <c r="AB161" s="94"/>
    </row>
    <row r="162" spans="1:28" x14ac:dyDescent="0.25">
      <c r="A162" s="5">
        <f t="shared" si="271"/>
        <v>138</v>
      </c>
      <c r="B162" t="e">
        <f t="shared" si="287"/>
        <v>#DIV/0!</v>
      </c>
      <c r="C162" t="e">
        <f t="shared" si="287"/>
        <v>#DIV/0!</v>
      </c>
      <c r="D162" t="e">
        <f t="shared" si="287"/>
        <v>#DIV/0!</v>
      </c>
      <c r="E162" t="e">
        <f t="shared" si="287"/>
        <v>#DIV/0!</v>
      </c>
      <c r="F162" t="e">
        <f t="shared" si="287"/>
        <v>#DIV/0!</v>
      </c>
      <c r="G162" t="e">
        <f t="shared" si="287"/>
        <v>#DIV/0!</v>
      </c>
      <c r="H162" t="e">
        <f t="shared" si="287"/>
        <v>#DIV/0!</v>
      </c>
      <c r="I162" t="e">
        <f t="shared" si="287"/>
        <v>#DIV/0!</v>
      </c>
      <c r="J162" t="e">
        <f t="shared" si="287"/>
        <v>#DIV/0!</v>
      </c>
      <c r="K162" t="e">
        <f t="shared" si="287"/>
        <v>#DIV/0!</v>
      </c>
      <c r="L162" t="e">
        <f t="array" ref="L162">MMULT(MMULT(B162:E162,Rinv_neu),TRANSPOSE(B162:E162))</f>
        <v>#NAME?</v>
      </c>
      <c r="M162" t="e">
        <f t="shared" ref="M162" si="290">(A162-0.5)/N_</f>
        <v>#NAME?</v>
      </c>
      <c r="N162" t="e">
        <f t="shared" ref="N162" si="291">_xlfn.CHISQ.INV(M162,m_)</f>
        <v>#NAME?</v>
      </c>
      <c r="Q162" s="5">
        <f t="shared" si="278"/>
        <v>72</v>
      </c>
      <c r="R162" s="177"/>
      <c r="S162" s="95"/>
      <c r="T162" s="95"/>
      <c r="U162" s="95"/>
      <c r="V162" s="95"/>
      <c r="W162" s="94"/>
      <c r="X162" s="94"/>
      <c r="Y162" s="94"/>
      <c r="Z162" s="94"/>
      <c r="AA162" s="94"/>
      <c r="AB162" s="94"/>
    </row>
    <row r="163" spans="1:28" x14ac:dyDescent="0.25">
      <c r="A163" s="5">
        <f t="shared" si="271"/>
        <v>139</v>
      </c>
      <c r="B163" t="e">
        <f t="shared" si="287"/>
        <v>#DIV/0!</v>
      </c>
      <c r="C163" t="e">
        <f t="shared" si="287"/>
        <v>#DIV/0!</v>
      </c>
      <c r="D163" t="e">
        <f t="shared" si="287"/>
        <v>#DIV/0!</v>
      </c>
      <c r="E163" t="e">
        <f t="shared" si="287"/>
        <v>#DIV/0!</v>
      </c>
      <c r="F163" t="e">
        <f t="shared" si="287"/>
        <v>#DIV/0!</v>
      </c>
      <c r="G163" t="e">
        <f t="shared" si="287"/>
        <v>#DIV/0!</v>
      </c>
      <c r="H163" t="e">
        <f t="shared" si="287"/>
        <v>#DIV/0!</v>
      </c>
      <c r="I163" t="e">
        <f t="shared" si="287"/>
        <v>#DIV/0!</v>
      </c>
      <c r="J163" t="e">
        <f t="shared" si="287"/>
        <v>#DIV/0!</v>
      </c>
      <c r="K163" t="e">
        <f t="shared" si="287"/>
        <v>#DIV/0!</v>
      </c>
      <c r="L163" t="e">
        <f t="array" ref="L163">MMULT(MMULT(B163:E163,Rinv_neu),TRANSPOSE(B163:E163))</f>
        <v>#NAME?</v>
      </c>
      <c r="M163" t="e">
        <f t="shared" ref="M163" si="292">(A163-0.5)/N_</f>
        <v>#NAME?</v>
      </c>
      <c r="N163" t="e">
        <f t="shared" ref="N163" si="293">_xlfn.CHISQ.INV(M163,m_)</f>
        <v>#NAME?</v>
      </c>
      <c r="Q163" s="5">
        <f t="shared" si="278"/>
        <v>73</v>
      </c>
      <c r="R163" s="177"/>
      <c r="S163" s="95"/>
      <c r="T163" s="95"/>
      <c r="U163" s="95"/>
      <c r="V163" s="95"/>
      <c r="W163" s="94"/>
      <c r="X163" s="94"/>
      <c r="Y163" s="94"/>
      <c r="Z163" s="94"/>
      <c r="AA163" s="94"/>
      <c r="AB163" s="94"/>
    </row>
    <row r="164" spans="1:28" x14ac:dyDescent="0.25">
      <c r="A164" s="5">
        <f t="shared" si="271"/>
        <v>140</v>
      </c>
      <c r="B164" t="e">
        <f t="shared" si="287"/>
        <v>#DIV/0!</v>
      </c>
      <c r="C164" t="e">
        <f t="shared" si="287"/>
        <v>#DIV/0!</v>
      </c>
      <c r="D164" t="e">
        <f t="shared" si="287"/>
        <v>#DIV/0!</v>
      </c>
      <c r="E164" t="e">
        <f t="shared" si="287"/>
        <v>#DIV/0!</v>
      </c>
      <c r="F164" t="e">
        <f t="shared" si="287"/>
        <v>#DIV/0!</v>
      </c>
      <c r="G164" t="e">
        <f t="shared" si="287"/>
        <v>#DIV/0!</v>
      </c>
      <c r="H164" t="e">
        <f t="shared" si="287"/>
        <v>#DIV/0!</v>
      </c>
      <c r="I164" t="e">
        <f t="shared" si="287"/>
        <v>#DIV/0!</v>
      </c>
      <c r="J164" t="e">
        <f t="shared" si="287"/>
        <v>#DIV/0!</v>
      </c>
      <c r="K164" t="e">
        <f t="shared" si="287"/>
        <v>#DIV/0!</v>
      </c>
      <c r="L164" t="e">
        <f t="array" ref="L164">MMULT(MMULT(B164:E164,Rinv_neu),TRANSPOSE(B164:E164))</f>
        <v>#NAME?</v>
      </c>
      <c r="M164" t="e">
        <f t="shared" ref="M164" si="294">(A164-0.5)/N_</f>
        <v>#NAME?</v>
      </c>
      <c r="N164" t="e">
        <f t="shared" ref="N164" si="295">_xlfn.CHISQ.INV(M164,m_)</f>
        <v>#NAME?</v>
      </c>
      <c r="Q164" s="5">
        <f t="shared" si="278"/>
        <v>74</v>
      </c>
      <c r="R164" s="177"/>
      <c r="S164" s="95"/>
      <c r="T164" s="95"/>
      <c r="U164" s="95"/>
      <c r="V164" s="95"/>
      <c r="W164" s="94"/>
      <c r="X164" s="94"/>
      <c r="Y164" s="94"/>
      <c r="Z164" s="94"/>
      <c r="AA164" s="94"/>
      <c r="AB164" s="94"/>
    </row>
    <row r="165" spans="1:28" x14ac:dyDescent="0.25">
      <c r="A165" s="5">
        <f t="shared" si="271"/>
        <v>141</v>
      </c>
      <c r="B165" t="e">
        <f t="shared" si="287"/>
        <v>#DIV/0!</v>
      </c>
      <c r="C165" t="e">
        <f t="shared" si="287"/>
        <v>#DIV/0!</v>
      </c>
      <c r="D165" t="e">
        <f t="shared" si="287"/>
        <v>#DIV/0!</v>
      </c>
      <c r="E165" t="e">
        <f t="shared" si="287"/>
        <v>#DIV/0!</v>
      </c>
      <c r="F165" t="e">
        <f t="shared" si="287"/>
        <v>#DIV/0!</v>
      </c>
      <c r="G165" t="e">
        <f t="shared" si="287"/>
        <v>#DIV/0!</v>
      </c>
      <c r="H165" t="e">
        <f t="shared" si="287"/>
        <v>#DIV/0!</v>
      </c>
      <c r="I165" t="e">
        <f t="shared" si="287"/>
        <v>#DIV/0!</v>
      </c>
      <c r="J165" t="e">
        <f t="shared" si="287"/>
        <v>#DIV/0!</v>
      </c>
      <c r="K165" t="e">
        <f t="shared" si="287"/>
        <v>#DIV/0!</v>
      </c>
      <c r="L165" t="e">
        <f t="array" ref="L165">MMULT(MMULT(B165:E165,Rinv_neu),TRANSPOSE(B165:E165))</f>
        <v>#NAME?</v>
      </c>
      <c r="M165" t="e">
        <f t="shared" ref="M165" si="296">(A165-0.5)/N_</f>
        <v>#NAME?</v>
      </c>
      <c r="N165" t="e">
        <f t="shared" ref="N165" si="297">_xlfn.CHISQ.INV(M165,m_)</f>
        <v>#NAME?</v>
      </c>
      <c r="Q165" s="5">
        <f t="shared" si="278"/>
        <v>75</v>
      </c>
      <c r="R165" s="177"/>
      <c r="S165" s="95"/>
      <c r="T165" s="95"/>
      <c r="U165" s="95"/>
      <c r="V165" s="95"/>
      <c r="W165" s="94"/>
      <c r="X165" s="94"/>
      <c r="Y165" s="94"/>
      <c r="Z165" s="94"/>
      <c r="AA165" s="94"/>
      <c r="AB165" s="94"/>
    </row>
    <row r="166" spans="1:28" x14ac:dyDescent="0.25">
      <c r="A166" s="5">
        <f t="shared" si="271"/>
        <v>142</v>
      </c>
      <c r="B166" t="e">
        <f t="shared" si="287"/>
        <v>#DIV/0!</v>
      </c>
      <c r="C166" t="e">
        <f t="shared" si="287"/>
        <v>#DIV/0!</v>
      </c>
      <c r="D166" t="e">
        <f t="shared" si="287"/>
        <v>#DIV/0!</v>
      </c>
      <c r="E166" t="e">
        <f t="shared" si="287"/>
        <v>#DIV/0!</v>
      </c>
      <c r="F166" t="e">
        <f t="shared" si="287"/>
        <v>#DIV/0!</v>
      </c>
      <c r="G166" t="e">
        <f t="shared" si="287"/>
        <v>#DIV/0!</v>
      </c>
      <c r="H166" t="e">
        <f t="shared" si="287"/>
        <v>#DIV/0!</v>
      </c>
      <c r="I166" t="e">
        <f t="shared" si="287"/>
        <v>#DIV/0!</v>
      </c>
      <c r="J166" t="e">
        <f t="shared" si="287"/>
        <v>#DIV/0!</v>
      </c>
      <c r="K166" t="e">
        <f t="shared" si="287"/>
        <v>#DIV/0!</v>
      </c>
      <c r="L166" t="e">
        <f t="array" ref="L166">MMULT(MMULT(B166:E166,Rinv_neu),TRANSPOSE(B166:E166))</f>
        <v>#NAME?</v>
      </c>
      <c r="M166" t="e">
        <f t="shared" ref="M166" si="298">(A166-0.5)/N_</f>
        <v>#NAME?</v>
      </c>
      <c r="N166" t="e">
        <f t="shared" ref="N166" si="299">_xlfn.CHISQ.INV(M166,m_)</f>
        <v>#NAME?</v>
      </c>
      <c r="Q166" s="5">
        <f t="shared" si="278"/>
        <v>76</v>
      </c>
      <c r="R166" s="177"/>
      <c r="S166" s="95"/>
      <c r="T166" s="95"/>
      <c r="U166" s="95"/>
      <c r="V166" s="95"/>
      <c r="W166" s="94"/>
      <c r="X166" s="94"/>
      <c r="Y166" s="94"/>
      <c r="Z166" s="94"/>
      <c r="AA166" s="94"/>
      <c r="AB166" s="94"/>
    </row>
    <row r="167" spans="1:28" x14ac:dyDescent="0.25">
      <c r="A167" s="5">
        <f t="shared" si="271"/>
        <v>143</v>
      </c>
      <c r="B167" t="e">
        <f t="shared" si="287"/>
        <v>#DIV/0!</v>
      </c>
      <c r="C167" t="e">
        <f t="shared" si="287"/>
        <v>#DIV/0!</v>
      </c>
      <c r="D167" t="e">
        <f t="shared" si="287"/>
        <v>#DIV/0!</v>
      </c>
      <c r="E167" t="e">
        <f t="shared" si="287"/>
        <v>#DIV/0!</v>
      </c>
      <c r="F167" t="e">
        <f t="shared" si="287"/>
        <v>#DIV/0!</v>
      </c>
      <c r="G167" t="e">
        <f t="shared" si="287"/>
        <v>#DIV/0!</v>
      </c>
      <c r="H167" t="e">
        <f t="shared" si="287"/>
        <v>#DIV/0!</v>
      </c>
      <c r="I167" t="e">
        <f t="shared" si="287"/>
        <v>#DIV/0!</v>
      </c>
      <c r="J167" t="e">
        <f t="shared" si="287"/>
        <v>#DIV/0!</v>
      </c>
      <c r="K167" t="e">
        <f t="shared" si="287"/>
        <v>#DIV/0!</v>
      </c>
      <c r="L167" t="e">
        <f t="array" ref="L167">MMULT(MMULT(B167:E167,Rinv_neu),TRANSPOSE(B167:E167))</f>
        <v>#NAME?</v>
      </c>
      <c r="M167" t="e">
        <f t="shared" ref="M167" si="300">(A167-0.5)/N_</f>
        <v>#NAME?</v>
      </c>
      <c r="N167" t="e">
        <f t="shared" ref="N167" si="301">_xlfn.CHISQ.INV(M167,m_)</f>
        <v>#NAME?</v>
      </c>
      <c r="Q167" s="5">
        <f t="shared" si="278"/>
        <v>77</v>
      </c>
      <c r="R167" s="177"/>
      <c r="S167" s="95"/>
      <c r="T167" s="95"/>
      <c r="U167" s="95"/>
      <c r="V167" s="95"/>
      <c r="W167" s="94"/>
      <c r="X167" s="94"/>
      <c r="Y167" s="94"/>
      <c r="Z167" s="94"/>
      <c r="AA167" s="94"/>
      <c r="AB167" s="94"/>
    </row>
    <row r="168" spans="1:28" x14ac:dyDescent="0.25">
      <c r="A168" s="5">
        <f t="shared" si="271"/>
        <v>144</v>
      </c>
      <c r="B168" t="e">
        <f t="shared" si="287"/>
        <v>#DIV/0!</v>
      </c>
      <c r="C168" t="e">
        <f t="shared" si="287"/>
        <v>#DIV/0!</v>
      </c>
      <c r="D168" t="e">
        <f t="shared" si="287"/>
        <v>#DIV/0!</v>
      </c>
      <c r="E168" t="e">
        <f t="shared" si="287"/>
        <v>#DIV/0!</v>
      </c>
      <c r="F168" t="e">
        <f t="shared" si="287"/>
        <v>#DIV/0!</v>
      </c>
      <c r="G168" t="e">
        <f t="shared" si="287"/>
        <v>#DIV/0!</v>
      </c>
      <c r="H168" t="e">
        <f t="shared" si="287"/>
        <v>#DIV/0!</v>
      </c>
      <c r="I168" t="e">
        <f t="shared" si="287"/>
        <v>#DIV/0!</v>
      </c>
      <c r="J168" t="e">
        <f t="shared" si="287"/>
        <v>#DIV/0!</v>
      </c>
      <c r="K168" t="e">
        <f t="shared" si="287"/>
        <v>#DIV/0!</v>
      </c>
      <c r="L168" t="e">
        <f t="array" ref="L168">MMULT(MMULT(B168:E168,Rinv_neu),TRANSPOSE(B168:E168))</f>
        <v>#NAME?</v>
      </c>
      <c r="M168" t="e">
        <f t="shared" ref="M168" si="302">(A168-0.5)/N_</f>
        <v>#NAME?</v>
      </c>
      <c r="N168" t="e">
        <f t="shared" ref="N168" si="303">_xlfn.CHISQ.INV(M168,m_)</f>
        <v>#NAME?</v>
      </c>
      <c r="Q168" s="5">
        <f t="shared" si="278"/>
        <v>78</v>
      </c>
      <c r="R168" s="177"/>
      <c r="S168" s="95"/>
      <c r="T168" s="95"/>
      <c r="U168" s="95"/>
      <c r="V168" s="95"/>
      <c r="W168" s="94"/>
      <c r="X168" s="94"/>
      <c r="Y168" s="94"/>
      <c r="Z168" s="94"/>
      <c r="AA168" s="94"/>
      <c r="AB168" s="94"/>
    </row>
    <row r="169" spans="1:28" x14ac:dyDescent="0.25">
      <c r="A169" s="5">
        <f t="shared" si="271"/>
        <v>145</v>
      </c>
      <c r="B169" t="e">
        <f t="shared" si="287"/>
        <v>#DIV/0!</v>
      </c>
      <c r="C169" t="e">
        <f t="shared" si="287"/>
        <v>#DIV/0!</v>
      </c>
      <c r="D169" t="e">
        <f t="shared" si="287"/>
        <v>#DIV/0!</v>
      </c>
      <c r="E169" t="e">
        <f t="shared" si="287"/>
        <v>#DIV/0!</v>
      </c>
      <c r="F169" t="e">
        <f t="shared" si="287"/>
        <v>#DIV/0!</v>
      </c>
      <c r="G169" t="e">
        <f t="shared" si="287"/>
        <v>#DIV/0!</v>
      </c>
      <c r="H169" t="e">
        <f t="shared" si="287"/>
        <v>#DIV/0!</v>
      </c>
      <c r="I169" t="e">
        <f t="shared" si="287"/>
        <v>#DIV/0!</v>
      </c>
      <c r="J169" t="e">
        <f t="shared" si="287"/>
        <v>#DIV/0!</v>
      </c>
      <c r="K169" t="e">
        <f t="shared" si="287"/>
        <v>#DIV/0!</v>
      </c>
      <c r="L169" t="e">
        <f t="array" ref="L169">MMULT(MMULT(B169:E169,Rinv_neu),TRANSPOSE(B169:E169))</f>
        <v>#NAME?</v>
      </c>
      <c r="M169" t="e">
        <f t="shared" ref="M169" si="304">(A169-0.5)/N_</f>
        <v>#NAME?</v>
      </c>
      <c r="N169" t="e">
        <f t="shared" ref="N169" si="305">_xlfn.CHISQ.INV(M169,m_)</f>
        <v>#NAME?</v>
      </c>
      <c r="Q169" s="5">
        <f t="shared" si="278"/>
        <v>79</v>
      </c>
      <c r="R169" s="177"/>
      <c r="S169" s="95"/>
      <c r="T169" s="95"/>
      <c r="U169" s="95"/>
      <c r="V169" s="95"/>
      <c r="W169" s="94"/>
      <c r="X169" s="94"/>
      <c r="Y169" s="94"/>
      <c r="Z169" s="94"/>
      <c r="AA169" s="94"/>
      <c r="AB169" s="94"/>
    </row>
    <row r="170" spans="1:28" x14ac:dyDescent="0.25">
      <c r="A170" s="5">
        <f t="shared" si="271"/>
        <v>146</v>
      </c>
      <c r="B170" t="e">
        <f t="shared" si="287"/>
        <v>#DIV/0!</v>
      </c>
      <c r="C170" t="e">
        <f t="shared" si="287"/>
        <v>#DIV/0!</v>
      </c>
      <c r="D170" t="e">
        <f t="shared" si="287"/>
        <v>#DIV/0!</v>
      </c>
      <c r="E170" t="e">
        <f t="shared" si="287"/>
        <v>#DIV/0!</v>
      </c>
      <c r="F170" t="e">
        <f t="shared" si="287"/>
        <v>#DIV/0!</v>
      </c>
      <c r="G170" t="e">
        <f t="shared" si="287"/>
        <v>#DIV/0!</v>
      </c>
      <c r="H170" t="e">
        <f t="shared" si="287"/>
        <v>#DIV/0!</v>
      </c>
      <c r="I170" t="e">
        <f t="shared" si="287"/>
        <v>#DIV/0!</v>
      </c>
      <c r="J170" t="e">
        <f t="shared" si="287"/>
        <v>#DIV/0!</v>
      </c>
      <c r="K170" t="e">
        <f t="shared" si="287"/>
        <v>#DIV/0!</v>
      </c>
      <c r="L170" t="e">
        <f t="array" ref="L170">MMULT(MMULT(B170:E170,Rinv_neu),TRANSPOSE(B170:E170))</f>
        <v>#NAME?</v>
      </c>
      <c r="M170" t="e">
        <f t="shared" ref="M170" si="306">(A170-0.5)/N_</f>
        <v>#NAME?</v>
      </c>
      <c r="N170" t="e">
        <f t="shared" ref="N170" si="307">_xlfn.CHISQ.INV(M170,m_)</f>
        <v>#NAME?</v>
      </c>
      <c r="Q170" s="5">
        <f t="shared" si="278"/>
        <v>80</v>
      </c>
      <c r="R170" s="177"/>
      <c r="S170" s="95"/>
      <c r="T170" s="95"/>
      <c r="U170" s="95"/>
      <c r="V170" s="95"/>
      <c r="W170" s="94"/>
      <c r="X170" s="94"/>
      <c r="Y170" s="94"/>
      <c r="Z170" s="94"/>
      <c r="AA170" s="94"/>
      <c r="AB170" s="94"/>
    </row>
    <row r="171" spans="1:28" x14ac:dyDescent="0.25">
      <c r="A171" s="5">
        <f t="shared" si="271"/>
        <v>147</v>
      </c>
      <c r="B171" t="e">
        <f t="shared" si="287"/>
        <v>#DIV/0!</v>
      </c>
      <c r="C171" t="e">
        <f t="shared" si="287"/>
        <v>#DIV/0!</v>
      </c>
      <c r="D171" t="e">
        <f t="shared" si="287"/>
        <v>#DIV/0!</v>
      </c>
      <c r="E171" t="e">
        <f t="shared" si="287"/>
        <v>#DIV/0!</v>
      </c>
      <c r="F171" t="e">
        <f t="shared" si="287"/>
        <v>#DIV/0!</v>
      </c>
      <c r="G171" t="e">
        <f t="shared" si="287"/>
        <v>#DIV/0!</v>
      </c>
      <c r="H171" t="e">
        <f t="shared" si="287"/>
        <v>#DIV/0!</v>
      </c>
      <c r="I171" t="e">
        <f t="shared" si="287"/>
        <v>#DIV/0!</v>
      </c>
      <c r="J171" t="e">
        <f t="shared" si="287"/>
        <v>#DIV/0!</v>
      </c>
      <c r="K171" t="e">
        <f t="shared" si="287"/>
        <v>#DIV/0!</v>
      </c>
      <c r="L171" t="e">
        <f t="array" ref="L171">MMULT(MMULT(B171:E171,Rinv_neu),TRANSPOSE(B171:E171))</f>
        <v>#NAME?</v>
      </c>
      <c r="M171" t="e">
        <f t="shared" ref="M171" si="308">(A171-0.5)/N_</f>
        <v>#NAME?</v>
      </c>
      <c r="N171" t="e">
        <f t="shared" ref="N171" si="309">_xlfn.CHISQ.INV(M171,m_)</f>
        <v>#NAME?</v>
      </c>
      <c r="Q171" s="5">
        <f t="shared" si="278"/>
        <v>81</v>
      </c>
      <c r="R171" s="177"/>
      <c r="S171" s="95"/>
      <c r="T171" s="95"/>
      <c r="U171" s="95"/>
      <c r="V171" s="95"/>
      <c r="W171" s="94"/>
      <c r="X171" s="94"/>
      <c r="Y171" s="94"/>
      <c r="Z171" s="94"/>
      <c r="AA171" s="94"/>
      <c r="AB171" s="94"/>
    </row>
    <row r="172" spans="1:28" x14ac:dyDescent="0.25">
      <c r="A172" s="5">
        <f t="shared" si="271"/>
        <v>148</v>
      </c>
      <c r="B172" t="e">
        <f t="shared" si="287"/>
        <v>#DIV/0!</v>
      </c>
      <c r="C172" t="e">
        <f t="shared" si="287"/>
        <v>#DIV/0!</v>
      </c>
      <c r="D172" t="e">
        <f t="shared" si="287"/>
        <v>#DIV/0!</v>
      </c>
      <c r="E172" t="e">
        <f t="shared" si="287"/>
        <v>#DIV/0!</v>
      </c>
      <c r="F172" t="e">
        <f t="shared" si="287"/>
        <v>#DIV/0!</v>
      </c>
      <c r="G172" t="e">
        <f t="shared" si="287"/>
        <v>#DIV/0!</v>
      </c>
      <c r="H172" t="e">
        <f t="shared" si="287"/>
        <v>#DIV/0!</v>
      </c>
      <c r="I172" t="e">
        <f t="shared" si="287"/>
        <v>#DIV/0!</v>
      </c>
      <c r="J172" t="e">
        <f t="shared" si="287"/>
        <v>#DIV/0!</v>
      </c>
      <c r="K172" t="e">
        <f t="shared" si="287"/>
        <v>#DIV/0!</v>
      </c>
      <c r="L172" t="e">
        <f t="array" ref="L172">MMULT(MMULT(B172:E172,Rinv_neu),TRANSPOSE(B172:E172))</f>
        <v>#NAME?</v>
      </c>
      <c r="M172" t="e">
        <f t="shared" ref="M172" si="310">(A172-0.5)/N_</f>
        <v>#NAME?</v>
      </c>
      <c r="N172" t="e">
        <f t="shared" ref="N172" si="311">_xlfn.CHISQ.INV(M172,m_)</f>
        <v>#NAME?</v>
      </c>
      <c r="Q172" s="5">
        <f t="shared" si="278"/>
        <v>82</v>
      </c>
      <c r="R172" s="177"/>
      <c r="S172" s="95"/>
      <c r="T172" s="95"/>
      <c r="U172" s="95"/>
      <c r="V172" s="95"/>
      <c r="W172" s="94"/>
      <c r="X172" s="94"/>
      <c r="Y172" s="94"/>
      <c r="Z172" s="94"/>
      <c r="AA172" s="94"/>
      <c r="AB172" s="94"/>
    </row>
    <row r="173" spans="1:28" x14ac:dyDescent="0.25">
      <c r="A173" s="5">
        <f t="shared" si="271"/>
        <v>149</v>
      </c>
      <c r="B173" t="e">
        <f t="shared" si="287"/>
        <v>#DIV/0!</v>
      </c>
      <c r="C173" t="e">
        <f t="shared" si="287"/>
        <v>#DIV/0!</v>
      </c>
      <c r="D173" t="e">
        <f t="shared" si="287"/>
        <v>#DIV/0!</v>
      </c>
      <c r="E173" t="e">
        <f t="shared" si="287"/>
        <v>#DIV/0!</v>
      </c>
      <c r="F173" t="e">
        <f t="shared" si="287"/>
        <v>#DIV/0!</v>
      </c>
      <c r="G173" t="e">
        <f t="shared" si="287"/>
        <v>#DIV/0!</v>
      </c>
      <c r="H173" t="e">
        <f t="shared" si="287"/>
        <v>#DIV/0!</v>
      </c>
      <c r="I173" t="e">
        <f t="shared" si="287"/>
        <v>#DIV/0!</v>
      </c>
      <c r="J173" t="e">
        <f t="shared" si="287"/>
        <v>#DIV/0!</v>
      </c>
      <c r="K173" t="e">
        <f t="shared" si="287"/>
        <v>#DIV/0!</v>
      </c>
      <c r="L173" t="e">
        <f t="array" ref="L173">MMULT(MMULT(B173:E173,Rinv_neu),TRANSPOSE(B173:E173))</f>
        <v>#NAME?</v>
      </c>
      <c r="M173" t="e">
        <f t="shared" ref="M173" si="312">(A173-0.5)/N_</f>
        <v>#NAME?</v>
      </c>
      <c r="N173" t="e">
        <f t="shared" ref="N173" si="313">_xlfn.CHISQ.INV(M173,m_)</f>
        <v>#NAME?</v>
      </c>
      <c r="Q173" s="5">
        <f t="shared" si="278"/>
        <v>83</v>
      </c>
      <c r="R173" s="177"/>
      <c r="S173" s="95"/>
      <c r="T173" s="95"/>
      <c r="U173" s="95"/>
      <c r="V173" s="95"/>
      <c r="W173" s="94"/>
      <c r="X173" s="94"/>
      <c r="Y173" s="94"/>
      <c r="Z173" s="94"/>
      <c r="AA173" s="94"/>
      <c r="AB173" s="94"/>
    </row>
    <row r="174" spans="1:28" x14ac:dyDescent="0.25">
      <c r="A174" s="5">
        <f t="shared" si="271"/>
        <v>150</v>
      </c>
      <c r="B174" t="e">
        <f t="shared" si="287"/>
        <v>#DIV/0!</v>
      </c>
      <c r="C174" t="e">
        <f t="shared" si="287"/>
        <v>#DIV/0!</v>
      </c>
      <c r="D174" t="e">
        <f t="shared" si="287"/>
        <v>#DIV/0!</v>
      </c>
      <c r="E174" t="e">
        <f t="shared" si="287"/>
        <v>#DIV/0!</v>
      </c>
      <c r="F174" t="e">
        <f t="shared" si="287"/>
        <v>#DIV/0!</v>
      </c>
      <c r="G174" t="e">
        <f t="shared" si="287"/>
        <v>#DIV/0!</v>
      </c>
      <c r="H174" t="e">
        <f t="shared" si="287"/>
        <v>#DIV/0!</v>
      </c>
      <c r="I174" t="e">
        <f t="shared" si="287"/>
        <v>#DIV/0!</v>
      </c>
      <c r="J174" t="e">
        <f t="shared" si="287"/>
        <v>#DIV/0!</v>
      </c>
      <c r="K174" t="e">
        <f t="shared" si="287"/>
        <v>#DIV/0!</v>
      </c>
      <c r="L174" t="e">
        <f t="array" ref="L174">MMULT(MMULT(B174:E174,Rinv_neu),TRANSPOSE(B174:E174))</f>
        <v>#NAME?</v>
      </c>
      <c r="M174" t="e">
        <f t="shared" ref="M174" si="314">(A174-0.5)/N_</f>
        <v>#NAME?</v>
      </c>
      <c r="N174" t="e">
        <f t="shared" ref="N174" si="315">_xlfn.CHISQ.INV(M174,m_)</f>
        <v>#NAME?</v>
      </c>
      <c r="Q174" s="5">
        <f t="shared" si="278"/>
        <v>84</v>
      </c>
      <c r="R174" s="177"/>
      <c r="S174" s="95"/>
      <c r="T174" s="95"/>
      <c r="U174" s="95"/>
      <c r="V174" s="95"/>
      <c r="W174" s="94"/>
      <c r="X174" s="94"/>
      <c r="Y174" s="94"/>
      <c r="Z174" s="94"/>
      <c r="AA174" s="94"/>
      <c r="AB174" s="94"/>
    </row>
    <row r="175" spans="1:28" x14ac:dyDescent="0.25">
      <c r="A175" s="5">
        <f t="shared" si="271"/>
        <v>151</v>
      </c>
      <c r="B175" t="e">
        <f t="shared" si="287"/>
        <v>#DIV/0!</v>
      </c>
      <c r="C175" t="e">
        <f t="shared" si="287"/>
        <v>#DIV/0!</v>
      </c>
      <c r="D175" t="e">
        <f t="shared" si="287"/>
        <v>#DIV/0!</v>
      </c>
      <c r="E175" t="e">
        <f t="shared" si="287"/>
        <v>#DIV/0!</v>
      </c>
      <c r="F175" t="e">
        <f t="shared" si="287"/>
        <v>#DIV/0!</v>
      </c>
      <c r="G175" t="e">
        <f t="shared" si="287"/>
        <v>#DIV/0!</v>
      </c>
      <c r="H175" t="e">
        <f t="shared" si="287"/>
        <v>#DIV/0!</v>
      </c>
      <c r="I175" t="e">
        <f t="shared" si="287"/>
        <v>#DIV/0!</v>
      </c>
      <c r="J175" t="e">
        <f t="shared" si="287"/>
        <v>#DIV/0!</v>
      </c>
      <c r="K175" t="e">
        <f t="shared" si="287"/>
        <v>#DIV/0!</v>
      </c>
      <c r="L175" t="e">
        <f t="array" ref="L175">MMULT(MMULT(B175:E175,Rinv_neu),TRANSPOSE(B175:E175))</f>
        <v>#NAME?</v>
      </c>
      <c r="M175" t="e">
        <f t="shared" ref="M175" si="316">(A175-0.5)/N_</f>
        <v>#NAME?</v>
      </c>
      <c r="N175" t="e">
        <f t="shared" ref="N175" si="317">_xlfn.CHISQ.INV(M175,m_)</f>
        <v>#NAME?</v>
      </c>
      <c r="Q175" s="5">
        <f t="shared" si="278"/>
        <v>85</v>
      </c>
      <c r="R175" s="177"/>
      <c r="S175" s="95"/>
      <c r="T175" s="95"/>
      <c r="U175" s="95"/>
      <c r="V175" s="95"/>
      <c r="W175" s="94"/>
      <c r="X175" s="94"/>
      <c r="Y175" s="94"/>
      <c r="Z175" s="94"/>
      <c r="AA175" s="94"/>
      <c r="AB175" s="94"/>
    </row>
    <row r="176" spans="1:28" x14ac:dyDescent="0.25">
      <c r="A176" s="5">
        <f t="shared" si="271"/>
        <v>152</v>
      </c>
      <c r="B176" t="e">
        <f t="shared" si="287"/>
        <v>#DIV/0!</v>
      </c>
      <c r="C176" t="e">
        <f t="shared" si="287"/>
        <v>#DIV/0!</v>
      </c>
      <c r="D176" t="e">
        <f t="shared" si="287"/>
        <v>#DIV/0!</v>
      </c>
      <c r="E176" t="e">
        <f t="shared" si="287"/>
        <v>#DIV/0!</v>
      </c>
      <c r="F176" t="e">
        <f t="shared" si="287"/>
        <v>#DIV/0!</v>
      </c>
      <c r="G176" t="e">
        <f t="shared" si="287"/>
        <v>#DIV/0!</v>
      </c>
      <c r="H176" t="e">
        <f t="shared" si="287"/>
        <v>#DIV/0!</v>
      </c>
      <c r="I176" t="e">
        <f t="shared" si="287"/>
        <v>#DIV/0!</v>
      </c>
      <c r="J176" t="e">
        <f t="shared" si="287"/>
        <v>#DIV/0!</v>
      </c>
      <c r="K176" t="e">
        <f t="shared" si="287"/>
        <v>#DIV/0!</v>
      </c>
      <c r="L176" t="e">
        <f t="array" ref="L176">MMULT(MMULT(B176:E176,Rinv_neu),TRANSPOSE(B176:E176))</f>
        <v>#NAME?</v>
      </c>
      <c r="M176" t="e">
        <f t="shared" ref="M176" si="318">(A176-0.5)/N_</f>
        <v>#NAME?</v>
      </c>
      <c r="N176" t="e">
        <f t="shared" ref="N176" si="319">_xlfn.CHISQ.INV(M176,m_)</f>
        <v>#NAME?</v>
      </c>
      <c r="Q176" s="5">
        <f t="shared" si="278"/>
        <v>86</v>
      </c>
      <c r="R176" s="177"/>
      <c r="S176" s="95"/>
      <c r="T176" s="95"/>
      <c r="U176" s="95"/>
      <c r="V176" s="95"/>
      <c r="W176" s="94"/>
      <c r="X176" s="94"/>
      <c r="Y176" s="94"/>
      <c r="Z176" s="94"/>
      <c r="AA176" s="94"/>
      <c r="AB176" s="94"/>
    </row>
    <row r="177" spans="1:28" x14ac:dyDescent="0.25">
      <c r="A177" s="5">
        <f t="shared" si="271"/>
        <v>153</v>
      </c>
      <c r="B177" t="e">
        <f t="shared" ref="B177:K192" si="320">(S243-S$86)/S$87</f>
        <v>#DIV/0!</v>
      </c>
      <c r="C177" t="e">
        <f t="shared" si="320"/>
        <v>#DIV/0!</v>
      </c>
      <c r="D177" t="e">
        <f t="shared" si="320"/>
        <v>#DIV/0!</v>
      </c>
      <c r="E177" t="e">
        <f t="shared" si="320"/>
        <v>#DIV/0!</v>
      </c>
      <c r="F177" t="e">
        <f t="shared" si="320"/>
        <v>#DIV/0!</v>
      </c>
      <c r="G177" t="e">
        <f t="shared" si="320"/>
        <v>#DIV/0!</v>
      </c>
      <c r="H177" t="e">
        <f t="shared" si="320"/>
        <v>#DIV/0!</v>
      </c>
      <c r="I177" t="e">
        <f t="shared" si="320"/>
        <v>#DIV/0!</v>
      </c>
      <c r="J177" t="e">
        <f t="shared" si="320"/>
        <v>#DIV/0!</v>
      </c>
      <c r="K177" t="e">
        <f t="shared" si="320"/>
        <v>#DIV/0!</v>
      </c>
      <c r="L177" t="e">
        <f t="array" ref="L177">MMULT(MMULT(B177:E177,Rinv_neu),TRANSPOSE(B177:E177))</f>
        <v>#NAME?</v>
      </c>
      <c r="M177" t="e">
        <f t="shared" ref="M177" si="321">(A177-0.5)/N_</f>
        <v>#NAME?</v>
      </c>
      <c r="N177" t="e">
        <f t="shared" ref="N177" si="322">_xlfn.CHISQ.INV(M177,m_)</f>
        <v>#NAME?</v>
      </c>
      <c r="Q177" s="5">
        <f t="shared" si="278"/>
        <v>87</v>
      </c>
      <c r="R177" s="177"/>
      <c r="S177" s="95"/>
      <c r="T177" s="95"/>
      <c r="U177" s="95"/>
      <c r="V177" s="95"/>
      <c r="W177" s="94"/>
      <c r="X177" s="94"/>
      <c r="Y177" s="94"/>
      <c r="Z177" s="94"/>
      <c r="AA177" s="94"/>
      <c r="AB177" s="94"/>
    </row>
    <row r="178" spans="1:28" x14ac:dyDescent="0.25">
      <c r="A178" s="5">
        <f t="shared" si="271"/>
        <v>154</v>
      </c>
      <c r="B178" t="e">
        <f t="shared" si="320"/>
        <v>#DIV/0!</v>
      </c>
      <c r="C178" t="e">
        <f t="shared" si="320"/>
        <v>#DIV/0!</v>
      </c>
      <c r="D178" t="e">
        <f t="shared" si="320"/>
        <v>#DIV/0!</v>
      </c>
      <c r="E178" t="e">
        <f t="shared" si="320"/>
        <v>#DIV/0!</v>
      </c>
      <c r="F178" t="e">
        <f t="shared" si="320"/>
        <v>#DIV/0!</v>
      </c>
      <c r="G178" t="e">
        <f t="shared" si="320"/>
        <v>#DIV/0!</v>
      </c>
      <c r="H178" t="e">
        <f t="shared" si="320"/>
        <v>#DIV/0!</v>
      </c>
      <c r="I178" t="e">
        <f t="shared" si="320"/>
        <v>#DIV/0!</v>
      </c>
      <c r="J178" t="e">
        <f t="shared" si="320"/>
        <v>#DIV/0!</v>
      </c>
      <c r="K178" t="e">
        <f t="shared" si="320"/>
        <v>#DIV/0!</v>
      </c>
      <c r="L178" t="e">
        <f t="array" ref="L178">MMULT(MMULT(B178:E178,Rinv_neu),TRANSPOSE(B178:E178))</f>
        <v>#NAME?</v>
      </c>
      <c r="M178" t="e">
        <f t="shared" ref="M178" si="323">(A178-0.5)/N_</f>
        <v>#NAME?</v>
      </c>
      <c r="N178" t="e">
        <f t="shared" ref="N178" si="324">_xlfn.CHISQ.INV(M178,m_)</f>
        <v>#NAME?</v>
      </c>
      <c r="Q178" s="5">
        <f t="shared" si="278"/>
        <v>88</v>
      </c>
      <c r="R178" s="177"/>
      <c r="S178" s="95"/>
      <c r="T178" s="95"/>
      <c r="U178" s="95"/>
      <c r="V178" s="95"/>
      <c r="W178" s="94"/>
      <c r="X178" s="94"/>
      <c r="Y178" s="94"/>
      <c r="Z178" s="94"/>
      <c r="AA178" s="94"/>
      <c r="AB178" s="94"/>
    </row>
    <row r="179" spans="1:28" x14ac:dyDescent="0.25">
      <c r="A179" s="5">
        <f t="shared" si="271"/>
        <v>155</v>
      </c>
      <c r="B179" t="e">
        <f t="shared" si="320"/>
        <v>#DIV/0!</v>
      </c>
      <c r="C179" t="e">
        <f t="shared" si="320"/>
        <v>#DIV/0!</v>
      </c>
      <c r="D179" t="e">
        <f t="shared" si="320"/>
        <v>#DIV/0!</v>
      </c>
      <c r="E179" t="e">
        <f t="shared" si="320"/>
        <v>#DIV/0!</v>
      </c>
      <c r="F179" t="e">
        <f t="shared" si="320"/>
        <v>#DIV/0!</v>
      </c>
      <c r="G179" t="e">
        <f t="shared" si="320"/>
        <v>#DIV/0!</v>
      </c>
      <c r="H179" t="e">
        <f t="shared" si="320"/>
        <v>#DIV/0!</v>
      </c>
      <c r="I179" t="e">
        <f t="shared" si="320"/>
        <v>#DIV/0!</v>
      </c>
      <c r="J179" t="e">
        <f t="shared" si="320"/>
        <v>#DIV/0!</v>
      </c>
      <c r="K179" t="e">
        <f t="shared" si="320"/>
        <v>#DIV/0!</v>
      </c>
      <c r="L179" t="e">
        <f t="array" ref="L179">MMULT(MMULT(B179:E179,Rinv_neu),TRANSPOSE(B179:E179))</f>
        <v>#NAME?</v>
      </c>
      <c r="M179" t="e">
        <f t="shared" ref="M179" si="325">(A179-0.5)/N_</f>
        <v>#NAME?</v>
      </c>
      <c r="N179" t="e">
        <f t="shared" ref="N179" si="326">_xlfn.CHISQ.INV(M179,m_)</f>
        <v>#NAME?</v>
      </c>
      <c r="Q179" s="5">
        <f t="shared" si="278"/>
        <v>89</v>
      </c>
      <c r="R179" s="177"/>
      <c r="S179" s="95"/>
      <c r="T179" s="95"/>
      <c r="U179" s="95"/>
      <c r="V179" s="95"/>
      <c r="W179" s="94"/>
      <c r="X179" s="94"/>
      <c r="Y179" s="94"/>
      <c r="Z179" s="94"/>
      <c r="AA179" s="94"/>
      <c r="AB179" s="94"/>
    </row>
    <row r="180" spans="1:28" x14ac:dyDescent="0.25">
      <c r="A180" s="5">
        <f t="shared" si="271"/>
        <v>156</v>
      </c>
      <c r="B180" t="e">
        <f t="shared" si="320"/>
        <v>#DIV/0!</v>
      </c>
      <c r="C180" t="e">
        <f t="shared" si="320"/>
        <v>#DIV/0!</v>
      </c>
      <c r="D180" t="e">
        <f t="shared" si="320"/>
        <v>#DIV/0!</v>
      </c>
      <c r="E180" t="e">
        <f t="shared" si="320"/>
        <v>#DIV/0!</v>
      </c>
      <c r="F180" t="e">
        <f t="shared" si="320"/>
        <v>#DIV/0!</v>
      </c>
      <c r="G180" t="e">
        <f t="shared" si="320"/>
        <v>#DIV/0!</v>
      </c>
      <c r="H180" t="e">
        <f t="shared" si="320"/>
        <v>#DIV/0!</v>
      </c>
      <c r="I180" t="e">
        <f t="shared" si="320"/>
        <v>#DIV/0!</v>
      </c>
      <c r="J180" t="e">
        <f t="shared" si="320"/>
        <v>#DIV/0!</v>
      </c>
      <c r="K180" t="e">
        <f t="shared" si="320"/>
        <v>#DIV/0!</v>
      </c>
      <c r="L180" t="e">
        <f t="array" ref="L180">MMULT(MMULT(B180:E180,Rinv_neu),TRANSPOSE(B180:E180))</f>
        <v>#NAME?</v>
      </c>
      <c r="M180" t="e">
        <f t="shared" ref="M180" si="327">(A180-0.5)/N_</f>
        <v>#NAME?</v>
      </c>
      <c r="N180" t="e">
        <f t="shared" ref="N180" si="328">_xlfn.CHISQ.INV(M180,m_)</f>
        <v>#NAME?</v>
      </c>
      <c r="Q180" s="5">
        <f t="shared" si="278"/>
        <v>90</v>
      </c>
      <c r="R180" s="177"/>
      <c r="S180" s="95"/>
      <c r="T180" s="95"/>
      <c r="U180" s="95"/>
      <c r="V180" s="95"/>
      <c r="W180" s="94"/>
      <c r="X180" s="94"/>
      <c r="Y180" s="94"/>
      <c r="Z180" s="94"/>
      <c r="AA180" s="94"/>
      <c r="AB180" s="94"/>
    </row>
    <row r="181" spans="1:28" x14ac:dyDescent="0.25">
      <c r="A181" s="5">
        <f t="shared" si="271"/>
        <v>157</v>
      </c>
      <c r="B181" t="e">
        <f t="shared" si="320"/>
        <v>#DIV/0!</v>
      </c>
      <c r="C181" t="e">
        <f t="shared" si="320"/>
        <v>#DIV/0!</v>
      </c>
      <c r="D181" t="e">
        <f t="shared" si="320"/>
        <v>#DIV/0!</v>
      </c>
      <c r="E181" t="e">
        <f t="shared" si="320"/>
        <v>#DIV/0!</v>
      </c>
      <c r="F181" t="e">
        <f t="shared" si="320"/>
        <v>#DIV/0!</v>
      </c>
      <c r="G181" t="e">
        <f t="shared" si="320"/>
        <v>#DIV/0!</v>
      </c>
      <c r="H181" t="e">
        <f t="shared" si="320"/>
        <v>#DIV/0!</v>
      </c>
      <c r="I181" t="e">
        <f t="shared" si="320"/>
        <v>#DIV/0!</v>
      </c>
      <c r="J181" t="e">
        <f t="shared" si="320"/>
        <v>#DIV/0!</v>
      </c>
      <c r="K181" t="e">
        <f t="shared" si="320"/>
        <v>#DIV/0!</v>
      </c>
      <c r="L181" t="e">
        <f t="array" ref="L181">MMULT(MMULT(B181:E181,Rinv_neu),TRANSPOSE(B181:E181))</f>
        <v>#NAME?</v>
      </c>
      <c r="M181" t="e">
        <f t="shared" ref="M181" si="329">(A181-0.5)/N_</f>
        <v>#NAME?</v>
      </c>
      <c r="N181" t="e">
        <f t="shared" ref="N181" si="330">_xlfn.CHISQ.INV(M181,m_)</f>
        <v>#NAME?</v>
      </c>
      <c r="Q181" s="5">
        <f t="shared" si="278"/>
        <v>91</v>
      </c>
      <c r="R181" s="177"/>
      <c r="S181" s="95"/>
      <c r="T181" s="95"/>
      <c r="U181" s="95"/>
      <c r="V181" s="95"/>
      <c r="W181" s="94"/>
      <c r="X181" s="94"/>
      <c r="Y181" s="94"/>
      <c r="Z181" s="94"/>
      <c r="AA181" s="94"/>
      <c r="AB181" s="94"/>
    </row>
    <row r="182" spans="1:28" x14ac:dyDescent="0.25">
      <c r="A182" s="5">
        <f t="shared" si="271"/>
        <v>158</v>
      </c>
      <c r="B182" t="e">
        <f t="shared" si="320"/>
        <v>#DIV/0!</v>
      </c>
      <c r="C182" t="e">
        <f t="shared" si="320"/>
        <v>#DIV/0!</v>
      </c>
      <c r="D182" t="e">
        <f t="shared" si="320"/>
        <v>#DIV/0!</v>
      </c>
      <c r="E182" t="e">
        <f t="shared" si="320"/>
        <v>#DIV/0!</v>
      </c>
      <c r="F182" t="e">
        <f t="shared" si="320"/>
        <v>#DIV/0!</v>
      </c>
      <c r="G182" t="e">
        <f t="shared" si="320"/>
        <v>#DIV/0!</v>
      </c>
      <c r="H182" t="e">
        <f t="shared" si="320"/>
        <v>#DIV/0!</v>
      </c>
      <c r="I182" t="e">
        <f t="shared" si="320"/>
        <v>#DIV/0!</v>
      </c>
      <c r="J182" t="e">
        <f t="shared" si="320"/>
        <v>#DIV/0!</v>
      </c>
      <c r="K182" t="e">
        <f t="shared" si="320"/>
        <v>#DIV/0!</v>
      </c>
      <c r="L182" t="e">
        <f t="array" ref="L182">MMULT(MMULT(B182:E182,Rinv_neu),TRANSPOSE(B182:E182))</f>
        <v>#NAME?</v>
      </c>
      <c r="M182" t="e">
        <f t="shared" ref="M182" si="331">(A182-0.5)/N_</f>
        <v>#NAME?</v>
      </c>
      <c r="N182" t="e">
        <f t="shared" ref="N182" si="332">_xlfn.CHISQ.INV(M182,m_)</f>
        <v>#NAME?</v>
      </c>
      <c r="Q182" s="5">
        <f t="shared" si="278"/>
        <v>92</v>
      </c>
      <c r="R182" s="177"/>
      <c r="S182" s="95"/>
      <c r="T182" s="95"/>
      <c r="U182" s="95"/>
      <c r="V182" s="95"/>
      <c r="W182" s="94"/>
      <c r="X182" s="94"/>
      <c r="Y182" s="94"/>
      <c r="Z182" s="94"/>
      <c r="AA182" s="94"/>
      <c r="AB182" s="94"/>
    </row>
    <row r="183" spans="1:28" x14ac:dyDescent="0.25">
      <c r="A183" s="5">
        <f t="shared" si="271"/>
        <v>159</v>
      </c>
      <c r="B183" t="e">
        <f t="shared" si="320"/>
        <v>#DIV/0!</v>
      </c>
      <c r="C183" t="e">
        <f t="shared" si="320"/>
        <v>#DIV/0!</v>
      </c>
      <c r="D183" t="e">
        <f t="shared" si="320"/>
        <v>#DIV/0!</v>
      </c>
      <c r="E183" t="e">
        <f t="shared" si="320"/>
        <v>#DIV/0!</v>
      </c>
      <c r="F183" t="e">
        <f t="shared" si="320"/>
        <v>#DIV/0!</v>
      </c>
      <c r="G183" t="e">
        <f t="shared" si="320"/>
        <v>#DIV/0!</v>
      </c>
      <c r="H183" t="e">
        <f t="shared" si="320"/>
        <v>#DIV/0!</v>
      </c>
      <c r="I183" t="e">
        <f t="shared" si="320"/>
        <v>#DIV/0!</v>
      </c>
      <c r="J183" t="e">
        <f t="shared" si="320"/>
        <v>#DIV/0!</v>
      </c>
      <c r="K183" t="e">
        <f t="shared" si="320"/>
        <v>#DIV/0!</v>
      </c>
      <c r="L183" t="e">
        <f t="array" ref="L183">MMULT(MMULT(B183:E183,Rinv_neu),TRANSPOSE(B183:E183))</f>
        <v>#NAME?</v>
      </c>
      <c r="M183" t="e">
        <f t="shared" ref="M183" si="333">(A183-0.5)/N_</f>
        <v>#NAME?</v>
      </c>
      <c r="N183" t="e">
        <f t="shared" ref="N183" si="334">_xlfn.CHISQ.INV(M183,m_)</f>
        <v>#NAME?</v>
      </c>
      <c r="Q183" s="5">
        <f t="shared" si="278"/>
        <v>93</v>
      </c>
      <c r="R183" s="177"/>
      <c r="S183" s="95"/>
      <c r="T183" s="95"/>
      <c r="U183" s="95"/>
      <c r="V183" s="95"/>
      <c r="W183" s="94"/>
      <c r="X183" s="94"/>
      <c r="Y183" s="94"/>
      <c r="Z183" s="94"/>
      <c r="AA183" s="94"/>
      <c r="AB183" s="94"/>
    </row>
    <row r="184" spans="1:28" x14ac:dyDescent="0.25">
      <c r="A184" s="5">
        <f t="shared" si="271"/>
        <v>160</v>
      </c>
      <c r="B184" t="e">
        <f t="shared" si="320"/>
        <v>#DIV/0!</v>
      </c>
      <c r="C184" t="e">
        <f t="shared" si="320"/>
        <v>#DIV/0!</v>
      </c>
      <c r="D184" t="e">
        <f t="shared" si="320"/>
        <v>#DIV/0!</v>
      </c>
      <c r="E184" t="e">
        <f t="shared" si="320"/>
        <v>#DIV/0!</v>
      </c>
      <c r="F184" t="e">
        <f t="shared" si="320"/>
        <v>#DIV/0!</v>
      </c>
      <c r="G184" t="e">
        <f t="shared" si="320"/>
        <v>#DIV/0!</v>
      </c>
      <c r="H184" t="e">
        <f t="shared" si="320"/>
        <v>#DIV/0!</v>
      </c>
      <c r="I184" t="e">
        <f t="shared" si="320"/>
        <v>#DIV/0!</v>
      </c>
      <c r="J184" t="e">
        <f t="shared" si="320"/>
        <v>#DIV/0!</v>
      </c>
      <c r="K184" t="e">
        <f t="shared" si="320"/>
        <v>#DIV/0!</v>
      </c>
      <c r="L184" t="e">
        <f t="array" ref="L184">MMULT(MMULT(B184:E184,Rinv_neu),TRANSPOSE(B184:E184))</f>
        <v>#NAME?</v>
      </c>
      <c r="M184" t="e">
        <f t="shared" ref="M184" si="335">(A184-0.5)/N_</f>
        <v>#NAME?</v>
      </c>
      <c r="N184" t="e">
        <f t="shared" ref="N184" si="336">_xlfn.CHISQ.INV(M184,m_)</f>
        <v>#NAME?</v>
      </c>
      <c r="Q184" s="5">
        <f t="shared" si="278"/>
        <v>94</v>
      </c>
      <c r="R184" s="177"/>
      <c r="S184" s="95"/>
      <c r="T184" s="95"/>
      <c r="U184" s="95"/>
      <c r="V184" s="95"/>
      <c r="W184" s="94"/>
      <c r="X184" s="94"/>
      <c r="Y184" s="94"/>
      <c r="Z184" s="94"/>
      <c r="AA184" s="94"/>
      <c r="AB184" s="94"/>
    </row>
    <row r="185" spans="1:28" x14ac:dyDescent="0.25">
      <c r="A185" s="5">
        <f t="shared" si="271"/>
        <v>161</v>
      </c>
      <c r="B185" t="e">
        <f t="shared" si="320"/>
        <v>#DIV/0!</v>
      </c>
      <c r="C185" t="e">
        <f t="shared" si="320"/>
        <v>#DIV/0!</v>
      </c>
      <c r="D185" t="e">
        <f t="shared" si="320"/>
        <v>#DIV/0!</v>
      </c>
      <c r="E185" t="e">
        <f t="shared" si="320"/>
        <v>#DIV/0!</v>
      </c>
      <c r="F185" t="e">
        <f t="shared" si="320"/>
        <v>#DIV/0!</v>
      </c>
      <c r="G185" t="e">
        <f t="shared" si="320"/>
        <v>#DIV/0!</v>
      </c>
      <c r="H185" t="e">
        <f t="shared" si="320"/>
        <v>#DIV/0!</v>
      </c>
      <c r="I185" t="e">
        <f t="shared" si="320"/>
        <v>#DIV/0!</v>
      </c>
      <c r="J185" t="e">
        <f t="shared" si="320"/>
        <v>#DIV/0!</v>
      </c>
      <c r="K185" t="e">
        <f t="shared" si="320"/>
        <v>#DIV/0!</v>
      </c>
      <c r="L185" t="e">
        <f t="array" ref="L185">MMULT(MMULT(B185:E185,Rinv_neu),TRANSPOSE(B185:E185))</f>
        <v>#NAME?</v>
      </c>
      <c r="M185" t="e">
        <f t="shared" ref="M185" si="337">(A185-0.5)/N_</f>
        <v>#NAME?</v>
      </c>
      <c r="N185" t="e">
        <f t="shared" ref="N185" si="338">_xlfn.CHISQ.INV(M185,m_)</f>
        <v>#NAME?</v>
      </c>
      <c r="Q185" s="5">
        <f t="shared" si="278"/>
        <v>95</v>
      </c>
      <c r="R185" s="177"/>
      <c r="S185" s="95"/>
      <c r="T185" s="95"/>
      <c r="U185" s="95"/>
      <c r="V185" s="95"/>
      <c r="W185" s="94"/>
      <c r="X185" s="94"/>
      <c r="Y185" s="94"/>
      <c r="Z185" s="94"/>
      <c r="AA185" s="94"/>
      <c r="AB185" s="94"/>
    </row>
    <row r="186" spans="1:28" x14ac:dyDescent="0.25">
      <c r="A186" s="5">
        <f t="shared" si="271"/>
        <v>162</v>
      </c>
      <c r="B186" t="e">
        <f t="shared" si="320"/>
        <v>#DIV/0!</v>
      </c>
      <c r="C186" t="e">
        <f t="shared" si="320"/>
        <v>#DIV/0!</v>
      </c>
      <c r="D186" t="e">
        <f t="shared" si="320"/>
        <v>#DIV/0!</v>
      </c>
      <c r="E186" t="e">
        <f t="shared" si="320"/>
        <v>#DIV/0!</v>
      </c>
      <c r="F186" t="e">
        <f t="shared" si="320"/>
        <v>#DIV/0!</v>
      </c>
      <c r="G186" t="e">
        <f t="shared" si="320"/>
        <v>#DIV/0!</v>
      </c>
      <c r="H186" t="e">
        <f t="shared" si="320"/>
        <v>#DIV/0!</v>
      </c>
      <c r="I186" t="e">
        <f t="shared" si="320"/>
        <v>#DIV/0!</v>
      </c>
      <c r="J186" t="e">
        <f t="shared" si="320"/>
        <v>#DIV/0!</v>
      </c>
      <c r="K186" t="e">
        <f t="shared" si="320"/>
        <v>#DIV/0!</v>
      </c>
      <c r="L186" t="e">
        <f t="array" ref="L186">MMULT(MMULT(B186:E186,Rinv_neu),TRANSPOSE(B186:E186))</f>
        <v>#NAME?</v>
      </c>
      <c r="M186" t="e">
        <f t="shared" ref="M186" si="339">(A186-0.5)/N_</f>
        <v>#NAME?</v>
      </c>
      <c r="N186" t="e">
        <f t="shared" ref="N186" si="340">_xlfn.CHISQ.INV(M186,m_)</f>
        <v>#NAME?</v>
      </c>
      <c r="Q186" s="5">
        <f t="shared" si="278"/>
        <v>96</v>
      </c>
      <c r="R186" s="177"/>
      <c r="S186" s="95"/>
      <c r="T186" s="95"/>
      <c r="U186" s="95"/>
      <c r="V186" s="95"/>
      <c r="W186" s="94"/>
      <c r="X186" s="94"/>
      <c r="Y186" s="94"/>
      <c r="Z186" s="94"/>
      <c r="AA186" s="94"/>
      <c r="AB186" s="94"/>
    </row>
    <row r="187" spans="1:28" x14ac:dyDescent="0.25">
      <c r="A187" s="5">
        <f t="shared" si="271"/>
        <v>163</v>
      </c>
      <c r="B187" t="e">
        <f t="shared" si="320"/>
        <v>#DIV/0!</v>
      </c>
      <c r="C187" t="e">
        <f t="shared" si="320"/>
        <v>#DIV/0!</v>
      </c>
      <c r="D187" t="e">
        <f t="shared" si="320"/>
        <v>#DIV/0!</v>
      </c>
      <c r="E187" t="e">
        <f t="shared" si="320"/>
        <v>#DIV/0!</v>
      </c>
      <c r="F187" t="e">
        <f t="shared" si="320"/>
        <v>#DIV/0!</v>
      </c>
      <c r="G187" t="e">
        <f t="shared" si="320"/>
        <v>#DIV/0!</v>
      </c>
      <c r="H187" t="e">
        <f t="shared" si="320"/>
        <v>#DIV/0!</v>
      </c>
      <c r="I187" t="e">
        <f t="shared" si="320"/>
        <v>#DIV/0!</v>
      </c>
      <c r="J187" t="e">
        <f t="shared" si="320"/>
        <v>#DIV/0!</v>
      </c>
      <c r="K187" t="e">
        <f t="shared" si="320"/>
        <v>#DIV/0!</v>
      </c>
      <c r="L187" t="e">
        <f t="array" ref="L187">MMULT(MMULT(B187:E187,Rinv_neu),TRANSPOSE(B187:E187))</f>
        <v>#NAME?</v>
      </c>
      <c r="M187" t="e">
        <f t="shared" ref="M187" si="341">(A187-0.5)/N_</f>
        <v>#NAME?</v>
      </c>
      <c r="N187" t="e">
        <f t="shared" ref="N187" si="342">_xlfn.CHISQ.INV(M187,m_)</f>
        <v>#NAME?</v>
      </c>
      <c r="Q187" s="5">
        <f t="shared" si="278"/>
        <v>97</v>
      </c>
      <c r="R187" s="177"/>
      <c r="S187" s="95"/>
      <c r="T187" s="95"/>
      <c r="U187" s="95"/>
      <c r="V187" s="95"/>
      <c r="W187" s="94"/>
      <c r="X187" s="94"/>
      <c r="Y187" s="94"/>
      <c r="Z187" s="94"/>
      <c r="AA187" s="94"/>
      <c r="AB187" s="94"/>
    </row>
    <row r="188" spans="1:28" x14ac:dyDescent="0.25">
      <c r="A188" s="5">
        <f t="shared" si="271"/>
        <v>164</v>
      </c>
      <c r="B188" t="e">
        <f t="shared" si="320"/>
        <v>#DIV/0!</v>
      </c>
      <c r="C188" t="e">
        <f t="shared" si="320"/>
        <v>#DIV/0!</v>
      </c>
      <c r="D188" t="e">
        <f t="shared" si="320"/>
        <v>#DIV/0!</v>
      </c>
      <c r="E188" t="e">
        <f t="shared" si="320"/>
        <v>#DIV/0!</v>
      </c>
      <c r="F188" t="e">
        <f t="shared" si="320"/>
        <v>#DIV/0!</v>
      </c>
      <c r="G188" t="e">
        <f t="shared" si="320"/>
        <v>#DIV/0!</v>
      </c>
      <c r="H188" t="e">
        <f t="shared" si="320"/>
        <v>#DIV/0!</v>
      </c>
      <c r="I188" t="e">
        <f t="shared" si="320"/>
        <v>#DIV/0!</v>
      </c>
      <c r="J188" t="e">
        <f t="shared" si="320"/>
        <v>#DIV/0!</v>
      </c>
      <c r="K188" t="e">
        <f t="shared" si="320"/>
        <v>#DIV/0!</v>
      </c>
      <c r="L188" t="e">
        <f t="array" ref="L188">MMULT(MMULT(B188:E188,Rinv_neu),TRANSPOSE(B188:E188))</f>
        <v>#NAME?</v>
      </c>
      <c r="M188" t="e">
        <f t="shared" ref="M188" si="343">(A188-0.5)/N_</f>
        <v>#NAME?</v>
      </c>
      <c r="N188" t="e">
        <f t="shared" ref="N188" si="344">_xlfn.CHISQ.INV(M188,m_)</f>
        <v>#NAME?</v>
      </c>
      <c r="Q188" s="5">
        <f t="shared" si="278"/>
        <v>98</v>
      </c>
      <c r="R188" s="177"/>
      <c r="S188" s="95"/>
      <c r="T188" s="95"/>
      <c r="U188" s="95"/>
      <c r="V188" s="95"/>
      <c r="W188" s="94"/>
      <c r="X188" s="94"/>
      <c r="Y188" s="94"/>
      <c r="Z188" s="94"/>
      <c r="AA188" s="94"/>
      <c r="AB188" s="94"/>
    </row>
    <row r="189" spans="1:28" x14ac:dyDescent="0.25">
      <c r="A189" s="5">
        <f t="shared" si="271"/>
        <v>165</v>
      </c>
      <c r="B189" t="e">
        <f t="shared" si="320"/>
        <v>#DIV/0!</v>
      </c>
      <c r="C189" t="e">
        <f t="shared" si="320"/>
        <v>#DIV/0!</v>
      </c>
      <c r="D189" t="e">
        <f t="shared" si="320"/>
        <v>#DIV/0!</v>
      </c>
      <c r="E189" t="e">
        <f t="shared" si="320"/>
        <v>#DIV/0!</v>
      </c>
      <c r="F189" t="e">
        <f t="shared" si="320"/>
        <v>#DIV/0!</v>
      </c>
      <c r="G189" t="e">
        <f t="shared" si="320"/>
        <v>#DIV/0!</v>
      </c>
      <c r="H189" t="e">
        <f t="shared" si="320"/>
        <v>#DIV/0!</v>
      </c>
      <c r="I189" t="e">
        <f t="shared" si="320"/>
        <v>#DIV/0!</v>
      </c>
      <c r="J189" t="e">
        <f t="shared" si="320"/>
        <v>#DIV/0!</v>
      </c>
      <c r="K189" t="e">
        <f t="shared" si="320"/>
        <v>#DIV/0!</v>
      </c>
      <c r="L189" t="e">
        <f t="array" ref="L189">MMULT(MMULT(B189:E189,Rinv_neu),TRANSPOSE(B189:E189))</f>
        <v>#NAME?</v>
      </c>
      <c r="M189" t="e">
        <f t="shared" ref="M189" si="345">(A189-0.5)/N_</f>
        <v>#NAME?</v>
      </c>
      <c r="N189" t="e">
        <f t="shared" ref="N189" si="346">_xlfn.CHISQ.INV(M189,m_)</f>
        <v>#NAME?</v>
      </c>
      <c r="Q189" s="5">
        <f t="shared" si="278"/>
        <v>99</v>
      </c>
      <c r="R189" s="177"/>
      <c r="S189" s="95"/>
      <c r="T189" s="95"/>
      <c r="U189" s="95"/>
      <c r="V189" s="95"/>
      <c r="W189" s="94"/>
      <c r="X189" s="94"/>
      <c r="Y189" s="94"/>
      <c r="Z189" s="94"/>
      <c r="AA189" s="94"/>
      <c r="AB189" s="94"/>
    </row>
    <row r="190" spans="1:28" x14ac:dyDescent="0.25">
      <c r="A190" s="5">
        <f t="shared" si="271"/>
        <v>166</v>
      </c>
      <c r="B190" t="e">
        <f t="shared" si="320"/>
        <v>#DIV/0!</v>
      </c>
      <c r="C190" t="e">
        <f t="shared" si="320"/>
        <v>#DIV/0!</v>
      </c>
      <c r="D190" t="e">
        <f t="shared" si="320"/>
        <v>#DIV/0!</v>
      </c>
      <c r="E190" t="e">
        <f t="shared" si="320"/>
        <v>#DIV/0!</v>
      </c>
      <c r="F190" t="e">
        <f t="shared" si="320"/>
        <v>#DIV/0!</v>
      </c>
      <c r="G190" t="e">
        <f t="shared" si="320"/>
        <v>#DIV/0!</v>
      </c>
      <c r="H190" t="e">
        <f t="shared" si="320"/>
        <v>#DIV/0!</v>
      </c>
      <c r="I190" t="e">
        <f t="shared" si="320"/>
        <v>#DIV/0!</v>
      </c>
      <c r="J190" t="e">
        <f t="shared" si="320"/>
        <v>#DIV/0!</v>
      </c>
      <c r="K190" t="e">
        <f t="shared" si="320"/>
        <v>#DIV/0!</v>
      </c>
      <c r="L190" t="e">
        <f t="array" ref="L190">MMULT(MMULT(B190:E190,Rinv_neu),TRANSPOSE(B190:E190))</f>
        <v>#NAME?</v>
      </c>
      <c r="M190" t="e">
        <f t="shared" ref="M190" si="347">(A190-0.5)/N_</f>
        <v>#NAME?</v>
      </c>
      <c r="N190" t="e">
        <f t="shared" ref="N190" si="348">_xlfn.CHISQ.INV(M190,m_)</f>
        <v>#NAME?</v>
      </c>
      <c r="Q190" s="5">
        <f t="shared" si="278"/>
        <v>100</v>
      </c>
      <c r="R190" s="177"/>
      <c r="S190" s="95"/>
      <c r="T190" s="95"/>
      <c r="U190" s="95"/>
      <c r="V190" s="95"/>
      <c r="W190" s="94"/>
      <c r="X190" s="94"/>
      <c r="Y190" s="94"/>
      <c r="Z190" s="94"/>
      <c r="AA190" s="94"/>
      <c r="AB190" s="94"/>
    </row>
    <row r="191" spans="1:28" x14ac:dyDescent="0.25">
      <c r="A191" s="5">
        <f t="shared" si="271"/>
        <v>167</v>
      </c>
      <c r="B191" t="e">
        <f t="shared" si="320"/>
        <v>#DIV/0!</v>
      </c>
      <c r="C191" t="e">
        <f t="shared" si="320"/>
        <v>#DIV/0!</v>
      </c>
      <c r="D191" t="e">
        <f t="shared" si="320"/>
        <v>#DIV/0!</v>
      </c>
      <c r="E191" t="e">
        <f t="shared" si="320"/>
        <v>#DIV/0!</v>
      </c>
      <c r="F191" t="e">
        <f t="shared" si="320"/>
        <v>#DIV/0!</v>
      </c>
      <c r="G191" t="e">
        <f t="shared" si="320"/>
        <v>#DIV/0!</v>
      </c>
      <c r="H191" t="e">
        <f t="shared" si="320"/>
        <v>#DIV/0!</v>
      </c>
      <c r="I191" t="e">
        <f t="shared" si="320"/>
        <v>#DIV/0!</v>
      </c>
      <c r="J191" t="e">
        <f t="shared" si="320"/>
        <v>#DIV/0!</v>
      </c>
      <c r="K191" t="e">
        <f t="shared" si="320"/>
        <v>#DIV/0!</v>
      </c>
      <c r="L191" t="e">
        <f t="array" ref="L191">MMULT(MMULT(B191:E191,Rinv_neu),TRANSPOSE(B191:E191))</f>
        <v>#NAME?</v>
      </c>
      <c r="M191" t="e">
        <f t="shared" ref="M191" si="349">(A191-0.5)/N_</f>
        <v>#NAME?</v>
      </c>
      <c r="N191" t="e">
        <f t="shared" ref="N191" si="350">_xlfn.CHISQ.INV(M191,m_)</f>
        <v>#NAME?</v>
      </c>
      <c r="Q191" s="5">
        <f t="shared" si="278"/>
        <v>101</v>
      </c>
      <c r="R191" s="177"/>
      <c r="S191" s="95"/>
      <c r="T191" s="95"/>
      <c r="U191" s="95"/>
      <c r="V191" s="95"/>
      <c r="W191" s="94"/>
      <c r="X191" s="94"/>
      <c r="Y191" s="94"/>
      <c r="Z191" s="94"/>
      <c r="AA191" s="94"/>
      <c r="AB191" s="94"/>
    </row>
    <row r="192" spans="1:28" x14ac:dyDescent="0.25">
      <c r="A192" s="5">
        <f t="shared" si="271"/>
        <v>168</v>
      </c>
      <c r="B192" t="e">
        <f t="shared" si="320"/>
        <v>#DIV/0!</v>
      </c>
      <c r="C192" t="e">
        <f t="shared" si="320"/>
        <v>#DIV/0!</v>
      </c>
      <c r="D192" t="e">
        <f t="shared" si="320"/>
        <v>#DIV/0!</v>
      </c>
      <c r="E192" t="e">
        <f t="shared" si="320"/>
        <v>#DIV/0!</v>
      </c>
      <c r="F192" t="e">
        <f t="shared" si="320"/>
        <v>#DIV/0!</v>
      </c>
      <c r="G192" t="e">
        <f t="shared" si="320"/>
        <v>#DIV/0!</v>
      </c>
      <c r="H192" t="e">
        <f t="shared" si="320"/>
        <v>#DIV/0!</v>
      </c>
      <c r="I192" t="e">
        <f t="shared" si="320"/>
        <v>#DIV/0!</v>
      </c>
      <c r="J192" t="e">
        <f t="shared" si="320"/>
        <v>#DIV/0!</v>
      </c>
      <c r="K192" t="e">
        <f t="shared" si="320"/>
        <v>#DIV/0!</v>
      </c>
      <c r="L192" t="e">
        <f t="array" ref="L192">MMULT(MMULT(B192:E192,Rinv_neu),TRANSPOSE(B192:E192))</f>
        <v>#NAME?</v>
      </c>
      <c r="M192" t="e">
        <f t="shared" ref="M192" si="351">(A192-0.5)/N_</f>
        <v>#NAME?</v>
      </c>
      <c r="N192" t="e">
        <f t="shared" ref="N192" si="352">_xlfn.CHISQ.INV(M192,m_)</f>
        <v>#NAME?</v>
      </c>
      <c r="Q192" s="5">
        <f t="shared" si="278"/>
        <v>102</v>
      </c>
      <c r="R192" s="177"/>
      <c r="S192" s="95"/>
      <c r="T192" s="95"/>
      <c r="U192" s="95"/>
      <c r="V192" s="95"/>
      <c r="W192" s="94"/>
      <c r="X192" s="94"/>
      <c r="Y192" s="94"/>
      <c r="Z192" s="94"/>
      <c r="AA192" s="94"/>
      <c r="AB192" s="94"/>
    </row>
    <row r="193" spans="1:28" x14ac:dyDescent="0.25">
      <c r="A193" s="5">
        <f t="shared" si="271"/>
        <v>169</v>
      </c>
      <c r="B193" t="e">
        <f t="shared" ref="B193:K208" si="353">(S259-S$86)/S$87</f>
        <v>#DIV/0!</v>
      </c>
      <c r="C193" t="e">
        <f t="shared" si="353"/>
        <v>#DIV/0!</v>
      </c>
      <c r="D193" t="e">
        <f t="shared" si="353"/>
        <v>#DIV/0!</v>
      </c>
      <c r="E193" t="e">
        <f t="shared" si="353"/>
        <v>#DIV/0!</v>
      </c>
      <c r="F193" t="e">
        <f t="shared" si="353"/>
        <v>#DIV/0!</v>
      </c>
      <c r="G193" t="e">
        <f t="shared" si="353"/>
        <v>#DIV/0!</v>
      </c>
      <c r="H193" t="e">
        <f t="shared" si="353"/>
        <v>#DIV/0!</v>
      </c>
      <c r="I193" t="e">
        <f t="shared" si="353"/>
        <v>#DIV/0!</v>
      </c>
      <c r="J193" t="e">
        <f t="shared" si="353"/>
        <v>#DIV/0!</v>
      </c>
      <c r="K193" t="e">
        <f t="shared" si="353"/>
        <v>#DIV/0!</v>
      </c>
      <c r="L193" t="e">
        <f t="array" ref="L193">MMULT(MMULT(B193:E193,Rinv_neu),TRANSPOSE(B193:E193))</f>
        <v>#NAME?</v>
      </c>
      <c r="M193" t="e">
        <f t="shared" ref="M193" si="354">(A193-0.5)/N_</f>
        <v>#NAME?</v>
      </c>
      <c r="N193" t="e">
        <f t="shared" ref="N193" si="355">_xlfn.CHISQ.INV(M193,m_)</f>
        <v>#NAME?</v>
      </c>
      <c r="Q193" s="5">
        <f t="shared" si="278"/>
        <v>103</v>
      </c>
      <c r="R193" s="177"/>
      <c r="S193" s="95"/>
      <c r="T193" s="95"/>
      <c r="U193" s="95"/>
      <c r="V193" s="95"/>
      <c r="W193" s="94"/>
      <c r="X193" s="94"/>
      <c r="Y193" s="94"/>
      <c r="Z193" s="94"/>
      <c r="AA193" s="94"/>
      <c r="AB193" s="94"/>
    </row>
    <row r="194" spans="1:28" x14ac:dyDescent="0.25">
      <c r="A194" s="5">
        <f t="shared" si="271"/>
        <v>170</v>
      </c>
      <c r="B194" t="e">
        <f t="shared" si="353"/>
        <v>#DIV/0!</v>
      </c>
      <c r="C194" t="e">
        <f t="shared" si="353"/>
        <v>#DIV/0!</v>
      </c>
      <c r="D194" t="e">
        <f t="shared" si="353"/>
        <v>#DIV/0!</v>
      </c>
      <c r="E194" t="e">
        <f t="shared" si="353"/>
        <v>#DIV/0!</v>
      </c>
      <c r="F194" t="e">
        <f t="shared" si="353"/>
        <v>#DIV/0!</v>
      </c>
      <c r="G194" t="e">
        <f t="shared" si="353"/>
        <v>#DIV/0!</v>
      </c>
      <c r="H194" t="e">
        <f t="shared" si="353"/>
        <v>#DIV/0!</v>
      </c>
      <c r="I194" t="e">
        <f t="shared" si="353"/>
        <v>#DIV/0!</v>
      </c>
      <c r="J194" t="e">
        <f t="shared" si="353"/>
        <v>#DIV/0!</v>
      </c>
      <c r="K194" t="e">
        <f t="shared" si="353"/>
        <v>#DIV/0!</v>
      </c>
      <c r="L194" t="e">
        <f t="array" ref="L194">MMULT(MMULT(B194:E194,Rinv_neu),TRANSPOSE(B194:E194))</f>
        <v>#NAME?</v>
      </c>
      <c r="M194" t="e">
        <f t="shared" ref="M194" si="356">(A194-0.5)/N_</f>
        <v>#NAME?</v>
      </c>
      <c r="N194" t="e">
        <f t="shared" ref="N194" si="357">_xlfn.CHISQ.INV(M194,m_)</f>
        <v>#NAME?</v>
      </c>
      <c r="Q194" s="5">
        <f t="shared" si="278"/>
        <v>104</v>
      </c>
      <c r="R194" s="177"/>
      <c r="S194" s="95"/>
      <c r="T194" s="95"/>
      <c r="U194" s="95"/>
      <c r="V194" s="95"/>
      <c r="W194" s="94"/>
      <c r="X194" s="94"/>
      <c r="Y194" s="94"/>
      <c r="Z194" s="94"/>
      <c r="AA194" s="94"/>
      <c r="AB194" s="94"/>
    </row>
    <row r="195" spans="1:28" x14ac:dyDescent="0.25">
      <c r="A195" s="5">
        <f t="shared" si="271"/>
        <v>171</v>
      </c>
      <c r="B195" t="e">
        <f t="shared" si="353"/>
        <v>#DIV/0!</v>
      </c>
      <c r="C195" t="e">
        <f t="shared" si="353"/>
        <v>#DIV/0!</v>
      </c>
      <c r="D195" t="e">
        <f t="shared" si="353"/>
        <v>#DIV/0!</v>
      </c>
      <c r="E195" t="e">
        <f t="shared" si="353"/>
        <v>#DIV/0!</v>
      </c>
      <c r="F195" t="e">
        <f t="shared" si="353"/>
        <v>#DIV/0!</v>
      </c>
      <c r="G195" t="e">
        <f t="shared" si="353"/>
        <v>#DIV/0!</v>
      </c>
      <c r="H195" t="e">
        <f t="shared" si="353"/>
        <v>#DIV/0!</v>
      </c>
      <c r="I195" t="e">
        <f t="shared" si="353"/>
        <v>#DIV/0!</v>
      </c>
      <c r="J195" t="e">
        <f t="shared" si="353"/>
        <v>#DIV/0!</v>
      </c>
      <c r="K195" t="e">
        <f t="shared" si="353"/>
        <v>#DIV/0!</v>
      </c>
      <c r="L195" t="e">
        <f t="array" ref="L195">MMULT(MMULT(B195:E195,Rinv_neu),TRANSPOSE(B195:E195))</f>
        <v>#NAME?</v>
      </c>
      <c r="M195" t="e">
        <f t="shared" ref="M195" si="358">(A195-0.5)/N_</f>
        <v>#NAME?</v>
      </c>
      <c r="N195" t="e">
        <f t="shared" ref="N195" si="359">_xlfn.CHISQ.INV(M195,m_)</f>
        <v>#NAME?</v>
      </c>
      <c r="Q195" s="5">
        <f t="shared" si="278"/>
        <v>105</v>
      </c>
      <c r="R195" s="177"/>
      <c r="S195" s="95"/>
      <c r="T195" s="95"/>
      <c r="U195" s="95"/>
      <c r="V195" s="95"/>
      <c r="W195" s="94"/>
      <c r="X195" s="94"/>
      <c r="Y195" s="94"/>
      <c r="Z195" s="94"/>
      <c r="AA195" s="94"/>
      <c r="AB195" s="94"/>
    </row>
    <row r="196" spans="1:28" x14ac:dyDescent="0.25">
      <c r="A196" s="5">
        <f t="shared" si="271"/>
        <v>172</v>
      </c>
      <c r="B196" t="e">
        <f t="shared" si="353"/>
        <v>#DIV/0!</v>
      </c>
      <c r="C196" t="e">
        <f t="shared" si="353"/>
        <v>#DIV/0!</v>
      </c>
      <c r="D196" t="e">
        <f t="shared" si="353"/>
        <v>#DIV/0!</v>
      </c>
      <c r="E196" t="e">
        <f t="shared" si="353"/>
        <v>#DIV/0!</v>
      </c>
      <c r="F196" t="e">
        <f t="shared" si="353"/>
        <v>#DIV/0!</v>
      </c>
      <c r="G196" t="e">
        <f t="shared" si="353"/>
        <v>#DIV/0!</v>
      </c>
      <c r="H196" t="e">
        <f t="shared" si="353"/>
        <v>#DIV/0!</v>
      </c>
      <c r="I196" t="e">
        <f t="shared" si="353"/>
        <v>#DIV/0!</v>
      </c>
      <c r="J196" t="e">
        <f t="shared" si="353"/>
        <v>#DIV/0!</v>
      </c>
      <c r="K196" t="e">
        <f t="shared" si="353"/>
        <v>#DIV/0!</v>
      </c>
      <c r="L196" t="e">
        <f t="array" ref="L196">MMULT(MMULT(B196:E196,Rinv_neu),TRANSPOSE(B196:E196))</f>
        <v>#NAME?</v>
      </c>
      <c r="M196" t="e">
        <f t="shared" ref="M196" si="360">(A196-0.5)/N_</f>
        <v>#NAME?</v>
      </c>
      <c r="N196" t="e">
        <f t="shared" ref="N196" si="361">_xlfn.CHISQ.INV(M196,m_)</f>
        <v>#NAME?</v>
      </c>
      <c r="Q196" s="5">
        <f t="shared" si="278"/>
        <v>106</v>
      </c>
      <c r="R196" s="177"/>
      <c r="S196" s="95"/>
      <c r="T196" s="95"/>
      <c r="U196" s="95"/>
      <c r="V196" s="95"/>
      <c r="W196" s="94"/>
      <c r="X196" s="94"/>
      <c r="Y196" s="94"/>
      <c r="Z196" s="94"/>
      <c r="AA196" s="94"/>
      <c r="AB196" s="94"/>
    </row>
    <row r="197" spans="1:28" x14ac:dyDescent="0.25">
      <c r="A197" s="5">
        <f t="shared" si="271"/>
        <v>173</v>
      </c>
      <c r="B197" t="e">
        <f t="shared" si="353"/>
        <v>#DIV/0!</v>
      </c>
      <c r="C197" t="e">
        <f t="shared" si="353"/>
        <v>#DIV/0!</v>
      </c>
      <c r="D197" t="e">
        <f t="shared" si="353"/>
        <v>#DIV/0!</v>
      </c>
      <c r="E197" t="e">
        <f t="shared" si="353"/>
        <v>#DIV/0!</v>
      </c>
      <c r="F197" t="e">
        <f t="shared" si="353"/>
        <v>#DIV/0!</v>
      </c>
      <c r="G197" t="e">
        <f t="shared" si="353"/>
        <v>#DIV/0!</v>
      </c>
      <c r="H197" t="e">
        <f t="shared" si="353"/>
        <v>#DIV/0!</v>
      </c>
      <c r="I197" t="e">
        <f t="shared" si="353"/>
        <v>#DIV/0!</v>
      </c>
      <c r="J197" t="e">
        <f t="shared" si="353"/>
        <v>#DIV/0!</v>
      </c>
      <c r="K197" t="e">
        <f t="shared" si="353"/>
        <v>#DIV/0!</v>
      </c>
      <c r="L197" t="e">
        <f t="array" ref="L197">MMULT(MMULT(B197:E197,Rinv_neu),TRANSPOSE(B197:E197))</f>
        <v>#NAME?</v>
      </c>
      <c r="M197" t="e">
        <f t="shared" ref="M197" si="362">(A197-0.5)/N_</f>
        <v>#NAME?</v>
      </c>
      <c r="N197" t="e">
        <f t="shared" ref="N197" si="363">_xlfn.CHISQ.INV(M197,m_)</f>
        <v>#NAME?</v>
      </c>
      <c r="Q197" s="5">
        <f t="shared" si="278"/>
        <v>107</v>
      </c>
      <c r="R197" s="177"/>
      <c r="S197" s="95"/>
      <c r="T197" s="95"/>
      <c r="U197" s="95"/>
      <c r="V197" s="95"/>
      <c r="W197" s="94"/>
      <c r="X197" s="94"/>
      <c r="Y197" s="94"/>
      <c r="Z197" s="94"/>
      <c r="AA197" s="94"/>
      <c r="AB197" s="94"/>
    </row>
    <row r="198" spans="1:28" x14ac:dyDescent="0.25">
      <c r="A198" s="5">
        <f t="shared" si="271"/>
        <v>174</v>
      </c>
      <c r="B198" t="e">
        <f t="shared" si="353"/>
        <v>#DIV/0!</v>
      </c>
      <c r="C198" t="e">
        <f t="shared" si="353"/>
        <v>#DIV/0!</v>
      </c>
      <c r="D198" t="e">
        <f t="shared" si="353"/>
        <v>#DIV/0!</v>
      </c>
      <c r="E198" t="e">
        <f t="shared" si="353"/>
        <v>#DIV/0!</v>
      </c>
      <c r="F198" t="e">
        <f t="shared" si="353"/>
        <v>#DIV/0!</v>
      </c>
      <c r="G198" t="e">
        <f t="shared" si="353"/>
        <v>#DIV/0!</v>
      </c>
      <c r="H198" t="e">
        <f t="shared" si="353"/>
        <v>#DIV/0!</v>
      </c>
      <c r="I198" t="e">
        <f t="shared" si="353"/>
        <v>#DIV/0!</v>
      </c>
      <c r="J198" t="e">
        <f t="shared" si="353"/>
        <v>#DIV/0!</v>
      </c>
      <c r="K198" t="e">
        <f t="shared" si="353"/>
        <v>#DIV/0!</v>
      </c>
      <c r="L198" t="e">
        <f t="array" ref="L198">MMULT(MMULT(B198:E198,Rinv_neu),TRANSPOSE(B198:E198))</f>
        <v>#NAME?</v>
      </c>
      <c r="M198" t="e">
        <f t="shared" ref="M198" si="364">(A198-0.5)/N_</f>
        <v>#NAME?</v>
      </c>
      <c r="N198" t="e">
        <f t="shared" ref="N198" si="365">_xlfn.CHISQ.INV(M198,m_)</f>
        <v>#NAME?</v>
      </c>
      <c r="Q198" s="5">
        <f t="shared" si="278"/>
        <v>108</v>
      </c>
      <c r="R198" s="177"/>
      <c r="S198" s="95"/>
      <c r="T198" s="95"/>
      <c r="U198" s="95"/>
      <c r="V198" s="95"/>
      <c r="W198" s="94"/>
      <c r="X198" s="94"/>
      <c r="Y198" s="94"/>
      <c r="Z198" s="94"/>
      <c r="AA198" s="94"/>
      <c r="AB198" s="94"/>
    </row>
    <row r="199" spans="1:28" x14ac:dyDescent="0.25">
      <c r="A199" s="5">
        <f t="shared" si="271"/>
        <v>175</v>
      </c>
      <c r="B199" t="e">
        <f t="shared" si="353"/>
        <v>#DIV/0!</v>
      </c>
      <c r="C199" t="e">
        <f t="shared" si="353"/>
        <v>#DIV/0!</v>
      </c>
      <c r="D199" t="e">
        <f t="shared" si="353"/>
        <v>#DIV/0!</v>
      </c>
      <c r="E199" t="e">
        <f t="shared" si="353"/>
        <v>#DIV/0!</v>
      </c>
      <c r="F199" t="e">
        <f t="shared" si="353"/>
        <v>#DIV/0!</v>
      </c>
      <c r="G199" t="e">
        <f t="shared" si="353"/>
        <v>#DIV/0!</v>
      </c>
      <c r="H199" t="e">
        <f t="shared" si="353"/>
        <v>#DIV/0!</v>
      </c>
      <c r="I199" t="e">
        <f t="shared" si="353"/>
        <v>#DIV/0!</v>
      </c>
      <c r="J199" t="e">
        <f t="shared" si="353"/>
        <v>#DIV/0!</v>
      </c>
      <c r="K199" t="e">
        <f t="shared" si="353"/>
        <v>#DIV/0!</v>
      </c>
      <c r="L199" t="e">
        <f t="array" ref="L199">MMULT(MMULT(B199:E199,Rinv_neu),TRANSPOSE(B199:E199))</f>
        <v>#NAME?</v>
      </c>
      <c r="M199" t="e">
        <f t="shared" ref="M199" si="366">(A199-0.5)/N_</f>
        <v>#NAME?</v>
      </c>
      <c r="N199" t="e">
        <f t="shared" ref="N199" si="367">_xlfn.CHISQ.INV(M199,m_)</f>
        <v>#NAME?</v>
      </c>
      <c r="Q199" s="5">
        <f t="shared" si="278"/>
        <v>109</v>
      </c>
      <c r="R199" s="177"/>
      <c r="S199" s="95"/>
      <c r="T199" s="95"/>
      <c r="U199" s="95"/>
      <c r="V199" s="95"/>
      <c r="W199" s="94"/>
      <c r="X199" s="94"/>
      <c r="Y199" s="94"/>
      <c r="Z199" s="94"/>
      <c r="AA199" s="94"/>
      <c r="AB199" s="94"/>
    </row>
    <row r="200" spans="1:28" x14ac:dyDescent="0.25">
      <c r="A200" s="5">
        <f t="shared" si="271"/>
        <v>176</v>
      </c>
      <c r="B200" t="e">
        <f t="shared" si="353"/>
        <v>#DIV/0!</v>
      </c>
      <c r="C200" t="e">
        <f t="shared" si="353"/>
        <v>#DIV/0!</v>
      </c>
      <c r="D200" t="e">
        <f t="shared" si="353"/>
        <v>#DIV/0!</v>
      </c>
      <c r="E200" t="e">
        <f t="shared" si="353"/>
        <v>#DIV/0!</v>
      </c>
      <c r="F200" t="e">
        <f t="shared" si="353"/>
        <v>#DIV/0!</v>
      </c>
      <c r="G200" t="e">
        <f t="shared" si="353"/>
        <v>#DIV/0!</v>
      </c>
      <c r="H200" t="e">
        <f t="shared" si="353"/>
        <v>#DIV/0!</v>
      </c>
      <c r="I200" t="e">
        <f t="shared" si="353"/>
        <v>#DIV/0!</v>
      </c>
      <c r="J200" t="e">
        <f t="shared" si="353"/>
        <v>#DIV/0!</v>
      </c>
      <c r="K200" t="e">
        <f t="shared" si="353"/>
        <v>#DIV/0!</v>
      </c>
      <c r="L200" t="e">
        <f t="array" ref="L200">MMULT(MMULT(B200:E200,Rinv_neu),TRANSPOSE(B200:E200))</f>
        <v>#NAME?</v>
      </c>
      <c r="M200" t="e">
        <f t="shared" ref="M200" si="368">(A200-0.5)/N_</f>
        <v>#NAME?</v>
      </c>
      <c r="N200" t="e">
        <f t="shared" ref="N200" si="369">_xlfn.CHISQ.INV(M200,m_)</f>
        <v>#NAME?</v>
      </c>
      <c r="Q200" s="5">
        <f t="shared" si="278"/>
        <v>110</v>
      </c>
      <c r="R200" s="177"/>
      <c r="S200" s="95"/>
      <c r="T200" s="95"/>
      <c r="U200" s="95"/>
      <c r="V200" s="95"/>
      <c r="W200" s="94"/>
      <c r="X200" s="94"/>
      <c r="Y200" s="94"/>
      <c r="Z200" s="94"/>
      <c r="AA200" s="94"/>
      <c r="AB200" s="94"/>
    </row>
    <row r="201" spans="1:28" x14ac:dyDescent="0.25">
      <c r="A201" s="5">
        <f t="shared" si="271"/>
        <v>177</v>
      </c>
      <c r="B201" t="e">
        <f t="shared" si="353"/>
        <v>#DIV/0!</v>
      </c>
      <c r="C201" t="e">
        <f t="shared" si="353"/>
        <v>#DIV/0!</v>
      </c>
      <c r="D201" t="e">
        <f t="shared" si="353"/>
        <v>#DIV/0!</v>
      </c>
      <c r="E201" t="e">
        <f t="shared" si="353"/>
        <v>#DIV/0!</v>
      </c>
      <c r="F201" t="e">
        <f t="shared" si="353"/>
        <v>#DIV/0!</v>
      </c>
      <c r="G201" t="e">
        <f t="shared" si="353"/>
        <v>#DIV/0!</v>
      </c>
      <c r="H201" t="e">
        <f t="shared" si="353"/>
        <v>#DIV/0!</v>
      </c>
      <c r="I201" t="e">
        <f t="shared" si="353"/>
        <v>#DIV/0!</v>
      </c>
      <c r="J201" t="e">
        <f t="shared" si="353"/>
        <v>#DIV/0!</v>
      </c>
      <c r="K201" t="e">
        <f t="shared" si="353"/>
        <v>#DIV/0!</v>
      </c>
      <c r="L201" t="e">
        <f t="array" ref="L201">MMULT(MMULT(B201:E201,Rinv_neu),TRANSPOSE(B201:E201))</f>
        <v>#NAME?</v>
      </c>
      <c r="M201" t="e">
        <f t="shared" ref="M201" si="370">(A201-0.5)/N_</f>
        <v>#NAME?</v>
      </c>
      <c r="N201" t="e">
        <f t="shared" ref="N201" si="371">_xlfn.CHISQ.INV(M201,m_)</f>
        <v>#NAME?</v>
      </c>
      <c r="Q201" s="5">
        <f t="shared" si="278"/>
        <v>111</v>
      </c>
      <c r="R201" s="177"/>
      <c r="S201" s="95"/>
      <c r="T201" s="95"/>
      <c r="U201" s="95"/>
      <c r="V201" s="95"/>
      <c r="W201" s="94"/>
      <c r="X201" s="94"/>
      <c r="Y201" s="94"/>
      <c r="Z201" s="94"/>
      <c r="AA201" s="94"/>
      <c r="AB201" s="94"/>
    </row>
    <row r="202" spans="1:28" x14ac:dyDescent="0.25">
      <c r="A202" s="5">
        <f t="shared" si="271"/>
        <v>178</v>
      </c>
      <c r="B202" t="e">
        <f t="shared" si="353"/>
        <v>#DIV/0!</v>
      </c>
      <c r="C202" t="e">
        <f t="shared" si="353"/>
        <v>#DIV/0!</v>
      </c>
      <c r="D202" t="e">
        <f t="shared" si="353"/>
        <v>#DIV/0!</v>
      </c>
      <c r="E202" t="e">
        <f t="shared" si="353"/>
        <v>#DIV/0!</v>
      </c>
      <c r="F202" t="e">
        <f t="shared" si="353"/>
        <v>#DIV/0!</v>
      </c>
      <c r="G202" t="e">
        <f t="shared" si="353"/>
        <v>#DIV/0!</v>
      </c>
      <c r="H202" t="e">
        <f t="shared" si="353"/>
        <v>#DIV/0!</v>
      </c>
      <c r="I202" t="e">
        <f t="shared" si="353"/>
        <v>#DIV/0!</v>
      </c>
      <c r="J202" t="e">
        <f t="shared" si="353"/>
        <v>#DIV/0!</v>
      </c>
      <c r="K202" t="e">
        <f t="shared" si="353"/>
        <v>#DIV/0!</v>
      </c>
      <c r="L202" t="e">
        <f t="array" ref="L202">MMULT(MMULT(B202:E202,Rinv_neu),TRANSPOSE(B202:E202))</f>
        <v>#NAME?</v>
      </c>
      <c r="M202" t="e">
        <f t="shared" ref="M202" si="372">(A202-0.5)/N_</f>
        <v>#NAME?</v>
      </c>
      <c r="N202" t="e">
        <f t="shared" ref="N202" si="373">_xlfn.CHISQ.INV(M202,m_)</f>
        <v>#NAME?</v>
      </c>
      <c r="Q202" s="5">
        <f t="shared" si="278"/>
        <v>112</v>
      </c>
      <c r="R202" s="177"/>
      <c r="S202" s="95"/>
      <c r="T202" s="95"/>
      <c r="U202" s="95"/>
      <c r="V202" s="95"/>
      <c r="W202" s="94"/>
      <c r="X202" s="94"/>
      <c r="Y202" s="94"/>
      <c r="Z202" s="94"/>
      <c r="AA202" s="94"/>
      <c r="AB202" s="94"/>
    </row>
    <row r="203" spans="1:28" x14ac:dyDescent="0.25">
      <c r="A203" s="5">
        <f t="shared" si="271"/>
        <v>179</v>
      </c>
      <c r="B203" t="e">
        <f t="shared" si="353"/>
        <v>#DIV/0!</v>
      </c>
      <c r="C203" t="e">
        <f t="shared" si="353"/>
        <v>#DIV/0!</v>
      </c>
      <c r="D203" t="e">
        <f t="shared" si="353"/>
        <v>#DIV/0!</v>
      </c>
      <c r="E203" t="e">
        <f t="shared" si="353"/>
        <v>#DIV/0!</v>
      </c>
      <c r="F203" t="e">
        <f t="shared" si="353"/>
        <v>#DIV/0!</v>
      </c>
      <c r="G203" t="e">
        <f t="shared" si="353"/>
        <v>#DIV/0!</v>
      </c>
      <c r="H203" t="e">
        <f t="shared" si="353"/>
        <v>#DIV/0!</v>
      </c>
      <c r="I203" t="e">
        <f t="shared" si="353"/>
        <v>#DIV/0!</v>
      </c>
      <c r="J203" t="e">
        <f t="shared" si="353"/>
        <v>#DIV/0!</v>
      </c>
      <c r="K203" t="e">
        <f t="shared" si="353"/>
        <v>#DIV/0!</v>
      </c>
      <c r="L203" t="e">
        <f t="array" ref="L203">MMULT(MMULT(B203:E203,Rinv_neu),TRANSPOSE(B203:E203))</f>
        <v>#NAME?</v>
      </c>
      <c r="M203" t="e">
        <f t="shared" ref="M203" si="374">(A203-0.5)/N_</f>
        <v>#NAME?</v>
      </c>
      <c r="N203" t="e">
        <f t="shared" ref="N203" si="375">_xlfn.CHISQ.INV(M203,m_)</f>
        <v>#NAME?</v>
      </c>
      <c r="Q203" s="5">
        <f t="shared" si="278"/>
        <v>113</v>
      </c>
      <c r="R203" s="177"/>
      <c r="S203" s="95"/>
      <c r="T203" s="95"/>
      <c r="U203" s="95"/>
      <c r="V203" s="95"/>
      <c r="W203" s="94"/>
      <c r="X203" s="94"/>
      <c r="Y203" s="94"/>
      <c r="Z203" s="94"/>
      <c r="AA203" s="94"/>
      <c r="AB203" s="94"/>
    </row>
    <row r="204" spans="1:28" x14ac:dyDescent="0.25">
      <c r="A204" s="5">
        <f t="shared" si="271"/>
        <v>180</v>
      </c>
      <c r="B204" t="e">
        <f t="shared" si="353"/>
        <v>#DIV/0!</v>
      </c>
      <c r="C204" t="e">
        <f t="shared" si="353"/>
        <v>#DIV/0!</v>
      </c>
      <c r="D204" t="e">
        <f t="shared" si="353"/>
        <v>#DIV/0!</v>
      </c>
      <c r="E204" t="e">
        <f t="shared" si="353"/>
        <v>#DIV/0!</v>
      </c>
      <c r="F204" t="e">
        <f t="shared" si="353"/>
        <v>#DIV/0!</v>
      </c>
      <c r="G204" t="e">
        <f t="shared" si="353"/>
        <v>#DIV/0!</v>
      </c>
      <c r="H204" t="e">
        <f t="shared" si="353"/>
        <v>#DIV/0!</v>
      </c>
      <c r="I204" t="e">
        <f t="shared" si="353"/>
        <v>#DIV/0!</v>
      </c>
      <c r="J204" t="e">
        <f t="shared" si="353"/>
        <v>#DIV/0!</v>
      </c>
      <c r="K204" t="e">
        <f t="shared" si="353"/>
        <v>#DIV/0!</v>
      </c>
      <c r="L204" t="e">
        <f t="array" ref="L204">MMULT(MMULT(B204:E204,Rinv_neu),TRANSPOSE(B204:E204))</f>
        <v>#NAME?</v>
      </c>
      <c r="M204" t="e">
        <f t="shared" ref="M204" si="376">(A204-0.5)/N_</f>
        <v>#NAME?</v>
      </c>
      <c r="N204" t="e">
        <f t="shared" ref="N204" si="377">_xlfn.CHISQ.INV(M204,m_)</f>
        <v>#NAME?</v>
      </c>
      <c r="Q204" s="5">
        <f t="shared" si="278"/>
        <v>114</v>
      </c>
      <c r="R204" s="177"/>
      <c r="S204" s="95"/>
      <c r="T204" s="95"/>
      <c r="U204" s="95"/>
      <c r="V204" s="95"/>
      <c r="W204" s="94"/>
      <c r="X204" s="94"/>
      <c r="Y204" s="94"/>
      <c r="Z204" s="94"/>
      <c r="AA204" s="94"/>
      <c r="AB204" s="94"/>
    </row>
    <row r="205" spans="1:28" x14ac:dyDescent="0.25">
      <c r="A205" s="5">
        <f t="shared" si="271"/>
        <v>181</v>
      </c>
      <c r="B205" t="e">
        <f t="shared" si="353"/>
        <v>#DIV/0!</v>
      </c>
      <c r="C205" t="e">
        <f t="shared" si="353"/>
        <v>#DIV/0!</v>
      </c>
      <c r="D205" t="e">
        <f t="shared" si="353"/>
        <v>#DIV/0!</v>
      </c>
      <c r="E205" t="e">
        <f t="shared" si="353"/>
        <v>#DIV/0!</v>
      </c>
      <c r="F205" t="e">
        <f t="shared" si="353"/>
        <v>#DIV/0!</v>
      </c>
      <c r="G205" t="e">
        <f t="shared" si="353"/>
        <v>#DIV/0!</v>
      </c>
      <c r="H205" t="e">
        <f t="shared" si="353"/>
        <v>#DIV/0!</v>
      </c>
      <c r="I205" t="e">
        <f t="shared" si="353"/>
        <v>#DIV/0!</v>
      </c>
      <c r="J205" t="e">
        <f t="shared" si="353"/>
        <v>#DIV/0!</v>
      </c>
      <c r="K205" t="e">
        <f t="shared" si="353"/>
        <v>#DIV/0!</v>
      </c>
      <c r="L205" t="e">
        <f t="array" ref="L205">MMULT(MMULT(B205:E205,Rinv_neu),TRANSPOSE(B205:E205))</f>
        <v>#NAME?</v>
      </c>
      <c r="M205" t="e">
        <f t="shared" ref="M205" si="378">(A205-0.5)/N_</f>
        <v>#NAME?</v>
      </c>
      <c r="N205" t="e">
        <f t="shared" ref="N205" si="379">_xlfn.CHISQ.INV(M205,m_)</f>
        <v>#NAME?</v>
      </c>
      <c r="Q205" s="5">
        <f t="shared" si="278"/>
        <v>115</v>
      </c>
      <c r="R205" s="177"/>
      <c r="S205" s="95"/>
      <c r="T205" s="95"/>
      <c r="U205" s="95"/>
      <c r="V205" s="95"/>
      <c r="W205" s="94"/>
      <c r="X205" s="94"/>
      <c r="Y205" s="94"/>
      <c r="Z205" s="94"/>
      <c r="AA205" s="94"/>
      <c r="AB205" s="94"/>
    </row>
    <row r="206" spans="1:28" x14ac:dyDescent="0.25">
      <c r="A206" s="5">
        <f t="shared" si="271"/>
        <v>182</v>
      </c>
      <c r="B206" t="e">
        <f t="shared" si="353"/>
        <v>#DIV/0!</v>
      </c>
      <c r="C206" t="e">
        <f t="shared" si="353"/>
        <v>#DIV/0!</v>
      </c>
      <c r="D206" t="e">
        <f t="shared" si="353"/>
        <v>#DIV/0!</v>
      </c>
      <c r="E206" t="e">
        <f t="shared" si="353"/>
        <v>#DIV/0!</v>
      </c>
      <c r="F206" t="e">
        <f t="shared" si="353"/>
        <v>#DIV/0!</v>
      </c>
      <c r="G206" t="e">
        <f t="shared" si="353"/>
        <v>#DIV/0!</v>
      </c>
      <c r="H206" t="e">
        <f t="shared" si="353"/>
        <v>#DIV/0!</v>
      </c>
      <c r="I206" t="e">
        <f t="shared" si="353"/>
        <v>#DIV/0!</v>
      </c>
      <c r="J206" t="e">
        <f t="shared" si="353"/>
        <v>#DIV/0!</v>
      </c>
      <c r="K206" t="e">
        <f t="shared" si="353"/>
        <v>#DIV/0!</v>
      </c>
      <c r="L206" t="e">
        <f t="array" ref="L206">MMULT(MMULT(B206:E206,Rinv_neu),TRANSPOSE(B206:E206))</f>
        <v>#NAME?</v>
      </c>
      <c r="M206" t="e">
        <f t="shared" ref="M206" si="380">(A206-0.5)/N_</f>
        <v>#NAME?</v>
      </c>
      <c r="N206" t="e">
        <f t="shared" ref="N206" si="381">_xlfn.CHISQ.INV(M206,m_)</f>
        <v>#NAME?</v>
      </c>
      <c r="Q206" s="5">
        <f t="shared" si="278"/>
        <v>116</v>
      </c>
      <c r="R206" s="177"/>
      <c r="S206" s="95"/>
      <c r="T206" s="95"/>
      <c r="U206" s="95"/>
      <c r="V206" s="95"/>
      <c r="W206" s="94"/>
      <c r="X206" s="94"/>
      <c r="Y206" s="94"/>
      <c r="Z206" s="94"/>
      <c r="AA206" s="94"/>
      <c r="AB206" s="94"/>
    </row>
    <row r="207" spans="1:28" x14ac:dyDescent="0.25">
      <c r="A207" s="5">
        <f t="shared" si="271"/>
        <v>183</v>
      </c>
      <c r="B207" t="e">
        <f t="shared" si="353"/>
        <v>#DIV/0!</v>
      </c>
      <c r="C207" t="e">
        <f t="shared" si="353"/>
        <v>#DIV/0!</v>
      </c>
      <c r="D207" t="e">
        <f t="shared" si="353"/>
        <v>#DIV/0!</v>
      </c>
      <c r="E207" t="e">
        <f t="shared" si="353"/>
        <v>#DIV/0!</v>
      </c>
      <c r="F207" t="e">
        <f t="shared" si="353"/>
        <v>#DIV/0!</v>
      </c>
      <c r="G207" t="e">
        <f t="shared" si="353"/>
        <v>#DIV/0!</v>
      </c>
      <c r="H207" t="e">
        <f t="shared" si="353"/>
        <v>#DIV/0!</v>
      </c>
      <c r="I207" t="e">
        <f t="shared" si="353"/>
        <v>#DIV/0!</v>
      </c>
      <c r="J207" t="e">
        <f t="shared" si="353"/>
        <v>#DIV/0!</v>
      </c>
      <c r="K207" t="e">
        <f t="shared" si="353"/>
        <v>#DIV/0!</v>
      </c>
      <c r="L207" t="e">
        <f t="array" ref="L207">MMULT(MMULT(B207:E207,Rinv_neu),TRANSPOSE(B207:E207))</f>
        <v>#NAME?</v>
      </c>
      <c r="M207" t="e">
        <f t="shared" ref="M207" si="382">(A207-0.5)/N_</f>
        <v>#NAME?</v>
      </c>
      <c r="N207" t="e">
        <f t="shared" ref="N207" si="383">_xlfn.CHISQ.INV(M207,m_)</f>
        <v>#NAME?</v>
      </c>
      <c r="Q207" s="5">
        <f t="shared" si="278"/>
        <v>117</v>
      </c>
      <c r="R207" s="177"/>
      <c r="S207" s="95"/>
      <c r="T207" s="95"/>
      <c r="U207" s="95"/>
      <c r="V207" s="95"/>
      <c r="W207" s="94"/>
      <c r="X207" s="94"/>
      <c r="Y207" s="94"/>
      <c r="Z207" s="94"/>
      <c r="AA207" s="94"/>
      <c r="AB207" s="94"/>
    </row>
    <row r="208" spans="1:28" x14ac:dyDescent="0.25">
      <c r="A208" s="5">
        <f t="shared" si="271"/>
        <v>184</v>
      </c>
      <c r="B208" t="e">
        <f t="shared" si="353"/>
        <v>#DIV/0!</v>
      </c>
      <c r="C208" t="e">
        <f t="shared" si="353"/>
        <v>#DIV/0!</v>
      </c>
      <c r="D208" t="e">
        <f t="shared" si="353"/>
        <v>#DIV/0!</v>
      </c>
      <c r="E208" t="e">
        <f t="shared" si="353"/>
        <v>#DIV/0!</v>
      </c>
      <c r="F208" t="e">
        <f t="shared" si="353"/>
        <v>#DIV/0!</v>
      </c>
      <c r="G208" t="e">
        <f t="shared" si="353"/>
        <v>#DIV/0!</v>
      </c>
      <c r="H208" t="e">
        <f t="shared" si="353"/>
        <v>#DIV/0!</v>
      </c>
      <c r="I208" t="e">
        <f t="shared" si="353"/>
        <v>#DIV/0!</v>
      </c>
      <c r="J208" t="e">
        <f t="shared" si="353"/>
        <v>#DIV/0!</v>
      </c>
      <c r="K208" t="e">
        <f t="shared" si="353"/>
        <v>#DIV/0!</v>
      </c>
      <c r="L208" t="e">
        <f t="array" ref="L208">MMULT(MMULT(B208:E208,Rinv_neu),TRANSPOSE(B208:E208))</f>
        <v>#NAME?</v>
      </c>
      <c r="M208" t="e">
        <f t="shared" ref="M208" si="384">(A208-0.5)/N_</f>
        <v>#NAME?</v>
      </c>
      <c r="N208" t="e">
        <f t="shared" ref="N208" si="385">_xlfn.CHISQ.INV(M208,m_)</f>
        <v>#NAME?</v>
      </c>
      <c r="Q208" s="5">
        <f t="shared" si="278"/>
        <v>118</v>
      </c>
      <c r="R208" s="177"/>
      <c r="S208" s="95"/>
      <c r="T208" s="95"/>
      <c r="U208" s="95"/>
      <c r="V208" s="95"/>
      <c r="W208" s="94"/>
      <c r="X208" s="94"/>
      <c r="Y208" s="94"/>
      <c r="Z208" s="94"/>
      <c r="AA208" s="94"/>
      <c r="AB208" s="94"/>
    </row>
    <row r="209" spans="1:28" x14ac:dyDescent="0.25">
      <c r="A209" s="5">
        <f t="shared" si="271"/>
        <v>185</v>
      </c>
      <c r="B209" t="e">
        <f t="shared" ref="B209:K224" si="386">(S275-S$86)/S$87</f>
        <v>#DIV/0!</v>
      </c>
      <c r="C209" t="e">
        <f t="shared" si="386"/>
        <v>#DIV/0!</v>
      </c>
      <c r="D209" t="e">
        <f t="shared" si="386"/>
        <v>#DIV/0!</v>
      </c>
      <c r="E209" t="e">
        <f t="shared" si="386"/>
        <v>#DIV/0!</v>
      </c>
      <c r="F209" t="e">
        <f t="shared" si="386"/>
        <v>#DIV/0!</v>
      </c>
      <c r="G209" t="e">
        <f t="shared" si="386"/>
        <v>#DIV/0!</v>
      </c>
      <c r="H209" t="e">
        <f t="shared" si="386"/>
        <v>#DIV/0!</v>
      </c>
      <c r="I209" t="e">
        <f t="shared" si="386"/>
        <v>#DIV/0!</v>
      </c>
      <c r="J209" t="e">
        <f t="shared" si="386"/>
        <v>#DIV/0!</v>
      </c>
      <c r="K209" t="e">
        <f t="shared" si="386"/>
        <v>#DIV/0!</v>
      </c>
      <c r="L209" t="e">
        <f t="array" ref="L209">MMULT(MMULT(B209:E209,Rinv_neu),TRANSPOSE(B209:E209))</f>
        <v>#NAME?</v>
      </c>
      <c r="M209" t="e">
        <f t="shared" ref="M209" si="387">(A209-0.5)/N_</f>
        <v>#NAME?</v>
      </c>
      <c r="N209" t="e">
        <f t="shared" ref="N209" si="388">_xlfn.CHISQ.INV(M209,m_)</f>
        <v>#NAME?</v>
      </c>
      <c r="Q209" s="5">
        <f t="shared" si="278"/>
        <v>119</v>
      </c>
      <c r="R209" s="177"/>
      <c r="S209" s="95"/>
      <c r="T209" s="95"/>
      <c r="U209" s="95"/>
      <c r="V209" s="95"/>
      <c r="W209" s="94"/>
      <c r="X209" s="94"/>
      <c r="Y209" s="94"/>
      <c r="Z209" s="94"/>
      <c r="AA209" s="94"/>
      <c r="AB209" s="94"/>
    </row>
    <row r="210" spans="1:28" x14ac:dyDescent="0.25">
      <c r="A210" s="5">
        <f t="shared" si="271"/>
        <v>186</v>
      </c>
      <c r="B210" t="e">
        <f t="shared" si="386"/>
        <v>#DIV/0!</v>
      </c>
      <c r="C210" t="e">
        <f t="shared" si="386"/>
        <v>#DIV/0!</v>
      </c>
      <c r="D210" t="e">
        <f t="shared" si="386"/>
        <v>#DIV/0!</v>
      </c>
      <c r="E210" t="e">
        <f t="shared" si="386"/>
        <v>#DIV/0!</v>
      </c>
      <c r="F210" t="e">
        <f t="shared" si="386"/>
        <v>#DIV/0!</v>
      </c>
      <c r="G210" t="e">
        <f t="shared" si="386"/>
        <v>#DIV/0!</v>
      </c>
      <c r="H210" t="e">
        <f t="shared" si="386"/>
        <v>#DIV/0!</v>
      </c>
      <c r="I210" t="e">
        <f t="shared" si="386"/>
        <v>#DIV/0!</v>
      </c>
      <c r="J210" t="e">
        <f t="shared" si="386"/>
        <v>#DIV/0!</v>
      </c>
      <c r="K210" t="e">
        <f t="shared" si="386"/>
        <v>#DIV/0!</v>
      </c>
      <c r="L210" t="e">
        <f t="array" ref="L210">MMULT(MMULT(B210:E210,Rinv_neu),TRANSPOSE(B210:E210))</f>
        <v>#NAME?</v>
      </c>
      <c r="M210" t="e">
        <f t="shared" ref="M210" si="389">(A210-0.5)/N_</f>
        <v>#NAME?</v>
      </c>
      <c r="N210" t="e">
        <f t="shared" ref="N210" si="390">_xlfn.CHISQ.INV(M210,m_)</f>
        <v>#NAME?</v>
      </c>
      <c r="Q210" s="5">
        <f t="shared" si="278"/>
        <v>120</v>
      </c>
      <c r="R210" s="177"/>
      <c r="S210" s="95"/>
      <c r="T210" s="95"/>
      <c r="U210" s="95"/>
      <c r="V210" s="95"/>
      <c r="W210" s="94"/>
      <c r="X210" s="94"/>
      <c r="Y210" s="94"/>
      <c r="Z210" s="94"/>
      <c r="AA210" s="94"/>
      <c r="AB210" s="94"/>
    </row>
    <row r="211" spans="1:28" x14ac:dyDescent="0.25">
      <c r="A211" s="5">
        <f t="shared" si="271"/>
        <v>187</v>
      </c>
      <c r="B211" t="e">
        <f t="shared" si="386"/>
        <v>#DIV/0!</v>
      </c>
      <c r="C211" t="e">
        <f t="shared" si="386"/>
        <v>#DIV/0!</v>
      </c>
      <c r="D211" t="e">
        <f t="shared" si="386"/>
        <v>#DIV/0!</v>
      </c>
      <c r="E211" t="e">
        <f t="shared" si="386"/>
        <v>#DIV/0!</v>
      </c>
      <c r="F211" t="e">
        <f t="shared" si="386"/>
        <v>#DIV/0!</v>
      </c>
      <c r="G211" t="e">
        <f t="shared" si="386"/>
        <v>#DIV/0!</v>
      </c>
      <c r="H211" t="e">
        <f t="shared" si="386"/>
        <v>#DIV/0!</v>
      </c>
      <c r="I211" t="e">
        <f t="shared" si="386"/>
        <v>#DIV/0!</v>
      </c>
      <c r="J211" t="e">
        <f t="shared" si="386"/>
        <v>#DIV/0!</v>
      </c>
      <c r="K211" t="e">
        <f t="shared" si="386"/>
        <v>#DIV/0!</v>
      </c>
      <c r="L211" t="e">
        <f t="array" ref="L211">MMULT(MMULT(B211:E211,Rinv_neu),TRANSPOSE(B211:E211))</f>
        <v>#NAME?</v>
      </c>
      <c r="M211" t="e">
        <f t="shared" ref="M211" si="391">(A211-0.5)/N_</f>
        <v>#NAME?</v>
      </c>
      <c r="N211" t="e">
        <f t="shared" ref="N211" si="392">_xlfn.CHISQ.INV(M211,m_)</f>
        <v>#NAME?</v>
      </c>
      <c r="Q211" s="5">
        <f t="shared" si="278"/>
        <v>121</v>
      </c>
      <c r="R211" s="177"/>
      <c r="S211" s="95"/>
      <c r="T211" s="95"/>
      <c r="U211" s="95"/>
      <c r="V211" s="95"/>
      <c r="W211" s="94"/>
      <c r="X211" s="94"/>
      <c r="Y211" s="94"/>
      <c r="Z211" s="94"/>
      <c r="AA211" s="94"/>
      <c r="AB211" s="94"/>
    </row>
    <row r="212" spans="1:28" x14ac:dyDescent="0.25">
      <c r="A212" s="5">
        <f t="shared" si="271"/>
        <v>188</v>
      </c>
      <c r="B212" t="e">
        <f t="shared" si="386"/>
        <v>#DIV/0!</v>
      </c>
      <c r="C212" t="e">
        <f t="shared" si="386"/>
        <v>#DIV/0!</v>
      </c>
      <c r="D212" t="e">
        <f t="shared" si="386"/>
        <v>#DIV/0!</v>
      </c>
      <c r="E212" t="e">
        <f t="shared" si="386"/>
        <v>#DIV/0!</v>
      </c>
      <c r="F212" t="e">
        <f t="shared" si="386"/>
        <v>#DIV/0!</v>
      </c>
      <c r="G212" t="e">
        <f t="shared" si="386"/>
        <v>#DIV/0!</v>
      </c>
      <c r="H212" t="e">
        <f t="shared" si="386"/>
        <v>#DIV/0!</v>
      </c>
      <c r="I212" t="e">
        <f t="shared" si="386"/>
        <v>#DIV/0!</v>
      </c>
      <c r="J212" t="e">
        <f t="shared" si="386"/>
        <v>#DIV/0!</v>
      </c>
      <c r="K212" t="e">
        <f t="shared" si="386"/>
        <v>#DIV/0!</v>
      </c>
      <c r="L212" t="e">
        <f t="array" ref="L212">MMULT(MMULT(B212:E212,Rinv_neu),TRANSPOSE(B212:E212))</f>
        <v>#NAME?</v>
      </c>
      <c r="M212" t="e">
        <f t="shared" ref="M212" si="393">(A212-0.5)/N_</f>
        <v>#NAME?</v>
      </c>
      <c r="N212" t="e">
        <f t="shared" ref="N212" si="394">_xlfn.CHISQ.INV(M212,m_)</f>
        <v>#NAME?</v>
      </c>
      <c r="Q212" s="5">
        <f t="shared" si="278"/>
        <v>122</v>
      </c>
      <c r="R212" s="177"/>
      <c r="S212" s="95"/>
      <c r="T212" s="95"/>
      <c r="U212" s="95"/>
      <c r="V212" s="95"/>
      <c r="W212" s="94"/>
      <c r="X212" s="94"/>
      <c r="Y212" s="94"/>
      <c r="Z212" s="94"/>
      <c r="AA212" s="94"/>
      <c r="AB212" s="94"/>
    </row>
    <row r="213" spans="1:28" x14ac:dyDescent="0.25">
      <c r="A213" s="5">
        <f t="shared" si="271"/>
        <v>189</v>
      </c>
      <c r="B213" t="e">
        <f t="shared" si="386"/>
        <v>#DIV/0!</v>
      </c>
      <c r="C213" t="e">
        <f t="shared" si="386"/>
        <v>#DIV/0!</v>
      </c>
      <c r="D213" t="e">
        <f t="shared" si="386"/>
        <v>#DIV/0!</v>
      </c>
      <c r="E213" t="e">
        <f t="shared" si="386"/>
        <v>#DIV/0!</v>
      </c>
      <c r="F213" t="e">
        <f t="shared" si="386"/>
        <v>#DIV/0!</v>
      </c>
      <c r="G213" t="e">
        <f t="shared" si="386"/>
        <v>#DIV/0!</v>
      </c>
      <c r="H213" t="e">
        <f t="shared" si="386"/>
        <v>#DIV/0!</v>
      </c>
      <c r="I213" t="e">
        <f t="shared" si="386"/>
        <v>#DIV/0!</v>
      </c>
      <c r="J213" t="e">
        <f t="shared" si="386"/>
        <v>#DIV/0!</v>
      </c>
      <c r="K213" t="e">
        <f t="shared" si="386"/>
        <v>#DIV/0!</v>
      </c>
      <c r="L213" t="e">
        <f t="array" ref="L213">MMULT(MMULT(B213:E213,Rinv_neu),TRANSPOSE(B213:E213))</f>
        <v>#NAME?</v>
      </c>
      <c r="M213" t="e">
        <f t="shared" ref="M213" si="395">(A213-0.5)/N_</f>
        <v>#NAME?</v>
      </c>
      <c r="N213" t="e">
        <f t="shared" ref="N213" si="396">_xlfn.CHISQ.INV(M213,m_)</f>
        <v>#NAME?</v>
      </c>
      <c r="Q213" s="5">
        <f t="shared" si="278"/>
        <v>123</v>
      </c>
      <c r="R213" s="177"/>
      <c r="S213" s="95"/>
      <c r="T213" s="95"/>
      <c r="U213" s="95"/>
      <c r="V213" s="95"/>
      <c r="W213" s="94"/>
      <c r="X213" s="94"/>
      <c r="Y213" s="94"/>
      <c r="Z213" s="94"/>
      <c r="AA213" s="94"/>
      <c r="AB213" s="94"/>
    </row>
    <row r="214" spans="1:28" x14ac:dyDescent="0.25">
      <c r="A214" s="5">
        <f t="shared" si="271"/>
        <v>190</v>
      </c>
      <c r="B214" t="e">
        <f t="shared" si="386"/>
        <v>#DIV/0!</v>
      </c>
      <c r="C214" t="e">
        <f t="shared" si="386"/>
        <v>#DIV/0!</v>
      </c>
      <c r="D214" t="e">
        <f t="shared" si="386"/>
        <v>#DIV/0!</v>
      </c>
      <c r="E214" t="e">
        <f t="shared" si="386"/>
        <v>#DIV/0!</v>
      </c>
      <c r="F214" t="e">
        <f t="shared" si="386"/>
        <v>#DIV/0!</v>
      </c>
      <c r="G214" t="e">
        <f t="shared" si="386"/>
        <v>#DIV/0!</v>
      </c>
      <c r="H214" t="e">
        <f t="shared" si="386"/>
        <v>#DIV/0!</v>
      </c>
      <c r="I214" t="e">
        <f t="shared" si="386"/>
        <v>#DIV/0!</v>
      </c>
      <c r="J214" t="e">
        <f t="shared" si="386"/>
        <v>#DIV/0!</v>
      </c>
      <c r="K214" t="e">
        <f t="shared" si="386"/>
        <v>#DIV/0!</v>
      </c>
      <c r="L214" t="e">
        <f t="array" ref="L214">MMULT(MMULT(B214:E214,Rinv_neu),TRANSPOSE(B214:E214))</f>
        <v>#NAME?</v>
      </c>
      <c r="M214" t="e">
        <f t="shared" ref="M214" si="397">(A214-0.5)/N_</f>
        <v>#NAME?</v>
      </c>
      <c r="N214" t="e">
        <f t="shared" ref="N214" si="398">_xlfn.CHISQ.INV(M214,m_)</f>
        <v>#NAME?</v>
      </c>
      <c r="Q214" s="5">
        <f t="shared" si="278"/>
        <v>124</v>
      </c>
      <c r="R214" s="177"/>
      <c r="S214" s="95"/>
      <c r="T214" s="95"/>
      <c r="U214" s="95"/>
      <c r="V214" s="95"/>
      <c r="W214" s="94"/>
      <c r="X214" s="94"/>
      <c r="Y214" s="94"/>
      <c r="Z214" s="94"/>
      <c r="AA214" s="94"/>
      <c r="AB214" s="94"/>
    </row>
    <row r="215" spans="1:28" x14ac:dyDescent="0.25">
      <c r="A215" s="5">
        <f t="shared" si="271"/>
        <v>191</v>
      </c>
      <c r="B215" t="e">
        <f t="shared" si="386"/>
        <v>#DIV/0!</v>
      </c>
      <c r="C215" t="e">
        <f t="shared" si="386"/>
        <v>#DIV/0!</v>
      </c>
      <c r="D215" t="e">
        <f t="shared" si="386"/>
        <v>#DIV/0!</v>
      </c>
      <c r="E215" t="e">
        <f t="shared" si="386"/>
        <v>#DIV/0!</v>
      </c>
      <c r="F215" t="e">
        <f t="shared" si="386"/>
        <v>#DIV/0!</v>
      </c>
      <c r="G215" t="e">
        <f t="shared" si="386"/>
        <v>#DIV/0!</v>
      </c>
      <c r="H215" t="e">
        <f t="shared" si="386"/>
        <v>#DIV/0!</v>
      </c>
      <c r="I215" t="e">
        <f t="shared" si="386"/>
        <v>#DIV/0!</v>
      </c>
      <c r="J215" t="e">
        <f t="shared" si="386"/>
        <v>#DIV/0!</v>
      </c>
      <c r="K215" t="e">
        <f t="shared" si="386"/>
        <v>#DIV/0!</v>
      </c>
      <c r="L215" t="e">
        <f t="array" ref="L215">MMULT(MMULT(B215:E215,Rinv_neu),TRANSPOSE(B215:E215))</f>
        <v>#NAME?</v>
      </c>
      <c r="M215" t="e">
        <f t="shared" ref="M215" si="399">(A215-0.5)/N_</f>
        <v>#NAME?</v>
      </c>
      <c r="N215" t="e">
        <f t="shared" ref="N215" si="400">_xlfn.CHISQ.INV(M215,m_)</f>
        <v>#NAME?</v>
      </c>
      <c r="Q215" s="5">
        <f t="shared" si="278"/>
        <v>125</v>
      </c>
      <c r="R215" s="177"/>
      <c r="S215" s="95"/>
      <c r="T215" s="95"/>
      <c r="U215" s="95"/>
      <c r="V215" s="95"/>
      <c r="W215" s="94"/>
      <c r="X215" s="94"/>
      <c r="Y215" s="94"/>
      <c r="Z215" s="94"/>
      <c r="AA215" s="94"/>
      <c r="AB215" s="94"/>
    </row>
    <row r="216" spans="1:28" x14ac:dyDescent="0.25">
      <c r="A216" s="5">
        <f t="shared" si="271"/>
        <v>192</v>
      </c>
      <c r="B216" t="e">
        <f t="shared" si="386"/>
        <v>#DIV/0!</v>
      </c>
      <c r="C216" t="e">
        <f t="shared" si="386"/>
        <v>#DIV/0!</v>
      </c>
      <c r="D216" t="e">
        <f t="shared" si="386"/>
        <v>#DIV/0!</v>
      </c>
      <c r="E216" t="e">
        <f t="shared" si="386"/>
        <v>#DIV/0!</v>
      </c>
      <c r="F216" t="e">
        <f t="shared" si="386"/>
        <v>#DIV/0!</v>
      </c>
      <c r="G216" t="e">
        <f t="shared" si="386"/>
        <v>#DIV/0!</v>
      </c>
      <c r="H216" t="e">
        <f t="shared" si="386"/>
        <v>#DIV/0!</v>
      </c>
      <c r="I216" t="e">
        <f t="shared" si="386"/>
        <v>#DIV/0!</v>
      </c>
      <c r="J216" t="e">
        <f t="shared" si="386"/>
        <v>#DIV/0!</v>
      </c>
      <c r="K216" t="e">
        <f t="shared" si="386"/>
        <v>#DIV/0!</v>
      </c>
      <c r="L216" t="e">
        <f t="array" ref="L216">MMULT(MMULT(B216:E216,Rinv_neu),TRANSPOSE(B216:E216))</f>
        <v>#NAME?</v>
      </c>
      <c r="M216" t="e">
        <f t="shared" ref="M216" si="401">(A216-0.5)/N_</f>
        <v>#NAME?</v>
      </c>
      <c r="N216" t="e">
        <f t="shared" ref="N216" si="402">_xlfn.CHISQ.INV(M216,m_)</f>
        <v>#NAME?</v>
      </c>
      <c r="Q216" s="5">
        <f t="shared" si="278"/>
        <v>126</v>
      </c>
      <c r="R216" s="177"/>
      <c r="S216" s="95"/>
      <c r="T216" s="95"/>
      <c r="U216" s="95"/>
      <c r="V216" s="95"/>
      <c r="W216" s="94"/>
      <c r="X216" s="94"/>
      <c r="Y216" s="94"/>
      <c r="Z216" s="94"/>
      <c r="AA216" s="94"/>
      <c r="AB216" s="94"/>
    </row>
    <row r="217" spans="1:28" x14ac:dyDescent="0.25">
      <c r="A217" s="5">
        <f t="shared" si="271"/>
        <v>193</v>
      </c>
      <c r="B217" t="e">
        <f t="shared" si="386"/>
        <v>#DIV/0!</v>
      </c>
      <c r="C217" t="e">
        <f t="shared" si="386"/>
        <v>#DIV/0!</v>
      </c>
      <c r="D217" t="e">
        <f t="shared" si="386"/>
        <v>#DIV/0!</v>
      </c>
      <c r="E217" t="e">
        <f t="shared" si="386"/>
        <v>#DIV/0!</v>
      </c>
      <c r="F217" t="e">
        <f t="shared" si="386"/>
        <v>#DIV/0!</v>
      </c>
      <c r="G217" t="e">
        <f t="shared" si="386"/>
        <v>#DIV/0!</v>
      </c>
      <c r="H217" t="e">
        <f t="shared" si="386"/>
        <v>#DIV/0!</v>
      </c>
      <c r="I217" t="e">
        <f t="shared" si="386"/>
        <v>#DIV/0!</v>
      </c>
      <c r="J217" t="e">
        <f t="shared" si="386"/>
        <v>#DIV/0!</v>
      </c>
      <c r="K217" t="e">
        <f t="shared" si="386"/>
        <v>#DIV/0!</v>
      </c>
      <c r="L217" t="e">
        <f t="array" ref="L217">MMULT(MMULT(B217:E217,Rinv_neu),TRANSPOSE(B217:E217))</f>
        <v>#NAME?</v>
      </c>
      <c r="M217" t="e">
        <f t="shared" ref="M217" si="403">(A217-0.5)/N_</f>
        <v>#NAME?</v>
      </c>
      <c r="N217" t="e">
        <f t="shared" ref="N217" si="404">_xlfn.CHISQ.INV(M217,m_)</f>
        <v>#NAME?</v>
      </c>
      <c r="Q217" s="5">
        <f t="shared" si="278"/>
        <v>127</v>
      </c>
      <c r="R217" s="177"/>
      <c r="S217" s="95"/>
      <c r="T217" s="95"/>
      <c r="U217" s="95"/>
      <c r="V217" s="95"/>
      <c r="W217" s="94"/>
      <c r="X217" s="94"/>
      <c r="Y217" s="94"/>
      <c r="Z217" s="94"/>
      <c r="AA217" s="94"/>
      <c r="AB217" s="94"/>
    </row>
    <row r="218" spans="1:28" x14ac:dyDescent="0.25">
      <c r="A218" s="5">
        <f t="shared" ref="A218:A281" si="405">A217+1</f>
        <v>194</v>
      </c>
      <c r="B218" t="e">
        <f t="shared" si="386"/>
        <v>#DIV/0!</v>
      </c>
      <c r="C218" t="e">
        <f t="shared" si="386"/>
        <v>#DIV/0!</v>
      </c>
      <c r="D218" t="e">
        <f t="shared" si="386"/>
        <v>#DIV/0!</v>
      </c>
      <c r="E218" t="e">
        <f t="shared" si="386"/>
        <v>#DIV/0!</v>
      </c>
      <c r="F218" t="e">
        <f t="shared" si="386"/>
        <v>#DIV/0!</v>
      </c>
      <c r="G218" t="e">
        <f t="shared" si="386"/>
        <v>#DIV/0!</v>
      </c>
      <c r="H218" t="e">
        <f t="shared" si="386"/>
        <v>#DIV/0!</v>
      </c>
      <c r="I218" t="e">
        <f t="shared" si="386"/>
        <v>#DIV/0!</v>
      </c>
      <c r="J218" t="e">
        <f t="shared" si="386"/>
        <v>#DIV/0!</v>
      </c>
      <c r="K218" t="e">
        <f t="shared" si="386"/>
        <v>#DIV/0!</v>
      </c>
      <c r="L218" t="e">
        <f t="array" ref="L218">MMULT(MMULT(B218:E218,Rinv_neu),TRANSPOSE(B218:E218))</f>
        <v>#NAME?</v>
      </c>
      <c r="M218" t="e">
        <f t="shared" ref="M218" si="406">(A218-0.5)/N_</f>
        <v>#NAME?</v>
      </c>
      <c r="N218" t="e">
        <f t="shared" ref="N218" si="407">_xlfn.CHISQ.INV(M218,m_)</f>
        <v>#NAME?</v>
      </c>
      <c r="Q218" s="5">
        <f t="shared" si="278"/>
        <v>128</v>
      </c>
      <c r="R218" s="177"/>
      <c r="S218" s="95"/>
      <c r="T218" s="95"/>
      <c r="U218" s="95"/>
      <c r="V218" s="95"/>
      <c r="W218" s="94"/>
      <c r="X218" s="94"/>
      <c r="Y218" s="94"/>
      <c r="Z218" s="94"/>
      <c r="AA218" s="94"/>
      <c r="AB218" s="94"/>
    </row>
    <row r="219" spans="1:28" x14ac:dyDescent="0.25">
      <c r="A219" s="5">
        <f t="shared" si="405"/>
        <v>195</v>
      </c>
      <c r="B219" t="e">
        <f t="shared" si="386"/>
        <v>#DIV/0!</v>
      </c>
      <c r="C219" t="e">
        <f t="shared" si="386"/>
        <v>#DIV/0!</v>
      </c>
      <c r="D219" t="e">
        <f t="shared" si="386"/>
        <v>#DIV/0!</v>
      </c>
      <c r="E219" t="e">
        <f t="shared" si="386"/>
        <v>#DIV/0!</v>
      </c>
      <c r="F219" t="e">
        <f t="shared" si="386"/>
        <v>#DIV/0!</v>
      </c>
      <c r="G219" t="e">
        <f t="shared" si="386"/>
        <v>#DIV/0!</v>
      </c>
      <c r="H219" t="e">
        <f t="shared" si="386"/>
        <v>#DIV/0!</v>
      </c>
      <c r="I219" t="e">
        <f t="shared" si="386"/>
        <v>#DIV/0!</v>
      </c>
      <c r="J219" t="e">
        <f t="shared" si="386"/>
        <v>#DIV/0!</v>
      </c>
      <c r="K219" t="e">
        <f t="shared" si="386"/>
        <v>#DIV/0!</v>
      </c>
      <c r="L219" t="e">
        <f t="array" ref="L219">MMULT(MMULT(B219:E219,Rinv_neu),TRANSPOSE(B219:E219))</f>
        <v>#NAME?</v>
      </c>
      <c r="M219" t="e">
        <f t="shared" ref="M219" si="408">(A219-0.5)/N_</f>
        <v>#NAME?</v>
      </c>
      <c r="N219" t="e">
        <f t="shared" ref="N219" si="409">_xlfn.CHISQ.INV(M219,m_)</f>
        <v>#NAME?</v>
      </c>
      <c r="Q219" s="5">
        <f t="shared" si="278"/>
        <v>129</v>
      </c>
      <c r="R219" s="177"/>
      <c r="S219" s="95"/>
      <c r="T219" s="95"/>
      <c r="U219" s="95"/>
      <c r="V219" s="95"/>
      <c r="W219" s="94"/>
      <c r="X219" s="94"/>
      <c r="Y219" s="94"/>
      <c r="Z219" s="94"/>
      <c r="AA219" s="94"/>
      <c r="AB219" s="94"/>
    </row>
    <row r="220" spans="1:28" x14ac:dyDescent="0.25">
      <c r="A220" s="5">
        <f t="shared" si="405"/>
        <v>196</v>
      </c>
      <c r="B220" t="e">
        <f t="shared" si="386"/>
        <v>#DIV/0!</v>
      </c>
      <c r="C220" t="e">
        <f t="shared" si="386"/>
        <v>#DIV/0!</v>
      </c>
      <c r="D220" t="e">
        <f t="shared" si="386"/>
        <v>#DIV/0!</v>
      </c>
      <c r="E220" t="e">
        <f t="shared" si="386"/>
        <v>#DIV/0!</v>
      </c>
      <c r="F220" t="e">
        <f t="shared" si="386"/>
        <v>#DIV/0!</v>
      </c>
      <c r="G220" t="e">
        <f t="shared" si="386"/>
        <v>#DIV/0!</v>
      </c>
      <c r="H220" t="e">
        <f t="shared" si="386"/>
        <v>#DIV/0!</v>
      </c>
      <c r="I220" t="e">
        <f t="shared" si="386"/>
        <v>#DIV/0!</v>
      </c>
      <c r="J220" t="e">
        <f t="shared" si="386"/>
        <v>#DIV/0!</v>
      </c>
      <c r="K220" t="e">
        <f t="shared" si="386"/>
        <v>#DIV/0!</v>
      </c>
      <c r="L220" t="e">
        <f t="array" ref="L220">MMULT(MMULT(B220:E220,Rinv_neu),TRANSPOSE(B220:E220))</f>
        <v>#NAME?</v>
      </c>
      <c r="M220" t="e">
        <f t="shared" ref="M220" si="410">(A220-0.5)/N_</f>
        <v>#NAME?</v>
      </c>
      <c r="N220" t="e">
        <f t="shared" ref="N220" si="411">_xlfn.CHISQ.INV(M220,m_)</f>
        <v>#NAME?</v>
      </c>
      <c r="Q220" s="5">
        <f t="shared" ref="Q220:Q283" si="412">Q219+1</f>
        <v>130</v>
      </c>
      <c r="R220" s="177"/>
      <c r="S220" s="95"/>
      <c r="T220" s="95"/>
      <c r="U220" s="95"/>
      <c r="V220" s="95"/>
      <c r="W220" s="94"/>
      <c r="X220" s="94"/>
      <c r="Y220" s="94"/>
      <c r="Z220" s="94"/>
      <c r="AA220" s="94"/>
      <c r="AB220" s="94"/>
    </row>
    <row r="221" spans="1:28" x14ac:dyDescent="0.25">
      <c r="A221" s="5">
        <f t="shared" si="405"/>
        <v>197</v>
      </c>
      <c r="B221" t="e">
        <f t="shared" si="386"/>
        <v>#DIV/0!</v>
      </c>
      <c r="C221" t="e">
        <f t="shared" si="386"/>
        <v>#DIV/0!</v>
      </c>
      <c r="D221" t="e">
        <f t="shared" si="386"/>
        <v>#DIV/0!</v>
      </c>
      <c r="E221" t="e">
        <f t="shared" si="386"/>
        <v>#DIV/0!</v>
      </c>
      <c r="F221" t="e">
        <f t="shared" si="386"/>
        <v>#DIV/0!</v>
      </c>
      <c r="G221" t="e">
        <f t="shared" si="386"/>
        <v>#DIV/0!</v>
      </c>
      <c r="H221" t="e">
        <f t="shared" si="386"/>
        <v>#DIV/0!</v>
      </c>
      <c r="I221" t="e">
        <f t="shared" si="386"/>
        <v>#DIV/0!</v>
      </c>
      <c r="J221" t="e">
        <f t="shared" si="386"/>
        <v>#DIV/0!</v>
      </c>
      <c r="K221" t="e">
        <f t="shared" si="386"/>
        <v>#DIV/0!</v>
      </c>
      <c r="L221" t="e">
        <f t="array" ref="L221">MMULT(MMULT(B221:E221,Rinv_neu),TRANSPOSE(B221:E221))</f>
        <v>#NAME?</v>
      </c>
      <c r="M221" t="e">
        <f t="shared" ref="M221" si="413">(A221-0.5)/N_</f>
        <v>#NAME?</v>
      </c>
      <c r="N221" t="e">
        <f t="shared" ref="N221" si="414">_xlfn.CHISQ.INV(M221,m_)</f>
        <v>#NAME?</v>
      </c>
      <c r="Q221" s="5">
        <f t="shared" si="412"/>
        <v>131</v>
      </c>
      <c r="R221" s="177"/>
      <c r="S221" s="95"/>
      <c r="T221" s="95"/>
      <c r="U221" s="95"/>
      <c r="V221" s="95"/>
      <c r="W221" s="94"/>
      <c r="X221" s="94"/>
      <c r="Y221" s="94"/>
      <c r="Z221" s="94"/>
      <c r="AA221" s="94"/>
      <c r="AB221" s="94"/>
    </row>
    <row r="222" spans="1:28" x14ac:dyDescent="0.25">
      <c r="A222" s="5">
        <f t="shared" si="405"/>
        <v>198</v>
      </c>
      <c r="B222" t="e">
        <f t="shared" si="386"/>
        <v>#DIV/0!</v>
      </c>
      <c r="C222" t="e">
        <f t="shared" si="386"/>
        <v>#DIV/0!</v>
      </c>
      <c r="D222" t="e">
        <f t="shared" si="386"/>
        <v>#DIV/0!</v>
      </c>
      <c r="E222" t="e">
        <f t="shared" si="386"/>
        <v>#DIV/0!</v>
      </c>
      <c r="F222" t="e">
        <f t="shared" si="386"/>
        <v>#DIV/0!</v>
      </c>
      <c r="G222" t="e">
        <f t="shared" si="386"/>
        <v>#DIV/0!</v>
      </c>
      <c r="H222" t="e">
        <f t="shared" si="386"/>
        <v>#DIV/0!</v>
      </c>
      <c r="I222" t="e">
        <f t="shared" si="386"/>
        <v>#DIV/0!</v>
      </c>
      <c r="J222" t="e">
        <f t="shared" si="386"/>
        <v>#DIV/0!</v>
      </c>
      <c r="K222" t="e">
        <f t="shared" si="386"/>
        <v>#DIV/0!</v>
      </c>
      <c r="L222" t="e">
        <f t="array" ref="L222">MMULT(MMULT(B222:E222,Rinv_neu),TRANSPOSE(B222:E222))</f>
        <v>#NAME?</v>
      </c>
      <c r="M222" t="e">
        <f t="shared" ref="M222" si="415">(A222-0.5)/N_</f>
        <v>#NAME?</v>
      </c>
      <c r="N222" t="e">
        <f t="shared" ref="N222" si="416">_xlfn.CHISQ.INV(M222,m_)</f>
        <v>#NAME?</v>
      </c>
      <c r="Q222" s="5">
        <f t="shared" si="412"/>
        <v>132</v>
      </c>
      <c r="R222" s="177"/>
      <c r="S222" s="95"/>
      <c r="T222" s="95"/>
      <c r="U222" s="95"/>
      <c r="V222" s="95"/>
      <c r="W222" s="94"/>
      <c r="X222" s="94"/>
      <c r="Y222" s="94"/>
      <c r="Z222" s="94"/>
      <c r="AA222" s="94"/>
      <c r="AB222" s="94"/>
    </row>
    <row r="223" spans="1:28" x14ac:dyDescent="0.25">
      <c r="A223" s="5">
        <f t="shared" si="405"/>
        <v>199</v>
      </c>
      <c r="B223" t="e">
        <f t="shared" si="386"/>
        <v>#DIV/0!</v>
      </c>
      <c r="C223" t="e">
        <f t="shared" si="386"/>
        <v>#DIV/0!</v>
      </c>
      <c r="D223" t="e">
        <f t="shared" si="386"/>
        <v>#DIV/0!</v>
      </c>
      <c r="E223" t="e">
        <f t="shared" si="386"/>
        <v>#DIV/0!</v>
      </c>
      <c r="F223" t="e">
        <f t="shared" si="386"/>
        <v>#DIV/0!</v>
      </c>
      <c r="G223" t="e">
        <f t="shared" si="386"/>
        <v>#DIV/0!</v>
      </c>
      <c r="H223" t="e">
        <f t="shared" si="386"/>
        <v>#DIV/0!</v>
      </c>
      <c r="I223" t="e">
        <f t="shared" si="386"/>
        <v>#DIV/0!</v>
      </c>
      <c r="J223" t="e">
        <f t="shared" si="386"/>
        <v>#DIV/0!</v>
      </c>
      <c r="K223" t="e">
        <f t="shared" si="386"/>
        <v>#DIV/0!</v>
      </c>
      <c r="L223" t="e">
        <f t="array" ref="L223">MMULT(MMULT(B223:E223,Rinv_neu),TRANSPOSE(B223:E223))</f>
        <v>#NAME?</v>
      </c>
      <c r="M223" t="e">
        <f t="shared" ref="M223" si="417">(A223-0.5)/N_</f>
        <v>#NAME?</v>
      </c>
      <c r="N223" t="e">
        <f t="shared" ref="N223" si="418">_xlfn.CHISQ.INV(M223,m_)</f>
        <v>#NAME?</v>
      </c>
      <c r="Q223" s="5">
        <f t="shared" si="412"/>
        <v>133</v>
      </c>
      <c r="R223" s="177"/>
      <c r="S223" s="95"/>
      <c r="T223" s="95"/>
      <c r="U223" s="95"/>
      <c r="V223" s="95"/>
      <c r="W223" s="94"/>
      <c r="X223" s="94"/>
      <c r="Y223" s="94"/>
      <c r="Z223" s="94"/>
      <c r="AA223" s="94"/>
      <c r="AB223" s="94"/>
    </row>
    <row r="224" spans="1:28" x14ac:dyDescent="0.25">
      <c r="A224" s="5">
        <f t="shared" si="405"/>
        <v>200</v>
      </c>
      <c r="B224" t="e">
        <f t="shared" si="386"/>
        <v>#DIV/0!</v>
      </c>
      <c r="C224" t="e">
        <f t="shared" si="386"/>
        <v>#DIV/0!</v>
      </c>
      <c r="D224" t="e">
        <f t="shared" si="386"/>
        <v>#DIV/0!</v>
      </c>
      <c r="E224" t="e">
        <f t="shared" si="386"/>
        <v>#DIV/0!</v>
      </c>
      <c r="F224" t="e">
        <f t="shared" si="386"/>
        <v>#DIV/0!</v>
      </c>
      <c r="G224" t="e">
        <f t="shared" si="386"/>
        <v>#DIV/0!</v>
      </c>
      <c r="H224" t="e">
        <f t="shared" si="386"/>
        <v>#DIV/0!</v>
      </c>
      <c r="I224" t="e">
        <f t="shared" si="386"/>
        <v>#DIV/0!</v>
      </c>
      <c r="J224" t="e">
        <f t="shared" si="386"/>
        <v>#DIV/0!</v>
      </c>
      <c r="K224" t="e">
        <f t="shared" si="386"/>
        <v>#DIV/0!</v>
      </c>
      <c r="L224" t="e">
        <f t="array" ref="L224">MMULT(MMULT(B224:E224,Rinv_neu),TRANSPOSE(B224:E224))</f>
        <v>#NAME?</v>
      </c>
      <c r="M224" t="e">
        <f t="shared" ref="M224" si="419">(A224-0.5)/N_</f>
        <v>#NAME?</v>
      </c>
      <c r="N224" t="e">
        <f t="shared" ref="N224" si="420">_xlfn.CHISQ.INV(M224,m_)</f>
        <v>#NAME?</v>
      </c>
      <c r="Q224" s="5">
        <f t="shared" si="412"/>
        <v>134</v>
      </c>
      <c r="R224" s="177"/>
      <c r="S224" s="95"/>
      <c r="T224" s="95"/>
      <c r="U224" s="95"/>
      <c r="V224" s="95"/>
      <c r="W224" s="94"/>
      <c r="X224" s="94"/>
      <c r="Y224" s="94"/>
      <c r="Z224" s="94"/>
      <c r="AA224" s="94"/>
      <c r="AB224" s="94"/>
    </row>
    <row r="225" spans="1:28" x14ac:dyDescent="0.25">
      <c r="A225" s="5">
        <f t="shared" si="405"/>
        <v>201</v>
      </c>
      <c r="B225" t="e">
        <f t="shared" ref="B225:K240" si="421">(S291-S$86)/S$87</f>
        <v>#DIV/0!</v>
      </c>
      <c r="C225" t="e">
        <f t="shared" si="421"/>
        <v>#DIV/0!</v>
      </c>
      <c r="D225" t="e">
        <f t="shared" si="421"/>
        <v>#DIV/0!</v>
      </c>
      <c r="E225" t="e">
        <f t="shared" si="421"/>
        <v>#DIV/0!</v>
      </c>
      <c r="F225" t="e">
        <f t="shared" si="421"/>
        <v>#DIV/0!</v>
      </c>
      <c r="G225" t="e">
        <f t="shared" si="421"/>
        <v>#DIV/0!</v>
      </c>
      <c r="H225" t="e">
        <f t="shared" si="421"/>
        <v>#DIV/0!</v>
      </c>
      <c r="I225" t="e">
        <f t="shared" si="421"/>
        <v>#DIV/0!</v>
      </c>
      <c r="J225" t="e">
        <f t="shared" si="421"/>
        <v>#DIV/0!</v>
      </c>
      <c r="K225" t="e">
        <f t="shared" si="421"/>
        <v>#DIV/0!</v>
      </c>
      <c r="L225" t="e">
        <f t="array" ref="L225">MMULT(MMULT(B225:E225,Rinv_neu),TRANSPOSE(B225:E225))</f>
        <v>#NAME?</v>
      </c>
      <c r="M225" t="e">
        <f t="shared" ref="M225" si="422">(A225-0.5)/N_</f>
        <v>#NAME?</v>
      </c>
      <c r="N225" t="e">
        <f t="shared" ref="N225" si="423">_xlfn.CHISQ.INV(M225,m_)</f>
        <v>#NAME?</v>
      </c>
      <c r="Q225" s="5">
        <f t="shared" si="412"/>
        <v>135</v>
      </c>
      <c r="R225" s="177"/>
      <c r="S225" s="95"/>
      <c r="T225" s="95"/>
      <c r="U225" s="95"/>
      <c r="V225" s="95"/>
      <c r="W225" s="94"/>
      <c r="X225" s="94"/>
      <c r="Y225" s="94"/>
      <c r="Z225" s="94"/>
      <c r="AA225" s="94"/>
      <c r="AB225" s="94"/>
    </row>
    <row r="226" spans="1:28" x14ac:dyDescent="0.25">
      <c r="A226" s="5">
        <f t="shared" si="405"/>
        <v>202</v>
      </c>
      <c r="B226" t="e">
        <f t="shared" si="421"/>
        <v>#DIV/0!</v>
      </c>
      <c r="C226" t="e">
        <f t="shared" si="421"/>
        <v>#DIV/0!</v>
      </c>
      <c r="D226" t="e">
        <f t="shared" si="421"/>
        <v>#DIV/0!</v>
      </c>
      <c r="E226" t="e">
        <f t="shared" si="421"/>
        <v>#DIV/0!</v>
      </c>
      <c r="F226" t="e">
        <f t="shared" si="421"/>
        <v>#DIV/0!</v>
      </c>
      <c r="G226" t="e">
        <f t="shared" si="421"/>
        <v>#DIV/0!</v>
      </c>
      <c r="H226" t="e">
        <f t="shared" si="421"/>
        <v>#DIV/0!</v>
      </c>
      <c r="I226" t="e">
        <f t="shared" si="421"/>
        <v>#DIV/0!</v>
      </c>
      <c r="J226" t="e">
        <f t="shared" si="421"/>
        <v>#DIV/0!</v>
      </c>
      <c r="K226" t="e">
        <f t="shared" si="421"/>
        <v>#DIV/0!</v>
      </c>
      <c r="L226" t="e">
        <f t="array" ref="L226">MMULT(MMULT(B226:E226,Rinv_neu),TRANSPOSE(B226:E226))</f>
        <v>#NAME?</v>
      </c>
      <c r="M226" t="e">
        <f t="shared" ref="M226" si="424">(A226-0.5)/N_</f>
        <v>#NAME?</v>
      </c>
      <c r="N226" t="e">
        <f t="shared" ref="N226" si="425">_xlfn.CHISQ.INV(M226,m_)</f>
        <v>#NAME?</v>
      </c>
      <c r="Q226" s="5">
        <f t="shared" si="412"/>
        <v>136</v>
      </c>
      <c r="R226" s="177"/>
      <c r="S226" s="95"/>
      <c r="T226" s="95"/>
      <c r="U226" s="95"/>
      <c r="V226" s="95"/>
      <c r="W226" s="94"/>
      <c r="X226" s="94"/>
      <c r="Y226" s="94"/>
      <c r="Z226" s="94"/>
      <c r="AA226" s="94"/>
      <c r="AB226" s="94"/>
    </row>
    <row r="227" spans="1:28" x14ac:dyDescent="0.25">
      <c r="A227" s="5">
        <f t="shared" si="405"/>
        <v>203</v>
      </c>
      <c r="B227" t="e">
        <f t="shared" si="421"/>
        <v>#DIV/0!</v>
      </c>
      <c r="C227" t="e">
        <f t="shared" si="421"/>
        <v>#DIV/0!</v>
      </c>
      <c r="D227" t="e">
        <f t="shared" si="421"/>
        <v>#DIV/0!</v>
      </c>
      <c r="E227" t="e">
        <f t="shared" si="421"/>
        <v>#DIV/0!</v>
      </c>
      <c r="F227" t="e">
        <f t="shared" si="421"/>
        <v>#DIV/0!</v>
      </c>
      <c r="G227" t="e">
        <f t="shared" si="421"/>
        <v>#DIV/0!</v>
      </c>
      <c r="H227" t="e">
        <f t="shared" si="421"/>
        <v>#DIV/0!</v>
      </c>
      <c r="I227" t="e">
        <f t="shared" si="421"/>
        <v>#DIV/0!</v>
      </c>
      <c r="J227" t="e">
        <f t="shared" si="421"/>
        <v>#DIV/0!</v>
      </c>
      <c r="K227" t="e">
        <f t="shared" si="421"/>
        <v>#DIV/0!</v>
      </c>
      <c r="L227" t="e">
        <f t="array" ref="L227">MMULT(MMULT(B227:E227,Rinv_neu),TRANSPOSE(B227:E227))</f>
        <v>#NAME?</v>
      </c>
      <c r="M227" t="e">
        <f t="shared" ref="M227" si="426">(A227-0.5)/N_</f>
        <v>#NAME?</v>
      </c>
      <c r="N227" t="e">
        <f t="shared" ref="N227" si="427">_xlfn.CHISQ.INV(M227,m_)</f>
        <v>#NAME?</v>
      </c>
      <c r="Q227" s="5">
        <f t="shared" si="412"/>
        <v>137</v>
      </c>
      <c r="R227" s="177"/>
      <c r="S227" s="95"/>
      <c r="T227" s="95"/>
      <c r="U227" s="95"/>
      <c r="V227" s="95"/>
      <c r="W227" s="94"/>
      <c r="X227" s="94"/>
      <c r="Y227" s="94"/>
      <c r="Z227" s="94"/>
      <c r="AA227" s="94"/>
      <c r="AB227" s="94"/>
    </row>
    <row r="228" spans="1:28" x14ac:dyDescent="0.25">
      <c r="A228" s="5">
        <f t="shared" si="405"/>
        <v>204</v>
      </c>
      <c r="B228" t="e">
        <f t="shared" si="421"/>
        <v>#DIV/0!</v>
      </c>
      <c r="C228" t="e">
        <f t="shared" si="421"/>
        <v>#DIV/0!</v>
      </c>
      <c r="D228" t="e">
        <f t="shared" si="421"/>
        <v>#DIV/0!</v>
      </c>
      <c r="E228" t="e">
        <f t="shared" si="421"/>
        <v>#DIV/0!</v>
      </c>
      <c r="F228" t="e">
        <f t="shared" si="421"/>
        <v>#DIV/0!</v>
      </c>
      <c r="G228" t="e">
        <f t="shared" si="421"/>
        <v>#DIV/0!</v>
      </c>
      <c r="H228" t="e">
        <f t="shared" si="421"/>
        <v>#DIV/0!</v>
      </c>
      <c r="I228" t="e">
        <f t="shared" si="421"/>
        <v>#DIV/0!</v>
      </c>
      <c r="J228" t="e">
        <f t="shared" si="421"/>
        <v>#DIV/0!</v>
      </c>
      <c r="K228" t="e">
        <f t="shared" si="421"/>
        <v>#DIV/0!</v>
      </c>
      <c r="L228" t="e">
        <f t="array" ref="L228">MMULT(MMULT(B228:E228,Rinv_neu),TRANSPOSE(B228:E228))</f>
        <v>#NAME?</v>
      </c>
      <c r="M228" t="e">
        <f t="shared" ref="M228" si="428">(A228-0.5)/N_</f>
        <v>#NAME?</v>
      </c>
      <c r="N228" t="e">
        <f t="shared" ref="N228" si="429">_xlfn.CHISQ.INV(M228,m_)</f>
        <v>#NAME?</v>
      </c>
      <c r="Q228" s="5">
        <f t="shared" si="412"/>
        <v>138</v>
      </c>
      <c r="R228" s="177"/>
      <c r="S228" s="95"/>
      <c r="T228" s="95"/>
      <c r="U228" s="95"/>
      <c r="V228" s="95"/>
      <c r="W228" s="94"/>
      <c r="X228" s="94"/>
      <c r="Y228" s="94"/>
      <c r="Z228" s="94"/>
      <c r="AA228" s="94"/>
      <c r="AB228" s="94"/>
    </row>
    <row r="229" spans="1:28" x14ac:dyDescent="0.25">
      <c r="A229" s="5">
        <f t="shared" si="405"/>
        <v>205</v>
      </c>
      <c r="B229" t="e">
        <f t="shared" si="421"/>
        <v>#DIV/0!</v>
      </c>
      <c r="C229" t="e">
        <f t="shared" si="421"/>
        <v>#DIV/0!</v>
      </c>
      <c r="D229" t="e">
        <f t="shared" si="421"/>
        <v>#DIV/0!</v>
      </c>
      <c r="E229" t="e">
        <f t="shared" si="421"/>
        <v>#DIV/0!</v>
      </c>
      <c r="F229" t="e">
        <f t="shared" si="421"/>
        <v>#DIV/0!</v>
      </c>
      <c r="G229" t="e">
        <f t="shared" si="421"/>
        <v>#DIV/0!</v>
      </c>
      <c r="H229" t="e">
        <f t="shared" si="421"/>
        <v>#DIV/0!</v>
      </c>
      <c r="I229" t="e">
        <f t="shared" si="421"/>
        <v>#DIV/0!</v>
      </c>
      <c r="J229" t="e">
        <f t="shared" si="421"/>
        <v>#DIV/0!</v>
      </c>
      <c r="K229" t="e">
        <f t="shared" si="421"/>
        <v>#DIV/0!</v>
      </c>
      <c r="L229" t="e">
        <f t="array" ref="L229">MMULT(MMULT(B229:E229,Rinv_neu),TRANSPOSE(B229:E229))</f>
        <v>#NAME?</v>
      </c>
      <c r="M229" t="e">
        <f t="shared" ref="M229" si="430">(A229-0.5)/N_</f>
        <v>#NAME?</v>
      </c>
      <c r="N229" t="e">
        <f t="shared" ref="N229" si="431">_xlfn.CHISQ.INV(M229,m_)</f>
        <v>#NAME?</v>
      </c>
      <c r="Q229" s="5">
        <f t="shared" si="412"/>
        <v>139</v>
      </c>
      <c r="R229" s="177"/>
      <c r="S229" s="95"/>
      <c r="T229" s="95"/>
      <c r="U229" s="95"/>
      <c r="V229" s="95"/>
      <c r="W229" s="94"/>
      <c r="X229" s="94"/>
      <c r="Y229" s="94"/>
      <c r="Z229" s="94"/>
      <c r="AA229" s="94"/>
      <c r="AB229" s="94"/>
    </row>
    <row r="230" spans="1:28" x14ac:dyDescent="0.25">
      <c r="A230" s="5">
        <f t="shared" si="405"/>
        <v>206</v>
      </c>
      <c r="B230" t="e">
        <f t="shared" si="421"/>
        <v>#DIV/0!</v>
      </c>
      <c r="C230" t="e">
        <f t="shared" si="421"/>
        <v>#DIV/0!</v>
      </c>
      <c r="D230" t="e">
        <f t="shared" si="421"/>
        <v>#DIV/0!</v>
      </c>
      <c r="E230" t="e">
        <f t="shared" si="421"/>
        <v>#DIV/0!</v>
      </c>
      <c r="F230" t="e">
        <f t="shared" si="421"/>
        <v>#DIV/0!</v>
      </c>
      <c r="G230" t="e">
        <f t="shared" si="421"/>
        <v>#DIV/0!</v>
      </c>
      <c r="H230" t="e">
        <f t="shared" si="421"/>
        <v>#DIV/0!</v>
      </c>
      <c r="I230" t="e">
        <f t="shared" si="421"/>
        <v>#DIV/0!</v>
      </c>
      <c r="J230" t="e">
        <f t="shared" si="421"/>
        <v>#DIV/0!</v>
      </c>
      <c r="K230" t="e">
        <f t="shared" si="421"/>
        <v>#DIV/0!</v>
      </c>
      <c r="L230" t="e">
        <f t="array" ref="L230">MMULT(MMULT(B230:E230,Rinv_neu),TRANSPOSE(B230:E230))</f>
        <v>#NAME?</v>
      </c>
      <c r="M230" t="e">
        <f t="shared" ref="M230" si="432">(A230-0.5)/N_</f>
        <v>#NAME?</v>
      </c>
      <c r="N230" t="e">
        <f t="shared" ref="N230" si="433">_xlfn.CHISQ.INV(M230,m_)</f>
        <v>#NAME?</v>
      </c>
      <c r="Q230" s="5">
        <f t="shared" si="412"/>
        <v>140</v>
      </c>
      <c r="R230" s="177"/>
      <c r="S230" s="95"/>
      <c r="T230" s="95"/>
      <c r="U230" s="95"/>
      <c r="V230" s="95"/>
      <c r="W230" s="94"/>
      <c r="X230" s="94"/>
      <c r="Y230" s="94"/>
      <c r="Z230" s="94"/>
      <c r="AA230" s="94"/>
      <c r="AB230" s="94"/>
    </row>
    <row r="231" spans="1:28" x14ac:dyDescent="0.25">
      <c r="A231" s="5">
        <f t="shared" si="405"/>
        <v>207</v>
      </c>
      <c r="B231" t="e">
        <f t="shared" si="421"/>
        <v>#DIV/0!</v>
      </c>
      <c r="C231" t="e">
        <f t="shared" si="421"/>
        <v>#DIV/0!</v>
      </c>
      <c r="D231" t="e">
        <f t="shared" si="421"/>
        <v>#DIV/0!</v>
      </c>
      <c r="E231" t="e">
        <f t="shared" si="421"/>
        <v>#DIV/0!</v>
      </c>
      <c r="F231" t="e">
        <f t="shared" si="421"/>
        <v>#DIV/0!</v>
      </c>
      <c r="G231" t="e">
        <f t="shared" si="421"/>
        <v>#DIV/0!</v>
      </c>
      <c r="H231" t="e">
        <f t="shared" si="421"/>
        <v>#DIV/0!</v>
      </c>
      <c r="I231" t="e">
        <f t="shared" si="421"/>
        <v>#DIV/0!</v>
      </c>
      <c r="J231" t="e">
        <f t="shared" si="421"/>
        <v>#DIV/0!</v>
      </c>
      <c r="K231" t="e">
        <f t="shared" si="421"/>
        <v>#DIV/0!</v>
      </c>
      <c r="L231" t="e">
        <f t="array" ref="L231">MMULT(MMULT(B231:E231,Rinv_neu),TRANSPOSE(B231:E231))</f>
        <v>#NAME?</v>
      </c>
      <c r="M231" t="e">
        <f t="shared" ref="M231" si="434">(A231-0.5)/N_</f>
        <v>#NAME?</v>
      </c>
      <c r="N231" t="e">
        <f t="shared" ref="N231" si="435">_xlfn.CHISQ.INV(M231,m_)</f>
        <v>#NAME?</v>
      </c>
      <c r="Q231" s="5">
        <f t="shared" si="412"/>
        <v>141</v>
      </c>
      <c r="R231" s="177"/>
      <c r="S231" s="95"/>
      <c r="T231" s="95"/>
      <c r="U231" s="95"/>
      <c r="V231" s="95"/>
      <c r="W231" s="94"/>
      <c r="X231" s="94"/>
      <c r="Y231" s="94"/>
      <c r="Z231" s="94"/>
      <c r="AA231" s="94"/>
      <c r="AB231" s="94"/>
    </row>
    <row r="232" spans="1:28" x14ac:dyDescent="0.25">
      <c r="A232" s="5">
        <f t="shared" si="405"/>
        <v>208</v>
      </c>
      <c r="B232" t="e">
        <f t="shared" si="421"/>
        <v>#DIV/0!</v>
      </c>
      <c r="C232" t="e">
        <f t="shared" si="421"/>
        <v>#DIV/0!</v>
      </c>
      <c r="D232" t="e">
        <f t="shared" si="421"/>
        <v>#DIV/0!</v>
      </c>
      <c r="E232" t="e">
        <f t="shared" si="421"/>
        <v>#DIV/0!</v>
      </c>
      <c r="F232" t="e">
        <f t="shared" si="421"/>
        <v>#DIV/0!</v>
      </c>
      <c r="G232" t="e">
        <f t="shared" si="421"/>
        <v>#DIV/0!</v>
      </c>
      <c r="H232" t="e">
        <f t="shared" si="421"/>
        <v>#DIV/0!</v>
      </c>
      <c r="I232" t="e">
        <f t="shared" si="421"/>
        <v>#DIV/0!</v>
      </c>
      <c r="J232" t="e">
        <f t="shared" si="421"/>
        <v>#DIV/0!</v>
      </c>
      <c r="K232" t="e">
        <f t="shared" si="421"/>
        <v>#DIV/0!</v>
      </c>
      <c r="L232" t="e">
        <f t="array" ref="L232">MMULT(MMULT(B232:E232,Rinv_neu),TRANSPOSE(B232:E232))</f>
        <v>#NAME?</v>
      </c>
      <c r="M232" t="e">
        <f t="shared" ref="M232" si="436">(A232-0.5)/N_</f>
        <v>#NAME?</v>
      </c>
      <c r="N232" t="e">
        <f t="shared" ref="N232" si="437">_xlfn.CHISQ.INV(M232,m_)</f>
        <v>#NAME?</v>
      </c>
      <c r="Q232" s="5">
        <f t="shared" si="412"/>
        <v>142</v>
      </c>
      <c r="R232" s="177"/>
      <c r="S232" s="95"/>
      <c r="T232" s="95"/>
      <c r="U232" s="95"/>
      <c r="V232" s="95"/>
      <c r="W232" s="94"/>
      <c r="X232" s="94"/>
      <c r="Y232" s="94"/>
      <c r="Z232" s="94"/>
      <c r="AA232" s="94"/>
      <c r="AB232" s="94"/>
    </row>
    <row r="233" spans="1:28" x14ac:dyDescent="0.25">
      <c r="A233" s="5">
        <f t="shared" si="405"/>
        <v>209</v>
      </c>
      <c r="B233" t="e">
        <f t="shared" si="421"/>
        <v>#DIV/0!</v>
      </c>
      <c r="C233" t="e">
        <f t="shared" si="421"/>
        <v>#DIV/0!</v>
      </c>
      <c r="D233" t="e">
        <f t="shared" si="421"/>
        <v>#DIV/0!</v>
      </c>
      <c r="E233" t="e">
        <f t="shared" si="421"/>
        <v>#DIV/0!</v>
      </c>
      <c r="F233" t="e">
        <f t="shared" si="421"/>
        <v>#DIV/0!</v>
      </c>
      <c r="G233" t="e">
        <f t="shared" si="421"/>
        <v>#DIV/0!</v>
      </c>
      <c r="H233" t="e">
        <f t="shared" si="421"/>
        <v>#DIV/0!</v>
      </c>
      <c r="I233" t="e">
        <f t="shared" si="421"/>
        <v>#DIV/0!</v>
      </c>
      <c r="J233" t="e">
        <f t="shared" si="421"/>
        <v>#DIV/0!</v>
      </c>
      <c r="K233" t="e">
        <f t="shared" si="421"/>
        <v>#DIV/0!</v>
      </c>
      <c r="L233" t="e">
        <f t="array" ref="L233">MMULT(MMULT(B233:E233,Rinv_neu),TRANSPOSE(B233:E233))</f>
        <v>#NAME?</v>
      </c>
      <c r="M233" t="e">
        <f t="shared" ref="M233" si="438">(A233-0.5)/N_</f>
        <v>#NAME?</v>
      </c>
      <c r="N233" t="e">
        <f t="shared" ref="N233" si="439">_xlfn.CHISQ.INV(M233,m_)</f>
        <v>#NAME?</v>
      </c>
      <c r="Q233" s="5">
        <f t="shared" si="412"/>
        <v>143</v>
      </c>
      <c r="R233" s="177"/>
      <c r="S233" s="95"/>
      <c r="T233" s="95"/>
      <c r="U233" s="95"/>
      <c r="V233" s="95"/>
      <c r="W233" s="94"/>
      <c r="X233" s="94"/>
      <c r="Y233" s="94"/>
      <c r="Z233" s="94"/>
      <c r="AA233" s="94"/>
      <c r="AB233" s="94"/>
    </row>
    <row r="234" spans="1:28" x14ac:dyDescent="0.25">
      <c r="A234" s="5">
        <f t="shared" si="405"/>
        <v>210</v>
      </c>
      <c r="B234" t="e">
        <f t="shared" si="421"/>
        <v>#DIV/0!</v>
      </c>
      <c r="C234" t="e">
        <f t="shared" si="421"/>
        <v>#DIV/0!</v>
      </c>
      <c r="D234" t="e">
        <f t="shared" si="421"/>
        <v>#DIV/0!</v>
      </c>
      <c r="E234" t="e">
        <f t="shared" si="421"/>
        <v>#DIV/0!</v>
      </c>
      <c r="F234" t="e">
        <f t="shared" si="421"/>
        <v>#DIV/0!</v>
      </c>
      <c r="G234" t="e">
        <f t="shared" si="421"/>
        <v>#DIV/0!</v>
      </c>
      <c r="H234" t="e">
        <f t="shared" si="421"/>
        <v>#DIV/0!</v>
      </c>
      <c r="I234" t="e">
        <f t="shared" si="421"/>
        <v>#DIV/0!</v>
      </c>
      <c r="J234" t="e">
        <f t="shared" si="421"/>
        <v>#DIV/0!</v>
      </c>
      <c r="K234" t="e">
        <f t="shared" si="421"/>
        <v>#DIV/0!</v>
      </c>
      <c r="L234" t="e">
        <f t="array" ref="L234">MMULT(MMULT(B234:E234,Rinv_neu),TRANSPOSE(B234:E234))</f>
        <v>#NAME?</v>
      </c>
      <c r="M234" t="e">
        <f t="shared" ref="M234" si="440">(A234-0.5)/N_</f>
        <v>#NAME?</v>
      </c>
      <c r="N234" t="e">
        <f t="shared" ref="N234" si="441">_xlfn.CHISQ.INV(M234,m_)</f>
        <v>#NAME?</v>
      </c>
      <c r="Q234" s="5">
        <f t="shared" si="412"/>
        <v>144</v>
      </c>
      <c r="R234" s="177"/>
      <c r="S234" s="95"/>
      <c r="T234" s="95"/>
      <c r="U234" s="95"/>
      <c r="V234" s="95"/>
      <c r="W234" s="94"/>
      <c r="X234" s="94"/>
      <c r="Y234" s="94"/>
      <c r="Z234" s="94"/>
      <c r="AA234" s="94"/>
      <c r="AB234" s="94"/>
    </row>
    <row r="235" spans="1:28" x14ac:dyDescent="0.25">
      <c r="A235" s="5">
        <f t="shared" si="405"/>
        <v>211</v>
      </c>
      <c r="B235" t="e">
        <f t="shared" si="421"/>
        <v>#DIV/0!</v>
      </c>
      <c r="C235" t="e">
        <f t="shared" si="421"/>
        <v>#DIV/0!</v>
      </c>
      <c r="D235" t="e">
        <f t="shared" si="421"/>
        <v>#DIV/0!</v>
      </c>
      <c r="E235" t="e">
        <f t="shared" si="421"/>
        <v>#DIV/0!</v>
      </c>
      <c r="F235" t="e">
        <f t="shared" si="421"/>
        <v>#DIV/0!</v>
      </c>
      <c r="G235" t="e">
        <f t="shared" si="421"/>
        <v>#DIV/0!</v>
      </c>
      <c r="H235" t="e">
        <f t="shared" si="421"/>
        <v>#DIV/0!</v>
      </c>
      <c r="I235" t="e">
        <f t="shared" si="421"/>
        <v>#DIV/0!</v>
      </c>
      <c r="J235" t="e">
        <f t="shared" si="421"/>
        <v>#DIV/0!</v>
      </c>
      <c r="K235" t="e">
        <f t="shared" si="421"/>
        <v>#DIV/0!</v>
      </c>
      <c r="L235" t="e">
        <f t="array" ref="L235">MMULT(MMULT(B235:E235,Rinv_neu),TRANSPOSE(B235:E235))</f>
        <v>#NAME?</v>
      </c>
      <c r="M235" t="e">
        <f t="shared" ref="M235" si="442">(A235-0.5)/N_</f>
        <v>#NAME?</v>
      </c>
      <c r="N235" t="e">
        <f t="shared" ref="N235" si="443">_xlfn.CHISQ.INV(M235,m_)</f>
        <v>#NAME?</v>
      </c>
      <c r="Q235" s="5">
        <f t="shared" si="412"/>
        <v>145</v>
      </c>
      <c r="R235" s="177"/>
      <c r="S235" s="95"/>
      <c r="T235" s="95"/>
      <c r="U235" s="95"/>
      <c r="V235" s="95"/>
      <c r="W235" s="94"/>
      <c r="X235" s="94"/>
      <c r="Y235" s="94"/>
      <c r="Z235" s="94"/>
      <c r="AA235" s="94"/>
      <c r="AB235" s="94"/>
    </row>
    <row r="236" spans="1:28" x14ac:dyDescent="0.25">
      <c r="A236" s="5">
        <f t="shared" si="405"/>
        <v>212</v>
      </c>
      <c r="B236" t="e">
        <f t="shared" si="421"/>
        <v>#DIV/0!</v>
      </c>
      <c r="C236" t="e">
        <f t="shared" si="421"/>
        <v>#DIV/0!</v>
      </c>
      <c r="D236" t="e">
        <f t="shared" si="421"/>
        <v>#DIV/0!</v>
      </c>
      <c r="E236" t="e">
        <f t="shared" si="421"/>
        <v>#DIV/0!</v>
      </c>
      <c r="F236" t="e">
        <f t="shared" si="421"/>
        <v>#DIV/0!</v>
      </c>
      <c r="G236" t="e">
        <f t="shared" si="421"/>
        <v>#DIV/0!</v>
      </c>
      <c r="H236" t="e">
        <f t="shared" si="421"/>
        <v>#DIV/0!</v>
      </c>
      <c r="I236" t="e">
        <f t="shared" si="421"/>
        <v>#DIV/0!</v>
      </c>
      <c r="J236" t="e">
        <f t="shared" si="421"/>
        <v>#DIV/0!</v>
      </c>
      <c r="K236" t="e">
        <f t="shared" si="421"/>
        <v>#DIV/0!</v>
      </c>
      <c r="L236" t="e">
        <f t="array" ref="L236">MMULT(MMULT(B236:E236,Rinv_neu),TRANSPOSE(B236:E236))</f>
        <v>#NAME?</v>
      </c>
      <c r="M236" t="e">
        <f t="shared" ref="M236" si="444">(A236-0.5)/N_</f>
        <v>#NAME?</v>
      </c>
      <c r="N236" t="e">
        <f t="shared" ref="N236" si="445">_xlfn.CHISQ.INV(M236,m_)</f>
        <v>#NAME?</v>
      </c>
      <c r="Q236" s="5">
        <f t="shared" si="412"/>
        <v>146</v>
      </c>
      <c r="R236" s="177"/>
      <c r="S236" s="95"/>
      <c r="T236" s="95"/>
      <c r="U236" s="95"/>
      <c r="V236" s="95"/>
      <c r="W236" s="94"/>
      <c r="X236" s="94"/>
      <c r="Y236" s="94"/>
      <c r="Z236" s="94"/>
      <c r="AA236" s="94"/>
      <c r="AB236" s="94"/>
    </row>
    <row r="237" spans="1:28" x14ac:dyDescent="0.25">
      <c r="A237" s="5">
        <f t="shared" si="405"/>
        <v>213</v>
      </c>
      <c r="B237" t="e">
        <f t="shared" si="421"/>
        <v>#DIV/0!</v>
      </c>
      <c r="C237" t="e">
        <f t="shared" si="421"/>
        <v>#DIV/0!</v>
      </c>
      <c r="D237" t="e">
        <f t="shared" si="421"/>
        <v>#DIV/0!</v>
      </c>
      <c r="E237" t="e">
        <f t="shared" si="421"/>
        <v>#DIV/0!</v>
      </c>
      <c r="F237" t="e">
        <f t="shared" si="421"/>
        <v>#DIV/0!</v>
      </c>
      <c r="G237" t="e">
        <f t="shared" si="421"/>
        <v>#DIV/0!</v>
      </c>
      <c r="H237" t="e">
        <f t="shared" si="421"/>
        <v>#DIV/0!</v>
      </c>
      <c r="I237" t="e">
        <f t="shared" si="421"/>
        <v>#DIV/0!</v>
      </c>
      <c r="J237" t="e">
        <f t="shared" si="421"/>
        <v>#DIV/0!</v>
      </c>
      <c r="K237" t="e">
        <f t="shared" si="421"/>
        <v>#DIV/0!</v>
      </c>
      <c r="L237" t="e">
        <f t="array" ref="L237">MMULT(MMULT(B237:E237,Rinv_neu),TRANSPOSE(B237:E237))</f>
        <v>#NAME?</v>
      </c>
      <c r="M237" t="e">
        <f t="shared" ref="M237" si="446">(A237-0.5)/N_</f>
        <v>#NAME?</v>
      </c>
      <c r="N237" t="e">
        <f t="shared" ref="N237" si="447">_xlfn.CHISQ.INV(M237,m_)</f>
        <v>#NAME?</v>
      </c>
      <c r="Q237" s="5">
        <f t="shared" si="412"/>
        <v>147</v>
      </c>
      <c r="R237" s="177"/>
      <c r="S237" s="95"/>
      <c r="T237" s="95"/>
      <c r="U237" s="95"/>
      <c r="V237" s="95"/>
      <c r="W237" s="94"/>
      <c r="X237" s="94"/>
      <c r="Y237" s="94"/>
      <c r="Z237" s="94"/>
      <c r="AA237" s="94"/>
      <c r="AB237" s="94"/>
    </row>
    <row r="238" spans="1:28" x14ac:dyDescent="0.25">
      <c r="A238" s="5">
        <f t="shared" si="405"/>
        <v>214</v>
      </c>
      <c r="B238" t="e">
        <f t="shared" si="421"/>
        <v>#DIV/0!</v>
      </c>
      <c r="C238" t="e">
        <f t="shared" si="421"/>
        <v>#DIV/0!</v>
      </c>
      <c r="D238" t="e">
        <f t="shared" si="421"/>
        <v>#DIV/0!</v>
      </c>
      <c r="E238" t="e">
        <f t="shared" si="421"/>
        <v>#DIV/0!</v>
      </c>
      <c r="F238" t="e">
        <f t="shared" si="421"/>
        <v>#DIV/0!</v>
      </c>
      <c r="G238" t="e">
        <f t="shared" si="421"/>
        <v>#DIV/0!</v>
      </c>
      <c r="H238" t="e">
        <f t="shared" si="421"/>
        <v>#DIV/0!</v>
      </c>
      <c r="I238" t="e">
        <f t="shared" si="421"/>
        <v>#DIV/0!</v>
      </c>
      <c r="J238" t="e">
        <f t="shared" si="421"/>
        <v>#DIV/0!</v>
      </c>
      <c r="K238" t="e">
        <f t="shared" si="421"/>
        <v>#DIV/0!</v>
      </c>
      <c r="L238" t="e">
        <f t="array" ref="L238">MMULT(MMULT(B238:E238,Rinv_neu),TRANSPOSE(B238:E238))</f>
        <v>#NAME?</v>
      </c>
      <c r="M238" t="e">
        <f t="shared" ref="M238" si="448">(A238-0.5)/N_</f>
        <v>#NAME?</v>
      </c>
      <c r="N238" t="e">
        <f t="shared" ref="N238" si="449">_xlfn.CHISQ.INV(M238,m_)</f>
        <v>#NAME?</v>
      </c>
      <c r="Q238" s="5">
        <f t="shared" si="412"/>
        <v>148</v>
      </c>
      <c r="R238" s="177"/>
      <c r="S238" s="95"/>
      <c r="T238" s="95"/>
      <c r="U238" s="95"/>
      <c r="V238" s="95"/>
      <c r="W238" s="94"/>
      <c r="X238" s="94"/>
      <c r="Y238" s="94"/>
      <c r="Z238" s="94"/>
      <c r="AA238" s="94"/>
      <c r="AB238" s="94"/>
    </row>
    <row r="239" spans="1:28" x14ac:dyDescent="0.25">
      <c r="A239" s="5">
        <f t="shared" si="405"/>
        <v>215</v>
      </c>
      <c r="B239" t="e">
        <f t="shared" si="421"/>
        <v>#DIV/0!</v>
      </c>
      <c r="C239" t="e">
        <f t="shared" si="421"/>
        <v>#DIV/0!</v>
      </c>
      <c r="D239" t="e">
        <f t="shared" si="421"/>
        <v>#DIV/0!</v>
      </c>
      <c r="E239" t="e">
        <f t="shared" si="421"/>
        <v>#DIV/0!</v>
      </c>
      <c r="F239" t="e">
        <f t="shared" si="421"/>
        <v>#DIV/0!</v>
      </c>
      <c r="G239" t="e">
        <f t="shared" si="421"/>
        <v>#DIV/0!</v>
      </c>
      <c r="H239" t="e">
        <f t="shared" si="421"/>
        <v>#DIV/0!</v>
      </c>
      <c r="I239" t="e">
        <f t="shared" si="421"/>
        <v>#DIV/0!</v>
      </c>
      <c r="J239" t="e">
        <f t="shared" si="421"/>
        <v>#DIV/0!</v>
      </c>
      <c r="K239" t="e">
        <f t="shared" si="421"/>
        <v>#DIV/0!</v>
      </c>
      <c r="L239" t="e">
        <f t="array" ref="L239">MMULT(MMULT(B239:E239,Rinv_neu),TRANSPOSE(B239:E239))</f>
        <v>#NAME?</v>
      </c>
      <c r="M239" t="e">
        <f t="shared" ref="M239" si="450">(A239-0.5)/N_</f>
        <v>#NAME?</v>
      </c>
      <c r="N239" t="e">
        <f t="shared" ref="N239" si="451">_xlfn.CHISQ.INV(M239,m_)</f>
        <v>#NAME?</v>
      </c>
      <c r="Q239" s="5">
        <f t="shared" si="412"/>
        <v>149</v>
      </c>
      <c r="R239" s="177"/>
      <c r="S239" s="95"/>
      <c r="T239" s="95"/>
      <c r="U239" s="95"/>
      <c r="V239" s="95"/>
      <c r="W239" s="94"/>
      <c r="X239" s="94"/>
      <c r="Y239" s="94"/>
      <c r="Z239" s="94"/>
      <c r="AA239" s="94"/>
      <c r="AB239" s="94"/>
    </row>
    <row r="240" spans="1:28" x14ac:dyDescent="0.25">
      <c r="A240" s="5">
        <f t="shared" si="405"/>
        <v>216</v>
      </c>
      <c r="B240" t="e">
        <f t="shared" si="421"/>
        <v>#DIV/0!</v>
      </c>
      <c r="C240" t="e">
        <f t="shared" si="421"/>
        <v>#DIV/0!</v>
      </c>
      <c r="D240" t="e">
        <f t="shared" si="421"/>
        <v>#DIV/0!</v>
      </c>
      <c r="E240" t="e">
        <f t="shared" si="421"/>
        <v>#DIV/0!</v>
      </c>
      <c r="F240" t="e">
        <f t="shared" si="421"/>
        <v>#DIV/0!</v>
      </c>
      <c r="G240" t="e">
        <f t="shared" si="421"/>
        <v>#DIV/0!</v>
      </c>
      <c r="H240" t="e">
        <f t="shared" si="421"/>
        <v>#DIV/0!</v>
      </c>
      <c r="I240" t="e">
        <f t="shared" si="421"/>
        <v>#DIV/0!</v>
      </c>
      <c r="J240" t="e">
        <f t="shared" si="421"/>
        <v>#DIV/0!</v>
      </c>
      <c r="K240" t="e">
        <f t="shared" si="421"/>
        <v>#DIV/0!</v>
      </c>
      <c r="L240" t="e">
        <f t="array" ref="L240">MMULT(MMULT(B240:E240,Rinv_neu),TRANSPOSE(B240:E240))</f>
        <v>#NAME?</v>
      </c>
      <c r="M240" t="e">
        <f t="shared" ref="M240" si="452">(A240-0.5)/N_</f>
        <v>#NAME?</v>
      </c>
      <c r="N240" t="e">
        <f t="shared" ref="N240" si="453">_xlfn.CHISQ.INV(M240,m_)</f>
        <v>#NAME?</v>
      </c>
      <c r="Q240" s="5">
        <f t="shared" si="412"/>
        <v>150</v>
      </c>
      <c r="R240" s="177"/>
      <c r="S240" s="95"/>
      <c r="T240" s="95"/>
      <c r="U240" s="95"/>
      <c r="V240" s="95"/>
      <c r="W240" s="94"/>
      <c r="X240" s="94"/>
      <c r="Y240" s="94"/>
      <c r="Z240" s="94"/>
      <c r="AA240" s="94"/>
      <c r="AB240" s="94"/>
    </row>
    <row r="241" spans="1:28" x14ac:dyDescent="0.25">
      <c r="A241" s="5">
        <f t="shared" si="405"/>
        <v>217</v>
      </c>
      <c r="B241" t="e">
        <f t="shared" ref="B241:K256" si="454">(S307-S$86)/S$87</f>
        <v>#DIV/0!</v>
      </c>
      <c r="C241" t="e">
        <f t="shared" si="454"/>
        <v>#DIV/0!</v>
      </c>
      <c r="D241" t="e">
        <f t="shared" si="454"/>
        <v>#DIV/0!</v>
      </c>
      <c r="E241" t="e">
        <f t="shared" si="454"/>
        <v>#DIV/0!</v>
      </c>
      <c r="F241" t="e">
        <f t="shared" si="454"/>
        <v>#DIV/0!</v>
      </c>
      <c r="G241" t="e">
        <f t="shared" si="454"/>
        <v>#DIV/0!</v>
      </c>
      <c r="H241" t="e">
        <f t="shared" si="454"/>
        <v>#DIV/0!</v>
      </c>
      <c r="I241" t="e">
        <f t="shared" si="454"/>
        <v>#DIV/0!</v>
      </c>
      <c r="J241" t="e">
        <f t="shared" si="454"/>
        <v>#DIV/0!</v>
      </c>
      <c r="K241" t="e">
        <f t="shared" si="454"/>
        <v>#DIV/0!</v>
      </c>
      <c r="L241" t="e">
        <f t="array" ref="L241">MMULT(MMULT(B241:E241,Rinv_neu),TRANSPOSE(B241:E241))</f>
        <v>#NAME?</v>
      </c>
      <c r="M241" t="e">
        <f t="shared" ref="M241" si="455">(A241-0.5)/N_</f>
        <v>#NAME?</v>
      </c>
      <c r="N241" t="e">
        <f t="shared" ref="N241" si="456">_xlfn.CHISQ.INV(M241,m_)</f>
        <v>#NAME?</v>
      </c>
      <c r="Q241" s="5">
        <f t="shared" si="412"/>
        <v>151</v>
      </c>
      <c r="R241" s="177"/>
      <c r="S241" s="95"/>
      <c r="T241" s="95"/>
      <c r="U241" s="95"/>
      <c r="V241" s="95"/>
      <c r="W241" s="94"/>
      <c r="X241" s="94"/>
      <c r="Y241" s="94"/>
      <c r="Z241" s="94"/>
      <c r="AA241" s="94"/>
      <c r="AB241" s="94"/>
    </row>
    <row r="242" spans="1:28" x14ac:dyDescent="0.25">
      <c r="A242" s="5">
        <f t="shared" si="405"/>
        <v>218</v>
      </c>
      <c r="B242" t="e">
        <f t="shared" si="454"/>
        <v>#DIV/0!</v>
      </c>
      <c r="C242" t="e">
        <f t="shared" si="454"/>
        <v>#DIV/0!</v>
      </c>
      <c r="D242" t="e">
        <f t="shared" si="454"/>
        <v>#DIV/0!</v>
      </c>
      <c r="E242" t="e">
        <f t="shared" si="454"/>
        <v>#DIV/0!</v>
      </c>
      <c r="F242" t="e">
        <f t="shared" si="454"/>
        <v>#DIV/0!</v>
      </c>
      <c r="G242" t="e">
        <f t="shared" si="454"/>
        <v>#DIV/0!</v>
      </c>
      <c r="H242" t="e">
        <f t="shared" si="454"/>
        <v>#DIV/0!</v>
      </c>
      <c r="I242" t="e">
        <f t="shared" si="454"/>
        <v>#DIV/0!</v>
      </c>
      <c r="J242" t="e">
        <f t="shared" si="454"/>
        <v>#DIV/0!</v>
      </c>
      <c r="K242" t="e">
        <f t="shared" si="454"/>
        <v>#DIV/0!</v>
      </c>
      <c r="L242" t="e">
        <f t="array" ref="L242">MMULT(MMULT(B242:E242,Rinv_neu),TRANSPOSE(B242:E242))</f>
        <v>#NAME?</v>
      </c>
      <c r="M242" t="e">
        <f t="shared" ref="M242" si="457">(A242-0.5)/N_</f>
        <v>#NAME?</v>
      </c>
      <c r="N242" t="e">
        <f t="shared" ref="N242" si="458">_xlfn.CHISQ.INV(M242,m_)</f>
        <v>#NAME?</v>
      </c>
      <c r="Q242" s="5">
        <f t="shared" si="412"/>
        <v>152</v>
      </c>
      <c r="R242" s="177"/>
      <c r="S242" s="95"/>
      <c r="T242" s="95"/>
      <c r="U242" s="95"/>
      <c r="V242" s="95"/>
      <c r="W242" s="94"/>
      <c r="X242" s="94"/>
      <c r="Y242" s="94"/>
      <c r="Z242" s="94"/>
      <c r="AA242" s="94"/>
      <c r="AB242" s="94"/>
    </row>
    <row r="243" spans="1:28" x14ac:dyDescent="0.25">
      <c r="A243" s="5">
        <f t="shared" si="405"/>
        <v>219</v>
      </c>
      <c r="B243" t="e">
        <f t="shared" si="454"/>
        <v>#DIV/0!</v>
      </c>
      <c r="C243" t="e">
        <f t="shared" si="454"/>
        <v>#DIV/0!</v>
      </c>
      <c r="D243" t="e">
        <f t="shared" si="454"/>
        <v>#DIV/0!</v>
      </c>
      <c r="E243" t="e">
        <f t="shared" si="454"/>
        <v>#DIV/0!</v>
      </c>
      <c r="F243" t="e">
        <f t="shared" si="454"/>
        <v>#DIV/0!</v>
      </c>
      <c r="G243" t="e">
        <f t="shared" si="454"/>
        <v>#DIV/0!</v>
      </c>
      <c r="H243" t="e">
        <f t="shared" si="454"/>
        <v>#DIV/0!</v>
      </c>
      <c r="I243" t="e">
        <f t="shared" si="454"/>
        <v>#DIV/0!</v>
      </c>
      <c r="J243" t="e">
        <f t="shared" si="454"/>
        <v>#DIV/0!</v>
      </c>
      <c r="K243" t="e">
        <f t="shared" si="454"/>
        <v>#DIV/0!</v>
      </c>
      <c r="L243" t="e">
        <f t="array" ref="L243">MMULT(MMULT(B243:E243,Rinv_neu),TRANSPOSE(B243:E243))</f>
        <v>#NAME?</v>
      </c>
      <c r="M243" t="e">
        <f t="shared" ref="M243" si="459">(A243-0.5)/N_</f>
        <v>#NAME?</v>
      </c>
      <c r="N243" t="e">
        <f t="shared" ref="N243" si="460">_xlfn.CHISQ.INV(M243,m_)</f>
        <v>#NAME?</v>
      </c>
      <c r="Q243" s="5">
        <f t="shared" si="412"/>
        <v>153</v>
      </c>
      <c r="R243" s="177"/>
      <c r="S243" s="95"/>
      <c r="T243" s="95"/>
      <c r="U243" s="95"/>
      <c r="V243" s="95"/>
      <c r="W243" s="94"/>
      <c r="X243" s="94"/>
      <c r="Y243" s="94"/>
      <c r="Z243" s="94"/>
      <c r="AA243" s="94"/>
      <c r="AB243" s="94"/>
    </row>
    <row r="244" spans="1:28" x14ac:dyDescent="0.25">
      <c r="A244" s="5">
        <f t="shared" si="405"/>
        <v>220</v>
      </c>
      <c r="B244" t="e">
        <f t="shared" si="454"/>
        <v>#DIV/0!</v>
      </c>
      <c r="C244" t="e">
        <f t="shared" si="454"/>
        <v>#DIV/0!</v>
      </c>
      <c r="D244" t="e">
        <f t="shared" si="454"/>
        <v>#DIV/0!</v>
      </c>
      <c r="E244" t="e">
        <f t="shared" si="454"/>
        <v>#DIV/0!</v>
      </c>
      <c r="F244" t="e">
        <f t="shared" si="454"/>
        <v>#DIV/0!</v>
      </c>
      <c r="G244" t="e">
        <f t="shared" si="454"/>
        <v>#DIV/0!</v>
      </c>
      <c r="H244" t="e">
        <f t="shared" si="454"/>
        <v>#DIV/0!</v>
      </c>
      <c r="I244" t="e">
        <f t="shared" si="454"/>
        <v>#DIV/0!</v>
      </c>
      <c r="J244" t="e">
        <f t="shared" si="454"/>
        <v>#DIV/0!</v>
      </c>
      <c r="K244" t="e">
        <f t="shared" si="454"/>
        <v>#DIV/0!</v>
      </c>
      <c r="L244" t="e">
        <f t="array" ref="L244">MMULT(MMULT(B244:E244,Rinv_neu),TRANSPOSE(B244:E244))</f>
        <v>#NAME?</v>
      </c>
      <c r="M244" t="e">
        <f t="shared" ref="M244" si="461">(A244-0.5)/N_</f>
        <v>#NAME?</v>
      </c>
      <c r="N244" t="e">
        <f t="shared" ref="N244" si="462">_xlfn.CHISQ.INV(M244,m_)</f>
        <v>#NAME?</v>
      </c>
      <c r="Q244" s="5">
        <f t="shared" si="412"/>
        <v>154</v>
      </c>
      <c r="R244" s="177"/>
      <c r="S244" s="95"/>
      <c r="T244" s="95"/>
      <c r="U244" s="95"/>
      <c r="V244" s="95"/>
      <c r="W244" s="94"/>
      <c r="X244" s="94"/>
      <c r="Y244" s="94"/>
      <c r="Z244" s="94"/>
      <c r="AA244" s="94"/>
      <c r="AB244" s="94"/>
    </row>
    <row r="245" spans="1:28" x14ac:dyDescent="0.25">
      <c r="A245" s="5">
        <f t="shared" si="405"/>
        <v>221</v>
      </c>
      <c r="B245" t="e">
        <f t="shared" si="454"/>
        <v>#DIV/0!</v>
      </c>
      <c r="C245" t="e">
        <f t="shared" si="454"/>
        <v>#DIV/0!</v>
      </c>
      <c r="D245" t="e">
        <f t="shared" si="454"/>
        <v>#DIV/0!</v>
      </c>
      <c r="E245" t="e">
        <f t="shared" si="454"/>
        <v>#DIV/0!</v>
      </c>
      <c r="F245" t="e">
        <f t="shared" si="454"/>
        <v>#DIV/0!</v>
      </c>
      <c r="G245" t="e">
        <f t="shared" si="454"/>
        <v>#DIV/0!</v>
      </c>
      <c r="H245" t="e">
        <f t="shared" si="454"/>
        <v>#DIV/0!</v>
      </c>
      <c r="I245" t="e">
        <f t="shared" si="454"/>
        <v>#DIV/0!</v>
      </c>
      <c r="J245" t="e">
        <f t="shared" si="454"/>
        <v>#DIV/0!</v>
      </c>
      <c r="K245" t="e">
        <f t="shared" si="454"/>
        <v>#DIV/0!</v>
      </c>
      <c r="L245" t="e">
        <f t="array" ref="L245">MMULT(MMULT(B245:E245,Rinv_neu),TRANSPOSE(B245:E245))</f>
        <v>#NAME?</v>
      </c>
      <c r="M245" t="e">
        <f t="shared" ref="M245" si="463">(A245-0.5)/N_</f>
        <v>#NAME?</v>
      </c>
      <c r="N245" t="e">
        <f t="shared" ref="N245" si="464">_xlfn.CHISQ.INV(M245,m_)</f>
        <v>#NAME?</v>
      </c>
      <c r="Q245" s="5">
        <f t="shared" si="412"/>
        <v>155</v>
      </c>
      <c r="R245" s="177"/>
      <c r="S245" s="95"/>
      <c r="T245" s="95"/>
      <c r="U245" s="95"/>
      <c r="V245" s="95"/>
      <c r="W245" s="94"/>
      <c r="X245" s="94"/>
      <c r="Y245" s="94"/>
      <c r="Z245" s="94"/>
      <c r="AA245" s="94"/>
      <c r="AB245" s="94"/>
    </row>
    <row r="246" spans="1:28" x14ac:dyDescent="0.25">
      <c r="A246" s="5">
        <f t="shared" si="405"/>
        <v>222</v>
      </c>
      <c r="B246" t="e">
        <f t="shared" si="454"/>
        <v>#DIV/0!</v>
      </c>
      <c r="C246" t="e">
        <f t="shared" si="454"/>
        <v>#DIV/0!</v>
      </c>
      <c r="D246" t="e">
        <f t="shared" si="454"/>
        <v>#DIV/0!</v>
      </c>
      <c r="E246" t="e">
        <f t="shared" si="454"/>
        <v>#DIV/0!</v>
      </c>
      <c r="F246" t="e">
        <f t="shared" si="454"/>
        <v>#DIV/0!</v>
      </c>
      <c r="G246" t="e">
        <f t="shared" si="454"/>
        <v>#DIV/0!</v>
      </c>
      <c r="H246" t="e">
        <f t="shared" si="454"/>
        <v>#DIV/0!</v>
      </c>
      <c r="I246" t="e">
        <f t="shared" si="454"/>
        <v>#DIV/0!</v>
      </c>
      <c r="J246" t="e">
        <f t="shared" si="454"/>
        <v>#DIV/0!</v>
      </c>
      <c r="K246" t="e">
        <f t="shared" si="454"/>
        <v>#DIV/0!</v>
      </c>
      <c r="L246" t="e">
        <f t="array" ref="L246">MMULT(MMULT(B246:E246,Rinv_neu),TRANSPOSE(B246:E246))</f>
        <v>#NAME?</v>
      </c>
      <c r="M246" t="e">
        <f t="shared" ref="M246" si="465">(A246-0.5)/N_</f>
        <v>#NAME?</v>
      </c>
      <c r="N246" t="e">
        <f t="shared" ref="N246" si="466">_xlfn.CHISQ.INV(M246,m_)</f>
        <v>#NAME?</v>
      </c>
      <c r="Q246" s="5">
        <f t="shared" si="412"/>
        <v>156</v>
      </c>
      <c r="R246" s="177"/>
      <c r="S246" s="95"/>
      <c r="T246" s="95"/>
      <c r="U246" s="95"/>
      <c r="V246" s="95"/>
      <c r="W246" s="94"/>
      <c r="X246" s="94"/>
      <c r="Y246" s="94"/>
      <c r="Z246" s="94"/>
      <c r="AA246" s="94"/>
      <c r="AB246" s="94"/>
    </row>
    <row r="247" spans="1:28" x14ac:dyDescent="0.25">
      <c r="A247" s="5">
        <f t="shared" si="405"/>
        <v>223</v>
      </c>
      <c r="B247" t="e">
        <f t="shared" si="454"/>
        <v>#DIV/0!</v>
      </c>
      <c r="C247" t="e">
        <f t="shared" si="454"/>
        <v>#DIV/0!</v>
      </c>
      <c r="D247" t="e">
        <f t="shared" si="454"/>
        <v>#DIV/0!</v>
      </c>
      <c r="E247" t="e">
        <f t="shared" si="454"/>
        <v>#DIV/0!</v>
      </c>
      <c r="F247" t="e">
        <f t="shared" si="454"/>
        <v>#DIV/0!</v>
      </c>
      <c r="G247" t="e">
        <f t="shared" si="454"/>
        <v>#DIV/0!</v>
      </c>
      <c r="H247" t="e">
        <f t="shared" si="454"/>
        <v>#DIV/0!</v>
      </c>
      <c r="I247" t="e">
        <f t="shared" si="454"/>
        <v>#DIV/0!</v>
      </c>
      <c r="J247" t="e">
        <f t="shared" si="454"/>
        <v>#DIV/0!</v>
      </c>
      <c r="K247" t="e">
        <f t="shared" si="454"/>
        <v>#DIV/0!</v>
      </c>
      <c r="L247" t="e">
        <f t="array" ref="L247">MMULT(MMULT(B247:E247,Rinv_neu),TRANSPOSE(B247:E247))</f>
        <v>#NAME?</v>
      </c>
      <c r="M247" t="e">
        <f t="shared" ref="M247" si="467">(A247-0.5)/N_</f>
        <v>#NAME?</v>
      </c>
      <c r="N247" t="e">
        <f t="shared" ref="N247" si="468">_xlfn.CHISQ.INV(M247,m_)</f>
        <v>#NAME?</v>
      </c>
      <c r="Q247" s="5">
        <f t="shared" si="412"/>
        <v>157</v>
      </c>
      <c r="R247" s="177"/>
      <c r="S247" s="95"/>
      <c r="T247" s="95"/>
      <c r="U247" s="95"/>
      <c r="V247" s="95"/>
      <c r="W247" s="94"/>
      <c r="X247" s="94"/>
      <c r="Y247" s="94"/>
      <c r="Z247" s="94"/>
      <c r="AA247" s="94"/>
      <c r="AB247" s="94"/>
    </row>
    <row r="248" spans="1:28" x14ac:dyDescent="0.25">
      <c r="A248" s="5">
        <f t="shared" si="405"/>
        <v>224</v>
      </c>
      <c r="B248" t="e">
        <f t="shared" si="454"/>
        <v>#DIV/0!</v>
      </c>
      <c r="C248" t="e">
        <f t="shared" si="454"/>
        <v>#DIV/0!</v>
      </c>
      <c r="D248" t="e">
        <f t="shared" si="454"/>
        <v>#DIV/0!</v>
      </c>
      <c r="E248" t="e">
        <f t="shared" si="454"/>
        <v>#DIV/0!</v>
      </c>
      <c r="F248" t="e">
        <f t="shared" si="454"/>
        <v>#DIV/0!</v>
      </c>
      <c r="G248" t="e">
        <f t="shared" si="454"/>
        <v>#DIV/0!</v>
      </c>
      <c r="H248" t="e">
        <f t="shared" si="454"/>
        <v>#DIV/0!</v>
      </c>
      <c r="I248" t="e">
        <f t="shared" si="454"/>
        <v>#DIV/0!</v>
      </c>
      <c r="J248" t="e">
        <f t="shared" si="454"/>
        <v>#DIV/0!</v>
      </c>
      <c r="K248" t="e">
        <f t="shared" si="454"/>
        <v>#DIV/0!</v>
      </c>
      <c r="L248" t="e">
        <f t="array" ref="L248">MMULT(MMULT(B248:E248,Rinv_neu),TRANSPOSE(B248:E248))</f>
        <v>#NAME?</v>
      </c>
      <c r="M248" t="e">
        <f t="shared" ref="M248" si="469">(A248-0.5)/N_</f>
        <v>#NAME?</v>
      </c>
      <c r="N248" t="e">
        <f t="shared" ref="N248" si="470">_xlfn.CHISQ.INV(M248,m_)</f>
        <v>#NAME?</v>
      </c>
      <c r="Q248" s="5">
        <f t="shared" si="412"/>
        <v>158</v>
      </c>
      <c r="R248" s="177"/>
      <c r="S248" s="95"/>
      <c r="T248" s="95"/>
      <c r="U248" s="95"/>
      <c r="V248" s="95"/>
      <c r="W248" s="94"/>
      <c r="X248" s="94"/>
      <c r="Y248" s="94"/>
      <c r="Z248" s="94"/>
      <c r="AA248" s="94"/>
      <c r="AB248" s="94"/>
    </row>
    <row r="249" spans="1:28" x14ac:dyDescent="0.25">
      <c r="A249" s="5">
        <f t="shared" si="405"/>
        <v>225</v>
      </c>
      <c r="B249" t="e">
        <f t="shared" si="454"/>
        <v>#DIV/0!</v>
      </c>
      <c r="C249" t="e">
        <f t="shared" si="454"/>
        <v>#DIV/0!</v>
      </c>
      <c r="D249" t="e">
        <f t="shared" si="454"/>
        <v>#DIV/0!</v>
      </c>
      <c r="E249" t="e">
        <f t="shared" si="454"/>
        <v>#DIV/0!</v>
      </c>
      <c r="F249" t="e">
        <f t="shared" si="454"/>
        <v>#DIV/0!</v>
      </c>
      <c r="G249" t="e">
        <f t="shared" si="454"/>
        <v>#DIV/0!</v>
      </c>
      <c r="H249" t="e">
        <f t="shared" si="454"/>
        <v>#DIV/0!</v>
      </c>
      <c r="I249" t="e">
        <f t="shared" si="454"/>
        <v>#DIV/0!</v>
      </c>
      <c r="J249" t="e">
        <f t="shared" si="454"/>
        <v>#DIV/0!</v>
      </c>
      <c r="K249" t="e">
        <f t="shared" si="454"/>
        <v>#DIV/0!</v>
      </c>
      <c r="L249" t="e">
        <f t="array" ref="L249">MMULT(MMULT(B249:E249,Rinv_neu),TRANSPOSE(B249:E249))</f>
        <v>#NAME?</v>
      </c>
      <c r="M249" t="e">
        <f t="shared" ref="M249" si="471">(A249-0.5)/N_</f>
        <v>#NAME?</v>
      </c>
      <c r="N249" t="e">
        <f t="shared" ref="N249" si="472">_xlfn.CHISQ.INV(M249,m_)</f>
        <v>#NAME?</v>
      </c>
      <c r="Q249" s="5">
        <f t="shared" si="412"/>
        <v>159</v>
      </c>
      <c r="R249" s="177"/>
      <c r="S249" s="95"/>
      <c r="T249" s="95"/>
      <c r="U249" s="95"/>
      <c r="V249" s="95"/>
      <c r="W249" s="94"/>
      <c r="X249" s="94"/>
      <c r="Y249" s="94"/>
      <c r="Z249" s="94"/>
      <c r="AA249" s="94"/>
      <c r="AB249" s="94"/>
    </row>
    <row r="250" spans="1:28" x14ac:dyDescent="0.25">
      <c r="A250" s="5">
        <f t="shared" si="405"/>
        <v>226</v>
      </c>
      <c r="B250" t="e">
        <f t="shared" si="454"/>
        <v>#DIV/0!</v>
      </c>
      <c r="C250" t="e">
        <f t="shared" si="454"/>
        <v>#DIV/0!</v>
      </c>
      <c r="D250" t="e">
        <f t="shared" si="454"/>
        <v>#DIV/0!</v>
      </c>
      <c r="E250" t="e">
        <f t="shared" si="454"/>
        <v>#DIV/0!</v>
      </c>
      <c r="F250" t="e">
        <f t="shared" si="454"/>
        <v>#DIV/0!</v>
      </c>
      <c r="G250" t="e">
        <f t="shared" si="454"/>
        <v>#DIV/0!</v>
      </c>
      <c r="H250" t="e">
        <f t="shared" si="454"/>
        <v>#DIV/0!</v>
      </c>
      <c r="I250" t="e">
        <f t="shared" si="454"/>
        <v>#DIV/0!</v>
      </c>
      <c r="J250" t="e">
        <f t="shared" si="454"/>
        <v>#DIV/0!</v>
      </c>
      <c r="K250" t="e">
        <f t="shared" si="454"/>
        <v>#DIV/0!</v>
      </c>
      <c r="L250" t="e">
        <f t="array" ref="L250">MMULT(MMULT(B250:E250,Rinv_neu),TRANSPOSE(B250:E250))</f>
        <v>#NAME?</v>
      </c>
      <c r="M250" t="e">
        <f t="shared" ref="M250" si="473">(A250-0.5)/N_</f>
        <v>#NAME?</v>
      </c>
      <c r="N250" t="e">
        <f t="shared" ref="N250" si="474">_xlfn.CHISQ.INV(M250,m_)</f>
        <v>#NAME?</v>
      </c>
      <c r="Q250" s="5">
        <f t="shared" si="412"/>
        <v>160</v>
      </c>
      <c r="R250" s="177"/>
      <c r="S250" s="95"/>
      <c r="T250" s="95"/>
      <c r="U250" s="95"/>
      <c r="V250" s="95"/>
      <c r="W250" s="94"/>
      <c r="X250" s="94"/>
      <c r="Y250" s="94"/>
      <c r="Z250" s="94"/>
      <c r="AA250" s="94"/>
      <c r="AB250" s="94"/>
    </row>
    <row r="251" spans="1:28" x14ac:dyDescent="0.25">
      <c r="A251" s="5">
        <f t="shared" si="405"/>
        <v>227</v>
      </c>
      <c r="B251" t="e">
        <f t="shared" si="454"/>
        <v>#DIV/0!</v>
      </c>
      <c r="C251" t="e">
        <f t="shared" si="454"/>
        <v>#DIV/0!</v>
      </c>
      <c r="D251" t="e">
        <f t="shared" si="454"/>
        <v>#DIV/0!</v>
      </c>
      <c r="E251" t="e">
        <f t="shared" si="454"/>
        <v>#DIV/0!</v>
      </c>
      <c r="F251" t="e">
        <f t="shared" si="454"/>
        <v>#DIV/0!</v>
      </c>
      <c r="G251" t="e">
        <f t="shared" si="454"/>
        <v>#DIV/0!</v>
      </c>
      <c r="H251" t="e">
        <f t="shared" si="454"/>
        <v>#DIV/0!</v>
      </c>
      <c r="I251" t="e">
        <f t="shared" si="454"/>
        <v>#DIV/0!</v>
      </c>
      <c r="J251" t="e">
        <f t="shared" si="454"/>
        <v>#DIV/0!</v>
      </c>
      <c r="K251" t="e">
        <f t="shared" si="454"/>
        <v>#DIV/0!</v>
      </c>
      <c r="L251" t="e">
        <f t="array" ref="L251">MMULT(MMULT(B251:E251,Rinv_neu),TRANSPOSE(B251:E251))</f>
        <v>#NAME?</v>
      </c>
      <c r="M251" t="e">
        <f t="shared" ref="M251" si="475">(A251-0.5)/N_</f>
        <v>#NAME?</v>
      </c>
      <c r="N251" t="e">
        <f t="shared" ref="N251" si="476">_xlfn.CHISQ.INV(M251,m_)</f>
        <v>#NAME?</v>
      </c>
      <c r="Q251" s="5">
        <f t="shared" si="412"/>
        <v>161</v>
      </c>
      <c r="R251" s="177"/>
      <c r="S251" s="95"/>
      <c r="T251" s="95"/>
      <c r="U251" s="95"/>
      <c r="V251" s="95"/>
      <c r="W251" s="94"/>
      <c r="X251" s="94"/>
      <c r="Y251" s="94"/>
      <c r="Z251" s="94"/>
      <c r="AA251" s="94"/>
      <c r="AB251" s="94"/>
    </row>
    <row r="252" spans="1:28" x14ac:dyDescent="0.25">
      <c r="A252" s="5">
        <f t="shared" si="405"/>
        <v>228</v>
      </c>
      <c r="B252" t="e">
        <f t="shared" si="454"/>
        <v>#DIV/0!</v>
      </c>
      <c r="C252" t="e">
        <f t="shared" si="454"/>
        <v>#DIV/0!</v>
      </c>
      <c r="D252" t="e">
        <f t="shared" si="454"/>
        <v>#DIV/0!</v>
      </c>
      <c r="E252" t="e">
        <f t="shared" si="454"/>
        <v>#DIV/0!</v>
      </c>
      <c r="F252" t="e">
        <f t="shared" si="454"/>
        <v>#DIV/0!</v>
      </c>
      <c r="G252" t="e">
        <f t="shared" si="454"/>
        <v>#DIV/0!</v>
      </c>
      <c r="H252" t="e">
        <f t="shared" si="454"/>
        <v>#DIV/0!</v>
      </c>
      <c r="I252" t="e">
        <f t="shared" si="454"/>
        <v>#DIV/0!</v>
      </c>
      <c r="J252" t="e">
        <f t="shared" si="454"/>
        <v>#DIV/0!</v>
      </c>
      <c r="K252" t="e">
        <f t="shared" si="454"/>
        <v>#DIV/0!</v>
      </c>
      <c r="L252" t="e">
        <f t="array" ref="L252">MMULT(MMULT(B252:E252,Rinv_neu),TRANSPOSE(B252:E252))</f>
        <v>#NAME?</v>
      </c>
      <c r="M252" t="e">
        <f t="shared" ref="M252" si="477">(A252-0.5)/N_</f>
        <v>#NAME?</v>
      </c>
      <c r="N252" t="e">
        <f t="shared" ref="N252" si="478">_xlfn.CHISQ.INV(M252,m_)</f>
        <v>#NAME?</v>
      </c>
      <c r="Q252" s="5">
        <f t="shared" si="412"/>
        <v>162</v>
      </c>
      <c r="R252" s="177"/>
      <c r="S252" s="95"/>
      <c r="T252" s="95"/>
      <c r="U252" s="95"/>
      <c r="V252" s="95"/>
      <c r="W252" s="94"/>
      <c r="X252" s="94"/>
      <c r="Y252" s="94"/>
      <c r="Z252" s="94"/>
      <c r="AA252" s="94"/>
      <c r="AB252" s="94"/>
    </row>
    <row r="253" spans="1:28" x14ac:dyDescent="0.25">
      <c r="A253" s="5">
        <f t="shared" si="405"/>
        <v>229</v>
      </c>
      <c r="B253" t="e">
        <f t="shared" si="454"/>
        <v>#DIV/0!</v>
      </c>
      <c r="C253" t="e">
        <f t="shared" si="454"/>
        <v>#DIV/0!</v>
      </c>
      <c r="D253" t="e">
        <f t="shared" si="454"/>
        <v>#DIV/0!</v>
      </c>
      <c r="E253" t="e">
        <f t="shared" si="454"/>
        <v>#DIV/0!</v>
      </c>
      <c r="F253" t="e">
        <f t="shared" si="454"/>
        <v>#DIV/0!</v>
      </c>
      <c r="G253" t="e">
        <f t="shared" si="454"/>
        <v>#DIV/0!</v>
      </c>
      <c r="H253" t="e">
        <f t="shared" si="454"/>
        <v>#DIV/0!</v>
      </c>
      <c r="I253" t="e">
        <f t="shared" si="454"/>
        <v>#DIV/0!</v>
      </c>
      <c r="J253" t="e">
        <f t="shared" si="454"/>
        <v>#DIV/0!</v>
      </c>
      <c r="K253" t="e">
        <f t="shared" si="454"/>
        <v>#DIV/0!</v>
      </c>
      <c r="L253" t="e">
        <f t="array" ref="L253">MMULT(MMULT(B253:E253,Rinv_neu),TRANSPOSE(B253:E253))</f>
        <v>#NAME?</v>
      </c>
      <c r="M253" t="e">
        <f t="shared" ref="M253" si="479">(A253-0.5)/N_</f>
        <v>#NAME?</v>
      </c>
      <c r="N253" t="e">
        <f t="shared" ref="N253" si="480">_xlfn.CHISQ.INV(M253,m_)</f>
        <v>#NAME?</v>
      </c>
      <c r="Q253" s="5">
        <f t="shared" si="412"/>
        <v>163</v>
      </c>
      <c r="R253" s="177"/>
      <c r="S253" s="95"/>
      <c r="T253" s="95"/>
      <c r="U253" s="95"/>
      <c r="V253" s="95"/>
      <c r="W253" s="94"/>
      <c r="X253" s="94"/>
      <c r="Y253" s="94"/>
      <c r="Z253" s="94"/>
      <c r="AA253" s="94"/>
      <c r="AB253" s="94"/>
    </row>
    <row r="254" spans="1:28" x14ac:dyDescent="0.25">
      <c r="A254" s="5">
        <f t="shared" si="405"/>
        <v>230</v>
      </c>
      <c r="B254" t="e">
        <f t="shared" si="454"/>
        <v>#DIV/0!</v>
      </c>
      <c r="C254" t="e">
        <f t="shared" si="454"/>
        <v>#DIV/0!</v>
      </c>
      <c r="D254" t="e">
        <f t="shared" si="454"/>
        <v>#DIV/0!</v>
      </c>
      <c r="E254" t="e">
        <f t="shared" si="454"/>
        <v>#DIV/0!</v>
      </c>
      <c r="F254" t="e">
        <f t="shared" si="454"/>
        <v>#DIV/0!</v>
      </c>
      <c r="G254" t="e">
        <f t="shared" si="454"/>
        <v>#DIV/0!</v>
      </c>
      <c r="H254" t="e">
        <f t="shared" si="454"/>
        <v>#DIV/0!</v>
      </c>
      <c r="I254" t="e">
        <f t="shared" si="454"/>
        <v>#DIV/0!</v>
      </c>
      <c r="J254" t="e">
        <f t="shared" si="454"/>
        <v>#DIV/0!</v>
      </c>
      <c r="K254" t="e">
        <f t="shared" si="454"/>
        <v>#DIV/0!</v>
      </c>
      <c r="L254" t="e">
        <f t="array" ref="L254">MMULT(MMULT(B254:E254,Rinv_neu),TRANSPOSE(B254:E254))</f>
        <v>#NAME?</v>
      </c>
      <c r="M254" t="e">
        <f t="shared" ref="M254" si="481">(A254-0.5)/N_</f>
        <v>#NAME?</v>
      </c>
      <c r="N254" t="e">
        <f t="shared" ref="N254" si="482">_xlfn.CHISQ.INV(M254,m_)</f>
        <v>#NAME?</v>
      </c>
      <c r="Q254" s="5">
        <f t="shared" si="412"/>
        <v>164</v>
      </c>
      <c r="R254" s="177"/>
      <c r="S254" s="95"/>
      <c r="T254" s="95"/>
      <c r="U254" s="95"/>
      <c r="V254" s="95"/>
      <c r="W254" s="94"/>
      <c r="X254" s="94"/>
      <c r="Y254" s="94"/>
      <c r="Z254" s="94"/>
      <c r="AA254" s="94"/>
      <c r="AB254" s="94"/>
    </row>
    <row r="255" spans="1:28" x14ac:dyDescent="0.25">
      <c r="A255" s="5">
        <f t="shared" si="405"/>
        <v>231</v>
      </c>
      <c r="B255" t="e">
        <f t="shared" si="454"/>
        <v>#DIV/0!</v>
      </c>
      <c r="C255" t="e">
        <f t="shared" si="454"/>
        <v>#DIV/0!</v>
      </c>
      <c r="D255" t="e">
        <f t="shared" si="454"/>
        <v>#DIV/0!</v>
      </c>
      <c r="E255" t="e">
        <f t="shared" si="454"/>
        <v>#DIV/0!</v>
      </c>
      <c r="F255" t="e">
        <f t="shared" si="454"/>
        <v>#DIV/0!</v>
      </c>
      <c r="G255" t="e">
        <f t="shared" si="454"/>
        <v>#DIV/0!</v>
      </c>
      <c r="H255" t="e">
        <f t="shared" si="454"/>
        <v>#DIV/0!</v>
      </c>
      <c r="I255" t="e">
        <f t="shared" si="454"/>
        <v>#DIV/0!</v>
      </c>
      <c r="J255" t="e">
        <f t="shared" si="454"/>
        <v>#DIV/0!</v>
      </c>
      <c r="K255" t="e">
        <f t="shared" si="454"/>
        <v>#DIV/0!</v>
      </c>
      <c r="L255" t="e">
        <f t="array" ref="L255">MMULT(MMULT(B255:E255,Rinv_neu),TRANSPOSE(B255:E255))</f>
        <v>#NAME?</v>
      </c>
      <c r="M255" t="e">
        <f t="shared" ref="M255" si="483">(A255-0.5)/N_</f>
        <v>#NAME?</v>
      </c>
      <c r="N255" t="e">
        <f t="shared" ref="N255" si="484">_xlfn.CHISQ.INV(M255,m_)</f>
        <v>#NAME?</v>
      </c>
      <c r="Q255" s="5">
        <f t="shared" si="412"/>
        <v>165</v>
      </c>
      <c r="R255" s="177"/>
      <c r="S255" s="95"/>
      <c r="T255" s="95"/>
      <c r="U255" s="95"/>
      <c r="V255" s="95"/>
      <c r="W255" s="94"/>
      <c r="X255" s="94"/>
      <c r="Y255" s="94"/>
      <c r="Z255" s="94"/>
      <c r="AA255" s="94"/>
      <c r="AB255" s="94"/>
    </row>
    <row r="256" spans="1:28" x14ac:dyDescent="0.25">
      <c r="A256" s="5">
        <f t="shared" si="405"/>
        <v>232</v>
      </c>
      <c r="B256" t="e">
        <f t="shared" si="454"/>
        <v>#DIV/0!</v>
      </c>
      <c r="C256" t="e">
        <f t="shared" si="454"/>
        <v>#DIV/0!</v>
      </c>
      <c r="D256" t="e">
        <f t="shared" si="454"/>
        <v>#DIV/0!</v>
      </c>
      <c r="E256" t="e">
        <f t="shared" si="454"/>
        <v>#DIV/0!</v>
      </c>
      <c r="F256" t="e">
        <f t="shared" si="454"/>
        <v>#DIV/0!</v>
      </c>
      <c r="G256" t="e">
        <f t="shared" si="454"/>
        <v>#DIV/0!</v>
      </c>
      <c r="H256" t="e">
        <f t="shared" si="454"/>
        <v>#DIV/0!</v>
      </c>
      <c r="I256" t="e">
        <f t="shared" si="454"/>
        <v>#DIV/0!</v>
      </c>
      <c r="J256" t="e">
        <f t="shared" si="454"/>
        <v>#DIV/0!</v>
      </c>
      <c r="K256" t="e">
        <f t="shared" si="454"/>
        <v>#DIV/0!</v>
      </c>
      <c r="L256" t="e">
        <f t="array" ref="L256">MMULT(MMULT(B256:E256,Rinv_neu),TRANSPOSE(B256:E256))</f>
        <v>#NAME?</v>
      </c>
      <c r="M256" t="e">
        <f t="shared" ref="M256" si="485">(A256-0.5)/N_</f>
        <v>#NAME?</v>
      </c>
      <c r="N256" t="e">
        <f t="shared" ref="N256" si="486">_xlfn.CHISQ.INV(M256,m_)</f>
        <v>#NAME?</v>
      </c>
      <c r="Q256" s="5">
        <f t="shared" si="412"/>
        <v>166</v>
      </c>
      <c r="R256" s="177"/>
      <c r="S256" s="95"/>
      <c r="T256" s="95"/>
      <c r="U256" s="95"/>
      <c r="V256" s="95"/>
      <c r="W256" s="94"/>
      <c r="X256" s="94"/>
      <c r="Y256" s="94"/>
      <c r="Z256" s="94"/>
      <c r="AA256" s="94"/>
      <c r="AB256" s="94"/>
    </row>
    <row r="257" spans="1:28" x14ac:dyDescent="0.25">
      <c r="A257" s="5">
        <f t="shared" si="405"/>
        <v>233</v>
      </c>
      <c r="B257" t="e">
        <f t="shared" ref="B257:K272" si="487">(S323-S$86)/S$87</f>
        <v>#DIV/0!</v>
      </c>
      <c r="C257" t="e">
        <f t="shared" si="487"/>
        <v>#DIV/0!</v>
      </c>
      <c r="D257" t="e">
        <f t="shared" si="487"/>
        <v>#DIV/0!</v>
      </c>
      <c r="E257" t="e">
        <f t="shared" si="487"/>
        <v>#DIV/0!</v>
      </c>
      <c r="F257" t="e">
        <f t="shared" si="487"/>
        <v>#DIV/0!</v>
      </c>
      <c r="G257" t="e">
        <f t="shared" si="487"/>
        <v>#DIV/0!</v>
      </c>
      <c r="H257" t="e">
        <f t="shared" si="487"/>
        <v>#DIV/0!</v>
      </c>
      <c r="I257" t="e">
        <f t="shared" si="487"/>
        <v>#DIV/0!</v>
      </c>
      <c r="J257" t="e">
        <f t="shared" si="487"/>
        <v>#DIV/0!</v>
      </c>
      <c r="K257" t="e">
        <f t="shared" si="487"/>
        <v>#DIV/0!</v>
      </c>
      <c r="L257" t="e">
        <f t="array" ref="L257">MMULT(MMULT(B257:E257,Rinv_neu),TRANSPOSE(B257:E257))</f>
        <v>#NAME?</v>
      </c>
      <c r="M257" t="e">
        <f t="shared" ref="M257" si="488">(A257-0.5)/N_</f>
        <v>#NAME?</v>
      </c>
      <c r="N257" t="e">
        <f t="shared" ref="N257" si="489">_xlfn.CHISQ.INV(M257,m_)</f>
        <v>#NAME?</v>
      </c>
      <c r="Q257" s="5">
        <f t="shared" si="412"/>
        <v>167</v>
      </c>
      <c r="R257" s="177"/>
      <c r="S257" s="95"/>
      <c r="T257" s="95"/>
      <c r="U257" s="95"/>
      <c r="V257" s="95"/>
      <c r="W257" s="94"/>
      <c r="X257" s="94"/>
      <c r="Y257" s="94"/>
      <c r="Z257" s="94"/>
      <c r="AA257" s="94"/>
      <c r="AB257" s="94"/>
    </row>
    <row r="258" spans="1:28" x14ac:dyDescent="0.25">
      <c r="A258" s="5">
        <f t="shared" si="405"/>
        <v>234</v>
      </c>
      <c r="B258" t="e">
        <f t="shared" si="487"/>
        <v>#DIV/0!</v>
      </c>
      <c r="C258" t="e">
        <f t="shared" si="487"/>
        <v>#DIV/0!</v>
      </c>
      <c r="D258" t="e">
        <f t="shared" si="487"/>
        <v>#DIV/0!</v>
      </c>
      <c r="E258" t="e">
        <f t="shared" si="487"/>
        <v>#DIV/0!</v>
      </c>
      <c r="F258" t="e">
        <f t="shared" si="487"/>
        <v>#DIV/0!</v>
      </c>
      <c r="G258" t="e">
        <f t="shared" si="487"/>
        <v>#DIV/0!</v>
      </c>
      <c r="H258" t="e">
        <f t="shared" si="487"/>
        <v>#DIV/0!</v>
      </c>
      <c r="I258" t="e">
        <f t="shared" si="487"/>
        <v>#DIV/0!</v>
      </c>
      <c r="J258" t="e">
        <f t="shared" si="487"/>
        <v>#DIV/0!</v>
      </c>
      <c r="K258" t="e">
        <f t="shared" si="487"/>
        <v>#DIV/0!</v>
      </c>
      <c r="L258" t="e">
        <f t="array" ref="L258">MMULT(MMULT(B258:E258,Rinv_neu),TRANSPOSE(B258:E258))</f>
        <v>#NAME?</v>
      </c>
      <c r="M258" t="e">
        <f t="shared" ref="M258" si="490">(A258-0.5)/N_</f>
        <v>#NAME?</v>
      </c>
      <c r="N258" t="e">
        <f t="shared" ref="N258" si="491">_xlfn.CHISQ.INV(M258,m_)</f>
        <v>#NAME?</v>
      </c>
      <c r="Q258" s="5">
        <f t="shared" si="412"/>
        <v>168</v>
      </c>
      <c r="R258" s="177"/>
      <c r="S258" s="95"/>
      <c r="T258" s="95"/>
      <c r="U258" s="95"/>
      <c r="V258" s="95"/>
      <c r="W258" s="94"/>
      <c r="X258" s="94"/>
      <c r="Y258" s="94"/>
      <c r="Z258" s="94"/>
      <c r="AA258" s="94"/>
      <c r="AB258" s="94"/>
    </row>
    <row r="259" spans="1:28" x14ac:dyDescent="0.25">
      <c r="A259" s="5">
        <f t="shared" si="405"/>
        <v>235</v>
      </c>
      <c r="B259" t="e">
        <f t="shared" si="487"/>
        <v>#DIV/0!</v>
      </c>
      <c r="C259" t="e">
        <f t="shared" si="487"/>
        <v>#DIV/0!</v>
      </c>
      <c r="D259" t="e">
        <f t="shared" si="487"/>
        <v>#DIV/0!</v>
      </c>
      <c r="E259" t="e">
        <f t="shared" si="487"/>
        <v>#DIV/0!</v>
      </c>
      <c r="F259" t="e">
        <f t="shared" si="487"/>
        <v>#DIV/0!</v>
      </c>
      <c r="G259" t="e">
        <f t="shared" si="487"/>
        <v>#DIV/0!</v>
      </c>
      <c r="H259" t="e">
        <f t="shared" si="487"/>
        <v>#DIV/0!</v>
      </c>
      <c r="I259" t="e">
        <f t="shared" si="487"/>
        <v>#DIV/0!</v>
      </c>
      <c r="J259" t="e">
        <f t="shared" si="487"/>
        <v>#DIV/0!</v>
      </c>
      <c r="K259" t="e">
        <f t="shared" si="487"/>
        <v>#DIV/0!</v>
      </c>
      <c r="L259" t="e">
        <f t="array" ref="L259">MMULT(MMULT(B259:E259,Rinv_neu),TRANSPOSE(B259:E259))</f>
        <v>#NAME?</v>
      </c>
      <c r="M259" t="e">
        <f t="shared" ref="M259" si="492">(A259-0.5)/N_</f>
        <v>#NAME?</v>
      </c>
      <c r="N259" t="e">
        <f t="shared" ref="N259" si="493">_xlfn.CHISQ.INV(M259,m_)</f>
        <v>#NAME?</v>
      </c>
      <c r="Q259" s="5">
        <f t="shared" si="412"/>
        <v>169</v>
      </c>
      <c r="R259" s="177"/>
      <c r="S259" s="95"/>
      <c r="T259" s="95"/>
      <c r="U259" s="95"/>
      <c r="V259" s="95"/>
      <c r="W259" s="94"/>
      <c r="X259" s="94"/>
      <c r="Y259" s="94"/>
      <c r="Z259" s="94"/>
      <c r="AA259" s="94"/>
      <c r="AB259" s="94"/>
    </row>
    <row r="260" spans="1:28" x14ac:dyDescent="0.25">
      <c r="A260" s="5">
        <f t="shared" si="405"/>
        <v>236</v>
      </c>
      <c r="B260" t="e">
        <f t="shared" si="487"/>
        <v>#DIV/0!</v>
      </c>
      <c r="C260" t="e">
        <f t="shared" si="487"/>
        <v>#DIV/0!</v>
      </c>
      <c r="D260" t="e">
        <f t="shared" si="487"/>
        <v>#DIV/0!</v>
      </c>
      <c r="E260" t="e">
        <f t="shared" si="487"/>
        <v>#DIV/0!</v>
      </c>
      <c r="F260" t="e">
        <f t="shared" si="487"/>
        <v>#DIV/0!</v>
      </c>
      <c r="G260" t="e">
        <f t="shared" si="487"/>
        <v>#DIV/0!</v>
      </c>
      <c r="H260" t="e">
        <f t="shared" si="487"/>
        <v>#DIV/0!</v>
      </c>
      <c r="I260" t="e">
        <f t="shared" si="487"/>
        <v>#DIV/0!</v>
      </c>
      <c r="J260" t="e">
        <f t="shared" si="487"/>
        <v>#DIV/0!</v>
      </c>
      <c r="K260" t="e">
        <f t="shared" si="487"/>
        <v>#DIV/0!</v>
      </c>
      <c r="L260" t="e">
        <f t="array" ref="L260">MMULT(MMULT(B260:E260,Rinv_neu),TRANSPOSE(B260:E260))</f>
        <v>#NAME?</v>
      </c>
      <c r="M260" t="e">
        <f t="shared" ref="M260" si="494">(A260-0.5)/N_</f>
        <v>#NAME?</v>
      </c>
      <c r="N260" t="e">
        <f t="shared" ref="N260" si="495">_xlfn.CHISQ.INV(M260,m_)</f>
        <v>#NAME?</v>
      </c>
      <c r="Q260" s="5">
        <f t="shared" si="412"/>
        <v>170</v>
      </c>
      <c r="R260" s="177"/>
      <c r="S260" s="95"/>
      <c r="T260" s="95"/>
      <c r="U260" s="95"/>
      <c r="V260" s="95"/>
      <c r="W260" s="94"/>
      <c r="X260" s="94"/>
      <c r="Y260" s="94"/>
      <c r="Z260" s="94"/>
      <c r="AA260" s="94"/>
      <c r="AB260" s="94"/>
    </row>
    <row r="261" spans="1:28" x14ac:dyDescent="0.25">
      <c r="A261" s="5">
        <f t="shared" si="405"/>
        <v>237</v>
      </c>
      <c r="B261" t="e">
        <f t="shared" si="487"/>
        <v>#DIV/0!</v>
      </c>
      <c r="C261" t="e">
        <f t="shared" si="487"/>
        <v>#DIV/0!</v>
      </c>
      <c r="D261" t="e">
        <f t="shared" si="487"/>
        <v>#DIV/0!</v>
      </c>
      <c r="E261" t="e">
        <f t="shared" si="487"/>
        <v>#DIV/0!</v>
      </c>
      <c r="F261" t="e">
        <f t="shared" si="487"/>
        <v>#DIV/0!</v>
      </c>
      <c r="G261" t="e">
        <f t="shared" si="487"/>
        <v>#DIV/0!</v>
      </c>
      <c r="H261" t="e">
        <f t="shared" si="487"/>
        <v>#DIV/0!</v>
      </c>
      <c r="I261" t="e">
        <f t="shared" si="487"/>
        <v>#DIV/0!</v>
      </c>
      <c r="J261" t="e">
        <f t="shared" si="487"/>
        <v>#DIV/0!</v>
      </c>
      <c r="K261" t="e">
        <f t="shared" si="487"/>
        <v>#DIV/0!</v>
      </c>
      <c r="L261" t="e">
        <f t="array" ref="L261">MMULT(MMULT(B261:E261,Rinv_neu),TRANSPOSE(B261:E261))</f>
        <v>#NAME?</v>
      </c>
      <c r="M261" t="e">
        <f t="shared" ref="M261" si="496">(A261-0.5)/N_</f>
        <v>#NAME?</v>
      </c>
      <c r="N261" t="e">
        <f t="shared" ref="N261" si="497">_xlfn.CHISQ.INV(M261,m_)</f>
        <v>#NAME?</v>
      </c>
      <c r="Q261" s="5">
        <f t="shared" si="412"/>
        <v>171</v>
      </c>
      <c r="R261" s="177"/>
      <c r="S261" s="95"/>
      <c r="T261" s="95"/>
      <c r="U261" s="95"/>
      <c r="V261" s="95"/>
      <c r="W261" s="94"/>
      <c r="X261" s="94"/>
      <c r="Y261" s="94"/>
      <c r="Z261" s="94"/>
      <c r="AA261" s="94"/>
      <c r="AB261" s="94"/>
    </row>
    <row r="262" spans="1:28" x14ac:dyDescent="0.25">
      <c r="A262" s="5">
        <f t="shared" si="405"/>
        <v>238</v>
      </c>
      <c r="B262" t="e">
        <f t="shared" si="487"/>
        <v>#DIV/0!</v>
      </c>
      <c r="C262" t="e">
        <f t="shared" si="487"/>
        <v>#DIV/0!</v>
      </c>
      <c r="D262" t="e">
        <f t="shared" si="487"/>
        <v>#DIV/0!</v>
      </c>
      <c r="E262" t="e">
        <f t="shared" si="487"/>
        <v>#DIV/0!</v>
      </c>
      <c r="F262" t="e">
        <f t="shared" si="487"/>
        <v>#DIV/0!</v>
      </c>
      <c r="G262" t="e">
        <f t="shared" si="487"/>
        <v>#DIV/0!</v>
      </c>
      <c r="H262" t="e">
        <f t="shared" si="487"/>
        <v>#DIV/0!</v>
      </c>
      <c r="I262" t="e">
        <f t="shared" si="487"/>
        <v>#DIV/0!</v>
      </c>
      <c r="J262" t="e">
        <f t="shared" si="487"/>
        <v>#DIV/0!</v>
      </c>
      <c r="K262" t="e">
        <f t="shared" si="487"/>
        <v>#DIV/0!</v>
      </c>
      <c r="L262" t="e">
        <f t="array" ref="L262">MMULT(MMULT(B262:E262,Rinv_neu),TRANSPOSE(B262:E262))</f>
        <v>#NAME?</v>
      </c>
      <c r="M262" t="e">
        <f t="shared" ref="M262" si="498">(A262-0.5)/N_</f>
        <v>#NAME?</v>
      </c>
      <c r="N262" t="e">
        <f t="shared" ref="N262" si="499">_xlfn.CHISQ.INV(M262,m_)</f>
        <v>#NAME?</v>
      </c>
      <c r="Q262" s="5">
        <f t="shared" si="412"/>
        <v>172</v>
      </c>
      <c r="R262" s="177"/>
      <c r="S262" s="95"/>
      <c r="T262" s="95"/>
      <c r="U262" s="95"/>
      <c r="V262" s="95"/>
      <c r="W262" s="94"/>
      <c r="X262" s="94"/>
      <c r="Y262" s="94"/>
      <c r="Z262" s="94"/>
      <c r="AA262" s="94"/>
      <c r="AB262" s="94"/>
    </row>
    <row r="263" spans="1:28" x14ac:dyDescent="0.25">
      <c r="A263" s="5">
        <f t="shared" si="405"/>
        <v>239</v>
      </c>
      <c r="B263" t="e">
        <f t="shared" si="487"/>
        <v>#DIV/0!</v>
      </c>
      <c r="C263" t="e">
        <f t="shared" si="487"/>
        <v>#DIV/0!</v>
      </c>
      <c r="D263" t="e">
        <f t="shared" si="487"/>
        <v>#DIV/0!</v>
      </c>
      <c r="E263" t="e">
        <f t="shared" si="487"/>
        <v>#DIV/0!</v>
      </c>
      <c r="F263" t="e">
        <f t="shared" si="487"/>
        <v>#DIV/0!</v>
      </c>
      <c r="G263" t="e">
        <f t="shared" si="487"/>
        <v>#DIV/0!</v>
      </c>
      <c r="H263" t="e">
        <f t="shared" si="487"/>
        <v>#DIV/0!</v>
      </c>
      <c r="I263" t="e">
        <f t="shared" si="487"/>
        <v>#DIV/0!</v>
      </c>
      <c r="J263" t="e">
        <f t="shared" si="487"/>
        <v>#DIV/0!</v>
      </c>
      <c r="K263" t="e">
        <f t="shared" si="487"/>
        <v>#DIV/0!</v>
      </c>
      <c r="L263" t="e">
        <f t="array" ref="L263">MMULT(MMULT(B263:E263,Rinv_neu),TRANSPOSE(B263:E263))</f>
        <v>#NAME?</v>
      </c>
      <c r="M263" t="e">
        <f t="shared" ref="M263" si="500">(A263-0.5)/N_</f>
        <v>#NAME?</v>
      </c>
      <c r="N263" t="e">
        <f t="shared" ref="N263" si="501">_xlfn.CHISQ.INV(M263,m_)</f>
        <v>#NAME?</v>
      </c>
      <c r="Q263" s="5">
        <f t="shared" si="412"/>
        <v>173</v>
      </c>
      <c r="R263" s="177"/>
      <c r="S263" s="95"/>
      <c r="T263" s="95"/>
      <c r="U263" s="95"/>
      <c r="V263" s="95"/>
      <c r="W263" s="94"/>
      <c r="X263" s="94"/>
      <c r="Y263" s="94"/>
      <c r="Z263" s="94"/>
      <c r="AA263" s="94"/>
      <c r="AB263" s="94"/>
    </row>
    <row r="264" spans="1:28" x14ac:dyDescent="0.25">
      <c r="A264" s="5">
        <f t="shared" si="405"/>
        <v>240</v>
      </c>
      <c r="B264" t="e">
        <f t="shared" si="487"/>
        <v>#DIV/0!</v>
      </c>
      <c r="C264" t="e">
        <f t="shared" si="487"/>
        <v>#DIV/0!</v>
      </c>
      <c r="D264" t="e">
        <f t="shared" si="487"/>
        <v>#DIV/0!</v>
      </c>
      <c r="E264" t="e">
        <f t="shared" si="487"/>
        <v>#DIV/0!</v>
      </c>
      <c r="F264" t="e">
        <f t="shared" si="487"/>
        <v>#DIV/0!</v>
      </c>
      <c r="G264" t="e">
        <f t="shared" si="487"/>
        <v>#DIV/0!</v>
      </c>
      <c r="H264" t="e">
        <f t="shared" si="487"/>
        <v>#DIV/0!</v>
      </c>
      <c r="I264" t="e">
        <f t="shared" si="487"/>
        <v>#DIV/0!</v>
      </c>
      <c r="J264" t="e">
        <f t="shared" si="487"/>
        <v>#DIV/0!</v>
      </c>
      <c r="K264" t="e">
        <f t="shared" si="487"/>
        <v>#DIV/0!</v>
      </c>
      <c r="L264" t="e">
        <f t="array" ref="L264">MMULT(MMULT(B264:E264,Rinv_neu),TRANSPOSE(B264:E264))</f>
        <v>#NAME?</v>
      </c>
      <c r="M264" t="e">
        <f t="shared" ref="M264" si="502">(A264-0.5)/N_</f>
        <v>#NAME?</v>
      </c>
      <c r="N264" t="e">
        <f t="shared" ref="N264" si="503">_xlfn.CHISQ.INV(M264,m_)</f>
        <v>#NAME?</v>
      </c>
      <c r="Q264" s="5">
        <f t="shared" si="412"/>
        <v>174</v>
      </c>
      <c r="R264" s="177"/>
      <c r="S264" s="95"/>
      <c r="T264" s="95"/>
      <c r="U264" s="95"/>
      <c r="V264" s="95"/>
      <c r="W264" s="94"/>
      <c r="X264" s="94"/>
      <c r="Y264" s="94"/>
      <c r="Z264" s="94"/>
      <c r="AA264" s="94"/>
      <c r="AB264" s="94"/>
    </row>
    <row r="265" spans="1:28" x14ac:dyDescent="0.25">
      <c r="A265" s="5">
        <f t="shared" si="405"/>
        <v>241</v>
      </c>
      <c r="B265" t="e">
        <f t="shared" si="487"/>
        <v>#DIV/0!</v>
      </c>
      <c r="C265" t="e">
        <f t="shared" si="487"/>
        <v>#DIV/0!</v>
      </c>
      <c r="D265" t="e">
        <f t="shared" si="487"/>
        <v>#DIV/0!</v>
      </c>
      <c r="E265" t="e">
        <f t="shared" si="487"/>
        <v>#DIV/0!</v>
      </c>
      <c r="F265" t="e">
        <f t="shared" si="487"/>
        <v>#DIV/0!</v>
      </c>
      <c r="G265" t="e">
        <f t="shared" si="487"/>
        <v>#DIV/0!</v>
      </c>
      <c r="H265" t="e">
        <f t="shared" si="487"/>
        <v>#DIV/0!</v>
      </c>
      <c r="I265" t="e">
        <f t="shared" si="487"/>
        <v>#DIV/0!</v>
      </c>
      <c r="J265" t="e">
        <f t="shared" si="487"/>
        <v>#DIV/0!</v>
      </c>
      <c r="K265" t="e">
        <f t="shared" si="487"/>
        <v>#DIV/0!</v>
      </c>
      <c r="L265" t="e">
        <f t="array" ref="L265">MMULT(MMULT(B265:E265,Rinv_neu),TRANSPOSE(B265:E265))</f>
        <v>#NAME?</v>
      </c>
      <c r="M265" t="e">
        <f t="shared" ref="M265" si="504">(A265-0.5)/N_</f>
        <v>#NAME?</v>
      </c>
      <c r="N265" t="e">
        <f t="shared" ref="N265" si="505">_xlfn.CHISQ.INV(M265,m_)</f>
        <v>#NAME?</v>
      </c>
      <c r="Q265" s="5">
        <f t="shared" si="412"/>
        <v>175</v>
      </c>
      <c r="R265" s="177"/>
      <c r="S265" s="95"/>
      <c r="T265" s="95"/>
      <c r="U265" s="95"/>
      <c r="V265" s="95"/>
      <c r="W265" s="94"/>
      <c r="X265" s="94"/>
      <c r="Y265" s="94"/>
      <c r="Z265" s="94"/>
      <c r="AA265" s="94"/>
      <c r="AB265" s="94"/>
    </row>
    <row r="266" spans="1:28" x14ac:dyDescent="0.25">
      <c r="A266" s="5">
        <f t="shared" si="405"/>
        <v>242</v>
      </c>
      <c r="B266" t="e">
        <f t="shared" si="487"/>
        <v>#DIV/0!</v>
      </c>
      <c r="C266" t="e">
        <f t="shared" si="487"/>
        <v>#DIV/0!</v>
      </c>
      <c r="D266" t="e">
        <f t="shared" si="487"/>
        <v>#DIV/0!</v>
      </c>
      <c r="E266" t="e">
        <f t="shared" si="487"/>
        <v>#DIV/0!</v>
      </c>
      <c r="F266" t="e">
        <f t="shared" si="487"/>
        <v>#DIV/0!</v>
      </c>
      <c r="G266" t="e">
        <f t="shared" si="487"/>
        <v>#DIV/0!</v>
      </c>
      <c r="H266" t="e">
        <f t="shared" si="487"/>
        <v>#DIV/0!</v>
      </c>
      <c r="I266" t="e">
        <f t="shared" si="487"/>
        <v>#DIV/0!</v>
      </c>
      <c r="J266" t="e">
        <f t="shared" si="487"/>
        <v>#DIV/0!</v>
      </c>
      <c r="K266" t="e">
        <f t="shared" si="487"/>
        <v>#DIV/0!</v>
      </c>
      <c r="L266" t="e">
        <f t="array" ref="L266">MMULT(MMULT(B266:E266,Rinv_neu),TRANSPOSE(B266:E266))</f>
        <v>#NAME?</v>
      </c>
      <c r="M266" t="e">
        <f t="shared" ref="M266" si="506">(A266-0.5)/N_</f>
        <v>#NAME?</v>
      </c>
      <c r="N266" t="e">
        <f t="shared" ref="N266" si="507">_xlfn.CHISQ.INV(M266,m_)</f>
        <v>#NAME?</v>
      </c>
      <c r="Q266" s="5">
        <f t="shared" si="412"/>
        <v>176</v>
      </c>
      <c r="R266" s="177"/>
      <c r="S266" s="95"/>
      <c r="T266" s="95"/>
      <c r="U266" s="95"/>
      <c r="V266" s="95"/>
      <c r="W266" s="94"/>
      <c r="X266" s="94"/>
      <c r="Y266" s="94"/>
      <c r="Z266" s="94"/>
      <c r="AA266" s="94"/>
      <c r="AB266" s="94"/>
    </row>
    <row r="267" spans="1:28" x14ac:dyDescent="0.25">
      <c r="A267" s="5">
        <f t="shared" si="405"/>
        <v>243</v>
      </c>
      <c r="B267" t="e">
        <f t="shared" si="487"/>
        <v>#DIV/0!</v>
      </c>
      <c r="C267" t="e">
        <f t="shared" si="487"/>
        <v>#DIV/0!</v>
      </c>
      <c r="D267" t="e">
        <f t="shared" si="487"/>
        <v>#DIV/0!</v>
      </c>
      <c r="E267" t="e">
        <f t="shared" si="487"/>
        <v>#DIV/0!</v>
      </c>
      <c r="F267" t="e">
        <f t="shared" si="487"/>
        <v>#DIV/0!</v>
      </c>
      <c r="G267" t="e">
        <f t="shared" si="487"/>
        <v>#DIV/0!</v>
      </c>
      <c r="H267" t="e">
        <f t="shared" si="487"/>
        <v>#DIV/0!</v>
      </c>
      <c r="I267" t="e">
        <f t="shared" si="487"/>
        <v>#DIV/0!</v>
      </c>
      <c r="J267" t="e">
        <f t="shared" si="487"/>
        <v>#DIV/0!</v>
      </c>
      <c r="K267" t="e">
        <f t="shared" si="487"/>
        <v>#DIV/0!</v>
      </c>
      <c r="L267" t="e">
        <f t="array" ref="L267">MMULT(MMULT(B267:E267,Rinv_neu),TRANSPOSE(B267:E267))</f>
        <v>#NAME?</v>
      </c>
      <c r="M267" t="e">
        <f t="shared" ref="M267" si="508">(A267-0.5)/N_</f>
        <v>#NAME?</v>
      </c>
      <c r="N267" t="e">
        <f t="shared" ref="N267" si="509">_xlfn.CHISQ.INV(M267,m_)</f>
        <v>#NAME?</v>
      </c>
      <c r="Q267" s="5">
        <f t="shared" si="412"/>
        <v>177</v>
      </c>
      <c r="R267" s="177"/>
      <c r="S267" s="95"/>
      <c r="T267" s="95"/>
      <c r="U267" s="95"/>
      <c r="V267" s="95"/>
      <c r="W267" s="96"/>
      <c r="X267" s="92"/>
      <c r="Y267" s="92"/>
      <c r="Z267" s="96"/>
      <c r="AA267" s="94"/>
      <c r="AB267" s="94"/>
    </row>
    <row r="268" spans="1:28" x14ac:dyDescent="0.25">
      <c r="A268" s="5">
        <f t="shared" si="405"/>
        <v>244</v>
      </c>
      <c r="B268" t="e">
        <f t="shared" si="487"/>
        <v>#DIV/0!</v>
      </c>
      <c r="C268" t="e">
        <f t="shared" si="487"/>
        <v>#DIV/0!</v>
      </c>
      <c r="D268" t="e">
        <f t="shared" si="487"/>
        <v>#DIV/0!</v>
      </c>
      <c r="E268" t="e">
        <f t="shared" si="487"/>
        <v>#DIV/0!</v>
      </c>
      <c r="F268" t="e">
        <f t="shared" si="487"/>
        <v>#DIV/0!</v>
      </c>
      <c r="G268" t="e">
        <f t="shared" si="487"/>
        <v>#DIV/0!</v>
      </c>
      <c r="H268" t="e">
        <f t="shared" si="487"/>
        <v>#DIV/0!</v>
      </c>
      <c r="I268" t="e">
        <f t="shared" si="487"/>
        <v>#DIV/0!</v>
      </c>
      <c r="J268" t="e">
        <f t="shared" si="487"/>
        <v>#DIV/0!</v>
      </c>
      <c r="K268" t="e">
        <f t="shared" si="487"/>
        <v>#DIV/0!</v>
      </c>
      <c r="L268" t="e">
        <f t="array" ref="L268">MMULT(MMULT(B268:E268,Rinv_neu),TRANSPOSE(B268:E268))</f>
        <v>#NAME?</v>
      </c>
      <c r="M268" t="e">
        <f t="shared" ref="M268" si="510">(A268-0.5)/N_</f>
        <v>#NAME?</v>
      </c>
      <c r="N268" t="e">
        <f t="shared" ref="N268" si="511">_xlfn.CHISQ.INV(M268,m_)</f>
        <v>#NAME?</v>
      </c>
      <c r="Q268" s="5">
        <f t="shared" si="412"/>
        <v>178</v>
      </c>
      <c r="R268" s="177"/>
      <c r="S268" s="95"/>
      <c r="T268" s="95"/>
      <c r="U268" s="95"/>
      <c r="V268" s="95"/>
      <c r="W268" s="96"/>
      <c r="X268" s="92"/>
      <c r="Y268" s="92"/>
      <c r="Z268" s="96"/>
      <c r="AA268" s="94"/>
      <c r="AB268" s="94"/>
    </row>
    <row r="269" spans="1:28" x14ac:dyDescent="0.25">
      <c r="A269" s="5">
        <f t="shared" si="405"/>
        <v>245</v>
      </c>
      <c r="B269" t="e">
        <f t="shared" si="487"/>
        <v>#DIV/0!</v>
      </c>
      <c r="C269" t="e">
        <f t="shared" si="487"/>
        <v>#DIV/0!</v>
      </c>
      <c r="D269" t="e">
        <f t="shared" si="487"/>
        <v>#DIV/0!</v>
      </c>
      <c r="E269" t="e">
        <f t="shared" si="487"/>
        <v>#DIV/0!</v>
      </c>
      <c r="F269" t="e">
        <f t="shared" si="487"/>
        <v>#DIV/0!</v>
      </c>
      <c r="G269" t="e">
        <f t="shared" si="487"/>
        <v>#DIV/0!</v>
      </c>
      <c r="H269" t="e">
        <f t="shared" si="487"/>
        <v>#DIV/0!</v>
      </c>
      <c r="I269" t="e">
        <f t="shared" si="487"/>
        <v>#DIV/0!</v>
      </c>
      <c r="J269" t="e">
        <f t="shared" si="487"/>
        <v>#DIV/0!</v>
      </c>
      <c r="K269" t="e">
        <f t="shared" si="487"/>
        <v>#DIV/0!</v>
      </c>
      <c r="L269" t="e">
        <f t="array" ref="L269">MMULT(MMULT(B269:E269,Rinv_neu),TRANSPOSE(B269:E269))</f>
        <v>#NAME?</v>
      </c>
      <c r="M269" t="e">
        <f t="shared" ref="M269" si="512">(A269-0.5)/N_</f>
        <v>#NAME?</v>
      </c>
      <c r="N269" t="e">
        <f t="shared" ref="N269" si="513">_xlfn.CHISQ.INV(M269,m_)</f>
        <v>#NAME?</v>
      </c>
      <c r="Q269" s="5">
        <f t="shared" si="412"/>
        <v>179</v>
      </c>
      <c r="R269" s="177"/>
      <c r="S269" s="95"/>
      <c r="T269" s="95"/>
      <c r="U269" s="95"/>
      <c r="V269" s="95"/>
      <c r="W269" s="96"/>
      <c r="X269" s="92"/>
      <c r="Y269" s="92"/>
      <c r="Z269" s="96"/>
      <c r="AA269" s="94"/>
      <c r="AB269" s="94"/>
    </row>
    <row r="270" spans="1:28" x14ac:dyDescent="0.25">
      <c r="A270" s="5">
        <f t="shared" si="405"/>
        <v>246</v>
      </c>
      <c r="B270" t="e">
        <f t="shared" si="487"/>
        <v>#DIV/0!</v>
      </c>
      <c r="C270" t="e">
        <f t="shared" si="487"/>
        <v>#DIV/0!</v>
      </c>
      <c r="D270" t="e">
        <f t="shared" si="487"/>
        <v>#DIV/0!</v>
      </c>
      <c r="E270" t="e">
        <f t="shared" si="487"/>
        <v>#DIV/0!</v>
      </c>
      <c r="F270" t="e">
        <f t="shared" si="487"/>
        <v>#DIV/0!</v>
      </c>
      <c r="G270" t="e">
        <f t="shared" si="487"/>
        <v>#DIV/0!</v>
      </c>
      <c r="H270" t="e">
        <f t="shared" si="487"/>
        <v>#DIV/0!</v>
      </c>
      <c r="I270" t="e">
        <f t="shared" si="487"/>
        <v>#DIV/0!</v>
      </c>
      <c r="J270" t="e">
        <f t="shared" si="487"/>
        <v>#DIV/0!</v>
      </c>
      <c r="K270" t="e">
        <f t="shared" si="487"/>
        <v>#DIV/0!</v>
      </c>
      <c r="L270" t="e">
        <f t="array" ref="L270">MMULT(MMULT(B270:E270,Rinv_neu),TRANSPOSE(B270:E270))</f>
        <v>#NAME?</v>
      </c>
      <c r="M270" t="e">
        <f t="shared" ref="M270" si="514">(A270-0.5)/N_</f>
        <v>#NAME?</v>
      </c>
      <c r="N270" t="e">
        <f t="shared" ref="N270" si="515">_xlfn.CHISQ.INV(M270,m_)</f>
        <v>#NAME?</v>
      </c>
      <c r="Q270" s="5">
        <f t="shared" si="412"/>
        <v>180</v>
      </c>
      <c r="R270" s="177"/>
      <c r="S270" s="95"/>
      <c r="T270" s="95"/>
      <c r="U270" s="95"/>
      <c r="V270" s="95"/>
      <c r="W270" s="96"/>
      <c r="X270" s="92"/>
      <c r="Y270" s="92"/>
      <c r="Z270" s="96"/>
      <c r="AA270" s="94"/>
      <c r="AB270" s="94"/>
    </row>
    <row r="271" spans="1:28" x14ac:dyDescent="0.25">
      <c r="A271" s="5">
        <f t="shared" si="405"/>
        <v>247</v>
      </c>
      <c r="B271" t="e">
        <f t="shared" si="487"/>
        <v>#DIV/0!</v>
      </c>
      <c r="C271" t="e">
        <f t="shared" si="487"/>
        <v>#DIV/0!</v>
      </c>
      <c r="D271" t="e">
        <f t="shared" si="487"/>
        <v>#DIV/0!</v>
      </c>
      <c r="E271" t="e">
        <f t="shared" si="487"/>
        <v>#DIV/0!</v>
      </c>
      <c r="F271" t="e">
        <f t="shared" si="487"/>
        <v>#DIV/0!</v>
      </c>
      <c r="G271" t="e">
        <f t="shared" si="487"/>
        <v>#DIV/0!</v>
      </c>
      <c r="H271" t="e">
        <f t="shared" si="487"/>
        <v>#DIV/0!</v>
      </c>
      <c r="I271" t="e">
        <f t="shared" si="487"/>
        <v>#DIV/0!</v>
      </c>
      <c r="J271" t="e">
        <f t="shared" si="487"/>
        <v>#DIV/0!</v>
      </c>
      <c r="K271" t="e">
        <f t="shared" si="487"/>
        <v>#DIV/0!</v>
      </c>
      <c r="L271" t="e">
        <f t="array" ref="L271">MMULT(MMULT(B271:E271,Rinv_neu),TRANSPOSE(B271:E271))</f>
        <v>#NAME?</v>
      </c>
      <c r="M271" t="e">
        <f t="shared" ref="M271" si="516">(A271-0.5)/N_</f>
        <v>#NAME?</v>
      </c>
      <c r="N271" t="e">
        <f t="shared" ref="N271" si="517">_xlfn.CHISQ.INV(M271,m_)</f>
        <v>#NAME?</v>
      </c>
      <c r="Q271" s="5">
        <f t="shared" si="412"/>
        <v>181</v>
      </c>
      <c r="R271" s="177"/>
      <c r="S271" s="95"/>
      <c r="T271" s="95"/>
      <c r="U271" s="95"/>
      <c r="V271" s="95"/>
      <c r="W271" s="96"/>
      <c r="X271" s="92"/>
      <c r="Y271" s="92"/>
      <c r="Z271" s="96"/>
      <c r="AA271" s="94"/>
      <c r="AB271" s="94"/>
    </row>
    <row r="272" spans="1:28" x14ac:dyDescent="0.25">
      <c r="A272" s="5">
        <f t="shared" si="405"/>
        <v>248</v>
      </c>
      <c r="B272" t="e">
        <f t="shared" si="487"/>
        <v>#DIV/0!</v>
      </c>
      <c r="C272" t="e">
        <f t="shared" si="487"/>
        <v>#DIV/0!</v>
      </c>
      <c r="D272" t="e">
        <f t="shared" si="487"/>
        <v>#DIV/0!</v>
      </c>
      <c r="E272" t="e">
        <f t="shared" si="487"/>
        <v>#DIV/0!</v>
      </c>
      <c r="F272" t="e">
        <f t="shared" si="487"/>
        <v>#DIV/0!</v>
      </c>
      <c r="G272" t="e">
        <f t="shared" si="487"/>
        <v>#DIV/0!</v>
      </c>
      <c r="H272" t="e">
        <f t="shared" si="487"/>
        <v>#DIV/0!</v>
      </c>
      <c r="I272" t="e">
        <f t="shared" si="487"/>
        <v>#DIV/0!</v>
      </c>
      <c r="J272" t="e">
        <f t="shared" si="487"/>
        <v>#DIV/0!</v>
      </c>
      <c r="K272" t="e">
        <f t="shared" si="487"/>
        <v>#DIV/0!</v>
      </c>
      <c r="L272" t="e">
        <f t="array" ref="L272">MMULT(MMULT(B272:E272,Rinv_neu),TRANSPOSE(B272:E272))</f>
        <v>#NAME?</v>
      </c>
      <c r="M272" t="e">
        <f t="shared" ref="M272" si="518">(A272-0.5)/N_</f>
        <v>#NAME?</v>
      </c>
      <c r="N272" t="e">
        <f t="shared" ref="N272" si="519">_xlfn.CHISQ.INV(M272,m_)</f>
        <v>#NAME?</v>
      </c>
      <c r="Q272" s="5">
        <f t="shared" si="412"/>
        <v>182</v>
      </c>
      <c r="R272" s="177"/>
      <c r="S272" s="95"/>
      <c r="T272" s="95"/>
      <c r="U272" s="95"/>
      <c r="V272" s="95"/>
      <c r="W272" s="96"/>
      <c r="X272" s="92"/>
      <c r="Y272" s="92"/>
      <c r="Z272" s="96"/>
      <c r="AA272" s="94"/>
      <c r="AB272" s="94"/>
    </row>
    <row r="273" spans="1:28" x14ac:dyDescent="0.25">
      <c r="A273" s="5">
        <f t="shared" si="405"/>
        <v>249</v>
      </c>
      <c r="B273" t="e">
        <f t="shared" ref="B273:K288" si="520">(S339-S$86)/S$87</f>
        <v>#DIV/0!</v>
      </c>
      <c r="C273" t="e">
        <f t="shared" si="520"/>
        <v>#DIV/0!</v>
      </c>
      <c r="D273" t="e">
        <f t="shared" si="520"/>
        <v>#DIV/0!</v>
      </c>
      <c r="E273" t="e">
        <f t="shared" si="520"/>
        <v>#DIV/0!</v>
      </c>
      <c r="F273" t="e">
        <f t="shared" si="520"/>
        <v>#DIV/0!</v>
      </c>
      <c r="G273" t="e">
        <f t="shared" si="520"/>
        <v>#DIV/0!</v>
      </c>
      <c r="H273" t="e">
        <f t="shared" si="520"/>
        <v>#DIV/0!</v>
      </c>
      <c r="I273" t="e">
        <f t="shared" si="520"/>
        <v>#DIV/0!</v>
      </c>
      <c r="J273" t="e">
        <f t="shared" si="520"/>
        <v>#DIV/0!</v>
      </c>
      <c r="K273" t="e">
        <f t="shared" si="520"/>
        <v>#DIV/0!</v>
      </c>
      <c r="L273" t="e">
        <f t="array" ref="L273">MMULT(MMULT(B273:E273,Rinv_neu),TRANSPOSE(B273:E273))</f>
        <v>#NAME?</v>
      </c>
      <c r="M273" t="e">
        <f t="shared" ref="M273" si="521">(A273-0.5)/N_</f>
        <v>#NAME?</v>
      </c>
      <c r="N273" t="e">
        <f t="shared" ref="N273" si="522">_xlfn.CHISQ.INV(M273,m_)</f>
        <v>#NAME?</v>
      </c>
      <c r="Q273" s="5">
        <f t="shared" si="412"/>
        <v>183</v>
      </c>
      <c r="R273" s="177"/>
      <c r="S273" s="95"/>
      <c r="T273" s="95"/>
      <c r="U273" s="95"/>
      <c r="V273" s="95"/>
      <c r="W273" s="96"/>
      <c r="X273" s="92"/>
      <c r="Y273" s="92"/>
      <c r="Z273" s="96"/>
      <c r="AA273" s="94"/>
      <c r="AB273" s="94"/>
    </row>
    <row r="274" spans="1:28" x14ac:dyDescent="0.25">
      <c r="A274" s="5">
        <f t="shared" si="405"/>
        <v>250</v>
      </c>
      <c r="B274" t="e">
        <f t="shared" si="520"/>
        <v>#DIV/0!</v>
      </c>
      <c r="C274" t="e">
        <f t="shared" si="520"/>
        <v>#DIV/0!</v>
      </c>
      <c r="D274" t="e">
        <f t="shared" si="520"/>
        <v>#DIV/0!</v>
      </c>
      <c r="E274" t="e">
        <f t="shared" si="520"/>
        <v>#DIV/0!</v>
      </c>
      <c r="F274" t="e">
        <f t="shared" si="520"/>
        <v>#DIV/0!</v>
      </c>
      <c r="G274" t="e">
        <f t="shared" si="520"/>
        <v>#DIV/0!</v>
      </c>
      <c r="H274" t="e">
        <f t="shared" si="520"/>
        <v>#DIV/0!</v>
      </c>
      <c r="I274" t="e">
        <f t="shared" si="520"/>
        <v>#DIV/0!</v>
      </c>
      <c r="J274" t="e">
        <f t="shared" si="520"/>
        <v>#DIV/0!</v>
      </c>
      <c r="K274" t="e">
        <f t="shared" si="520"/>
        <v>#DIV/0!</v>
      </c>
      <c r="L274" t="e">
        <f t="array" ref="L274">MMULT(MMULT(B274:E274,Rinv_neu),TRANSPOSE(B274:E274))</f>
        <v>#NAME?</v>
      </c>
      <c r="M274" t="e">
        <f t="shared" ref="M274" si="523">(A274-0.5)/N_</f>
        <v>#NAME?</v>
      </c>
      <c r="N274" t="e">
        <f t="shared" ref="N274" si="524">_xlfn.CHISQ.INV(M274,m_)</f>
        <v>#NAME?</v>
      </c>
      <c r="Q274" s="5">
        <f t="shared" si="412"/>
        <v>184</v>
      </c>
      <c r="R274" s="177"/>
      <c r="S274" s="95"/>
      <c r="T274" s="95"/>
      <c r="U274" s="95"/>
      <c r="V274" s="95"/>
      <c r="W274" s="96"/>
      <c r="X274" s="92"/>
      <c r="Y274" s="92"/>
      <c r="Z274" s="96"/>
      <c r="AA274" s="94"/>
      <c r="AB274" s="94"/>
    </row>
    <row r="275" spans="1:28" x14ac:dyDescent="0.25">
      <c r="A275" s="5">
        <f t="shared" si="405"/>
        <v>251</v>
      </c>
      <c r="B275" t="e">
        <f t="shared" si="520"/>
        <v>#DIV/0!</v>
      </c>
      <c r="C275" t="e">
        <f t="shared" si="520"/>
        <v>#DIV/0!</v>
      </c>
      <c r="D275" t="e">
        <f t="shared" si="520"/>
        <v>#DIV/0!</v>
      </c>
      <c r="E275" t="e">
        <f t="shared" si="520"/>
        <v>#DIV/0!</v>
      </c>
      <c r="F275" t="e">
        <f t="shared" si="520"/>
        <v>#DIV/0!</v>
      </c>
      <c r="G275" t="e">
        <f t="shared" si="520"/>
        <v>#DIV/0!</v>
      </c>
      <c r="H275" t="e">
        <f t="shared" si="520"/>
        <v>#DIV/0!</v>
      </c>
      <c r="I275" t="e">
        <f t="shared" si="520"/>
        <v>#DIV/0!</v>
      </c>
      <c r="J275" t="e">
        <f t="shared" si="520"/>
        <v>#DIV/0!</v>
      </c>
      <c r="K275" t="e">
        <f t="shared" si="520"/>
        <v>#DIV/0!</v>
      </c>
      <c r="L275" t="e">
        <f t="array" ref="L275">MMULT(MMULT(B275:E275,Rinv_neu),TRANSPOSE(B275:E275))</f>
        <v>#NAME?</v>
      </c>
      <c r="M275" t="e">
        <f t="shared" ref="M275" si="525">(A275-0.5)/N_</f>
        <v>#NAME?</v>
      </c>
      <c r="N275" t="e">
        <f t="shared" ref="N275" si="526">_xlfn.CHISQ.INV(M275,m_)</f>
        <v>#NAME?</v>
      </c>
      <c r="Q275" s="5">
        <f t="shared" si="412"/>
        <v>185</v>
      </c>
      <c r="R275" s="177"/>
      <c r="S275" s="95"/>
      <c r="T275" s="95"/>
      <c r="U275" s="95"/>
      <c r="V275" s="95"/>
      <c r="W275" s="96"/>
      <c r="X275" s="92"/>
      <c r="Y275" s="92"/>
      <c r="Z275" s="96"/>
      <c r="AA275" s="94"/>
      <c r="AB275" s="94"/>
    </row>
    <row r="276" spans="1:28" x14ac:dyDescent="0.25">
      <c r="A276" s="5">
        <f t="shared" si="405"/>
        <v>252</v>
      </c>
      <c r="B276" t="e">
        <f t="shared" si="520"/>
        <v>#DIV/0!</v>
      </c>
      <c r="C276" t="e">
        <f t="shared" si="520"/>
        <v>#DIV/0!</v>
      </c>
      <c r="D276" t="e">
        <f t="shared" si="520"/>
        <v>#DIV/0!</v>
      </c>
      <c r="E276" t="e">
        <f t="shared" si="520"/>
        <v>#DIV/0!</v>
      </c>
      <c r="F276" t="e">
        <f t="shared" si="520"/>
        <v>#DIV/0!</v>
      </c>
      <c r="G276" t="e">
        <f t="shared" si="520"/>
        <v>#DIV/0!</v>
      </c>
      <c r="H276" t="e">
        <f t="shared" si="520"/>
        <v>#DIV/0!</v>
      </c>
      <c r="I276" t="e">
        <f t="shared" si="520"/>
        <v>#DIV/0!</v>
      </c>
      <c r="J276" t="e">
        <f t="shared" si="520"/>
        <v>#DIV/0!</v>
      </c>
      <c r="K276" t="e">
        <f t="shared" si="520"/>
        <v>#DIV/0!</v>
      </c>
      <c r="L276" t="e">
        <f t="array" ref="L276">MMULT(MMULT(B276:E276,Rinv_neu),TRANSPOSE(B276:E276))</f>
        <v>#NAME?</v>
      </c>
      <c r="M276" t="e">
        <f t="shared" ref="M276" si="527">(A276-0.5)/N_</f>
        <v>#NAME?</v>
      </c>
      <c r="N276" t="e">
        <f t="shared" ref="N276" si="528">_xlfn.CHISQ.INV(M276,m_)</f>
        <v>#NAME?</v>
      </c>
      <c r="Q276" s="5">
        <f t="shared" si="412"/>
        <v>186</v>
      </c>
      <c r="R276" s="177"/>
      <c r="S276" s="95"/>
      <c r="T276" s="95"/>
      <c r="U276" s="95"/>
      <c r="V276" s="95"/>
      <c r="W276" s="96"/>
      <c r="X276" s="92"/>
      <c r="Y276" s="92"/>
      <c r="Z276" s="96"/>
      <c r="AA276" s="94"/>
      <c r="AB276" s="94"/>
    </row>
    <row r="277" spans="1:28" x14ac:dyDescent="0.25">
      <c r="A277" s="5">
        <f t="shared" si="405"/>
        <v>253</v>
      </c>
      <c r="B277" t="e">
        <f t="shared" si="520"/>
        <v>#DIV/0!</v>
      </c>
      <c r="C277" t="e">
        <f t="shared" si="520"/>
        <v>#DIV/0!</v>
      </c>
      <c r="D277" t="e">
        <f t="shared" si="520"/>
        <v>#DIV/0!</v>
      </c>
      <c r="E277" t="e">
        <f t="shared" si="520"/>
        <v>#DIV/0!</v>
      </c>
      <c r="F277" t="e">
        <f t="shared" si="520"/>
        <v>#DIV/0!</v>
      </c>
      <c r="G277" t="e">
        <f t="shared" si="520"/>
        <v>#DIV/0!</v>
      </c>
      <c r="H277" t="e">
        <f t="shared" si="520"/>
        <v>#DIV/0!</v>
      </c>
      <c r="I277" t="e">
        <f t="shared" si="520"/>
        <v>#DIV/0!</v>
      </c>
      <c r="J277" t="e">
        <f t="shared" si="520"/>
        <v>#DIV/0!</v>
      </c>
      <c r="K277" t="e">
        <f t="shared" si="520"/>
        <v>#DIV/0!</v>
      </c>
      <c r="L277" t="e">
        <f t="array" ref="L277">MMULT(MMULT(B277:E277,Rinv_neu),TRANSPOSE(B277:E277))</f>
        <v>#NAME?</v>
      </c>
      <c r="M277" t="e">
        <f t="shared" ref="M277" si="529">(A277-0.5)/N_</f>
        <v>#NAME?</v>
      </c>
      <c r="N277" t="e">
        <f t="shared" ref="N277" si="530">_xlfn.CHISQ.INV(M277,m_)</f>
        <v>#NAME?</v>
      </c>
      <c r="Q277" s="5">
        <f t="shared" si="412"/>
        <v>187</v>
      </c>
      <c r="R277" s="177"/>
      <c r="S277" s="95"/>
      <c r="T277" s="95"/>
      <c r="U277" s="95"/>
      <c r="V277" s="95"/>
      <c r="W277" s="96"/>
      <c r="X277" s="92"/>
      <c r="Y277" s="92"/>
      <c r="Z277" s="96"/>
      <c r="AA277" s="94"/>
      <c r="AB277" s="94"/>
    </row>
    <row r="278" spans="1:28" x14ac:dyDescent="0.25">
      <c r="A278" s="5">
        <f t="shared" si="405"/>
        <v>254</v>
      </c>
      <c r="B278" t="e">
        <f t="shared" si="520"/>
        <v>#DIV/0!</v>
      </c>
      <c r="C278" t="e">
        <f t="shared" si="520"/>
        <v>#DIV/0!</v>
      </c>
      <c r="D278" t="e">
        <f t="shared" si="520"/>
        <v>#DIV/0!</v>
      </c>
      <c r="E278" t="e">
        <f t="shared" si="520"/>
        <v>#DIV/0!</v>
      </c>
      <c r="F278" t="e">
        <f t="shared" si="520"/>
        <v>#DIV/0!</v>
      </c>
      <c r="G278" t="e">
        <f t="shared" si="520"/>
        <v>#DIV/0!</v>
      </c>
      <c r="H278" t="e">
        <f t="shared" si="520"/>
        <v>#DIV/0!</v>
      </c>
      <c r="I278" t="e">
        <f t="shared" si="520"/>
        <v>#DIV/0!</v>
      </c>
      <c r="J278" t="e">
        <f t="shared" si="520"/>
        <v>#DIV/0!</v>
      </c>
      <c r="K278" t="e">
        <f t="shared" si="520"/>
        <v>#DIV/0!</v>
      </c>
      <c r="L278" t="e">
        <f t="array" ref="L278">MMULT(MMULT(B278:E278,Rinv_neu),TRANSPOSE(B278:E278))</f>
        <v>#NAME?</v>
      </c>
      <c r="M278" t="e">
        <f t="shared" ref="M278" si="531">(A278-0.5)/N_</f>
        <v>#NAME?</v>
      </c>
      <c r="N278" t="e">
        <f t="shared" ref="N278" si="532">_xlfn.CHISQ.INV(M278,m_)</f>
        <v>#NAME?</v>
      </c>
      <c r="Q278" s="5">
        <f t="shared" si="412"/>
        <v>188</v>
      </c>
      <c r="R278" s="177"/>
      <c r="S278" s="95"/>
      <c r="T278" s="95"/>
      <c r="U278" s="95"/>
      <c r="V278" s="95"/>
      <c r="W278" s="96"/>
      <c r="X278" s="92"/>
      <c r="Y278" s="92"/>
      <c r="Z278" s="96"/>
      <c r="AA278" s="94"/>
      <c r="AB278" s="94"/>
    </row>
    <row r="279" spans="1:28" x14ac:dyDescent="0.25">
      <c r="A279" s="5">
        <f t="shared" si="405"/>
        <v>255</v>
      </c>
      <c r="B279" t="e">
        <f t="shared" si="520"/>
        <v>#DIV/0!</v>
      </c>
      <c r="C279" t="e">
        <f t="shared" si="520"/>
        <v>#DIV/0!</v>
      </c>
      <c r="D279" t="e">
        <f t="shared" si="520"/>
        <v>#DIV/0!</v>
      </c>
      <c r="E279" t="e">
        <f t="shared" si="520"/>
        <v>#DIV/0!</v>
      </c>
      <c r="F279" t="e">
        <f t="shared" si="520"/>
        <v>#DIV/0!</v>
      </c>
      <c r="G279" t="e">
        <f t="shared" si="520"/>
        <v>#DIV/0!</v>
      </c>
      <c r="H279" t="e">
        <f t="shared" si="520"/>
        <v>#DIV/0!</v>
      </c>
      <c r="I279" t="e">
        <f t="shared" si="520"/>
        <v>#DIV/0!</v>
      </c>
      <c r="J279" t="e">
        <f t="shared" si="520"/>
        <v>#DIV/0!</v>
      </c>
      <c r="K279" t="e">
        <f t="shared" si="520"/>
        <v>#DIV/0!</v>
      </c>
      <c r="L279" t="e">
        <f t="array" ref="L279">MMULT(MMULT(B279:E279,Rinv_neu),TRANSPOSE(B279:E279))</f>
        <v>#NAME?</v>
      </c>
      <c r="M279" t="e">
        <f t="shared" ref="M279" si="533">(A279-0.5)/N_</f>
        <v>#NAME?</v>
      </c>
      <c r="N279" t="e">
        <f t="shared" ref="N279" si="534">_xlfn.CHISQ.INV(M279,m_)</f>
        <v>#NAME?</v>
      </c>
      <c r="Q279" s="5">
        <f t="shared" si="412"/>
        <v>189</v>
      </c>
      <c r="R279" s="177"/>
      <c r="S279" s="95"/>
      <c r="T279" s="95"/>
      <c r="U279" s="95"/>
      <c r="V279" s="95"/>
      <c r="W279" s="96"/>
      <c r="X279" s="92"/>
      <c r="Y279" s="92"/>
      <c r="Z279" s="96"/>
      <c r="AA279" s="94"/>
      <c r="AB279" s="94"/>
    </row>
    <row r="280" spans="1:28" x14ac:dyDescent="0.25">
      <c r="A280" s="5">
        <f t="shared" si="405"/>
        <v>256</v>
      </c>
      <c r="B280" t="e">
        <f t="shared" si="520"/>
        <v>#DIV/0!</v>
      </c>
      <c r="C280" t="e">
        <f t="shared" si="520"/>
        <v>#DIV/0!</v>
      </c>
      <c r="D280" t="e">
        <f t="shared" si="520"/>
        <v>#DIV/0!</v>
      </c>
      <c r="E280" t="e">
        <f t="shared" si="520"/>
        <v>#DIV/0!</v>
      </c>
      <c r="F280" t="e">
        <f t="shared" si="520"/>
        <v>#DIV/0!</v>
      </c>
      <c r="G280" t="e">
        <f t="shared" si="520"/>
        <v>#DIV/0!</v>
      </c>
      <c r="H280" t="e">
        <f t="shared" si="520"/>
        <v>#DIV/0!</v>
      </c>
      <c r="I280" t="e">
        <f t="shared" si="520"/>
        <v>#DIV/0!</v>
      </c>
      <c r="J280" t="e">
        <f t="shared" si="520"/>
        <v>#DIV/0!</v>
      </c>
      <c r="K280" t="e">
        <f t="shared" si="520"/>
        <v>#DIV/0!</v>
      </c>
      <c r="L280" t="e">
        <f t="array" ref="L280">MMULT(MMULT(B280:E280,Rinv_neu),TRANSPOSE(B280:E280))</f>
        <v>#NAME?</v>
      </c>
      <c r="M280" t="e">
        <f t="shared" ref="M280" si="535">(A280-0.5)/N_</f>
        <v>#NAME?</v>
      </c>
      <c r="N280" t="e">
        <f t="shared" ref="N280" si="536">_xlfn.CHISQ.INV(M280,m_)</f>
        <v>#NAME?</v>
      </c>
      <c r="Q280" s="5">
        <f t="shared" si="412"/>
        <v>190</v>
      </c>
      <c r="R280" s="177"/>
      <c r="S280" s="95"/>
      <c r="T280" s="95"/>
      <c r="U280" s="95"/>
      <c r="V280" s="95"/>
      <c r="W280" s="96"/>
      <c r="X280" s="92"/>
      <c r="Y280" s="92"/>
      <c r="Z280" s="96"/>
      <c r="AA280" s="94"/>
      <c r="AB280" s="94"/>
    </row>
    <row r="281" spans="1:28" x14ac:dyDescent="0.25">
      <c r="A281" s="5">
        <f t="shared" si="405"/>
        <v>257</v>
      </c>
      <c r="B281" t="e">
        <f t="shared" si="520"/>
        <v>#DIV/0!</v>
      </c>
      <c r="C281" t="e">
        <f t="shared" si="520"/>
        <v>#DIV/0!</v>
      </c>
      <c r="D281" t="e">
        <f t="shared" si="520"/>
        <v>#DIV/0!</v>
      </c>
      <c r="E281" t="e">
        <f t="shared" si="520"/>
        <v>#DIV/0!</v>
      </c>
      <c r="F281" t="e">
        <f t="shared" si="520"/>
        <v>#DIV/0!</v>
      </c>
      <c r="G281" t="e">
        <f t="shared" si="520"/>
        <v>#DIV/0!</v>
      </c>
      <c r="H281" t="e">
        <f t="shared" si="520"/>
        <v>#DIV/0!</v>
      </c>
      <c r="I281" t="e">
        <f t="shared" si="520"/>
        <v>#DIV/0!</v>
      </c>
      <c r="J281" t="e">
        <f t="shared" si="520"/>
        <v>#DIV/0!</v>
      </c>
      <c r="K281" t="e">
        <f t="shared" si="520"/>
        <v>#DIV/0!</v>
      </c>
      <c r="L281" t="e">
        <f t="array" ref="L281">MMULT(MMULT(B281:E281,Rinv_neu),TRANSPOSE(B281:E281))</f>
        <v>#NAME?</v>
      </c>
      <c r="M281" t="e">
        <f t="shared" ref="M281" si="537">(A281-0.5)/N_</f>
        <v>#NAME?</v>
      </c>
      <c r="N281" t="e">
        <f t="shared" ref="N281" si="538">_xlfn.CHISQ.INV(M281,m_)</f>
        <v>#NAME?</v>
      </c>
      <c r="Q281" s="5">
        <f t="shared" si="412"/>
        <v>191</v>
      </c>
      <c r="R281" s="177"/>
      <c r="S281" s="95"/>
      <c r="T281" s="95"/>
      <c r="U281" s="95"/>
      <c r="V281" s="95"/>
      <c r="W281" s="96"/>
      <c r="X281" s="92"/>
      <c r="Y281" s="92"/>
      <c r="Z281" s="96"/>
      <c r="AA281" s="94"/>
      <c r="AB281" s="94"/>
    </row>
    <row r="282" spans="1:28" x14ac:dyDescent="0.25">
      <c r="A282" s="5">
        <f t="shared" ref="A282:A345" si="539">A281+1</f>
        <v>258</v>
      </c>
      <c r="B282" t="e">
        <f t="shared" si="520"/>
        <v>#DIV/0!</v>
      </c>
      <c r="C282" t="e">
        <f t="shared" si="520"/>
        <v>#DIV/0!</v>
      </c>
      <c r="D282" t="e">
        <f t="shared" si="520"/>
        <v>#DIV/0!</v>
      </c>
      <c r="E282" t="e">
        <f t="shared" si="520"/>
        <v>#DIV/0!</v>
      </c>
      <c r="F282" t="e">
        <f t="shared" si="520"/>
        <v>#DIV/0!</v>
      </c>
      <c r="G282" t="e">
        <f t="shared" si="520"/>
        <v>#DIV/0!</v>
      </c>
      <c r="H282" t="e">
        <f t="shared" si="520"/>
        <v>#DIV/0!</v>
      </c>
      <c r="I282" t="e">
        <f t="shared" si="520"/>
        <v>#DIV/0!</v>
      </c>
      <c r="J282" t="e">
        <f t="shared" si="520"/>
        <v>#DIV/0!</v>
      </c>
      <c r="K282" t="e">
        <f t="shared" si="520"/>
        <v>#DIV/0!</v>
      </c>
      <c r="L282" t="e">
        <f t="array" ref="L282">MMULT(MMULT(B282:E282,Rinv_neu),TRANSPOSE(B282:E282))</f>
        <v>#NAME?</v>
      </c>
      <c r="M282" t="e">
        <f t="shared" ref="M282" si="540">(A282-0.5)/N_</f>
        <v>#NAME?</v>
      </c>
      <c r="N282" t="e">
        <f t="shared" ref="N282" si="541">_xlfn.CHISQ.INV(M282,m_)</f>
        <v>#NAME?</v>
      </c>
      <c r="Q282" s="5">
        <f t="shared" si="412"/>
        <v>192</v>
      </c>
      <c r="R282" s="177"/>
      <c r="S282" s="95"/>
      <c r="T282" s="95"/>
      <c r="U282" s="95"/>
      <c r="V282" s="95"/>
      <c r="W282" s="96"/>
      <c r="X282" s="92"/>
      <c r="Y282" s="92"/>
      <c r="Z282" s="96"/>
      <c r="AA282" s="94"/>
      <c r="AB282" s="94"/>
    </row>
    <row r="283" spans="1:28" x14ac:dyDescent="0.25">
      <c r="A283" s="5">
        <f t="shared" si="539"/>
        <v>259</v>
      </c>
      <c r="B283" t="e">
        <f t="shared" si="520"/>
        <v>#DIV/0!</v>
      </c>
      <c r="C283" t="e">
        <f t="shared" si="520"/>
        <v>#DIV/0!</v>
      </c>
      <c r="D283" t="e">
        <f t="shared" si="520"/>
        <v>#DIV/0!</v>
      </c>
      <c r="E283" t="e">
        <f t="shared" si="520"/>
        <v>#DIV/0!</v>
      </c>
      <c r="F283" t="e">
        <f t="shared" si="520"/>
        <v>#DIV/0!</v>
      </c>
      <c r="G283" t="e">
        <f t="shared" si="520"/>
        <v>#DIV/0!</v>
      </c>
      <c r="H283" t="e">
        <f t="shared" si="520"/>
        <v>#DIV/0!</v>
      </c>
      <c r="I283" t="e">
        <f t="shared" si="520"/>
        <v>#DIV/0!</v>
      </c>
      <c r="J283" t="e">
        <f t="shared" si="520"/>
        <v>#DIV/0!</v>
      </c>
      <c r="K283" t="e">
        <f t="shared" si="520"/>
        <v>#DIV/0!</v>
      </c>
      <c r="L283" t="e">
        <f t="array" ref="L283">MMULT(MMULT(B283:E283,Rinv_neu),TRANSPOSE(B283:E283))</f>
        <v>#NAME?</v>
      </c>
      <c r="M283" t="e">
        <f t="shared" ref="M283" si="542">(A283-0.5)/N_</f>
        <v>#NAME?</v>
      </c>
      <c r="N283" t="e">
        <f t="shared" ref="N283" si="543">_xlfn.CHISQ.INV(M283,m_)</f>
        <v>#NAME?</v>
      </c>
      <c r="Q283" s="5">
        <f t="shared" si="412"/>
        <v>193</v>
      </c>
      <c r="R283" s="177"/>
      <c r="S283" s="95"/>
      <c r="T283" s="95"/>
      <c r="U283" s="95"/>
      <c r="V283" s="95"/>
      <c r="W283" s="96"/>
      <c r="X283" s="92"/>
      <c r="Y283" s="92"/>
      <c r="Z283" s="96"/>
      <c r="AA283" s="94"/>
      <c r="AB283" s="94"/>
    </row>
    <row r="284" spans="1:28" x14ac:dyDescent="0.25">
      <c r="A284" s="5">
        <f t="shared" si="539"/>
        <v>260</v>
      </c>
      <c r="B284" t="e">
        <f t="shared" si="520"/>
        <v>#DIV/0!</v>
      </c>
      <c r="C284" t="e">
        <f t="shared" si="520"/>
        <v>#DIV/0!</v>
      </c>
      <c r="D284" t="e">
        <f t="shared" si="520"/>
        <v>#DIV/0!</v>
      </c>
      <c r="E284" t="e">
        <f t="shared" si="520"/>
        <v>#DIV/0!</v>
      </c>
      <c r="F284" t="e">
        <f t="shared" si="520"/>
        <v>#DIV/0!</v>
      </c>
      <c r="G284" t="e">
        <f t="shared" si="520"/>
        <v>#DIV/0!</v>
      </c>
      <c r="H284" t="e">
        <f t="shared" si="520"/>
        <v>#DIV/0!</v>
      </c>
      <c r="I284" t="e">
        <f t="shared" si="520"/>
        <v>#DIV/0!</v>
      </c>
      <c r="J284" t="e">
        <f t="shared" si="520"/>
        <v>#DIV/0!</v>
      </c>
      <c r="K284" t="e">
        <f t="shared" si="520"/>
        <v>#DIV/0!</v>
      </c>
      <c r="L284" t="e">
        <f t="array" ref="L284">MMULT(MMULT(B284:E284,Rinv_neu),TRANSPOSE(B284:E284))</f>
        <v>#NAME?</v>
      </c>
      <c r="M284" t="e">
        <f t="shared" ref="M284" si="544">(A284-0.5)/N_</f>
        <v>#NAME?</v>
      </c>
      <c r="N284" t="e">
        <f t="shared" ref="N284" si="545">_xlfn.CHISQ.INV(M284,m_)</f>
        <v>#NAME?</v>
      </c>
      <c r="Q284" s="5">
        <f t="shared" ref="Q284:Q347" si="546">Q283+1</f>
        <v>194</v>
      </c>
      <c r="R284" s="177"/>
      <c r="S284" s="95"/>
      <c r="T284" s="95"/>
      <c r="U284" s="95"/>
      <c r="V284" s="95"/>
      <c r="W284" s="96"/>
      <c r="X284" s="92"/>
      <c r="Y284" s="92"/>
      <c r="Z284" s="96"/>
      <c r="AA284" s="94"/>
      <c r="AB284" s="94"/>
    </row>
    <row r="285" spans="1:28" x14ac:dyDescent="0.25">
      <c r="A285" s="5">
        <f t="shared" si="539"/>
        <v>261</v>
      </c>
      <c r="B285" t="e">
        <f t="shared" si="520"/>
        <v>#DIV/0!</v>
      </c>
      <c r="C285" t="e">
        <f t="shared" si="520"/>
        <v>#DIV/0!</v>
      </c>
      <c r="D285" t="e">
        <f t="shared" si="520"/>
        <v>#DIV/0!</v>
      </c>
      <c r="E285" t="e">
        <f t="shared" si="520"/>
        <v>#DIV/0!</v>
      </c>
      <c r="F285" t="e">
        <f t="shared" si="520"/>
        <v>#DIV/0!</v>
      </c>
      <c r="G285" t="e">
        <f t="shared" si="520"/>
        <v>#DIV/0!</v>
      </c>
      <c r="H285" t="e">
        <f t="shared" si="520"/>
        <v>#DIV/0!</v>
      </c>
      <c r="I285" t="e">
        <f t="shared" si="520"/>
        <v>#DIV/0!</v>
      </c>
      <c r="J285" t="e">
        <f t="shared" si="520"/>
        <v>#DIV/0!</v>
      </c>
      <c r="K285" t="e">
        <f t="shared" si="520"/>
        <v>#DIV/0!</v>
      </c>
      <c r="L285" t="e">
        <f t="array" ref="L285">MMULT(MMULT(B285:E285,Rinv_neu),TRANSPOSE(B285:E285))</f>
        <v>#NAME?</v>
      </c>
      <c r="M285" t="e">
        <f t="shared" ref="M285" si="547">(A285-0.5)/N_</f>
        <v>#NAME?</v>
      </c>
      <c r="N285" t="e">
        <f t="shared" ref="N285" si="548">_xlfn.CHISQ.INV(M285,m_)</f>
        <v>#NAME?</v>
      </c>
      <c r="Q285" s="5">
        <f t="shared" si="546"/>
        <v>195</v>
      </c>
      <c r="R285" s="177"/>
      <c r="S285" s="95"/>
      <c r="T285" s="95"/>
      <c r="U285" s="95"/>
      <c r="V285" s="95"/>
      <c r="W285" s="96"/>
      <c r="X285" s="92"/>
      <c r="Y285" s="92"/>
      <c r="Z285" s="96"/>
      <c r="AA285" s="94"/>
      <c r="AB285" s="94"/>
    </row>
    <row r="286" spans="1:28" x14ac:dyDescent="0.25">
      <c r="A286" s="5">
        <f t="shared" si="539"/>
        <v>262</v>
      </c>
      <c r="B286" t="e">
        <f t="shared" si="520"/>
        <v>#DIV/0!</v>
      </c>
      <c r="C286" t="e">
        <f t="shared" si="520"/>
        <v>#DIV/0!</v>
      </c>
      <c r="D286" t="e">
        <f t="shared" si="520"/>
        <v>#DIV/0!</v>
      </c>
      <c r="E286" t="e">
        <f t="shared" si="520"/>
        <v>#DIV/0!</v>
      </c>
      <c r="F286" t="e">
        <f t="shared" si="520"/>
        <v>#DIV/0!</v>
      </c>
      <c r="G286" t="e">
        <f t="shared" si="520"/>
        <v>#DIV/0!</v>
      </c>
      <c r="H286" t="e">
        <f t="shared" si="520"/>
        <v>#DIV/0!</v>
      </c>
      <c r="I286" t="e">
        <f t="shared" si="520"/>
        <v>#DIV/0!</v>
      </c>
      <c r="J286" t="e">
        <f t="shared" si="520"/>
        <v>#DIV/0!</v>
      </c>
      <c r="K286" t="e">
        <f t="shared" si="520"/>
        <v>#DIV/0!</v>
      </c>
      <c r="L286" t="e">
        <f t="array" ref="L286">MMULT(MMULT(B286:E286,Rinv_neu),TRANSPOSE(B286:E286))</f>
        <v>#NAME?</v>
      </c>
      <c r="M286" t="e">
        <f t="shared" ref="M286" si="549">(A286-0.5)/N_</f>
        <v>#NAME?</v>
      </c>
      <c r="N286" t="e">
        <f t="shared" ref="N286" si="550">_xlfn.CHISQ.INV(M286,m_)</f>
        <v>#NAME?</v>
      </c>
      <c r="Q286" s="5">
        <f t="shared" si="546"/>
        <v>196</v>
      </c>
      <c r="R286" s="177"/>
      <c r="S286" s="95"/>
      <c r="T286" s="95"/>
      <c r="U286" s="95"/>
      <c r="V286" s="95"/>
      <c r="W286" s="96"/>
      <c r="X286" s="92"/>
      <c r="Y286" s="92"/>
      <c r="Z286" s="96"/>
      <c r="AA286" s="94"/>
      <c r="AB286" s="94"/>
    </row>
    <row r="287" spans="1:28" x14ac:dyDescent="0.25">
      <c r="A287" s="5">
        <f t="shared" si="539"/>
        <v>263</v>
      </c>
      <c r="B287" t="e">
        <f t="shared" si="520"/>
        <v>#DIV/0!</v>
      </c>
      <c r="C287" t="e">
        <f t="shared" si="520"/>
        <v>#DIV/0!</v>
      </c>
      <c r="D287" t="e">
        <f t="shared" si="520"/>
        <v>#DIV/0!</v>
      </c>
      <c r="E287" t="e">
        <f t="shared" si="520"/>
        <v>#DIV/0!</v>
      </c>
      <c r="F287" t="e">
        <f t="shared" si="520"/>
        <v>#DIV/0!</v>
      </c>
      <c r="G287" t="e">
        <f t="shared" si="520"/>
        <v>#DIV/0!</v>
      </c>
      <c r="H287" t="e">
        <f t="shared" si="520"/>
        <v>#DIV/0!</v>
      </c>
      <c r="I287" t="e">
        <f t="shared" si="520"/>
        <v>#DIV/0!</v>
      </c>
      <c r="J287" t="e">
        <f t="shared" si="520"/>
        <v>#DIV/0!</v>
      </c>
      <c r="K287" t="e">
        <f t="shared" si="520"/>
        <v>#DIV/0!</v>
      </c>
      <c r="L287" t="e">
        <f t="array" ref="L287">MMULT(MMULT(B287:E287,Rinv_neu),TRANSPOSE(B287:E287))</f>
        <v>#NAME?</v>
      </c>
      <c r="M287" t="e">
        <f t="shared" ref="M287" si="551">(A287-0.5)/N_</f>
        <v>#NAME?</v>
      </c>
      <c r="N287" t="e">
        <f t="shared" ref="N287" si="552">_xlfn.CHISQ.INV(M287,m_)</f>
        <v>#NAME?</v>
      </c>
      <c r="Q287" s="5">
        <f t="shared" si="546"/>
        <v>197</v>
      </c>
      <c r="R287" s="177"/>
      <c r="S287" s="95"/>
      <c r="T287" s="95"/>
      <c r="U287" s="95"/>
      <c r="V287" s="95"/>
      <c r="W287" s="96"/>
      <c r="X287" s="92"/>
      <c r="Y287" s="92"/>
      <c r="Z287" s="96"/>
      <c r="AA287" s="94"/>
      <c r="AB287" s="94"/>
    </row>
    <row r="288" spans="1:28" x14ac:dyDescent="0.25">
      <c r="A288" s="5">
        <f t="shared" si="539"/>
        <v>264</v>
      </c>
      <c r="B288" t="e">
        <f t="shared" si="520"/>
        <v>#DIV/0!</v>
      </c>
      <c r="C288" t="e">
        <f t="shared" si="520"/>
        <v>#DIV/0!</v>
      </c>
      <c r="D288" t="e">
        <f t="shared" si="520"/>
        <v>#DIV/0!</v>
      </c>
      <c r="E288" t="e">
        <f t="shared" si="520"/>
        <v>#DIV/0!</v>
      </c>
      <c r="F288" t="e">
        <f t="shared" si="520"/>
        <v>#DIV/0!</v>
      </c>
      <c r="G288" t="e">
        <f t="shared" si="520"/>
        <v>#DIV/0!</v>
      </c>
      <c r="H288" t="e">
        <f t="shared" si="520"/>
        <v>#DIV/0!</v>
      </c>
      <c r="I288" t="e">
        <f t="shared" si="520"/>
        <v>#DIV/0!</v>
      </c>
      <c r="J288" t="e">
        <f t="shared" si="520"/>
        <v>#DIV/0!</v>
      </c>
      <c r="K288" t="e">
        <f t="shared" si="520"/>
        <v>#DIV/0!</v>
      </c>
      <c r="L288" t="e">
        <f t="array" ref="L288">MMULT(MMULT(B288:E288,Rinv_neu),TRANSPOSE(B288:E288))</f>
        <v>#NAME?</v>
      </c>
      <c r="M288" t="e">
        <f t="shared" ref="M288" si="553">(A288-0.5)/N_</f>
        <v>#NAME?</v>
      </c>
      <c r="N288" t="e">
        <f t="shared" ref="N288" si="554">_xlfn.CHISQ.INV(M288,m_)</f>
        <v>#NAME?</v>
      </c>
      <c r="Q288" s="5">
        <f t="shared" si="546"/>
        <v>198</v>
      </c>
      <c r="R288" s="177"/>
      <c r="S288" s="95"/>
      <c r="T288" s="95"/>
      <c r="U288" s="95"/>
      <c r="V288" s="95"/>
      <c r="W288" s="96"/>
      <c r="X288" s="92"/>
      <c r="Y288" s="92"/>
      <c r="Z288" s="96"/>
      <c r="AA288" s="94"/>
      <c r="AB288" s="94"/>
    </row>
    <row r="289" spans="1:28" x14ac:dyDescent="0.25">
      <c r="A289" s="5">
        <f t="shared" si="539"/>
        <v>265</v>
      </c>
      <c r="B289" t="e">
        <f t="shared" ref="B289:K304" si="555">(S355-S$86)/S$87</f>
        <v>#DIV/0!</v>
      </c>
      <c r="C289" t="e">
        <f t="shared" si="555"/>
        <v>#DIV/0!</v>
      </c>
      <c r="D289" t="e">
        <f t="shared" si="555"/>
        <v>#DIV/0!</v>
      </c>
      <c r="E289" t="e">
        <f t="shared" si="555"/>
        <v>#DIV/0!</v>
      </c>
      <c r="F289" t="e">
        <f t="shared" si="555"/>
        <v>#DIV/0!</v>
      </c>
      <c r="G289" t="e">
        <f t="shared" si="555"/>
        <v>#DIV/0!</v>
      </c>
      <c r="H289" t="e">
        <f t="shared" si="555"/>
        <v>#DIV/0!</v>
      </c>
      <c r="I289" t="e">
        <f t="shared" si="555"/>
        <v>#DIV/0!</v>
      </c>
      <c r="J289" t="e">
        <f t="shared" si="555"/>
        <v>#DIV/0!</v>
      </c>
      <c r="K289" t="e">
        <f t="shared" si="555"/>
        <v>#DIV/0!</v>
      </c>
      <c r="L289" t="e">
        <f t="array" ref="L289">MMULT(MMULT(B289:E289,Rinv_neu),TRANSPOSE(B289:E289))</f>
        <v>#NAME?</v>
      </c>
      <c r="M289" t="e">
        <f t="shared" ref="M289" si="556">(A289-0.5)/N_</f>
        <v>#NAME?</v>
      </c>
      <c r="N289" t="e">
        <f t="shared" ref="N289" si="557">_xlfn.CHISQ.INV(M289,m_)</f>
        <v>#NAME?</v>
      </c>
      <c r="Q289" s="5">
        <f t="shared" si="546"/>
        <v>199</v>
      </c>
      <c r="R289" s="177"/>
      <c r="S289" s="95"/>
      <c r="T289" s="95"/>
      <c r="U289" s="95"/>
      <c r="V289" s="95"/>
      <c r="W289" s="96"/>
      <c r="X289" s="92"/>
      <c r="Y289" s="92"/>
      <c r="Z289" s="96"/>
      <c r="AA289" s="94"/>
      <c r="AB289" s="94"/>
    </row>
    <row r="290" spans="1:28" x14ac:dyDescent="0.25">
      <c r="A290" s="5">
        <f t="shared" si="539"/>
        <v>266</v>
      </c>
      <c r="B290" t="e">
        <f t="shared" si="555"/>
        <v>#DIV/0!</v>
      </c>
      <c r="C290" t="e">
        <f t="shared" si="555"/>
        <v>#DIV/0!</v>
      </c>
      <c r="D290" t="e">
        <f t="shared" si="555"/>
        <v>#DIV/0!</v>
      </c>
      <c r="E290" t="e">
        <f t="shared" si="555"/>
        <v>#DIV/0!</v>
      </c>
      <c r="F290" t="e">
        <f t="shared" si="555"/>
        <v>#DIV/0!</v>
      </c>
      <c r="G290" t="e">
        <f t="shared" si="555"/>
        <v>#DIV/0!</v>
      </c>
      <c r="H290" t="e">
        <f t="shared" si="555"/>
        <v>#DIV/0!</v>
      </c>
      <c r="I290" t="e">
        <f t="shared" si="555"/>
        <v>#DIV/0!</v>
      </c>
      <c r="J290" t="e">
        <f t="shared" si="555"/>
        <v>#DIV/0!</v>
      </c>
      <c r="K290" t="e">
        <f t="shared" si="555"/>
        <v>#DIV/0!</v>
      </c>
      <c r="L290" t="e">
        <f t="array" ref="L290">MMULT(MMULT(B290:E290,Rinv_neu),TRANSPOSE(B290:E290))</f>
        <v>#NAME?</v>
      </c>
      <c r="M290" t="e">
        <f t="shared" ref="M290" si="558">(A290-0.5)/N_</f>
        <v>#NAME?</v>
      </c>
      <c r="N290" t="e">
        <f t="shared" ref="N290" si="559">_xlfn.CHISQ.INV(M290,m_)</f>
        <v>#NAME?</v>
      </c>
      <c r="Q290" s="5">
        <f t="shared" si="546"/>
        <v>200</v>
      </c>
      <c r="R290" s="177"/>
      <c r="S290" s="95"/>
      <c r="T290" s="95"/>
      <c r="U290" s="95"/>
      <c r="V290" s="95"/>
      <c r="W290" s="96"/>
      <c r="X290" s="92"/>
      <c r="Y290" s="92"/>
      <c r="Z290" s="96"/>
      <c r="AA290" s="94"/>
      <c r="AB290" s="94"/>
    </row>
    <row r="291" spans="1:28" x14ac:dyDescent="0.25">
      <c r="A291" s="5">
        <f t="shared" si="539"/>
        <v>267</v>
      </c>
      <c r="B291" t="e">
        <f t="shared" si="555"/>
        <v>#DIV/0!</v>
      </c>
      <c r="C291" t="e">
        <f t="shared" si="555"/>
        <v>#DIV/0!</v>
      </c>
      <c r="D291" t="e">
        <f t="shared" si="555"/>
        <v>#DIV/0!</v>
      </c>
      <c r="E291" t="e">
        <f t="shared" si="555"/>
        <v>#DIV/0!</v>
      </c>
      <c r="F291" t="e">
        <f t="shared" si="555"/>
        <v>#DIV/0!</v>
      </c>
      <c r="G291" t="e">
        <f t="shared" si="555"/>
        <v>#DIV/0!</v>
      </c>
      <c r="H291" t="e">
        <f t="shared" si="555"/>
        <v>#DIV/0!</v>
      </c>
      <c r="I291" t="e">
        <f t="shared" si="555"/>
        <v>#DIV/0!</v>
      </c>
      <c r="J291" t="e">
        <f t="shared" si="555"/>
        <v>#DIV/0!</v>
      </c>
      <c r="K291" t="e">
        <f t="shared" si="555"/>
        <v>#DIV/0!</v>
      </c>
      <c r="L291" t="e">
        <f t="array" ref="L291">MMULT(MMULT(B291:E291,Rinv_neu),TRANSPOSE(B291:E291))</f>
        <v>#NAME?</v>
      </c>
      <c r="M291" t="e">
        <f t="shared" ref="M291" si="560">(A291-0.5)/N_</f>
        <v>#NAME?</v>
      </c>
      <c r="N291" t="e">
        <f t="shared" ref="N291" si="561">_xlfn.CHISQ.INV(M291,m_)</f>
        <v>#NAME?</v>
      </c>
      <c r="Q291" s="5">
        <f t="shared" si="546"/>
        <v>201</v>
      </c>
      <c r="R291" s="177"/>
      <c r="S291" s="95"/>
      <c r="T291" s="95"/>
      <c r="U291" s="95"/>
      <c r="V291" s="95"/>
      <c r="W291" s="96"/>
      <c r="X291" s="92"/>
      <c r="Y291" s="92"/>
      <c r="Z291" s="96"/>
      <c r="AA291" s="94"/>
      <c r="AB291" s="94"/>
    </row>
    <row r="292" spans="1:28" x14ac:dyDescent="0.25">
      <c r="A292" s="5">
        <f t="shared" si="539"/>
        <v>268</v>
      </c>
      <c r="B292" t="e">
        <f t="shared" si="555"/>
        <v>#DIV/0!</v>
      </c>
      <c r="C292" t="e">
        <f t="shared" si="555"/>
        <v>#DIV/0!</v>
      </c>
      <c r="D292" t="e">
        <f t="shared" si="555"/>
        <v>#DIV/0!</v>
      </c>
      <c r="E292" t="e">
        <f t="shared" si="555"/>
        <v>#DIV/0!</v>
      </c>
      <c r="F292" t="e">
        <f t="shared" si="555"/>
        <v>#DIV/0!</v>
      </c>
      <c r="G292" t="e">
        <f t="shared" si="555"/>
        <v>#DIV/0!</v>
      </c>
      <c r="H292" t="e">
        <f t="shared" si="555"/>
        <v>#DIV/0!</v>
      </c>
      <c r="I292" t="e">
        <f t="shared" si="555"/>
        <v>#DIV/0!</v>
      </c>
      <c r="J292" t="e">
        <f t="shared" si="555"/>
        <v>#DIV/0!</v>
      </c>
      <c r="K292" t="e">
        <f t="shared" si="555"/>
        <v>#DIV/0!</v>
      </c>
      <c r="L292" t="e">
        <f t="array" ref="L292">MMULT(MMULT(B292:E292,Rinv_neu),TRANSPOSE(B292:E292))</f>
        <v>#NAME?</v>
      </c>
      <c r="M292" t="e">
        <f t="shared" ref="M292" si="562">(A292-0.5)/N_</f>
        <v>#NAME?</v>
      </c>
      <c r="N292" t="e">
        <f t="shared" ref="N292" si="563">_xlfn.CHISQ.INV(M292,m_)</f>
        <v>#NAME?</v>
      </c>
      <c r="Q292" s="5">
        <f t="shared" si="546"/>
        <v>202</v>
      </c>
      <c r="R292" s="177"/>
      <c r="S292" s="95"/>
      <c r="T292" s="95"/>
      <c r="U292" s="95"/>
      <c r="V292" s="95"/>
      <c r="W292" s="96"/>
      <c r="X292" s="92"/>
      <c r="Y292" s="92"/>
      <c r="Z292" s="96"/>
      <c r="AA292" s="94"/>
      <c r="AB292" s="94"/>
    </row>
    <row r="293" spans="1:28" x14ac:dyDescent="0.25">
      <c r="A293" s="5">
        <f t="shared" si="539"/>
        <v>269</v>
      </c>
      <c r="B293" t="e">
        <f t="shared" si="555"/>
        <v>#DIV/0!</v>
      </c>
      <c r="C293" t="e">
        <f t="shared" si="555"/>
        <v>#DIV/0!</v>
      </c>
      <c r="D293" t="e">
        <f t="shared" si="555"/>
        <v>#DIV/0!</v>
      </c>
      <c r="E293" t="e">
        <f t="shared" si="555"/>
        <v>#DIV/0!</v>
      </c>
      <c r="F293" t="e">
        <f t="shared" si="555"/>
        <v>#DIV/0!</v>
      </c>
      <c r="G293" t="e">
        <f t="shared" si="555"/>
        <v>#DIV/0!</v>
      </c>
      <c r="H293" t="e">
        <f t="shared" si="555"/>
        <v>#DIV/0!</v>
      </c>
      <c r="I293" t="e">
        <f t="shared" si="555"/>
        <v>#DIV/0!</v>
      </c>
      <c r="J293" t="e">
        <f t="shared" si="555"/>
        <v>#DIV/0!</v>
      </c>
      <c r="K293" t="e">
        <f t="shared" si="555"/>
        <v>#DIV/0!</v>
      </c>
      <c r="L293" t="e">
        <f t="array" ref="L293">MMULT(MMULT(B293:E293,Rinv_neu),TRANSPOSE(B293:E293))</f>
        <v>#NAME?</v>
      </c>
      <c r="M293" t="e">
        <f t="shared" ref="M293" si="564">(A293-0.5)/N_</f>
        <v>#NAME?</v>
      </c>
      <c r="N293" t="e">
        <f t="shared" ref="N293" si="565">_xlfn.CHISQ.INV(M293,m_)</f>
        <v>#NAME?</v>
      </c>
      <c r="Q293" s="5">
        <f t="shared" si="546"/>
        <v>203</v>
      </c>
      <c r="R293" s="177"/>
      <c r="S293" s="95"/>
      <c r="T293" s="95"/>
      <c r="U293" s="95"/>
      <c r="V293" s="95"/>
      <c r="W293" s="96"/>
      <c r="X293" s="92"/>
      <c r="Y293" s="92"/>
      <c r="Z293" s="96"/>
      <c r="AA293" s="94"/>
      <c r="AB293" s="94"/>
    </row>
    <row r="294" spans="1:28" x14ac:dyDescent="0.25">
      <c r="A294" s="5">
        <f t="shared" si="539"/>
        <v>270</v>
      </c>
      <c r="B294" t="e">
        <f t="shared" si="555"/>
        <v>#DIV/0!</v>
      </c>
      <c r="C294" t="e">
        <f t="shared" si="555"/>
        <v>#DIV/0!</v>
      </c>
      <c r="D294" t="e">
        <f t="shared" si="555"/>
        <v>#DIV/0!</v>
      </c>
      <c r="E294" t="e">
        <f t="shared" si="555"/>
        <v>#DIV/0!</v>
      </c>
      <c r="F294" t="e">
        <f t="shared" si="555"/>
        <v>#DIV/0!</v>
      </c>
      <c r="G294" t="e">
        <f t="shared" si="555"/>
        <v>#DIV/0!</v>
      </c>
      <c r="H294" t="e">
        <f t="shared" si="555"/>
        <v>#DIV/0!</v>
      </c>
      <c r="I294" t="e">
        <f t="shared" si="555"/>
        <v>#DIV/0!</v>
      </c>
      <c r="J294" t="e">
        <f t="shared" si="555"/>
        <v>#DIV/0!</v>
      </c>
      <c r="K294" t="e">
        <f t="shared" si="555"/>
        <v>#DIV/0!</v>
      </c>
      <c r="L294" t="e">
        <f t="array" ref="L294">MMULT(MMULT(B294:E294,Rinv_neu),TRANSPOSE(B294:E294))</f>
        <v>#NAME?</v>
      </c>
      <c r="M294" t="e">
        <f t="shared" ref="M294" si="566">(A294-0.5)/N_</f>
        <v>#NAME?</v>
      </c>
      <c r="N294" t="e">
        <f t="shared" ref="N294" si="567">_xlfn.CHISQ.INV(M294,m_)</f>
        <v>#NAME?</v>
      </c>
      <c r="Q294" s="5">
        <f t="shared" si="546"/>
        <v>204</v>
      </c>
      <c r="R294" s="177"/>
      <c r="S294" s="95"/>
      <c r="T294" s="95"/>
      <c r="U294" s="95"/>
      <c r="V294" s="95"/>
      <c r="W294" s="96"/>
      <c r="X294" s="92"/>
      <c r="Y294" s="92"/>
      <c r="Z294" s="96"/>
      <c r="AA294" s="94"/>
      <c r="AB294" s="94"/>
    </row>
    <row r="295" spans="1:28" x14ac:dyDescent="0.25">
      <c r="A295" s="5">
        <f t="shared" si="539"/>
        <v>271</v>
      </c>
      <c r="B295" t="e">
        <f t="shared" si="555"/>
        <v>#DIV/0!</v>
      </c>
      <c r="C295" t="e">
        <f t="shared" si="555"/>
        <v>#DIV/0!</v>
      </c>
      <c r="D295" t="e">
        <f t="shared" si="555"/>
        <v>#DIV/0!</v>
      </c>
      <c r="E295" t="e">
        <f t="shared" si="555"/>
        <v>#DIV/0!</v>
      </c>
      <c r="F295" t="e">
        <f t="shared" si="555"/>
        <v>#DIV/0!</v>
      </c>
      <c r="G295" t="e">
        <f t="shared" si="555"/>
        <v>#DIV/0!</v>
      </c>
      <c r="H295" t="e">
        <f t="shared" si="555"/>
        <v>#DIV/0!</v>
      </c>
      <c r="I295" t="e">
        <f t="shared" si="555"/>
        <v>#DIV/0!</v>
      </c>
      <c r="J295" t="e">
        <f t="shared" si="555"/>
        <v>#DIV/0!</v>
      </c>
      <c r="K295" t="e">
        <f t="shared" si="555"/>
        <v>#DIV/0!</v>
      </c>
      <c r="L295" t="e">
        <f t="array" ref="L295">MMULT(MMULT(B295:E295,Rinv_neu),TRANSPOSE(B295:E295))</f>
        <v>#NAME?</v>
      </c>
      <c r="M295" t="e">
        <f t="shared" ref="M295" si="568">(A295-0.5)/N_</f>
        <v>#NAME?</v>
      </c>
      <c r="N295" t="e">
        <f t="shared" ref="N295" si="569">_xlfn.CHISQ.INV(M295,m_)</f>
        <v>#NAME?</v>
      </c>
      <c r="Q295" s="5">
        <f t="shared" si="546"/>
        <v>205</v>
      </c>
      <c r="R295" s="177"/>
      <c r="S295" s="95"/>
      <c r="T295" s="95"/>
      <c r="U295" s="95"/>
      <c r="V295" s="95"/>
      <c r="W295" s="96"/>
      <c r="X295" s="92"/>
      <c r="Y295" s="92"/>
      <c r="Z295" s="96"/>
      <c r="AA295" s="94"/>
      <c r="AB295" s="94"/>
    </row>
    <row r="296" spans="1:28" x14ac:dyDescent="0.25">
      <c r="A296" s="5">
        <f t="shared" si="539"/>
        <v>272</v>
      </c>
      <c r="B296" t="e">
        <f t="shared" si="555"/>
        <v>#DIV/0!</v>
      </c>
      <c r="C296" t="e">
        <f t="shared" si="555"/>
        <v>#DIV/0!</v>
      </c>
      <c r="D296" t="e">
        <f t="shared" si="555"/>
        <v>#DIV/0!</v>
      </c>
      <c r="E296" t="e">
        <f t="shared" si="555"/>
        <v>#DIV/0!</v>
      </c>
      <c r="F296" t="e">
        <f t="shared" si="555"/>
        <v>#DIV/0!</v>
      </c>
      <c r="G296" t="e">
        <f t="shared" si="555"/>
        <v>#DIV/0!</v>
      </c>
      <c r="H296" t="e">
        <f t="shared" si="555"/>
        <v>#DIV/0!</v>
      </c>
      <c r="I296" t="e">
        <f t="shared" si="555"/>
        <v>#DIV/0!</v>
      </c>
      <c r="J296" t="e">
        <f t="shared" si="555"/>
        <v>#DIV/0!</v>
      </c>
      <c r="K296" t="e">
        <f t="shared" si="555"/>
        <v>#DIV/0!</v>
      </c>
      <c r="L296" t="e">
        <f t="array" ref="L296">MMULT(MMULT(B296:E296,Rinv_neu),TRANSPOSE(B296:E296))</f>
        <v>#NAME?</v>
      </c>
      <c r="M296" t="e">
        <f t="shared" ref="M296" si="570">(A296-0.5)/N_</f>
        <v>#NAME?</v>
      </c>
      <c r="N296" t="e">
        <f t="shared" ref="N296" si="571">_xlfn.CHISQ.INV(M296,m_)</f>
        <v>#NAME?</v>
      </c>
      <c r="Q296" s="5">
        <f t="shared" si="546"/>
        <v>206</v>
      </c>
      <c r="R296" s="177"/>
      <c r="S296" s="95"/>
      <c r="T296" s="95"/>
      <c r="U296" s="95"/>
      <c r="V296" s="95"/>
      <c r="W296" s="96"/>
      <c r="X296" s="92"/>
      <c r="Y296" s="92"/>
      <c r="Z296" s="96"/>
      <c r="AA296" s="94"/>
      <c r="AB296" s="94"/>
    </row>
    <row r="297" spans="1:28" x14ac:dyDescent="0.25">
      <c r="A297" s="5">
        <f t="shared" si="539"/>
        <v>273</v>
      </c>
      <c r="B297" t="e">
        <f t="shared" si="555"/>
        <v>#DIV/0!</v>
      </c>
      <c r="C297" t="e">
        <f t="shared" si="555"/>
        <v>#DIV/0!</v>
      </c>
      <c r="D297" t="e">
        <f t="shared" si="555"/>
        <v>#DIV/0!</v>
      </c>
      <c r="E297" t="e">
        <f t="shared" si="555"/>
        <v>#DIV/0!</v>
      </c>
      <c r="F297" t="e">
        <f t="shared" si="555"/>
        <v>#DIV/0!</v>
      </c>
      <c r="G297" t="e">
        <f t="shared" si="555"/>
        <v>#DIV/0!</v>
      </c>
      <c r="H297" t="e">
        <f t="shared" si="555"/>
        <v>#DIV/0!</v>
      </c>
      <c r="I297" t="e">
        <f t="shared" si="555"/>
        <v>#DIV/0!</v>
      </c>
      <c r="J297" t="e">
        <f t="shared" si="555"/>
        <v>#DIV/0!</v>
      </c>
      <c r="K297" t="e">
        <f t="shared" si="555"/>
        <v>#DIV/0!</v>
      </c>
      <c r="L297" t="e">
        <f t="array" ref="L297">MMULT(MMULT(B297:E297,Rinv_neu),TRANSPOSE(B297:E297))</f>
        <v>#NAME?</v>
      </c>
      <c r="M297" t="e">
        <f t="shared" ref="M297" si="572">(A297-0.5)/N_</f>
        <v>#NAME?</v>
      </c>
      <c r="N297" t="e">
        <f t="shared" ref="N297" si="573">_xlfn.CHISQ.INV(M297,m_)</f>
        <v>#NAME?</v>
      </c>
      <c r="Q297" s="5">
        <f t="shared" si="546"/>
        <v>207</v>
      </c>
      <c r="R297" s="177"/>
      <c r="S297" s="95"/>
      <c r="T297" s="95"/>
      <c r="U297" s="95"/>
      <c r="V297" s="95"/>
      <c r="W297" s="96"/>
      <c r="X297" s="92"/>
      <c r="Y297" s="92"/>
      <c r="Z297" s="96"/>
      <c r="AA297" s="94"/>
      <c r="AB297" s="94"/>
    </row>
    <row r="298" spans="1:28" x14ac:dyDescent="0.25">
      <c r="A298" s="5">
        <f t="shared" si="539"/>
        <v>274</v>
      </c>
      <c r="B298" t="e">
        <f t="shared" si="555"/>
        <v>#DIV/0!</v>
      </c>
      <c r="C298" t="e">
        <f t="shared" si="555"/>
        <v>#DIV/0!</v>
      </c>
      <c r="D298" t="e">
        <f t="shared" si="555"/>
        <v>#DIV/0!</v>
      </c>
      <c r="E298" t="e">
        <f t="shared" si="555"/>
        <v>#DIV/0!</v>
      </c>
      <c r="F298" t="e">
        <f t="shared" si="555"/>
        <v>#DIV/0!</v>
      </c>
      <c r="G298" t="e">
        <f t="shared" si="555"/>
        <v>#DIV/0!</v>
      </c>
      <c r="H298" t="e">
        <f t="shared" si="555"/>
        <v>#DIV/0!</v>
      </c>
      <c r="I298" t="e">
        <f t="shared" si="555"/>
        <v>#DIV/0!</v>
      </c>
      <c r="J298" t="e">
        <f t="shared" si="555"/>
        <v>#DIV/0!</v>
      </c>
      <c r="K298" t="e">
        <f t="shared" si="555"/>
        <v>#DIV/0!</v>
      </c>
      <c r="L298" t="e">
        <f t="array" ref="L298">MMULT(MMULT(B298:E298,Rinv_neu),TRANSPOSE(B298:E298))</f>
        <v>#NAME?</v>
      </c>
      <c r="M298" t="e">
        <f t="shared" ref="M298" si="574">(A298-0.5)/N_</f>
        <v>#NAME?</v>
      </c>
      <c r="N298" t="e">
        <f t="shared" ref="N298" si="575">_xlfn.CHISQ.INV(M298,m_)</f>
        <v>#NAME?</v>
      </c>
      <c r="Q298" s="5">
        <f t="shared" si="546"/>
        <v>208</v>
      </c>
      <c r="R298" s="177"/>
      <c r="S298" s="95"/>
      <c r="T298" s="95"/>
      <c r="U298" s="95"/>
      <c r="V298" s="95"/>
      <c r="W298" s="96"/>
      <c r="X298" s="92"/>
      <c r="Y298" s="92"/>
      <c r="Z298" s="96"/>
      <c r="AA298" s="94"/>
      <c r="AB298" s="94"/>
    </row>
    <row r="299" spans="1:28" x14ac:dyDescent="0.25">
      <c r="A299" s="5">
        <f t="shared" si="539"/>
        <v>275</v>
      </c>
      <c r="B299" t="e">
        <f t="shared" si="555"/>
        <v>#DIV/0!</v>
      </c>
      <c r="C299" t="e">
        <f t="shared" si="555"/>
        <v>#DIV/0!</v>
      </c>
      <c r="D299" t="e">
        <f t="shared" si="555"/>
        <v>#DIV/0!</v>
      </c>
      <c r="E299" t="e">
        <f t="shared" si="555"/>
        <v>#DIV/0!</v>
      </c>
      <c r="F299" t="e">
        <f t="shared" si="555"/>
        <v>#DIV/0!</v>
      </c>
      <c r="G299" t="e">
        <f t="shared" si="555"/>
        <v>#DIV/0!</v>
      </c>
      <c r="H299" t="e">
        <f t="shared" si="555"/>
        <v>#DIV/0!</v>
      </c>
      <c r="I299" t="e">
        <f t="shared" si="555"/>
        <v>#DIV/0!</v>
      </c>
      <c r="J299" t="e">
        <f t="shared" si="555"/>
        <v>#DIV/0!</v>
      </c>
      <c r="K299" t="e">
        <f t="shared" si="555"/>
        <v>#DIV/0!</v>
      </c>
      <c r="L299" t="e">
        <f t="array" ref="L299">MMULT(MMULT(B299:E299,Rinv_neu),TRANSPOSE(B299:E299))</f>
        <v>#NAME?</v>
      </c>
      <c r="M299" t="e">
        <f t="shared" ref="M299" si="576">(A299-0.5)/N_</f>
        <v>#NAME?</v>
      </c>
      <c r="N299" t="e">
        <f t="shared" ref="N299" si="577">_xlfn.CHISQ.INV(M299,m_)</f>
        <v>#NAME?</v>
      </c>
      <c r="Q299" s="5">
        <f t="shared" si="546"/>
        <v>209</v>
      </c>
      <c r="R299" s="177"/>
      <c r="S299" s="95"/>
      <c r="T299" s="95"/>
      <c r="U299" s="95"/>
      <c r="V299" s="95"/>
      <c r="W299" s="96"/>
      <c r="X299" s="92"/>
      <c r="Y299" s="92"/>
      <c r="Z299" s="96"/>
      <c r="AA299" s="94"/>
      <c r="AB299" s="94"/>
    </row>
    <row r="300" spans="1:28" x14ac:dyDescent="0.25">
      <c r="A300" s="5">
        <f t="shared" si="539"/>
        <v>276</v>
      </c>
      <c r="B300" t="e">
        <f t="shared" si="555"/>
        <v>#DIV/0!</v>
      </c>
      <c r="C300" t="e">
        <f t="shared" si="555"/>
        <v>#DIV/0!</v>
      </c>
      <c r="D300" t="e">
        <f t="shared" si="555"/>
        <v>#DIV/0!</v>
      </c>
      <c r="E300" t="e">
        <f t="shared" si="555"/>
        <v>#DIV/0!</v>
      </c>
      <c r="F300" t="e">
        <f t="shared" si="555"/>
        <v>#DIV/0!</v>
      </c>
      <c r="G300" t="e">
        <f t="shared" si="555"/>
        <v>#DIV/0!</v>
      </c>
      <c r="H300" t="e">
        <f t="shared" si="555"/>
        <v>#DIV/0!</v>
      </c>
      <c r="I300" t="e">
        <f t="shared" si="555"/>
        <v>#DIV/0!</v>
      </c>
      <c r="J300" t="e">
        <f t="shared" si="555"/>
        <v>#DIV/0!</v>
      </c>
      <c r="K300" t="e">
        <f t="shared" si="555"/>
        <v>#DIV/0!</v>
      </c>
      <c r="L300" t="e">
        <f t="array" ref="L300">MMULT(MMULT(B300:E300,Rinv_neu),TRANSPOSE(B300:E300))</f>
        <v>#NAME?</v>
      </c>
      <c r="M300" t="e">
        <f t="shared" ref="M300" si="578">(A300-0.5)/N_</f>
        <v>#NAME?</v>
      </c>
      <c r="N300" t="e">
        <f t="shared" ref="N300" si="579">_xlfn.CHISQ.INV(M300,m_)</f>
        <v>#NAME?</v>
      </c>
      <c r="Q300" s="5">
        <f t="shared" si="546"/>
        <v>210</v>
      </c>
      <c r="R300" s="177"/>
      <c r="S300" s="95"/>
      <c r="T300" s="95"/>
      <c r="U300" s="95"/>
      <c r="V300" s="95"/>
      <c r="W300" s="96"/>
      <c r="X300" s="92"/>
      <c r="Y300" s="92"/>
      <c r="Z300" s="96"/>
      <c r="AA300" s="94"/>
      <c r="AB300" s="94"/>
    </row>
    <row r="301" spans="1:28" x14ac:dyDescent="0.25">
      <c r="A301" s="5">
        <f t="shared" si="539"/>
        <v>277</v>
      </c>
      <c r="B301" t="e">
        <f t="shared" si="555"/>
        <v>#DIV/0!</v>
      </c>
      <c r="C301" t="e">
        <f t="shared" si="555"/>
        <v>#DIV/0!</v>
      </c>
      <c r="D301" t="e">
        <f t="shared" si="555"/>
        <v>#DIV/0!</v>
      </c>
      <c r="E301" t="e">
        <f t="shared" si="555"/>
        <v>#DIV/0!</v>
      </c>
      <c r="F301" t="e">
        <f t="shared" si="555"/>
        <v>#DIV/0!</v>
      </c>
      <c r="G301" t="e">
        <f t="shared" si="555"/>
        <v>#DIV/0!</v>
      </c>
      <c r="H301" t="e">
        <f t="shared" si="555"/>
        <v>#DIV/0!</v>
      </c>
      <c r="I301" t="e">
        <f t="shared" si="555"/>
        <v>#DIV/0!</v>
      </c>
      <c r="J301" t="e">
        <f t="shared" si="555"/>
        <v>#DIV/0!</v>
      </c>
      <c r="K301" t="e">
        <f t="shared" si="555"/>
        <v>#DIV/0!</v>
      </c>
      <c r="L301" t="e">
        <f t="array" ref="L301">MMULT(MMULT(B301:E301,Rinv_neu),TRANSPOSE(B301:E301))</f>
        <v>#NAME?</v>
      </c>
      <c r="M301" t="e">
        <f t="shared" ref="M301" si="580">(A301-0.5)/N_</f>
        <v>#NAME?</v>
      </c>
      <c r="N301" t="e">
        <f t="shared" ref="N301" si="581">_xlfn.CHISQ.INV(M301,m_)</f>
        <v>#NAME?</v>
      </c>
      <c r="Q301" s="5">
        <f t="shared" si="546"/>
        <v>211</v>
      </c>
      <c r="R301" s="177"/>
      <c r="S301" s="95"/>
      <c r="T301" s="95"/>
      <c r="U301" s="95"/>
      <c r="V301" s="95"/>
      <c r="W301" s="96"/>
      <c r="X301" s="92"/>
      <c r="Y301" s="92"/>
      <c r="Z301" s="96"/>
      <c r="AA301" s="94"/>
      <c r="AB301" s="94"/>
    </row>
    <row r="302" spans="1:28" x14ac:dyDescent="0.25">
      <c r="A302" s="5">
        <f t="shared" si="539"/>
        <v>278</v>
      </c>
      <c r="B302" t="e">
        <f t="shared" si="555"/>
        <v>#DIV/0!</v>
      </c>
      <c r="C302" t="e">
        <f t="shared" si="555"/>
        <v>#DIV/0!</v>
      </c>
      <c r="D302" t="e">
        <f t="shared" si="555"/>
        <v>#DIV/0!</v>
      </c>
      <c r="E302" t="e">
        <f t="shared" si="555"/>
        <v>#DIV/0!</v>
      </c>
      <c r="F302" t="e">
        <f t="shared" si="555"/>
        <v>#DIV/0!</v>
      </c>
      <c r="G302" t="e">
        <f t="shared" si="555"/>
        <v>#DIV/0!</v>
      </c>
      <c r="H302" t="e">
        <f t="shared" si="555"/>
        <v>#DIV/0!</v>
      </c>
      <c r="I302" t="e">
        <f t="shared" si="555"/>
        <v>#DIV/0!</v>
      </c>
      <c r="J302" t="e">
        <f t="shared" si="555"/>
        <v>#DIV/0!</v>
      </c>
      <c r="K302" t="e">
        <f t="shared" si="555"/>
        <v>#DIV/0!</v>
      </c>
      <c r="L302" t="e">
        <f t="array" ref="L302">MMULT(MMULT(B302:E302,Rinv_neu),TRANSPOSE(B302:E302))</f>
        <v>#NAME?</v>
      </c>
      <c r="M302" t="e">
        <f t="shared" ref="M302" si="582">(A302-0.5)/N_</f>
        <v>#NAME?</v>
      </c>
      <c r="N302" t="e">
        <f t="shared" ref="N302" si="583">_xlfn.CHISQ.INV(M302,m_)</f>
        <v>#NAME?</v>
      </c>
      <c r="Q302" s="5">
        <f t="shared" si="546"/>
        <v>212</v>
      </c>
      <c r="R302" s="177"/>
      <c r="S302" s="95"/>
      <c r="T302" s="95"/>
      <c r="U302" s="95"/>
      <c r="V302" s="95"/>
      <c r="W302" s="96"/>
      <c r="X302" s="92"/>
      <c r="Y302" s="92"/>
      <c r="Z302" s="96"/>
      <c r="AA302" s="94"/>
      <c r="AB302" s="94"/>
    </row>
    <row r="303" spans="1:28" x14ac:dyDescent="0.25">
      <c r="A303" s="5">
        <f t="shared" si="539"/>
        <v>279</v>
      </c>
      <c r="B303" t="e">
        <f t="shared" si="555"/>
        <v>#DIV/0!</v>
      </c>
      <c r="C303" t="e">
        <f t="shared" si="555"/>
        <v>#DIV/0!</v>
      </c>
      <c r="D303" t="e">
        <f t="shared" si="555"/>
        <v>#DIV/0!</v>
      </c>
      <c r="E303" t="e">
        <f t="shared" si="555"/>
        <v>#DIV/0!</v>
      </c>
      <c r="F303" t="e">
        <f t="shared" si="555"/>
        <v>#DIV/0!</v>
      </c>
      <c r="G303" t="e">
        <f t="shared" si="555"/>
        <v>#DIV/0!</v>
      </c>
      <c r="H303" t="e">
        <f t="shared" si="555"/>
        <v>#DIV/0!</v>
      </c>
      <c r="I303" t="e">
        <f t="shared" si="555"/>
        <v>#DIV/0!</v>
      </c>
      <c r="J303" t="e">
        <f t="shared" si="555"/>
        <v>#DIV/0!</v>
      </c>
      <c r="K303" t="e">
        <f t="shared" si="555"/>
        <v>#DIV/0!</v>
      </c>
      <c r="L303" t="e">
        <f t="array" ref="L303">MMULT(MMULT(B303:E303,Rinv_neu),TRANSPOSE(B303:E303))</f>
        <v>#NAME?</v>
      </c>
      <c r="M303" t="e">
        <f t="shared" ref="M303" si="584">(A303-0.5)/N_</f>
        <v>#NAME?</v>
      </c>
      <c r="N303" t="e">
        <f t="shared" ref="N303" si="585">_xlfn.CHISQ.INV(M303,m_)</f>
        <v>#NAME?</v>
      </c>
      <c r="Q303" s="5">
        <f t="shared" si="546"/>
        <v>213</v>
      </c>
      <c r="R303" s="177"/>
      <c r="S303" s="95"/>
      <c r="T303" s="95"/>
      <c r="U303" s="95"/>
      <c r="V303" s="95"/>
      <c r="W303" s="96"/>
      <c r="X303" s="92"/>
      <c r="Y303" s="92"/>
      <c r="Z303" s="96"/>
      <c r="AA303" s="94"/>
      <c r="AB303" s="94"/>
    </row>
    <row r="304" spans="1:28" x14ac:dyDescent="0.25">
      <c r="A304" s="5">
        <f t="shared" si="539"/>
        <v>280</v>
      </c>
      <c r="B304" t="e">
        <f t="shared" si="555"/>
        <v>#DIV/0!</v>
      </c>
      <c r="C304" t="e">
        <f t="shared" si="555"/>
        <v>#DIV/0!</v>
      </c>
      <c r="D304" t="e">
        <f t="shared" si="555"/>
        <v>#DIV/0!</v>
      </c>
      <c r="E304" t="e">
        <f t="shared" si="555"/>
        <v>#DIV/0!</v>
      </c>
      <c r="F304" t="e">
        <f t="shared" si="555"/>
        <v>#DIV/0!</v>
      </c>
      <c r="G304" t="e">
        <f t="shared" si="555"/>
        <v>#DIV/0!</v>
      </c>
      <c r="H304" t="e">
        <f t="shared" si="555"/>
        <v>#DIV/0!</v>
      </c>
      <c r="I304" t="e">
        <f t="shared" si="555"/>
        <v>#DIV/0!</v>
      </c>
      <c r="J304" t="e">
        <f t="shared" si="555"/>
        <v>#DIV/0!</v>
      </c>
      <c r="K304" t="e">
        <f t="shared" si="555"/>
        <v>#DIV/0!</v>
      </c>
      <c r="L304" t="e">
        <f t="array" ref="L304">MMULT(MMULT(B304:E304,Rinv_neu),TRANSPOSE(B304:E304))</f>
        <v>#NAME?</v>
      </c>
      <c r="M304" t="e">
        <f t="shared" ref="M304" si="586">(A304-0.5)/N_</f>
        <v>#NAME?</v>
      </c>
      <c r="N304" t="e">
        <f t="shared" ref="N304" si="587">_xlfn.CHISQ.INV(M304,m_)</f>
        <v>#NAME?</v>
      </c>
      <c r="Q304" s="5">
        <f t="shared" si="546"/>
        <v>214</v>
      </c>
      <c r="R304" s="177"/>
      <c r="S304" s="95"/>
      <c r="T304" s="95"/>
      <c r="U304" s="95"/>
      <c r="V304" s="95"/>
      <c r="W304" s="96"/>
      <c r="X304" s="92"/>
      <c r="Y304" s="92"/>
      <c r="Z304" s="96"/>
      <c r="AA304" s="94"/>
      <c r="AB304" s="94"/>
    </row>
    <row r="305" spans="1:28" x14ac:dyDescent="0.25">
      <c r="A305" s="5">
        <f t="shared" si="539"/>
        <v>281</v>
      </c>
      <c r="B305" t="e">
        <f t="shared" ref="B305:K320" si="588">(S371-S$86)/S$87</f>
        <v>#DIV/0!</v>
      </c>
      <c r="C305" t="e">
        <f t="shared" si="588"/>
        <v>#DIV/0!</v>
      </c>
      <c r="D305" t="e">
        <f t="shared" si="588"/>
        <v>#DIV/0!</v>
      </c>
      <c r="E305" t="e">
        <f t="shared" si="588"/>
        <v>#DIV/0!</v>
      </c>
      <c r="F305" t="e">
        <f t="shared" si="588"/>
        <v>#DIV/0!</v>
      </c>
      <c r="G305" t="e">
        <f t="shared" si="588"/>
        <v>#DIV/0!</v>
      </c>
      <c r="H305" t="e">
        <f t="shared" si="588"/>
        <v>#DIV/0!</v>
      </c>
      <c r="I305" t="e">
        <f t="shared" si="588"/>
        <v>#DIV/0!</v>
      </c>
      <c r="J305" t="e">
        <f t="shared" si="588"/>
        <v>#DIV/0!</v>
      </c>
      <c r="K305" t="e">
        <f t="shared" si="588"/>
        <v>#DIV/0!</v>
      </c>
      <c r="L305" t="e">
        <f t="array" ref="L305">MMULT(MMULT(B305:E305,Rinv_neu),TRANSPOSE(B305:E305))</f>
        <v>#NAME?</v>
      </c>
      <c r="M305" t="e">
        <f t="shared" ref="M305" si="589">(A305-0.5)/N_</f>
        <v>#NAME?</v>
      </c>
      <c r="N305" t="e">
        <f t="shared" ref="N305" si="590">_xlfn.CHISQ.INV(M305,m_)</f>
        <v>#NAME?</v>
      </c>
      <c r="Q305" s="5">
        <f t="shared" si="546"/>
        <v>215</v>
      </c>
      <c r="R305" s="177"/>
      <c r="S305" s="95"/>
      <c r="T305" s="95"/>
      <c r="U305" s="95"/>
      <c r="V305" s="95"/>
      <c r="W305" s="96"/>
      <c r="X305" s="92"/>
      <c r="Y305" s="92"/>
      <c r="Z305" s="96"/>
      <c r="AA305" s="94"/>
      <c r="AB305" s="94"/>
    </row>
    <row r="306" spans="1:28" x14ac:dyDescent="0.25">
      <c r="A306" s="5">
        <f t="shared" si="539"/>
        <v>282</v>
      </c>
      <c r="B306" t="e">
        <f t="shared" si="588"/>
        <v>#DIV/0!</v>
      </c>
      <c r="C306" t="e">
        <f t="shared" si="588"/>
        <v>#DIV/0!</v>
      </c>
      <c r="D306" t="e">
        <f t="shared" si="588"/>
        <v>#DIV/0!</v>
      </c>
      <c r="E306" t="e">
        <f t="shared" si="588"/>
        <v>#DIV/0!</v>
      </c>
      <c r="F306" t="e">
        <f t="shared" si="588"/>
        <v>#DIV/0!</v>
      </c>
      <c r="G306" t="e">
        <f t="shared" si="588"/>
        <v>#DIV/0!</v>
      </c>
      <c r="H306" t="e">
        <f t="shared" si="588"/>
        <v>#DIV/0!</v>
      </c>
      <c r="I306" t="e">
        <f t="shared" si="588"/>
        <v>#DIV/0!</v>
      </c>
      <c r="J306" t="e">
        <f t="shared" si="588"/>
        <v>#DIV/0!</v>
      </c>
      <c r="K306" t="e">
        <f t="shared" si="588"/>
        <v>#DIV/0!</v>
      </c>
      <c r="L306" t="e">
        <f t="array" ref="L306">MMULT(MMULT(B306:E306,Rinv_neu),TRANSPOSE(B306:E306))</f>
        <v>#NAME?</v>
      </c>
      <c r="M306" t="e">
        <f t="shared" ref="M306" si="591">(A306-0.5)/N_</f>
        <v>#NAME?</v>
      </c>
      <c r="N306" t="e">
        <f t="shared" ref="N306" si="592">_xlfn.CHISQ.INV(M306,m_)</f>
        <v>#NAME?</v>
      </c>
      <c r="Q306" s="5">
        <f t="shared" si="546"/>
        <v>216</v>
      </c>
      <c r="R306" s="177"/>
      <c r="S306" s="95"/>
      <c r="T306" s="95"/>
      <c r="U306" s="95"/>
      <c r="V306" s="95"/>
      <c r="W306" s="96"/>
      <c r="X306" s="92"/>
      <c r="Y306" s="92"/>
      <c r="Z306" s="96"/>
      <c r="AA306" s="94"/>
      <c r="AB306" s="94"/>
    </row>
    <row r="307" spans="1:28" x14ac:dyDescent="0.25">
      <c r="A307" s="5">
        <f t="shared" si="539"/>
        <v>283</v>
      </c>
      <c r="B307" t="e">
        <f t="shared" si="588"/>
        <v>#DIV/0!</v>
      </c>
      <c r="C307" t="e">
        <f t="shared" si="588"/>
        <v>#DIV/0!</v>
      </c>
      <c r="D307" t="e">
        <f t="shared" si="588"/>
        <v>#DIV/0!</v>
      </c>
      <c r="E307" t="e">
        <f t="shared" si="588"/>
        <v>#DIV/0!</v>
      </c>
      <c r="F307" t="e">
        <f t="shared" si="588"/>
        <v>#DIV/0!</v>
      </c>
      <c r="G307" t="e">
        <f t="shared" si="588"/>
        <v>#DIV/0!</v>
      </c>
      <c r="H307" t="e">
        <f t="shared" si="588"/>
        <v>#DIV/0!</v>
      </c>
      <c r="I307" t="e">
        <f t="shared" si="588"/>
        <v>#DIV/0!</v>
      </c>
      <c r="J307" t="e">
        <f t="shared" si="588"/>
        <v>#DIV/0!</v>
      </c>
      <c r="K307" t="e">
        <f t="shared" si="588"/>
        <v>#DIV/0!</v>
      </c>
      <c r="L307" t="e">
        <f t="array" ref="L307">MMULT(MMULT(B307:E307,Rinv_neu),TRANSPOSE(B307:E307))</f>
        <v>#NAME?</v>
      </c>
      <c r="M307" t="e">
        <f t="shared" ref="M307" si="593">(A307-0.5)/N_</f>
        <v>#NAME?</v>
      </c>
      <c r="N307" t="e">
        <f t="shared" ref="N307" si="594">_xlfn.CHISQ.INV(M307,m_)</f>
        <v>#NAME?</v>
      </c>
      <c r="Q307" s="5">
        <f t="shared" si="546"/>
        <v>217</v>
      </c>
      <c r="R307" s="177"/>
      <c r="S307" s="95"/>
      <c r="T307" s="95"/>
      <c r="U307" s="95"/>
      <c r="V307" s="95"/>
      <c r="W307" s="96"/>
      <c r="X307" s="92"/>
      <c r="Y307" s="92"/>
      <c r="Z307" s="96"/>
      <c r="AA307" s="94"/>
      <c r="AB307" s="94"/>
    </row>
    <row r="308" spans="1:28" x14ac:dyDescent="0.25">
      <c r="A308" s="5">
        <f t="shared" si="539"/>
        <v>284</v>
      </c>
      <c r="B308" t="e">
        <f t="shared" si="588"/>
        <v>#DIV/0!</v>
      </c>
      <c r="C308" t="e">
        <f t="shared" si="588"/>
        <v>#DIV/0!</v>
      </c>
      <c r="D308" t="e">
        <f t="shared" si="588"/>
        <v>#DIV/0!</v>
      </c>
      <c r="E308" t="e">
        <f t="shared" si="588"/>
        <v>#DIV/0!</v>
      </c>
      <c r="F308" t="e">
        <f t="shared" si="588"/>
        <v>#DIV/0!</v>
      </c>
      <c r="G308" t="e">
        <f t="shared" si="588"/>
        <v>#DIV/0!</v>
      </c>
      <c r="H308" t="e">
        <f t="shared" si="588"/>
        <v>#DIV/0!</v>
      </c>
      <c r="I308" t="e">
        <f t="shared" si="588"/>
        <v>#DIV/0!</v>
      </c>
      <c r="J308" t="e">
        <f t="shared" si="588"/>
        <v>#DIV/0!</v>
      </c>
      <c r="K308" t="e">
        <f t="shared" si="588"/>
        <v>#DIV/0!</v>
      </c>
      <c r="L308" t="e">
        <f t="array" ref="L308">MMULT(MMULT(B308:E308,Rinv_neu),TRANSPOSE(B308:E308))</f>
        <v>#NAME?</v>
      </c>
      <c r="M308" t="e">
        <f t="shared" ref="M308" si="595">(A308-0.5)/N_</f>
        <v>#NAME?</v>
      </c>
      <c r="N308" t="e">
        <f t="shared" ref="N308" si="596">_xlfn.CHISQ.INV(M308,m_)</f>
        <v>#NAME?</v>
      </c>
      <c r="Q308" s="5">
        <f t="shared" si="546"/>
        <v>218</v>
      </c>
      <c r="R308" s="177"/>
      <c r="S308" s="95"/>
      <c r="T308" s="95"/>
      <c r="U308" s="95"/>
      <c r="V308" s="95"/>
      <c r="W308" s="96"/>
      <c r="X308" s="92"/>
      <c r="Y308" s="92"/>
      <c r="Z308" s="96"/>
      <c r="AA308" s="94"/>
      <c r="AB308" s="94"/>
    </row>
    <row r="309" spans="1:28" x14ac:dyDescent="0.25">
      <c r="A309" s="5">
        <f t="shared" si="539"/>
        <v>285</v>
      </c>
      <c r="B309" t="e">
        <f t="shared" si="588"/>
        <v>#DIV/0!</v>
      </c>
      <c r="C309" t="e">
        <f t="shared" si="588"/>
        <v>#DIV/0!</v>
      </c>
      <c r="D309" t="e">
        <f t="shared" si="588"/>
        <v>#DIV/0!</v>
      </c>
      <c r="E309" t="e">
        <f t="shared" si="588"/>
        <v>#DIV/0!</v>
      </c>
      <c r="F309" t="e">
        <f t="shared" si="588"/>
        <v>#DIV/0!</v>
      </c>
      <c r="G309" t="e">
        <f t="shared" si="588"/>
        <v>#DIV/0!</v>
      </c>
      <c r="H309" t="e">
        <f t="shared" si="588"/>
        <v>#DIV/0!</v>
      </c>
      <c r="I309" t="e">
        <f t="shared" si="588"/>
        <v>#DIV/0!</v>
      </c>
      <c r="J309" t="e">
        <f t="shared" si="588"/>
        <v>#DIV/0!</v>
      </c>
      <c r="K309" t="e">
        <f t="shared" si="588"/>
        <v>#DIV/0!</v>
      </c>
      <c r="L309" t="e">
        <f t="array" ref="L309">MMULT(MMULT(B309:E309,Rinv_neu),TRANSPOSE(B309:E309))</f>
        <v>#NAME?</v>
      </c>
      <c r="M309" t="e">
        <f t="shared" ref="M309" si="597">(A309-0.5)/N_</f>
        <v>#NAME?</v>
      </c>
      <c r="N309" t="e">
        <f t="shared" ref="N309" si="598">_xlfn.CHISQ.INV(M309,m_)</f>
        <v>#NAME?</v>
      </c>
      <c r="Q309" s="5">
        <f t="shared" si="546"/>
        <v>219</v>
      </c>
      <c r="R309" s="177"/>
      <c r="S309" s="95"/>
      <c r="T309" s="95"/>
      <c r="U309" s="95"/>
      <c r="V309" s="95"/>
      <c r="W309" s="96"/>
      <c r="X309" s="92"/>
      <c r="Y309" s="92"/>
      <c r="Z309" s="96"/>
      <c r="AA309" s="94"/>
      <c r="AB309" s="94"/>
    </row>
    <row r="310" spans="1:28" x14ac:dyDescent="0.25">
      <c r="A310" s="5">
        <f t="shared" si="539"/>
        <v>286</v>
      </c>
      <c r="B310" t="e">
        <f t="shared" si="588"/>
        <v>#DIV/0!</v>
      </c>
      <c r="C310" t="e">
        <f t="shared" si="588"/>
        <v>#DIV/0!</v>
      </c>
      <c r="D310" t="e">
        <f t="shared" si="588"/>
        <v>#DIV/0!</v>
      </c>
      <c r="E310" t="e">
        <f t="shared" si="588"/>
        <v>#DIV/0!</v>
      </c>
      <c r="F310" t="e">
        <f t="shared" si="588"/>
        <v>#DIV/0!</v>
      </c>
      <c r="G310" t="e">
        <f t="shared" si="588"/>
        <v>#DIV/0!</v>
      </c>
      <c r="H310" t="e">
        <f t="shared" si="588"/>
        <v>#DIV/0!</v>
      </c>
      <c r="I310" t="e">
        <f t="shared" si="588"/>
        <v>#DIV/0!</v>
      </c>
      <c r="J310" t="e">
        <f t="shared" si="588"/>
        <v>#DIV/0!</v>
      </c>
      <c r="K310" t="e">
        <f t="shared" si="588"/>
        <v>#DIV/0!</v>
      </c>
      <c r="L310" t="e">
        <f t="array" ref="L310">MMULT(MMULT(B310:E310,Rinv_neu),TRANSPOSE(B310:E310))</f>
        <v>#NAME?</v>
      </c>
      <c r="M310" t="e">
        <f t="shared" ref="M310" si="599">(A310-0.5)/N_</f>
        <v>#NAME?</v>
      </c>
      <c r="N310" t="e">
        <f t="shared" ref="N310" si="600">_xlfn.CHISQ.INV(M310,m_)</f>
        <v>#NAME?</v>
      </c>
      <c r="Q310" s="5">
        <f t="shared" si="546"/>
        <v>220</v>
      </c>
      <c r="R310" s="177"/>
      <c r="S310" s="95"/>
      <c r="T310" s="95"/>
      <c r="U310" s="95"/>
      <c r="V310" s="95"/>
      <c r="W310" s="96"/>
      <c r="X310" s="92"/>
      <c r="Y310" s="92"/>
      <c r="Z310" s="96"/>
      <c r="AA310" s="94"/>
      <c r="AB310" s="94"/>
    </row>
    <row r="311" spans="1:28" x14ac:dyDescent="0.25">
      <c r="A311" s="5">
        <f t="shared" si="539"/>
        <v>287</v>
      </c>
      <c r="B311" t="e">
        <f t="shared" si="588"/>
        <v>#DIV/0!</v>
      </c>
      <c r="C311" t="e">
        <f t="shared" si="588"/>
        <v>#DIV/0!</v>
      </c>
      <c r="D311" t="e">
        <f t="shared" si="588"/>
        <v>#DIV/0!</v>
      </c>
      <c r="E311" t="e">
        <f t="shared" si="588"/>
        <v>#DIV/0!</v>
      </c>
      <c r="F311" t="e">
        <f t="shared" si="588"/>
        <v>#DIV/0!</v>
      </c>
      <c r="G311" t="e">
        <f t="shared" si="588"/>
        <v>#DIV/0!</v>
      </c>
      <c r="H311" t="e">
        <f t="shared" si="588"/>
        <v>#DIV/0!</v>
      </c>
      <c r="I311" t="e">
        <f t="shared" si="588"/>
        <v>#DIV/0!</v>
      </c>
      <c r="J311" t="e">
        <f t="shared" si="588"/>
        <v>#DIV/0!</v>
      </c>
      <c r="K311" t="e">
        <f t="shared" si="588"/>
        <v>#DIV/0!</v>
      </c>
      <c r="L311" t="e">
        <f t="array" ref="L311">MMULT(MMULT(B311:E311,Rinv_neu),TRANSPOSE(B311:E311))</f>
        <v>#NAME?</v>
      </c>
      <c r="M311" t="e">
        <f t="shared" ref="M311" si="601">(A311-0.5)/N_</f>
        <v>#NAME?</v>
      </c>
      <c r="N311" t="e">
        <f t="shared" ref="N311" si="602">_xlfn.CHISQ.INV(M311,m_)</f>
        <v>#NAME?</v>
      </c>
      <c r="Q311" s="5">
        <f t="shared" si="546"/>
        <v>221</v>
      </c>
      <c r="R311" s="177"/>
      <c r="S311" s="95"/>
      <c r="T311" s="95"/>
      <c r="U311" s="95"/>
      <c r="V311" s="95"/>
      <c r="W311" s="96"/>
      <c r="X311" s="92"/>
      <c r="Y311" s="92"/>
      <c r="Z311" s="96"/>
      <c r="AA311" s="94"/>
      <c r="AB311" s="94"/>
    </row>
    <row r="312" spans="1:28" x14ac:dyDescent="0.25">
      <c r="A312" s="5">
        <f t="shared" si="539"/>
        <v>288</v>
      </c>
      <c r="B312" t="e">
        <f t="shared" si="588"/>
        <v>#DIV/0!</v>
      </c>
      <c r="C312" t="e">
        <f t="shared" si="588"/>
        <v>#DIV/0!</v>
      </c>
      <c r="D312" t="e">
        <f t="shared" si="588"/>
        <v>#DIV/0!</v>
      </c>
      <c r="E312" t="e">
        <f t="shared" si="588"/>
        <v>#DIV/0!</v>
      </c>
      <c r="F312" t="e">
        <f t="shared" si="588"/>
        <v>#DIV/0!</v>
      </c>
      <c r="G312" t="e">
        <f t="shared" si="588"/>
        <v>#DIV/0!</v>
      </c>
      <c r="H312" t="e">
        <f t="shared" si="588"/>
        <v>#DIV/0!</v>
      </c>
      <c r="I312" t="e">
        <f t="shared" si="588"/>
        <v>#DIV/0!</v>
      </c>
      <c r="J312" t="e">
        <f t="shared" si="588"/>
        <v>#DIV/0!</v>
      </c>
      <c r="K312" t="e">
        <f t="shared" si="588"/>
        <v>#DIV/0!</v>
      </c>
      <c r="L312" t="e">
        <f t="array" ref="L312">MMULT(MMULT(B312:E312,Rinv_neu),TRANSPOSE(B312:E312))</f>
        <v>#NAME?</v>
      </c>
      <c r="M312" t="e">
        <f t="shared" ref="M312" si="603">(A312-0.5)/N_</f>
        <v>#NAME?</v>
      </c>
      <c r="N312" t="e">
        <f t="shared" ref="N312" si="604">_xlfn.CHISQ.INV(M312,m_)</f>
        <v>#NAME?</v>
      </c>
      <c r="Q312" s="5">
        <f t="shared" si="546"/>
        <v>222</v>
      </c>
      <c r="R312" s="177"/>
      <c r="S312" s="95"/>
      <c r="T312" s="95"/>
      <c r="U312" s="95"/>
      <c r="V312" s="95"/>
      <c r="W312" s="96"/>
      <c r="X312" s="92"/>
      <c r="Y312" s="92"/>
      <c r="Z312" s="96"/>
      <c r="AA312" s="94"/>
      <c r="AB312" s="94"/>
    </row>
    <row r="313" spans="1:28" x14ac:dyDescent="0.25">
      <c r="A313" s="5">
        <f t="shared" si="539"/>
        <v>289</v>
      </c>
      <c r="B313" t="e">
        <f t="shared" si="588"/>
        <v>#DIV/0!</v>
      </c>
      <c r="C313" t="e">
        <f t="shared" si="588"/>
        <v>#DIV/0!</v>
      </c>
      <c r="D313" t="e">
        <f t="shared" si="588"/>
        <v>#DIV/0!</v>
      </c>
      <c r="E313" t="e">
        <f t="shared" si="588"/>
        <v>#DIV/0!</v>
      </c>
      <c r="F313" t="e">
        <f t="shared" si="588"/>
        <v>#DIV/0!</v>
      </c>
      <c r="G313" t="e">
        <f t="shared" si="588"/>
        <v>#DIV/0!</v>
      </c>
      <c r="H313" t="e">
        <f t="shared" si="588"/>
        <v>#DIV/0!</v>
      </c>
      <c r="I313" t="e">
        <f t="shared" si="588"/>
        <v>#DIV/0!</v>
      </c>
      <c r="J313" t="e">
        <f t="shared" si="588"/>
        <v>#DIV/0!</v>
      </c>
      <c r="K313" t="e">
        <f t="shared" si="588"/>
        <v>#DIV/0!</v>
      </c>
      <c r="L313" t="e">
        <f t="array" ref="L313">MMULT(MMULT(B313:E313,Rinv_neu),TRANSPOSE(B313:E313))</f>
        <v>#NAME?</v>
      </c>
      <c r="M313" t="e">
        <f t="shared" ref="M313" si="605">(A313-0.5)/N_</f>
        <v>#NAME?</v>
      </c>
      <c r="N313" t="e">
        <f t="shared" ref="N313" si="606">_xlfn.CHISQ.INV(M313,m_)</f>
        <v>#NAME?</v>
      </c>
      <c r="Q313" s="5">
        <f t="shared" si="546"/>
        <v>223</v>
      </c>
      <c r="R313" s="177"/>
      <c r="S313" s="95"/>
      <c r="T313" s="95"/>
      <c r="U313" s="95"/>
      <c r="V313" s="95"/>
      <c r="W313" s="96"/>
      <c r="X313" s="92"/>
      <c r="Y313" s="92"/>
      <c r="Z313" s="96"/>
      <c r="AA313" s="94"/>
      <c r="AB313" s="94"/>
    </row>
    <row r="314" spans="1:28" x14ac:dyDescent="0.25">
      <c r="A314" s="5">
        <f t="shared" si="539"/>
        <v>290</v>
      </c>
      <c r="B314" t="e">
        <f t="shared" si="588"/>
        <v>#DIV/0!</v>
      </c>
      <c r="C314" t="e">
        <f t="shared" si="588"/>
        <v>#DIV/0!</v>
      </c>
      <c r="D314" t="e">
        <f t="shared" si="588"/>
        <v>#DIV/0!</v>
      </c>
      <c r="E314" t="e">
        <f t="shared" si="588"/>
        <v>#DIV/0!</v>
      </c>
      <c r="F314" t="e">
        <f t="shared" si="588"/>
        <v>#DIV/0!</v>
      </c>
      <c r="G314" t="e">
        <f t="shared" si="588"/>
        <v>#DIV/0!</v>
      </c>
      <c r="H314" t="e">
        <f t="shared" si="588"/>
        <v>#DIV/0!</v>
      </c>
      <c r="I314" t="e">
        <f t="shared" si="588"/>
        <v>#DIV/0!</v>
      </c>
      <c r="J314" t="e">
        <f t="shared" si="588"/>
        <v>#DIV/0!</v>
      </c>
      <c r="K314" t="e">
        <f t="shared" si="588"/>
        <v>#DIV/0!</v>
      </c>
      <c r="L314" t="e">
        <f t="array" ref="L314">MMULT(MMULT(B314:E314,Rinv_neu),TRANSPOSE(B314:E314))</f>
        <v>#NAME?</v>
      </c>
      <c r="M314" t="e">
        <f t="shared" ref="M314" si="607">(A314-0.5)/N_</f>
        <v>#NAME?</v>
      </c>
      <c r="N314" t="e">
        <f t="shared" ref="N314" si="608">_xlfn.CHISQ.INV(M314,m_)</f>
        <v>#NAME?</v>
      </c>
      <c r="Q314" s="5">
        <f t="shared" si="546"/>
        <v>224</v>
      </c>
      <c r="R314" s="177"/>
      <c r="S314" s="95"/>
      <c r="T314" s="95"/>
      <c r="U314" s="95"/>
      <c r="V314" s="95"/>
      <c r="W314" s="96"/>
      <c r="X314" s="92"/>
      <c r="Y314" s="92"/>
      <c r="Z314" s="96"/>
      <c r="AA314" s="94"/>
      <c r="AB314" s="94"/>
    </row>
    <row r="315" spans="1:28" x14ac:dyDescent="0.25">
      <c r="A315" s="5">
        <f t="shared" si="539"/>
        <v>291</v>
      </c>
      <c r="B315" t="e">
        <f t="shared" si="588"/>
        <v>#DIV/0!</v>
      </c>
      <c r="C315" t="e">
        <f t="shared" si="588"/>
        <v>#DIV/0!</v>
      </c>
      <c r="D315" t="e">
        <f t="shared" si="588"/>
        <v>#DIV/0!</v>
      </c>
      <c r="E315" t="e">
        <f t="shared" si="588"/>
        <v>#DIV/0!</v>
      </c>
      <c r="F315" t="e">
        <f t="shared" si="588"/>
        <v>#DIV/0!</v>
      </c>
      <c r="G315" t="e">
        <f t="shared" si="588"/>
        <v>#DIV/0!</v>
      </c>
      <c r="H315" t="e">
        <f t="shared" si="588"/>
        <v>#DIV/0!</v>
      </c>
      <c r="I315" t="e">
        <f t="shared" si="588"/>
        <v>#DIV/0!</v>
      </c>
      <c r="J315" t="e">
        <f t="shared" si="588"/>
        <v>#DIV/0!</v>
      </c>
      <c r="K315" t="e">
        <f t="shared" si="588"/>
        <v>#DIV/0!</v>
      </c>
      <c r="L315" t="e">
        <f t="array" ref="L315">MMULT(MMULT(B315:E315,Rinv_neu),TRANSPOSE(B315:E315))</f>
        <v>#NAME?</v>
      </c>
      <c r="M315" t="e">
        <f t="shared" ref="M315" si="609">(A315-0.5)/N_</f>
        <v>#NAME?</v>
      </c>
      <c r="N315" t="e">
        <f t="shared" ref="N315" si="610">_xlfn.CHISQ.INV(M315,m_)</f>
        <v>#NAME?</v>
      </c>
      <c r="Q315" s="5">
        <f t="shared" si="546"/>
        <v>225</v>
      </c>
      <c r="R315" s="177"/>
      <c r="S315" s="95"/>
      <c r="T315" s="95"/>
      <c r="U315" s="95"/>
      <c r="V315" s="95"/>
      <c r="W315" s="96"/>
      <c r="X315" s="92"/>
      <c r="Y315" s="92"/>
      <c r="Z315" s="96"/>
      <c r="AA315" s="94"/>
      <c r="AB315" s="94"/>
    </row>
    <row r="316" spans="1:28" x14ac:dyDescent="0.25">
      <c r="A316" s="5">
        <f t="shared" si="539"/>
        <v>292</v>
      </c>
      <c r="B316" t="e">
        <f t="shared" si="588"/>
        <v>#DIV/0!</v>
      </c>
      <c r="C316" t="e">
        <f t="shared" si="588"/>
        <v>#DIV/0!</v>
      </c>
      <c r="D316" t="e">
        <f t="shared" si="588"/>
        <v>#DIV/0!</v>
      </c>
      <c r="E316" t="e">
        <f t="shared" si="588"/>
        <v>#DIV/0!</v>
      </c>
      <c r="F316" t="e">
        <f t="shared" si="588"/>
        <v>#DIV/0!</v>
      </c>
      <c r="G316" t="e">
        <f t="shared" si="588"/>
        <v>#DIV/0!</v>
      </c>
      <c r="H316" t="e">
        <f t="shared" si="588"/>
        <v>#DIV/0!</v>
      </c>
      <c r="I316" t="e">
        <f t="shared" si="588"/>
        <v>#DIV/0!</v>
      </c>
      <c r="J316" t="e">
        <f t="shared" si="588"/>
        <v>#DIV/0!</v>
      </c>
      <c r="K316" t="e">
        <f t="shared" si="588"/>
        <v>#DIV/0!</v>
      </c>
      <c r="L316" t="e">
        <f t="array" ref="L316">MMULT(MMULT(B316:E316,Rinv_neu),TRANSPOSE(B316:E316))</f>
        <v>#NAME?</v>
      </c>
      <c r="M316" t="e">
        <f t="shared" ref="M316" si="611">(A316-0.5)/N_</f>
        <v>#NAME?</v>
      </c>
      <c r="N316" t="e">
        <f t="shared" ref="N316" si="612">_xlfn.CHISQ.INV(M316,m_)</f>
        <v>#NAME?</v>
      </c>
      <c r="Q316" s="5">
        <f t="shared" si="546"/>
        <v>226</v>
      </c>
      <c r="R316" s="177"/>
      <c r="S316" s="95"/>
      <c r="T316" s="95"/>
      <c r="U316" s="95"/>
      <c r="V316" s="95"/>
      <c r="W316" s="96"/>
      <c r="X316" s="92"/>
      <c r="Y316" s="92"/>
      <c r="Z316" s="96"/>
      <c r="AA316" s="94"/>
      <c r="AB316" s="94"/>
    </row>
    <row r="317" spans="1:28" x14ac:dyDescent="0.25">
      <c r="A317" s="5">
        <f t="shared" si="539"/>
        <v>293</v>
      </c>
      <c r="B317" t="e">
        <f t="shared" si="588"/>
        <v>#DIV/0!</v>
      </c>
      <c r="C317" t="e">
        <f t="shared" si="588"/>
        <v>#DIV/0!</v>
      </c>
      <c r="D317" t="e">
        <f t="shared" si="588"/>
        <v>#DIV/0!</v>
      </c>
      <c r="E317" t="e">
        <f t="shared" si="588"/>
        <v>#DIV/0!</v>
      </c>
      <c r="F317" t="e">
        <f t="shared" si="588"/>
        <v>#DIV/0!</v>
      </c>
      <c r="G317" t="e">
        <f t="shared" si="588"/>
        <v>#DIV/0!</v>
      </c>
      <c r="H317" t="e">
        <f t="shared" si="588"/>
        <v>#DIV/0!</v>
      </c>
      <c r="I317" t="e">
        <f t="shared" si="588"/>
        <v>#DIV/0!</v>
      </c>
      <c r="J317" t="e">
        <f t="shared" si="588"/>
        <v>#DIV/0!</v>
      </c>
      <c r="K317" t="e">
        <f t="shared" si="588"/>
        <v>#DIV/0!</v>
      </c>
      <c r="L317" t="e">
        <f t="array" ref="L317">MMULT(MMULT(B317:E317,Rinv_neu),TRANSPOSE(B317:E317))</f>
        <v>#NAME?</v>
      </c>
      <c r="M317" t="e">
        <f t="shared" ref="M317" si="613">(A317-0.5)/N_</f>
        <v>#NAME?</v>
      </c>
      <c r="N317" t="e">
        <f t="shared" ref="N317" si="614">_xlfn.CHISQ.INV(M317,m_)</f>
        <v>#NAME?</v>
      </c>
      <c r="Q317" s="5">
        <f t="shared" si="546"/>
        <v>227</v>
      </c>
      <c r="R317" s="177"/>
      <c r="S317" s="95"/>
      <c r="T317" s="95"/>
      <c r="U317" s="95"/>
      <c r="V317" s="95"/>
      <c r="W317" s="96"/>
      <c r="X317" s="92"/>
      <c r="Y317" s="92"/>
      <c r="Z317" s="96"/>
      <c r="AA317" s="94"/>
      <c r="AB317" s="94"/>
    </row>
    <row r="318" spans="1:28" x14ac:dyDescent="0.25">
      <c r="A318" s="5">
        <f t="shared" si="539"/>
        <v>294</v>
      </c>
      <c r="B318" t="e">
        <f t="shared" si="588"/>
        <v>#DIV/0!</v>
      </c>
      <c r="C318" t="e">
        <f t="shared" si="588"/>
        <v>#DIV/0!</v>
      </c>
      <c r="D318" t="e">
        <f t="shared" si="588"/>
        <v>#DIV/0!</v>
      </c>
      <c r="E318" t="e">
        <f t="shared" si="588"/>
        <v>#DIV/0!</v>
      </c>
      <c r="F318" t="e">
        <f t="shared" si="588"/>
        <v>#DIV/0!</v>
      </c>
      <c r="G318" t="e">
        <f t="shared" si="588"/>
        <v>#DIV/0!</v>
      </c>
      <c r="H318" t="e">
        <f t="shared" si="588"/>
        <v>#DIV/0!</v>
      </c>
      <c r="I318" t="e">
        <f t="shared" si="588"/>
        <v>#DIV/0!</v>
      </c>
      <c r="J318" t="e">
        <f t="shared" si="588"/>
        <v>#DIV/0!</v>
      </c>
      <c r="K318" t="e">
        <f t="shared" si="588"/>
        <v>#DIV/0!</v>
      </c>
      <c r="L318" t="e">
        <f t="array" ref="L318">MMULT(MMULT(B318:E318,Rinv_neu),TRANSPOSE(B318:E318))</f>
        <v>#NAME?</v>
      </c>
      <c r="M318" t="e">
        <f t="shared" ref="M318" si="615">(A318-0.5)/N_</f>
        <v>#NAME?</v>
      </c>
      <c r="N318" t="e">
        <f t="shared" ref="N318" si="616">_xlfn.CHISQ.INV(M318,m_)</f>
        <v>#NAME?</v>
      </c>
      <c r="Q318" s="5">
        <f t="shared" si="546"/>
        <v>228</v>
      </c>
      <c r="R318" s="177"/>
      <c r="S318" s="95"/>
      <c r="T318" s="95"/>
      <c r="U318" s="95"/>
      <c r="V318" s="95"/>
      <c r="W318" s="96"/>
      <c r="X318" s="92"/>
      <c r="Y318" s="92"/>
      <c r="Z318" s="96"/>
      <c r="AA318" s="94"/>
      <c r="AB318" s="94"/>
    </row>
    <row r="319" spans="1:28" x14ac:dyDescent="0.25">
      <c r="A319" s="5">
        <f t="shared" si="539"/>
        <v>295</v>
      </c>
      <c r="B319" t="e">
        <f t="shared" si="588"/>
        <v>#DIV/0!</v>
      </c>
      <c r="C319" t="e">
        <f t="shared" si="588"/>
        <v>#DIV/0!</v>
      </c>
      <c r="D319" t="e">
        <f t="shared" si="588"/>
        <v>#DIV/0!</v>
      </c>
      <c r="E319" t="e">
        <f t="shared" si="588"/>
        <v>#DIV/0!</v>
      </c>
      <c r="F319" t="e">
        <f t="shared" si="588"/>
        <v>#DIV/0!</v>
      </c>
      <c r="G319" t="e">
        <f t="shared" si="588"/>
        <v>#DIV/0!</v>
      </c>
      <c r="H319" t="e">
        <f t="shared" si="588"/>
        <v>#DIV/0!</v>
      </c>
      <c r="I319" t="e">
        <f t="shared" si="588"/>
        <v>#DIV/0!</v>
      </c>
      <c r="J319" t="e">
        <f t="shared" si="588"/>
        <v>#DIV/0!</v>
      </c>
      <c r="K319" t="e">
        <f t="shared" si="588"/>
        <v>#DIV/0!</v>
      </c>
      <c r="L319" t="e">
        <f t="array" ref="L319">MMULT(MMULT(B319:E319,Rinv_neu),TRANSPOSE(B319:E319))</f>
        <v>#NAME?</v>
      </c>
      <c r="M319" t="e">
        <f t="shared" ref="M319" si="617">(A319-0.5)/N_</f>
        <v>#NAME?</v>
      </c>
      <c r="N319" t="e">
        <f t="shared" ref="N319" si="618">_xlfn.CHISQ.INV(M319,m_)</f>
        <v>#NAME?</v>
      </c>
      <c r="Q319" s="5">
        <f t="shared" si="546"/>
        <v>229</v>
      </c>
      <c r="R319" s="177"/>
      <c r="S319" s="95"/>
      <c r="T319" s="95"/>
      <c r="U319" s="95"/>
      <c r="V319" s="95"/>
      <c r="W319" s="96"/>
      <c r="X319" s="92"/>
      <c r="Y319" s="92"/>
      <c r="Z319" s="96"/>
      <c r="AA319" s="94"/>
      <c r="AB319" s="94"/>
    </row>
    <row r="320" spans="1:28" x14ac:dyDescent="0.25">
      <c r="A320" s="5">
        <f t="shared" si="539"/>
        <v>296</v>
      </c>
      <c r="B320" t="e">
        <f t="shared" si="588"/>
        <v>#DIV/0!</v>
      </c>
      <c r="C320" t="e">
        <f t="shared" si="588"/>
        <v>#DIV/0!</v>
      </c>
      <c r="D320" t="e">
        <f t="shared" si="588"/>
        <v>#DIV/0!</v>
      </c>
      <c r="E320" t="e">
        <f t="shared" si="588"/>
        <v>#DIV/0!</v>
      </c>
      <c r="F320" t="e">
        <f t="shared" si="588"/>
        <v>#DIV/0!</v>
      </c>
      <c r="G320" t="e">
        <f t="shared" si="588"/>
        <v>#DIV/0!</v>
      </c>
      <c r="H320" t="e">
        <f t="shared" si="588"/>
        <v>#DIV/0!</v>
      </c>
      <c r="I320" t="e">
        <f t="shared" si="588"/>
        <v>#DIV/0!</v>
      </c>
      <c r="J320" t="e">
        <f t="shared" si="588"/>
        <v>#DIV/0!</v>
      </c>
      <c r="K320" t="e">
        <f t="shared" si="588"/>
        <v>#DIV/0!</v>
      </c>
      <c r="L320" t="e">
        <f t="array" ref="L320">MMULT(MMULT(B320:E320,Rinv_neu),TRANSPOSE(B320:E320))</f>
        <v>#NAME?</v>
      </c>
      <c r="M320" t="e">
        <f t="shared" ref="M320" si="619">(A320-0.5)/N_</f>
        <v>#NAME?</v>
      </c>
      <c r="N320" t="e">
        <f t="shared" ref="N320" si="620">_xlfn.CHISQ.INV(M320,m_)</f>
        <v>#NAME?</v>
      </c>
      <c r="Q320" s="5">
        <f t="shared" si="546"/>
        <v>230</v>
      </c>
      <c r="R320" s="177"/>
      <c r="S320" s="95"/>
      <c r="T320" s="95"/>
      <c r="U320" s="95"/>
      <c r="V320" s="95"/>
      <c r="W320" s="96"/>
      <c r="X320" s="92"/>
      <c r="Y320" s="92"/>
      <c r="Z320" s="96"/>
      <c r="AA320" s="94"/>
      <c r="AB320" s="94"/>
    </row>
    <row r="321" spans="1:28" x14ac:dyDescent="0.25">
      <c r="A321" s="5">
        <f t="shared" si="539"/>
        <v>297</v>
      </c>
      <c r="B321" t="e">
        <f t="shared" ref="B321:K336" si="621">(S387-S$86)/S$87</f>
        <v>#DIV/0!</v>
      </c>
      <c r="C321" t="e">
        <f t="shared" si="621"/>
        <v>#DIV/0!</v>
      </c>
      <c r="D321" t="e">
        <f t="shared" si="621"/>
        <v>#DIV/0!</v>
      </c>
      <c r="E321" t="e">
        <f t="shared" si="621"/>
        <v>#DIV/0!</v>
      </c>
      <c r="F321" t="e">
        <f t="shared" si="621"/>
        <v>#DIV/0!</v>
      </c>
      <c r="G321" t="e">
        <f t="shared" si="621"/>
        <v>#DIV/0!</v>
      </c>
      <c r="H321" t="e">
        <f t="shared" si="621"/>
        <v>#DIV/0!</v>
      </c>
      <c r="I321" t="e">
        <f t="shared" si="621"/>
        <v>#DIV/0!</v>
      </c>
      <c r="J321" t="e">
        <f t="shared" si="621"/>
        <v>#DIV/0!</v>
      </c>
      <c r="K321" t="e">
        <f t="shared" si="621"/>
        <v>#DIV/0!</v>
      </c>
      <c r="L321" t="e">
        <f t="array" ref="L321">MMULT(MMULT(B321:E321,Rinv_neu),TRANSPOSE(B321:E321))</f>
        <v>#NAME?</v>
      </c>
      <c r="M321" t="e">
        <f t="shared" ref="M321" si="622">(A321-0.5)/N_</f>
        <v>#NAME?</v>
      </c>
      <c r="N321" t="e">
        <f t="shared" ref="N321" si="623">_xlfn.CHISQ.INV(M321,m_)</f>
        <v>#NAME?</v>
      </c>
      <c r="Q321" s="5">
        <f t="shared" si="546"/>
        <v>231</v>
      </c>
      <c r="R321" s="177"/>
      <c r="S321" s="95"/>
      <c r="T321" s="95"/>
      <c r="U321" s="95"/>
      <c r="V321" s="95"/>
      <c r="W321" s="96"/>
      <c r="X321" s="92"/>
      <c r="Y321" s="92"/>
      <c r="Z321" s="96"/>
      <c r="AA321" s="94"/>
      <c r="AB321" s="94"/>
    </row>
    <row r="322" spans="1:28" x14ac:dyDescent="0.25">
      <c r="A322" s="5">
        <f t="shared" si="539"/>
        <v>298</v>
      </c>
      <c r="B322" t="e">
        <f t="shared" si="621"/>
        <v>#DIV/0!</v>
      </c>
      <c r="C322" t="e">
        <f t="shared" si="621"/>
        <v>#DIV/0!</v>
      </c>
      <c r="D322" t="e">
        <f t="shared" si="621"/>
        <v>#DIV/0!</v>
      </c>
      <c r="E322" t="e">
        <f t="shared" si="621"/>
        <v>#DIV/0!</v>
      </c>
      <c r="F322" t="e">
        <f t="shared" si="621"/>
        <v>#DIV/0!</v>
      </c>
      <c r="G322" t="e">
        <f t="shared" si="621"/>
        <v>#DIV/0!</v>
      </c>
      <c r="H322" t="e">
        <f t="shared" si="621"/>
        <v>#DIV/0!</v>
      </c>
      <c r="I322" t="e">
        <f t="shared" si="621"/>
        <v>#DIV/0!</v>
      </c>
      <c r="J322" t="e">
        <f t="shared" si="621"/>
        <v>#DIV/0!</v>
      </c>
      <c r="K322" t="e">
        <f t="shared" si="621"/>
        <v>#DIV/0!</v>
      </c>
      <c r="L322" t="e">
        <f t="array" ref="L322">MMULT(MMULT(B322:E322,Rinv_neu),TRANSPOSE(B322:E322))</f>
        <v>#NAME?</v>
      </c>
      <c r="M322" t="e">
        <f t="shared" ref="M322" si="624">(A322-0.5)/N_</f>
        <v>#NAME?</v>
      </c>
      <c r="N322" t="e">
        <f t="shared" ref="N322" si="625">_xlfn.CHISQ.INV(M322,m_)</f>
        <v>#NAME?</v>
      </c>
      <c r="Q322" s="5">
        <f t="shared" si="546"/>
        <v>232</v>
      </c>
      <c r="R322" s="177"/>
      <c r="S322" s="95"/>
      <c r="T322" s="95"/>
      <c r="U322" s="95"/>
      <c r="V322" s="95"/>
      <c r="W322" s="96"/>
      <c r="X322" s="92"/>
      <c r="Y322" s="92"/>
      <c r="Z322" s="96"/>
      <c r="AA322" s="94"/>
      <c r="AB322" s="94"/>
    </row>
    <row r="323" spans="1:28" x14ac:dyDescent="0.25">
      <c r="A323" s="5">
        <f t="shared" si="539"/>
        <v>299</v>
      </c>
      <c r="B323" t="e">
        <f t="shared" si="621"/>
        <v>#DIV/0!</v>
      </c>
      <c r="C323" t="e">
        <f t="shared" si="621"/>
        <v>#DIV/0!</v>
      </c>
      <c r="D323" t="e">
        <f t="shared" si="621"/>
        <v>#DIV/0!</v>
      </c>
      <c r="E323" t="e">
        <f t="shared" si="621"/>
        <v>#DIV/0!</v>
      </c>
      <c r="F323" t="e">
        <f t="shared" si="621"/>
        <v>#DIV/0!</v>
      </c>
      <c r="G323" t="e">
        <f t="shared" si="621"/>
        <v>#DIV/0!</v>
      </c>
      <c r="H323" t="e">
        <f t="shared" si="621"/>
        <v>#DIV/0!</v>
      </c>
      <c r="I323" t="e">
        <f t="shared" si="621"/>
        <v>#DIV/0!</v>
      </c>
      <c r="J323" t="e">
        <f t="shared" si="621"/>
        <v>#DIV/0!</v>
      </c>
      <c r="K323" t="e">
        <f t="shared" si="621"/>
        <v>#DIV/0!</v>
      </c>
      <c r="L323" t="e">
        <f t="array" ref="L323">MMULT(MMULT(B323:E323,Rinv_neu),TRANSPOSE(B323:E323))</f>
        <v>#NAME?</v>
      </c>
      <c r="M323" t="e">
        <f t="shared" ref="M323" si="626">(A323-0.5)/N_</f>
        <v>#NAME?</v>
      </c>
      <c r="N323" t="e">
        <f t="shared" ref="N323" si="627">_xlfn.CHISQ.INV(M323,m_)</f>
        <v>#NAME?</v>
      </c>
      <c r="Q323" s="5">
        <f t="shared" si="546"/>
        <v>233</v>
      </c>
      <c r="R323" s="177"/>
      <c r="S323" s="95"/>
      <c r="T323" s="95"/>
      <c r="U323" s="95"/>
      <c r="V323" s="95"/>
      <c r="W323" s="96"/>
      <c r="X323" s="92"/>
      <c r="Y323" s="92"/>
      <c r="Z323" s="96"/>
      <c r="AA323" s="94"/>
      <c r="AB323" s="94"/>
    </row>
    <row r="324" spans="1:28" x14ac:dyDescent="0.25">
      <c r="A324" s="5">
        <f t="shared" si="539"/>
        <v>300</v>
      </c>
      <c r="B324" t="e">
        <f t="shared" si="621"/>
        <v>#DIV/0!</v>
      </c>
      <c r="C324" t="e">
        <f t="shared" si="621"/>
        <v>#DIV/0!</v>
      </c>
      <c r="D324" t="e">
        <f t="shared" si="621"/>
        <v>#DIV/0!</v>
      </c>
      <c r="E324" t="e">
        <f t="shared" si="621"/>
        <v>#DIV/0!</v>
      </c>
      <c r="F324" t="e">
        <f t="shared" si="621"/>
        <v>#DIV/0!</v>
      </c>
      <c r="G324" t="e">
        <f t="shared" si="621"/>
        <v>#DIV/0!</v>
      </c>
      <c r="H324" t="e">
        <f t="shared" si="621"/>
        <v>#DIV/0!</v>
      </c>
      <c r="I324" t="e">
        <f t="shared" si="621"/>
        <v>#DIV/0!</v>
      </c>
      <c r="J324" t="e">
        <f t="shared" si="621"/>
        <v>#DIV/0!</v>
      </c>
      <c r="K324" t="e">
        <f t="shared" si="621"/>
        <v>#DIV/0!</v>
      </c>
      <c r="L324" t="e">
        <f t="array" ref="L324">MMULT(MMULT(B324:E324,Rinv_neu),TRANSPOSE(B324:E324))</f>
        <v>#NAME?</v>
      </c>
      <c r="M324" t="e">
        <f t="shared" ref="M324" si="628">(A324-0.5)/N_</f>
        <v>#NAME?</v>
      </c>
      <c r="N324" t="e">
        <f t="shared" ref="N324" si="629">_xlfn.CHISQ.INV(M324,m_)</f>
        <v>#NAME?</v>
      </c>
      <c r="Q324" s="5">
        <f t="shared" si="546"/>
        <v>234</v>
      </c>
      <c r="R324" s="177"/>
      <c r="S324" s="95"/>
      <c r="T324" s="95"/>
      <c r="U324" s="95"/>
      <c r="V324" s="95"/>
      <c r="W324" s="96"/>
      <c r="X324" s="92"/>
      <c r="Y324" s="92"/>
      <c r="Z324" s="96"/>
      <c r="AA324" s="94"/>
      <c r="AB324" s="94"/>
    </row>
    <row r="325" spans="1:28" x14ac:dyDescent="0.25">
      <c r="A325" s="5">
        <f t="shared" si="539"/>
        <v>301</v>
      </c>
      <c r="B325" t="e">
        <f t="shared" si="621"/>
        <v>#DIV/0!</v>
      </c>
      <c r="C325" t="e">
        <f t="shared" si="621"/>
        <v>#DIV/0!</v>
      </c>
      <c r="D325" t="e">
        <f t="shared" si="621"/>
        <v>#DIV/0!</v>
      </c>
      <c r="E325" t="e">
        <f t="shared" si="621"/>
        <v>#DIV/0!</v>
      </c>
      <c r="F325" t="e">
        <f t="shared" si="621"/>
        <v>#DIV/0!</v>
      </c>
      <c r="G325" t="e">
        <f t="shared" si="621"/>
        <v>#DIV/0!</v>
      </c>
      <c r="H325" t="e">
        <f t="shared" si="621"/>
        <v>#DIV/0!</v>
      </c>
      <c r="I325" t="e">
        <f t="shared" si="621"/>
        <v>#DIV/0!</v>
      </c>
      <c r="J325" t="e">
        <f t="shared" si="621"/>
        <v>#DIV/0!</v>
      </c>
      <c r="K325" t="e">
        <f t="shared" si="621"/>
        <v>#DIV/0!</v>
      </c>
      <c r="L325" t="e">
        <f t="array" ref="L325">MMULT(MMULT(B325:E325,Rinv_neu),TRANSPOSE(B325:E325))</f>
        <v>#NAME?</v>
      </c>
      <c r="M325" t="e">
        <f t="shared" ref="M325" si="630">(A325-0.5)/N_</f>
        <v>#NAME?</v>
      </c>
      <c r="N325" t="e">
        <f t="shared" ref="N325" si="631">_xlfn.CHISQ.INV(M325,m_)</f>
        <v>#NAME?</v>
      </c>
      <c r="Q325" s="5">
        <f t="shared" si="546"/>
        <v>235</v>
      </c>
      <c r="R325" s="177"/>
      <c r="S325" s="95"/>
      <c r="T325" s="95"/>
      <c r="U325" s="95"/>
      <c r="V325" s="95"/>
      <c r="W325" s="96"/>
      <c r="X325" s="92"/>
      <c r="Y325" s="92"/>
      <c r="Z325" s="96"/>
      <c r="AA325" s="94"/>
      <c r="AB325" s="94"/>
    </row>
    <row r="326" spans="1:28" x14ac:dyDescent="0.25">
      <c r="A326" s="5">
        <f t="shared" si="539"/>
        <v>302</v>
      </c>
      <c r="B326" t="e">
        <f t="shared" si="621"/>
        <v>#DIV/0!</v>
      </c>
      <c r="C326" t="e">
        <f t="shared" si="621"/>
        <v>#DIV/0!</v>
      </c>
      <c r="D326" t="e">
        <f t="shared" si="621"/>
        <v>#DIV/0!</v>
      </c>
      <c r="E326" t="e">
        <f t="shared" si="621"/>
        <v>#DIV/0!</v>
      </c>
      <c r="F326" t="e">
        <f t="shared" si="621"/>
        <v>#DIV/0!</v>
      </c>
      <c r="G326" t="e">
        <f t="shared" si="621"/>
        <v>#DIV/0!</v>
      </c>
      <c r="H326" t="e">
        <f t="shared" si="621"/>
        <v>#DIV/0!</v>
      </c>
      <c r="I326" t="e">
        <f t="shared" si="621"/>
        <v>#DIV/0!</v>
      </c>
      <c r="J326" t="e">
        <f t="shared" si="621"/>
        <v>#DIV/0!</v>
      </c>
      <c r="K326" t="e">
        <f t="shared" si="621"/>
        <v>#DIV/0!</v>
      </c>
      <c r="L326" t="e">
        <f t="array" ref="L326">MMULT(MMULT(B326:E326,Rinv_neu),TRANSPOSE(B326:E326))</f>
        <v>#NAME?</v>
      </c>
      <c r="M326" t="e">
        <f t="shared" ref="M326" si="632">(A326-0.5)/N_</f>
        <v>#NAME?</v>
      </c>
      <c r="N326" t="e">
        <f t="shared" ref="N326" si="633">_xlfn.CHISQ.INV(M326,m_)</f>
        <v>#NAME?</v>
      </c>
      <c r="Q326" s="5">
        <f t="shared" si="546"/>
        <v>236</v>
      </c>
      <c r="R326" s="177"/>
      <c r="S326" s="95"/>
      <c r="T326" s="95"/>
      <c r="U326" s="95"/>
      <c r="V326" s="95"/>
      <c r="W326" s="96"/>
      <c r="X326" s="92"/>
      <c r="Y326" s="92"/>
      <c r="Z326" s="96"/>
      <c r="AA326" s="94"/>
      <c r="AB326" s="94"/>
    </row>
    <row r="327" spans="1:28" x14ac:dyDescent="0.25">
      <c r="A327" s="5">
        <f t="shared" si="539"/>
        <v>303</v>
      </c>
      <c r="B327" t="e">
        <f t="shared" si="621"/>
        <v>#DIV/0!</v>
      </c>
      <c r="C327" t="e">
        <f t="shared" si="621"/>
        <v>#DIV/0!</v>
      </c>
      <c r="D327" t="e">
        <f t="shared" si="621"/>
        <v>#DIV/0!</v>
      </c>
      <c r="E327" t="e">
        <f t="shared" si="621"/>
        <v>#DIV/0!</v>
      </c>
      <c r="F327" t="e">
        <f t="shared" si="621"/>
        <v>#DIV/0!</v>
      </c>
      <c r="G327" t="e">
        <f t="shared" si="621"/>
        <v>#DIV/0!</v>
      </c>
      <c r="H327" t="e">
        <f t="shared" si="621"/>
        <v>#DIV/0!</v>
      </c>
      <c r="I327" t="e">
        <f t="shared" si="621"/>
        <v>#DIV/0!</v>
      </c>
      <c r="J327" t="e">
        <f t="shared" si="621"/>
        <v>#DIV/0!</v>
      </c>
      <c r="K327" t="e">
        <f t="shared" si="621"/>
        <v>#DIV/0!</v>
      </c>
      <c r="L327" t="e">
        <f t="array" ref="L327">MMULT(MMULT(B327:E327,Rinv_neu),TRANSPOSE(B327:E327))</f>
        <v>#NAME?</v>
      </c>
      <c r="M327" t="e">
        <f t="shared" ref="M327" si="634">(A327-0.5)/N_</f>
        <v>#NAME?</v>
      </c>
      <c r="N327" t="e">
        <f t="shared" ref="N327" si="635">_xlfn.CHISQ.INV(M327,m_)</f>
        <v>#NAME?</v>
      </c>
      <c r="Q327" s="5">
        <f t="shared" si="546"/>
        <v>237</v>
      </c>
      <c r="R327" s="177"/>
      <c r="S327" s="95"/>
      <c r="T327" s="95"/>
      <c r="U327" s="95"/>
      <c r="V327" s="95"/>
      <c r="W327" s="96"/>
      <c r="X327" s="92"/>
      <c r="Y327" s="92"/>
      <c r="Z327" s="96"/>
      <c r="AA327" s="94"/>
      <c r="AB327" s="94"/>
    </row>
    <row r="328" spans="1:28" x14ac:dyDescent="0.25">
      <c r="A328" s="5">
        <f t="shared" si="539"/>
        <v>304</v>
      </c>
      <c r="B328" t="e">
        <f t="shared" si="621"/>
        <v>#DIV/0!</v>
      </c>
      <c r="C328" t="e">
        <f t="shared" si="621"/>
        <v>#DIV/0!</v>
      </c>
      <c r="D328" t="e">
        <f t="shared" si="621"/>
        <v>#DIV/0!</v>
      </c>
      <c r="E328" t="e">
        <f t="shared" si="621"/>
        <v>#DIV/0!</v>
      </c>
      <c r="F328" t="e">
        <f t="shared" si="621"/>
        <v>#DIV/0!</v>
      </c>
      <c r="G328" t="e">
        <f t="shared" si="621"/>
        <v>#DIV/0!</v>
      </c>
      <c r="H328" t="e">
        <f t="shared" si="621"/>
        <v>#DIV/0!</v>
      </c>
      <c r="I328" t="e">
        <f t="shared" si="621"/>
        <v>#DIV/0!</v>
      </c>
      <c r="J328" t="e">
        <f t="shared" si="621"/>
        <v>#DIV/0!</v>
      </c>
      <c r="K328" t="e">
        <f t="shared" si="621"/>
        <v>#DIV/0!</v>
      </c>
      <c r="L328" t="e">
        <f t="array" ref="L328">MMULT(MMULT(B328:E328,Rinv_neu),TRANSPOSE(B328:E328))</f>
        <v>#NAME?</v>
      </c>
      <c r="M328" t="e">
        <f t="shared" ref="M328" si="636">(A328-0.5)/N_</f>
        <v>#NAME?</v>
      </c>
      <c r="N328" t="e">
        <f t="shared" ref="N328" si="637">_xlfn.CHISQ.INV(M328,m_)</f>
        <v>#NAME?</v>
      </c>
      <c r="Q328" s="5">
        <f t="shared" si="546"/>
        <v>238</v>
      </c>
      <c r="R328" s="177"/>
      <c r="S328" s="95"/>
      <c r="T328" s="95"/>
      <c r="U328" s="95"/>
      <c r="V328" s="95"/>
      <c r="W328" s="96"/>
      <c r="X328" s="92"/>
      <c r="Y328" s="92"/>
      <c r="Z328" s="96"/>
      <c r="AA328" s="94"/>
      <c r="AB328" s="94"/>
    </row>
    <row r="329" spans="1:28" x14ac:dyDescent="0.25">
      <c r="A329" s="5">
        <f t="shared" si="539"/>
        <v>305</v>
      </c>
      <c r="B329" t="e">
        <f t="shared" si="621"/>
        <v>#DIV/0!</v>
      </c>
      <c r="C329" t="e">
        <f t="shared" si="621"/>
        <v>#DIV/0!</v>
      </c>
      <c r="D329" t="e">
        <f t="shared" si="621"/>
        <v>#DIV/0!</v>
      </c>
      <c r="E329" t="e">
        <f t="shared" si="621"/>
        <v>#DIV/0!</v>
      </c>
      <c r="F329" t="e">
        <f t="shared" si="621"/>
        <v>#DIV/0!</v>
      </c>
      <c r="G329" t="e">
        <f t="shared" si="621"/>
        <v>#DIV/0!</v>
      </c>
      <c r="H329" t="e">
        <f t="shared" si="621"/>
        <v>#DIV/0!</v>
      </c>
      <c r="I329" t="e">
        <f t="shared" si="621"/>
        <v>#DIV/0!</v>
      </c>
      <c r="J329" t="e">
        <f t="shared" si="621"/>
        <v>#DIV/0!</v>
      </c>
      <c r="K329" t="e">
        <f t="shared" si="621"/>
        <v>#DIV/0!</v>
      </c>
      <c r="L329" t="e">
        <f t="array" ref="L329">MMULT(MMULT(B329:E329,Rinv_neu),TRANSPOSE(B329:E329))</f>
        <v>#NAME?</v>
      </c>
      <c r="M329" t="e">
        <f t="shared" ref="M329" si="638">(A329-0.5)/N_</f>
        <v>#NAME?</v>
      </c>
      <c r="N329" t="e">
        <f t="shared" ref="N329" si="639">_xlfn.CHISQ.INV(M329,m_)</f>
        <v>#NAME?</v>
      </c>
      <c r="Q329" s="5">
        <f t="shared" si="546"/>
        <v>239</v>
      </c>
      <c r="R329" s="177"/>
      <c r="S329" s="95"/>
      <c r="T329" s="95"/>
      <c r="U329" s="95"/>
      <c r="V329" s="95"/>
      <c r="W329" s="96"/>
      <c r="X329" s="92"/>
      <c r="Y329" s="92"/>
      <c r="Z329" s="96"/>
      <c r="AA329" s="94"/>
      <c r="AB329" s="94"/>
    </row>
    <row r="330" spans="1:28" x14ac:dyDescent="0.25">
      <c r="A330" s="5">
        <f t="shared" si="539"/>
        <v>306</v>
      </c>
      <c r="B330" t="e">
        <f t="shared" si="621"/>
        <v>#DIV/0!</v>
      </c>
      <c r="C330" t="e">
        <f t="shared" si="621"/>
        <v>#DIV/0!</v>
      </c>
      <c r="D330" t="e">
        <f t="shared" si="621"/>
        <v>#DIV/0!</v>
      </c>
      <c r="E330" t="e">
        <f t="shared" si="621"/>
        <v>#DIV/0!</v>
      </c>
      <c r="F330" t="e">
        <f t="shared" si="621"/>
        <v>#DIV/0!</v>
      </c>
      <c r="G330" t="e">
        <f t="shared" si="621"/>
        <v>#DIV/0!</v>
      </c>
      <c r="H330" t="e">
        <f t="shared" si="621"/>
        <v>#DIV/0!</v>
      </c>
      <c r="I330" t="e">
        <f t="shared" si="621"/>
        <v>#DIV/0!</v>
      </c>
      <c r="J330" t="e">
        <f t="shared" si="621"/>
        <v>#DIV/0!</v>
      </c>
      <c r="K330" t="e">
        <f t="shared" si="621"/>
        <v>#DIV/0!</v>
      </c>
      <c r="L330" t="e">
        <f t="array" ref="L330">MMULT(MMULT(B330:E330,Rinv_neu),TRANSPOSE(B330:E330))</f>
        <v>#NAME?</v>
      </c>
      <c r="M330" t="e">
        <f t="shared" ref="M330" si="640">(A330-0.5)/N_</f>
        <v>#NAME?</v>
      </c>
      <c r="N330" t="e">
        <f t="shared" ref="N330" si="641">_xlfn.CHISQ.INV(M330,m_)</f>
        <v>#NAME?</v>
      </c>
      <c r="Q330" s="5">
        <f t="shared" si="546"/>
        <v>240</v>
      </c>
      <c r="R330" s="177"/>
      <c r="S330" s="95"/>
      <c r="T330" s="95"/>
      <c r="U330" s="95"/>
      <c r="V330" s="95"/>
      <c r="W330" s="96"/>
      <c r="X330" s="92"/>
      <c r="Y330" s="92"/>
      <c r="Z330" s="96"/>
      <c r="AA330" s="94"/>
      <c r="AB330" s="94"/>
    </row>
    <row r="331" spans="1:28" x14ac:dyDescent="0.25">
      <c r="A331" s="5">
        <f t="shared" si="539"/>
        <v>307</v>
      </c>
      <c r="B331" t="e">
        <f t="shared" si="621"/>
        <v>#DIV/0!</v>
      </c>
      <c r="C331" t="e">
        <f t="shared" si="621"/>
        <v>#DIV/0!</v>
      </c>
      <c r="D331" t="e">
        <f t="shared" si="621"/>
        <v>#DIV/0!</v>
      </c>
      <c r="E331" t="e">
        <f t="shared" si="621"/>
        <v>#DIV/0!</v>
      </c>
      <c r="F331" t="e">
        <f t="shared" si="621"/>
        <v>#DIV/0!</v>
      </c>
      <c r="G331" t="e">
        <f t="shared" si="621"/>
        <v>#DIV/0!</v>
      </c>
      <c r="H331" t="e">
        <f t="shared" si="621"/>
        <v>#DIV/0!</v>
      </c>
      <c r="I331" t="e">
        <f t="shared" si="621"/>
        <v>#DIV/0!</v>
      </c>
      <c r="J331" t="e">
        <f t="shared" si="621"/>
        <v>#DIV/0!</v>
      </c>
      <c r="K331" t="e">
        <f t="shared" si="621"/>
        <v>#DIV/0!</v>
      </c>
      <c r="L331" t="e">
        <f t="array" ref="L331">MMULT(MMULT(B331:E331,Rinv_neu),TRANSPOSE(B331:E331))</f>
        <v>#NAME?</v>
      </c>
      <c r="M331" t="e">
        <f t="shared" ref="M331" si="642">(A331-0.5)/N_</f>
        <v>#NAME?</v>
      </c>
      <c r="N331" t="e">
        <f t="shared" ref="N331" si="643">_xlfn.CHISQ.INV(M331,m_)</f>
        <v>#NAME?</v>
      </c>
      <c r="Q331" s="5">
        <f t="shared" si="546"/>
        <v>241</v>
      </c>
      <c r="R331" s="177"/>
      <c r="S331" s="95"/>
      <c r="T331" s="95"/>
      <c r="U331" s="95"/>
      <c r="V331" s="95"/>
      <c r="W331" s="96"/>
      <c r="X331" s="92"/>
      <c r="Y331" s="92"/>
      <c r="Z331" s="96"/>
      <c r="AA331" s="94"/>
      <c r="AB331" s="94"/>
    </row>
    <row r="332" spans="1:28" x14ac:dyDescent="0.25">
      <c r="A332" s="5">
        <f t="shared" si="539"/>
        <v>308</v>
      </c>
      <c r="B332" t="e">
        <f t="shared" si="621"/>
        <v>#DIV/0!</v>
      </c>
      <c r="C332" t="e">
        <f t="shared" si="621"/>
        <v>#DIV/0!</v>
      </c>
      <c r="D332" t="e">
        <f t="shared" si="621"/>
        <v>#DIV/0!</v>
      </c>
      <c r="E332" t="e">
        <f t="shared" si="621"/>
        <v>#DIV/0!</v>
      </c>
      <c r="F332" t="e">
        <f t="shared" si="621"/>
        <v>#DIV/0!</v>
      </c>
      <c r="G332" t="e">
        <f t="shared" si="621"/>
        <v>#DIV/0!</v>
      </c>
      <c r="H332" t="e">
        <f t="shared" si="621"/>
        <v>#DIV/0!</v>
      </c>
      <c r="I332" t="e">
        <f t="shared" si="621"/>
        <v>#DIV/0!</v>
      </c>
      <c r="J332" t="e">
        <f t="shared" si="621"/>
        <v>#DIV/0!</v>
      </c>
      <c r="K332" t="e">
        <f t="shared" si="621"/>
        <v>#DIV/0!</v>
      </c>
      <c r="L332" t="e">
        <f t="array" ref="L332">MMULT(MMULT(B332:E332,Rinv_neu),TRANSPOSE(B332:E332))</f>
        <v>#NAME?</v>
      </c>
      <c r="M332" t="e">
        <f t="shared" ref="M332" si="644">(A332-0.5)/N_</f>
        <v>#NAME?</v>
      </c>
      <c r="N332" t="e">
        <f t="shared" ref="N332" si="645">_xlfn.CHISQ.INV(M332,m_)</f>
        <v>#NAME?</v>
      </c>
      <c r="Q332" s="5">
        <f t="shared" si="546"/>
        <v>242</v>
      </c>
      <c r="R332" s="177"/>
      <c r="S332" s="95"/>
      <c r="T332" s="95"/>
      <c r="U332" s="95"/>
      <c r="V332" s="95"/>
      <c r="W332" s="96"/>
      <c r="X332" s="92"/>
      <c r="Y332" s="92"/>
      <c r="Z332" s="96"/>
      <c r="AA332" s="94"/>
      <c r="AB332" s="94"/>
    </row>
    <row r="333" spans="1:28" x14ac:dyDescent="0.25">
      <c r="A333" s="5">
        <f t="shared" si="539"/>
        <v>309</v>
      </c>
      <c r="B333" t="e">
        <f t="shared" si="621"/>
        <v>#DIV/0!</v>
      </c>
      <c r="C333" t="e">
        <f t="shared" si="621"/>
        <v>#DIV/0!</v>
      </c>
      <c r="D333" t="e">
        <f t="shared" si="621"/>
        <v>#DIV/0!</v>
      </c>
      <c r="E333" t="e">
        <f t="shared" si="621"/>
        <v>#DIV/0!</v>
      </c>
      <c r="F333" t="e">
        <f t="shared" si="621"/>
        <v>#DIV/0!</v>
      </c>
      <c r="G333" t="e">
        <f t="shared" si="621"/>
        <v>#DIV/0!</v>
      </c>
      <c r="H333" t="e">
        <f t="shared" si="621"/>
        <v>#DIV/0!</v>
      </c>
      <c r="I333" t="e">
        <f t="shared" si="621"/>
        <v>#DIV/0!</v>
      </c>
      <c r="J333" t="e">
        <f t="shared" si="621"/>
        <v>#DIV/0!</v>
      </c>
      <c r="K333" t="e">
        <f t="shared" si="621"/>
        <v>#DIV/0!</v>
      </c>
      <c r="L333" t="e">
        <f t="array" ref="L333">MMULT(MMULT(B333:E333,Rinv_neu),TRANSPOSE(B333:E333))</f>
        <v>#NAME?</v>
      </c>
      <c r="M333" t="e">
        <f t="shared" ref="M333" si="646">(A333-0.5)/N_</f>
        <v>#NAME?</v>
      </c>
      <c r="N333" t="e">
        <f t="shared" ref="N333" si="647">_xlfn.CHISQ.INV(M333,m_)</f>
        <v>#NAME?</v>
      </c>
      <c r="Q333" s="5">
        <f t="shared" si="546"/>
        <v>243</v>
      </c>
      <c r="R333" s="177"/>
      <c r="S333" s="95"/>
      <c r="T333" s="95"/>
      <c r="U333" s="95"/>
      <c r="V333" s="95"/>
      <c r="W333" s="96"/>
      <c r="X333" s="92"/>
      <c r="Y333" s="92"/>
      <c r="Z333" s="96"/>
      <c r="AA333" s="94"/>
      <c r="AB333" s="94"/>
    </row>
    <row r="334" spans="1:28" x14ac:dyDescent="0.25">
      <c r="A334" s="5">
        <f t="shared" si="539"/>
        <v>310</v>
      </c>
      <c r="B334" t="e">
        <f t="shared" si="621"/>
        <v>#DIV/0!</v>
      </c>
      <c r="C334" t="e">
        <f t="shared" si="621"/>
        <v>#DIV/0!</v>
      </c>
      <c r="D334" t="e">
        <f t="shared" si="621"/>
        <v>#DIV/0!</v>
      </c>
      <c r="E334" t="e">
        <f t="shared" si="621"/>
        <v>#DIV/0!</v>
      </c>
      <c r="F334" t="e">
        <f t="shared" si="621"/>
        <v>#DIV/0!</v>
      </c>
      <c r="G334" t="e">
        <f t="shared" si="621"/>
        <v>#DIV/0!</v>
      </c>
      <c r="H334" t="e">
        <f t="shared" si="621"/>
        <v>#DIV/0!</v>
      </c>
      <c r="I334" t="e">
        <f t="shared" si="621"/>
        <v>#DIV/0!</v>
      </c>
      <c r="J334" t="e">
        <f t="shared" si="621"/>
        <v>#DIV/0!</v>
      </c>
      <c r="K334" t="e">
        <f t="shared" si="621"/>
        <v>#DIV/0!</v>
      </c>
      <c r="L334" t="e">
        <f t="array" ref="L334">MMULT(MMULT(B334:E334,Rinv_neu),TRANSPOSE(B334:E334))</f>
        <v>#NAME?</v>
      </c>
      <c r="M334" t="e">
        <f t="shared" ref="M334" si="648">(A334-0.5)/N_</f>
        <v>#NAME?</v>
      </c>
      <c r="N334" t="e">
        <f t="shared" ref="N334" si="649">_xlfn.CHISQ.INV(M334,m_)</f>
        <v>#NAME?</v>
      </c>
      <c r="Q334" s="5">
        <f t="shared" si="546"/>
        <v>244</v>
      </c>
      <c r="R334" s="177"/>
      <c r="S334" s="95"/>
      <c r="T334" s="95"/>
      <c r="U334" s="95"/>
      <c r="V334" s="95"/>
      <c r="W334" s="96"/>
      <c r="X334" s="92"/>
      <c r="Y334" s="92"/>
      <c r="Z334" s="96"/>
      <c r="AA334" s="94"/>
      <c r="AB334" s="94"/>
    </row>
    <row r="335" spans="1:28" x14ac:dyDescent="0.25">
      <c r="A335" s="5">
        <f t="shared" si="539"/>
        <v>311</v>
      </c>
      <c r="B335" t="e">
        <f t="shared" si="621"/>
        <v>#DIV/0!</v>
      </c>
      <c r="C335" t="e">
        <f t="shared" si="621"/>
        <v>#DIV/0!</v>
      </c>
      <c r="D335" t="e">
        <f t="shared" si="621"/>
        <v>#DIV/0!</v>
      </c>
      <c r="E335" t="e">
        <f t="shared" si="621"/>
        <v>#DIV/0!</v>
      </c>
      <c r="F335" t="e">
        <f t="shared" si="621"/>
        <v>#DIV/0!</v>
      </c>
      <c r="G335" t="e">
        <f t="shared" si="621"/>
        <v>#DIV/0!</v>
      </c>
      <c r="H335" t="e">
        <f t="shared" si="621"/>
        <v>#DIV/0!</v>
      </c>
      <c r="I335" t="e">
        <f t="shared" si="621"/>
        <v>#DIV/0!</v>
      </c>
      <c r="J335" t="e">
        <f t="shared" si="621"/>
        <v>#DIV/0!</v>
      </c>
      <c r="K335" t="e">
        <f t="shared" si="621"/>
        <v>#DIV/0!</v>
      </c>
      <c r="L335" t="e">
        <f t="array" ref="L335">MMULT(MMULT(B335:E335,Rinv_neu),TRANSPOSE(B335:E335))</f>
        <v>#NAME?</v>
      </c>
      <c r="M335" t="e">
        <f t="shared" ref="M335" si="650">(A335-0.5)/N_</f>
        <v>#NAME?</v>
      </c>
      <c r="N335" t="e">
        <f t="shared" ref="N335" si="651">_xlfn.CHISQ.INV(M335,m_)</f>
        <v>#NAME?</v>
      </c>
      <c r="Q335" s="5">
        <f t="shared" si="546"/>
        <v>245</v>
      </c>
      <c r="R335" s="177"/>
      <c r="S335" s="95"/>
      <c r="T335" s="95"/>
      <c r="U335" s="95"/>
      <c r="V335" s="95"/>
      <c r="W335" s="96"/>
      <c r="X335" s="92"/>
      <c r="Y335" s="92"/>
      <c r="Z335" s="96"/>
      <c r="AA335" s="94"/>
      <c r="AB335" s="94"/>
    </row>
    <row r="336" spans="1:28" x14ac:dyDescent="0.25">
      <c r="A336" s="5">
        <f t="shared" si="539"/>
        <v>312</v>
      </c>
      <c r="B336" t="e">
        <f t="shared" si="621"/>
        <v>#DIV/0!</v>
      </c>
      <c r="C336" t="e">
        <f t="shared" si="621"/>
        <v>#DIV/0!</v>
      </c>
      <c r="D336" t="e">
        <f t="shared" si="621"/>
        <v>#DIV/0!</v>
      </c>
      <c r="E336" t="e">
        <f t="shared" si="621"/>
        <v>#DIV/0!</v>
      </c>
      <c r="F336" t="e">
        <f t="shared" si="621"/>
        <v>#DIV/0!</v>
      </c>
      <c r="G336" t="e">
        <f t="shared" si="621"/>
        <v>#DIV/0!</v>
      </c>
      <c r="H336" t="e">
        <f t="shared" si="621"/>
        <v>#DIV/0!</v>
      </c>
      <c r="I336" t="e">
        <f t="shared" si="621"/>
        <v>#DIV/0!</v>
      </c>
      <c r="J336" t="e">
        <f t="shared" si="621"/>
        <v>#DIV/0!</v>
      </c>
      <c r="K336" t="e">
        <f t="shared" si="621"/>
        <v>#DIV/0!</v>
      </c>
      <c r="L336" t="e">
        <f t="array" ref="L336">MMULT(MMULT(B336:E336,Rinv_neu),TRANSPOSE(B336:E336))</f>
        <v>#NAME?</v>
      </c>
      <c r="M336" t="e">
        <f t="shared" ref="M336" si="652">(A336-0.5)/N_</f>
        <v>#NAME?</v>
      </c>
      <c r="N336" t="e">
        <f t="shared" ref="N336" si="653">_xlfn.CHISQ.INV(M336,m_)</f>
        <v>#NAME?</v>
      </c>
      <c r="Q336" s="5">
        <f t="shared" si="546"/>
        <v>246</v>
      </c>
      <c r="R336" s="177"/>
      <c r="S336" s="95"/>
      <c r="T336" s="95"/>
      <c r="U336" s="95"/>
      <c r="V336" s="95"/>
      <c r="W336" s="96"/>
      <c r="X336" s="92"/>
      <c r="Y336" s="92"/>
      <c r="Z336" s="96"/>
      <c r="AA336" s="94"/>
      <c r="AB336" s="94"/>
    </row>
    <row r="337" spans="1:28" x14ac:dyDescent="0.25">
      <c r="A337" s="5">
        <f t="shared" si="539"/>
        <v>313</v>
      </c>
      <c r="B337" t="e">
        <f t="shared" ref="B337:K352" si="654">(S403-S$86)/S$87</f>
        <v>#DIV/0!</v>
      </c>
      <c r="C337" t="e">
        <f t="shared" si="654"/>
        <v>#DIV/0!</v>
      </c>
      <c r="D337" t="e">
        <f t="shared" si="654"/>
        <v>#DIV/0!</v>
      </c>
      <c r="E337" t="e">
        <f t="shared" si="654"/>
        <v>#DIV/0!</v>
      </c>
      <c r="F337" t="e">
        <f t="shared" si="654"/>
        <v>#DIV/0!</v>
      </c>
      <c r="G337" t="e">
        <f t="shared" si="654"/>
        <v>#DIV/0!</v>
      </c>
      <c r="H337" t="e">
        <f t="shared" si="654"/>
        <v>#DIV/0!</v>
      </c>
      <c r="I337" t="e">
        <f t="shared" si="654"/>
        <v>#DIV/0!</v>
      </c>
      <c r="J337" t="e">
        <f t="shared" si="654"/>
        <v>#DIV/0!</v>
      </c>
      <c r="K337" t="e">
        <f t="shared" si="654"/>
        <v>#DIV/0!</v>
      </c>
      <c r="L337" t="e">
        <f t="array" ref="L337">MMULT(MMULT(B337:E337,Rinv_neu),TRANSPOSE(B337:E337))</f>
        <v>#NAME?</v>
      </c>
      <c r="M337" t="e">
        <f t="shared" ref="M337" si="655">(A337-0.5)/N_</f>
        <v>#NAME?</v>
      </c>
      <c r="N337" t="e">
        <f t="shared" ref="N337" si="656">_xlfn.CHISQ.INV(M337,m_)</f>
        <v>#NAME?</v>
      </c>
      <c r="Q337" s="5">
        <f t="shared" si="546"/>
        <v>247</v>
      </c>
      <c r="R337" s="177"/>
      <c r="S337" s="95"/>
      <c r="T337" s="95"/>
      <c r="U337" s="95"/>
      <c r="V337" s="95"/>
      <c r="W337" s="96"/>
      <c r="X337" s="92"/>
      <c r="Y337" s="92"/>
      <c r="Z337" s="96"/>
      <c r="AA337" s="94"/>
      <c r="AB337" s="94"/>
    </row>
    <row r="338" spans="1:28" x14ac:dyDescent="0.25">
      <c r="A338" s="5">
        <f t="shared" si="539"/>
        <v>314</v>
      </c>
      <c r="B338" t="e">
        <f t="shared" si="654"/>
        <v>#DIV/0!</v>
      </c>
      <c r="C338" t="e">
        <f t="shared" si="654"/>
        <v>#DIV/0!</v>
      </c>
      <c r="D338" t="e">
        <f t="shared" si="654"/>
        <v>#DIV/0!</v>
      </c>
      <c r="E338" t="e">
        <f t="shared" si="654"/>
        <v>#DIV/0!</v>
      </c>
      <c r="F338" t="e">
        <f t="shared" si="654"/>
        <v>#DIV/0!</v>
      </c>
      <c r="G338" t="e">
        <f t="shared" si="654"/>
        <v>#DIV/0!</v>
      </c>
      <c r="H338" t="e">
        <f t="shared" si="654"/>
        <v>#DIV/0!</v>
      </c>
      <c r="I338" t="e">
        <f t="shared" si="654"/>
        <v>#DIV/0!</v>
      </c>
      <c r="J338" t="e">
        <f t="shared" si="654"/>
        <v>#DIV/0!</v>
      </c>
      <c r="K338" t="e">
        <f t="shared" si="654"/>
        <v>#DIV/0!</v>
      </c>
      <c r="L338" t="e">
        <f t="array" ref="L338">MMULT(MMULT(B338:E338,Rinv_neu),TRANSPOSE(B338:E338))</f>
        <v>#NAME?</v>
      </c>
      <c r="M338" t="e">
        <f t="shared" ref="M338" si="657">(A338-0.5)/N_</f>
        <v>#NAME?</v>
      </c>
      <c r="N338" t="e">
        <f t="shared" ref="N338" si="658">_xlfn.CHISQ.INV(M338,m_)</f>
        <v>#NAME?</v>
      </c>
      <c r="Q338" s="5">
        <f t="shared" si="546"/>
        <v>248</v>
      </c>
      <c r="R338" s="177"/>
      <c r="S338" s="95"/>
      <c r="T338" s="95"/>
      <c r="U338" s="95"/>
      <c r="V338" s="95"/>
      <c r="W338" s="96"/>
      <c r="X338" s="92"/>
      <c r="Y338" s="92"/>
      <c r="Z338" s="96"/>
      <c r="AA338" s="94"/>
      <c r="AB338" s="94"/>
    </row>
    <row r="339" spans="1:28" x14ac:dyDescent="0.25">
      <c r="A339" s="5">
        <f t="shared" si="539"/>
        <v>315</v>
      </c>
      <c r="B339" t="e">
        <f t="shared" si="654"/>
        <v>#DIV/0!</v>
      </c>
      <c r="C339" t="e">
        <f t="shared" si="654"/>
        <v>#DIV/0!</v>
      </c>
      <c r="D339" t="e">
        <f t="shared" si="654"/>
        <v>#DIV/0!</v>
      </c>
      <c r="E339" t="e">
        <f t="shared" si="654"/>
        <v>#DIV/0!</v>
      </c>
      <c r="F339" t="e">
        <f t="shared" si="654"/>
        <v>#DIV/0!</v>
      </c>
      <c r="G339" t="e">
        <f t="shared" si="654"/>
        <v>#DIV/0!</v>
      </c>
      <c r="H339" t="e">
        <f t="shared" si="654"/>
        <v>#DIV/0!</v>
      </c>
      <c r="I339" t="e">
        <f t="shared" si="654"/>
        <v>#DIV/0!</v>
      </c>
      <c r="J339" t="e">
        <f t="shared" si="654"/>
        <v>#DIV/0!</v>
      </c>
      <c r="K339" t="e">
        <f t="shared" si="654"/>
        <v>#DIV/0!</v>
      </c>
      <c r="L339" t="e">
        <f t="array" ref="L339">MMULT(MMULT(B339:E339,Rinv_neu),TRANSPOSE(B339:E339))</f>
        <v>#NAME?</v>
      </c>
      <c r="M339" t="e">
        <f t="shared" ref="M339" si="659">(A339-0.5)/N_</f>
        <v>#NAME?</v>
      </c>
      <c r="N339" t="e">
        <f t="shared" ref="N339" si="660">_xlfn.CHISQ.INV(M339,m_)</f>
        <v>#NAME?</v>
      </c>
      <c r="Q339" s="5">
        <f t="shared" si="546"/>
        <v>249</v>
      </c>
      <c r="R339" s="177"/>
      <c r="S339" s="95"/>
      <c r="T339" s="95"/>
      <c r="U339" s="95"/>
      <c r="V339" s="95"/>
      <c r="W339" s="96"/>
      <c r="X339" s="92"/>
      <c r="Y339" s="92"/>
      <c r="Z339" s="96"/>
      <c r="AA339" s="94"/>
      <c r="AB339" s="94"/>
    </row>
    <row r="340" spans="1:28" x14ac:dyDescent="0.25">
      <c r="A340" s="5">
        <f t="shared" si="539"/>
        <v>316</v>
      </c>
      <c r="B340" t="e">
        <f t="shared" si="654"/>
        <v>#DIV/0!</v>
      </c>
      <c r="C340" t="e">
        <f t="shared" si="654"/>
        <v>#DIV/0!</v>
      </c>
      <c r="D340" t="e">
        <f t="shared" si="654"/>
        <v>#DIV/0!</v>
      </c>
      <c r="E340" t="e">
        <f t="shared" si="654"/>
        <v>#DIV/0!</v>
      </c>
      <c r="F340" t="e">
        <f t="shared" si="654"/>
        <v>#DIV/0!</v>
      </c>
      <c r="G340" t="e">
        <f t="shared" si="654"/>
        <v>#DIV/0!</v>
      </c>
      <c r="H340" t="e">
        <f t="shared" si="654"/>
        <v>#DIV/0!</v>
      </c>
      <c r="I340" t="e">
        <f t="shared" si="654"/>
        <v>#DIV/0!</v>
      </c>
      <c r="J340" t="e">
        <f t="shared" si="654"/>
        <v>#DIV/0!</v>
      </c>
      <c r="K340" t="e">
        <f t="shared" si="654"/>
        <v>#DIV/0!</v>
      </c>
      <c r="L340" t="e">
        <f t="array" ref="L340">MMULT(MMULT(B340:E340,Rinv_neu),TRANSPOSE(B340:E340))</f>
        <v>#NAME?</v>
      </c>
      <c r="M340" t="e">
        <f t="shared" ref="M340" si="661">(A340-0.5)/N_</f>
        <v>#NAME?</v>
      </c>
      <c r="N340" t="e">
        <f t="shared" ref="N340" si="662">_xlfn.CHISQ.INV(M340,m_)</f>
        <v>#NAME?</v>
      </c>
      <c r="Q340" s="5">
        <f t="shared" si="546"/>
        <v>250</v>
      </c>
      <c r="R340" s="177"/>
      <c r="S340" s="95"/>
      <c r="T340" s="95"/>
      <c r="U340" s="95"/>
      <c r="V340" s="95"/>
      <c r="W340" s="96"/>
      <c r="X340" s="92"/>
      <c r="Y340" s="92"/>
      <c r="Z340" s="96"/>
      <c r="AA340" s="94"/>
      <c r="AB340" s="94"/>
    </row>
    <row r="341" spans="1:28" x14ac:dyDescent="0.25">
      <c r="A341" s="5">
        <f t="shared" si="539"/>
        <v>317</v>
      </c>
      <c r="B341" t="e">
        <f t="shared" si="654"/>
        <v>#DIV/0!</v>
      </c>
      <c r="C341" t="e">
        <f t="shared" si="654"/>
        <v>#DIV/0!</v>
      </c>
      <c r="D341" t="e">
        <f t="shared" si="654"/>
        <v>#DIV/0!</v>
      </c>
      <c r="E341" t="e">
        <f t="shared" si="654"/>
        <v>#DIV/0!</v>
      </c>
      <c r="F341" t="e">
        <f t="shared" si="654"/>
        <v>#DIV/0!</v>
      </c>
      <c r="G341" t="e">
        <f t="shared" si="654"/>
        <v>#DIV/0!</v>
      </c>
      <c r="H341" t="e">
        <f t="shared" si="654"/>
        <v>#DIV/0!</v>
      </c>
      <c r="I341" t="e">
        <f t="shared" si="654"/>
        <v>#DIV/0!</v>
      </c>
      <c r="J341" t="e">
        <f t="shared" si="654"/>
        <v>#DIV/0!</v>
      </c>
      <c r="K341" t="e">
        <f t="shared" si="654"/>
        <v>#DIV/0!</v>
      </c>
      <c r="L341" t="e">
        <f t="array" ref="L341">MMULT(MMULT(B341:E341,Rinv_neu),TRANSPOSE(B341:E341))</f>
        <v>#NAME?</v>
      </c>
      <c r="M341" t="e">
        <f t="shared" ref="M341" si="663">(A341-0.5)/N_</f>
        <v>#NAME?</v>
      </c>
      <c r="N341" t="e">
        <f t="shared" ref="N341" si="664">_xlfn.CHISQ.INV(M341,m_)</f>
        <v>#NAME?</v>
      </c>
      <c r="Q341" s="5">
        <f t="shared" si="546"/>
        <v>251</v>
      </c>
      <c r="R341" s="177"/>
      <c r="S341" s="95"/>
      <c r="T341" s="95"/>
      <c r="U341" s="95"/>
      <c r="V341" s="95"/>
      <c r="W341" s="96"/>
      <c r="X341" s="92"/>
      <c r="Y341" s="92"/>
      <c r="Z341" s="96"/>
      <c r="AA341" s="94"/>
      <c r="AB341" s="94"/>
    </row>
    <row r="342" spans="1:28" x14ac:dyDescent="0.25">
      <c r="A342" s="5">
        <f t="shared" si="539"/>
        <v>318</v>
      </c>
      <c r="B342" t="e">
        <f t="shared" si="654"/>
        <v>#DIV/0!</v>
      </c>
      <c r="C342" t="e">
        <f t="shared" si="654"/>
        <v>#DIV/0!</v>
      </c>
      <c r="D342" t="e">
        <f t="shared" si="654"/>
        <v>#DIV/0!</v>
      </c>
      <c r="E342" t="e">
        <f t="shared" si="654"/>
        <v>#DIV/0!</v>
      </c>
      <c r="F342" t="e">
        <f t="shared" si="654"/>
        <v>#DIV/0!</v>
      </c>
      <c r="G342" t="e">
        <f t="shared" si="654"/>
        <v>#DIV/0!</v>
      </c>
      <c r="H342" t="e">
        <f t="shared" si="654"/>
        <v>#DIV/0!</v>
      </c>
      <c r="I342" t="e">
        <f t="shared" si="654"/>
        <v>#DIV/0!</v>
      </c>
      <c r="J342" t="e">
        <f t="shared" si="654"/>
        <v>#DIV/0!</v>
      </c>
      <c r="K342" t="e">
        <f t="shared" si="654"/>
        <v>#DIV/0!</v>
      </c>
      <c r="L342" t="e">
        <f t="array" ref="L342">MMULT(MMULT(B342:E342,Rinv_neu),TRANSPOSE(B342:E342))</f>
        <v>#NAME?</v>
      </c>
      <c r="M342" t="e">
        <f t="shared" ref="M342" si="665">(A342-0.5)/N_</f>
        <v>#NAME?</v>
      </c>
      <c r="N342" t="e">
        <f t="shared" ref="N342" si="666">_xlfn.CHISQ.INV(M342,m_)</f>
        <v>#NAME?</v>
      </c>
      <c r="Q342" s="5">
        <f t="shared" si="546"/>
        <v>252</v>
      </c>
      <c r="R342" s="177"/>
      <c r="S342" s="95"/>
      <c r="T342" s="95"/>
      <c r="U342" s="95"/>
      <c r="V342" s="95"/>
      <c r="W342" s="96"/>
      <c r="X342" s="92"/>
      <c r="Y342" s="92"/>
      <c r="Z342" s="96"/>
      <c r="AA342" s="94"/>
      <c r="AB342" s="94"/>
    </row>
    <row r="343" spans="1:28" x14ac:dyDescent="0.25">
      <c r="A343" s="5">
        <f t="shared" si="539"/>
        <v>319</v>
      </c>
      <c r="B343" t="e">
        <f t="shared" si="654"/>
        <v>#DIV/0!</v>
      </c>
      <c r="C343" t="e">
        <f t="shared" si="654"/>
        <v>#DIV/0!</v>
      </c>
      <c r="D343" t="e">
        <f t="shared" si="654"/>
        <v>#DIV/0!</v>
      </c>
      <c r="E343" t="e">
        <f t="shared" si="654"/>
        <v>#DIV/0!</v>
      </c>
      <c r="F343" t="e">
        <f t="shared" si="654"/>
        <v>#DIV/0!</v>
      </c>
      <c r="G343" t="e">
        <f t="shared" si="654"/>
        <v>#DIV/0!</v>
      </c>
      <c r="H343" t="e">
        <f t="shared" si="654"/>
        <v>#DIV/0!</v>
      </c>
      <c r="I343" t="e">
        <f t="shared" si="654"/>
        <v>#DIV/0!</v>
      </c>
      <c r="J343" t="e">
        <f t="shared" si="654"/>
        <v>#DIV/0!</v>
      </c>
      <c r="K343" t="e">
        <f t="shared" si="654"/>
        <v>#DIV/0!</v>
      </c>
      <c r="L343" t="e">
        <f t="array" ref="L343">MMULT(MMULT(B343:E343,Rinv_neu),TRANSPOSE(B343:E343))</f>
        <v>#NAME?</v>
      </c>
      <c r="M343" t="e">
        <f t="shared" ref="M343" si="667">(A343-0.5)/N_</f>
        <v>#NAME?</v>
      </c>
      <c r="N343" t="e">
        <f t="shared" ref="N343" si="668">_xlfn.CHISQ.INV(M343,m_)</f>
        <v>#NAME?</v>
      </c>
      <c r="Q343" s="5">
        <f t="shared" si="546"/>
        <v>253</v>
      </c>
      <c r="R343" s="177"/>
      <c r="S343" s="95"/>
      <c r="T343" s="95"/>
      <c r="U343" s="95"/>
      <c r="V343" s="95"/>
      <c r="W343" s="96"/>
      <c r="X343" s="92"/>
      <c r="Y343" s="92"/>
      <c r="Z343" s="96"/>
      <c r="AA343" s="94"/>
      <c r="AB343" s="94"/>
    </row>
    <row r="344" spans="1:28" x14ac:dyDescent="0.25">
      <c r="A344" s="5">
        <f t="shared" si="539"/>
        <v>320</v>
      </c>
      <c r="B344" t="e">
        <f t="shared" si="654"/>
        <v>#DIV/0!</v>
      </c>
      <c r="C344" t="e">
        <f t="shared" si="654"/>
        <v>#DIV/0!</v>
      </c>
      <c r="D344" t="e">
        <f t="shared" si="654"/>
        <v>#DIV/0!</v>
      </c>
      <c r="E344" t="e">
        <f t="shared" si="654"/>
        <v>#DIV/0!</v>
      </c>
      <c r="F344" t="e">
        <f t="shared" si="654"/>
        <v>#DIV/0!</v>
      </c>
      <c r="G344" t="e">
        <f t="shared" si="654"/>
        <v>#DIV/0!</v>
      </c>
      <c r="H344" t="e">
        <f t="shared" si="654"/>
        <v>#DIV/0!</v>
      </c>
      <c r="I344" t="e">
        <f t="shared" si="654"/>
        <v>#DIV/0!</v>
      </c>
      <c r="J344" t="e">
        <f t="shared" si="654"/>
        <v>#DIV/0!</v>
      </c>
      <c r="K344" t="e">
        <f t="shared" si="654"/>
        <v>#DIV/0!</v>
      </c>
      <c r="L344" t="e">
        <f t="array" ref="L344">MMULT(MMULT(B344:E344,Rinv_neu),TRANSPOSE(B344:E344))</f>
        <v>#NAME?</v>
      </c>
      <c r="M344" t="e">
        <f t="shared" ref="M344" si="669">(A344-0.5)/N_</f>
        <v>#NAME?</v>
      </c>
      <c r="N344" t="e">
        <f t="shared" ref="N344" si="670">_xlfn.CHISQ.INV(M344,m_)</f>
        <v>#NAME?</v>
      </c>
      <c r="Q344" s="5">
        <f t="shared" si="546"/>
        <v>254</v>
      </c>
      <c r="R344" s="177"/>
      <c r="S344" s="95"/>
      <c r="T344" s="95"/>
      <c r="U344" s="95"/>
      <c r="V344" s="95"/>
      <c r="W344" s="96"/>
      <c r="X344" s="92"/>
      <c r="Y344" s="92"/>
      <c r="Z344" s="96"/>
      <c r="AA344" s="94"/>
      <c r="AB344" s="94"/>
    </row>
    <row r="345" spans="1:28" x14ac:dyDescent="0.25">
      <c r="A345" s="5">
        <f t="shared" si="539"/>
        <v>321</v>
      </c>
      <c r="B345" t="e">
        <f t="shared" si="654"/>
        <v>#DIV/0!</v>
      </c>
      <c r="C345" t="e">
        <f t="shared" si="654"/>
        <v>#DIV/0!</v>
      </c>
      <c r="D345" t="e">
        <f t="shared" si="654"/>
        <v>#DIV/0!</v>
      </c>
      <c r="E345" t="e">
        <f t="shared" si="654"/>
        <v>#DIV/0!</v>
      </c>
      <c r="F345" t="e">
        <f t="shared" si="654"/>
        <v>#DIV/0!</v>
      </c>
      <c r="G345" t="e">
        <f t="shared" si="654"/>
        <v>#DIV/0!</v>
      </c>
      <c r="H345" t="e">
        <f t="shared" si="654"/>
        <v>#DIV/0!</v>
      </c>
      <c r="I345" t="e">
        <f t="shared" si="654"/>
        <v>#DIV/0!</v>
      </c>
      <c r="J345" t="e">
        <f t="shared" si="654"/>
        <v>#DIV/0!</v>
      </c>
      <c r="K345" t="e">
        <f t="shared" si="654"/>
        <v>#DIV/0!</v>
      </c>
      <c r="L345" t="e">
        <f t="array" ref="L345">MMULT(MMULT(B345:E345,Rinv_neu),TRANSPOSE(B345:E345))</f>
        <v>#NAME?</v>
      </c>
      <c r="M345" t="e">
        <f t="shared" ref="M345" si="671">(A345-0.5)/N_</f>
        <v>#NAME?</v>
      </c>
      <c r="N345" t="e">
        <f t="shared" ref="N345" si="672">_xlfn.CHISQ.INV(M345,m_)</f>
        <v>#NAME?</v>
      </c>
      <c r="Q345" s="5">
        <f t="shared" si="546"/>
        <v>255</v>
      </c>
      <c r="R345" s="177"/>
      <c r="S345" s="95"/>
      <c r="T345" s="95"/>
      <c r="U345" s="95"/>
      <c r="V345" s="95"/>
      <c r="W345" s="96"/>
      <c r="X345" s="92"/>
      <c r="Y345" s="92"/>
      <c r="Z345" s="96"/>
      <c r="AA345" s="94"/>
      <c r="AB345" s="94"/>
    </row>
    <row r="346" spans="1:28" x14ac:dyDescent="0.25">
      <c r="A346" s="5">
        <f t="shared" ref="A346:A409" si="673">A345+1</f>
        <v>322</v>
      </c>
      <c r="B346" t="e">
        <f t="shared" si="654"/>
        <v>#DIV/0!</v>
      </c>
      <c r="C346" t="e">
        <f t="shared" si="654"/>
        <v>#DIV/0!</v>
      </c>
      <c r="D346" t="e">
        <f t="shared" si="654"/>
        <v>#DIV/0!</v>
      </c>
      <c r="E346" t="e">
        <f t="shared" si="654"/>
        <v>#DIV/0!</v>
      </c>
      <c r="F346" t="e">
        <f t="shared" si="654"/>
        <v>#DIV/0!</v>
      </c>
      <c r="G346" t="e">
        <f t="shared" si="654"/>
        <v>#DIV/0!</v>
      </c>
      <c r="H346" t="e">
        <f t="shared" si="654"/>
        <v>#DIV/0!</v>
      </c>
      <c r="I346" t="e">
        <f t="shared" si="654"/>
        <v>#DIV/0!</v>
      </c>
      <c r="J346" t="e">
        <f t="shared" si="654"/>
        <v>#DIV/0!</v>
      </c>
      <c r="K346" t="e">
        <f t="shared" si="654"/>
        <v>#DIV/0!</v>
      </c>
      <c r="L346" t="e">
        <f t="array" ref="L346">MMULT(MMULT(B346:E346,Rinv_neu),TRANSPOSE(B346:E346))</f>
        <v>#NAME?</v>
      </c>
      <c r="M346" t="e">
        <f t="shared" ref="M346" si="674">(A346-0.5)/N_</f>
        <v>#NAME?</v>
      </c>
      <c r="N346" t="e">
        <f t="shared" ref="N346" si="675">_xlfn.CHISQ.INV(M346,m_)</f>
        <v>#NAME?</v>
      </c>
      <c r="Q346" s="5">
        <f t="shared" si="546"/>
        <v>256</v>
      </c>
      <c r="R346" s="177"/>
      <c r="S346" s="95"/>
      <c r="T346" s="95"/>
      <c r="U346" s="95"/>
      <c r="V346" s="95"/>
      <c r="W346" s="96"/>
      <c r="X346" s="92"/>
      <c r="Y346" s="92"/>
      <c r="Z346" s="96"/>
      <c r="AA346" s="94"/>
      <c r="AB346" s="94"/>
    </row>
    <row r="347" spans="1:28" x14ac:dyDescent="0.25">
      <c r="A347" s="5">
        <f t="shared" si="673"/>
        <v>323</v>
      </c>
      <c r="B347" t="e">
        <f t="shared" si="654"/>
        <v>#DIV/0!</v>
      </c>
      <c r="C347" t="e">
        <f t="shared" si="654"/>
        <v>#DIV/0!</v>
      </c>
      <c r="D347" t="e">
        <f t="shared" si="654"/>
        <v>#DIV/0!</v>
      </c>
      <c r="E347" t="e">
        <f t="shared" si="654"/>
        <v>#DIV/0!</v>
      </c>
      <c r="F347" t="e">
        <f t="shared" si="654"/>
        <v>#DIV/0!</v>
      </c>
      <c r="G347" t="e">
        <f t="shared" si="654"/>
        <v>#DIV/0!</v>
      </c>
      <c r="H347" t="e">
        <f t="shared" si="654"/>
        <v>#DIV/0!</v>
      </c>
      <c r="I347" t="e">
        <f t="shared" si="654"/>
        <v>#DIV/0!</v>
      </c>
      <c r="J347" t="e">
        <f t="shared" si="654"/>
        <v>#DIV/0!</v>
      </c>
      <c r="K347" t="e">
        <f t="shared" si="654"/>
        <v>#DIV/0!</v>
      </c>
      <c r="L347" t="e">
        <f t="array" ref="L347">MMULT(MMULT(B347:E347,Rinv_neu),TRANSPOSE(B347:E347))</f>
        <v>#NAME?</v>
      </c>
      <c r="M347" t="e">
        <f t="shared" ref="M347" si="676">(A347-0.5)/N_</f>
        <v>#NAME?</v>
      </c>
      <c r="N347" t="e">
        <f t="shared" ref="N347" si="677">_xlfn.CHISQ.INV(M347,m_)</f>
        <v>#NAME?</v>
      </c>
      <c r="Q347" s="5">
        <f t="shared" si="546"/>
        <v>257</v>
      </c>
      <c r="R347" s="177"/>
      <c r="S347" s="95"/>
      <c r="T347" s="95"/>
      <c r="U347" s="95"/>
      <c r="V347" s="95"/>
      <c r="W347" s="96"/>
      <c r="X347" s="92"/>
      <c r="Y347" s="92"/>
      <c r="Z347" s="96"/>
      <c r="AA347" s="94"/>
      <c r="AB347" s="94"/>
    </row>
    <row r="348" spans="1:28" x14ac:dyDescent="0.25">
      <c r="A348" s="5">
        <f t="shared" si="673"/>
        <v>324</v>
      </c>
      <c r="B348" t="e">
        <f t="shared" si="654"/>
        <v>#DIV/0!</v>
      </c>
      <c r="C348" t="e">
        <f t="shared" si="654"/>
        <v>#DIV/0!</v>
      </c>
      <c r="D348" t="e">
        <f t="shared" si="654"/>
        <v>#DIV/0!</v>
      </c>
      <c r="E348" t="e">
        <f t="shared" si="654"/>
        <v>#DIV/0!</v>
      </c>
      <c r="F348" t="e">
        <f t="shared" si="654"/>
        <v>#DIV/0!</v>
      </c>
      <c r="G348" t="e">
        <f t="shared" si="654"/>
        <v>#DIV/0!</v>
      </c>
      <c r="H348" t="e">
        <f t="shared" si="654"/>
        <v>#DIV/0!</v>
      </c>
      <c r="I348" t="e">
        <f t="shared" si="654"/>
        <v>#DIV/0!</v>
      </c>
      <c r="J348" t="e">
        <f t="shared" si="654"/>
        <v>#DIV/0!</v>
      </c>
      <c r="K348" t="e">
        <f t="shared" si="654"/>
        <v>#DIV/0!</v>
      </c>
      <c r="L348" t="e">
        <f t="array" ref="L348">MMULT(MMULT(B348:E348,Rinv_neu),TRANSPOSE(B348:E348))</f>
        <v>#NAME?</v>
      </c>
      <c r="M348" t="e">
        <f t="shared" ref="M348" si="678">(A348-0.5)/N_</f>
        <v>#NAME?</v>
      </c>
      <c r="N348" t="e">
        <f t="shared" ref="N348" si="679">_xlfn.CHISQ.INV(M348,m_)</f>
        <v>#NAME?</v>
      </c>
      <c r="Q348" s="5">
        <f t="shared" ref="Q348:Q411" si="680">Q347+1</f>
        <v>258</v>
      </c>
      <c r="R348" s="177"/>
      <c r="S348" s="95"/>
      <c r="T348" s="95"/>
      <c r="U348" s="95"/>
      <c r="V348" s="95"/>
      <c r="W348" s="96"/>
      <c r="X348" s="92"/>
      <c r="Y348" s="92"/>
      <c r="Z348" s="96"/>
      <c r="AA348" s="94"/>
      <c r="AB348" s="94"/>
    </row>
    <row r="349" spans="1:28" x14ac:dyDescent="0.25">
      <c r="A349" s="5">
        <f t="shared" si="673"/>
        <v>325</v>
      </c>
      <c r="B349" t="e">
        <f t="shared" si="654"/>
        <v>#DIV/0!</v>
      </c>
      <c r="C349" t="e">
        <f t="shared" si="654"/>
        <v>#DIV/0!</v>
      </c>
      <c r="D349" t="e">
        <f t="shared" si="654"/>
        <v>#DIV/0!</v>
      </c>
      <c r="E349" t="e">
        <f t="shared" si="654"/>
        <v>#DIV/0!</v>
      </c>
      <c r="F349" t="e">
        <f t="shared" si="654"/>
        <v>#DIV/0!</v>
      </c>
      <c r="G349" t="e">
        <f t="shared" si="654"/>
        <v>#DIV/0!</v>
      </c>
      <c r="H349" t="e">
        <f t="shared" si="654"/>
        <v>#DIV/0!</v>
      </c>
      <c r="I349" t="e">
        <f t="shared" si="654"/>
        <v>#DIV/0!</v>
      </c>
      <c r="J349" t="e">
        <f t="shared" si="654"/>
        <v>#DIV/0!</v>
      </c>
      <c r="K349" t="e">
        <f t="shared" si="654"/>
        <v>#DIV/0!</v>
      </c>
      <c r="L349" t="e">
        <f t="array" ref="L349">MMULT(MMULT(B349:E349,Rinv_neu),TRANSPOSE(B349:E349))</f>
        <v>#NAME?</v>
      </c>
      <c r="M349" t="e">
        <f t="shared" ref="M349" si="681">(A349-0.5)/N_</f>
        <v>#NAME?</v>
      </c>
      <c r="N349" t="e">
        <f t="shared" ref="N349" si="682">_xlfn.CHISQ.INV(M349,m_)</f>
        <v>#NAME?</v>
      </c>
      <c r="Q349" s="5">
        <f t="shared" si="680"/>
        <v>259</v>
      </c>
      <c r="R349" s="177"/>
      <c r="S349" s="95"/>
      <c r="T349" s="95"/>
      <c r="U349" s="95"/>
      <c r="V349" s="95"/>
      <c r="W349" s="96"/>
      <c r="X349" s="92"/>
      <c r="Y349" s="92"/>
      <c r="Z349" s="96"/>
      <c r="AA349" s="94"/>
      <c r="AB349" s="94"/>
    </row>
    <row r="350" spans="1:28" x14ac:dyDescent="0.25">
      <c r="A350" s="5">
        <f t="shared" si="673"/>
        <v>326</v>
      </c>
      <c r="B350" t="e">
        <f t="shared" si="654"/>
        <v>#DIV/0!</v>
      </c>
      <c r="C350" t="e">
        <f t="shared" si="654"/>
        <v>#DIV/0!</v>
      </c>
      <c r="D350" t="e">
        <f t="shared" si="654"/>
        <v>#DIV/0!</v>
      </c>
      <c r="E350" t="e">
        <f t="shared" si="654"/>
        <v>#DIV/0!</v>
      </c>
      <c r="F350" t="e">
        <f t="shared" si="654"/>
        <v>#DIV/0!</v>
      </c>
      <c r="G350" t="e">
        <f t="shared" si="654"/>
        <v>#DIV/0!</v>
      </c>
      <c r="H350" t="e">
        <f t="shared" si="654"/>
        <v>#DIV/0!</v>
      </c>
      <c r="I350" t="e">
        <f t="shared" si="654"/>
        <v>#DIV/0!</v>
      </c>
      <c r="J350" t="e">
        <f t="shared" si="654"/>
        <v>#DIV/0!</v>
      </c>
      <c r="K350" t="e">
        <f t="shared" si="654"/>
        <v>#DIV/0!</v>
      </c>
      <c r="L350" t="e">
        <f t="array" ref="L350">MMULT(MMULT(B350:E350,Rinv_neu),TRANSPOSE(B350:E350))</f>
        <v>#NAME?</v>
      </c>
      <c r="M350" t="e">
        <f t="shared" ref="M350" si="683">(A350-0.5)/N_</f>
        <v>#NAME?</v>
      </c>
      <c r="N350" t="e">
        <f t="shared" ref="N350" si="684">_xlfn.CHISQ.INV(M350,m_)</f>
        <v>#NAME?</v>
      </c>
      <c r="Q350" s="5">
        <f t="shared" si="680"/>
        <v>260</v>
      </c>
      <c r="R350" s="177"/>
      <c r="S350" s="95"/>
      <c r="T350" s="95"/>
      <c r="U350" s="95"/>
      <c r="V350" s="95"/>
      <c r="W350" s="96"/>
      <c r="X350" s="92"/>
      <c r="Y350" s="92"/>
      <c r="Z350" s="96"/>
      <c r="AA350" s="94"/>
      <c r="AB350" s="94"/>
    </row>
    <row r="351" spans="1:28" x14ac:dyDescent="0.25">
      <c r="A351" s="5">
        <f t="shared" si="673"/>
        <v>327</v>
      </c>
      <c r="B351" t="e">
        <f t="shared" si="654"/>
        <v>#DIV/0!</v>
      </c>
      <c r="C351" t="e">
        <f t="shared" si="654"/>
        <v>#DIV/0!</v>
      </c>
      <c r="D351" t="e">
        <f t="shared" si="654"/>
        <v>#DIV/0!</v>
      </c>
      <c r="E351" t="e">
        <f t="shared" si="654"/>
        <v>#DIV/0!</v>
      </c>
      <c r="F351" t="e">
        <f t="shared" si="654"/>
        <v>#DIV/0!</v>
      </c>
      <c r="G351" t="e">
        <f t="shared" si="654"/>
        <v>#DIV/0!</v>
      </c>
      <c r="H351" t="e">
        <f t="shared" si="654"/>
        <v>#DIV/0!</v>
      </c>
      <c r="I351" t="e">
        <f t="shared" si="654"/>
        <v>#DIV/0!</v>
      </c>
      <c r="J351" t="e">
        <f t="shared" si="654"/>
        <v>#DIV/0!</v>
      </c>
      <c r="K351" t="e">
        <f t="shared" si="654"/>
        <v>#DIV/0!</v>
      </c>
      <c r="L351" t="e">
        <f t="array" ref="L351">MMULT(MMULT(B351:E351,Rinv_neu),TRANSPOSE(B351:E351))</f>
        <v>#NAME?</v>
      </c>
      <c r="M351" t="e">
        <f t="shared" ref="M351" si="685">(A351-0.5)/N_</f>
        <v>#NAME?</v>
      </c>
      <c r="N351" t="e">
        <f t="shared" ref="N351" si="686">_xlfn.CHISQ.INV(M351,m_)</f>
        <v>#NAME?</v>
      </c>
      <c r="Q351" s="5">
        <f t="shared" si="680"/>
        <v>261</v>
      </c>
      <c r="R351" s="177"/>
      <c r="S351" s="95"/>
      <c r="T351" s="95"/>
      <c r="U351" s="95"/>
      <c r="V351" s="95"/>
      <c r="W351" s="96"/>
      <c r="X351" s="92"/>
      <c r="Y351" s="92"/>
      <c r="Z351" s="96"/>
      <c r="AA351" s="94"/>
      <c r="AB351" s="94"/>
    </row>
    <row r="352" spans="1:28" x14ac:dyDescent="0.25">
      <c r="A352" s="5">
        <f t="shared" si="673"/>
        <v>328</v>
      </c>
      <c r="B352" t="e">
        <f t="shared" si="654"/>
        <v>#DIV/0!</v>
      </c>
      <c r="C352" t="e">
        <f t="shared" si="654"/>
        <v>#DIV/0!</v>
      </c>
      <c r="D352" t="e">
        <f t="shared" si="654"/>
        <v>#DIV/0!</v>
      </c>
      <c r="E352" t="e">
        <f t="shared" si="654"/>
        <v>#DIV/0!</v>
      </c>
      <c r="F352" t="e">
        <f t="shared" si="654"/>
        <v>#DIV/0!</v>
      </c>
      <c r="G352" t="e">
        <f t="shared" si="654"/>
        <v>#DIV/0!</v>
      </c>
      <c r="H352" t="e">
        <f t="shared" si="654"/>
        <v>#DIV/0!</v>
      </c>
      <c r="I352" t="e">
        <f t="shared" si="654"/>
        <v>#DIV/0!</v>
      </c>
      <c r="J352" t="e">
        <f t="shared" si="654"/>
        <v>#DIV/0!</v>
      </c>
      <c r="K352" t="e">
        <f t="shared" si="654"/>
        <v>#DIV/0!</v>
      </c>
      <c r="L352" t="e">
        <f t="array" ref="L352">MMULT(MMULT(B352:E352,Rinv_neu),TRANSPOSE(B352:E352))</f>
        <v>#NAME?</v>
      </c>
      <c r="M352" t="e">
        <f t="shared" ref="M352" si="687">(A352-0.5)/N_</f>
        <v>#NAME?</v>
      </c>
      <c r="N352" t="e">
        <f t="shared" ref="N352" si="688">_xlfn.CHISQ.INV(M352,m_)</f>
        <v>#NAME?</v>
      </c>
      <c r="Q352" s="5">
        <f t="shared" si="680"/>
        <v>262</v>
      </c>
      <c r="R352" s="177"/>
      <c r="S352" s="95"/>
      <c r="T352" s="95"/>
      <c r="U352" s="95"/>
      <c r="V352" s="95"/>
      <c r="W352" s="96"/>
      <c r="X352" s="92"/>
      <c r="Y352" s="92"/>
      <c r="Z352" s="96"/>
      <c r="AA352" s="94"/>
      <c r="AB352" s="94"/>
    </row>
    <row r="353" spans="1:28" x14ac:dyDescent="0.25">
      <c r="A353" s="5">
        <f t="shared" si="673"/>
        <v>329</v>
      </c>
      <c r="B353" t="e">
        <f t="shared" ref="B353:K368" si="689">(S419-S$86)/S$87</f>
        <v>#DIV/0!</v>
      </c>
      <c r="C353" t="e">
        <f t="shared" si="689"/>
        <v>#DIV/0!</v>
      </c>
      <c r="D353" t="e">
        <f t="shared" si="689"/>
        <v>#DIV/0!</v>
      </c>
      <c r="E353" t="e">
        <f t="shared" si="689"/>
        <v>#DIV/0!</v>
      </c>
      <c r="F353" t="e">
        <f t="shared" si="689"/>
        <v>#DIV/0!</v>
      </c>
      <c r="G353" t="e">
        <f t="shared" si="689"/>
        <v>#DIV/0!</v>
      </c>
      <c r="H353" t="e">
        <f t="shared" si="689"/>
        <v>#DIV/0!</v>
      </c>
      <c r="I353" t="e">
        <f t="shared" si="689"/>
        <v>#DIV/0!</v>
      </c>
      <c r="J353" t="e">
        <f t="shared" si="689"/>
        <v>#DIV/0!</v>
      </c>
      <c r="K353" t="e">
        <f t="shared" si="689"/>
        <v>#DIV/0!</v>
      </c>
      <c r="L353" t="e">
        <f t="array" ref="L353">MMULT(MMULT(B353:E353,Rinv_neu),TRANSPOSE(B353:E353))</f>
        <v>#NAME?</v>
      </c>
      <c r="M353" t="e">
        <f t="shared" ref="M353" si="690">(A353-0.5)/N_</f>
        <v>#NAME?</v>
      </c>
      <c r="N353" t="e">
        <f t="shared" ref="N353" si="691">_xlfn.CHISQ.INV(M353,m_)</f>
        <v>#NAME?</v>
      </c>
      <c r="Q353" s="5">
        <f t="shared" si="680"/>
        <v>263</v>
      </c>
      <c r="R353" s="177"/>
      <c r="S353" s="95"/>
      <c r="T353" s="95"/>
      <c r="U353" s="95"/>
      <c r="V353" s="95"/>
      <c r="W353" s="96"/>
      <c r="X353" s="92"/>
      <c r="Y353" s="92"/>
      <c r="Z353" s="96"/>
      <c r="AA353" s="94"/>
      <c r="AB353" s="94"/>
    </row>
    <row r="354" spans="1:28" x14ac:dyDescent="0.25">
      <c r="A354" s="5">
        <f t="shared" si="673"/>
        <v>330</v>
      </c>
      <c r="B354" t="e">
        <f t="shared" si="689"/>
        <v>#DIV/0!</v>
      </c>
      <c r="C354" t="e">
        <f t="shared" si="689"/>
        <v>#DIV/0!</v>
      </c>
      <c r="D354" t="e">
        <f t="shared" si="689"/>
        <v>#DIV/0!</v>
      </c>
      <c r="E354" t="e">
        <f t="shared" si="689"/>
        <v>#DIV/0!</v>
      </c>
      <c r="F354" t="e">
        <f t="shared" si="689"/>
        <v>#DIV/0!</v>
      </c>
      <c r="G354" t="e">
        <f t="shared" si="689"/>
        <v>#DIV/0!</v>
      </c>
      <c r="H354" t="e">
        <f t="shared" si="689"/>
        <v>#DIV/0!</v>
      </c>
      <c r="I354" t="e">
        <f t="shared" si="689"/>
        <v>#DIV/0!</v>
      </c>
      <c r="J354" t="e">
        <f t="shared" si="689"/>
        <v>#DIV/0!</v>
      </c>
      <c r="K354" t="e">
        <f t="shared" si="689"/>
        <v>#DIV/0!</v>
      </c>
      <c r="L354" t="e">
        <f t="array" ref="L354">MMULT(MMULT(B354:E354,Rinv_neu),TRANSPOSE(B354:E354))</f>
        <v>#NAME?</v>
      </c>
      <c r="M354" t="e">
        <f t="shared" ref="M354" si="692">(A354-0.5)/N_</f>
        <v>#NAME?</v>
      </c>
      <c r="N354" t="e">
        <f t="shared" ref="N354" si="693">_xlfn.CHISQ.INV(M354,m_)</f>
        <v>#NAME?</v>
      </c>
      <c r="Q354" s="5">
        <f t="shared" si="680"/>
        <v>264</v>
      </c>
      <c r="R354" s="177"/>
      <c r="S354" s="95"/>
      <c r="T354" s="95"/>
      <c r="U354" s="95"/>
      <c r="V354" s="95"/>
      <c r="W354" s="96"/>
      <c r="X354" s="92"/>
      <c r="Y354" s="92"/>
      <c r="Z354" s="96"/>
      <c r="AA354" s="94"/>
      <c r="AB354" s="94"/>
    </row>
    <row r="355" spans="1:28" x14ac:dyDescent="0.25">
      <c r="A355" s="5">
        <f t="shared" si="673"/>
        <v>331</v>
      </c>
      <c r="B355" t="e">
        <f t="shared" si="689"/>
        <v>#DIV/0!</v>
      </c>
      <c r="C355" t="e">
        <f t="shared" si="689"/>
        <v>#DIV/0!</v>
      </c>
      <c r="D355" t="e">
        <f t="shared" si="689"/>
        <v>#DIV/0!</v>
      </c>
      <c r="E355" t="e">
        <f t="shared" si="689"/>
        <v>#DIV/0!</v>
      </c>
      <c r="F355" t="e">
        <f t="shared" si="689"/>
        <v>#DIV/0!</v>
      </c>
      <c r="G355" t="e">
        <f t="shared" si="689"/>
        <v>#DIV/0!</v>
      </c>
      <c r="H355" t="e">
        <f t="shared" si="689"/>
        <v>#DIV/0!</v>
      </c>
      <c r="I355" t="e">
        <f t="shared" si="689"/>
        <v>#DIV/0!</v>
      </c>
      <c r="J355" t="e">
        <f t="shared" si="689"/>
        <v>#DIV/0!</v>
      </c>
      <c r="K355" t="e">
        <f t="shared" si="689"/>
        <v>#DIV/0!</v>
      </c>
      <c r="L355" t="e">
        <f t="array" ref="L355">MMULT(MMULT(B355:E355,Rinv_neu),TRANSPOSE(B355:E355))</f>
        <v>#NAME?</v>
      </c>
      <c r="M355" t="e">
        <f t="shared" ref="M355" si="694">(A355-0.5)/N_</f>
        <v>#NAME?</v>
      </c>
      <c r="N355" t="e">
        <f t="shared" ref="N355" si="695">_xlfn.CHISQ.INV(M355,m_)</f>
        <v>#NAME?</v>
      </c>
      <c r="Q355" s="5">
        <f t="shared" si="680"/>
        <v>265</v>
      </c>
      <c r="R355" s="177"/>
      <c r="S355" s="95"/>
      <c r="T355" s="95"/>
      <c r="U355" s="95"/>
      <c r="V355" s="95"/>
      <c r="W355" s="96"/>
      <c r="X355" s="92"/>
      <c r="Y355" s="92"/>
      <c r="Z355" s="96"/>
      <c r="AA355" s="94"/>
      <c r="AB355" s="94"/>
    </row>
    <row r="356" spans="1:28" x14ac:dyDescent="0.25">
      <c r="A356" s="5">
        <f t="shared" si="673"/>
        <v>332</v>
      </c>
      <c r="B356" t="e">
        <f t="shared" si="689"/>
        <v>#DIV/0!</v>
      </c>
      <c r="C356" t="e">
        <f t="shared" si="689"/>
        <v>#DIV/0!</v>
      </c>
      <c r="D356" t="e">
        <f t="shared" si="689"/>
        <v>#DIV/0!</v>
      </c>
      <c r="E356" t="e">
        <f t="shared" si="689"/>
        <v>#DIV/0!</v>
      </c>
      <c r="F356" t="e">
        <f t="shared" si="689"/>
        <v>#DIV/0!</v>
      </c>
      <c r="G356" t="e">
        <f t="shared" si="689"/>
        <v>#DIV/0!</v>
      </c>
      <c r="H356" t="e">
        <f t="shared" si="689"/>
        <v>#DIV/0!</v>
      </c>
      <c r="I356" t="e">
        <f t="shared" si="689"/>
        <v>#DIV/0!</v>
      </c>
      <c r="J356" t="e">
        <f t="shared" si="689"/>
        <v>#DIV/0!</v>
      </c>
      <c r="K356" t="e">
        <f t="shared" si="689"/>
        <v>#DIV/0!</v>
      </c>
      <c r="L356" t="e">
        <f t="array" ref="L356">MMULT(MMULT(B356:E356,Rinv_neu),TRANSPOSE(B356:E356))</f>
        <v>#NAME?</v>
      </c>
      <c r="M356" t="e">
        <f t="shared" ref="M356" si="696">(A356-0.5)/N_</f>
        <v>#NAME?</v>
      </c>
      <c r="N356" t="e">
        <f t="shared" ref="N356" si="697">_xlfn.CHISQ.INV(M356,m_)</f>
        <v>#NAME?</v>
      </c>
      <c r="Q356" s="5">
        <f t="shared" si="680"/>
        <v>266</v>
      </c>
      <c r="R356" s="177"/>
      <c r="S356" s="95"/>
      <c r="T356" s="95"/>
      <c r="U356" s="95"/>
      <c r="V356" s="95"/>
      <c r="W356" s="96"/>
      <c r="X356" s="92"/>
      <c r="Y356" s="92"/>
      <c r="Z356" s="96"/>
      <c r="AA356" s="94"/>
      <c r="AB356" s="94"/>
    </row>
    <row r="357" spans="1:28" x14ac:dyDescent="0.25">
      <c r="A357" s="5">
        <f t="shared" si="673"/>
        <v>333</v>
      </c>
      <c r="B357" t="e">
        <f t="shared" si="689"/>
        <v>#DIV/0!</v>
      </c>
      <c r="C357" t="e">
        <f t="shared" si="689"/>
        <v>#DIV/0!</v>
      </c>
      <c r="D357" t="e">
        <f t="shared" si="689"/>
        <v>#DIV/0!</v>
      </c>
      <c r="E357" t="e">
        <f t="shared" si="689"/>
        <v>#DIV/0!</v>
      </c>
      <c r="F357" t="e">
        <f t="shared" si="689"/>
        <v>#DIV/0!</v>
      </c>
      <c r="G357" t="e">
        <f t="shared" si="689"/>
        <v>#DIV/0!</v>
      </c>
      <c r="H357" t="e">
        <f t="shared" si="689"/>
        <v>#DIV/0!</v>
      </c>
      <c r="I357" t="e">
        <f t="shared" si="689"/>
        <v>#DIV/0!</v>
      </c>
      <c r="J357" t="e">
        <f t="shared" si="689"/>
        <v>#DIV/0!</v>
      </c>
      <c r="K357" t="e">
        <f t="shared" si="689"/>
        <v>#DIV/0!</v>
      </c>
      <c r="L357" t="e">
        <f t="array" ref="L357">MMULT(MMULT(B357:E357,Rinv_neu),TRANSPOSE(B357:E357))</f>
        <v>#NAME?</v>
      </c>
      <c r="M357" t="e">
        <f t="shared" ref="M357" si="698">(A357-0.5)/N_</f>
        <v>#NAME?</v>
      </c>
      <c r="N357" t="e">
        <f t="shared" ref="N357" si="699">_xlfn.CHISQ.INV(M357,m_)</f>
        <v>#NAME?</v>
      </c>
      <c r="Q357" s="5">
        <f t="shared" si="680"/>
        <v>267</v>
      </c>
      <c r="R357" s="177"/>
      <c r="S357" s="95"/>
      <c r="T357" s="95"/>
      <c r="U357" s="95"/>
      <c r="V357" s="95"/>
      <c r="W357" s="96"/>
      <c r="X357" s="92"/>
      <c r="Y357" s="92"/>
      <c r="Z357" s="96"/>
      <c r="AA357" s="94"/>
      <c r="AB357" s="94"/>
    </row>
    <row r="358" spans="1:28" x14ac:dyDescent="0.25">
      <c r="A358" s="5">
        <f t="shared" si="673"/>
        <v>334</v>
      </c>
      <c r="B358" t="e">
        <f t="shared" si="689"/>
        <v>#DIV/0!</v>
      </c>
      <c r="C358" t="e">
        <f t="shared" si="689"/>
        <v>#DIV/0!</v>
      </c>
      <c r="D358" t="e">
        <f t="shared" si="689"/>
        <v>#DIV/0!</v>
      </c>
      <c r="E358" t="e">
        <f t="shared" si="689"/>
        <v>#DIV/0!</v>
      </c>
      <c r="F358" t="e">
        <f t="shared" si="689"/>
        <v>#DIV/0!</v>
      </c>
      <c r="G358" t="e">
        <f t="shared" si="689"/>
        <v>#DIV/0!</v>
      </c>
      <c r="H358" t="e">
        <f t="shared" si="689"/>
        <v>#DIV/0!</v>
      </c>
      <c r="I358" t="e">
        <f t="shared" si="689"/>
        <v>#DIV/0!</v>
      </c>
      <c r="J358" t="e">
        <f t="shared" si="689"/>
        <v>#DIV/0!</v>
      </c>
      <c r="K358" t="e">
        <f t="shared" si="689"/>
        <v>#DIV/0!</v>
      </c>
      <c r="L358" t="e">
        <f t="array" ref="L358">MMULT(MMULT(B358:E358,Rinv_neu),TRANSPOSE(B358:E358))</f>
        <v>#NAME?</v>
      </c>
      <c r="M358" t="e">
        <f t="shared" ref="M358" si="700">(A358-0.5)/N_</f>
        <v>#NAME?</v>
      </c>
      <c r="N358" t="e">
        <f t="shared" ref="N358" si="701">_xlfn.CHISQ.INV(M358,m_)</f>
        <v>#NAME?</v>
      </c>
      <c r="Q358" s="5">
        <f t="shared" si="680"/>
        <v>268</v>
      </c>
      <c r="R358" s="177"/>
      <c r="S358" s="95"/>
      <c r="T358" s="95"/>
      <c r="U358" s="95"/>
      <c r="V358" s="95"/>
      <c r="W358" s="96"/>
      <c r="X358" s="92"/>
      <c r="Y358" s="92"/>
      <c r="Z358" s="96"/>
      <c r="AA358" s="94"/>
      <c r="AB358" s="94"/>
    </row>
    <row r="359" spans="1:28" x14ac:dyDescent="0.25">
      <c r="A359" s="5">
        <f t="shared" si="673"/>
        <v>335</v>
      </c>
      <c r="B359" t="e">
        <f t="shared" si="689"/>
        <v>#DIV/0!</v>
      </c>
      <c r="C359" t="e">
        <f t="shared" si="689"/>
        <v>#DIV/0!</v>
      </c>
      <c r="D359" t="e">
        <f t="shared" si="689"/>
        <v>#DIV/0!</v>
      </c>
      <c r="E359" t="e">
        <f t="shared" si="689"/>
        <v>#DIV/0!</v>
      </c>
      <c r="F359" t="e">
        <f t="shared" si="689"/>
        <v>#DIV/0!</v>
      </c>
      <c r="G359" t="e">
        <f t="shared" si="689"/>
        <v>#DIV/0!</v>
      </c>
      <c r="H359" t="e">
        <f t="shared" si="689"/>
        <v>#DIV/0!</v>
      </c>
      <c r="I359" t="e">
        <f t="shared" si="689"/>
        <v>#DIV/0!</v>
      </c>
      <c r="J359" t="e">
        <f t="shared" si="689"/>
        <v>#DIV/0!</v>
      </c>
      <c r="K359" t="e">
        <f t="shared" si="689"/>
        <v>#DIV/0!</v>
      </c>
      <c r="L359" t="e">
        <f t="array" ref="L359">MMULT(MMULT(B359:E359,Rinv_neu),TRANSPOSE(B359:E359))</f>
        <v>#NAME?</v>
      </c>
      <c r="M359" t="e">
        <f t="shared" ref="M359" si="702">(A359-0.5)/N_</f>
        <v>#NAME?</v>
      </c>
      <c r="N359" t="e">
        <f t="shared" ref="N359" si="703">_xlfn.CHISQ.INV(M359,m_)</f>
        <v>#NAME?</v>
      </c>
      <c r="Q359" s="5">
        <f t="shared" si="680"/>
        <v>269</v>
      </c>
      <c r="R359" s="177"/>
      <c r="S359" s="95"/>
      <c r="T359" s="95"/>
      <c r="U359" s="95"/>
      <c r="V359" s="95"/>
      <c r="W359" s="96"/>
      <c r="X359" s="92"/>
      <c r="Y359" s="92"/>
      <c r="Z359" s="96"/>
      <c r="AA359" s="94"/>
      <c r="AB359" s="94"/>
    </row>
    <row r="360" spans="1:28" x14ac:dyDescent="0.25">
      <c r="A360" s="5">
        <f t="shared" si="673"/>
        <v>336</v>
      </c>
      <c r="B360" t="e">
        <f t="shared" si="689"/>
        <v>#DIV/0!</v>
      </c>
      <c r="C360" t="e">
        <f t="shared" si="689"/>
        <v>#DIV/0!</v>
      </c>
      <c r="D360" t="e">
        <f t="shared" si="689"/>
        <v>#DIV/0!</v>
      </c>
      <c r="E360" t="e">
        <f t="shared" si="689"/>
        <v>#DIV/0!</v>
      </c>
      <c r="F360" t="e">
        <f t="shared" si="689"/>
        <v>#DIV/0!</v>
      </c>
      <c r="G360" t="e">
        <f t="shared" si="689"/>
        <v>#DIV/0!</v>
      </c>
      <c r="H360" t="e">
        <f t="shared" si="689"/>
        <v>#DIV/0!</v>
      </c>
      <c r="I360" t="e">
        <f t="shared" si="689"/>
        <v>#DIV/0!</v>
      </c>
      <c r="J360" t="e">
        <f t="shared" si="689"/>
        <v>#DIV/0!</v>
      </c>
      <c r="K360" t="e">
        <f t="shared" si="689"/>
        <v>#DIV/0!</v>
      </c>
      <c r="L360" t="e">
        <f t="array" ref="L360">MMULT(MMULT(B360:E360,Rinv_neu),TRANSPOSE(B360:E360))</f>
        <v>#NAME?</v>
      </c>
      <c r="M360" t="e">
        <f t="shared" ref="M360" si="704">(A360-0.5)/N_</f>
        <v>#NAME?</v>
      </c>
      <c r="N360" t="e">
        <f t="shared" ref="N360" si="705">_xlfn.CHISQ.INV(M360,m_)</f>
        <v>#NAME?</v>
      </c>
      <c r="Q360" s="5">
        <f t="shared" si="680"/>
        <v>270</v>
      </c>
      <c r="R360" s="177"/>
      <c r="S360" s="95"/>
      <c r="T360" s="95"/>
      <c r="U360" s="95"/>
      <c r="V360" s="95"/>
      <c r="W360" s="96"/>
      <c r="X360" s="92"/>
      <c r="Y360" s="92"/>
      <c r="Z360" s="96"/>
      <c r="AA360" s="94"/>
      <c r="AB360" s="94"/>
    </row>
    <row r="361" spans="1:28" x14ac:dyDescent="0.25">
      <c r="A361" s="5">
        <f t="shared" si="673"/>
        <v>337</v>
      </c>
      <c r="B361" t="e">
        <f t="shared" si="689"/>
        <v>#DIV/0!</v>
      </c>
      <c r="C361" t="e">
        <f t="shared" si="689"/>
        <v>#DIV/0!</v>
      </c>
      <c r="D361" t="e">
        <f t="shared" si="689"/>
        <v>#DIV/0!</v>
      </c>
      <c r="E361" t="e">
        <f t="shared" si="689"/>
        <v>#DIV/0!</v>
      </c>
      <c r="F361" t="e">
        <f t="shared" si="689"/>
        <v>#DIV/0!</v>
      </c>
      <c r="G361" t="e">
        <f t="shared" si="689"/>
        <v>#DIV/0!</v>
      </c>
      <c r="H361" t="e">
        <f t="shared" si="689"/>
        <v>#DIV/0!</v>
      </c>
      <c r="I361" t="e">
        <f t="shared" si="689"/>
        <v>#DIV/0!</v>
      </c>
      <c r="J361" t="e">
        <f t="shared" si="689"/>
        <v>#DIV/0!</v>
      </c>
      <c r="K361" t="e">
        <f t="shared" si="689"/>
        <v>#DIV/0!</v>
      </c>
      <c r="L361" t="e">
        <f t="array" ref="L361">MMULT(MMULT(B361:E361,Rinv_neu),TRANSPOSE(B361:E361))</f>
        <v>#NAME?</v>
      </c>
      <c r="M361" t="e">
        <f t="shared" ref="M361" si="706">(A361-0.5)/N_</f>
        <v>#NAME?</v>
      </c>
      <c r="N361" t="e">
        <f t="shared" ref="N361" si="707">_xlfn.CHISQ.INV(M361,m_)</f>
        <v>#NAME?</v>
      </c>
      <c r="Q361" s="5">
        <f t="shared" si="680"/>
        <v>271</v>
      </c>
      <c r="R361" s="177"/>
      <c r="S361" s="95"/>
      <c r="T361" s="95"/>
      <c r="U361" s="95"/>
      <c r="V361" s="95"/>
      <c r="W361" s="96"/>
      <c r="X361" s="92"/>
      <c r="Y361" s="92"/>
      <c r="Z361" s="96"/>
      <c r="AA361" s="94"/>
      <c r="AB361" s="94"/>
    </row>
    <row r="362" spans="1:28" x14ac:dyDescent="0.25">
      <c r="A362" s="5">
        <f t="shared" si="673"/>
        <v>338</v>
      </c>
      <c r="B362" t="e">
        <f t="shared" si="689"/>
        <v>#DIV/0!</v>
      </c>
      <c r="C362" t="e">
        <f t="shared" si="689"/>
        <v>#DIV/0!</v>
      </c>
      <c r="D362" t="e">
        <f t="shared" si="689"/>
        <v>#DIV/0!</v>
      </c>
      <c r="E362" t="e">
        <f t="shared" si="689"/>
        <v>#DIV/0!</v>
      </c>
      <c r="F362" t="e">
        <f t="shared" si="689"/>
        <v>#DIV/0!</v>
      </c>
      <c r="G362" t="e">
        <f t="shared" si="689"/>
        <v>#DIV/0!</v>
      </c>
      <c r="H362" t="e">
        <f t="shared" si="689"/>
        <v>#DIV/0!</v>
      </c>
      <c r="I362" t="e">
        <f t="shared" si="689"/>
        <v>#DIV/0!</v>
      </c>
      <c r="J362" t="e">
        <f t="shared" si="689"/>
        <v>#DIV/0!</v>
      </c>
      <c r="K362" t="e">
        <f t="shared" si="689"/>
        <v>#DIV/0!</v>
      </c>
      <c r="L362" t="e">
        <f t="array" ref="L362">MMULT(MMULT(B362:E362,Rinv_neu),TRANSPOSE(B362:E362))</f>
        <v>#NAME?</v>
      </c>
      <c r="M362" t="e">
        <f t="shared" ref="M362" si="708">(A362-0.5)/N_</f>
        <v>#NAME?</v>
      </c>
      <c r="N362" t="e">
        <f t="shared" ref="N362" si="709">_xlfn.CHISQ.INV(M362,m_)</f>
        <v>#NAME?</v>
      </c>
      <c r="Q362" s="5">
        <f t="shared" si="680"/>
        <v>272</v>
      </c>
      <c r="R362" s="177"/>
      <c r="S362" s="95"/>
      <c r="T362" s="95"/>
      <c r="U362" s="95"/>
      <c r="V362" s="95"/>
      <c r="W362" s="96"/>
      <c r="X362" s="92"/>
      <c r="Y362" s="92"/>
      <c r="Z362" s="96"/>
      <c r="AA362" s="94"/>
      <c r="AB362" s="94"/>
    </row>
    <row r="363" spans="1:28" x14ac:dyDescent="0.25">
      <c r="A363" s="5">
        <f t="shared" si="673"/>
        <v>339</v>
      </c>
      <c r="B363" t="e">
        <f t="shared" si="689"/>
        <v>#DIV/0!</v>
      </c>
      <c r="C363" t="e">
        <f t="shared" si="689"/>
        <v>#DIV/0!</v>
      </c>
      <c r="D363" t="e">
        <f t="shared" si="689"/>
        <v>#DIV/0!</v>
      </c>
      <c r="E363" t="e">
        <f t="shared" si="689"/>
        <v>#DIV/0!</v>
      </c>
      <c r="F363" t="e">
        <f t="shared" si="689"/>
        <v>#DIV/0!</v>
      </c>
      <c r="G363" t="e">
        <f t="shared" si="689"/>
        <v>#DIV/0!</v>
      </c>
      <c r="H363" t="e">
        <f t="shared" si="689"/>
        <v>#DIV/0!</v>
      </c>
      <c r="I363" t="e">
        <f t="shared" si="689"/>
        <v>#DIV/0!</v>
      </c>
      <c r="J363" t="e">
        <f t="shared" si="689"/>
        <v>#DIV/0!</v>
      </c>
      <c r="K363" t="e">
        <f t="shared" si="689"/>
        <v>#DIV/0!</v>
      </c>
      <c r="L363" t="e">
        <f t="array" ref="L363">MMULT(MMULT(B363:E363,Rinv_neu),TRANSPOSE(B363:E363))</f>
        <v>#NAME?</v>
      </c>
      <c r="M363" t="e">
        <f t="shared" ref="M363" si="710">(A363-0.5)/N_</f>
        <v>#NAME?</v>
      </c>
      <c r="N363" t="e">
        <f t="shared" ref="N363" si="711">_xlfn.CHISQ.INV(M363,m_)</f>
        <v>#NAME?</v>
      </c>
      <c r="Q363" s="5">
        <f t="shared" si="680"/>
        <v>273</v>
      </c>
      <c r="R363" s="177"/>
      <c r="S363" s="95"/>
      <c r="T363" s="95"/>
      <c r="U363" s="95"/>
      <c r="V363" s="95"/>
      <c r="W363" s="96"/>
      <c r="X363" s="92"/>
      <c r="Y363" s="92"/>
      <c r="Z363" s="96"/>
      <c r="AA363" s="94"/>
      <c r="AB363" s="94"/>
    </row>
    <row r="364" spans="1:28" x14ac:dyDescent="0.25">
      <c r="A364" s="5">
        <f t="shared" si="673"/>
        <v>340</v>
      </c>
      <c r="B364" t="e">
        <f t="shared" si="689"/>
        <v>#DIV/0!</v>
      </c>
      <c r="C364" t="e">
        <f t="shared" si="689"/>
        <v>#DIV/0!</v>
      </c>
      <c r="D364" t="e">
        <f t="shared" si="689"/>
        <v>#DIV/0!</v>
      </c>
      <c r="E364" t="e">
        <f t="shared" si="689"/>
        <v>#DIV/0!</v>
      </c>
      <c r="F364" t="e">
        <f t="shared" si="689"/>
        <v>#DIV/0!</v>
      </c>
      <c r="G364" t="e">
        <f t="shared" si="689"/>
        <v>#DIV/0!</v>
      </c>
      <c r="H364" t="e">
        <f t="shared" si="689"/>
        <v>#DIV/0!</v>
      </c>
      <c r="I364" t="e">
        <f t="shared" si="689"/>
        <v>#DIV/0!</v>
      </c>
      <c r="J364" t="e">
        <f t="shared" si="689"/>
        <v>#DIV/0!</v>
      </c>
      <c r="K364" t="e">
        <f t="shared" si="689"/>
        <v>#DIV/0!</v>
      </c>
      <c r="L364" t="e">
        <f t="array" ref="L364">MMULT(MMULT(B364:E364,Rinv_neu),TRANSPOSE(B364:E364))</f>
        <v>#NAME?</v>
      </c>
      <c r="M364" t="e">
        <f t="shared" ref="M364" si="712">(A364-0.5)/N_</f>
        <v>#NAME?</v>
      </c>
      <c r="N364" t="e">
        <f t="shared" ref="N364" si="713">_xlfn.CHISQ.INV(M364,m_)</f>
        <v>#NAME?</v>
      </c>
      <c r="Q364" s="5">
        <f t="shared" si="680"/>
        <v>274</v>
      </c>
      <c r="R364" s="177"/>
      <c r="S364" s="95"/>
      <c r="T364" s="95"/>
      <c r="U364" s="95"/>
      <c r="V364" s="95"/>
      <c r="W364" s="96"/>
      <c r="X364" s="92"/>
      <c r="Y364" s="92"/>
      <c r="Z364" s="96"/>
      <c r="AA364" s="94"/>
      <c r="AB364" s="94"/>
    </row>
    <row r="365" spans="1:28" x14ac:dyDescent="0.25">
      <c r="A365" s="5">
        <f t="shared" si="673"/>
        <v>341</v>
      </c>
      <c r="B365" t="e">
        <f t="shared" si="689"/>
        <v>#DIV/0!</v>
      </c>
      <c r="C365" t="e">
        <f t="shared" si="689"/>
        <v>#DIV/0!</v>
      </c>
      <c r="D365" t="e">
        <f t="shared" si="689"/>
        <v>#DIV/0!</v>
      </c>
      <c r="E365" t="e">
        <f t="shared" si="689"/>
        <v>#DIV/0!</v>
      </c>
      <c r="F365" t="e">
        <f t="shared" si="689"/>
        <v>#DIV/0!</v>
      </c>
      <c r="G365" t="e">
        <f t="shared" si="689"/>
        <v>#DIV/0!</v>
      </c>
      <c r="H365" t="e">
        <f t="shared" si="689"/>
        <v>#DIV/0!</v>
      </c>
      <c r="I365" t="e">
        <f t="shared" si="689"/>
        <v>#DIV/0!</v>
      </c>
      <c r="J365" t="e">
        <f t="shared" si="689"/>
        <v>#DIV/0!</v>
      </c>
      <c r="K365" t="e">
        <f t="shared" si="689"/>
        <v>#DIV/0!</v>
      </c>
      <c r="L365" t="e">
        <f t="array" ref="L365">MMULT(MMULT(B365:E365,Rinv_neu),TRANSPOSE(B365:E365))</f>
        <v>#NAME?</v>
      </c>
      <c r="M365" t="e">
        <f t="shared" ref="M365" si="714">(A365-0.5)/N_</f>
        <v>#NAME?</v>
      </c>
      <c r="N365" t="e">
        <f t="shared" ref="N365" si="715">_xlfn.CHISQ.INV(M365,m_)</f>
        <v>#NAME?</v>
      </c>
      <c r="Q365" s="5">
        <f t="shared" si="680"/>
        <v>275</v>
      </c>
      <c r="R365" s="177"/>
      <c r="S365" s="95"/>
      <c r="T365" s="95"/>
      <c r="U365" s="95"/>
      <c r="V365" s="95"/>
      <c r="W365" s="96"/>
      <c r="X365" s="92"/>
      <c r="Y365" s="92"/>
      <c r="Z365" s="96"/>
      <c r="AA365" s="94"/>
      <c r="AB365" s="94"/>
    </row>
    <row r="366" spans="1:28" x14ac:dyDescent="0.25">
      <c r="A366" s="5">
        <f t="shared" si="673"/>
        <v>342</v>
      </c>
      <c r="B366" t="e">
        <f t="shared" si="689"/>
        <v>#DIV/0!</v>
      </c>
      <c r="C366" t="e">
        <f t="shared" si="689"/>
        <v>#DIV/0!</v>
      </c>
      <c r="D366" t="e">
        <f t="shared" si="689"/>
        <v>#DIV/0!</v>
      </c>
      <c r="E366" t="e">
        <f t="shared" si="689"/>
        <v>#DIV/0!</v>
      </c>
      <c r="F366" t="e">
        <f t="shared" si="689"/>
        <v>#DIV/0!</v>
      </c>
      <c r="G366" t="e">
        <f t="shared" si="689"/>
        <v>#DIV/0!</v>
      </c>
      <c r="H366" t="e">
        <f t="shared" si="689"/>
        <v>#DIV/0!</v>
      </c>
      <c r="I366" t="e">
        <f t="shared" si="689"/>
        <v>#DIV/0!</v>
      </c>
      <c r="J366" t="e">
        <f t="shared" si="689"/>
        <v>#DIV/0!</v>
      </c>
      <c r="K366" t="e">
        <f t="shared" si="689"/>
        <v>#DIV/0!</v>
      </c>
      <c r="L366" t="e">
        <f t="array" ref="L366">MMULT(MMULT(B366:E366,Rinv_neu),TRANSPOSE(B366:E366))</f>
        <v>#NAME?</v>
      </c>
      <c r="M366" t="e">
        <f t="shared" ref="M366" si="716">(A366-0.5)/N_</f>
        <v>#NAME?</v>
      </c>
      <c r="N366" t="e">
        <f t="shared" ref="N366" si="717">_xlfn.CHISQ.INV(M366,m_)</f>
        <v>#NAME?</v>
      </c>
      <c r="Q366" s="5">
        <f t="shared" si="680"/>
        <v>276</v>
      </c>
      <c r="R366" s="177"/>
      <c r="S366" s="95"/>
      <c r="T366" s="95"/>
      <c r="U366" s="95"/>
      <c r="V366" s="95"/>
      <c r="W366" s="96"/>
      <c r="X366" s="92"/>
      <c r="Y366" s="92"/>
      <c r="Z366" s="96"/>
      <c r="AA366" s="94"/>
      <c r="AB366" s="94"/>
    </row>
    <row r="367" spans="1:28" x14ac:dyDescent="0.25">
      <c r="A367" s="5">
        <f t="shared" si="673"/>
        <v>343</v>
      </c>
      <c r="B367" t="e">
        <f t="shared" si="689"/>
        <v>#DIV/0!</v>
      </c>
      <c r="C367" t="e">
        <f t="shared" si="689"/>
        <v>#DIV/0!</v>
      </c>
      <c r="D367" t="e">
        <f t="shared" si="689"/>
        <v>#DIV/0!</v>
      </c>
      <c r="E367" t="e">
        <f t="shared" si="689"/>
        <v>#DIV/0!</v>
      </c>
      <c r="F367" t="e">
        <f t="shared" si="689"/>
        <v>#DIV/0!</v>
      </c>
      <c r="G367" t="e">
        <f t="shared" si="689"/>
        <v>#DIV/0!</v>
      </c>
      <c r="H367" t="e">
        <f t="shared" si="689"/>
        <v>#DIV/0!</v>
      </c>
      <c r="I367" t="e">
        <f t="shared" si="689"/>
        <v>#DIV/0!</v>
      </c>
      <c r="J367" t="e">
        <f t="shared" si="689"/>
        <v>#DIV/0!</v>
      </c>
      <c r="K367" t="e">
        <f t="shared" si="689"/>
        <v>#DIV/0!</v>
      </c>
      <c r="L367" t="e">
        <f t="array" ref="L367">MMULT(MMULT(B367:E367,Rinv_neu),TRANSPOSE(B367:E367))</f>
        <v>#NAME?</v>
      </c>
      <c r="M367" t="e">
        <f t="shared" ref="M367" si="718">(A367-0.5)/N_</f>
        <v>#NAME?</v>
      </c>
      <c r="N367" t="e">
        <f t="shared" ref="N367" si="719">_xlfn.CHISQ.INV(M367,m_)</f>
        <v>#NAME?</v>
      </c>
      <c r="Q367" s="5">
        <f t="shared" si="680"/>
        <v>277</v>
      </c>
      <c r="R367" s="177"/>
      <c r="S367" s="95"/>
      <c r="T367" s="95"/>
      <c r="U367" s="95"/>
      <c r="V367" s="95"/>
      <c r="W367" s="96"/>
      <c r="X367" s="92"/>
      <c r="Y367" s="92"/>
      <c r="Z367" s="96"/>
      <c r="AA367" s="94"/>
      <c r="AB367" s="94"/>
    </row>
    <row r="368" spans="1:28" x14ac:dyDescent="0.25">
      <c r="A368" s="5">
        <f t="shared" si="673"/>
        <v>344</v>
      </c>
      <c r="B368" t="e">
        <f t="shared" si="689"/>
        <v>#DIV/0!</v>
      </c>
      <c r="C368" t="e">
        <f t="shared" si="689"/>
        <v>#DIV/0!</v>
      </c>
      <c r="D368" t="e">
        <f t="shared" si="689"/>
        <v>#DIV/0!</v>
      </c>
      <c r="E368" t="e">
        <f t="shared" si="689"/>
        <v>#DIV/0!</v>
      </c>
      <c r="F368" t="e">
        <f t="shared" si="689"/>
        <v>#DIV/0!</v>
      </c>
      <c r="G368" t="e">
        <f t="shared" si="689"/>
        <v>#DIV/0!</v>
      </c>
      <c r="H368" t="e">
        <f t="shared" si="689"/>
        <v>#DIV/0!</v>
      </c>
      <c r="I368" t="e">
        <f t="shared" si="689"/>
        <v>#DIV/0!</v>
      </c>
      <c r="J368" t="e">
        <f t="shared" si="689"/>
        <v>#DIV/0!</v>
      </c>
      <c r="K368" t="e">
        <f t="shared" si="689"/>
        <v>#DIV/0!</v>
      </c>
      <c r="L368" t="e">
        <f t="array" ref="L368">MMULT(MMULT(B368:E368,Rinv_neu),TRANSPOSE(B368:E368))</f>
        <v>#NAME?</v>
      </c>
      <c r="M368" t="e">
        <f t="shared" ref="M368" si="720">(A368-0.5)/N_</f>
        <v>#NAME?</v>
      </c>
      <c r="N368" t="e">
        <f t="shared" ref="N368" si="721">_xlfn.CHISQ.INV(M368,m_)</f>
        <v>#NAME?</v>
      </c>
      <c r="Q368" s="5">
        <f t="shared" si="680"/>
        <v>278</v>
      </c>
      <c r="R368" s="177"/>
      <c r="S368" s="95"/>
      <c r="T368" s="95"/>
      <c r="U368" s="95"/>
      <c r="V368" s="95"/>
      <c r="W368" s="96"/>
      <c r="X368" s="92"/>
      <c r="Y368" s="92"/>
      <c r="Z368" s="96"/>
      <c r="AA368" s="94"/>
      <c r="AB368" s="94"/>
    </row>
    <row r="369" spans="1:28" x14ac:dyDescent="0.25">
      <c r="A369" s="5">
        <f t="shared" si="673"/>
        <v>345</v>
      </c>
      <c r="B369" t="e">
        <f t="shared" ref="B369:K384" si="722">(S435-S$86)/S$87</f>
        <v>#DIV/0!</v>
      </c>
      <c r="C369" t="e">
        <f t="shared" si="722"/>
        <v>#DIV/0!</v>
      </c>
      <c r="D369" t="e">
        <f t="shared" si="722"/>
        <v>#DIV/0!</v>
      </c>
      <c r="E369" t="e">
        <f t="shared" si="722"/>
        <v>#DIV/0!</v>
      </c>
      <c r="F369" t="e">
        <f t="shared" si="722"/>
        <v>#DIV/0!</v>
      </c>
      <c r="G369" t="e">
        <f t="shared" si="722"/>
        <v>#DIV/0!</v>
      </c>
      <c r="H369" t="e">
        <f t="shared" si="722"/>
        <v>#DIV/0!</v>
      </c>
      <c r="I369" t="e">
        <f t="shared" si="722"/>
        <v>#DIV/0!</v>
      </c>
      <c r="J369" t="e">
        <f t="shared" si="722"/>
        <v>#DIV/0!</v>
      </c>
      <c r="K369" t="e">
        <f t="shared" si="722"/>
        <v>#DIV/0!</v>
      </c>
      <c r="L369" t="e">
        <f t="array" ref="L369">MMULT(MMULT(B369:E369,Rinv_neu),TRANSPOSE(B369:E369))</f>
        <v>#NAME?</v>
      </c>
      <c r="M369" t="e">
        <f t="shared" ref="M369" si="723">(A369-0.5)/N_</f>
        <v>#NAME?</v>
      </c>
      <c r="N369" t="e">
        <f t="shared" ref="N369" si="724">_xlfn.CHISQ.INV(M369,m_)</f>
        <v>#NAME?</v>
      </c>
      <c r="Q369" s="5">
        <f t="shared" si="680"/>
        <v>279</v>
      </c>
      <c r="R369" s="177"/>
      <c r="S369" s="95"/>
      <c r="T369" s="95"/>
      <c r="U369" s="95"/>
      <c r="V369" s="95"/>
      <c r="W369" s="96"/>
      <c r="X369" s="92"/>
      <c r="Y369" s="92"/>
      <c r="Z369" s="96"/>
      <c r="AA369" s="94"/>
      <c r="AB369" s="94"/>
    </row>
    <row r="370" spans="1:28" x14ac:dyDescent="0.25">
      <c r="A370" s="5">
        <f t="shared" si="673"/>
        <v>346</v>
      </c>
      <c r="B370" t="e">
        <f t="shared" si="722"/>
        <v>#DIV/0!</v>
      </c>
      <c r="C370" t="e">
        <f t="shared" si="722"/>
        <v>#DIV/0!</v>
      </c>
      <c r="D370" t="e">
        <f t="shared" si="722"/>
        <v>#DIV/0!</v>
      </c>
      <c r="E370" t="e">
        <f t="shared" si="722"/>
        <v>#DIV/0!</v>
      </c>
      <c r="F370" t="e">
        <f t="shared" si="722"/>
        <v>#DIV/0!</v>
      </c>
      <c r="G370" t="e">
        <f t="shared" si="722"/>
        <v>#DIV/0!</v>
      </c>
      <c r="H370" t="e">
        <f t="shared" si="722"/>
        <v>#DIV/0!</v>
      </c>
      <c r="I370" t="e">
        <f t="shared" si="722"/>
        <v>#DIV/0!</v>
      </c>
      <c r="J370" t="e">
        <f t="shared" si="722"/>
        <v>#DIV/0!</v>
      </c>
      <c r="K370" t="e">
        <f t="shared" si="722"/>
        <v>#DIV/0!</v>
      </c>
      <c r="L370" t="e">
        <f t="array" ref="L370">MMULT(MMULT(B370:E370,Rinv_neu),TRANSPOSE(B370:E370))</f>
        <v>#NAME?</v>
      </c>
      <c r="M370" t="e">
        <f t="shared" ref="M370" si="725">(A370-0.5)/N_</f>
        <v>#NAME?</v>
      </c>
      <c r="N370" t="e">
        <f t="shared" ref="N370" si="726">_xlfn.CHISQ.INV(M370,m_)</f>
        <v>#NAME?</v>
      </c>
      <c r="Q370" s="5">
        <f t="shared" si="680"/>
        <v>280</v>
      </c>
      <c r="R370" s="177"/>
      <c r="S370" s="95"/>
      <c r="T370" s="95"/>
      <c r="U370" s="95"/>
      <c r="V370" s="95"/>
      <c r="W370" s="96"/>
      <c r="X370" s="92"/>
      <c r="Y370" s="92"/>
      <c r="Z370" s="96"/>
      <c r="AA370" s="94"/>
      <c r="AB370" s="94"/>
    </row>
    <row r="371" spans="1:28" x14ac:dyDescent="0.25">
      <c r="A371" s="5">
        <f t="shared" si="673"/>
        <v>347</v>
      </c>
      <c r="B371" t="e">
        <f t="shared" si="722"/>
        <v>#DIV/0!</v>
      </c>
      <c r="C371" t="e">
        <f t="shared" si="722"/>
        <v>#DIV/0!</v>
      </c>
      <c r="D371" t="e">
        <f t="shared" si="722"/>
        <v>#DIV/0!</v>
      </c>
      <c r="E371" t="e">
        <f t="shared" si="722"/>
        <v>#DIV/0!</v>
      </c>
      <c r="F371" t="e">
        <f t="shared" si="722"/>
        <v>#DIV/0!</v>
      </c>
      <c r="G371" t="e">
        <f t="shared" si="722"/>
        <v>#DIV/0!</v>
      </c>
      <c r="H371" t="e">
        <f t="shared" si="722"/>
        <v>#DIV/0!</v>
      </c>
      <c r="I371" t="e">
        <f t="shared" si="722"/>
        <v>#DIV/0!</v>
      </c>
      <c r="J371" t="e">
        <f t="shared" si="722"/>
        <v>#DIV/0!</v>
      </c>
      <c r="K371" t="e">
        <f t="shared" si="722"/>
        <v>#DIV/0!</v>
      </c>
      <c r="L371" t="e">
        <f t="array" ref="L371">MMULT(MMULT(B371:E371,Rinv_neu),TRANSPOSE(B371:E371))</f>
        <v>#NAME?</v>
      </c>
      <c r="M371" t="e">
        <f t="shared" ref="M371" si="727">(A371-0.5)/N_</f>
        <v>#NAME?</v>
      </c>
      <c r="N371" t="e">
        <f t="shared" ref="N371" si="728">_xlfn.CHISQ.INV(M371,m_)</f>
        <v>#NAME?</v>
      </c>
      <c r="Q371" s="5">
        <f t="shared" si="680"/>
        <v>281</v>
      </c>
      <c r="R371" s="177"/>
      <c r="S371" s="95"/>
      <c r="T371" s="95"/>
      <c r="U371" s="95"/>
      <c r="V371" s="95"/>
      <c r="W371" s="96"/>
      <c r="X371" s="92"/>
      <c r="Y371" s="92"/>
      <c r="Z371" s="96"/>
      <c r="AA371" s="94"/>
      <c r="AB371" s="94"/>
    </row>
    <row r="372" spans="1:28" x14ac:dyDescent="0.25">
      <c r="A372" s="5">
        <f t="shared" si="673"/>
        <v>348</v>
      </c>
      <c r="B372" t="e">
        <f t="shared" si="722"/>
        <v>#DIV/0!</v>
      </c>
      <c r="C372" t="e">
        <f t="shared" si="722"/>
        <v>#DIV/0!</v>
      </c>
      <c r="D372" t="e">
        <f t="shared" si="722"/>
        <v>#DIV/0!</v>
      </c>
      <c r="E372" t="e">
        <f t="shared" si="722"/>
        <v>#DIV/0!</v>
      </c>
      <c r="F372" t="e">
        <f t="shared" si="722"/>
        <v>#DIV/0!</v>
      </c>
      <c r="G372" t="e">
        <f t="shared" si="722"/>
        <v>#DIV/0!</v>
      </c>
      <c r="H372" t="e">
        <f t="shared" si="722"/>
        <v>#DIV/0!</v>
      </c>
      <c r="I372" t="e">
        <f t="shared" si="722"/>
        <v>#DIV/0!</v>
      </c>
      <c r="J372" t="e">
        <f t="shared" si="722"/>
        <v>#DIV/0!</v>
      </c>
      <c r="K372" t="e">
        <f t="shared" si="722"/>
        <v>#DIV/0!</v>
      </c>
      <c r="L372" t="e">
        <f t="array" ref="L372">MMULT(MMULT(B372:E372,Rinv_neu),TRANSPOSE(B372:E372))</f>
        <v>#NAME?</v>
      </c>
      <c r="M372" t="e">
        <f t="shared" ref="M372" si="729">(A372-0.5)/N_</f>
        <v>#NAME?</v>
      </c>
      <c r="N372" t="e">
        <f t="shared" ref="N372" si="730">_xlfn.CHISQ.INV(M372,m_)</f>
        <v>#NAME?</v>
      </c>
      <c r="Q372" s="5">
        <f t="shared" si="680"/>
        <v>282</v>
      </c>
      <c r="R372" s="177"/>
      <c r="S372" s="95"/>
      <c r="T372" s="95"/>
      <c r="U372" s="95"/>
      <c r="V372" s="95"/>
      <c r="W372" s="96"/>
      <c r="X372" s="92"/>
      <c r="Y372" s="92"/>
      <c r="Z372" s="96"/>
      <c r="AA372" s="94"/>
      <c r="AB372" s="94"/>
    </row>
    <row r="373" spans="1:28" x14ac:dyDescent="0.25">
      <c r="A373" s="5">
        <f t="shared" si="673"/>
        <v>349</v>
      </c>
      <c r="B373" t="e">
        <f t="shared" si="722"/>
        <v>#DIV/0!</v>
      </c>
      <c r="C373" t="e">
        <f t="shared" si="722"/>
        <v>#DIV/0!</v>
      </c>
      <c r="D373" t="e">
        <f t="shared" si="722"/>
        <v>#DIV/0!</v>
      </c>
      <c r="E373" t="e">
        <f t="shared" si="722"/>
        <v>#DIV/0!</v>
      </c>
      <c r="F373" t="e">
        <f t="shared" si="722"/>
        <v>#DIV/0!</v>
      </c>
      <c r="G373" t="e">
        <f t="shared" si="722"/>
        <v>#DIV/0!</v>
      </c>
      <c r="H373" t="e">
        <f t="shared" si="722"/>
        <v>#DIV/0!</v>
      </c>
      <c r="I373" t="e">
        <f t="shared" si="722"/>
        <v>#DIV/0!</v>
      </c>
      <c r="J373" t="e">
        <f t="shared" si="722"/>
        <v>#DIV/0!</v>
      </c>
      <c r="K373" t="e">
        <f t="shared" si="722"/>
        <v>#DIV/0!</v>
      </c>
      <c r="L373" t="e">
        <f t="array" ref="L373">MMULT(MMULT(B373:E373,Rinv_neu),TRANSPOSE(B373:E373))</f>
        <v>#NAME?</v>
      </c>
      <c r="M373" t="e">
        <f t="shared" ref="M373" si="731">(A373-0.5)/N_</f>
        <v>#NAME?</v>
      </c>
      <c r="N373" t="e">
        <f t="shared" ref="N373" si="732">_xlfn.CHISQ.INV(M373,m_)</f>
        <v>#NAME?</v>
      </c>
      <c r="Q373" s="5">
        <f t="shared" si="680"/>
        <v>283</v>
      </c>
      <c r="R373" s="177"/>
      <c r="S373" s="95"/>
      <c r="T373" s="95"/>
      <c r="U373" s="95"/>
      <c r="V373" s="95"/>
      <c r="W373" s="96"/>
      <c r="X373" s="92"/>
      <c r="Y373" s="92"/>
      <c r="Z373" s="96"/>
      <c r="AA373" s="94"/>
      <c r="AB373" s="94"/>
    </row>
    <row r="374" spans="1:28" x14ac:dyDescent="0.25">
      <c r="A374" s="5">
        <f t="shared" si="673"/>
        <v>350</v>
      </c>
      <c r="B374" t="e">
        <f t="shared" si="722"/>
        <v>#DIV/0!</v>
      </c>
      <c r="C374" t="e">
        <f t="shared" si="722"/>
        <v>#DIV/0!</v>
      </c>
      <c r="D374" t="e">
        <f t="shared" si="722"/>
        <v>#DIV/0!</v>
      </c>
      <c r="E374" t="e">
        <f t="shared" si="722"/>
        <v>#DIV/0!</v>
      </c>
      <c r="F374" t="e">
        <f t="shared" si="722"/>
        <v>#DIV/0!</v>
      </c>
      <c r="G374" t="e">
        <f t="shared" si="722"/>
        <v>#DIV/0!</v>
      </c>
      <c r="H374" t="e">
        <f t="shared" si="722"/>
        <v>#DIV/0!</v>
      </c>
      <c r="I374" t="e">
        <f t="shared" si="722"/>
        <v>#DIV/0!</v>
      </c>
      <c r="J374" t="e">
        <f t="shared" si="722"/>
        <v>#DIV/0!</v>
      </c>
      <c r="K374" t="e">
        <f t="shared" si="722"/>
        <v>#DIV/0!</v>
      </c>
      <c r="L374" t="e">
        <f t="array" ref="L374">MMULT(MMULT(B374:E374,Rinv_neu),TRANSPOSE(B374:E374))</f>
        <v>#NAME?</v>
      </c>
      <c r="M374" t="e">
        <f t="shared" ref="M374" si="733">(A374-0.5)/N_</f>
        <v>#NAME?</v>
      </c>
      <c r="N374" t="e">
        <f t="shared" ref="N374" si="734">_xlfn.CHISQ.INV(M374,m_)</f>
        <v>#NAME?</v>
      </c>
      <c r="Q374" s="5">
        <f t="shared" si="680"/>
        <v>284</v>
      </c>
      <c r="R374" s="177"/>
      <c r="S374" s="95"/>
      <c r="T374" s="95"/>
      <c r="U374" s="95"/>
      <c r="V374" s="95"/>
      <c r="W374" s="96"/>
      <c r="X374" s="92"/>
      <c r="Y374" s="92"/>
      <c r="Z374" s="96"/>
      <c r="AA374" s="94"/>
      <c r="AB374" s="94"/>
    </row>
    <row r="375" spans="1:28" x14ac:dyDescent="0.25">
      <c r="A375" s="5">
        <f t="shared" si="673"/>
        <v>351</v>
      </c>
      <c r="B375" t="e">
        <f t="shared" si="722"/>
        <v>#DIV/0!</v>
      </c>
      <c r="C375" t="e">
        <f t="shared" si="722"/>
        <v>#DIV/0!</v>
      </c>
      <c r="D375" t="e">
        <f t="shared" si="722"/>
        <v>#DIV/0!</v>
      </c>
      <c r="E375" t="e">
        <f t="shared" si="722"/>
        <v>#DIV/0!</v>
      </c>
      <c r="F375" t="e">
        <f t="shared" si="722"/>
        <v>#DIV/0!</v>
      </c>
      <c r="G375" t="e">
        <f t="shared" si="722"/>
        <v>#DIV/0!</v>
      </c>
      <c r="H375" t="e">
        <f t="shared" si="722"/>
        <v>#DIV/0!</v>
      </c>
      <c r="I375" t="e">
        <f t="shared" si="722"/>
        <v>#DIV/0!</v>
      </c>
      <c r="J375" t="e">
        <f t="shared" si="722"/>
        <v>#DIV/0!</v>
      </c>
      <c r="K375" t="e">
        <f t="shared" si="722"/>
        <v>#DIV/0!</v>
      </c>
      <c r="L375" t="e">
        <f t="array" ref="L375">MMULT(MMULT(B375:E375,Rinv_neu),TRANSPOSE(B375:E375))</f>
        <v>#NAME?</v>
      </c>
      <c r="M375" t="e">
        <f t="shared" ref="M375" si="735">(A375-0.5)/N_</f>
        <v>#NAME?</v>
      </c>
      <c r="N375" t="e">
        <f t="shared" ref="N375" si="736">_xlfn.CHISQ.INV(M375,m_)</f>
        <v>#NAME?</v>
      </c>
      <c r="Q375" s="5">
        <f t="shared" si="680"/>
        <v>285</v>
      </c>
      <c r="R375" s="177"/>
      <c r="S375" s="95"/>
      <c r="T375" s="95"/>
      <c r="U375" s="95"/>
      <c r="V375" s="95"/>
      <c r="W375" s="96"/>
      <c r="X375" s="92"/>
      <c r="Y375" s="92"/>
      <c r="Z375" s="96"/>
      <c r="AA375" s="94"/>
      <c r="AB375" s="94"/>
    </row>
    <row r="376" spans="1:28" x14ac:dyDescent="0.25">
      <c r="A376" s="5">
        <f t="shared" si="673"/>
        <v>352</v>
      </c>
      <c r="B376" t="e">
        <f t="shared" si="722"/>
        <v>#DIV/0!</v>
      </c>
      <c r="C376" t="e">
        <f t="shared" si="722"/>
        <v>#DIV/0!</v>
      </c>
      <c r="D376" t="e">
        <f t="shared" si="722"/>
        <v>#DIV/0!</v>
      </c>
      <c r="E376" t="e">
        <f t="shared" si="722"/>
        <v>#DIV/0!</v>
      </c>
      <c r="F376" t="e">
        <f t="shared" si="722"/>
        <v>#DIV/0!</v>
      </c>
      <c r="G376" t="e">
        <f t="shared" si="722"/>
        <v>#DIV/0!</v>
      </c>
      <c r="H376" t="e">
        <f t="shared" si="722"/>
        <v>#DIV/0!</v>
      </c>
      <c r="I376" t="e">
        <f t="shared" si="722"/>
        <v>#DIV/0!</v>
      </c>
      <c r="J376" t="e">
        <f t="shared" si="722"/>
        <v>#DIV/0!</v>
      </c>
      <c r="K376" t="e">
        <f t="shared" si="722"/>
        <v>#DIV/0!</v>
      </c>
      <c r="L376" t="e">
        <f t="array" ref="L376">MMULT(MMULT(B376:E376,Rinv_neu),TRANSPOSE(B376:E376))</f>
        <v>#NAME?</v>
      </c>
      <c r="M376" t="e">
        <f t="shared" ref="M376" si="737">(A376-0.5)/N_</f>
        <v>#NAME?</v>
      </c>
      <c r="N376" t="e">
        <f t="shared" ref="N376" si="738">_xlfn.CHISQ.INV(M376,m_)</f>
        <v>#NAME?</v>
      </c>
      <c r="Q376" s="5">
        <f t="shared" si="680"/>
        <v>286</v>
      </c>
      <c r="R376" s="177"/>
      <c r="S376" s="95"/>
      <c r="T376" s="95"/>
      <c r="U376" s="95"/>
      <c r="V376" s="95"/>
      <c r="W376" s="96"/>
      <c r="X376" s="92"/>
      <c r="Y376" s="92"/>
      <c r="Z376" s="96"/>
      <c r="AA376" s="94"/>
      <c r="AB376" s="94"/>
    </row>
    <row r="377" spans="1:28" x14ac:dyDescent="0.25">
      <c r="A377" s="5">
        <f t="shared" si="673"/>
        <v>353</v>
      </c>
      <c r="B377" t="e">
        <f t="shared" si="722"/>
        <v>#DIV/0!</v>
      </c>
      <c r="C377" t="e">
        <f t="shared" si="722"/>
        <v>#DIV/0!</v>
      </c>
      <c r="D377" t="e">
        <f t="shared" si="722"/>
        <v>#DIV/0!</v>
      </c>
      <c r="E377" t="e">
        <f t="shared" si="722"/>
        <v>#DIV/0!</v>
      </c>
      <c r="F377" t="e">
        <f t="shared" si="722"/>
        <v>#DIV/0!</v>
      </c>
      <c r="G377" t="e">
        <f t="shared" si="722"/>
        <v>#DIV/0!</v>
      </c>
      <c r="H377" t="e">
        <f t="shared" si="722"/>
        <v>#DIV/0!</v>
      </c>
      <c r="I377" t="e">
        <f t="shared" si="722"/>
        <v>#DIV/0!</v>
      </c>
      <c r="J377" t="e">
        <f t="shared" si="722"/>
        <v>#DIV/0!</v>
      </c>
      <c r="K377" t="e">
        <f t="shared" si="722"/>
        <v>#DIV/0!</v>
      </c>
      <c r="L377" t="e">
        <f t="array" ref="L377">MMULT(MMULT(B377:E377,Rinv_neu),TRANSPOSE(B377:E377))</f>
        <v>#NAME?</v>
      </c>
      <c r="M377" t="e">
        <f t="shared" ref="M377" si="739">(A377-0.5)/N_</f>
        <v>#NAME?</v>
      </c>
      <c r="N377" t="e">
        <f t="shared" ref="N377" si="740">_xlfn.CHISQ.INV(M377,m_)</f>
        <v>#NAME?</v>
      </c>
      <c r="Q377" s="5">
        <f t="shared" si="680"/>
        <v>287</v>
      </c>
      <c r="R377" s="177"/>
      <c r="S377" s="95"/>
      <c r="T377" s="95"/>
      <c r="U377" s="95"/>
      <c r="V377" s="95"/>
      <c r="W377" s="96"/>
      <c r="X377" s="92"/>
      <c r="Y377" s="92"/>
      <c r="Z377" s="96"/>
      <c r="AA377" s="94"/>
      <c r="AB377" s="94"/>
    </row>
    <row r="378" spans="1:28" x14ac:dyDescent="0.25">
      <c r="A378" s="5">
        <f t="shared" si="673"/>
        <v>354</v>
      </c>
      <c r="B378" t="e">
        <f t="shared" si="722"/>
        <v>#DIV/0!</v>
      </c>
      <c r="C378" t="e">
        <f t="shared" si="722"/>
        <v>#DIV/0!</v>
      </c>
      <c r="D378" t="e">
        <f t="shared" si="722"/>
        <v>#DIV/0!</v>
      </c>
      <c r="E378" t="e">
        <f t="shared" si="722"/>
        <v>#DIV/0!</v>
      </c>
      <c r="F378" t="e">
        <f t="shared" si="722"/>
        <v>#DIV/0!</v>
      </c>
      <c r="G378" t="e">
        <f t="shared" si="722"/>
        <v>#DIV/0!</v>
      </c>
      <c r="H378" t="e">
        <f t="shared" si="722"/>
        <v>#DIV/0!</v>
      </c>
      <c r="I378" t="e">
        <f t="shared" si="722"/>
        <v>#DIV/0!</v>
      </c>
      <c r="J378" t="e">
        <f t="shared" si="722"/>
        <v>#DIV/0!</v>
      </c>
      <c r="K378" t="e">
        <f t="shared" si="722"/>
        <v>#DIV/0!</v>
      </c>
      <c r="L378" t="e">
        <f t="array" ref="L378">MMULT(MMULT(B378:E378,Rinv_neu),TRANSPOSE(B378:E378))</f>
        <v>#NAME?</v>
      </c>
      <c r="M378" t="e">
        <f t="shared" ref="M378" si="741">(A378-0.5)/N_</f>
        <v>#NAME?</v>
      </c>
      <c r="N378" t="e">
        <f t="shared" ref="N378" si="742">_xlfn.CHISQ.INV(M378,m_)</f>
        <v>#NAME?</v>
      </c>
      <c r="Q378" s="5">
        <f t="shared" si="680"/>
        <v>288</v>
      </c>
      <c r="R378" s="177"/>
      <c r="S378" s="95"/>
      <c r="T378" s="95"/>
      <c r="U378" s="95"/>
      <c r="V378" s="95"/>
      <c r="W378" s="96"/>
      <c r="X378" s="92"/>
      <c r="Y378" s="92"/>
      <c r="Z378" s="96"/>
      <c r="AA378" s="94"/>
      <c r="AB378" s="94"/>
    </row>
    <row r="379" spans="1:28" x14ac:dyDescent="0.25">
      <c r="A379" s="5">
        <f t="shared" si="673"/>
        <v>355</v>
      </c>
      <c r="B379" t="e">
        <f t="shared" si="722"/>
        <v>#DIV/0!</v>
      </c>
      <c r="C379" t="e">
        <f t="shared" si="722"/>
        <v>#DIV/0!</v>
      </c>
      <c r="D379" t="e">
        <f t="shared" si="722"/>
        <v>#DIV/0!</v>
      </c>
      <c r="E379" t="e">
        <f t="shared" si="722"/>
        <v>#DIV/0!</v>
      </c>
      <c r="F379" t="e">
        <f t="shared" si="722"/>
        <v>#DIV/0!</v>
      </c>
      <c r="G379" t="e">
        <f t="shared" si="722"/>
        <v>#DIV/0!</v>
      </c>
      <c r="H379" t="e">
        <f t="shared" si="722"/>
        <v>#DIV/0!</v>
      </c>
      <c r="I379" t="e">
        <f t="shared" si="722"/>
        <v>#DIV/0!</v>
      </c>
      <c r="J379" t="e">
        <f t="shared" si="722"/>
        <v>#DIV/0!</v>
      </c>
      <c r="K379" t="e">
        <f t="shared" si="722"/>
        <v>#DIV/0!</v>
      </c>
      <c r="L379" t="e">
        <f t="array" ref="L379">MMULT(MMULT(B379:E379,Rinv_neu),TRANSPOSE(B379:E379))</f>
        <v>#NAME?</v>
      </c>
      <c r="M379" t="e">
        <f t="shared" ref="M379" si="743">(A379-0.5)/N_</f>
        <v>#NAME?</v>
      </c>
      <c r="N379" t="e">
        <f t="shared" ref="N379" si="744">_xlfn.CHISQ.INV(M379,m_)</f>
        <v>#NAME?</v>
      </c>
      <c r="Q379" s="5">
        <f t="shared" si="680"/>
        <v>289</v>
      </c>
      <c r="R379" s="177"/>
      <c r="S379" s="95"/>
      <c r="T379" s="95"/>
      <c r="U379" s="95"/>
      <c r="V379" s="95"/>
      <c r="W379" s="96"/>
      <c r="X379" s="92"/>
      <c r="Y379" s="92"/>
      <c r="Z379" s="96"/>
      <c r="AA379" s="94"/>
      <c r="AB379" s="94"/>
    </row>
    <row r="380" spans="1:28" x14ac:dyDescent="0.25">
      <c r="A380" s="5">
        <f t="shared" si="673"/>
        <v>356</v>
      </c>
      <c r="B380" t="e">
        <f t="shared" si="722"/>
        <v>#DIV/0!</v>
      </c>
      <c r="C380" t="e">
        <f t="shared" si="722"/>
        <v>#DIV/0!</v>
      </c>
      <c r="D380" t="e">
        <f t="shared" si="722"/>
        <v>#DIV/0!</v>
      </c>
      <c r="E380" t="e">
        <f t="shared" si="722"/>
        <v>#DIV/0!</v>
      </c>
      <c r="F380" t="e">
        <f t="shared" si="722"/>
        <v>#DIV/0!</v>
      </c>
      <c r="G380" t="e">
        <f t="shared" si="722"/>
        <v>#DIV/0!</v>
      </c>
      <c r="H380" t="e">
        <f t="shared" si="722"/>
        <v>#DIV/0!</v>
      </c>
      <c r="I380" t="e">
        <f t="shared" si="722"/>
        <v>#DIV/0!</v>
      </c>
      <c r="J380" t="e">
        <f t="shared" si="722"/>
        <v>#DIV/0!</v>
      </c>
      <c r="K380" t="e">
        <f t="shared" si="722"/>
        <v>#DIV/0!</v>
      </c>
      <c r="L380" t="e">
        <f t="array" ref="L380">MMULT(MMULT(B380:E380,Rinv_neu),TRANSPOSE(B380:E380))</f>
        <v>#NAME?</v>
      </c>
      <c r="M380" t="e">
        <f t="shared" ref="M380" si="745">(A380-0.5)/N_</f>
        <v>#NAME?</v>
      </c>
      <c r="N380" t="e">
        <f t="shared" ref="N380" si="746">_xlfn.CHISQ.INV(M380,m_)</f>
        <v>#NAME?</v>
      </c>
      <c r="Q380" s="5">
        <f t="shared" si="680"/>
        <v>290</v>
      </c>
      <c r="R380" s="177"/>
      <c r="S380" s="95"/>
      <c r="T380" s="95"/>
      <c r="U380" s="95"/>
      <c r="V380" s="95"/>
      <c r="W380" s="96"/>
      <c r="X380" s="92"/>
      <c r="Y380" s="92"/>
      <c r="Z380" s="96"/>
      <c r="AA380" s="94"/>
      <c r="AB380" s="94"/>
    </row>
    <row r="381" spans="1:28" x14ac:dyDescent="0.25">
      <c r="A381" s="5">
        <f t="shared" si="673"/>
        <v>357</v>
      </c>
      <c r="B381" t="e">
        <f t="shared" si="722"/>
        <v>#DIV/0!</v>
      </c>
      <c r="C381" t="e">
        <f t="shared" si="722"/>
        <v>#DIV/0!</v>
      </c>
      <c r="D381" t="e">
        <f t="shared" si="722"/>
        <v>#DIV/0!</v>
      </c>
      <c r="E381" t="e">
        <f t="shared" si="722"/>
        <v>#DIV/0!</v>
      </c>
      <c r="F381" t="e">
        <f t="shared" si="722"/>
        <v>#DIV/0!</v>
      </c>
      <c r="G381" t="e">
        <f t="shared" si="722"/>
        <v>#DIV/0!</v>
      </c>
      <c r="H381" t="e">
        <f t="shared" si="722"/>
        <v>#DIV/0!</v>
      </c>
      <c r="I381" t="e">
        <f t="shared" si="722"/>
        <v>#DIV/0!</v>
      </c>
      <c r="J381" t="e">
        <f t="shared" si="722"/>
        <v>#DIV/0!</v>
      </c>
      <c r="K381" t="e">
        <f t="shared" si="722"/>
        <v>#DIV/0!</v>
      </c>
      <c r="L381" t="e">
        <f t="array" ref="L381">MMULT(MMULT(B381:E381,Rinv_neu),TRANSPOSE(B381:E381))</f>
        <v>#NAME?</v>
      </c>
      <c r="M381" t="e">
        <f t="shared" ref="M381" si="747">(A381-0.5)/N_</f>
        <v>#NAME?</v>
      </c>
      <c r="N381" t="e">
        <f t="shared" ref="N381" si="748">_xlfn.CHISQ.INV(M381,m_)</f>
        <v>#NAME?</v>
      </c>
      <c r="Q381" s="5">
        <f t="shared" si="680"/>
        <v>291</v>
      </c>
      <c r="R381" s="177"/>
      <c r="S381" s="95"/>
      <c r="T381" s="95"/>
      <c r="U381" s="95"/>
      <c r="V381" s="95"/>
      <c r="W381" s="96"/>
      <c r="X381" s="92"/>
      <c r="Y381" s="92"/>
      <c r="Z381" s="96"/>
      <c r="AA381" s="94"/>
      <c r="AB381" s="94"/>
    </row>
    <row r="382" spans="1:28" x14ac:dyDescent="0.25">
      <c r="A382" s="5">
        <f t="shared" si="673"/>
        <v>358</v>
      </c>
      <c r="B382" t="e">
        <f t="shared" si="722"/>
        <v>#DIV/0!</v>
      </c>
      <c r="C382" t="e">
        <f t="shared" si="722"/>
        <v>#DIV/0!</v>
      </c>
      <c r="D382" t="e">
        <f t="shared" si="722"/>
        <v>#DIV/0!</v>
      </c>
      <c r="E382" t="e">
        <f t="shared" si="722"/>
        <v>#DIV/0!</v>
      </c>
      <c r="F382" t="e">
        <f t="shared" si="722"/>
        <v>#DIV/0!</v>
      </c>
      <c r="G382" t="e">
        <f t="shared" si="722"/>
        <v>#DIV/0!</v>
      </c>
      <c r="H382" t="e">
        <f t="shared" si="722"/>
        <v>#DIV/0!</v>
      </c>
      <c r="I382" t="e">
        <f t="shared" si="722"/>
        <v>#DIV/0!</v>
      </c>
      <c r="J382" t="e">
        <f t="shared" si="722"/>
        <v>#DIV/0!</v>
      </c>
      <c r="K382" t="e">
        <f t="shared" si="722"/>
        <v>#DIV/0!</v>
      </c>
      <c r="L382" t="e">
        <f t="array" ref="L382">MMULT(MMULT(B382:E382,Rinv_neu),TRANSPOSE(B382:E382))</f>
        <v>#NAME?</v>
      </c>
      <c r="M382" t="e">
        <f t="shared" ref="M382" si="749">(A382-0.5)/N_</f>
        <v>#NAME?</v>
      </c>
      <c r="N382" t="e">
        <f t="shared" ref="N382" si="750">_xlfn.CHISQ.INV(M382,m_)</f>
        <v>#NAME?</v>
      </c>
      <c r="Q382" s="5">
        <f t="shared" si="680"/>
        <v>292</v>
      </c>
      <c r="R382" s="177"/>
      <c r="S382" s="95"/>
      <c r="T382" s="95"/>
      <c r="U382" s="95"/>
      <c r="V382" s="95"/>
      <c r="W382" s="96"/>
      <c r="X382" s="92"/>
      <c r="Y382" s="92"/>
      <c r="Z382" s="96"/>
      <c r="AA382" s="94"/>
      <c r="AB382" s="94"/>
    </row>
    <row r="383" spans="1:28" x14ac:dyDescent="0.25">
      <c r="A383" s="5">
        <f t="shared" si="673"/>
        <v>359</v>
      </c>
      <c r="B383" t="e">
        <f t="shared" si="722"/>
        <v>#DIV/0!</v>
      </c>
      <c r="C383" t="e">
        <f t="shared" si="722"/>
        <v>#DIV/0!</v>
      </c>
      <c r="D383" t="e">
        <f t="shared" si="722"/>
        <v>#DIV/0!</v>
      </c>
      <c r="E383" t="e">
        <f t="shared" si="722"/>
        <v>#DIV/0!</v>
      </c>
      <c r="F383" t="e">
        <f t="shared" si="722"/>
        <v>#DIV/0!</v>
      </c>
      <c r="G383" t="e">
        <f t="shared" si="722"/>
        <v>#DIV/0!</v>
      </c>
      <c r="H383" t="e">
        <f t="shared" si="722"/>
        <v>#DIV/0!</v>
      </c>
      <c r="I383" t="e">
        <f t="shared" si="722"/>
        <v>#DIV/0!</v>
      </c>
      <c r="J383" t="e">
        <f t="shared" si="722"/>
        <v>#DIV/0!</v>
      </c>
      <c r="K383" t="e">
        <f t="shared" si="722"/>
        <v>#DIV/0!</v>
      </c>
      <c r="L383" t="e">
        <f t="array" ref="L383">MMULT(MMULT(B383:E383,Rinv_neu),TRANSPOSE(B383:E383))</f>
        <v>#NAME?</v>
      </c>
      <c r="M383" t="e">
        <f t="shared" ref="M383" si="751">(A383-0.5)/N_</f>
        <v>#NAME?</v>
      </c>
      <c r="N383" t="e">
        <f t="shared" ref="N383" si="752">_xlfn.CHISQ.INV(M383,m_)</f>
        <v>#NAME?</v>
      </c>
      <c r="Q383" s="5">
        <f t="shared" si="680"/>
        <v>293</v>
      </c>
      <c r="R383" s="177"/>
      <c r="S383" s="95"/>
      <c r="T383" s="95"/>
      <c r="U383" s="95"/>
      <c r="V383" s="95"/>
      <c r="W383" s="96"/>
      <c r="X383" s="92"/>
      <c r="Y383" s="92"/>
      <c r="Z383" s="96"/>
      <c r="AA383" s="94"/>
      <c r="AB383" s="94"/>
    </row>
    <row r="384" spans="1:28" x14ac:dyDescent="0.25">
      <c r="A384" s="5">
        <f t="shared" si="673"/>
        <v>360</v>
      </c>
      <c r="B384" t="e">
        <f t="shared" si="722"/>
        <v>#DIV/0!</v>
      </c>
      <c r="C384" t="e">
        <f t="shared" si="722"/>
        <v>#DIV/0!</v>
      </c>
      <c r="D384" t="e">
        <f t="shared" si="722"/>
        <v>#DIV/0!</v>
      </c>
      <c r="E384" t="e">
        <f t="shared" si="722"/>
        <v>#DIV/0!</v>
      </c>
      <c r="F384" t="e">
        <f t="shared" si="722"/>
        <v>#DIV/0!</v>
      </c>
      <c r="G384" t="e">
        <f t="shared" si="722"/>
        <v>#DIV/0!</v>
      </c>
      <c r="H384" t="e">
        <f t="shared" si="722"/>
        <v>#DIV/0!</v>
      </c>
      <c r="I384" t="e">
        <f t="shared" si="722"/>
        <v>#DIV/0!</v>
      </c>
      <c r="J384" t="e">
        <f t="shared" si="722"/>
        <v>#DIV/0!</v>
      </c>
      <c r="K384" t="e">
        <f t="shared" si="722"/>
        <v>#DIV/0!</v>
      </c>
      <c r="L384" t="e">
        <f t="array" ref="L384">MMULT(MMULT(B384:E384,Rinv_neu),TRANSPOSE(B384:E384))</f>
        <v>#NAME?</v>
      </c>
      <c r="M384" t="e">
        <f t="shared" ref="M384" si="753">(A384-0.5)/N_</f>
        <v>#NAME?</v>
      </c>
      <c r="N384" t="e">
        <f t="shared" ref="N384" si="754">_xlfn.CHISQ.INV(M384,m_)</f>
        <v>#NAME?</v>
      </c>
      <c r="Q384" s="5">
        <f t="shared" si="680"/>
        <v>294</v>
      </c>
      <c r="R384" s="177"/>
      <c r="S384" s="95"/>
      <c r="T384" s="95"/>
      <c r="U384" s="95"/>
      <c r="V384" s="95"/>
      <c r="W384" s="96"/>
      <c r="X384" s="92"/>
      <c r="Y384" s="92"/>
      <c r="Z384" s="96"/>
      <c r="AA384" s="94"/>
      <c r="AB384" s="94"/>
    </row>
    <row r="385" spans="1:28" x14ac:dyDescent="0.25">
      <c r="A385" s="5">
        <f t="shared" si="673"/>
        <v>361</v>
      </c>
      <c r="B385" t="e">
        <f t="shared" ref="B385:K400" si="755">(S451-S$86)/S$87</f>
        <v>#DIV/0!</v>
      </c>
      <c r="C385" t="e">
        <f t="shared" si="755"/>
        <v>#DIV/0!</v>
      </c>
      <c r="D385" t="e">
        <f t="shared" si="755"/>
        <v>#DIV/0!</v>
      </c>
      <c r="E385" t="e">
        <f t="shared" si="755"/>
        <v>#DIV/0!</v>
      </c>
      <c r="F385" t="e">
        <f t="shared" si="755"/>
        <v>#DIV/0!</v>
      </c>
      <c r="G385" t="e">
        <f t="shared" si="755"/>
        <v>#DIV/0!</v>
      </c>
      <c r="H385" t="e">
        <f t="shared" si="755"/>
        <v>#DIV/0!</v>
      </c>
      <c r="I385" t="e">
        <f t="shared" si="755"/>
        <v>#DIV/0!</v>
      </c>
      <c r="J385" t="e">
        <f t="shared" si="755"/>
        <v>#DIV/0!</v>
      </c>
      <c r="K385" t="e">
        <f t="shared" si="755"/>
        <v>#DIV/0!</v>
      </c>
      <c r="L385" t="e">
        <f t="array" ref="L385">MMULT(MMULT(B385:E385,Rinv_neu),TRANSPOSE(B385:E385))</f>
        <v>#NAME?</v>
      </c>
      <c r="M385" t="e">
        <f t="shared" ref="M385" si="756">(A385-0.5)/N_</f>
        <v>#NAME?</v>
      </c>
      <c r="N385" t="e">
        <f t="shared" ref="N385" si="757">_xlfn.CHISQ.INV(M385,m_)</f>
        <v>#NAME?</v>
      </c>
      <c r="Q385" s="5">
        <f t="shared" si="680"/>
        <v>295</v>
      </c>
      <c r="R385" s="177"/>
      <c r="S385" s="95"/>
      <c r="T385" s="95"/>
      <c r="U385" s="95"/>
      <c r="V385" s="95"/>
      <c r="W385" s="96"/>
      <c r="X385" s="92"/>
      <c r="Y385" s="92"/>
      <c r="Z385" s="96"/>
      <c r="AA385" s="94"/>
      <c r="AB385" s="94"/>
    </row>
    <row r="386" spans="1:28" x14ac:dyDescent="0.25">
      <c r="A386" s="5">
        <f t="shared" si="673"/>
        <v>362</v>
      </c>
      <c r="B386" t="e">
        <f t="shared" si="755"/>
        <v>#DIV/0!</v>
      </c>
      <c r="C386" t="e">
        <f t="shared" si="755"/>
        <v>#DIV/0!</v>
      </c>
      <c r="D386" t="e">
        <f t="shared" si="755"/>
        <v>#DIV/0!</v>
      </c>
      <c r="E386" t="e">
        <f t="shared" si="755"/>
        <v>#DIV/0!</v>
      </c>
      <c r="F386" t="e">
        <f t="shared" si="755"/>
        <v>#DIV/0!</v>
      </c>
      <c r="G386" t="e">
        <f t="shared" si="755"/>
        <v>#DIV/0!</v>
      </c>
      <c r="H386" t="e">
        <f t="shared" si="755"/>
        <v>#DIV/0!</v>
      </c>
      <c r="I386" t="e">
        <f t="shared" si="755"/>
        <v>#DIV/0!</v>
      </c>
      <c r="J386" t="e">
        <f t="shared" si="755"/>
        <v>#DIV/0!</v>
      </c>
      <c r="K386" t="e">
        <f t="shared" si="755"/>
        <v>#DIV/0!</v>
      </c>
      <c r="L386" t="e">
        <f t="array" ref="L386">MMULT(MMULT(B386:E386,Rinv_neu),TRANSPOSE(B386:E386))</f>
        <v>#NAME?</v>
      </c>
      <c r="M386" t="e">
        <f t="shared" ref="M386" si="758">(A386-0.5)/N_</f>
        <v>#NAME?</v>
      </c>
      <c r="N386" t="e">
        <f t="shared" ref="N386" si="759">_xlfn.CHISQ.INV(M386,m_)</f>
        <v>#NAME?</v>
      </c>
      <c r="Q386" s="5">
        <f t="shared" si="680"/>
        <v>296</v>
      </c>
      <c r="R386" s="177"/>
      <c r="S386" s="95"/>
      <c r="T386" s="95"/>
      <c r="U386" s="95"/>
      <c r="V386" s="95"/>
      <c r="W386" s="96"/>
      <c r="X386" s="92"/>
      <c r="Y386" s="92"/>
      <c r="Z386" s="96"/>
      <c r="AA386" s="94"/>
      <c r="AB386" s="94"/>
    </row>
    <row r="387" spans="1:28" x14ac:dyDescent="0.25">
      <c r="A387" s="5">
        <f t="shared" si="673"/>
        <v>363</v>
      </c>
      <c r="B387" t="e">
        <f t="shared" si="755"/>
        <v>#DIV/0!</v>
      </c>
      <c r="C387" t="e">
        <f t="shared" si="755"/>
        <v>#DIV/0!</v>
      </c>
      <c r="D387" t="e">
        <f t="shared" si="755"/>
        <v>#DIV/0!</v>
      </c>
      <c r="E387" t="e">
        <f t="shared" si="755"/>
        <v>#DIV/0!</v>
      </c>
      <c r="F387" t="e">
        <f t="shared" si="755"/>
        <v>#DIV/0!</v>
      </c>
      <c r="G387" t="e">
        <f t="shared" si="755"/>
        <v>#DIV/0!</v>
      </c>
      <c r="H387" t="e">
        <f t="shared" si="755"/>
        <v>#DIV/0!</v>
      </c>
      <c r="I387" t="e">
        <f t="shared" si="755"/>
        <v>#DIV/0!</v>
      </c>
      <c r="J387" t="e">
        <f t="shared" si="755"/>
        <v>#DIV/0!</v>
      </c>
      <c r="K387" t="e">
        <f t="shared" si="755"/>
        <v>#DIV/0!</v>
      </c>
      <c r="L387" t="e">
        <f t="array" ref="L387">MMULT(MMULT(B387:E387,Rinv_neu),TRANSPOSE(B387:E387))</f>
        <v>#NAME?</v>
      </c>
      <c r="M387" t="e">
        <f t="shared" ref="M387" si="760">(A387-0.5)/N_</f>
        <v>#NAME?</v>
      </c>
      <c r="N387" t="e">
        <f t="shared" ref="N387" si="761">_xlfn.CHISQ.INV(M387,m_)</f>
        <v>#NAME?</v>
      </c>
      <c r="Q387" s="5">
        <f t="shared" si="680"/>
        <v>297</v>
      </c>
      <c r="R387" s="177"/>
      <c r="S387" s="95"/>
      <c r="T387" s="95"/>
      <c r="U387" s="95"/>
      <c r="V387" s="95"/>
      <c r="W387" s="96"/>
      <c r="X387" s="92"/>
      <c r="Y387" s="92"/>
      <c r="Z387" s="96"/>
      <c r="AA387" s="94"/>
      <c r="AB387" s="94"/>
    </row>
    <row r="388" spans="1:28" x14ac:dyDescent="0.25">
      <c r="A388" s="5">
        <f t="shared" si="673"/>
        <v>364</v>
      </c>
      <c r="B388" t="e">
        <f t="shared" si="755"/>
        <v>#DIV/0!</v>
      </c>
      <c r="C388" t="e">
        <f t="shared" si="755"/>
        <v>#DIV/0!</v>
      </c>
      <c r="D388" t="e">
        <f t="shared" si="755"/>
        <v>#DIV/0!</v>
      </c>
      <c r="E388" t="e">
        <f t="shared" si="755"/>
        <v>#DIV/0!</v>
      </c>
      <c r="F388" t="e">
        <f t="shared" si="755"/>
        <v>#DIV/0!</v>
      </c>
      <c r="G388" t="e">
        <f t="shared" si="755"/>
        <v>#DIV/0!</v>
      </c>
      <c r="H388" t="e">
        <f t="shared" si="755"/>
        <v>#DIV/0!</v>
      </c>
      <c r="I388" t="e">
        <f t="shared" si="755"/>
        <v>#DIV/0!</v>
      </c>
      <c r="J388" t="e">
        <f t="shared" si="755"/>
        <v>#DIV/0!</v>
      </c>
      <c r="K388" t="e">
        <f t="shared" si="755"/>
        <v>#DIV/0!</v>
      </c>
      <c r="L388" t="e">
        <f t="array" ref="L388">MMULT(MMULT(B388:E388,Rinv_neu),TRANSPOSE(B388:E388))</f>
        <v>#NAME?</v>
      </c>
      <c r="M388" t="e">
        <f t="shared" ref="M388" si="762">(A388-0.5)/N_</f>
        <v>#NAME?</v>
      </c>
      <c r="N388" t="e">
        <f t="shared" ref="N388" si="763">_xlfn.CHISQ.INV(M388,m_)</f>
        <v>#NAME?</v>
      </c>
      <c r="Q388" s="5">
        <f t="shared" si="680"/>
        <v>298</v>
      </c>
      <c r="R388" s="177"/>
      <c r="S388" s="95"/>
      <c r="T388" s="95"/>
      <c r="U388" s="95"/>
      <c r="V388" s="95"/>
      <c r="W388" s="96"/>
      <c r="X388" s="92"/>
      <c r="Y388" s="92"/>
      <c r="Z388" s="96"/>
      <c r="AA388" s="94"/>
      <c r="AB388" s="94"/>
    </row>
    <row r="389" spans="1:28" x14ac:dyDescent="0.25">
      <c r="A389" s="5">
        <f t="shared" si="673"/>
        <v>365</v>
      </c>
      <c r="B389" t="e">
        <f t="shared" si="755"/>
        <v>#DIV/0!</v>
      </c>
      <c r="C389" t="e">
        <f t="shared" si="755"/>
        <v>#DIV/0!</v>
      </c>
      <c r="D389" t="e">
        <f t="shared" si="755"/>
        <v>#DIV/0!</v>
      </c>
      <c r="E389" t="e">
        <f t="shared" si="755"/>
        <v>#DIV/0!</v>
      </c>
      <c r="F389" t="e">
        <f t="shared" si="755"/>
        <v>#DIV/0!</v>
      </c>
      <c r="G389" t="e">
        <f t="shared" si="755"/>
        <v>#DIV/0!</v>
      </c>
      <c r="H389" t="e">
        <f t="shared" si="755"/>
        <v>#DIV/0!</v>
      </c>
      <c r="I389" t="e">
        <f t="shared" si="755"/>
        <v>#DIV/0!</v>
      </c>
      <c r="J389" t="e">
        <f t="shared" si="755"/>
        <v>#DIV/0!</v>
      </c>
      <c r="K389" t="e">
        <f t="shared" si="755"/>
        <v>#DIV/0!</v>
      </c>
      <c r="L389" t="e">
        <f t="array" ref="L389">MMULT(MMULT(B389:E389,Rinv_neu),TRANSPOSE(B389:E389))</f>
        <v>#NAME?</v>
      </c>
      <c r="M389" t="e">
        <f t="shared" ref="M389" si="764">(A389-0.5)/N_</f>
        <v>#NAME?</v>
      </c>
      <c r="N389" t="e">
        <f t="shared" ref="N389" si="765">_xlfn.CHISQ.INV(M389,m_)</f>
        <v>#NAME?</v>
      </c>
      <c r="Q389" s="5">
        <f t="shared" si="680"/>
        <v>299</v>
      </c>
      <c r="R389" s="177"/>
      <c r="S389" s="95"/>
      <c r="T389" s="95"/>
      <c r="U389" s="95"/>
      <c r="V389" s="95"/>
      <c r="W389" s="96"/>
      <c r="X389" s="92"/>
      <c r="Y389" s="92"/>
      <c r="Z389" s="96"/>
      <c r="AA389" s="94"/>
      <c r="AB389" s="94"/>
    </row>
    <row r="390" spans="1:28" x14ac:dyDescent="0.25">
      <c r="A390" s="5">
        <f t="shared" si="673"/>
        <v>366</v>
      </c>
      <c r="B390" t="e">
        <f t="shared" si="755"/>
        <v>#DIV/0!</v>
      </c>
      <c r="C390" t="e">
        <f t="shared" si="755"/>
        <v>#DIV/0!</v>
      </c>
      <c r="D390" t="e">
        <f t="shared" si="755"/>
        <v>#DIV/0!</v>
      </c>
      <c r="E390" t="e">
        <f t="shared" si="755"/>
        <v>#DIV/0!</v>
      </c>
      <c r="F390" t="e">
        <f t="shared" si="755"/>
        <v>#DIV/0!</v>
      </c>
      <c r="G390" t="e">
        <f t="shared" si="755"/>
        <v>#DIV/0!</v>
      </c>
      <c r="H390" t="e">
        <f t="shared" si="755"/>
        <v>#DIV/0!</v>
      </c>
      <c r="I390" t="e">
        <f t="shared" si="755"/>
        <v>#DIV/0!</v>
      </c>
      <c r="J390" t="e">
        <f t="shared" si="755"/>
        <v>#DIV/0!</v>
      </c>
      <c r="K390" t="e">
        <f t="shared" si="755"/>
        <v>#DIV/0!</v>
      </c>
      <c r="L390" t="e">
        <f t="array" ref="L390">MMULT(MMULT(B390:E390,Rinv_neu),TRANSPOSE(B390:E390))</f>
        <v>#NAME?</v>
      </c>
      <c r="M390" t="e">
        <f t="shared" ref="M390" si="766">(A390-0.5)/N_</f>
        <v>#NAME?</v>
      </c>
      <c r="N390" t="e">
        <f t="shared" ref="N390" si="767">_xlfn.CHISQ.INV(M390,m_)</f>
        <v>#NAME?</v>
      </c>
      <c r="Q390" s="5">
        <f t="shared" si="680"/>
        <v>300</v>
      </c>
      <c r="R390" s="177"/>
      <c r="S390" s="95"/>
      <c r="T390" s="95"/>
      <c r="U390" s="95"/>
      <c r="V390" s="95"/>
      <c r="W390" s="96"/>
      <c r="X390" s="92"/>
      <c r="Y390" s="92"/>
      <c r="Z390" s="96"/>
      <c r="AA390" s="94"/>
      <c r="AB390" s="94"/>
    </row>
    <row r="391" spans="1:28" x14ac:dyDescent="0.25">
      <c r="A391" s="5">
        <f t="shared" si="673"/>
        <v>367</v>
      </c>
      <c r="B391" t="e">
        <f t="shared" si="755"/>
        <v>#DIV/0!</v>
      </c>
      <c r="C391" t="e">
        <f t="shared" si="755"/>
        <v>#DIV/0!</v>
      </c>
      <c r="D391" t="e">
        <f t="shared" si="755"/>
        <v>#DIV/0!</v>
      </c>
      <c r="E391" t="e">
        <f t="shared" si="755"/>
        <v>#DIV/0!</v>
      </c>
      <c r="F391" t="e">
        <f t="shared" si="755"/>
        <v>#DIV/0!</v>
      </c>
      <c r="G391" t="e">
        <f t="shared" si="755"/>
        <v>#DIV/0!</v>
      </c>
      <c r="H391" t="e">
        <f t="shared" si="755"/>
        <v>#DIV/0!</v>
      </c>
      <c r="I391" t="e">
        <f t="shared" si="755"/>
        <v>#DIV/0!</v>
      </c>
      <c r="J391" t="e">
        <f t="shared" si="755"/>
        <v>#DIV/0!</v>
      </c>
      <c r="K391" t="e">
        <f t="shared" si="755"/>
        <v>#DIV/0!</v>
      </c>
      <c r="L391" t="e">
        <f t="array" ref="L391">MMULT(MMULT(B391:E391,Rinv_neu),TRANSPOSE(B391:E391))</f>
        <v>#NAME?</v>
      </c>
      <c r="M391" t="e">
        <f t="shared" ref="M391" si="768">(A391-0.5)/N_</f>
        <v>#NAME?</v>
      </c>
      <c r="N391" t="e">
        <f t="shared" ref="N391" si="769">_xlfn.CHISQ.INV(M391,m_)</f>
        <v>#NAME?</v>
      </c>
      <c r="Q391" s="5">
        <f t="shared" si="680"/>
        <v>301</v>
      </c>
      <c r="R391" s="177"/>
      <c r="S391" s="95"/>
      <c r="T391" s="95"/>
      <c r="U391" s="95"/>
      <c r="V391" s="95"/>
      <c r="W391" s="96"/>
      <c r="X391" s="92"/>
      <c r="Y391" s="92"/>
      <c r="Z391" s="96"/>
      <c r="AA391" s="94"/>
      <c r="AB391" s="94"/>
    </row>
    <row r="392" spans="1:28" x14ac:dyDescent="0.25">
      <c r="A392" s="5">
        <f t="shared" si="673"/>
        <v>368</v>
      </c>
      <c r="B392" t="e">
        <f t="shared" si="755"/>
        <v>#DIV/0!</v>
      </c>
      <c r="C392" t="e">
        <f t="shared" si="755"/>
        <v>#DIV/0!</v>
      </c>
      <c r="D392" t="e">
        <f t="shared" si="755"/>
        <v>#DIV/0!</v>
      </c>
      <c r="E392" t="e">
        <f t="shared" si="755"/>
        <v>#DIV/0!</v>
      </c>
      <c r="F392" t="e">
        <f t="shared" si="755"/>
        <v>#DIV/0!</v>
      </c>
      <c r="G392" t="e">
        <f t="shared" si="755"/>
        <v>#DIV/0!</v>
      </c>
      <c r="H392" t="e">
        <f t="shared" si="755"/>
        <v>#DIV/0!</v>
      </c>
      <c r="I392" t="e">
        <f t="shared" si="755"/>
        <v>#DIV/0!</v>
      </c>
      <c r="J392" t="e">
        <f t="shared" si="755"/>
        <v>#DIV/0!</v>
      </c>
      <c r="K392" t="e">
        <f t="shared" si="755"/>
        <v>#DIV/0!</v>
      </c>
      <c r="L392" t="e">
        <f t="array" ref="L392">MMULT(MMULT(B392:E392,Rinv_neu),TRANSPOSE(B392:E392))</f>
        <v>#NAME?</v>
      </c>
      <c r="M392" t="e">
        <f t="shared" ref="M392" si="770">(A392-0.5)/N_</f>
        <v>#NAME?</v>
      </c>
      <c r="N392" t="e">
        <f t="shared" ref="N392" si="771">_xlfn.CHISQ.INV(M392,m_)</f>
        <v>#NAME?</v>
      </c>
      <c r="Q392" s="5">
        <f t="shared" si="680"/>
        <v>302</v>
      </c>
      <c r="R392" s="177"/>
      <c r="S392" s="95"/>
      <c r="T392" s="95"/>
      <c r="U392" s="95"/>
      <c r="V392" s="95"/>
      <c r="W392" s="96"/>
      <c r="X392" s="92"/>
      <c r="Y392" s="92"/>
      <c r="Z392" s="96"/>
      <c r="AA392" s="94"/>
      <c r="AB392" s="94"/>
    </row>
    <row r="393" spans="1:28" x14ac:dyDescent="0.25">
      <c r="A393" s="5">
        <f t="shared" si="673"/>
        <v>369</v>
      </c>
      <c r="B393" t="e">
        <f t="shared" si="755"/>
        <v>#DIV/0!</v>
      </c>
      <c r="C393" t="e">
        <f t="shared" si="755"/>
        <v>#DIV/0!</v>
      </c>
      <c r="D393" t="e">
        <f t="shared" si="755"/>
        <v>#DIV/0!</v>
      </c>
      <c r="E393" t="e">
        <f t="shared" si="755"/>
        <v>#DIV/0!</v>
      </c>
      <c r="F393" t="e">
        <f t="shared" si="755"/>
        <v>#DIV/0!</v>
      </c>
      <c r="G393" t="e">
        <f t="shared" si="755"/>
        <v>#DIV/0!</v>
      </c>
      <c r="H393" t="e">
        <f t="shared" si="755"/>
        <v>#DIV/0!</v>
      </c>
      <c r="I393" t="e">
        <f t="shared" si="755"/>
        <v>#DIV/0!</v>
      </c>
      <c r="J393" t="e">
        <f t="shared" si="755"/>
        <v>#DIV/0!</v>
      </c>
      <c r="K393" t="e">
        <f t="shared" si="755"/>
        <v>#DIV/0!</v>
      </c>
      <c r="L393" t="e">
        <f t="array" ref="L393">MMULT(MMULT(B393:E393,Rinv_neu),TRANSPOSE(B393:E393))</f>
        <v>#NAME?</v>
      </c>
      <c r="M393" t="e">
        <f t="shared" ref="M393" si="772">(A393-0.5)/N_</f>
        <v>#NAME?</v>
      </c>
      <c r="N393" t="e">
        <f t="shared" ref="N393" si="773">_xlfn.CHISQ.INV(M393,m_)</f>
        <v>#NAME?</v>
      </c>
      <c r="Q393" s="5">
        <f t="shared" si="680"/>
        <v>303</v>
      </c>
      <c r="R393" s="177"/>
      <c r="S393" s="95"/>
      <c r="T393" s="95"/>
      <c r="U393" s="95"/>
      <c r="V393" s="95"/>
      <c r="W393" s="96"/>
      <c r="X393" s="92"/>
      <c r="Y393" s="92"/>
      <c r="Z393" s="96"/>
      <c r="AA393" s="94"/>
      <c r="AB393" s="94"/>
    </row>
    <row r="394" spans="1:28" x14ac:dyDescent="0.25">
      <c r="A394" s="5">
        <f t="shared" si="673"/>
        <v>370</v>
      </c>
      <c r="B394" t="e">
        <f t="shared" si="755"/>
        <v>#DIV/0!</v>
      </c>
      <c r="C394" t="e">
        <f t="shared" si="755"/>
        <v>#DIV/0!</v>
      </c>
      <c r="D394" t="e">
        <f t="shared" si="755"/>
        <v>#DIV/0!</v>
      </c>
      <c r="E394" t="e">
        <f t="shared" si="755"/>
        <v>#DIV/0!</v>
      </c>
      <c r="F394" t="e">
        <f t="shared" si="755"/>
        <v>#DIV/0!</v>
      </c>
      <c r="G394" t="e">
        <f t="shared" si="755"/>
        <v>#DIV/0!</v>
      </c>
      <c r="H394" t="e">
        <f t="shared" si="755"/>
        <v>#DIV/0!</v>
      </c>
      <c r="I394" t="e">
        <f t="shared" si="755"/>
        <v>#DIV/0!</v>
      </c>
      <c r="J394" t="e">
        <f t="shared" si="755"/>
        <v>#DIV/0!</v>
      </c>
      <c r="K394" t="e">
        <f t="shared" si="755"/>
        <v>#DIV/0!</v>
      </c>
      <c r="L394" t="e">
        <f t="array" ref="L394">MMULT(MMULT(B394:E394,Rinv_neu),TRANSPOSE(B394:E394))</f>
        <v>#NAME?</v>
      </c>
      <c r="M394" t="e">
        <f t="shared" ref="M394" si="774">(A394-0.5)/N_</f>
        <v>#NAME?</v>
      </c>
      <c r="N394" t="e">
        <f t="shared" ref="N394" si="775">_xlfn.CHISQ.INV(M394,m_)</f>
        <v>#NAME?</v>
      </c>
      <c r="Q394" s="5">
        <f t="shared" si="680"/>
        <v>304</v>
      </c>
      <c r="R394" s="177"/>
      <c r="S394" s="95"/>
      <c r="T394" s="95"/>
      <c r="U394" s="95"/>
      <c r="V394" s="95"/>
      <c r="W394" s="96"/>
      <c r="X394" s="92"/>
      <c r="Y394" s="92"/>
      <c r="Z394" s="96"/>
      <c r="AA394" s="94"/>
      <c r="AB394" s="94"/>
    </row>
    <row r="395" spans="1:28" x14ac:dyDescent="0.25">
      <c r="A395" s="5">
        <f t="shared" si="673"/>
        <v>371</v>
      </c>
      <c r="B395" t="e">
        <f t="shared" si="755"/>
        <v>#DIV/0!</v>
      </c>
      <c r="C395" t="e">
        <f t="shared" si="755"/>
        <v>#DIV/0!</v>
      </c>
      <c r="D395" t="e">
        <f t="shared" si="755"/>
        <v>#DIV/0!</v>
      </c>
      <c r="E395" t="e">
        <f t="shared" si="755"/>
        <v>#DIV/0!</v>
      </c>
      <c r="F395" t="e">
        <f t="shared" si="755"/>
        <v>#DIV/0!</v>
      </c>
      <c r="G395" t="e">
        <f t="shared" si="755"/>
        <v>#DIV/0!</v>
      </c>
      <c r="H395" t="e">
        <f t="shared" si="755"/>
        <v>#DIV/0!</v>
      </c>
      <c r="I395" t="e">
        <f t="shared" si="755"/>
        <v>#DIV/0!</v>
      </c>
      <c r="J395" t="e">
        <f t="shared" si="755"/>
        <v>#DIV/0!</v>
      </c>
      <c r="K395" t="e">
        <f t="shared" si="755"/>
        <v>#DIV/0!</v>
      </c>
      <c r="L395" t="e">
        <f t="array" ref="L395">MMULT(MMULT(B395:E395,Rinv_neu),TRANSPOSE(B395:E395))</f>
        <v>#NAME?</v>
      </c>
      <c r="M395" t="e">
        <f t="shared" ref="M395" si="776">(A395-0.5)/N_</f>
        <v>#NAME?</v>
      </c>
      <c r="N395" t="e">
        <f t="shared" ref="N395" si="777">_xlfn.CHISQ.INV(M395,m_)</f>
        <v>#NAME?</v>
      </c>
      <c r="Q395" s="5">
        <f t="shared" si="680"/>
        <v>305</v>
      </c>
      <c r="R395" s="177"/>
      <c r="S395" s="95"/>
      <c r="T395" s="95"/>
      <c r="U395" s="95"/>
      <c r="V395" s="95"/>
      <c r="W395" s="96"/>
      <c r="X395" s="92"/>
      <c r="Y395" s="92"/>
      <c r="Z395" s="96"/>
      <c r="AA395" s="94"/>
      <c r="AB395" s="94"/>
    </row>
    <row r="396" spans="1:28" x14ac:dyDescent="0.25">
      <c r="A396" s="5">
        <f t="shared" si="673"/>
        <v>372</v>
      </c>
      <c r="B396" t="e">
        <f t="shared" si="755"/>
        <v>#DIV/0!</v>
      </c>
      <c r="C396" t="e">
        <f t="shared" si="755"/>
        <v>#DIV/0!</v>
      </c>
      <c r="D396" t="e">
        <f t="shared" si="755"/>
        <v>#DIV/0!</v>
      </c>
      <c r="E396" t="e">
        <f t="shared" si="755"/>
        <v>#DIV/0!</v>
      </c>
      <c r="F396" t="e">
        <f t="shared" si="755"/>
        <v>#DIV/0!</v>
      </c>
      <c r="G396" t="e">
        <f t="shared" si="755"/>
        <v>#DIV/0!</v>
      </c>
      <c r="H396" t="e">
        <f t="shared" si="755"/>
        <v>#DIV/0!</v>
      </c>
      <c r="I396" t="e">
        <f t="shared" si="755"/>
        <v>#DIV/0!</v>
      </c>
      <c r="J396" t="e">
        <f t="shared" si="755"/>
        <v>#DIV/0!</v>
      </c>
      <c r="K396" t="e">
        <f t="shared" si="755"/>
        <v>#DIV/0!</v>
      </c>
      <c r="L396" t="e">
        <f t="array" ref="L396">MMULT(MMULT(B396:E396,Rinv_neu),TRANSPOSE(B396:E396))</f>
        <v>#NAME?</v>
      </c>
      <c r="M396" t="e">
        <f t="shared" ref="M396" si="778">(A396-0.5)/N_</f>
        <v>#NAME?</v>
      </c>
      <c r="N396" t="e">
        <f t="shared" ref="N396" si="779">_xlfn.CHISQ.INV(M396,m_)</f>
        <v>#NAME?</v>
      </c>
      <c r="Q396" s="5">
        <f t="shared" si="680"/>
        <v>306</v>
      </c>
      <c r="R396" s="177"/>
      <c r="S396" s="95"/>
      <c r="T396" s="95"/>
      <c r="U396" s="95"/>
      <c r="V396" s="95"/>
      <c r="W396" s="96"/>
      <c r="X396" s="92"/>
      <c r="Y396" s="92"/>
      <c r="Z396" s="96"/>
      <c r="AA396" s="94"/>
      <c r="AB396" s="94"/>
    </row>
    <row r="397" spans="1:28" x14ac:dyDescent="0.25">
      <c r="A397" s="5">
        <f t="shared" si="673"/>
        <v>373</v>
      </c>
      <c r="B397" t="e">
        <f t="shared" si="755"/>
        <v>#DIV/0!</v>
      </c>
      <c r="C397" t="e">
        <f t="shared" si="755"/>
        <v>#DIV/0!</v>
      </c>
      <c r="D397" t="e">
        <f t="shared" si="755"/>
        <v>#DIV/0!</v>
      </c>
      <c r="E397" t="e">
        <f t="shared" si="755"/>
        <v>#DIV/0!</v>
      </c>
      <c r="F397" t="e">
        <f t="shared" si="755"/>
        <v>#DIV/0!</v>
      </c>
      <c r="G397" t="e">
        <f t="shared" si="755"/>
        <v>#DIV/0!</v>
      </c>
      <c r="H397" t="e">
        <f t="shared" si="755"/>
        <v>#DIV/0!</v>
      </c>
      <c r="I397" t="e">
        <f t="shared" si="755"/>
        <v>#DIV/0!</v>
      </c>
      <c r="J397" t="e">
        <f t="shared" si="755"/>
        <v>#DIV/0!</v>
      </c>
      <c r="K397" t="e">
        <f t="shared" si="755"/>
        <v>#DIV/0!</v>
      </c>
      <c r="L397" t="e">
        <f t="array" ref="L397">MMULT(MMULT(B397:E397,Rinv_neu),TRANSPOSE(B397:E397))</f>
        <v>#NAME?</v>
      </c>
      <c r="M397" t="e">
        <f t="shared" ref="M397" si="780">(A397-0.5)/N_</f>
        <v>#NAME?</v>
      </c>
      <c r="N397" t="e">
        <f t="shared" ref="N397" si="781">_xlfn.CHISQ.INV(M397,m_)</f>
        <v>#NAME?</v>
      </c>
      <c r="Q397" s="5">
        <f t="shared" si="680"/>
        <v>307</v>
      </c>
      <c r="R397" s="177"/>
      <c r="S397" s="95"/>
      <c r="T397" s="95"/>
      <c r="U397" s="95"/>
      <c r="V397" s="95"/>
      <c r="W397" s="96"/>
      <c r="X397" s="92"/>
      <c r="Y397" s="92"/>
      <c r="Z397" s="96"/>
      <c r="AA397" s="94"/>
      <c r="AB397" s="94"/>
    </row>
    <row r="398" spans="1:28" x14ac:dyDescent="0.25">
      <c r="A398" s="5">
        <f t="shared" si="673"/>
        <v>374</v>
      </c>
      <c r="B398" t="e">
        <f t="shared" si="755"/>
        <v>#DIV/0!</v>
      </c>
      <c r="C398" t="e">
        <f t="shared" si="755"/>
        <v>#DIV/0!</v>
      </c>
      <c r="D398" t="e">
        <f t="shared" si="755"/>
        <v>#DIV/0!</v>
      </c>
      <c r="E398" t="e">
        <f t="shared" si="755"/>
        <v>#DIV/0!</v>
      </c>
      <c r="F398" t="e">
        <f t="shared" si="755"/>
        <v>#DIV/0!</v>
      </c>
      <c r="G398" t="e">
        <f t="shared" si="755"/>
        <v>#DIV/0!</v>
      </c>
      <c r="H398" t="e">
        <f t="shared" si="755"/>
        <v>#DIV/0!</v>
      </c>
      <c r="I398" t="e">
        <f t="shared" si="755"/>
        <v>#DIV/0!</v>
      </c>
      <c r="J398" t="e">
        <f t="shared" si="755"/>
        <v>#DIV/0!</v>
      </c>
      <c r="K398" t="e">
        <f t="shared" si="755"/>
        <v>#DIV/0!</v>
      </c>
      <c r="L398" t="e">
        <f t="array" ref="L398">MMULT(MMULT(B398:E398,Rinv_neu),TRANSPOSE(B398:E398))</f>
        <v>#NAME?</v>
      </c>
      <c r="M398" t="e">
        <f t="shared" ref="M398" si="782">(A398-0.5)/N_</f>
        <v>#NAME?</v>
      </c>
      <c r="N398" t="e">
        <f t="shared" ref="N398" si="783">_xlfn.CHISQ.INV(M398,m_)</f>
        <v>#NAME?</v>
      </c>
      <c r="Q398" s="5">
        <f t="shared" si="680"/>
        <v>308</v>
      </c>
      <c r="R398" s="177"/>
      <c r="S398" s="95"/>
      <c r="T398" s="95"/>
      <c r="U398" s="95"/>
      <c r="V398" s="95"/>
      <c r="W398" s="96"/>
      <c r="X398" s="92"/>
      <c r="Y398" s="92"/>
      <c r="Z398" s="96"/>
      <c r="AA398" s="94"/>
      <c r="AB398" s="94"/>
    </row>
    <row r="399" spans="1:28" x14ac:dyDescent="0.25">
      <c r="A399" s="5">
        <f t="shared" si="673"/>
        <v>375</v>
      </c>
      <c r="B399" t="e">
        <f t="shared" si="755"/>
        <v>#DIV/0!</v>
      </c>
      <c r="C399" t="e">
        <f t="shared" si="755"/>
        <v>#DIV/0!</v>
      </c>
      <c r="D399" t="e">
        <f t="shared" si="755"/>
        <v>#DIV/0!</v>
      </c>
      <c r="E399" t="e">
        <f t="shared" si="755"/>
        <v>#DIV/0!</v>
      </c>
      <c r="F399" t="e">
        <f t="shared" si="755"/>
        <v>#DIV/0!</v>
      </c>
      <c r="G399" t="e">
        <f t="shared" si="755"/>
        <v>#DIV/0!</v>
      </c>
      <c r="H399" t="e">
        <f t="shared" si="755"/>
        <v>#DIV/0!</v>
      </c>
      <c r="I399" t="e">
        <f t="shared" si="755"/>
        <v>#DIV/0!</v>
      </c>
      <c r="J399" t="e">
        <f t="shared" si="755"/>
        <v>#DIV/0!</v>
      </c>
      <c r="K399" t="e">
        <f t="shared" si="755"/>
        <v>#DIV/0!</v>
      </c>
      <c r="L399" t="e">
        <f t="array" ref="L399">MMULT(MMULT(B399:E399,Rinv_neu),TRANSPOSE(B399:E399))</f>
        <v>#NAME?</v>
      </c>
      <c r="M399" t="e">
        <f t="shared" ref="M399" si="784">(A399-0.5)/N_</f>
        <v>#NAME?</v>
      </c>
      <c r="N399" t="e">
        <f t="shared" ref="N399" si="785">_xlfn.CHISQ.INV(M399,m_)</f>
        <v>#NAME?</v>
      </c>
      <c r="Q399" s="5">
        <f t="shared" si="680"/>
        <v>309</v>
      </c>
      <c r="R399" s="177"/>
      <c r="S399" s="95"/>
      <c r="T399" s="95"/>
      <c r="U399" s="95"/>
      <c r="V399" s="95"/>
      <c r="W399" s="96"/>
      <c r="X399" s="92"/>
      <c r="Y399" s="92"/>
      <c r="Z399" s="96"/>
      <c r="AA399" s="94"/>
      <c r="AB399" s="94"/>
    </row>
    <row r="400" spans="1:28" x14ac:dyDescent="0.25">
      <c r="A400" s="5">
        <f t="shared" si="673"/>
        <v>376</v>
      </c>
      <c r="B400" t="e">
        <f t="shared" si="755"/>
        <v>#DIV/0!</v>
      </c>
      <c r="C400" t="e">
        <f t="shared" si="755"/>
        <v>#DIV/0!</v>
      </c>
      <c r="D400" t="e">
        <f t="shared" si="755"/>
        <v>#DIV/0!</v>
      </c>
      <c r="E400" t="e">
        <f t="shared" si="755"/>
        <v>#DIV/0!</v>
      </c>
      <c r="F400" t="e">
        <f t="shared" si="755"/>
        <v>#DIV/0!</v>
      </c>
      <c r="G400" t="e">
        <f t="shared" si="755"/>
        <v>#DIV/0!</v>
      </c>
      <c r="H400" t="e">
        <f t="shared" si="755"/>
        <v>#DIV/0!</v>
      </c>
      <c r="I400" t="e">
        <f t="shared" si="755"/>
        <v>#DIV/0!</v>
      </c>
      <c r="J400" t="e">
        <f t="shared" si="755"/>
        <v>#DIV/0!</v>
      </c>
      <c r="K400" t="e">
        <f t="shared" si="755"/>
        <v>#DIV/0!</v>
      </c>
      <c r="L400" t="e">
        <f t="array" ref="L400">MMULT(MMULT(B400:E400,Rinv_neu),TRANSPOSE(B400:E400))</f>
        <v>#NAME?</v>
      </c>
      <c r="M400" t="e">
        <f t="shared" ref="M400" si="786">(A400-0.5)/N_</f>
        <v>#NAME?</v>
      </c>
      <c r="N400" t="e">
        <f t="shared" ref="N400" si="787">_xlfn.CHISQ.INV(M400,m_)</f>
        <v>#NAME?</v>
      </c>
      <c r="Q400" s="5">
        <f t="shared" si="680"/>
        <v>310</v>
      </c>
      <c r="R400" s="177"/>
      <c r="S400" s="95"/>
      <c r="T400" s="95"/>
      <c r="U400" s="95"/>
      <c r="V400" s="95"/>
      <c r="W400" s="96"/>
      <c r="X400" s="92"/>
      <c r="Y400" s="92"/>
      <c r="Z400" s="96"/>
      <c r="AA400" s="94"/>
      <c r="AB400" s="94"/>
    </row>
    <row r="401" spans="1:28" x14ac:dyDescent="0.25">
      <c r="A401" s="5">
        <f t="shared" si="673"/>
        <v>377</v>
      </c>
      <c r="B401" t="e">
        <f t="shared" ref="B401:K416" si="788">(S467-S$86)/S$87</f>
        <v>#DIV/0!</v>
      </c>
      <c r="C401" t="e">
        <f t="shared" si="788"/>
        <v>#DIV/0!</v>
      </c>
      <c r="D401" t="e">
        <f t="shared" si="788"/>
        <v>#DIV/0!</v>
      </c>
      <c r="E401" t="e">
        <f t="shared" si="788"/>
        <v>#DIV/0!</v>
      </c>
      <c r="F401" t="e">
        <f t="shared" si="788"/>
        <v>#DIV/0!</v>
      </c>
      <c r="G401" t="e">
        <f t="shared" si="788"/>
        <v>#DIV/0!</v>
      </c>
      <c r="H401" t="e">
        <f t="shared" si="788"/>
        <v>#DIV/0!</v>
      </c>
      <c r="I401" t="e">
        <f t="shared" si="788"/>
        <v>#DIV/0!</v>
      </c>
      <c r="J401" t="e">
        <f t="shared" si="788"/>
        <v>#DIV/0!</v>
      </c>
      <c r="K401" t="e">
        <f t="shared" si="788"/>
        <v>#DIV/0!</v>
      </c>
      <c r="L401" t="e">
        <f t="array" ref="L401">MMULT(MMULT(B401:E401,Rinv_neu),TRANSPOSE(B401:E401))</f>
        <v>#NAME?</v>
      </c>
      <c r="M401" t="e">
        <f t="shared" ref="M401" si="789">(A401-0.5)/N_</f>
        <v>#NAME?</v>
      </c>
      <c r="N401" t="e">
        <f t="shared" ref="N401" si="790">_xlfn.CHISQ.INV(M401,m_)</f>
        <v>#NAME?</v>
      </c>
      <c r="Q401" s="5">
        <f t="shared" si="680"/>
        <v>311</v>
      </c>
      <c r="R401" s="177"/>
      <c r="S401" s="95"/>
      <c r="T401" s="95"/>
      <c r="U401" s="95"/>
      <c r="V401" s="95"/>
      <c r="W401" s="96"/>
      <c r="X401" s="92"/>
      <c r="Y401" s="92"/>
      <c r="Z401" s="96"/>
      <c r="AA401" s="94"/>
      <c r="AB401" s="94"/>
    </row>
    <row r="402" spans="1:28" x14ac:dyDescent="0.25">
      <c r="A402" s="5">
        <f t="shared" si="673"/>
        <v>378</v>
      </c>
      <c r="B402" t="e">
        <f t="shared" si="788"/>
        <v>#DIV/0!</v>
      </c>
      <c r="C402" t="e">
        <f t="shared" si="788"/>
        <v>#DIV/0!</v>
      </c>
      <c r="D402" t="e">
        <f t="shared" si="788"/>
        <v>#DIV/0!</v>
      </c>
      <c r="E402" t="e">
        <f t="shared" si="788"/>
        <v>#DIV/0!</v>
      </c>
      <c r="F402" t="e">
        <f t="shared" si="788"/>
        <v>#DIV/0!</v>
      </c>
      <c r="G402" t="e">
        <f t="shared" si="788"/>
        <v>#DIV/0!</v>
      </c>
      <c r="H402" t="e">
        <f t="shared" si="788"/>
        <v>#DIV/0!</v>
      </c>
      <c r="I402" t="e">
        <f t="shared" si="788"/>
        <v>#DIV/0!</v>
      </c>
      <c r="J402" t="e">
        <f t="shared" si="788"/>
        <v>#DIV/0!</v>
      </c>
      <c r="K402" t="e">
        <f t="shared" si="788"/>
        <v>#DIV/0!</v>
      </c>
      <c r="L402" t="e">
        <f t="array" ref="L402">MMULT(MMULT(B402:E402,Rinv_neu),TRANSPOSE(B402:E402))</f>
        <v>#NAME?</v>
      </c>
      <c r="M402" t="e">
        <f t="shared" ref="M402" si="791">(A402-0.5)/N_</f>
        <v>#NAME?</v>
      </c>
      <c r="N402" t="e">
        <f t="shared" ref="N402" si="792">_xlfn.CHISQ.INV(M402,m_)</f>
        <v>#NAME?</v>
      </c>
      <c r="Q402" s="5">
        <f t="shared" si="680"/>
        <v>312</v>
      </c>
      <c r="R402" s="177"/>
      <c r="S402" s="95"/>
      <c r="T402" s="95"/>
      <c r="U402" s="95"/>
      <c r="V402" s="95"/>
      <c r="W402" s="96"/>
      <c r="X402" s="92"/>
      <c r="Y402" s="92"/>
      <c r="Z402" s="96"/>
      <c r="AA402" s="94"/>
      <c r="AB402" s="94"/>
    </row>
    <row r="403" spans="1:28" x14ac:dyDescent="0.25">
      <c r="A403" s="5">
        <f t="shared" si="673"/>
        <v>379</v>
      </c>
      <c r="B403" t="e">
        <f t="shared" si="788"/>
        <v>#DIV/0!</v>
      </c>
      <c r="C403" t="e">
        <f t="shared" si="788"/>
        <v>#DIV/0!</v>
      </c>
      <c r="D403" t="e">
        <f t="shared" si="788"/>
        <v>#DIV/0!</v>
      </c>
      <c r="E403" t="e">
        <f t="shared" si="788"/>
        <v>#DIV/0!</v>
      </c>
      <c r="F403" t="e">
        <f t="shared" si="788"/>
        <v>#DIV/0!</v>
      </c>
      <c r="G403" t="e">
        <f t="shared" si="788"/>
        <v>#DIV/0!</v>
      </c>
      <c r="H403" t="e">
        <f t="shared" si="788"/>
        <v>#DIV/0!</v>
      </c>
      <c r="I403" t="e">
        <f t="shared" si="788"/>
        <v>#DIV/0!</v>
      </c>
      <c r="J403" t="e">
        <f t="shared" si="788"/>
        <v>#DIV/0!</v>
      </c>
      <c r="K403" t="e">
        <f t="shared" si="788"/>
        <v>#DIV/0!</v>
      </c>
      <c r="L403" t="e">
        <f t="array" ref="L403">MMULT(MMULT(B403:E403,Rinv_neu),TRANSPOSE(B403:E403))</f>
        <v>#NAME?</v>
      </c>
      <c r="M403" t="e">
        <f t="shared" ref="M403" si="793">(A403-0.5)/N_</f>
        <v>#NAME?</v>
      </c>
      <c r="N403" t="e">
        <f t="shared" ref="N403" si="794">_xlfn.CHISQ.INV(M403,m_)</f>
        <v>#NAME?</v>
      </c>
      <c r="Q403" s="5">
        <f t="shared" si="680"/>
        <v>313</v>
      </c>
      <c r="R403" s="177"/>
      <c r="S403" s="95"/>
      <c r="T403" s="95"/>
      <c r="U403" s="95"/>
      <c r="V403" s="95"/>
      <c r="W403" s="96"/>
      <c r="X403" s="92"/>
      <c r="Y403" s="92"/>
      <c r="Z403" s="96"/>
      <c r="AA403" s="94"/>
      <c r="AB403" s="94"/>
    </row>
    <row r="404" spans="1:28" x14ac:dyDescent="0.25">
      <c r="A404" s="5">
        <f t="shared" si="673"/>
        <v>380</v>
      </c>
      <c r="B404" t="e">
        <f t="shared" si="788"/>
        <v>#DIV/0!</v>
      </c>
      <c r="C404" t="e">
        <f t="shared" si="788"/>
        <v>#DIV/0!</v>
      </c>
      <c r="D404" t="e">
        <f t="shared" si="788"/>
        <v>#DIV/0!</v>
      </c>
      <c r="E404" t="e">
        <f t="shared" si="788"/>
        <v>#DIV/0!</v>
      </c>
      <c r="F404" t="e">
        <f t="shared" si="788"/>
        <v>#DIV/0!</v>
      </c>
      <c r="G404" t="e">
        <f t="shared" si="788"/>
        <v>#DIV/0!</v>
      </c>
      <c r="H404" t="e">
        <f t="shared" si="788"/>
        <v>#DIV/0!</v>
      </c>
      <c r="I404" t="e">
        <f t="shared" si="788"/>
        <v>#DIV/0!</v>
      </c>
      <c r="J404" t="e">
        <f t="shared" si="788"/>
        <v>#DIV/0!</v>
      </c>
      <c r="K404" t="e">
        <f t="shared" si="788"/>
        <v>#DIV/0!</v>
      </c>
      <c r="L404" t="e">
        <f t="array" ref="L404">MMULT(MMULT(B404:E404,Rinv_neu),TRANSPOSE(B404:E404))</f>
        <v>#NAME?</v>
      </c>
      <c r="M404" t="e">
        <f t="shared" ref="M404" si="795">(A404-0.5)/N_</f>
        <v>#NAME?</v>
      </c>
      <c r="N404" t="e">
        <f t="shared" ref="N404" si="796">_xlfn.CHISQ.INV(M404,m_)</f>
        <v>#NAME?</v>
      </c>
      <c r="Q404" s="5">
        <f t="shared" si="680"/>
        <v>314</v>
      </c>
      <c r="R404" s="177"/>
      <c r="S404" s="95"/>
      <c r="T404" s="95"/>
      <c r="U404" s="95"/>
      <c r="V404" s="95"/>
      <c r="W404" s="96"/>
      <c r="X404" s="92"/>
      <c r="Y404" s="92"/>
      <c r="Z404" s="96"/>
      <c r="AA404" s="94"/>
      <c r="AB404" s="94"/>
    </row>
    <row r="405" spans="1:28" x14ac:dyDescent="0.25">
      <c r="A405" s="5">
        <f t="shared" si="673"/>
        <v>381</v>
      </c>
      <c r="B405" t="e">
        <f t="shared" si="788"/>
        <v>#DIV/0!</v>
      </c>
      <c r="C405" t="e">
        <f t="shared" si="788"/>
        <v>#DIV/0!</v>
      </c>
      <c r="D405" t="e">
        <f t="shared" si="788"/>
        <v>#DIV/0!</v>
      </c>
      <c r="E405" t="e">
        <f t="shared" si="788"/>
        <v>#DIV/0!</v>
      </c>
      <c r="F405" t="e">
        <f t="shared" si="788"/>
        <v>#DIV/0!</v>
      </c>
      <c r="G405" t="e">
        <f t="shared" si="788"/>
        <v>#DIV/0!</v>
      </c>
      <c r="H405" t="e">
        <f t="shared" si="788"/>
        <v>#DIV/0!</v>
      </c>
      <c r="I405" t="e">
        <f t="shared" si="788"/>
        <v>#DIV/0!</v>
      </c>
      <c r="J405" t="e">
        <f t="shared" si="788"/>
        <v>#DIV/0!</v>
      </c>
      <c r="K405" t="e">
        <f t="shared" si="788"/>
        <v>#DIV/0!</v>
      </c>
      <c r="L405" t="e">
        <f t="array" ref="L405">MMULT(MMULT(B405:E405,Rinv_neu),TRANSPOSE(B405:E405))</f>
        <v>#NAME?</v>
      </c>
      <c r="M405" t="e">
        <f t="shared" ref="M405" si="797">(A405-0.5)/N_</f>
        <v>#NAME?</v>
      </c>
      <c r="N405" t="e">
        <f t="shared" ref="N405" si="798">_xlfn.CHISQ.INV(M405,m_)</f>
        <v>#NAME?</v>
      </c>
      <c r="Q405" s="5">
        <f t="shared" si="680"/>
        <v>315</v>
      </c>
      <c r="R405" s="177"/>
      <c r="S405" s="95"/>
      <c r="T405" s="95"/>
      <c r="U405" s="95"/>
      <c r="V405" s="95"/>
      <c r="W405" s="96"/>
      <c r="X405" s="92"/>
      <c r="Y405" s="92"/>
      <c r="Z405" s="96"/>
      <c r="AA405" s="94"/>
      <c r="AB405" s="94"/>
    </row>
    <row r="406" spans="1:28" x14ac:dyDescent="0.25">
      <c r="A406" s="5">
        <f t="shared" si="673"/>
        <v>382</v>
      </c>
      <c r="B406" t="e">
        <f t="shared" si="788"/>
        <v>#DIV/0!</v>
      </c>
      <c r="C406" t="e">
        <f t="shared" si="788"/>
        <v>#DIV/0!</v>
      </c>
      <c r="D406" t="e">
        <f t="shared" si="788"/>
        <v>#DIV/0!</v>
      </c>
      <c r="E406" t="e">
        <f t="shared" si="788"/>
        <v>#DIV/0!</v>
      </c>
      <c r="F406" t="e">
        <f t="shared" si="788"/>
        <v>#DIV/0!</v>
      </c>
      <c r="G406" t="e">
        <f t="shared" si="788"/>
        <v>#DIV/0!</v>
      </c>
      <c r="H406" t="e">
        <f t="shared" si="788"/>
        <v>#DIV/0!</v>
      </c>
      <c r="I406" t="e">
        <f t="shared" si="788"/>
        <v>#DIV/0!</v>
      </c>
      <c r="J406" t="e">
        <f t="shared" si="788"/>
        <v>#DIV/0!</v>
      </c>
      <c r="K406" t="e">
        <f t="shared" si="788"/>
        <v>#DIV/0!</v>
      </c>
      <c r="L406" t="e">
        <f t="array" ref="L406">MMULT(MMULT(B406:E406,Rinv_neu),TRANSPOSE(B406:E406))</f>
        <v>#NAME?</v>
      </c>
      <c r="M406" t="e">
        <f t="shared" ref="M406" si="799">(A406-0.5)/N_</f>
        <v>#NAME?</v>
      </c>
      <c r="N406" t="e">
        <f t="shared" ref="N406" si="800">_xlfn.CHISQ.INV(M406,m_)</f>
        <v>#NAME?</v>
      </c>
      <c r="Q406" s="5">
        <f t="shared" si="680"/>
        <v>316</v>
      </c>
      <c r="R406" s="177"/>
      <c r="S406" s="95"/>
      <c r="T406" s="95"/>
      <c r="U406" s="95"/>
      <c r="V406" s="95"/>
      <c r="W406" s="96"/>
      <c r="X406" s="92"/>
      <c r="Y406" s="92"/>
      <c r="Z406" s="96"/>
      <c r="AA406" s="94"/>
      <c r="AB406" s="94"/>
    </row>
    <row r="407" spans="1:28" x14ac:dyDescent="0.25">
      <c r="A407" s="5">
        <f t="shared" si="673"/>
        <v>383</v>
      </c>
      <c r="B407" t="e">
        <f t="shared" si="788"/>
        <v>#DIV/0!</v>
      </c>
      <c r="C407" t="e">
        <f t="shared" si="788"/>
        <v>#DIV/0!</v>
      </c>
      <c r="D407" t="e">
        <f t="shared" si="788"/>
        <v>#DIV/0!</v>
      </c>
      <c r="E407" t="e">
        <f t="shared" si="788"/>
        <v>#DIV/0!</v>
      </c>
      <c r="F407" t="e">
        <f t="shared" si="788"/>
        <v>#DIV/0!</v>
      </c>
      <c r="G407" t="e">
        <f t="shared" si="788"/>
        <v>#DIV/0!</v>
      </c>
      <c r="H407" t="e">
        <f t="shared" si="788"/>
        <v>#DIV/0!</v>
      </c>
      <c r="I407" t="e">
        <f t="shared" si="788"/>
        <v>#DIV/0!</v>
      </c>
      <c r="J407" t="e">
        <f t="shared" si="788"/>
        <v>#DIV/0!</v>
      </c>
      <c r="K407" t="e">
        <f t="shared" si="788"/>
        <v>#DIV/0!</v>
      </c>
      <c r="L407" t="e">
        <f t="array" ref="L407">MMULT(MMULT(B407:E407,Rinv_neu),TRANSPOSE(B407:E407))</f>
        <v>#NAME?</v>
      </c>
      <c r="M407" t="e">
        <f t="shared" ref="M407" si="801">(A407-0.5)/N_</f>
        <v>#NAME?</v>
      </c>
      <c r="N407" t="e">
        <f t="shared" ref="N407" si="802">_xlfn.CHISQ.INV(M407,m_)</f>
        <v>#NAME?</v>
      </c>
      <c r="Q407" s="5">
        <f t="shared" si="680"/>
        <v>317</v>
      </c>
      <c r="R407" s="177"/>
      <c r="S407" s="95"/>
      <c r="T407" s="95"/>
      <c r="U407" s="95"/>
      <c r="V407" s="95"/>
      <c r="W407" s="96"/>
      <c r="X407" s="92"/>
      <c r="Y407" s="92"/>
      <c r="Z407" s="96"/>
      <c r="AA407" s="94"/>
      <c r="AB407" s="94"/>
    </row>
    <row r="408" spans="1:28" x14ac:dyDescent="0.25">
      <c r="A408" s="5">
        <f t="shared" si="673"/>
        <v>384</v>
      </c>
      <c r="B408" t="e">
        <f t="shared" si="788"/>
        <v>#DIV/0!</v>
      </c>
      <c r="C408" t="e">
        <f t="shared" si="788"/>
        <v>#DIV/0!</v>
      </c>
      <c r="D408" t="e">
        <f t="shared" si="788"/>
        <v>#DIV/0!</v>
      </c>
      <c r="E408" t="e">
        <f t="shared" si="788"/>
        <v>#DIV/0!</v>
      </c>
      <c r="F408" t="e">
        <f t="shared" si="788"/>
        <v>#DIV/0!</v>
      </c>
      <c r="G408" t="e">
        <f t="shared" si="788"/>
        <v>#DIV/0!</v>
      </c>
      <c r="H408" t="e">
        <f t="shared" si="788"/>
        <v>#DIV/0!</v>
      </c>
      <c r="I408" t="e">
        <f t="shared" si="788"/>
        <v>#DIV/0!</v>
      </c>
      <c r="J408" t="e">
        <f t="shared" si="788"/>
        <v>#DIV/0!</v>
      </c>
      <c r="K408" t="e">
        <f t="shared" si="788"/>
        <v>#DIV/0!</v>
      </c>
      <c r="L408" t="e">
        <f t="array" ref="L408">MMULT(MMULT(B408:E408,Rinv_neu),TRANSPOSE(B408:E408))</f>
        <v>#NAME?</v>
      </c>
      <c r="M408" t="e">
        <f t="shared" ref="M408" si="803">(A408-0.5)/N_</f>
        <v>#NAME?</v>
      </c>
      <c r="N408" t="e">
        <f t="shared" ref="N408" si="804">_xlfn.CHISQ.INV(M408,m_)</f>
        <v>#NAME?</v>
      </c>
      <c r="Q408" s="5">
        <f t="shared" si="680"/>
        <v>318</v>
      </c>
      <c r="R408" s="177"/>
      <c r="S408" s="95"/>
      <c r="T408" s="95"/>
      <c r="U408" s="95"/>
      <c r="V408" s="95"/>
      <c r="W408" s="96"/>
      <c r="X408" s="92"/>
      <c r="Y408" s="92"/>
      <c r="Z408" s="96"/>
      <c r="AA408" s="94"/>
      <c r="AB408" s="94"/>
    </row>
    <row r="409" spans="1:28" x14ac:dyDescent="0.25">
      <c r="A409" s="5">
        <f t="shared" si="673"/>
        <v>385</v>
      </c>
      <c r="B409" t="e">
        <f t="shared" si="788"/>
        <v>#DIV/0!</v>
      </c>
      <c r="C409" t="e">
        <f t="shared" si="788"/>
        <v>#DIV/0!</v>
      </c>
      <c r="D409" t="e">
        <f t="shared" si="788"/>
        <v>#DIV/0!</v>
      </c>
      <c r="E409" t="e">
        <f t="shared" si="788"/>
        <v>#DIV/0!</v>
      </c>
      <c r="F409" t="e">
        <f t="shared" si="788"/>
        <v>#DIV/0!</v>
      </c>
      <c r="G409" t="e">
        <f t="shared" si="788"/>
        <v>#DIV/0!</v>
      </c>
      <c r="H409" t="e">
        <f t="shared" si="788"/>
        <v>#DIV/0!</v>
      </c>
      <c r="I409" t="e">
        <f t="shared" si="788"/>
        <v>#DIV/0!</v>
      </c>
      <c r="J409" t="e">
        <f t="shared" si="788"/>
        <v>#DIV/0!</v>
      </c>
      <c r="K409" t="e">
        <f t="shared" si="788"/>
        <v>#DIV/0!</v>
      </c>
      <c r="L409" t="e">
        <f t="array" ref="L409">MMULT(MMULT(B409:E409,Rinv_neu),TRANSPOSE(B409:E409))</f>
        <v>#NAME?</v>
      </c>
      <c r="M409" t="e">
        <f t="shared" ref="M409" si="805">(A409-0.5)/N_</f>
        <v>#NAME?</v>
      </c>
      <c r="N409" t="e">
        <f t="shared" ref="N409" si="806">_xlfn.CHISQ.INV(M409,m_)</f>
        <v>#NAME?</v>
      </c>
      <c r="Q409" s="5">
        <f t="shared" si="680"/>
        <v>319</v>
      </c>
      <c r="R409" s="177"/>
      <c r="S409" s="95"/>
      <c r="T409" s="95"/>
      <c r="U409" s="95"/>
      <c r="V409" s="95"/>
      <c r="W409" s="96"/>
      <c r="X409" s="92"/>
      <c r="Y409" s="92"/>
      <c r="Z409" s="96"/>
      <c r="AA409" s="94"/>
      <c r="AB409" s="94"/>
    </row>
    <row r="410" spans="1:28" x14ac:dyDescent="0.25">
      <c r="A410" s="5">
        <f t="shared" ref="A410:A473" si="807">A409+1</f>
        <v>386</v>
      </c>
      <c r="B410" t="e">
        <f t="shared" si="788"/>
        <v>#DIV/0!</v>
      </c>
      <c r="C410" t="e">
        <f t="shared" si="788"/>
        <v>#DIV/0!</v>
      </c>
      <c r="D410" t="e">
        <f t="shared" si="788"/>
        <v>#DIV/0!</v>
      </c>
      <c r="E410" t="e">
        <f t="shared" si="788"/>
        <v>#DIV/0!</v>
      </c>
      <c r="F410" t="e">
        <f t="shared" si="788"/>
        <v>#DIV/0!</v>
      </c>
      <c r="G410" t="e">
        <f t="shared" si="788"/>
        <v>#DIV/0!</v>
      </c>
      <c r="H410" t="e">
        <f t="shared" si="788"/>
        <v>#DIV/0!</v>
      </c>
      <c r="I410" t="e">
        <f t="shared" si="788"/>
        <v>#DIV/0!</v>
      </c>
      <c r="J410" t="e">
        <f t="shared" si="788"/>
        <v>#DIV/0!</v>
      </c>
      <c r="K410" t="e">
        <f t="shared" si="788"/>
        <v>#DIV/0!</v>
      </c>
      <c r="L410" t="e">
        <f t="array" ref="L410">MMULT(MMULT(B410:E410,Rinv_neu),TRANSPOSE(B410:E410))</f>
        <v>#NAME?</v>
      </c>
      <c r="M410" t="e">
        <f t="shared" ref="M410" si="808">(A410-0.5)/N_</f>
        <v>#NAME?</v>
      </c>
      <c r="N410" t="e">
        <f t="shared" ref="N410" si="809">_xlfn.CHISQ.INV(M410,m_)</f>
        <v>#NAME?</v>
      </c>
      <c r="Q410" s="5">
        <f t="shared" si="680"/>
        <v>320</v>
      </c>
      <c r="R410" s="177"/>
      <c r="S410" s="95"/>
      <c r="T410" s="95"/>
      <c r="U410" s="95"/>
      <c r="V410" s="95"/>
      <c r="W410" s="96"/>
      <c r="X410" s="92"/>
      <c r="Y410" s="92"/>
      <c r="Z410" s="96"/>
      <c r="AA410" s="94"/>
      <c r="AB410" s="94"/>
    </row>
    <row r="411" spans="1:28" x14ac:dyDescent="0.25">
      <c r="A411" s="5">
        <f t="shared" si="807"/>
        <v>387</v>
      </c>
      <c r="B411" t="e">
        <f t="shared" si="788"/>
        <v>#DIV/0!</v>
      </c>
      <c r="C411" t="e">
        <f t="shared" si="788"/>
        <v>#DIV/0!</v>
      </c>
      <c r="D411" t="e">
        <f t="shared" si="788"/>
        <v>#DIV/0!</v>
      </c>
      <c r="E411" t="e">
        <f t="shared" si="788"/>
        <v>#DIV/0!</v>
      </c>
      <c r="F411" t="e">
        <f t="shared" si="788"/>
        <v>#DIV/0!</v>
      </c>
      <c r="G411" t="e">
        <f t="shared" si="788"/>
        <v>#DIV/0!</v>
      </c>
      <c r="H411" t="e">
        <f t="shared" si="788"/>
        <v>#DIV/0!</v>
      </c>
      <c r="I411" t="e">
        <f t="shared" si="788"/>
        <v>#DIV/0!</v>
      </c>
      <c r="J411" t="e">
        <f t="shared" si="788"/>
        <v>#DIV/0!</v>
      </c>
      <c r="K411" t="e">
        <f t="shared" si="788"/>
        <v>#DIV/0!</v>
      </c>
      <c r="L411" t="e">
        <f t="array" ref="L411">MMULT(MMULT(B411:E411,Rinv_neu),TRANSPOSE(B411:E411))</f>
        <v>#NAME?</v>
      </c>
      <c r="M411" t="e">
        <f t="shared" ref="M411" si="810">(A411-0.5)/N_</f>
        <v>#NAME?</v>
      </c>
      <c r="N411" t="e">
        <f t="shared" ref="N411" si="811">_xlfn.CHISQ.INV(M411,m_)</f>
        <v>#NAME?</v>
      </c>
      <c r="Q411" s="5">
        <f t="shared" si="680"/>
        <v>321</v>
      </c>
      <c r="R411" s="177"/>
      <c r="S411" s="95"/>
      <c r="T411" s="95"/>
      <c r="U411" s="95"/>
      <c r="V411" s="95"/>
      <c r="W411" s="96"/>
      <c r="X411" s="92"/>
      <c r="Y411" s="92"/>
      <c r="Z411" s="96"/>
      <c r="AA411" s="94"/>
      <c r="AB411" s="94"/>
    </row>
    <row r="412" spans="1:28" x14ac:dyDescent="0.25">
      <c r="A412" s="5">
        <f t="shared" si="807"/>
        <v>388</v>
      </c>
      <c r="B412" t="e">
        <f t="shared" si="788"/>
        <v>#DIV/0!</v>
      </c>
      <c r="C412" t="e">
        <f t="shared" si="788"/>
        <v>#DIV/0!</v>
      </c>
      <c r="D412" t="e">
        <f t="shared" si="788"/>
        <v>#DIV/0!</v>
      </c>
      <c r="E412" t="e">
        <f t="shared" si="788"/>
        <v>#DIV/0!</v>
      </c>
      <c r="F412" t="e">
        <f t="shared" si="788"/>
        <v>#DIV/0!</v>
      </c>
      <c r="G412" t="e">
        <f t="shared" si="788"/>
        <v>#DIV/0!</v>
      </c>
      <c r="H412" t="e">
        <f t="shared" si="788"/>
        <v>#DIV/0!</v>
      </c>
      <c r="I412" t="e">
        <f t="shared" si="788"/>
        <v>#DIV/0!</v>
      </c>
      <c r="J412" t="e">
        <f t="shared" si="788"/>
        <v>#DIV/0!</v>
      </c>
      <c r="K412" t="e">
        <f t="shared" si="788"/>
        <v>#DIV/0!</v>
      </c>
      <c r="L412" t="e">
        <f t="array" ref="L412">MMULT(MMULT(B412:E412,Rinv_neu),TRANSPOSE(B412:E412))</f>
        <v>#NAME?</v>
      </c>
      <c r="M412" t="e">
        <f t="shared" ref="M412" si="812">(A412-0.5)/N_</f>
        <v>#NAME?</v>
      </c>
      <c r="N412" t="e">
        <f t="shared" ref="N412" si="813">_xlfn.CHISQ.INV(M412,m_)</f>
        <v>#NAME?</v>
      </c>
      <c r="Q412" s="5">
        <f t="shared" ref="Q412:Q475" si="814">Q411+1</f>
        <v>322</v>
      </c>
      <c r="R412" s="177"/>
      <c r="S412" s="95"/>
      <c r="T412" s="95"/>
      <c r="U412" s="95"/>
      <c r="V412" s="95"/>
      <c r="W412" s="96"/>
      <c r="X412" s="92"/>
      <c r="Y412" s="92"/>
      <c r="Z412" s="96"/>
      <c r="AA412" s="94"/>
      <c r="AB412" s="94"/>
    </row>
    <row r="413" spans="1:28" x14ac:dyDescent="0.25">
      <c r="A413" s="5">
        <f t="shared" si="807"/>
        <v>389</v>
      </c>
      <c r="B413" t="e">
        <f t="shared" si="788"/>
        <v>#DIV/0!</v>
      </c>
      <c r="C413" t="e">
        <f t="shared" si="788"/>
        <v>#DIV/0!</v>
      </c>
      <c r="D413" t="e">
        <f t="shared" si="788"/>
        <v>#DIV/0!</v>
      </c>
      <c r="E413" t="e">
        <f t="shared" si="788"/>
        <v>#DIV/0!</v>
      </c>
      <c r="F413" t="e">
        <f t="shared" si="788"/>
        <v>#DIV/0!</v>
      </c>
      <c r="G413" t="e">
        <f t="shared" si="788"/>
        <v>#DIV/0!</v>
      </c>
      <c r="H413" t="e">
        <f t="shared" si="788"/>
        <v>#DIV/0!</v>
      </c>
      <c r="I413" t="e">
        <f t="shared" si="788"/>
        <v>#DIV/0!</v>
      </c>
      <c r="J413" t="e">
        <f t="shared" si="788"/>
        <v>#DIV/0!</v>
      </c>
      <c r="K413" t="e">
        <f t="shared" si="788"/>
        <v>#DIV/0!</v>
      </c>
      <c r="L413" t="e">
        <f t="array" ref="L413">MMULT(MMULT(B413:E413,Rinv_neu),TRANSPOSE(B413:E413))</f>
        <v>#NAME?</v>
      </c>
      <c r="M413" t="e">
        <f t="shared" ref="M413" si="815">(A413-0.5)/N_</f>
        <v>#NAME?</v>
      </c>
      <c r="N413" t="e">
        <f t="shared" ref="N413" si="816">_xlfn.CHISQ.INV(M413,m_)</f>
        <v>#NAME?</v>
      </c>
      <c r="Q413" s="5">
        <f t="shared" si="814"/>
        <v>323</v>
      </c>
      <c r="R413" s="177"/>
      <c r="S413" s="95"/>
      <c r="T413" s="95"/>
      <c r="U413" s="95"/>
      <c r="V413" s="95"/>
      <c r="W413" s="96"/>
      <c r="X413" s="92"/>
      <c r="Y413" s="92"/>
      <c r="Z413" s="96"/>
      <c r="AA413" s="94"/>
      <c r="AB413" s="94"/>
    </row>
    <row r="414" spans="1:28" x14ac:dyDescent="0.25">
      <c r="A414" s="5">
        <f t="shared" si="807"/>
        <v>390</v>
      </c>
      <c r="B414" t="e">
        <f t="shared" si="788"/>
        <v>#DIV/0!</v>
      </c>
      <c r="C414" t="e">
        <f t="shared" si="788"/>
        <v>#DIV/0!</v>
      </c>
      <c r="D414" t="e">
        <f t="shared" si="788"/>
        <v>#DIV/0!</v>
      </c>
      <c r="E414" t="e">
        <f t="shared" si="788"/>
        <v>#DIV/0!</v>
      </c>
      <c r="F414" t="e">
        <f t="shared" si="788"/>
        <v>#DIV/0!</v>
      </c>
      <c r="G414" t="e">
        <f t="shared" si="788"/>
        <v>#DIV/0!</v>
      </c>
      <c r="H414" t="e">
        <f t="shared" si="788"/>
        <v>#DIV/0!</v>
      </c>
      <c r="I414" t="e">
        <f t="shared" si="788"/>
        <v>#DIV/0!</v>
      </c>
      <c r="J414" t="e">
        <f t="shared" si="788"/>
        <v>#DIV/0!</v>
      </c>
      <c r="K414" t="e">
        <f t="shared" si="788"/>
        <v>#DIV/0!</v>
      </c>
      <c r="L414" t="e">
        <f t="array" ref="L414">MMULT(MMULT(B414:E414,Rinv_neu),TRANSPOSE(B414:E414))</f>
        <v>#NAME?</v>
      </c>
      <c r="M414" t="e">
        <f t="shared" ref="M414" si="817">(A414-0.5)/N_</f>
        <v>#NAME?</v>
      </c>
      <c r="N414" t="e">
        <f t="shared" ref="N414" si="818">_xlfn.CHISQ.INV(M414,m_)</f>
        <v>#NAME?</v>
      </c>
      <c r="Q414" s="5">
        <f t="shared" si="814"/>
        <v>324</v>
      </c>
      <c r="R414" s="177"/>
      <c r="S414" s="95"/>
      <c r="T414" s="95"/>
      <c r="U414" s="95"/>
      <c r="V414" s="95"/>
      <c r="W414" s="96"/>
      <c r="X414" s="92"/>
      <c r="Y414" s="92"/>
      <c r="Z414" s="96"/>
      <c r="AA414" s="94"/>
      <c r="AB414" s="94"/>
    </row>
    <row r="415" spans="1:28" x14ac:dyDescent="0.25">
      <c r="A415" s="5">
        <f t="shared" si="807"/>
        <v>391</v>
      </c>
      <c r="B415" t="e">
        <f t="shared" si="788"/>
        <v>#DIV/0!</v>
      </c>
      <c r="C415" t="e">
        <f t="shared" si="788"/>
        <v>#DIV/0!</v>
      </c>
      <c r="D415" t="e">
        <f t="shared" si="788"/>
        <v>#DIV/0!</v>
      </c>
      <c r="E415" t="e">
        <f t="shared" si="788"/>
        <v>#DIV/0!</v>
      </c>
      <c r="F415" t="e">
        <f t="shared" si="788"/>
        <v>#DIV/0!</v>
      </c>
      <c r="G415" t="e">
        <f t="shared" si="788"/>
        <v>#DIV/0!</v>
      </c>
      <c r="H415" t="e">
        <f t="shared" si="788"/>
        <v>#DIV/0!</v>
      </c>
      <c r="I415" t="e">
        <f t="shared" si="788"/>
        <v>#DIV/0!</v>
      </c>
      <c r="J415" t="e">
        <f t="shared" si="788"/>
        <v>#DIV/0!</v>
      </c>
      <c r="K415" t="e">
        <f t="shared" si="788"/>
        <v>#DIV/0!</v>
      </c>
      <c r="L415" t="e">
        <f t="array" ref="L415">MMULT(MMULT(B415:E415,Rinv_neu),TRANSPOSE(B415:E415))</f>
        <v>#NAME?</v>
      </c>
      <c r="M415" t="e">
        <f t="shared" ref="M415" si="819">(A415-0.5)/N_</f>
        <v>#NAME?</v>
      </c>
      <c r="N415" t="e">
        <f t="shared" ref="N415" si="820">_xlfn.CHISQ.INV(M415,m_)</f>
        <v>#NAME?</v>
      </c>
      <c r="Q415" s="5">
        <f t="shared" si="814"/>
        <v>325</v>
      </c>
      <c r="R415" s="177"/>
      <c r="S415" s="95"/>
      <c r="T415" s="95"/>
      <c r="U415" s="95"/>
      <c r="V415" s="95"/>
      <c r="W415" s="96"/>
      <c r="X415" s="92"/>
      <c r="Y415" s="92"/>
      <c r="Z415" s="96"/>
      <c r="AA415" s="94"/>
      <c r="AB415" s="94"/>
    </row>
    <row r="416" spans="1:28" x14ac:dyDescent="0.25">
      <c r="A416" s="5">
        <f t="shared" si="807"/>
        <v>392</v>
      </c>
      <c r="B416" t="e">
        <f t="shared" si="788"/>
        <v>#DIV/0!</v>
      </c>
      <c r="C416" t="e">
        <f t="shared" si="788"/>
        <v>#DIV/0!</v>
      </c>
      <c r="D416" t="e">
        <f t="shared" si="788"/>
        <v>#DIV/0!</v>
      </c>
      <c r="E416" t="e">
        <f t="shared" si="788"/>
        <v>#DIV/0!</v>
      </c>
      <c r="F416" t="e">
        <f t="shared" si="788"/>
        <v>#DIV/0!</v>
      </c>
      <c r="G416" t="e">
        <f t="shared" si="788"/>
        <v>#DIV/0!</v>
      </c>
      <c r="H416" t="e">
        <f t="shared" si="788"/>
        <v>#DIV/0!</v>
      </c>
      <c r="I416" t="e">
        <f t="shared" si="788"/>
        <v>#DIV/0!</v>
      </c>
      <c r="J416" t="e">
        <f t="shared" si="788"/>
        <v>#DIV/0!</v>
      </c>
      <c r="K416" t="e">
        <f t="shared" si="788"/>
        <v>#DIV/0!</v>
      </c>
      <c r="L416" t="e">
        <f t="array" ref="L416">MMULT(MMULT(B416:E416,Rinv_neu),TRANSPOSE(B416:E416))</f>
        <v>#NAME?</v>
      </c>
      <c r="M416" t="e">
        <f t="shared" ref="M416" si="821">(A416-0.5)/N_</f>
        <v>#NAME?</v>
      </c>
      <c r="N416" t="e">
        <f t="shared" ref="N416" si="822">_xlfn.CHISQ.INV(M416,m_)</f>
        <v>#NAME?</v>
      </c>
      <c r="Q416" s="5">
        <f t="shared" si="814"/>
        <v>326</v>
      </c>
      <c r="R416" s="177"/>
      <c r="S416" s="95"/>
      <c r="T416" s="95"/>
      <c r="U416" s="95"/>
      <c r="V416" s="95"/>
      <c r="W416" s="96"/>
      <c r="X416" s="92"/>
      <c r="Y416" s="92"/>
      <c r="Z416" s="96"/>
      <c r="AA416" s="94"/>
      <c r="AB416" s="94"/>
    </row>
    <row r="417" spans="1:28" x14ac:dyDescent="0.25">
      <c r="A417" s="5">
        <f t="shared" si="807"/>
        <v>393</v>
      </c>
      <c r="B417" t="e">
        <f t="shared" ref="B417:K432" si="823">(S483-S$86)/S$87</f>
        <v>#DIV/0!</v>
      </c>
      <c r="C417" t="e">
        <f t="shared" si="823"/>
        <v>#DIV/0!</v>
      </c>
      <c r="D417" t="e">
        <f t="shared" si="823"/>
        <v>#DIV/0!</v>
      </c>
      <c r="E417" t="e">
        <f t="shared" si="823"/>
        <v>#DIV/0!</v>
      </c>
      <c r="F417" t="e">
        <f t="shared" si="823"/>
        <v>#DIV/0!</v>
      </c>
      <c r="G417" t="e">
        <f t="shared" si="823"/>
        <v>#DIV/0!</v>
      </c>
      <c r="H417" t="e">
        <f t="shared" si="823"/>
        <v>#DIV/0!</v>
      </c>
      <c r="I417" t="e">
        <f t="shared" si="823"/>
        <v>#DIV/0!</v>
      </c>
      <c r="J417" t="e">
        <f t="shared" si="823"/>
        <v>#DIV/0!</v>
      </c>
      <c r="K417" t="e">
        <f t="shared" si="823"/>
        <v>#DIV/0!</v>
      </c>
      <c r="L417" t="e">
        <f t="array" ref="L417">MMULT(MMULT(B417:E417,Rinv_neu),TRANSPOSE(B417:E417))</f>
        <v>#NAME?</v>
      </c>
      <c r="M417" t="e">
        <f t="shared" ref="M417" si="824">(A417-0.5)/N_</f>
        <v>#NAME?</v>
      </c>
      <c r="N417" t="e">
        <f t="shared" ref="N417" si="825">_xlfn.CHISQ.INV(M417,m_)</f>
        <v>#NAME?</v>
      </c>
      <c r="Q417" s="5">
        <f t="shared" si="814"/>
        <v>327</v>
      </c>
      <c r="R417" s="177"/>
      <c r="S417" s="95"/>
      <c r="T417" s="95"/>
      <c r="U417" s="95"/>
      <c r="V417" s="95"/>
      <c r="W417" s="96"/>
      <c r="X417" s="92"/>
      <c r="Y417" s="92"/>
      <c r="Z417" s="96"/>
      <c r="AA417" s="94"/>
      <c r="AB417" s="94"/>
    </row>
    <row r="418" spans="1:28" x14ac:dyDescent="0.25">
      <c r="A418" s="5">
        <f t="shared" si="807"/>
        <v>394</v>
      </c>
      <c r="B418" t="e">
        <f t="shared" si="823"/>
        <v>#DIV/0!</v>
      </c>
      <c r="C418" t="e">
        <f t="shared" si="823"/>
        <v>#DIV/0!</v>
      </c>
      <c r="D418" t="e">
        <f t="shared" si="823"/>
        <v>#DIV/0!</v>
      </c>
      <c r="E418" t="e">
        <f t="shared" si="823"/>
        <v>#DIV/0!</v>
      </c>
      <c r="F418" t="e">
        <f t="shared" si="823"/>
        <v>#DIV/0!</v>
      </c>
      <c r="G418" t="e">
        <f t="shared" si="823"/>
        <v>#DIV/0!</v>
      </c>
      <c r="H418" t="e">
        <f t="shared" si="823"/>
        <v>#DIV/0!</v>
      </c>
      <c r="I418" t="e">
        <f t="shared" si="823"/>
        <v>#DIV/0!</v>
      </c>
      <c r="J418" t="e">
        <f t="shared" si="823"/>
        <v>#DIV/0!</v>
      </c>
      <c r="K418" t="e">
        <f t="shared" si="823"/>
        <v>#DIV/0!</v>
      </c>
      <c r="L418" t="e">
        <f t="array" ref="L418">MMULT(MMULT(B418:E418,Rinv_neu),TRANSPOSE(B418:E418))</f>
        <v>#NAME?</v>
      </c>
      <c r="M418" t="e">
        <f t="shared" ref="M418" si="826">(A418-0.5)/N_</f>
        <v>#NAME?</v>
      </c>
      <c r="N418" t="e">
        <f t="shared" ref="N418" si="827">_xlfn.CHISQ.INV(M418,m_)</f>
        <v>#NAME?</v>
      </c>
      <c r="Q418" s="5">
        <f t="shared" si="814"/>
        <v>328</v>
      </c>
      <c r="R418" s="177"/>
      <c r="S418" s="95"/>
      <c r="T418" s="95"/>
      <c r="U418" s="95"/>
      <c r="V418" s="95"/>
      <c r="W418" s="96"/>
      <c r="X418" s="92"/>
      <c r="Y418" s="92"/>
      <c r="Z418" s="96"/>
      <c r="AA418" s="94"/>
      <c r="AB418" s="94"/>
    </row>
    <row r="419" spans="1:28" x14ac:dyDescent="0.25">
      <c r="A419" s="5">
        <f t="shared" si="807"/>
        <v>395</v>
      </c>
      <c r="B419" t="e">
        <f t="shared" si="823"/>
        <v>#DIV/0!</v>
      </c>
      <c r="C419" t="e">
        <f t="shared" si="823"/>
        <v>#DIV/0!</v>
      </c>
      <c r="D419" t="e">
        <f t="shared" si="823"/>
        <v>#DIV/0!</v>
      </c>
      <c r="E419" t="e">
        <f t="shared" si="823"/>
        <v>#DIV/0!</v>
      </c>
      <c r="F419" t="e">
        <f t="shared" si="823"/>
        <v>#DIV/0!</v>
      </c>
      <c r="G419" t="e">
        <f t="shared" si="823"/>
        <v>#DIV/0!</v>
      </c>
      <c r="H419" t="e">
        <f t="shared" si="823"/>
        <v>#DIV/0!</v>
      </c>
      <c r="I419" t="e">
        <f t="shared" si="823"/>
        <v>#DIV/0!</v>
      </c>
      <c r="J419" t="e">
        <f t="shared" si="823"/>
        <v>#DIV/0!</v>
      </c>
      <c r="K419" t="e">
        <f t="shared" si="823"/>
        <v>#DIV/0!</v>
      </c>
      <c r="L419" t="e">
        <f t="array" ref="L419">MMULT(MMULT(B419:E419,Rinv_neu),TRANSPOSE(B419:E419))</f>
        <v>#NAME?</v>
      </c>
      <c r="M419" t="e">
        <f t="shared" ref="M419" si="828">(A419-0.5)/N_</f>
        <v>#NAME?</v>
      </c>
      <c r="N419" t="e">
        <f t="shared" ref="N419" si="829">_xlfn.CHISQ.INV(M419,m_)</f>
        <v>#NAME?</v>
      </c>
      <c r="Q419" s="5">
        <f t="shared" si="814"/>
        <v>329</v>
      </c>
      <c r="R419" s="177"/>
      <c r="S419" s="95"/>
      <c r="T419" s="95"/>
      <c r="U419" s="95"/>
      <c r="V419" s="95"/>
      <c r="W419" s="96"/>
      <c r="X419" s="92"/>
      <c r="Y419" s="92"/>
      <c r="Z419" s="96"/>
      <c r="AA419" s="94"/>
      <c r="AB419" s="94"/>
    </row>
    <row r="420" spans="1:28" x14ac:dyDescent="0.25">
      <c r="A420" s="5">
        <f t="shared" si="807"/>
        <v>396</v>
      </c>
      <c r="B420" t="e">
        <f t="shared" si="823"/>
        <v>#DIV/0!</v>
      </c>
      <c r="C420" t="e">
        <f t="shared" si="823"/>
        <v>#DIV/0!</v>
      </c>
      <c r="D420" t="e">
        <f t="shared" si="823"/>
        <v>#DIV/0!</v>
      </c>
      <c r="E420" t="e">
        <f t="shared" si="823"/>
        <v>#DIV/0!</v>
      </c>
      <c r="F420" t="e">
        <f t="shared" si="823"/>
        <v>#DIV/0!</v>
      </c>
      <c r="G420" t="e">
        <f t="shared" si="823"/>
        <v>#DIV/0!</v>
      </c>
      <c r="H420" t="e">
        <f t="shared" si="823"/>
        <v>#DIV/0!</v>
      </c>
      <c r="I420" t="e">
        <f t="shared" si="823"/>
        <v>#DIV/0!</v>
      </c>
      <c r="J420" t="e">
        <f t="shared" si="823"/>
        <v>#DIV/0!</v>
      </c>
      <c r="K420" t="e">
        <f t="shared" si="823"/>
        <v>#DIV/0!</v>
      </c>
      <c r="L420" t="e">
        <f t="array" ref="L420">MMULT(MMULT(B420:E420,Rinv_neu),TRANSPOSE(B420:E420))</f>
        <v>#NAME?</v>
      </c>
      <c r="M420" t="e">
        <f t="shared" ref="M420" si="830">(A420-0.5)/N_</f>
        <v>#NAME?</v>
      </c>
      <c r="N420" t="e">
        <f t="shared" ref="N420" si="831">_xlfn.CHISQ.INV(M420,m_)</f>
        <v>#NAME?</v>
      </c>
      <c r="Q420" s="5">
        <f t="shared" si="814"/>
        <v>330</v>
      </c>
      <c r="R420" s="177"/>
      <c r="S420" s="95"/>
      <c r="T420" s="95"/>
      <c r="U420" s="95"/>
      <c r="V420" s="95"/>
      <c r="W420" s="96"/>
      <c r="X420" s="92"/>
      <c r="Y420" s="92"/>
      <c r="Z420" s="96"/>
      <c r="AA420" s="94"/>
      <c r="AB420" s="94"/>
    </row>
    <row r="421" spans="1:28" x14ac:dyDescent="0.25">
      <c r="A421" s="5">
        <f t="shared" si="807"/>
        <v>397</v>
      </c>
      <c r="B421" t="e">
        <f t="shared" si="823"/>
        <v>#DIV/0!</v>
      </c>
      <c r="C421" t="e">
        <f t="shared" si="823"/>
        <v>#DIV/0!</v>
      </c>
      <c r="D421" t="e">
        <f t="shared" si="823"/>
        <v>#DIV/0!</v>
      </c>
      <c r="E421" t="e">
        <f t="shared" si="823"/>
        <v>#DIV/0!</v>
      </c>
      <c r="F421" t="e">
        <f t="shared" si="823"/>
        <v>#DIV/0!</v>
      </c>
      <c r="G421" t="e">
        <f t="shared" si="823"/>
        <v>#DIV/0!</v>
      </c>
      <c r="H421" t="e">
        <f t="shared" si="823"/>
        <v>#DIV/0!</v>
      </c>
      <c r="I421" t="e">
        <f t="shared" si="823"/>
        <v>#DIV/0!</v>
      </c>
      <c r="J421" t="e">
        <f t="shared" si="823"/>
        <v>#DIV/0!</v>
      </c>
      <c r="K421" t="e">
        <f t="shared" si="823"/>
        <v>#DIV/0!</v>
      </c>
      <c r="L421" t="e">
        <f t="array" ref="L421">MMULT(MMULT(B421:E421,Rinv_neu),TRANSPOSE(B421:E421))</f>
        <v>#NAME?</v>
      </c>
      <c r="M421" t="e">
        <f t="shared" ref="M421" si="832">(A421-0.5)/N_</f>
        <v>#NAME?</v>
      </c>
      <c r="N421" t="e">
        <f t="shared" ref="N421" si="833">_xlfn.CHISQ.INV(M421,m_)</f>
        <v>#NAME?</v>
      </c>
      <c r="Q421" s="5">
        <f t="shared" si="814"/>
        <v>331</v>
      </c>
      <c r="R421" s="177"/>
      <c r="S421" s="95"/>
      <c r="T421" s="95"/>
      <c r="U421" s="95"/>
      <c r="V421" s="95"/>
      <c r="W421" s="96"/>
      <c r="X421" s="92"/>
      <c r="Y421" s="92"/>
      <c r="Z421" s="96"/>
      <c r="AA421" s="94"/>
      <c r="AB421" s="94"/>
    </row>
    <row r="422" spans="1:28" x14ac:dyDescent="0.25">
      <c r="A422" s="5">
        <f t="shared" si="807"/>
        <v>398</v>
      </c>
      <c r="B422" t="e">
        <f t="shared" si="823"/>
        <v>#DIV/0!</v>
      </c>
      <c r="C422" t="e">
        <f t="shared" si="823"/>
        <v>#DIV/0!</v>
      </c>
      <c r="D422" t="e">
        <f t="shared" si="823"/>
        <v>#DIV/0!</v>
      </c>
      <c r="E422" t="e">
        <f t="shared" si="823"/>
        <v>#DIV/0!</v>
      </c>
      <c r="F422" t="e">
        <f t="shared" si="823"/>
        <v>#DIV/0!</v>
      </c>
      <c r="G422" t="e">
        <f t="shared" si="823"/>
        <v>#DIV/0!</v>
      </c>
      <c r="H422" t="e">
        <f t="shared" si="823"/>
        <v>#DIV/0!</v>
      </c>
      <c r="I422" t="e">
        <f t="shared" si="823"/>
        <v>#DIV/0!</v>
      </c>
      <c r="J422" t="e">
        <f t="shared" si="823"/>
        <v>#DIV/0!</v>
      </c>
      <c r="K422" t="e">
        <f t="shared" si="823"/>
        <v>#DIV/0!</v>
      </c>
      <c r="L422" t="e">
        <f t="array" ref="L422">MMULT(MMULT(B422:E422,Rinv_neu),TRANSPOSE(B422:E422))</f>
        <v>#NAME?</v>
      </c>
      <c r="M422" t="e">
        <f t="shared" ref="M422" si="834">(A422-0.5)/N_</f>
        <v>#NAME?</v>
      </c>
      <c r="N422" t="e">
        <f t="shared" ref="N422" si="835">_xlfn.CHISQ.INV(M422,m_)</f>
        <v>#NAME?</v>
      </c>
      <c r="Q422" s="5">
        <f t="shared" si="814"/>
        <v>332</v>
      </c>
      <c r="R422" s="177"/>
      <c r="S422" s="95"/>
      <c r="T422" s="95"/>
      <c r="U422" s="95"/>
      <c r="V422" s="95"/>
      <c r="W422" s="96"/>
      <c r="X422" s="92"/>
      <c r="Y422" s="92"/>
      <c r="Z422" s="96"/>
      <c r="AA422" s="94"/>
      <c r="AB422" s="94"/>
    </row>
    <row r="423" spans="1:28" x14ac:dyDescent="0.25">
      <c r="A423" s="5">
        <f t="shared" si="807"/>
        <v>399</v>
      </c>
      <c r="B423" t="e">
        <f t="shared" si="823"/>
        <v>#DIV/0!</v>
      </c>
      <c r="C423" t="e">
        <f t="shared" si="823"/>
        <v>#DIV/0!</v>
      </c>
      <c r="D423" t="e">
        <f t="shared" si="823"/>
        <v>#DIV/0!</v>
      </c>
      <c r="E423" t="e">
        <f t="shared" si="823"/>
        <v>#DIV/0!</v>
      </c>
      <c r="F423" t="e">
        <f t="shared" si="823"/>
        <v>#DIV/0!</v>
      </c>
      <c r="G423" t="e">
        <f t="shared" si="823"/>
        <v>#DIV/0!</v>
      </c>
      <c r="H423" t="e">
        <f t="shared" si="823"/>
        <v>#DIV/0!</v>
      </c>
      <c r="I423" t="e">
        <f t="shared" si="823"/>
        <v>#DIV/0!</v>
      </c>
      <c r="J423" t="e">
        <f t="shared" si="823"/>
        <v>#DIV/0!</v>
      </c>
      <c r="K423" t="e">
        <f t="shared" si="823"/>
        <v>#DIV/0!</v>
      </c>
      <c r="L423" t="e">
        <f t="array" ref="L423">MMULT(MMULT(B423:E423,Rinv_neu),TRANSPOSE(B423:E423))</f>
        <v>#NAME?</v>
      </c>
      <c r="M423" t="e">
        <f t="shared" ref="M423" si="836">(A423-0.5)/N_</f>
        <v>#NAME?</v>
      </c>
      <c r="N423" t="e">
        <f t="shared" ref="N423" si="837">_xlfn.CHISQ.INV(M423,m_)</f>
        <v>#NAME?</v>
      </c>
      <c r="Q423" s="5">
        <f t="shared" si="814"/>
        <v>333</v>
      </c>
      <c r="R423" s="177"/>
      <c r="S423" s="95"/>
      <c r="T423" s="95"/>
      <c r="U423" s="95"/>
      <c r="V423" s="95"/>
      <c r="W423" s="96"/>
      <c r="X423" s="92"/>
      <c r="Y423" s="92"/>
      <c r="Z423" s="96"/>
      <c r="AA423" s="94"/>
      <c r="AB423" s="94"/>
    </row>
    <row r="424" spans="1:28" x14ac:dyDescent="0.25">
      <c r="A424" s="5">
        <f t="shared" si="807"/>
        <v>400</v>
      </c>
      <c r="B424" t="e">
        <f t="shared" si="823"/>
        <v>#DIV/0!</v>
      </c>
      <c r="C424" t="e">
        <f t="shared" si="823"/>
        <v>#DIV/0!</v>
      </c>
      <c r="D424" t="e">
        <f t="shared" si="823"/>
        <v>#DIV/0!</v>
      </c>
      <c r="E424" t="e">
        <f t="shared" si="823"/>
        <v>#DIV/0!</v>
      </c>
      <c r="F424" t="e">
        <f t="shared" si="823"/>
        <v>#DIV/0!</v>
      </c>
      <c r="G424" t="e">
        <f t="shared" si="823"/>
        <v>#DIV/0!</v>
      </c>
      <c r="H424" t="e">
        <f t="shared" si="823"/>
        <v>#DIV/0!</v>
      </c>
      <c r="I424" t="e">
        <f t="shared" si="823"/>
        <v>#DIV/0!</v>
      </c>
      <c r="J424" t="e">
        <f t="shared" si="823"/>
        <v>#DIV/0!</v>
      </c>
      <c r="K424" t="e">
        <f t="shared" si="823"/>
        <v>#DIV/0!</v>
      </c>
      <c r="L424" t="e">
        <f t="array" ref="L424">MMULT(MMULT(B424:E424,Rinv_neu),TRANSPOSE(B424:E424))</f>
        <v>#NAME?</v>
      </c>
      <c r="M424" t="e">
        <f t="shared" ref="M424" si="838">(A424-0.5)/N_</f>
        <v>#NAME?</v>
      </c>
      <c r="N424" t="e">
        <f t="shared" ref="N424" si="839">_xlfn.CHISQ.INV(M424,m_)</f>
        <v>#NAME?</v>
      </c>
      <c r="Q424" s="5">
        <f t="shared" si="814"/>
        <v>334</v>
      </c>
      <c r="R424" s="177"/>
      <c r="S424" s="95"/>
      <c r="T424" s="95"/>
      <c r="U424" s="95"/>
      <c r="V424" s="95"/>
      <c r="W424" s="96"/>
      <c r="X424" s="92"/>
      <c r="Y424" s="92"/>
      <c r="Z424" s="96"/>
      <c r="AA424" s="94"/>
      <c r="AB424" s="94"/>
    </row>
    <row r="425" spans="1:28" x14ac:dyDescent="0.25">
      <c r="A425" s="5">
        <f t="shared" si="807"/>
        <v>401</v>
      </c>
      <c r="B425" t="e">
        <f t="shared" si="823"/>
        <v>#DIV/0!</v>
      </c>
      <c r="C425" t="e">
        <f t="shared" si="823"/>
        <v>#DIV/0!</v>
      </c>
      <c r="D425" t="e">
        <f t="shared" si="823"/>
        <v>#DIV/0!</v>
      </c>
      <c r="E425" t="e">
        <f t="shared" si="823"/>
        <v>#DIV/0!</v>
      </c>
      <c r="F425" t="e">
        <f t="shared" si="823"/>
        <v>#DIV/0!</v>
      </c>
      <c r="G425" t="e">
        <f t="shared" si="823"/>
        <v>#DIV/0!</v>
      </c>
      <c r="H425" t="e">
        <f t="shared" si="823"/>
        <v>#DIV/0!</v>
      </c>
      <c r="I425" t="e">
        <f t="shared" si="823"/>
        <v>#DIV/0!</v>
      </c>
      <c r="J425" t="e">
        <f t="shared" si="823"/>
        <v>#DIV/0!</v>
      </c>
      <c r="K425" t="e">
        <f t="shared" si="823"/>
        <v>#DIV/0!</v>
      </c>
      <c r="L425" t="e">
        <f t="array" ref="L425">MMULT(MMULT(B425:E425,Rinv_neu),TRANSPOSE(B425:E425))</f>
        <v>#NAME?</v>
      </c>
      <c r="M425" t="e">
        <f t="shared" ref="M425" si="840">(A425-0.5)/N_</f>
        <v>#NAME?</v>
      </c>
      <c r="N425" t="e">
        <f t="shared" ref="N425" si="841">_xlfn.CHISQ.INV(M425,m_)</f>
        <v>#NAME?</v>
      </c>
      <c r="Q425" s="5">
        <f t="shared" si="814"/>
        <v>335</v>
      </c>
      <c r="R425" s="177"/>
      <c r="S425" s="95"/>
      <c r="T425" s="95"/>
      <c r="U425" s="95"/>
      <c r="V425" s="95"/>
      <c r="W425" s="96"/>
      <c r="X425" s="92"/>
      <c r="Y425" s="92"/>
      <c r="Z425" s="96"/>
      <c r="AA425" s="94"/>
      <c r="AB425" s="94"/>
    </row>
    <row r="426" spans="1:28" x14ac:dyDescent="0.25">
      <c r="A426" s="5">
        <f t="shared" si="807"/>
        <v>402</v>
      </c>
      <c r="B426" t="e">
        <f t="shared" si="823"/>
        <v>#DIV/0!</v>
      </c>
      <c r="C426" t="e">
        <f t="shared" si="823"/>
        <v>#DIV/0!</v>
      </c>
      <c r="D426" t="e">
        <f t="shared" si="823"/>
        <v>#DIV/0!</v>
      </c>
      <c r="E426" t="e">
        <f t="shared" si="823"/>
        <v>#DIV/0!</v>
      </c>
      <c r="F426" t="e">
        <f t="shared" si="823"/>
        <v>#DIV/0!</v>
      </c>
      <c r="G426" t="e">
        <f t="shared" si="823"/>
        <v>#DIV/0!</v>
      </c>
      <c r="H426" t="e">
        <f t="shared" si="823"/>
        <v>#DIV/0!</v>
      </c>
      <c r="I426" t="e">
        <f t="shared" si="823"/>
        <v>#DIV/0!</v>
      </c>
      <c r="J426" t="e">
        <f t="shared" si="823"/>
        <v>#DIV/0!</v>
      </c>
      <c r="K426" t="e">
        <f t="shared" si="823"/>
        <v>#DIV/0!</v>
      </c>
      <c r="L426" t="e">
        <f t="array" ref="L426">MMULT(MMULT(B426:E426,Rinv_neu),TRANSPOSE(B426:E426))</f>
        <v>#NAME?</v>
      </c>
      <c r="M426" t="e">
        <f t="shared" ref="M426" si="842">(A426-0.5)/N_</f>
        <v>#NAME?</v>
      </c>
      <c r="N426" t="e">
        <f t="shared" ref="N426" si="843">_xlfn.CHISQ.INV(M426,m_)</f>
        <v>#NAME?</v>
      </c>
      <c r="Q426" s="5">
        <f t="shared" si="814"/>
        <v>336</v>
      </c>
      <c r="R426" s="177"/>
      <c r="S426" s="95"/>
      <c r="T426" s="95"/>
      <c r="U426" s="95"/>
      <c r="V426" s="95"/>
      <c r="W426" s="96"/>
      <c r="X426" s="92"/>
      <c r="Y426" s="92"/>
      <c r="Z426" s="96"/>
      <c r="AA426" s="94"/>
      <c r="AB426" s="94"/>
    </row>
    <row r="427" spans="1:28" x14ac:dyDescent="0.25">
      <c r="A427" s="5">
        <f t="shared" si="807"/>
        <v>403</v>
      </c>
      <c r="B427" t="e">
        <f t="shared" si="823"/>
        <v>#DIV/0!</v>
      </c>
      <c r="C427" t="e">
        <f t="shared" si="823"/>
        <v>#DIV/0!</v>
      </c>
      <c r="D427" t="e">
        <f t="shared" si="823"/>
        <v>#DIV/0!</v>
      </c>
      <c r="E427" t="e">
        <f t="shared" si="823"/>
        <v>#DIV/0!</v>
      </c>
      <c r="F427" t="e">
        <f t="shared" si="823"/>
        <v>#DIV/0!</v>
      </c>
      <c r="G427" t="e">
        <f t="shared" si="823"/>
        <v>#DIV/0!</v>
      </c>
      <c r="H427" t="e">
        <f t="shared" si="823"/>
        <v>#DIV/0!</v>
      </c>
      <c r="I427" t="e">
        <f t="shared" si="823"/>
        <v>#DIV/0!</v>
      </c>
      <c r="J427" t="e">
        <f t="shared" si="823"/>
        <v>#DIV/0!</v>
      </c>
      <c r="K427" t="e">
        <f t="shared" si="823"/>
        <v>#DIV/0!</v>
      </c>
      <c r="L427" t="e">
        <f t="array" ref="L427">MMULT(MMULT(B427:E427,Rinv_neu),TRANSPOSE(B427:E427))</f>
        <v>#NAME?</v>
      </c>
      <c r="M427" t="e">
        <f t="shared" ref="M427" si="844">(A427-0.5)/N_</f>
        <v>#NAME?</v>
      </c>
      <c r="N427" t="e">
        <f t="shared" ref="N427" si="845">_xlfn.CHISQ.INV(M427,m_)</f>
        <v>#NAME?</v>
      </c>
      <c r="Q427" s="5">
        <f t="shared" si="814"/>
        <v>337</v>
      </c>
      <c r="R427" s="177"/>
      <c r="S427" s="95"/>
      <c r="T427" s="95"/>
      <c r="U427" s="95"/>
      <c r="V427" s="95"/>
      <c r="W427" s="96"/>
      <c r="X427" s="92"/>
      <c r="Y427" s="92"/>
      <c r="Z427" s="96"/>
      <c r="AA427" s="94"/>
      <c r="AB427" s="94"/>
    </row>
    <row r="428" spans="1:28" x14ac:dyDescent="0.25">
      <c r="A428" s="5">
        <f t="shared" si="807"/>
        <v>404</v>
      </c>
      <c r="B428" t="e">
        <f t="shared" si="823"/>
        <v>#DIV/0!</v>
      </c>
      <c r="C428" t="e">
        <f t="shared" si="823"/>
        <v>#DIV/0!</v>
      </c>
      <c r="D428" t="e">
        <f t="shared" si="823"/>
        <v>#DIV/0!</v>
      </c>
      <c r="E428" t="e">
        <f t="shared" si="823"/>
        <v>#DIV/0!</v>
      </c>
      <c r="F428" t="e">
        <f t="shared" si="823"/>
        <v>#DIV/0!</v>
      </c>
      <c r="G428" t="e">
        <f t="shared" si="823"/>
        <v>#DIV/0!</v>
      </c>
      <c r="H428" t="e">
        <f t="shared" si="823"/>
        <v>#DIV/0!</v>
      </c>
      <c r="I428" t="e">
        <f t="shared" si="823"/>
        <v>#DIV/0!</v>
      </c>
      <c r="J428" t="e">
        <f t="shared" si="823"/>
        <v>#DIV/0!</v>
      </c>
      <c r="K428" t="e">
        <f t="shared" si="823"/>
        <v>#DIV/0!</v>
      </c>
      <c r="L428" t="e">
        <f t="array" ref="L428">MMULT(MMULT(B428:E428,Rinv_neu),TRANSPOSE(B428:E428))</f>
        <v>#NAME?</v>
      </c>
      <c r="M428" t="e">
        <f t="shared" ref="M428" si="846">(A428-0.5)/N_</f>
        <v>#NAME?</v>
      </c>
      <c r="N428" t="e">
        <f t="shared" ref="N428" si="847">_xlfn.CHISQ.INV(M428,m_)</f>
        <v>#NAME?</v>
      </c>
      <c r="Q428" s="5">
        <f t="shared" si="814"/>
        <v>338</v>
      </c>
      <c r="R428" s="177"/>
      <c r="S428" s="95"/>
      <c r="T428" s="95"/>
      <c r="U428" s="95"/>
      <c r="V428" s="95"/>
      <c r="W428" s="96"/>
      <c r="X428" s="92"/>
      <c r="Y428" s="92"/>
      <c r="Z428" s="96"/>
      <c r="AA428" s="94"/>
      <c r="AB428" s="94"/>
    </row>
    <row r="429" spans="1:28" x14ac:dyDescent="0.25">
      <c r="A429" s="5">
        <f t="shared" si="807"/>
        <v>405</v>
      </c>
      <c r="B429" t="e">
        <f t="shared" si="823"/>
        <v>#DIV/0!</v>
      </c>
      <c r="C429" t="e">
        <f t="shared" si="823"/>
        <v>#DIV/0!</v>
      </c>
      <c r="D429" t="e">
        <f t="shared" si="823"/>
        <v>#DIV/0!</v>
      </c>
      <c r="E429" t="e">
        <f t="shared" si="823"/>
        <v>#DIV/0!</v>
      </c>
      <c r="F429" t="e">
        <f t="shared" si="823"/>
        <v>#DIV/0!</v>
      </c>
      <c r="G429" t="e">
        <f t="shared" si="823"/>
        <v>#DIV/0!</v>
      </c>
      <c r="H429" t="e">
        <f t="shared" si="823"/>
        <v>#DIV/0!</v>
      </c>
      <c r="I429" t="e">
        <f t="shared" si="823"/>
        <v>#DIV/0!</v>
      </c>
      <c r="J429" t="e">
        <f t="shared" si="823"/>
        <v>#DIV/0!</v>
      </c>
      <c r="K429" t="e">
        <f t="shared" si="823"/>
        <v>#DIV/0!</v>
      </c>
      <c r="L429" t="e">
        <f t="array" ref="L429">MMULT(MMULT(B429:E429,Rinv_neu),TRANSPOSE(B429:E429))</f>
        <v>#NAME?</v>
      </c>
      <c r="M429" t="e">
        <f t="shared" ref="M429" si="848">(A429-0.5)/N_</f>
        <v>#NAME?</v>
      </c>
      <c r="N429" t="e">
        <f t="shared" ref="N429" si="849">_xlfn.CHISQ.INV(M429,m_)</f>
        <v>#NAME?</v>
      </c>
      <c r="Q429" s="5">
        <f t="shared" si="814"/>
        <v>339</v>
      </c>
      <c r="R429" s="177"/>
      <c r="S429" s="95"/>
      <c r="T429" s="95"/>
      <c r="U429" s="95"/>
      <c r="V429" s="95"/>
      <c r="W429" s="96"/>
      <c r="X429" s="92"/>
      <c r="Y429" s="92"/>
      <c r="Z429" s="96"/>
      <c r="AA429" s="94"/>
      <c r="AB429" s="94"/>
    </row>
    <row r="430" spans="1:28" x14ac:dyDescent="0.25">
      <c r="A430" s="5">
        <f t="shared" si="807"/>
        <v>406</v>
      </c>
      <c r="B430" t="e">
        <f t="shared" si="823"/>
        <v>#DIV/0!</v>
      </c>
      <c r="C430" t="e">
        <f t="shared" si="823"/>
        <v>#DIV/0!</v>
      </c>
      <c r="D430" t="e">
        <f t="shared" si="823"/>
        <v>#DIV/0!</v>
      </c>
      <c r="E430" t="e">
        <f t="shared" si="823"/>
        <v>#DIV/0!</v>
      </c>
      <c r="F430" t="e">
        <f t="shared" si="823"/>
        <v>#DIV/0!</v>
      </c>
      <c r="G430" t="e">
        <f t="shared" si="823"/>
        <v>#DIV/0!</v>
      </c>
      <c r="H430" t="e">
        <f t="shared" si="823"/>
        <v>#DIV/0!</v>
      </c>
      <c r="I430" t="e">
        <f t="shared" si="823"/>
        <v>#DIV/0!</v>
      </c>
      <c r="J430" t="e">
        <f t="shared" si="823"/>
        <v>#DIV/0!</v>
      </c>
      <c r="K430" t="e">
        <f t="shared" si="823"/>
        <v>#DIV/0!</v>
      </c>
      <c r="L430" t="e">
        <f t="array" ref="L430">MMULT(MMULT(B430:E430,Rinv_neu),TRANSPOSE(B430:E430))</f>
        <v>#NAME?</v>
      </c>
      <c r="M430" t="e">
        <f t="shared" ref="M430" si="850">(A430-0.5)/N_</f>
        <v>#NAME?</v>
      </c>
      <c r="N430" t="e">
        <f t="shared" ref="N430" si="851">_xlfn.CHISQ.INV(M430,m_)</f>
        <v>#NAME?</v>
      </c>
      <c r="Q430" s="5">
        <f t="shared" si="814"/>
        <v>340</v>
      </c>
      <c r="R430" s="177"/>
      <c r="S430" s="95"/>
      <c r="T430" s="95"/>
      <c r="U430" s="95"/>
      <c r="V430" s="95"/>
      <c r="W430" s="96"/>
      <c r="X430" s="92"/>
      <c r="Y430" s="92"/>
      <c r="Z430" s="96"/>
      <c r="AA430" s="94"/>
      <c r="AB430" s="94"/>
    </row>
    <row r="431" spans="1:28" x14ac:dyDescent="0.25">
      <c r="A431" s="5">
        <f t="shared" si="807"/>
        <v>407</v>
      </c>
      <c r="B431" t="e">
        <f t="shared" si="823"/>
        <v>#DIV/0!</v>
      </c>
      <c r="C431" t="e">
        <f t="shared" si="823"/>
        <v>#DIV/0!</v>
      </c>
      <c r="D431" t="e">
        <f t="shared" si="823"/>
        <v>#DIV/0!</v>
      </c>
      <c r="E431" t="e">
        <f t="shared" si="823"/>
        <v>#DIV/0!</v>
      </c>
      <c r="F431" t="e">
        <f t="shared" si="823"/>
        <v>#DIV/0!</v>
      </c>
      <c r="G431" t="e">
        <f t="shared" si="823"/>
        <v>#DIV/0!</v>
      </c>
      <c r="H431" t="e">
        <f t="shared" si="823"/>
        <v>#DIV/0!</v>
      </c>
      <c r="I431" t="e">
        <f t="shared" si="823"/>
        <v>#DIV/0!</v>
      </c>
      <c r="J431" t="e">
        <f t="shared" si="823"/>
        <v>#DIV/0!</v>
      </c>
      <c r="K431" t="e">
        <f t="shared" si="823"/>
        <v>#DIV/0!</v>
      </c>
      <c r="L431" t="e">
        <f t="array" ref="L431">MMULT(MMULT(B431:E431,Rinv_neu),TRANSPOSE(B431:E431))</f>
        <v>#NAME?</v>
      </c>
      <c r="M431" t="e">
        <f t="shared" ref="M431" si="852">(A431-0.5)/N_</f>
        <v>#NAME?</v>
      </c>
      <c r="N431" t="e">
        <f t="shared" ref="N431" si="853">_xlfn.CHISQ.INV(M431,m_)</f>
        <v>#NAME?</v>
      </c>
      <c r="Q431" s="5">
        <f t="shared" si="814"/>
        <v>341</v>
      </c>
      <c r="R431" s="177"/>
      <c r="S431" s="95"/>
      <c r="T431" s="95"/>
      <c r="U431" s="95"/>
      <c r="V431" s="95"/>
      <c r="W431" s="96"/>
      <c r="X431" s="92"/>
      <c r="Y431" s="92"/>
      <c r="Z431" s="96"/>
      <c r="AA431" s="94"/>
      <c r="AB431" s="94"/>
    </row>
    <row r="432" spans="1:28" x14ac:dyDescent="0.25">
      <c r="A432" s="5">
        <f t="shared" si="807"/>
        <v>408</v>
      </c>
      <c r="B432" t="e">
        <f t="shared" si="823"/>
        <v>#DIV/0!</v>
      </c>
      <c r="C432" t="e">
        <f t="shared" si="823"/>
        <v>#DIV/0!</v>
      </c>
      <c r="D432" t="e">
        <f t="shared" si="823"/>
        <v>#DIV/0!</v>
      </c>
      <c r="E432" t="e">
        <f t="shared" si="823"/>
        <v>#DIV/0!</v>
      </c>
      <c r="F432" t="e">
        <f t="shared" si="823"/>
        <v>#DIV/0!</v>
      </c>
      <c r="G432" t="e">
        <f t="shared" si="823"/>
        <v>#DIV/0!</v>
      </c>
      <c r="H432" t="e">
        <f t="shared" si="823"/>
        <v>#DIV/0!</v>
      </c>
      <c r="I432" t="e">
        <f t="shared" si="823"/>
        <v>#DIV/0!</v>
      </c>
      <c r="J432" t="e">
        <f t="shared" si="823"/>
        <v>#DIV/0!</v>
      </c>
      <c r="K432" t="e">
        <f t="shared" si="823"/>
        <v>#DIV/0!</v>
      </c>
      <c r="L432" t="e">
        <f t="array" ref="L432">MMULT(MMULT(B432:E432,Rinv_neu),TRANSPOSE(B432:E432))</f>
        <v>#NAME?</v>
      </c>
      <c r="M432" t="e">
        <f t="shared" ref="M432" si="854">(A432-0.5)/N_</f>
        <v>#NAME?</v>
      </c>
      <c r="N432" t="e">
        <f t="shared" ref="N432" si="855">_xlfn.CHISQ.INV(M432,m_)</f>
        <v>#NAME?</v>
      </c>
      <c r="Q432" s="5">
        <f t="shared" si="814"/>
        <v>342</v>
      </c>
      <c r="R432" s="177"/>
      <c r="S432" s="95"/>
      <c r="T432" s="95"/>
      <c r="U432" s="95"/>
      <c r="V432" s="95"/>
      <c r="W432" s="96"/>
      <c r="X432" s="92"/>
      <c r="Y432" s="92"/>
      <c r="Z432" s="96"/>
      <c r="AA432" s="94"/>
      <c r="AB432" s="94"/>
    </row>
    <row r="433" spans="1:28" x14ac:dyDescent="0.25">
      <c r="A433" s="5">
        <f t="shared" si="807"/>
        <v>409</v>
      </c>
      <c r="B433" t="e">
        <f t="shared" ref="B433:K448" si="856">(S499-S$86)/S$87</f>
        <v>#DIV/0!</v>
      </c>
      <c r="C433" t="e">
        <f t="shared" si="856"/>
        <v>#DIV/0!</v>
      </c>
      <c r="D433" t="e">
        <f t="shared" si="856"/>
        <v>#DIV/0!</v>
      </c>
      <c r="E433" t="e">
        <f t="shared" si="856"/>
        <v>#DIV/0!</v>
      </c>
      <c r="F433" t="e">
        <f t="shared" si="856"/>
        <v>#DIV/0!</v>
      </c>
      <c r="G433" t="e">
        <f t="shared" si="856"/>
        <v>#DIV/0!</v>
      </c>
      <c r="H433" t="e">
        <f t="shared" si="856"/>
        <v>#DIV/0!</v>
      </c>
      <c r="I433" t="e">
        <f t="shared" si="856"/>
        <v>#DIV/0!</v>
      </c>
      <c r="J433" t="e">
        <f t="shared" si="856"/>
        <v>#DIV/0!</v>
      </c>
      <c r="K433" t="e">
        <f t="shared" si="856"/>
        <v>#DIV/0!</v>
      </c>
      <c r="L433" t="e">
        <f t="array" ref="L433">MMULT(MMULT(B433:E433,Rinv_neu),TRANSPOSE(B433:E433))</f>
        <v>#NAME?</v>
      </c>
      <c r="M433" t="e">
        <f t="shared" ref="M433" si="857">(A433-0.5)/N_</f>
        <v>#NAME?</v>
      </c>
      <c r="N433" t="e">
        <f t="shared" ref="N433" si="858">_xlfn.CHISQ.INV(M433,m_)</f>
        <v>#NAME?</v>
      </c>
      <c r="Q433" s="5">
        <f t="shared" si="814"/>
        <v>343</v>
      </c>
      <c r="R433" s="177"/>
      <c r="S433" s="95"/>
      <c r="T433" s="95"/>
      <c r="U433" s="95"/>
      <c r="V433" s="95"/>
      <c r="W433" s="96"/>
      <c r="X433" s="92"/>
      <c r="Y433" s="92"/>
      <c r="Z433" s="96"/>
      <c r="AA433" s="94"/>
      <c r="AB433" s="94"/>
    </row>
    <row r="434" spans="1:28" x14ac:dyDescent="0.25">
      <c r="A434" s="5">
        <f t="shared" si="807"/>
        <v>410</v>
      </c>
      <c r="B434" t="e">
        <f t="shared" si="856"/>
        <v>#DIV/0!</v>
      </c>
      <c r="C434" t="e">
        <f t="shared" si="856"/>
        <v>#DIV/0!</v>
      </c>
      <c r="D434" t="e">
        <f t="shared" si="856"/>
        <v>#DIV/0!</v>
      </c>
      <c r="E434" t="e">
        <f t="shared" si="856"/>
        <v>#DIV/0!</v>
      </c>
      <c r="F434" t="e">
        <f t="shared" si="856"/>
        <v>#DIV/0!</v>
      </c>
      <c r="G434" t="e">
        <f t="shared" si="856"/>
        <v>#DIV/0!</v>
      </c>
      <c r="H434" t="e">
        <f t="shared" si="856"/>
        <v>#DIV/0!</v>
      </c>
      <c r="I434" t="e">
        <f t="shared" si="856"/>
        <v>#DIV/0!</v>
      </c>
      <c r="J434" t="e">
        <f t="shared" si="856"/>
        <v>#DIV/0!</v>
      </c>
      <c r="K434" t="e">
        <f t="shared" si="856"/>
        <v>#DIV/0!</v>
      </c>
      <c r="L434" t="e">
        <f t="array" ref="L434">MMULT(MMULT(B434:E434,Rinv_neu),TRANSPOSE(B434:E434))</f>
        <v>#NAME?</v>
      </c>
      <c r="M434" t="e">
        <f t="shared" ref="M434" si="859">(A434-0.5)/N_</f>
        <v>#NAME?</v>
      </c>
      <c r="N434" t="e">
        <f t="shared" ref="N434" si="860">_xlfn.CHISQ.INV(M434,m_)</f>
        <v>#NAME?</v>
      </c>
      <c r="Q434" s="5">
        <f t="shared" si="814"/>
        <v>344</v>
      </c>
      <c r="R434" s="177"/>
      <c r="S434" s="95"/>
      <c r="T434" s="95"/>
      <c r="U434" s="95"/>
      <c r="V434" s="95"/>
      <c r="W434" s="96"/>
      <c r="X434" s="92"/>
      <c r="Y434" s="92"/>
      <c r="Z434" s="96"/>
      <c r="AA434" s="94"/>
      <c r="AB434" s="94"/>
    </row>
    <row r="435" spans="1:28" x14ac:dyDescent="0.25">
      <c r="A435" s="5">
        <f t="shared" si="807"/>
        <v>411</v>
      </c>
      <c r="B435" t="e">
        <f t="shared" si="856"/>
        <v>#DIV/0!</v>
      </c>
      <c r="C435" t="e">
        <f t="shared" si="856"/>
        <v>#DIV/0!</v>
      </c>
      <c r="D435" t="e">
        <f t="shared" si="856"/>
        <v>#DIV/0!</v>
      </c>
      <c r="E435" t="e">
        <f t="shared" si="856"/>
        <v>#DIV/0!</v>
      </c>
      <c r="F435" t="e">
        <f t="shared" si="856"/>
        <v>#DIV/0!</v>
      </c>
      <c r="G435" t="e">
        <f t="shared" si="856"/>
        <v>#DIV/0!</v>
      </c>
      <c r="H435" t="e">
        <f t="shared" si="856"/>
        <v>#DIV/0!</v>
      </c>
      <c r="I435" t="e">
        <f t="shared" si="856"/>
        <v>#DIV/0!</v>
      </c>
      <c r="J435" t="e">
        <f t="shared" si="856"/>
        <v>#DIV/0!</v>
      </c>
      <c r="K435" t="e">
        <f t="shared" si="856"/>
        <v>#DIV/0!</v>
      </c>
      <c r="L435" t="e">
        <f t="array" ref="L435">MMULT(MMULT(B435:E435,Rinv_neu),TRANSPOSE(B435:E435))</f>
        <v>#NAME?</v>
      </c>
      <c r="M435" t="e">
        <f t="shared" ref="M435" si="861">(A435-0.5)/N_</f>
        <v>#NAME?</v>
      </c>
      <c r="N435" t="e">
        <f t="shared" ref="N435" si="862">_xlfn.CHISQ.INV(M435,m_)</f>
        <v>#NAME?</v>
      </c>
      <c r="Q435" s="5">
        <f t="shared" si="814"/>
        <v>345</v>
      </c>
      <c r="R435" s="177"/>
      <c r="S435" s="95"/>
      <c r="T435" s="95"/>
      <c r="U435" s="95"/>
      <c r="V435" s="95"/>
      <c r="W435" s="96"/>
      <c r="X435" s="92"/>
      <c r="Y435" s="92"/>
      <c r="Z435" s="96"/>
      <c r="AA435" s="94"/>
      <c r="AB435" s="94"/>
    </row>
    <row r="436" spans="1:28" x14ac:dyDescent="0.25">
      <c r="A436" s="5">
        <f t="shared" si="807"/>
        <v>412</v>
      </c>
      <c r="B436" t="e">
        <f t="shared" si="856"/>
        <v>#DIV/0!</v>
      </c>
      <c r="C436" t="e">
        <f t="shared" si="856"/>
        <v>#DIV/0!</v>
      </c>
      <c r="D436" t="e">
        <f t="shared" si="856"/>
        <v>#DIV/0!</v>
      </c>
      <c r="E436" t="e">
        <f t="shared" si="856"/>
        <v>#DIV/0!</v>
      </c>
      <c r="F436" t="e">
        <f t="shared" si="856"/>
        <v>#DIV/0!</v>
      </c>
      <c r="G436" t="e">
        <f t="shared" si="856"/>
        <v>#DIV/0!</v>
      </c>
      <c r="H436" t="e">
        <f t="shared" si="856"/>
        <v>#DIV/0!</v>
      </c>
      <c r="I436" t="e">
        <f t="shared" si="856"/>
        <v>#DIV/0!</v>
      </c>
      <c r="J436" t="e">
        <f t="shared" si="856"/>
        <v>#DIV/0!</v>
      </c>
      <c r="K436" t="e">
        <f t="shared" si="856"/>
        <v>#DIV/0!</v>
      </c>
      <c r="L436" t="e">
        <f t="array" ref="L436">MMULT(MMULT(B436:E436,Rinv_neu),TRANSPOSE(B436:E436))</f>
        <v>#NAME?</v>
      </c>
      <c r="M436" t="e">
        <f t="shared" ref="M436" si="863">(A436-0.5)/N_</f>
        <v>#NAME?</v>
      </c>
      <c r="N436" t="e">
        <f t="shared" ref="N436" si="864">_xlfn.CHISQ.INV(M436,m_)</f>
        <v>#NAME?</v>
      </c>
      <c r="Q436" s="5">
        <f t="shared" si="814"/>
        <v>346</v>
      </c>
      <c r="R436" s="177"/>
      <c r="S436" s="95"/>
      <c r="T436" s="95"/>
      <c r="U436" s="95"/>
      <c r="V436" s="95"/>
      <c r="W436" s="96"/>
      <c r="X436" s="92"/>
      <c r="Y436" s="92"/>
      <c r="Z436" s="96"/>
      <c r="AA436" s="94"/>
      <c r="AB436" s="94"/>
    </row>
    <row r="437" spans="1:28" x14ac:dyDescent="0.25">
      <c r="A437" s="5">
        <f t="shared" si="807"/>
        <v>413</v>
      </c>
      <c r="B437" t="e">
        <f t="shared" si="856"/>
        <v>#DIV/0!</v>
      </c>
      <c r="C437" t="e">
        <f t="shared" si="856"/>
        <v>#DIV/0!</v>
      </c>
      <c r="D437" t="e">
        <f t="shared" si="856"/>
        <v>#DIV/0!</v>
      </c>
      <c r="E437" t="e">
        <f t="shared" si="856"/>
        <v>#DIV/0!</v>
      </c>
      <c r="F437" t="e">
        <f t="shared" si="856"/>
        <v>#DIV/0!</v>
      </c>
      <c r="G437" t="e">
        <f t="shared" si="856"/>
        <v>#DIV/0!</v>
      </c>
      <c r="H437" t="e">
        <f t="shared" si="856"/>
        <v>#DIV/0!</v>
      </c>
      <c r="I437" t="e">
        <f t="shared" si="856"/>
        <v>#DIV/0!</v>
      </c>
      <c r="J437" t="e">
        <f t="shared" si="856"/>
        <v>#DIV/0!</v>
      </c>
      <c r="K437" t="e">
        <f t="shared" si="856"/>
        <v>#DIV/0!</v>
      </c>
      <c r="L437" t="e">
        <f t="array" ref="L437">MMULT(MMULT(B437:E437,Rinv_neu),TRANSPOSE(B437:E437))</f>
        <v>#NAME?</v>
      </c>
      <c r="M437" t="e">
        <f t="shared" ref="M437" si="865">(A437-0.5)/N_</f>
        <v>#NAME?</v>
      </c>
      <c r="N437" t="e">
        <f t="shared" ref="N437" si="866">_xlfn.CHISQ.INV(M437,m_)</f>
        <v>#NAME?</v>
      </c>
      <c r="Q437" s="5">
        <f t="shared" si="814"/>
        <v>347</v>
      </c>
      <c r="R437" s="177"/>
      <c r="S437" s="95"/>
      <c r="T437" s="95"/>
      <c r="U437" s="95"/>
      <c r="V437" s="95"/>
      <c r="W437" s="96"/>
      <c r="X437" s="92"/>
      <c r="Y437" s="92"/>
      <c r="Z437" s="96"/>
      <c r="AA437" s="94"/>
      <c r="AB437" s="94"/>
    </row>
    <row r="438" spans="1:28" x14ac:dyDescent="0.25">
      <c r="A438" s="5">
        <f t="shared" si="807"/>
        <v>414</v>
      </c>
      <c r="B438" t="e">
        <f t="shared" si="856"/>
        <v>#DIV/0!</v>
      </c>
      <c r="C438" t="e">
        <f t="shared" si="856"/>
        <v>#DIV/0!</v>
      </c>
      <c r="D438" t="e">
        <f t="shared" si="856"/>
        <v>#DIV/0!</v>
      </c>
      <c r="E438" t="e">
        <f t="shared" si="856"/>
        <v>#DIV/0!</v>
      </c>
      <c r="F438" t="e">
        <f t="shared" si="856"/>
        <v>#DIV/0!</v>
      </c>
      <c r="G438" t="e">
        <f t="shared" si="856"/>
        <v>#DIV/0!</v>
      </c>
      <c r="H438" t="e">
        <f t="shared" si="856"/>
        <v>#DIV/0!</v>
      </c>
      <c r="I438" t="e">
        <f t="shared" si="856"/>
        <v>#DIV/0!</v>
      </c>
      <c r="J438" t="e">
        <f t="shared" si="856"/>
        <v>#DIV/0!</v>
      </c>
      <c r="K438" t="e">
        <f t="shared" si="856"/>
        <v>#DIV/0!</v>
      </c>
      <c r="L438" t="e">
        <f t="array" ref="L438">MMULT(MMULT(B438:E438,Rinv_neu),TRANSPOSE(B438:E438))</f>
        <v>#NAME?</v>
      </c>
      <c r="M438" t="e">
        <f t="shared" ref="M438" si="867">(A438-0.5)/N_</f>
        <v>#NAME?</v>
      </c>
      <c r="N438" t="e">
        <f t="shared" ref="N438" si="868">_xlfn.CHISQ.INV(M438,m_)</f>
        <v>#NAME?</v>
      </c>
      <c r="Q438" s="5">
        <f t="shared" si="814"/>
        <v>348</v>
      </c>
      <c r="R438" s="177"/>
      <c r="S438" s="95"/>
      <c r="T438" s="95"/>
      <c r="U438" s="95"/>
      <c r="V438" s="95"/>
      <c r="W438" s="96"/>
      <c r="X438" s="92"/>
      <c r="Y438" s="92"/>
      <c r="Z438" s="96"/>
      <c r="AA438" s="94"/>
      <c r="AB438" s="94"/>
    </row>
    <row r="439" spans="1:28" x14ac:dyDescent="0.25">
      <c r="A439" s="5">
        <f t="shared" si="807"/>
        <v>415</v>
      </c>
      <c r="B439" t="e">
        <f t="shared" si="856"/>
        <v>#DIV/0!</v>
      </c>
      <c r="C439" t="e">
        <f t="shared" si="856"/>
        <v>#DIV/0!</v>
      </c>
      <c r="D439" t="e">
        <f t="shared" si="856"/>
        <v>#DIV/0!</v>
      </c>
      <c r="E439" t="e">
        <f t="shared" si="856"/>
        <v>#DIV/0!</v>
      </c>
      <c r="F439" t="e">
        <f t="shared" si="856"/>
        <v>#DIV/0!</v>
      </c>
      <c r="G439" t="e">
        <f t="shared" si="856"/>
        <v>#DIV/0!</v>
      </c>
      <c r="H439" t="e">
        <f t="shared" si="856"/>
        <v>#DIV/0!</v>
      </c>
      <c r="I439" t="e">
        <f t="shared" si="856"/>
        <v>#DIV/0!</v>
      </c>
      <c r="J439" t="e">
        <f t="shared" si="856"/>
        <v>#DIV/0!</v>
      </c>
      <c r="K439" t="e">
        <f t="shared" si="856"/>
        <v>#DIV/0!</v>
      </c>
      <c r="L439" t="e">
        <f t="array" ref="L439">MMULT(MMULT(B439:E439,Rinv_neu),TRANSPOSE(B439:E439))</f>
        <v>#NAME?</v>
      </c>
      <c r="M439" t="e">
        <f t="shared" ref="M439" si="869">(A439-0.5)/N_</f>
        <v>#NAME?</v>
      </c>
      <c r="N439" t="e">
        <f t="shared" ref="N439" si="870">_xlfn.CHISQ.INV(M439,m_)</f>
        <v>#NAME?</v>
      </c>
      <c r="Q439" s="5">
        <f t="shared" si="814"/>
        <v>349</v>
      </c>
      <c r="R439" s="177"/>
      <c r="S439" s="95"/>
      <c r="T439" s="95"/>
      <c r="U439" s="95"/>
      <c r="V439" s="95"/>
      <c r="W439" s="96"/>
      <c r="X439" s="92"/>
      <c r="Y439" s="92"/>
      <c r="Z439" s="96"/>
      <c r="AA439" s="94"/>
      <c r="AB439" s="94"/>
    </row>
    <row r="440" spans="1:28" x14ac:dyDescent="0.25">
      <c r="A440" s="5">
        <f t="shared" si="807"/>
        <v>416</v>
      </c>
      <c r="B440" t="e">
        <f t="shared" si="856"/>
        <v>#DIV/0!</v>
      </c>
      <c r="C440" t="e">
        <f t="shared" si="856"/>
        <v>#DIV/0!</v>
      </c>
      <c r="D440" t="e">
        <f t="shared" si="856"/>
        <v>#DIV/0!</v>
      </c>
      <c r="E440" t="e">
        <f t="shared" si="856"/>
        <v>#DIV/0!</v>
      </c>
      <c r="F440" t="e">
        <f t="shared" si="856"/>
        <v>#DIV/0!</v>
      </c>
      <c r="G440" t="e">
        <f t="shared" si="856"/>
        <v>#DIV/0!</v>
      </c>
      <c r="H440" t="e">
        <f t="shared" si="856"/>
        <v>#DIV/0!</v>
      </c>
      <c r="I440" t="e">
        <f t="shared" si="856"/>
        <v>#DIV/0!</v>
      </c>
      <c r="J440" t="e">
        <f t="shared" si="856"/>
        <v>#DIV/0!</v>
      </c>
      <c r="K440" t="e">
        <f t="shared" si="856"/>
        <v>#DIV/0!</v>
      </c>
      <c r="L440" t="e">
        <f t="array" ref="L440">MMULT(MMULT(B440:E440,Rinv_neu),TRANSPOSE(B440:E440))</f>
        <v>#NAME?</v>
      </c>
      <c r="M440" t="e">
        <f t="shared" ref="M440" si="871">(A440-0.5)/N_</f>
        <v>#NAME?</v>
      </c>
      <c r="N440" t="e">
        <f t="shared" ref="N440" si="872">_xlfn.CHISQ.INV(M440,m_)</f>
        <v>#NAME?</v>
      </c>
      <c r="Q440" s="5">
        <f t="shared" si="814"/>
        <v>350</v>
      </c>
      <c r="R440" s="177"/>
      <c r="S440" s="95"/>
      <c r="T440" s="95"/>
      <c r="U440" s="95"/>
      <c r="V440" s="95"/>
      <c r="W440" s="96"/>
      <c r="X440" s="92"/>
      <c r="Y440" s="92"/>
      <c r="Z440" s="96"/>
      <c r="AA440" s="94"/>
      <c r="AB440" s="94"/>
    </row>
    <row r="441" spans="1:28" x14ac:dyDescent="0.25">
      <c r="A441" s="5">
        <f t="shared" si="807"/>
        <v>417</v>
      </c>
      <c r="B441" t="e">
        <f t="shared" si="856"/>
        <v>#DIV/0!</v>
      </c>
      <c r="C441" t="e">
        <f t="shared" si="856"/>
        <v>#DIV/0!</v>
      </c>
      <c r="D441" t="e">
        <f t="shared" si="856"/>
        <v>#DIV/0!</v>
      </c>
      <c r="E441" t="e">
        <f t="shared" si="856"/>
        <v>#DIV/0!</v>
      </c>
      <c r="F441" t="e">
        <f t="shared" si="856"/>
        <v>#DIV/0!</v>
      </c>
      <c r="G441" t="e">
        <f t="shared" si="856"/>
        <v>#DIV/0!</v>
      </c>
      <c r="H441" t="e">
        <f t="shared" si="856"/>
        <v>#DIV/0!</v>
      </c>
      <c r="I441" t="e">
        <f t="shared" si="856"/>
        <v>#DIV/0!</v>
      </c>
      <c r="J441" t="e">
        <f t="shared" si="856"/>
        <v>#DIV/0!</v>
      </c>
      <c r="K441" t="e">
        <f t="shared" si="856"/>
        <v>#DIV/0!</v>
      </c>
      <c r="L441" t="e">
        <f t="array" ref="L441">MMULT(MMULT(B441:E441,Rinv_neu),TRANSPOSE(B441:E441))</f>
        <v>#NAME?</v>
      </c>
      <c r="M441" t="e">
        <f t="shared" ref="M441" si="873">(A441-0.5)/N_</f>
        <v>#NAME?</v>
      </c>
      <c r="N441" t="e">
        <f t="shared" ref="N441" si="874">_xlfn.CHISQ.INV(M441,m_)</f>
        <v>#NAME?</v>
      </c>
      <c r="Q441" s="5">
        <f t="shared" si="814"/>
        <v>351</v>
      </c>
      <c r="R441" s="177"/>
      <c r="S441" s="95"/>
      <c r="T441" s="95"/>
      <c r="U441" s="95"/>
      <c r="V441" s="95"/>
      <c r="W441" s="96"/>
      <c r="X441" s="92"/>
      <c r="Y441" s="92"/>
      <c r="Z441" s="96"/>
      <c r="AA441" s="94"/>
      <c r="AB441" s="94"/>
    </row>
    <row r="442" spans="1:28" x14ac:dyDescent="0.25">
      <c r="A442" s="5">
        <f t="shared" si="807"/>
        <v>418</v>
      </c>
      <c r="B442" t="e">
        <f t="shared" si="856"/>
        <v>#DIV/0!</v>
      </c>
      <c r="C442" t="e">
        <f t="shared" si="856"/>
        <v>#DIV/0!</v>
      </c>
      <c r="D442" t="e">
        <f t="shared" si="856"/>
        <v>#DIV/0!</v>
      </c>
      <c r="E442" t="e">
        <f t="shared" si="856"/>
        <v>#DIV/0!</v>
      </c>
      <c r="F442" t="e">
        <f t="shared" si="856"/>
        <v>#DIV/0!</v>
      </c>
      <c r="G442" t="e">
        <f t="shared" si="856"/>
        <v>#DIV/0!</v>
      </c>
      <c r="H442" t="e">
        <f t="shared" si="856"/>
        <v>#DIV/0!</v>
      </c>
      <c r="I442" t="e">
        <f t="shared" si="856"/>
        <v>#DIV/0!</v>
      </c>
      <c r="J442" t="e">
        <f t="shared" si="856"/>
        <v>#DIV/0!</v>
      </c>
      <c r="K442" t="e">
        <f t="shared" si="856"/>
        <v>#DIV/0!</v>
      </c>
      <c r="L442" t="e">
        <f t="array" ref="L442">MMULT(MMULT(B442:E442,Rinv_neu),TRANSPOSE(B442:E442))</f>
        <v>#NAME?</v>
      </c>
      <c r="M442" t="e">
        <f t="shared" ref="M442" si="875">(A442-0.5)/N_</f>
        <v>#NAME?</v>
      </c>
      <c r="N442" t="e">
        <f t="shared" ref="N442" si="876">_xlfn.CHISQ.INV(M442,m_)</f>
        <v>#NAME?</v>
      </c>
      <c r="Q442" s="5">
        <f t="shared" si="814"/>
        <v>352</v>
      </c>
      <c r="R442" s="177"/>
      <c r="S442" s="95"/>
      <c r="T442" s="95"/>
      <c r="U442" s="95"/>
      <c r="V442" s="95"/>
      <c r="W442" s="96"/>
      <c r="X442" s="92"/>
      <c r="Y442" s="92"/>
      <c r="Z442" s="96"/>
      <c r="AA442" s="94"/>
      <c r="AB442" s="94"/>
    </row>
    <row r="443" spans="1:28" x14ac:dyDescent="0.25">
      <c r="A443" s="5">
        <f t="shared" si="807"/>
        <v>419</v>
      </c>
      <c r="B443" t="e">
        <f t="shared" si="856"/>
        <v>#DIV/0!</v>
      </c>
      <c r="C443" t="e">
        <f t="shared" si="856"/>
        <v>#DIV/0!</v>
      </c>
      <c r="D443" t="e">
        <f t="shared" si="856"/>
        <v>#DIV/0!</v>
      </c>
      <c r="E443" t="e">
        <f t="shared" si="856"/>
        <v>#DIV/0!</v>
      </c>
      <c r="F443" t="e">
        <f t="shared" si="856"/>
        <v>#DIV/0!</v>
      </c>
      <c r="G443" t="e">
        <f t="shared" si="856"/>
        <v>#DIV/0!</v>
      </c>
      <c r="H443" t="e">
        <f t="shared" si="856"/>
        <v>#DIV/0!</v>
      </c>
      <c r="I443" t="e">
        <f t="shared" si="856"/>
        <v>#DIV/0!</v>
      </c>
      <c r="J443" t="e">
        <f t="shared" si="856"/>
        <v>#DIV/0!</v>
      </c>
      <c r="K443" t="e">
        <f t="shared" si="856"/>
        <v>#DIV/0!</v>
      </c>
      <c r="L443" t="e">
        <f t="array" ref="L443">MMULT(MMULT(B443:E443,Rinv_neu),TRANSPOSE(B443:E443))</f>
        <v>#NAME?</v>
      </c>
      <c r="M443" t="e">
        <f t="shared" ref="M443" si="877">(A443-0.5)/N_</f>
        <v>#NAME?</v>
      </c>
      <c r="N443" t="e">
        <f t="shared" ref="N443" si="878">_xlfn.CHISQ.INV(M443,m_)</f>
        <v>#NAME?</v>
      </c>
      <c r="Q443" s="5">
        <f t="shared" si="814"/>
        <v>353</v>
      </c>
      <c r="R443" s="177"/>
      <c r="S443" s="95"/>
      <c r="T443" s="95"/>
      <c r="U443" s="95"/>
      <c r="V443" s="95"/>
      <c r="W443" s="96"/>
      <c r="X443" s="92"/>
      <c r="Y443" s="92"/>
      <c r="Z443" s="96"/>
      <c r="AA443" s="94"/>
      <c r="AB443" s="94"/>
    </row>
    <row r="444" spans="1:28" x14ac:dyDescent="0.25">
      <c r="A444" s="5">
        <f t="shared" si="807"/>
        <v>420</v>
      </c>
      <c r="B444" t="e">
        <f t="shared" si="856"/>
        <v>#DIV/0!</v>
      </c>
      <c r="C444" t="e">
        <f t="shared" si="856"/>
        <v>#DIV/0!</v>
      </c>
      <c r="D444" t="e">
        <f t="shared" si="856"/>
        <v>#DIV/0!</v>
      </c>
      <c r="E444" t="e">
        <f t="shared" si="856"/>
        <v>#DIV/0!</v>
      </c>
      <c r="F444" t="e">
        <f t="shared" si="856"/>
        <v>#DIV/0!</v>
      </c>
      <c r="G444" t="e">
        <f t="shared" si="856"/>
        <v>#DIV/0!</v>
      </c>
      <c r="H444" t="e">
        <f t="shared" si="856"/>
        <v>#DIV/0!</v>
      </c>
      <c r="I444" t="e">
        <f t="shared" si="856"/>
        <v>#DIV/0!</v>
      </c>
      <c r="J444" t="e">
        <f t="shared" si="856"/>
        <v>#DIV/0!</v>
      </c>
      <c r="K444" t="e">
        <f t="shared" si="856"/>
        <v>#DIV/0!</v>
      </c>
      <c r="L444" t="e">
        <f t="array" ref="L444">MMULT(MMULT(B444:E444,Rinv_neu),TRANSPOSE(B444:E444))</f>
        <v>#NAME?</v>
      </c>
      <c r="M444" t="e">
        <f t="shared" ref="M444" si="879">(A444-0.5)/N_</f>
        <v>#NAME?</v>
      </c>
      <c r="N444" t="e">
        <f t="shared" ref="N444" si="880">_xlfn.CHISQ.INV(M444,m_)</f>
        <v>#NAME?</v>
      </c>
      <c r="Q444" s="5">
        <f t="shared" si="814"/>
        <v>354</v>
      </c>
      <c r="R444" s="177"/>
      <c r="S444" s="95"/>
      <c r="T444" s="95"/>
      <c r="U444" s="95"/>
      <c r="V444" s="95"/>
      <c r="W444" s="96"/>
      <c r="X444" s="92"/>
      <c r="Y444" s="92"/>
      <c r="Z444" s="96"/>
      <c r="AA444" s="94"/>
      <c r="AB444" s="94"/>
    </row>
    <row r="445" spans="1:28" x14ac:dyDescent="0.25">
      <c r="A445" s="5">
        <f t="shared" si="807"/>
        <v>421</v>
      </c>
      <c r="B445" t="e">
        <f t="shared" si="856"/>
        <v>#DIV/0!</v>
      </c>
      <c r="C445" t="e">
        <f t="shared" si="856"/>
        <v>#DIV/0!</v>
      </c>
      <c r="D445" t="e">
        <f t="shared" si="856"/>
        <v>#DIV/0!</v>
      </c>
      <c r="E445" t="e">
        <f t="shared" si="856"/>
        <v>#DIV/0!</v>
      </c>
      <c r="F445" t="e">
        <f t="shared" si="856"/>
        <v>#DIV/0!</v>
      </c>
      <c r="G445" t="e">
        <f t="shared" si="856"/>
        <v>#DIV/0!</v>
      </c>
      <c r="H445" t="e">
        <f t="shared" si="856"/>
        <v>#DIV/0!</v>
      </c>
      <c r="I445" t="e">
        <f t="shared" si="856"/>
        <v>#DIV/0!</v>
      </c>
      <c r="J445" t="e">
        <f t="shared" si="856"/>
        <v>#DIV/0!</v>
      </c>
      <c r="K445" t="e">
        <f t="shared" si="856"/>
        <v>#DIV/0!</v>
      </c>
      <c r="L445" t="e">
        <f t="array" ref="L445">MMULT(MMULT(B445:E445,Rinv_neu),TRANSPOSE(B445:E445))</f>
        <v>#NAME?</v>
      </c>
      <c r="M445" t="e">
        <f t="shared" ref="M445" si="881">(A445-0.5)/N_</f>
        <v>#NAME?</v>
      </c>
      <c r="N445" t="e">
        <f t="shared" ref="N445" si="882">_xlfn.CHISQ.INV(M445,m_)</f>
        <v>#NAME?</v>
      </c>
      <c r="Q445" s="5">
        <f t="shared" si="814"/>
        <v>355</v>
      </c>
      <c r="R445" s="177"/>
      <c r="S445" s="95"/>
      <c r="T445" s="95"/>
      <c r="U445" s="95"/>
      <c r="V445" s="95"/>
      <c r="W445" s="96"/>
      <c r="X445" s="92"/>
      <c r="Y445" s="92"/>
      <c r="Z445" s="96"/>
      <c r="AA445" s="94"/>
      <c r="AB445" s="94"/>
    </row>
    <row r="446" spans="1:28" x14ac:dyDescent="0.25">
      <c r="A446" s="5">
        <f t="shared" si="807"/>
        <v>422</v>
      </c>
      <c r="B446" t="e">
        <f t="shared" si="856"/>
        <v>#DIV/0!</v>
      </c>
      <c r="C446" t="e">
        <f t="shared" si="856"/>
        <v>#DIV/0!</v>
      </c>
      <c r="D446" t="e">
        <f t="shared" si="856"/>
        <v>#DIV/0!</v>
      </c>
      <c r="E446" t="e">
        <f t="shared" si="856"/>
        <v>#DIV/0!</v>
      </c>
      <c r="F446" t="e">
        <f t="shared" si="856"/>
        <v>#DIV/0!</v>
      </c>
      <c r="G446" t="e">
        <f t="shared" si="856"/>
        <v>#DIV/0!</v>
      </c>
      <c r="H446" t="e">
        <f t="shared" si="856"/>
        <v>#DIV/0!</v>
      </c>
      <c r="I446" t="e">
        <f t="shared" si="856"/>
        <v>#DIV/0!</v>
      </c>
      <c r="J446" t="e">
        <f t="shared" si="856"/>
        <v>#DIV/0!</v>
      </c>
      <c r="K446" t="e">
        <f t="shared" si="856"/>
        <v>#DIV/0!</v>
      </c>
      <c r="L446" t="e">
        <f t="array" ref="L446">MMULT(MMULT(B446:E446,Rinv_neu),TRANSPOSE(B446:E446))</f>
        <v>#NAME?</v>
      </c>
      <c r="M446" t="e">
        <f t="shared" ref="M446" si="883">(A446-0.5)/N_</f>
        <v>#NAME?</v>
      </c>
      <c r="N446" t="e">
        <f t="shared" ref="N446" si="884">_xlfn.CHISQ.INV(M446,m_)</f>
        <v>#NAME?</v>
      </c>
      <c r="Q446" s="5">
        <f t="shared" si="814"/>
        <v>356</v>
      </c>
      <c r="R446" s="177"/>
      <c r="S446" s="95"/>
      <c r="T446" s="95"/>
      <c r="U446" s="95"/>
      <c r="V446" s="95"/>
      <c r="W446" s="96"/>
      <c r="X446" s="92"/>
      <c r="Y446" s="92"/>
      <c r="Z446" s="96"/>
      <c r="AA446" s="94"/>
      <c r="AB446" s="94"/>
    </row>
    <row r="447" spans="1:28" x14ac:dyDescent="0.25">
      <c r="A447" s="5">
        <f t="shared" si="807"/>
        <v>423</v>
      </c>
      <c r="B447" t="e">
        <f t="shared" si="856"/>
        <v>#DIV/0!</v>
      </c>
      <c r="C447" t="e">
        <f t="shared" si="856"/>
        <v>#DIV/0!</v>
      </c>
      <c r="D447" t="e">
        <f t="shared" si="856"/>
        <v>#DIV/0!</v>
      </c>
      <c r="E447" t="e">
        <f t="shared" si="856"/>
        <v>#DIV/0!</v>
      </c>
      <c r="F447" t="e">
        <f t="shared" si="856"/>
        <v>#DIV/0!</v>
      </c>
      <c r="G447" t="e">
        <f t="shared" si="856"/>
        <v>#DIV/0!</v>
      </c>
      <c r="H447" t="e">
        <f t="shared" si="856"/>
        <v>#DIV/0!</v>
      </c>
      <c r="I447" t="e">
        <f t="shared" si="856"/>
        <v>#DIV/0!</v>
      </c>
      <c r="J447" t="e">
        <f t="shared" si="856"/>
        <v>#DIV/0!</v>
      </c>
      <c r="K447" t="e">
        <f t="shared" si="856"/>
        <v>#DIV/0!</v>
      </c>
      <c r="L447" t="e">
        <f t="array" ref="L447">MMULT(MMULT(B447:E447,Rinv_neu),TRANSPOSE(B447:E447))</f>
        <v>#NAME?</v>
      </c>
      <c r="M447" t="e">
        <f t="shared" ref="M447" si="885">(A447-0.5)/N_</f>
        <v>#NAME?</v>
      </c>
      <c r="N447" t="e">
        <f t="shared" ref="N447" si="886">_xlfn.CHISQ.INV(M447,m_)</f>
        <v>#NAME?</v>
      </c>
      <c r="Q447" s="5">
        <f t="shared" si="814"/>
        <v>357</v>
      </c>
      <c r="R447" s="177"/>
      <c r="S447" s="95"/>
      <c r="T447" s="95"/>
      <c r="U447" s="95"/>
      <c r="V447" s="95"/>
      <c r="W447" s="96"/>
      <c r="X447" s="92"/>
      <c r="Y447" s="92"/>
      <c r="Z447" s="96"/>
      <c r="AA447" s="94"/>
      <c r="AB447" s="94"/>
    </row>
    <row r="448" spans="1:28" x14ac:dyDescent="0.25">
      <c r="A448" s="5">
        <f t="shared" si="807"/>
        <v>424</v>
      </c>
      <c r="B448" t="e">
        <f t="shared" si="856"/>
        <v>#DIV/0!</v>
      </c>
      <c r="C448" t="e">
        <f t="shared" si="856"/>
        <v>#DIV/0!</v>
      </c>
      <c r="D448" t="e">
        <f t="shared" si="856"/>
        <v>#DIV/0!</v>
      </c>
      <c r="E448" t="e">
        <f t="shared" si="856"/>
        <v>#DIV/0!</v>
      </c>
      <c r="F448" t="e">
        <f t="shared" si="856"/>
        <v>#DIV/0!</v>
      </c>
      <c r="G448" t="e">
        <f t="shared" si="856"/>
        <v>#DIV/0!</v>
      </c>
      <c r="H448" t="e">
        <f t="shared" si="856"/>
        <v>#DIV/0!</v>
      </c>
      <c r="I448" t="e">
        <f t="shared" si="856"/>
        <v>#DIV/0!</v>
      </c>
      <c r="J448" t="e">
        <f t="shared" si="856"/>
        <v>#DIV/0!</v>
      </c>
      <c r="K448" t="e">
        <f t="shared" si="856"/>
        <v>#DIV/0!</v>
      </c>
      <c r="L448" t="e">
        <f t="array" ref="L448">MMULT(MMULT(B448:E448,Rinv_neu),TRANSPOSE(B448:E448))</f>
        <v>#NAME?</v>
      </c>
      <c r="M448" t="e">
        <f t="shared" ref="M448" si="887">(A448-0.5)/N_</f>
        <v>#NAME?</v>
      </c>
      <c r="N448" t="e">
        <f t="shared" ref="N448" si="888">_xlfn.CHISQ.INV(M448,m_)</f>
        <v>#NAME?</v>
      </c>
      <c r="Q448" s="5">
        <f t="shared" si="814"/>
        <v>358</v>
      </c>
      <c r="R448" s="177"/>
      <c r="S448" s="95"/>
      <c r="T448" s="95"/>
      <c r="U448" s="95"/>
      <c r="V448" s="95"/>
      <c r="W448" s="96"/>
      <c r="X448" s="92"/>
      <c r="Y448" s="92"/>
      <c r="Z448" s="96"/>
      <c r="AA448" s="94"/>
      <c r="AB448" s="94"/>
    </row>
    <row r="449" spans="1:28" x14ac:dyDescent="0.25">
      <c r="A449" s="5">
        <f t="shared" si="807"/>
        <v>425</v>
      </c>
      <c r="B449" t="e">
        <f t="shared" ref="B449:K464" si="889">(S515-S$86)/S$87</f>
        <v>#DIV/0!</v>
      </c>
      <c r="C449" t="e">
        <f t="shared" si="889"/>
        <v>#DIV/0!</v>
      </c>
      <c r="D449" t="e">
        <f t="shared" si="889"/>
        <v>#DIV/0!</v>
      </c>
      <c r="E449" t="e">
        <f t="shared" si="889"/>
        <v>#DIV/0!</v>
      </c>
      <c r="F449" t="e">
        <f t="shared" si="889"/>
        <v>#DIV/0!</v>
      </c>
      <c r="G449" t="e">
        <f t="shared" si="889"/>
        <v>#DIV/0!</v>
      </c>
      <c r="H449" t="e">
        <f t="shared" si="889"/>
        <v>#DIV/0!</v>
      </c>
      <c r="I449" t="e">
        <f t="shared" si="889"/>
        <v>#DIV/0!</v>
      </c>
      <c r="J449" t="e">
        <f t="shared" si="889"/>
        <v>#DIV/0!</v>
      </c>
      <c r="K449" t="e">
        <f t="shared" si="889"/>
        <v>#DIV/0!</v>
      </c>
      <c r="L449" t="e">
        <f t="array" ref="L449">MMULT(MMULT(B449:E449,Rinv_neu),TRANSPOSE(B449:E449))</f>
        <v>#NAME?</v>
      </c>
      <c r="M449" t="e">
        <f t="shared" ref="M449" si="890">(A449-0.5)/N_</f>
        <v>#NAME?</v>
      </c>
      <c r="N449" t="e">
        <f t="shared" ref="N449" si="891">_xlfn.CHISQ.INV(M449,m_)</f>
        <v>#NAME?</v>
      </c>
      <c r="Q449" s="5">
        <f t="shared" si="814"/>
        <v>359</v>
      </c>
      <c r="R449" s="177"/>
      <c r="S449" s="95"/>
      <c r="T449" s="95"/>
      <c r="U449" s="95"/>
      <c r="V449" s="95"/>
      <c r="W449" s="96"/>
      <c r="X449" s="92"/>
      <c r="Y449" s="92"/>
      <c r="Z449" s="96"/>
      <c r="AA449" s="94"/>
      <c r="AB449" s="94"/>
    </row>
    <row r="450" spans="1:28" x14ac:dyDescent="0.25">
      <c r="A450" s="5">
        <f t="shared" si="807"/>
        <v>426</v>
      </c>
      <c r="B450" t="e">
        <f t="shared" si="889"/>
        <v>#DIV/0!</v>
      </c>
      <c r="C450" t="e">
        <f t="shared" si="889"/>
        <v>#DIV/0!</v>
      </c>
      <c r="D450" t="e">
        <f t="shared" si="889"/>
        <v>#DIV/0!</v>
      </c>
      <c r="E450" t="e">
        <f t="shared" si="889"/>
        <v>#DIV/0!</v>
      </c>
      <c r="F450" t="e">
        <f t="shared" si="889"/>
        <v>#DIV/0!</v>
      </c>
      <c r="G450" t="e">
        <f t="shared" si="889"/>
        <v>#DIV/0!</v>
      </c>
      <c r="H450" t="e">
        <f t="shared" si="889"/>
        <v>#DIV/0!</v>
      </c>
      <c r="I450" t="e">
        <f t="shared" si="889"/>
        <v>#DIV/0!</v>
      </c>
      <c r="J450" t="e">
        <f t="shared" si="889"/>
        <v>#DIV/0!</v>
      </c>
      <c r="K450" t="e">
        <f t="shared" si="889"/>
        <v>#DIV/0!</v>
      </c>
      <c r="L450" t="e">
        <f t="array" ref="L450">MMULT(MMULT(B450:E450,Rinv_neu),TRANSPOSE(B450:E450))</f>
        <v>#NAME?</v>
      </c>
      <c r="M450" t="e">
        <f t="shared" ref="M450" si="892">(A450-0.5)/N_</f>
        <v>#NAME?</v>
      </c>
      <c r="N450" t="e">
        <f t="shared" ref="N450" si="893">_xlfn.CHISQ.INV(M450,m_)</f>
        <v>#NAME?</v>
      </c>
      <c r="Q450" s="5">
        <f t="shared" si="814"/>
        <v>360</v>
      </c>
      <c r="R450" s="177"/>
      <c r="S450" s="95"/>
      <c r="T450" s="95"/>
      <c r="U450" s="95"/>
      <c r="V450" s="95"/>
      <c r="W450" s="96"/>
      <c r="X450" s="92"/>
      <c r="Y450" s="92"/>
      <c r="Z450" s="96"/>
      <c r="AA450" s="94"/>
      <c r="AB450" s="94"/>
    </row>
    <row r="451" spans="1:28" x14ac:dyDescent="0.25">
      <c r="A451" s="5">
        <f t="shared" si="807"/>
        <v>427</v>
      </c>
      <c r="B451" t="e">
        <f t="shared" si="889"/>
        <v>#DIV/0!</v>
      </c>
      <c r="C451" t="e">
        <f t="shared" si="889"/>
        <v>#DIV/0!</v>
      </c>
      <c r="D451" t="e">
        <f t="shared" si="889"/>
        <v>#DIV/0!</v>
      </c>
      <c r="E451" t="e">
        <f t="shared" si="889"/>
        <v>#DIV/0!</v>
      </c>
      <c r="F451" t="e">
        <f t="shared" si="889"/>
        <v>#DIV/0!</v>
      </c>
      <c r="G451" t="e">
        <f t="shared" si="889"/>
        <v>#DIV/0!</v>
      </c>
      <c r="H451" t="e">
        <f t="shared" si="889"/>
        <v>#DIV/0!</v>
      </c>
      <c r="I451" t="e">
        <f t="shared" si="889"/>
        <v>#DIV/0!</v>
      </c>
      <c r="J451" t="e">
        <f t="shared" si="889"/>
        <v>#DIV/0!</v>
      </c>
      <c r="K451" t="e">
        <f t="shared" si="889"/>
        <v>#DIV/0!</v>
      </c>
      <c r="L451" t="e">
        <f t="array" ref="L451">MMULT(MMULT(B451:E451,Rinv_neu),TRANSPOSE(B451:E451))</f>
        <v>#NAME?</v>
      </c>
      <c r="M451" t="e">
        <f t="shared" ref="M451" si="894">(A451-0.5)/N_</f>
        <v>#NAME?</v>
      </c>
      <c r="N451" t="e">
        <f t="shared" ref="N451" si="895">_xlfn.CHISQ.INV(M451,m_)</f>
        <v>#NAME?</v>
      </c>
      <c r="Q451" s="5">
        <f t="shared" si="814"/>
        <v>361</v>
      </c>
      <c r="R451" s="177"/>
      <c r="S451" s="95"/>
      <c r="T451" s="95"/>
      <c r="U451" s="95"/>
      <c r="V451" s="95"/>
      <c r="W451" s="96"/>
      <c r="X451" s="92"/>
      <c r="Y451" s="92"/>
      <c r="Z451" s="96"/>
      <c r="AA451" s="94"/>
      <c r="AB451" s="94"/>
    </row>
    <row r="452" spans="1:28" x14ac:dyDescent="0.25">
      <c r="A452" s="5">
        <f t="shared" si="807"/>
        <v>428</v>
      </c>
      <c r="B452" t="e">
        <f t="shared" si="889"/>
        <v>#DIV/0!</v>
      </c>
      <c r="C452" t="e">
        <f t="shared" si="889"/>
        <v>#DIV/0!</v>
      </c>
      <c r="D452" t="e">
        <f t="shared" si="889"/>
        <v>#DIV/0!</v>
      </c>
      <c r="E452" t="e">
        <f t="shared" si="889"/>
        <v>#DIV/0!</v>
      </c>
      <c r="F452" t="e">
        <f t="shared" si="889"/>
        <v>#DIV/0!</v>
      </c>
      <c r="G452" t="e">
        <f t="shared" si="889"/>
        <v>#DIV/0!</v>
      </c>
      <c r="H452" t="e">
        <f t="shared" si="889"/>
        <v>#DIV/0!</v>
      </c>
      <c r="I452" t="e">
        <f t="shared" si="889"/>
        <v>#DIV/0!</v>
      </c>
      <c r="J452" t="e">
        <f t="shared" si="889"/>
        <v>#DIV/0!</v>
      </c>
      <c r="K452" t="e">
        <f t="shared" si="889"/>
        <v>#DIV/0!</v>
      </c>
      <c r="L452" t="e">
        <f t="array" ref="L452">MMULT(MMULT(B452:E452,Rinv_neu),TRANSPOSE(B452:E452))</f>
        <v>#NAME?</v>
      </c>
      <c r="M452" t="e">
        <f t="shared" ref="M452" si="896">(A452-0.5)/N_</f>
        <v>#NAME?</v>
      </c>
      <c r="N452" t="e">
        <f t="shared" ref="N452" si="897">_xlfn.CHISQ.INV(M452,m_)</f>
        <v>#NAME?</v>
      </c>
      <c r="Q452" s="5">
        <f t="shared" si="814"/>
        <v>362</v>
      </c>
      <c r="R452" s="177"/>
      <c r="S452" s="95"/>
      <c r="T452" s="95"/>
      <c r="U452" s="95"/>
      <c r="V452" s="95"/>
      <c r="W452" s="96"/>
      <c r="X452" s="92"/>
      <c r="Y452" s="92"/>
      <c r="Z452" s="96"/>
      <c r="AA452" s="94"/>
      <c r="AB452" s="94"/>
    </row>
    <row r="453" spans="1:28" x14ac:dyDescent="0.25">
      <c r="A453" s="5">
        <f t="shared" si="807"/>
        <v>429</v>
      </c>
      <c r="B453" t="e">
        <f t="shared" si="889"/>
        <v>#DIV/0!</v>
      </c>
      <c r="C453" t="e">
        <f t="shared" si="889"/>
        <v>#DIV/0!</v>
      </c>
      <c r="D453" t="e">
        <f t="shared" si="889"/>
        <v>#DIV/0!</v>
      </c>
      <c r="E453" t="e">
        <f t="shared" si="889"/>
        <v>#DIV/0!</v>
      </c>
      <c r="F453" t="e">
        <f t="shared" si="889"/>
        <v>#DIV/0!</v>
      </c>
      <c r="G453" t="e">
        <f t="shared" si="889"/>
        <v>#DIV/0!</v>
      </c>
      <c r="H453" t="e">
        <f t="shared" si="889"/>
        <v>#DIV/0!</v>
      </c>
      <c r="I453" t="e">
        <f t="shared" si="889"/>
        <v>#DIV/0!</v>
      </c>
      <c r="J453" t="e">
        <f t="shared" si="889"/>
        <v>#DIV/0!</v>
      </c>
      <c r="K453" t="e">
        <f t="shared" si="889"/>
        <v>#DIV/0!</v>
      </c>
      <c r="L453" t="e">
        <f t="array" ref="L453">MMULT(MMULT(B453:E453,Rinv_neu),TRANSPOSE(B453:E453))</f>
        <v>#NAME?</v>
      </c>
      <c r="M453" t="e">
        <f t="shared" ref="M453" si="898">(A453-0.5)/N_</f>
        <v>#NAME?</v>
      </c>
      <c r="N453" t="e">
        <f t="shared" ref="N453" si="899">_xlfn.CHISQ.INV(M453,m_)</f>
        <v>#NAME?</v>
      </c>
      <c r="Q453" s="5">
        <f t="shared" si="814"/>
        <v>363</v>
      </c>
      <c r="R453" s="177"/>
      <c r="S453" s="95"/>
      <c r="T453" s="95"/>
      <c r="U453" s="95"/>
      <c r="V453" s="95"/>
      <c r="W453" s="96"/>
      <c r="X453" s="92"/>
      <c r="Y453" s="92"/>
      <c r="Z453" s="96"/>
      <c r="AA453" s="94"/>
      <c r="AB453" s="94"/>
    </row>
    <row r="454" spans="1:28" x14ac:dyDescent="0.25">
      <c r="A454" s="5">
        <f t="shared" si="807"/>
        <v>430</v>
      </c>
      <c r="B454" t="e">
        <f t="shared" si="889"/>
        <v>#DIV/0!</v>
      </c>
      <c r="C454" t="e">
        <f t="shared" si="889"/>
        <v>#DIV/0!</v>
      </c>
      <c r="D454" t="e">
        <f t="shared" si="889"/>
        <v>#DIV/0!</v>
      </c>
      <c r="E454" t="e">
        <f t="shared" si="889"/>
        <v>#DIV/0!</v>
      </c>
      <c r="F454" t="e">
        <f t="shared" si="889"/>
        <v>#DIV/0!</v>
      </c>
      <c r="G454" t="e">
        <f t="shared" si="889"/>
        <v>#DIV/0!</v>
      </c>
      <c r="H454" t="e">
        <f t="shared" si="889"/>
        <v>#DIV/0!</v>
      </c>
      <c r="I454" t="e">
        <f t="shared" si="889"/>
        <v>#DIV/0!</v>
      </c>
      <c r="J454" t="e">
        <f t="shared" si="889"/>
        <v>#DIV/0!</v>
      </c>
      <c r="K454" t="e">
        <f t="shared" si="889"/>
        <v>#DIV/0!</v>
      </c>
      <c r="L454" t="e">
        <f t="array" ref="L454">MMULT(MMULT(B454:E454,Rinv_neu),TRANSPOSE(B454:E454))</f>
        <v>#NAME?</v>
      </c>
      <c r="M454" t="e">
        <f t="shared" ref="M454" si="900">(A454-0.5)/N_</f>
        <v>#NAME?</v>
      </c>
      <c r="N454" t="e">
        <f t="shared" ref="N454" si="901">_xlfn.CHISQ.INV(M454,m_)</f>
        <v>#NAME?</v>
      </c>
      <c r="Q454" s="5">
        <f t="shared" si="814"/>
        <v>364</v>
      </c>
      <c r="R454" s="177"/>
      <c r="S454" s="95"/>
      <c r="T454" s="95"/>
      <c r="U454" s="95"/>
      <c r="V454" s="95"/>
      <c r="W454" s="96"/>
      <c r="X454" s="92"/>
      <c r="Y454" s="92"/>
      <c r="Z454" s="96"/>
      <c r="AA454" s="94"/>
      <c r="AB454" s="94"/>
    </row>
    <row r="455" spans="1:28" x14ac:dyDescent="0.25">
      <c r="A455" s="5">
        <f t="shared" si="807"/>
        <v>431</v>
      </c>
      <c r="B455" t="e">
        <f t="shared" si="889"/>
        <v>#DIV/0!</v>
      </c>
      <c r="C455" t="e">
        <f t="shared" si="889"/>
        <v>#DIV/0!</v>
      </c>
      <c r="D455" t="e">
        <f t="shared" si="889"/>
        <v>#DIV/0!</v>
      </c>
      <c r="E455" t="e">
        <f t="shared" si="889"/>
        <v>#DIV/0!</v>
      </c>
      <c r="F455" t="e">
        <f t="shared" si="889"/>
        <v>#DIV/0!</v>
      </c>
      <c r="G455" t="e">
        <f t="shared" si="889"/>
        <v>#DIV/0!</v>
      </c>
      <c r="H455" t="e">
        <f t="shared" si="889"/>
        <v>#DIV/0!</v>
      </c>
      <c r="I455" t="e">
        <f t="shared" si="889"/>
        <v>#DIV/0!</v>
      </c>
      <c r="J455" t="e">
        <f t="shared" si="889"/>
        <v>#DIV/0!</v>
      </c>
      <c r="K455" t="e">
        <f t="shared" si="889"/>
        <v>#DIV/0!</v>
      </c>
      <c r="L455" t="e">
        <f t="array" ref="L455">MMULT(MMULT(B455:E455,Rinv_neu),TRANSPOSE(B455:E455))</f>
        <v>#NAME?</v>
      </c>
      <c r="M455" t="e">
        <f t="shared" ref="M455" si="902">(A455-0.5)/N_</f>
        <v>#NAME?</v>
      </c>
      <c r="N455" t="e">
        <f t="shared" ref="N455" si="903">_xlfn.CHISQ.INV(M455,m_)</f>
        <v>#NAME?</v>
      </c>
      <c r="Q455" s="5">
        <f t="shared" si="814"/>
        <v>365</v>
      </c>
      <c r="R455" s="177"/>
      <c r="S455" s="95"/>
      <c r="T455" s="95"/>
      <c r="U455" s="95"/>
      <c r="V455" s="95"/>
      <c r="W455" s="96"/>
      <c r="X455" s="92"/>
      <c r="Y455" s="92"/>
      <c r="Z455" s="96"/>
      <c r="AA455" s="94"/>
      <c r="AB455" s="94"/>
    </row>
    <row r="456" spans="1:28" x14ac:dyDescent="0.25">
      <c r="A456" s="5">
        <f t="shared" si="807"/>
        <v>432</v>
      </c>
      <c r="B456" t="e">
        <f t="shared" si="889"/>
        <v>#DIV/0!</v>
      </c>
      <c r="C456" t="e">
        <f t="shared" si="889"/>
        <v>#DIV/0!</v>
      </c>
      <c r="D456" t="e">
        <f t="shared" si="889"/>
        <v>#DIV/0!</v>
      </c>
      <c r="E456" t="e">
        <f t="shared" si="889"/>
        <v>#DIV/0!</v>
      </c>
      <c r="F456" t="e">
        <f t="shared" si="889"/>
        <v>#DIV/0!</v>
      </c>
      <c r="G456" t="e">
        <f t="shared" si="889"/>
        <v>#DIV/0!</v>
      </c>
      <c r="H456" t="e">
        <f t="shared" si="889"/>
        <v>#DIV/0!</v>
      </c>
      <c r="I456" t="e">
        <f t="shared" si="889"/>
        <v>#DIV/0!</v>
      </c>
      <c r="J456" t="e">
        <f t="shared" si="889"/>
        <v>#DIV/0!</v>
      </c>
      <c r="K456" t="e">
        <f t="shared" si="889"/>
        <v>#DIV/0!</v>
      </c>
      <c r="L456" t="e">
        <f t="array" ref="L456">MMULT(MMULT(B456:E456,Rinv_neu),TRANSPOSE(B456:E456))</f>
        <v>#NAME?</v>
      </c>
      <c r="M456" t="e">
        <f t="shared" ref="M456" si="904">(A456-0.5)/N_</f>
        <v>#NAME?</v>
      </c>
      <c r="N456" t="e">
        <f t="shared" ref="N456" si="905">_xlfn.CHISQ.INV(M456,m_)</f>
        <v>#NAME?</v>
      </c>
      <c r="Q456" s="5">
        <f t="shared" si="814"/>
        <v>366</v>
      </c>
      <c r="R456" s="177"/>
      <c r="S456" s="95"/>
      <c r="T456" s="95"/>
      <c r="U456" s="95"/>
      <c r="V456" s="95"/>
      <c r="W456" s="96"/>
      <c r="X456" s="92"/>
      <c r="Y456" s="92"/>
      <c r="Z456" s="96"/>
      <c r="AA456" s="94"/>
      <c r="AB456" s="94"/>
    </row>
    <row r="457" spans="1:28" x14ac:dyDescent="0.25">
      <c r="A457" s="5">
        <f t="shared" si="807"/>
        <v>433</v>
      </c>
      <c r="B457" t="e">
        <f t="shared" si="889"/>
        <v>#DIV/0!</v>
      </c>
      <c r="C457" t="e">
        <f t="shared" si="889"/>
        <v>#DIV/0!</v>
      </c>
      <c r="D457" t="e">
        <f t="shared" si="889"/>
        <v>#DIV/0!</v>
      </c>
      <c r="E457" t="e">
        <f t="shared" si="889"/>
        <v>#DIV/0!</v>
      </c>
      <c r="F457" t="e">
        <f t="shared" si="889"/>
        <v>#DIV/0!</v>
      </c>
      <c r="G457" t="e">
        <f t="shared" si="889"/>
        <v>#DIV/0!</v>
      </c>
      <c r="H457" t="e">
        <f t="shared" si="889"/>
        <v>#DIV/0!</v>
      </c>
      <c r="I457" t="e">
        <f t="shared" si="889"/>
        <v>#DIV/0!</v>
      </c>
      <c r="J457" t="e">
        <f t="shared" si="889"/>
        <v>#DIV/0!</v>
      </c>
      <c r="K457" t="e">
        <f t="shared" si="889"/>
        <v>#DIV/0!</v>
      </c>
      <c r="L457" t="e">
        <f t="array" ref="L457">MMULT(MMULT(B457:E457,Rinv_neu),TRANSPOSE(B457:E457))</f>
        <v>#NAME?</v>
      </c>
      <c r="M457" t="e">
        <f t="shared" ref="M457" si="906">(A457-0.5)/N_</f>
        <v>#NAME?</v>
      </c>
      <c r="N457" t="e">
        <f t="shared" ref="N457" si="907">_xlfn.CHISQ.INV(M457,m_)</f>
        <v>#NAME?</v>
      </c>
      <c r="Q457" s="5">
        <f t="shared" si="814"/>
        <v>367</v>
      </c>
      <c r="R457" s="177"/>
      <c r="S457" s="95"/>
      <c r="T457" s="95"/>
      <c r="U457" s="95"/>
      <c r="V457" s="95"/>
      <c r="W457" s="96"/>
      <c r="X457" s="92"/>
      <c r="Y457" s="92"/>
      <c r="Z457" s="96"/>
      <c r="AA457" s="94"/>
      <c r="AB457" s="94"/>
    </row>
    <row r="458" spans="1:28" x14ac:dyDescent="0.25">
      <c r="A458" s="5">
        <f t="shared" si="807"/>
        <v>434</v>
      </c>
      <c r="B458" t="e">
        <f t="shared" si="889"/>
        <v>#DIV/0!</v>
      </c>
      <c r="C458" t="e">
        <f t="shared" si="889"/>
        <v>#DIV/0!</v>
      </c>
      <c r="D458" t="e">
        <f t="shared" si="889"/>
        <v>#DIV/0!</v>
      </c>
      <c r="E458" t="e">
        <f t="shared" si="889"/>
        <v>#DIV/0!</v>
      </c>
      <c r="F458" t="e">
        <f t="shared" si="889"/>
        <v>#DIV/0!</v>
      </c>
      <c r="G458" t="e">
        <f t="shared" si="889"/>
        <v>#DIV/0!</v>
      </c>
      <c r="H458" t="e">
        <f t="shared" si="889"/>
        <v>#DIV/0!</v>
      </c>
      <c r="I458" t="e">
        <f t="shared" si="889"/>
        <v>#DIV/0!</v>
      </c>
      <c r="J458" t="e">
        <f t="shared" si="889"/>
        <v>#DIV/0!</v>
      </c>
      <c r="K458" t="e">
        <f t="shared" si="889"/>
        <v>#DIV/0!</v>
      </c>
      <c r="L458" t="e">
        <f t="array" ref="L458">MMULT(MMULT(B458:E458,Rinv_neu),TRANSPOSE(B458:E458))</f>
        <v>#NAME?</v>
      </c>
      <c r="M458" t="e">
        <f t="shared" ref="M458" si="908">(A458-0.5)/N_</f>
        <v>#NAME?</v>
      </c>
      <c r="N458" t="e">
        <f t="shared" ref="N458" si="909">_xlfn.CHISQ.INV(M458,m_)</f>
        <v>#NAME?</v>
      </c>
      <c r="Q458" s="5">
        <f t="shared" si="814"/>
        <v>368</v>
      </c>
      <c r="R458" s="177"/>
      <c r="S458" s="95"/>
      <c r="T458" s="95"/>
      <c r="U458" s="95"/>
      <c r="V458" s="95"/>
      <c r="W458" s="96"/>
      <c r="X458" s="92"/>
      <c r="Y458" s="92"/>
      <c r="Z458" s="96"/>
      <c r="AA458" s="94"/>
      <c r="AB458" s="94"/>
    </row>
    <row r="459" spans="1:28" x14ac:dyDescent="0.25">
      <c r="A459" s="5">
        <f t="shared" si="807"/>
        <v>435</v>
      </c>
      <c r="B459" t="e">
        <f t="shared" si="889"/>
        <v>#DIV/0!</v>
      </c>
      <c r="C459" t="e">
        <f t="shared" si="889"/>
        <v>#DIV/0!</v>
      </c>
      <c r="D459" t="e">
        <f t="shared" si="889"/>
        <v>#DIV/0!</v>
      </c>
      <c r="E459" t="e">
        <f t="shared" si="889"/>
        <v>#DIV/0!</v>
      </c>
      <c r="F459" t="e">
        <f t="shared" si="889"/>
        <v>#DIV/0!</v>
      </c>
      <c r="G459" t="e">
        <f t="shared" si="889"/>
        <v>#DIV/0!</v>
      </c>
      <c r="H459" t="e">
        <f t="shared" si="889"/>
        <v>#DIV/0!</v>
      </c>
      <c r="I459" t="e">
        <f t="shared" si="889"/>
        <v>#DIV/0!</v>
      </c>
      <c r="J459" t="e">
        <f t="shared" si="889"/>
        <v>#DIV/0!</v>
      </c>
      <c r="K459" t="e">
        <f t="shared" si="889"/>
        <v>#DIV/0!</v>
      </c>
      <c r="L459" t="e">
        <f t="array" ref="L459">MMULT(MMULT(B459:E459,Rinv_neu),TRANSPOSE(B459:E459))</f>
        <v>#NAME?</v>
      </c>
      <c r="M459" t="e">
        <f t="shared" ref="M459" si="910">(A459-0.5)/N_</f>
        <v>#NAME?</v>
      </c>
      <c r="N459" t="e">
        <f t="shared" ref="N459" si="911">_xlfn.CHISQ.INV(M459,m_)</f>
        <v>#NAME?</v>
      </c>
      <c r="Q459" s="5">
        <f t="shared" si="814"/>
        <v>369</v>
      </c>
      <c r="R459" s="177"/>
      <c r="S459" s="95"/>
      <c r="T459" s="95"/>
      <c r="U459" s="95"/>
      <c r="V459" s="95"/>
      <c r="W459" s="96"/>
      <c r="X459" s="92"/>
      <c r="Y459" s="92"/>
      <c r="Z459" s="96"/>
      <c r="AA459" s="94"/>
      <c r="AB459" s="94"/>
    </row>
    <row r="460" spans="1:28" x14ac:dyDescent="0.25">
      <c r="A460" s="5">
        <f t="shared" si="807"/>
        <v>436</v>
      </c>
      <c r="B460" t="e">
        <f t="shared" si="889"/>
        <v>#DIV/0!</v>
      </c>
      <c r="C460" t="e">
        <f t="shared" si="889"/>
        <v>#DIV/0!</v>
      </c>
      <c r="D460" t="e">
        <f t="shared" si="889"/>
        <v>#DIV/0!</v>
      </c>
      <c r="E460" t="e">
        <f t="shared" si="889"/>
        <v>#DIV/0!</v>
      </c>
      <c r="F460" t="e">
        <f t="shared" si="889"/>
        <v>#DIV/0!</v>
      </c>
      <c r="G460" t="e">
        <f t="shared" si="889"/>
        <v>#DIV/0!</v>
      </c>
      <c r="H460" t="e">
        <f t="shared" si="889"/>
        <v>#DIV/0!</v>
      </c>
      <c r="I460" t="e">
        <f t="shared" si="889"/>
        <v>#DIV/0!</v>
      </c>
      <c r="J460" t="e">
        <f t="shared" si="889"/>
        <v>#DIV/0!</v>
      </c>
      <c r="K460" t="e">
        <f t="shared" si="889"/>
        <v>#DIV/0!</v>
      </c>
      <c r="L460" t="e">
        <f t="array" ref="L460">MMULT(MMULT(B460:E460,Rinv_neu),TRANSPOSE(B460:E460))</f>
        <v>#NAME?</v>
      </c>
      <c r="M460" t="e">
        <f t="shared" ref="M460" si="912">(A460-0.5)/N_</f>
        <v>#NAME?</v>
      </c>
      <c r="N460" t="e">
        <f t="shared" ref="N460" si="913">_xlfn.CHISQ.INV(M460,m_)</f>
        <v>#NAME?</v>
      </c>
      <c r="Q460" s="5">
        <f t="shared" si="814"/>
        <v>370</v>
      </c>
      <c r="R460" s="177"/>
      <c r="S460" s="95"/>
      <c r="T460" s="95"/>
      <c r="U460" s="95"/>
      <c r="V460" s="95"/>
      <c r="W460" s="96"/>
      <c r="X460" s="92"/>
      <c r="Y460" s="92"/>
      <c r="Z460" s="96"/>
      <c r="AA460" s="94"/>
      <c r="AB460" s="94"/>
    </row>
    <row r="461" spans="1:28" x14ac:dyDescent="0.25">
      <c r="A461" s="5">
        <f t="shared" si="807"/>
        <v>437</v>
      </c>
      <c r="B461" t="e">
        <f t="shared" si="889"/>
        <v>#DIV/0!</v>
      </c>
      <c r="C461" t="e">
        <f t="shared" si="889"/>
        <v>#DIV/0!</v>
      </c>
      <c r="D461" t="e">
        <f t="shared" si="889"/>
        <v>#DIV/0!</v>
      </c>
      <c r="E461" t="e">
        <f t="shared" si="889"/>
        <v>#DIV/0!</v>
      </c>
      <c r="F461" t="e">
        <f t="shared" si="889"/>
        <v>#DIV/0!</v>
      </c>
      <c r="G461" t="e">
        <f t="shared" si="889"/>
        <v>#DIV/0!</v>
      </c>
      <c r="H461" t="e">
        <f t="shared" si="889"/>
        <v>#DIV/0!</v>
      </c>
      <c r="I461" t="e">
        <f t="shared" si="889"/>
        <v>#DIV/0!</v>
      </c>
      <c r="J461" t="e">
        <f t="shared" si="889"/>
        <v>#DIV/0!</v>
      </c>
      <c r="K461" t="e">
        <f t="shared" si="889"/>
        <v>#DIV/0!</v>
      </c>
      <c r="L461" t="e">
        <f t="array" ref="L461">MMULT(MMULT(B461:E461,Rinv_neu),TRANSPOSE(B461:E461))</f>
        <v>#NAME?</v>
      </c>
      <c r="M461" t="e">
        <f t="shared" ref="M461" si="914">(A461-0.5)/N_</f>
        <v>#NAME?</v>
      </c>
      <c r="N461" t="e">
        <f t="shared" ref="N461" si="915">_xlfn.CHISQ.INV(M461,m_)</f>
        <v>#NAME?</v>
      </c>
      <c r="Q461" s="5">
        <f t="shared" si="814"/>
        <v>371</v>
      </c>
      <c r="R461" s="177"/>
      <c r="S461" s="95"/>
      <c r="T461" s="95"/>
      <c r="U461" s="95"/>
      <c r="V461" s="95"/>
      <c r="W461" s="96"/>
      <c r="X461" s="92"/>
      <c r="Y461" s="92"/>
      <c r="Z461" s="96"/>
      <c r="AA461" s="94"/>
      <c r="AB461" s="94"/>
    </row>
    <row r="462" spans="1:28" x14ac:dyDescent="0.25">
      <c r="A462" s="5">
        <f t="shared" si="807"/>
        <v>438</v>
      </c>
      <c r="B462" t="e">
        <f t="shared" si="889"/>
        <v>#DIV/0!</v>
      </c>
      <c r="C462" t="e">
        <f t="shared" si="889"/>
        <v>#DIV/0!</v>
      </c>
      <c r="D462" t="e">
        <f t="shared" si="889"/>
        <v>#DIV/0!</v>
      </c>
      <c r="E462" t="e">
        <f t="shared" si="889"/>
        <v>#DIV/0!</v>
      </c>
      <c r="F462" t="e">
        <f t="shared" si="889"/>
        <v>#DIV/0!</v>
      </c>
      <c r="G462" t="e">
        <f t="shared" si="889"/>
        <v>#DIV/0!</v>
      </c>
      <c r="H462" t="e">
        <f t="shared" si="889"/>
        <v>#DIV/0!</v>
      </c>
      <c r="I462" t="e">
        <f t="shared" si="889"/>
        <v>#DIV/0!</v>
      </c>
      <c r="J462" t="e">
        <f t="shared" si="889"/>
        <v>#DIV/0!</v>
      </c>
      <c r="K462" t="e">
        <f t="shared" si="889"/>
        <v>#DIV/0!</v>
      </c>
      <c r="L462" t="e">
        <f t="array" ref="L462">MMULT(MMULT(B462:E462,Rinv_neu),TRANSPOSE(B462:E462))</f>
        <v>#NAME?</v>
      </c>
      <c r="M462" t="e">
        <f t="shared" ref="M462" si="916">(A462-0.5)/N_</f>
        <v>#NAME?</v>
      </c>
      <c r="N462" t="e">
        <f t="shared" ref="N462" si="917">_xlfn.CHISQ.INV(M462,m_)</f>
        <v>#NAME?</v>
      </c>
      <c r="Q462" s="5">
        <f t="shared" si="814"/>
        <v>372</v>
      </c>
      <c r="R462" s="177"/>
      <c r="S462" s="95"/>
      <c r="T462" s="95"/>
      <c r="U462" s="95"/>
      <c r="V462" s="95"/>
      <c r="W462" s="96"/>
      <c r="X462" s="92"/>
      <c r="Y462" s="92"/>
      <c r="Z462" s="96"/>
      <c r="AA462" s="94"/>
      <c r="AB462" s="94"/>
    </row>
    <row r="463" spans="1:28" x14ac:dyDescent="0.25">
      <c r="A463" s="5">
        <f t="shared" si="807"/>
        <v>439</v>
      </c>
      <c r="B463" t="e">
        <f t="shared" si="889"/>
        <v>#DIV/0!</v>
      </c>
      <c r="C463" t="e">
        <f t="shared" si="889"/>
        <v>#DIV/0!</v>
      </c>
      <c r="D463" t="e">
        <f t="shared" si="889"/>
        <v>#DIV/0!</v>
      </c>
      <c r="E463" t="e">
        <f t="shared" si="889"/>
        <v>#DIV/0!</v>
      </c>
      <c r="F463" t="e">
        <f t="shared" si="889"/>
        <v>#DIV/0!</v>
      </c>
      <c r="G463" t="e">
        <f t="shared" si="889"/>
        <v>#DIV/0!</v>
      </c>
      <c r="H463" t="e">
        <f t="shared" si="889"/>
        <v>#DIV/0!</v>
      </c>
      <c r="I463" t="e">
        <f t="shared" si="889"/>
        <v>#DIV/0!</v>
      </c>
      <c r="J463" t="e">
        <f t="shared" si="889"/>
        <v>#DIV/0!</v>
      </c>
      <c r="K463" t="e">
        <f t="shared" si="889"/>
        <v>#DIV/0!</v>
      </c>
      <c r="L463" t="e">
        <f t="array" ref="L463">MMULT(MMULT(B463:E463,Rinv_neu),TRANSPOSE(B463:E463))</f>
        <v>#NAME?</v>
      </c>
      <c r="M463" t="e">
        <f t="shared" ref="M463" si="918">(A463-0.5)/N_</f>
        <v>#NAME?</v>
      </c>
      <c r="N463" t="e">
        <f t="shared" ref="N463" si="919">_xlfn.CHISQ.INV(M463,m_)</f>
        <v>#NAME?</v>
      </c>
      <c r="Q463" s="5">
        <f t="shared" si="814"/>
        <v>373</v>
      </c>
      <c r="R463" s="177"/>
      <c r="S463" s="95"/>
      <c r="T463" s="95"/>
      <c r="U463" s="95"/>
      <c r="V463" s="95"/>
      <c r="W463" s="96"/>
      <c r="X463" s="92"/>
      <c r="Y463" s="92"/>
      <c r="Z463" s="96"/>
      <c r="AA463" s="94"/>
      <c r="AB463" s="94"/>
    </row>
    <row r="464" spans="1:28" x14ac:dyDescent="0.25">
      <c r="A464" s="5">
        <f t="shared" si="807"/>
        <v>440</v>
      </c>
      <c r="B464" t="e">
        <f t="shared" si="889"/>
        <v>#DIV/0!</v>
      </c>
      <c r="C464" t="e">
        <f t="shared" si="889"/>
        <v>#DIV/0!</v>
      </c>
      <c r="D464" t="e">
        <f t="shared" si="889"/>
        <v>#DIV/0!</v>
      </c>
      <c r="E464" t="e">
        <f t="shared" si="889"/>
        <v>#DIV/0!</v>
      </c>
      <c r="F464" t="e">
        <f t="shared" si="889"/>
        <v>#DIV/0!</v>
      </c>
      <c r="G464" t="e">
        <f t="shared" si="889"/>
        <v>#DIV/0!</v>
      </c>
      <c r="H464" t="e">
        <f t="shared" si="889"/>
        <v>#DIV/0!</v>
      </c>
      <c r="I464" t="e">
        <f t="shared" si="889"/>
        <v>#DIV/0!</v>
      </c>
      <c r="J464" t="e">
        <f t="shared" si="889"/>
        <v>#DIV/0!</v>
      </c>
      <c r="K464" t="e">
        <f t="shared" si="889"/>
        <v>#DIV/0!</v>
      </c>
      <c r="L464" t="e">
        <f t="array" ref="L464">MMULT(MMULT(B464:E464,Rinv_neu),TRANSPOSE(B464:E464))</f>
        <v>#NAME?</v>
      </c>
      <c r="M464" t="e">
        <f t="shared" ref="M464" si="920">(A464-0.5)/N_</f>
        <v>#NAME?</v>
      </c>
      <c r="N464" t="e">
        <f t="shared" ref="N464" si="921">_xlfn.CHISQ.INV(M464,m_)</f>
        <v>#NAME?</v>
      </c>
      <c r="Q464" s="5">
        <f t="shared" si="814"/>
        <v>374</v>
      </c>
      <c r="R464" s="177"/>
      <c r="S464" s="95"/>
      <c r="T464" s="95"/>
      <c r="U464" s="95"/>
      <c r="V464" s="95"/>
      <c r="W464" s="96"/>
      <c r="X464" s="92"/>
      <c r="Y464" s="92"/>
      <c r="Z464" s="96"/>
      <c r="AA464" s="94"/>
      <c r="AB464" s="94"/>
    </row>
    <row r="465" spans="1:28" x14ac:dyDescent="0.25">
      <c r="A465" s="5">
        <f t="shared" si="807"/>
        <v>441</v>
      </c>
      <c r="B465" t="e">
        <f t="shared" ref="B465:K480" si="922">(S531-S$86)/S$87</f>
        <v>#DIV/0!</v>
      </c>
      <c r="C465" t="e">
        <f t="shared" si="922"/>
        <v>#DIV/0!</v>
      </c>
      <c r="D465" t="e">
        <f t="shared" si="922"/>
        <v>#DIV/0!</v>
      </c>
      <c r="E465" t="e">
        <f t="shared" si="922"/>
        <v>#DIV/0!</v>
      </c>
      <c r="F465" t="e">
        <f t="shared" si="922"/>
        <v>#DIV/0!</v>
      </c>
      <c r="G465" t="e">
        <f t="shared" si="922"/>
        <v>#DIV/0!</v>
      </c>
      <c r="H465" t="e">
        <f t="shared" si="922"/>
        <v>#DIV/0!</v>
      </c>
      <c r="I465" t="e">
        <f t="shared" si="922"/>
        <v>#DIV/0!</v>
      </c>
      <c r="J465" t="e">
        <f t="shared" si="922"/>
        <v>#DIV/0!</v>
      </c>
      <c r="K465" t="e">
        <f t="shared" si="922"/>
        <v>#DIV/0!</v>
      </c>
      <c r="L465" t="e">
        <f t="array" ref="L465">MMULT(MMULT(B465:E465,Rinv_neu),TRANSPOSE(B465:E465))</f>
        <v>#NAME?</v>
      </c>
      <c r="M465" t="e">
        <f t="shared" ref="M465" si="923">(A465-0.5)/N_</f>
        <v>#NAME?</v>
      </c>
      <c r="N465" t="e">
        <f t="shared" ref="N465" si="924">_xlfn.CHISQ.INV(M465,m_)</f>
        <v>#NAME?</v>
      </c>
      <c r="Q465" s="5">
        <f t="shared" si="814"/>
        <v>375</v>
      </c>
      <c r="R465" s="177"/>
      <c r="S465" s="95"/>
      <c r="T465" s="95"/>
      <c r="U465" s="95"/>
      <c r="V465" s="95"/>
      <c r="W465" s="96"/>
      <c r="X465" s="92"/>
      <c r="Y465" s="92"/>
      <c r="Z465" s="96"/>
      <c r="AA465" s="94"/>
      <c r="AB465" s="94"/>
    </row>
    <row r="466" spans="1:28" x14ac:dyDescent="0.25">
      <c r="A466" s="5">
        <f t="shared" si="807"/>
        <v>442</v>
      </c>
      <c r="B466" t="e">
        <f t="shared" si="922"/>
        <v>#DIV/0!</v>
      </c>
      <c r="C466" t="e">
        <f t="shared" si="922"/>
        <v>#DIV/0!</v>
      </c>
      <c r="D466" t="e">
        <f t="shared" si="922"/>
        <v>#DIV/0!</v>
      </c>
      <c r="E466" t="e">
        <f t="shared" si="922"/>
        <v>#DIV/0!</v>
      </c>
      <c r="F466" t="e">
        <f t="shared" si="922"/>
        <v>#DIV/0!</v>
      </c>
      <c r="G466" t="e">
        <f t="shared" si="922"/>
        <v>#DIV/0!</v>
      </c>
      <c r="H466" t="e">
        <f t="shared" si="922"/>
        <v>#DIV/0!</v>
      </c>
      <c r="I466" t="e">
        <f t="shared" si="922"/>
        <v>#DIV/0!</v>
      </c>
      <c r="J466" t="e">
        <f t="shared" si="922"/>
        <v>#DIV/0!</v>
      </c>
      <c r="K466" t="e">
        <f t="shared" si="922"/>
        <v>#DIV/0!</v>
      </c>
      <c r="L466" t="e">
        <f t="array" ref="L466">MMULT(MMULT(B466:E466,Rinv_neu),TRANSPOSE(B466:E466))</f>
        <v>#NAME?</v>
      </c>
      <c r="M466" t="e">
        <f t="shared" ref="M466" si="925">(A466-0.5)/N_</f>
        <v>#NAME?</v>
      </c>
      <c r="N466" t="e">
        <f t="shared" ref="N466" si="926">_xlfn.CHISQ.INV(M466,m_)</f>
        <v>#NAME?</v>
      </c>
      <c r="Q466" s="5">
        <f t="shared" si="814"/>
        <v>376</v>
      </c>
      <c r="R466" s="177"/>
      <c r="S466" s="95"/>
      <c r="T466" s="95"/>
      <c r="U466" s="95"/>
      <c r="V466" s="95"/>
      <c r="W466" s="96"/>
      <c r="X466" s="92"/>
      <c r="Y466" s="92"/>
      <c r="Z466" s="96"/>
      <c r="AA466" s="94"/>
      <c r="AB466" s="94"/>
    </row>
    <row r="467" spans="1:28" x14ac:dyDescent="0.25">
      <c r="A467" s="5">
        <f t="shared" si="807"/>
        <v>443</v>
      </c>
      <c r="B467" t="e">
        <f t="shared" si="922"/>
        <v>#DIV/0!</v>
      </c>
      <c r="C467" t="e">
        <f t="shared" si="922"/>
        <v>#DIV/0!</v>
      </c>
      <c r="D467" t="e">
        <f t="shared" si="922"/>
        <v>#DIV/0!</v>
      </c>
      <c r="E467" t="e">
        <f t="shared" si="922"/>
        <v>#DIV/0!</v>
      </c>
      <c r="F467" t="e">
        <f t="shared" si="922"/>
        <v>#DIV/0!</v>
      </c>
      <c r="G467" t="e">
        <f t="shared" si="922"/>
        <v>#DIV/0!</v>
      </c>
      <c r="H467" t="e">
        <f t="shared" si="922"/>
        <v>#DIV/0!</v>
      </c>
      <c r="I467" t="e">
        <f t="shared" si="922"/>
        <v>#DIV/0!</v>
      </c>
      <c r="J467" t="e">
        <f t="shared" si="922"/>
        <v>#DIV/0!</v>
      </c>
      <c r="K467" t="e">
        <f t="shared" si="922"/>
        <v>#DIV/0!</v>
      </c>
      <c r="L467" t="e">
        <f t="array" ref="L467">MMULT(MMULT(B467:E467,Rinv_neu),TRANSPOSE(B467:E467))</f>
        <v>#NAME?</v>
      </c>
      <c r="M467" t="e">
        <f t="shared" ref="M467" si="927">(A467-0.5)/N_</f>
        <v>#NAME?</v>
      </c>
      <c r="N467" t="e">
        <f t="shared" ref="N467" si="928">_xlfn.CHISQ.INV(M467,m_)</f>
        <v>#NAME?</v>
      </c>
      <c r="Q467" s="5">
        <f t="shared" si="814"/>
        <v>377</v>
      </c>
      <c r="R467" s="177"/>
      <c r="S467" s="95"/>
      <c r="T467" s="95"/>
      <c r="U467" s="95"/>
      <c r="V467" s="95"/>
      <c r="W467" s="96"/>
      <c r="X467" s="92"/>
      <c r="Y467" s="92"/>
      <c r="Z467" s="96"/>
      <c r="AA467" s="94"/>
      <c r="AB467" s="94"/>
    </row>
    <row r="468" spans="1:28" x14ac:dyDescent="0.25">
      <c r="A468" s="5">
        <f t="shared" si="807"/>
        <v>444</v>
      </c>
      <c r="B468" t="e">
        <f t="shared" si="922"/>
        <v>#DIV/0!</v>
      </c>
      <c r="C468" t="e">
        <f t="shared" si="922"/>
        <v>#DIV/0!</v>
      </c>
      <c r="D468" t="e">
        <f t="shared" si="922"/>
        <v>#DIV/0!</v>
      </c>
      <c r="E468" t="e">
        <f t="shared" si="922"/>
        <v>#DIV/0!</v>
      </c>
      <c r="F468" t="e">
        <f t="shared" si="922"/>
        <v>#DIV/0!</v>
      </c>
      <c r="G468" t="e">
        <f t="shared" si="922"/>
        <v>#DIV/0!</v>
      </c>
      <c r="H468" t="e">
        <f t="shared" si="922"/>
        <v>#DIV/0!</v>
      </c>
      <c r="I468" t="e">
        <f t="shared" si="922"/>
        <v>#DIV/0!</v>
      </c>
      <c r="J468" t="e">
        <f t="shared" si="922"/>
        <v>#DIV/0!</v>
      </c>
      <c r="K468" t="e">
        <f t="shared" si="922"/>
        <v>#DIV/0!</v>
      </c>
      <c r="L468" t="e">
        <f t="array" ref="L468">MMULT(MMULT(B468:E468,Rinv_neu),TRANSPOSE(B468:E468))</f>
        <v>#NAME?</v>
      </c>
      <c r="M468" t="e">
        <f t="shared" ref="M468" si="929">(A468-0.5)/N_</f>
        <v>#NAME?</v>
      </c>
      <c r="N468" t="e">
        <f t="shared" ref="N468" si="930">_xlfn.CHISQ.INV(M468,m_)</f>
        <v>#NAME?</v>
      </c>
      <c r="Q468" s="5">
        <f t="shared" si="814"/>
        <v>378</v>
      </c>
      <c r="R468" s="177"/>
      <c r="S468" s="95"/>
      <c r="T468" s="95"/>
      <c r="U468" s="95"/>
      <c r="V468" s="95"/>
      <c r="W468" s="96"/>
      <c r="X468" s="92"/>
      <c r="Y468" s="92"/>
      <c r="Z468" s="96"/>
      <c r="AA468" s="94"/>
      <c r="AB468" s="94"/>
    </row>
    <row r="469" spans="1:28" x14ac:dyDescent="0.25">
      <c r="A469" s="5">
        <f t="shared" si="807"/>
        <v>445</v>
      </c>
      <c r="B469" t="e">
        <f t="shared" si="922"/>
        <v>#DIV/0!</v>
      </c>
      <c r="C469" t="e">
        <f t="shared" si="922"/>
        <v>#DIV/0!</v>
      </c>
      <c r="D469" t="e">
        <f t="shared" si="922"/>
        <v>#DIV/0!</v>
      </c>
      <c r="E469" t="e">
        <f t="shared" si="922"/>
        <v>#DIV/0!</v>
      </c>
      <c r="F469" t="e">
        <f t="shared" si="922"/>
        <v>#DIV/0!</v>
      </c>
      <c r="G469" t="e">
        <f t="shared" si="922"/>
        <v>#DIV/0!</v>
      </c>
      <c r="H469" t="e">
        <f t="shared" si="922"/>
        <v>#DIV/0!</v>
      </c>
      <c r="I469" t="e">
        <f t="shared" si="922"/>
        <v>#DIV/0!</v>
      </c>
      <c r="J469" t="e">
        <f t="shared" si="922"/>
        <v>#DIV/0!</v>
      </c>
      <c r="K469" t="e">
        <f t="shared" si="922"/>
        <v>#DIV/0!</v>
      </c>
      <c r="L469" t="e">
        <f t="array" ref="L469">MMULT(MMULT(B469:E469,Rinv_neu),TRANSPOSE(B469:E469))</f>
        <v>#NAME?</v>
      </c>
      <c r="M469" t="e">
        <f t="shared" ref="M469" si="931">(A469-0.5)/N_</f>
        <v>#NAME?</v>
      </c>
      <c r="N469" t="e">
        <f t="shared" ref="N469" si="932">_xlfn.CHISQ.INV(M469,m_)</f>
        <v>#NAME?</v>
      </c>
      <c r="Q469" s="5">
        <f t="shared" si="814"/>
        <v>379</v>
      </c>
      <c r="R469" s="177"/>
      <c r="S469" s="95"/>
      <c r="T469" s="95"/>
      <c r="U469" s="95"/>
      <c r="V469" s="95"/>
      <c r="W469" s="96"/>
      <c r="X469" s="92"/>
      <c r="Y469" s="92"/>
      <c r="Z469" s="96"/>
      <c r="AA469" s="94"/>
      <c r="AB469" s="94"/>
    </row>
    <row r="470" spans="1:28" x14ac:dyDescent="0.25">
      <c r="A470" s="5">
        <f t="shared" si="807"/>
        <v>446</v>
      </c>
      <c r="B470" t="e">
        <f t="shared" si="922"/>
        <v>#DIV/0!</v>
      </c>
      <c r="C470" t="e">
        <f t="shared" si="922"/>
        <v>#DIV/0!</v>
      </c>
      <c r="D470" t="e">
        <f t="shared" si="922"/>
        <v>#DIV/0!</v>
      </c>
      <c r="E470" t="e">
        <f t="shared" si="922"/>
        <v>#DIV/0!</v>
      </c>
      <c r="F470" t="e">
        <f t="shared" si="922"/>
        <v>#DIV/0!</v>
      </c>
      <c r="G470" t="e">
        <f t="shared" si="922"/>
        <v>#DIV/0!</v>
      </c>
      <c r="H470" t="e">
        <f t="shared" si="922"/>
        <v>#DIV/0!</v>
      </c>
      <c r="I470" t="e">
        <f t="shared" si="922"/>
        <v>#DIV/0!</v>
      </c>
      <c r="J470" t="e">
        <f t="shared" si="922"/>
        <v>#DIV/0!</v>
      </c>
      <c r="K470" t="e">
        <f t="shared" si="922"/>
        <v>#DIV/0!</v>
      </c>
      <c r="L470" t="e">
        <f t="array" ref="L470">MMULT(MMULT(B470:E470,Rinv_neu),TRANSPOSE(B470:E470))</f>
        <v>#NAME?</v>
      </c>
      <c r="M470" t="e">
        <f t="shared" ref="M470" si="933">(A470-0.5)/N_</f>
        <v>#NAME?</v>
      </c>
      <c r="N470" t="e">
        <f t="shared" ref="N470" si="934">_xlfn.CHISQ.INV(M470,m_)</f>
        <v>#NAME?</v>
      </c>
      <c r="Q470" s="5">
        <f t="shared" si="814"/>
        <v>380</v>
      </c>
      <c r="R470" s="177"/>
      <c r="S470" s="95"/>
      <c r="T470" s="95"/>
      <c r="U470" s="95"/>
      <c r="V470" s="95"/>
      <c r="W470" s="96"/>
      <c r="X470" s="92"/>
      <c r="Y470" s="92"/>
      <c r="Z470" s="96"/>
      <c r="AA470" s="94"/>
      <c r="AB470" s="94"/>
    </row>
    <row r="471" spans="1:28" x14ac:dyDescent="0.25">
      <c r="A471" s="5">
        <f t="shared" si="807"/>
        <v>447</v>
      </c>
      <c r="B471" t="e">
        <f t="shared" si="922"/>
        <v>#DIV/0!</v>
      </c>
      <c r="C471" t="e">
        <f t="shared" si="922"/>
        <v>#DIV/0!</v>
      </c>
      <c r="D471" t="e">
        <f t="shared" si="922"/>
        <v>#DIV/0!</v>
      </c>
      <c r="E471" t="e">
        <f t="shared" si="922"/>
        <v>#DIV/0!</v>
      </c>
      <c r="F471" t="e">
        <f t="shared" si="922"/>
        <v>#DIV/0!</v>
      </c>
      <c r="G471" t="e">
        <f t="shared" si="922"/>
        <v>#DIV/0!</v>
      </c>
      <c r="H471" t="e">
        <f t="shared" si="922"/>
        <v>#DIV/0!</v>
      </c>
      <c r="I471" t="e">
        <f t="shared" si="922"/>
        <v>#DIV/0!</v>
      </c>
      <c r="J471" t="e">
        <f t="shared" si="922"/>
        <v>#DIV/0!</v>
      </c>
      <c r="K471" t="e">
        <f t="shared" si="922"/>
        <v>#DIV/0!</v>
      </c>
      <c r="L471" t="e">
        <f t="array" ref="L471">MMULT(MMULT(B471:E471,Rinv_neu),TRANSPOSE(B471:E471))</f>
        <v>#NAME?</v>
      </c>
      <c r="M471" t="e">
        <f t="shared" ref="M471" si="935">(A471-0.5)/N_</f>
        <v>#NAME?</v>
      </c>
      <c r="N471" t="e">
        <f t="shared" ref="N471" si="936">_xlfn.CHISQ.INV(M471,m_)</f>
        <v>#NAME?</v>
      </c>
      <c r="Q471" s="5">
        <f t="shared" si="814"/>
        <v>381</v>
      </c>
      <c r="R471" s="177"/>
      <c r="S471" s="95"/>
      <c r="T471" s="95"/>
      <c r="U471" s="95"/>
      <c r="V471" s="95"/>
      <c r="W471" s="96"/>
      <c r="X471" s="92"/>
      <c r="Y471" s="92"/>
      <c r="Z471" s="96"/>
      <c r="AA471" s="94"/>
      <c r="AB471" s="94"/>
    </row>
    <row r="472" spans="1:28" x14ac:dyDescent="0.25">
      <c r="A472" s="5">
        <f t="shared" si="807"/>
        <v>448</v>
      </c>
      <c r="B472" t="e">
        <f t="shared" si="922"/>
        <v>#DIV/0!</v>
      </c>
      <c r="C472" t="e">
        <f t="shared" si="922"/>
        <v>#DIV/0!</v>
      </c>
      <c r="D472" t="e">
        <f t="shared" si="922"/>
        <v>#DIV/0!</v>
      </c>
      <c r="E472" t="e">
        <f t="shared" si="922"/>
        <v>#DIV/0!</v>
      </c>
      <c r="F472" t="e">
        <f t="shared" si="922"/>
        <v>#DIV/0!</v>
      </c>
      <c r="G472" t="e">
        <f t="shared" si="922"/>
        <v>#DIV/0!</v>
      </c>
      <c r="H472" t="e">
        <f t="shared" si="922"/>
        <v>#DIV/0!</v>
      </c>
      <c r="I472" t="e">
        <f t="shared" si="922"/>
        <v>#DIV/0!</v>
      </c>
      <c r="J472" t="e">
        <f t="shared" si="922"/>
        <v>#DIV/0!</v>
      </c>
      <c r="K472" t="e">
        <f t="shared" si="922"/>
        <v>#DIV/0!</v>
      </c>
      <c r="L472" t="e">
        <f t="array" ref="L472">MMULT(MMULT(B472:E472,Rinv_neu),TRANSPOSE(B472:E472))</f>
        <v>#NAME?</v>
      </c>
      <c r="M472" t="e">
        <f t="shared" ref="M472" si="937">(A472-0.5)/N_</f>
        <v>#NAME?</v>
      </c>
      <c r="N472" t="e">
        <f t="shared" ref="N472" si="938">_xlfn.CHISQ.INV(M472,m_)</f>
        <v>#NAME?</v>
      </c>
      <c r="Q472" s="5">
        <f t="shared" si="814"/>
        <v>382</v>
      </c>
      <c r="R472" s="177"/>
      <c r="S472" s="95"/>
      <c r="T472" s="95"/>
      <c r="U472" s="95"/>
      <c r="V472" s="95"/>
      <c r="W472" s="96"/>
      <c r="X472" s="92"/>
      <c r="Y472" s="92"/>
      <c r="Z472" s="96"/>
      <c r="AA472" s="94"/>
      <c r="AB472" s="94"/>
    </row>
    <row r="473" spans="1:28" x14ac:dyDescent="0.25">
      <c r="A473" s="5">
        <f t="shared" si="807"/>
        <v>449</v>
      </c>
      <c r="B473" t="e">
        <f t="shared" si="922"/>
        <v>#DIV/0!</v>
      </c>
      <c r="C473" t="e">
        <f t="shared" si="922"/>
        <v>#DIV/0!</v>
      </c>
      <c r="D473" t="e">
        <f t="shared" si="922"/>
        <v>#DIV/0!</v>
      </c>
      <c r="E473" t="e">
        <f t="shared" si="922"/>
        <v>#DIV/0!</v>
      </c>
      <c r="F473" t="e">
        <f t="shared" si="922"/>
        <v>#DIV/0!</v>
      </c>
      <c r="G473" t="e">
        <f t="shared" si="922"/>
        <v>#DIV/0!</v>
      </c>
      <c r="H473" t="e">
        <f t="shared" si="922"/>
        <v>#DIV/0!</v>
      </c>
      <c r="I473" t="e">
        <f t="shared" si="922"/>
        <v>#DIV/0!</v>
      </c>
      <c r="J473" t="e">
        <f t="shared" si="922"/>
        <v>#DIV/0!</v>
      </c>
      <c r="K473" t="e">
        <f t="shared" si="922"/>
        <v>#DIV/0!</v>
      </c>
      <c r="L473" t="e">
        <f t="array" ref="L473">MMULT(MMULT(B473:E473,Rinv_neu),TRANSPOSE(B473:E473))</f>
        <v>#NAME?</v>
      </c>
      <c r="M473" t="e">
        <f t="shared" ref="M473" si="939">(A473-0.5)/N_</f>
        <v>#NAME?</v>
      </c>
      <c r="N473" t="e">
        <f t="shared" ref="N473" si="940">_xlfn.CHISQ.INV(M473,m_)</f>
        <v>#NAME?</v>
      </c>
      <c r="Q473" s="5">
        <f t="shared" si="814"/>
        <v>383</v>
      </c>
      <c r="R473" s="177"/>
      <c r="S473" s="95"/>
      <c r="T473" s="95"/>
      <c r="U473" s="95"/>
      <c r="V473" s="95"/>
      <c r="W473" s="96"/>
      <c r="X473" s="92"/>
      <c r="Y473" s="92"/>
      <c r="Z473" s="96"/>
      <c r="AA473" s="94"/>
      <c r="AB473" s="94"/>
    </row>
    <row r="474" spans="1:28" x14ac:dyDescent="0.25">
      <c r="A474" s="5">
        <f t="shared" ref="A474:A537" si="941">A473+1</f>
        <v>450</v>
      </c>
      <c r="B474" t="e">
        <f t="shared" si="922"/>
        <v>#DIV/0!</v>
      </c>
      <c r="C474" t="e">
        <f t="shared" si="922"/>
        <v>#DIV/0!</v>
      </c>
      <c r="D474" t="e">
        <f t="shared" si="922"/>
        <v>#DIV/0!</v>
      </c>
      <c r="E474" t="e">
        <f t="shared" si="922"/>
        <v>#DIV/0!</v>
      </c>
      <c r="F474" t="e">
        <f t="shared" si="922"/>
        <v>#DIV/0!</v>
      </c>
      <c r="G474" t="e">
        <f t="shared" si="922"/>
        <v>#DIV/0!</v>
      </c>
      <c r="H474" t="e">
        <f t="shared" si="922"/>
        <v>#DIV/0!</v>
      </c>
      <c r="I474" t="e">
        <f t="shared" si="922"/>
        <v>#DIV/0!</v>
      </c>
      <c r="J474" t="e">
        <f t="shared" si="922"/>
        <v>#DIV/0!</v>
      </c>
      <c r="K474" t="e">
        <f t="shared" si="922"/>
        <v>#DIV/0!</v>
      </c>
      <c r="L474" t="e">
        <f t="array" ref="L474">MMULT(MMULT(B474:E474,Rinv_neu),TRANSPOSE(B474:E474))</f>
        <v>#NAME?</v>
      </c>
      <c r="M474" t="e">
        <f t="shared" ref="M474" si="942">(A474-0.5)/N_</f>
        <v>#NAME?</v>
      </c>
      <c r="N474" t="e">
        <f t="shared" ref="N474" si="943">_xlfn.CHISQ.INV(M474,m_)</f>
        <v>#NAME?</v>
      </c>
      <c r="Q474" s="5">
        <f t="shared" si="814"/>
        <v>384</v>
      </c>
      <c r="R474" s="177"/>
      <c r="S474" s="95"/>
      <c r="T474" s="95"/>
      <c r="U474" s="95"/>
      <c r="V474" s="95"/>
      <c r="W474" s="96"/>
      <c r="X474" s="92"/>
      <c r="Y474" s="92"/>
      <c r="Z474" s="96"/>
      <c r="AA474" s="94"/>
      <c r="AB474" s="94"/>
    </row>
    <row r="475" spans="1:28" x14ac:dyDescent="0.25">
      <c r="A475" s="5">
        <f t="shared" si="941"/>
        <v>451</v>
      </c>
      <c r="B475" t="e">
        <f t="shared" si="922"/>
        <v>#DIV/0!</v>
      </c>
      <c r="C475" t="e">
        <f t="shared" si="922"/>
        <v>#DIV/0!</v>
      </c>
      <c r="D475" t="e">
        <f t="shared" si="922"/>
        <v>#DIV/0!</v>
      </c>
      <c r="E475" t="e">
        <f t="shared" si="922"/>
        <v>#DIV/0!</v>
      </c>
      <c r="F475" t="e">
        <f t="shared" si="922"/>
        <v>#DIV/0!</v>
      </c>
      <c r="G475" t="e">
        <f t="shared" si="922"/>
        <v>#DIV/0!</v>
      </c>
      <c r="H475" t="e">
        <f t="shared" si="922"/>
        <v>#DIV/0!</v>
      </c>
      <c r="I475" t="e">
        <f t="shared" si="922"/>
        <v>#DIV/0!</v>
      </c>
      <c r="J475" t="e">
        <f t="shared" si="922"/>
        <v>#DIV/0!</v>
      </c>
      <c r="K475" t="e">
        <f t="shared" si="922"/>
        <v>#DIV/0!</v>
      </c>
      <c r="L475" t="e">
        <f t="array" ref="L475">MMULT(MMULT(B475:E475,Rinv_neu),TRANSPOSE(B475:E475))</f>
        <v>#NAME?</v>
      </c>
      <c r="M475" t="e">
        <f t="shared" ref="M475" si="944">(A475-0.5)/N_</f>
        <v>#NAME?</v>
      </c>
      <c r="N475" t="e">
        <f t="shared" ref="N475" si="945">_xlfn.CHISQ.INV(M475,m_)</f>
        <v>#NAME?</v>
      </c>
      <c r="Q475" s="5">
        <f t="shared" si="814"/>
        <v>385</v>
      </c>
      <c r="R475" s="177"/>
      <c r="S475" s="95"/>
      <c r="T475" s="95"/>
      <c r="U475" s="95"/>
      <c r="V475" s="95"/>
      <c r="W475" s="96"/>
      <c r="X475" s="92"/>
      <c r="Y475" s="92"/>
      <c r="Z475" s="96"/>
      <c r="AA475" s="94"/>
      <c r="AB475" s="94"/>
    </row>
    <row r="476" spans="1:28" x14ac:dyDescent="0.25">
      <c r="A476" s="5">
        <f t="shared" si="941"/>
        <v>452</v>
      </c>
      <c r="B476" t="e">
        <f t="shared" si="922"/>
        <v>#DIV/0!</v>
      </c>
      <c r="C476" t="e">
        <f t="shared" si="922"/>
        <v>#DIV/0!</v>
      </c>
      <c r="D476" t="e">
        <f t="shared" si="922"/>
        <v>#DIV/0!</v>
      </c>
      <c r="E476" t="e">
        <f t="shared" si="922"/>
        <v>#DIV/0!</v>
      </c>
      <c r="F476" t="e">
        <f t="shared" si="922"/>
        <v>#DIV/0!</v>
      </c>
      <c r="G476" t="e">
        <f t="shared" si="922"/>
        <v>#DIV/0!</v>
      </c>
      <c r="H476" t="e">
        <f t="shared" si="922"/>
        <v>#DIV/0!</v>
      </c>
      <c r="I476" t="e">
        <f t="shared" si="922"/>
        <v>#DIV/0!</v>
      </c>
      <c r="J476" t="e">
        <f t="shared" si="922"/>
        <v>#DIV/0!</v>
      </c>
      <c r="K476" t="e">
        <f t="shared" si="922"/>
        <v>#DIV/0!</v>
      </c>
      <c r="L476" t="e">
        <f t="array" ref="L476">MMULT(MMULT(B476:E476,Rinv_neu),TRANSPOSE(B476:E476))</f>
        <v>#NAME?</v>
      </c>
      <c r="M476" t="e">
        <f t="shared" ref="M476" si="946">(A476-0.5)/N_</f>
        <v>#NAME?</v>
      </c>
      <c r="N476" t="e">
        <f t="shared" ref="N476" si="947">_xlfn.CHISQ.INV(M476,m_)</f>
        <v>#NAME?</v>
      </c>
      <c r="Q476" s="5">
        <f t="shared" ref="Q476:Q539" si="948">Q475+1</f>
        <v>386</v>
      </c>
      <c r="R476" s="177"/>
      <c r="S476" s="97"/>
      <c r="T476" s="97"/>
      <c r="U476" s="97"/>
      <c r="V476" s="97"/>
      <c r="W476" s="96"/>
      <c r="X476" s="92"/>
      <c r="Y476" s="92"/>
      <c r="Z476" s="96"/>
      <c r="AA476" s="94"/>
      <c r="AB476" s="94"/>
    </row>
    <row r="477" spans="1:28" x14ac:dyDescent="0.25">
      <c r="A477" s="5">
        <f t="shared" si="941"/>
        <v>453</v>
      </c>
      <c r="B477" t="e">
        <f t="shared" si="922"/>
        <v>#DIV/0!</v>
      </c>
      <c r="C477" t="e">
        <f t="shared" si="922"/>
        <v>#DIV/0!</v>
      </c>
      <c r="D477" t="e">
        <f t="shared" si="922"/>
        <v>#DIV/0!</v>
      </c>
      <c r="E477" t="e">
        <f t="shared" si="922"/>
        <v>#DIV/0!</v>
      </c>
      <c r="F477" t="e">
        <f t="shared" si="922"/>
        <v>#DIV/0!</v>
      </c>
      <c r="G477" t="e">
        <f t="shared" si="922"/>
        <v>#DIV/0!</v>
      </c>
      <c r="H477" t="e">
        <f t="shared" si="922"/>
        <v>#DIV/0!</v>
      </c>
      <c r="I477" t="e">
        <f t="shared" si="922"/>
        <v>#DIV/0!</v>
      </c>
      <c r="J477" t="e">
        <f t="shared" si="922"/>
        <v>#DIV/0!</v>
      </c>
      <c r="K477" t="e">
        <f t="shared" si="922"/>
        <v>#DIV/0!</v>
      </c>
      <c r="L477" t="e">
        <f t="array" ref="L477">MMULT(MMULT(B477:E477,Rinv_neu),TRANSPOSE(B477:E477))</f>
        <v>#NAME?</v>
      </c>
      <c r="M477" t="e">
        <f t="shared" ref="M477" si="949">(A477-0.5)/N_</f>
        <v>#NAME?</v>
      </c>
      <c r="N477" t="e">
        <f t="shared" ref="N477" si="950">_xlfn.CHISQ.INV(M477,m_)</f>
        <v>#NAME?</v>
      </c>
      <c r="Q477" s="5">
        <f t="shared" si="948"/>
        <v>387</v>
      </c>
      <c r="R477" s="177"/>
      <c r="S477" s="97"/>
      <c r="T477" s="97"/>
      <c r="U477" s="97"/>
      <c r="V477" s="97"/>
      <c r="W477" s="96"/>
      <c r="X477" s="92"/>
      <c r="Y477" s="92"/>
      <c r="Z477" s="96"/>
      <c r="AA477" s="94"/>
      <c r="AB477" s="94"/>
    </row>
    <row r="478" spans="1:28" x14ac:dyDescent="0.25">
      <c r="A478" s="5">
        <f t="shared" si="941"/>
        <v>454</v>
      </c>
      <c r="B478" t="e">
        <f t="shared" si="922"/>
        <v>#DIV/0!</v>
      </c>
      <c r="C478" t="e">
        <f t="shared" si="922"/>
        <v>#DIV/0!</v>
      </c>
      <c r="D478" t="e">
        <f t="shared" si="922"/>
        <v>#DIV/0!</v>
      </c>
      <c r="E478" t="e">
        <f t="shared" si="922"/>
        <v>#DIV/0!</v>
      </c>
      <c r="F478" t="e">
        <f t="shared" si="922"/>
        <v>#DIV/0!</v>
      </c>
      <c r="G478" t="e">
        <f t="shared" si="922"/>
        <v>#DIV/0!</v>
      </c>
      <c r="H478" t="e">
        <f t="shared" si="922"/>
        <v>#DIV/0!</v>
      </c>
      <c r="I478" t="e">
        <f t="shared" si="922"/>
        <v>#DIV/0!</v>
      </c>
      <c r="J478" t="e">
        <f t="shared" si="922"/>
        <v>#DIV/0!</v>
      </c>
      <c r="K478" t="e">
        <f t="shared" si="922"/>
        <v>#DIV/0!</v>
      </c>
      <c r="L478" t="e">
        <f t="array" ref="L478">MMULT(MMULT(B478:E478,Rinv_neu),TRANSPOSE(B478:E478))</f>
        <v>#NAME?</v>
      </c>
      <c r="M478" t="e">
        <f t="shared" ref="M478" si="951">(A478-0.5)/N_</f>
        <v>#NAME?</v>
      </c>
      <c r="N478" t="e">
        <f t="shared" ref="N478" si="952">_xlfn.CHISQ.INV(M478,m_)</f>
        <v>#NAME?</v>
      </c>
      <c r="Q478" s="5">
        <f t="shared" si="948"/>
        <v>388</v>
      </c>
      <c r="R478" s="177"/>
      <c r="S478" s="97"/>
      <c r="T478" s="97"/>
      <c r="U478" s="97"/>
      <c r="V478" s="97"/>
      <c r="W478" s="96"/>
      <c r="X478" s="92"/>
      <c r="Y478" s="92"/>
      <c r="Z478" s="96"/>
      <c r="AA478" s="94"/>
      <c r="AB478" s="94"/>
    </row>
    <row r="479" spans="1:28" x14ac:dyDescent="0.25">
      <c r="A479" s="5">
        <f t="shared" si="941"/>
        <v>455</v>
      </c>
      <c r="B479" t="e">
        <f t="shared" si="922"/>
        <v>#DIV/0!</v>
      </c>
      <c r="C479" t="e">
        <f t="shared" si="922"/>
        <v>#DIV/0!</v>
      </c>
      <c r="D479" t="e">
        <f t="shared" si="922"/>
        <v>#DIV/0!</v>
      </c>
      <c r="E479" t="e">
        <f t="shared" si="922"/>
        <v>#DIV/0!</v>
      </c>
      <c r="F479" t="e">
        <f t="shared" si="922"/>
        <v>#DIV/0!</v>
      </c>
      <c r="G479" t="e">
        <f t="shared" si="922"/>
        <v>#DIV/0!</v>
      </c>
      <c r="H479" t="e">
        <f t="shared" si="922"/>
        <v>#DIV/0!</v>
      </c>
      <c r="I479" t="e">
        <f t="shared" si="922"/>
        <v>#DIV/0!</v>
      </c>
      <c r="J479" t="e">
        <f t="shared" si="922"/>
        <v>#DIV/0!</v>
      </c>
      <c r="K479" t="e">
        <f t="shared" si="922"/>
        <v>#DIV/0!</v>
      </c>
      <c r="L479" t="e">
        <f t="array" ref="L479">MMULT(MMULT(B479:E479,Rinv_neu),TRANSPOSE(B479:E479))</f>
        <v>#NAME?</v>
      </c>
      <c r="M479" t="e">
        <f t="shared" ref="M479" si="953">(A479-0.5)/N_</f>
        <v>#NAME?</v>
      </c>
      <c r="N479" t="e">
        <f t="shared" ref="N479" si="954">_xlfn.CHISQ.INV(M479,m_)</f>
        <v>#NAME?</v>
      </c>
      <c r="Q479" s="5">
        <f t="shared" si="948"/>
        <v>389</v>
      </c>
      <c r="R479" s="177"/>
      <c r="S479" s="97"/>
      <c r="T479" s="97"/>
      <c r="U479" s="97"/>
      <c r="V479" s="97"/>
      <c r="W479" s="96"/>
      <c r="X479" s="92"/>
      <c r="Y479" s="92"/>
      <c r="Z479" s="96"/>
      <c r="AA479" s="94"/>
      <c r="AB479" s="94"/>
    </row>
    <row r="480" spans="1:28" x14ac:dyDescent="0.25">
      <c r="A480" s="5">
        <f t="shared" si="941"/>
        <v>456</v>
      </c>
      <c r="B480" t="e">
        <f t="shared" si="922"/>
        <v>#DIV/0!</v>
      </c>
      <c r="C480" t="e">
        <f t="shared" si="922"/>
        <v>#DIV/0!</v>
      </c>
      <c r="D480" t="e">
        <f t="shared" si="922"/>
        <v>#DIV/0!</v>
      </c>
      <c r="E480" t="e">
        <f t="shared" si="922"/>
        <v>#DIV/0!</v>
      </c>
      <c r="F480" t="e">
        <f t="shared" si="922"/>
        <v>#DIV/0!</v>
      </c>
      <c r="G480" t="e">
        <f t="shared" si="922"/>
        <v>#DIV/0!</v>
      </c>
      <c r="H480" t="e">
        <f t="shared" si="922"/>
        <v>#DIV/0!</v>
      </c>
      <c r="I480" t="e">
        <f t="shared" si="922"/>
        <v>#DIV/0!</v>
      </c>
      <c r="J480" t="e">
        <f t="shared" si="922"/>
        <v>#DIV/0!</v>
      </c>
      <c r="K480" t="e">
        <f t="shared" si="922"/>
        <v>#DIV/0!</v>
      </c>
      <c r="L480" t="e">
        <f t="array" ref="L480">MMULT(MMULT(B480:E480,Rinv_neu),TRANSPOSE(B480:E480))</f>
        <v>#NAME?</v>
      </c>
      <c r="M480" t="e">
        <f t="shared" ref="M480" si="955">(A480-0.5)/N_</f>
        <v>#NAME?</v>
      </c>
      <c r="N480" t="e">
        <f t="shared" ref="N480" si="956">_xlfn.CHISQ.INV(M480,m_)</f>
        <v>#NAME?</v>
      </c>
      <c r="Q480" s="5">
        <f t="shared" si="948"/>
        <v>390</v>
      </c>
      <c r="R480" s="177"/>
      <c r="S480" s="97"/>
      <c r="T480" s="97"/>
      <c r="U480" s="97"/>
      <c r="V480" s="97"/>
      <c r="W480" s="96"/>
      <c r="X480" s="92"/>
      <c r="Y480" s="92"/>
      <c r="Z480" s="96"/>
      <c r="AA480" s="94"/>
      <c r="AB480" s="94"/>
    </row>
    <row r="481" spans="1:28" x14ac:dyDescent="0.25">
      <c r="A481" s="5">
        <f t="shared" si="941"/>
        <v>457</v>
      </c>
      <c r="B481" t="e">
        <f t="shared" ref="B481:K496" si="957">(S547-S$86)/S$87</f>
        <v>#DIV/0!</v>
      </c>
      <c r="C481" t="e">
        <f t="shared" si="957"/>
        <v>#DIV/0!</v>
      </c>
      <c r="D481" t="e">
        <f t="shared" si="957"/>
        <v>#DIV/0!</v>
      </c>
      <c r="E481" t="e">
        <f t="shared" si="957"/>
        <v>#DIV/0!</v>
      </c>
      <c r="F481" t="e">
        <f t="shared" si="957"/>
        <v>#DIV/0!</v>
      </c>
      <c r="G481" t="e">
        <f t="shared" si="957"/>
        <v>#DIV/0!</v>
      </c>
      <c r="H481" t="e">
        <f t="shared" si="957"/>
        <v>#DIV/0!</v>
      </c>
      <c r="I481" t="e">
        <f t="shared" si="957"/>
        <v>#DIV/0!</v>
      </c>
      <c r="J481" t="e">
        <f t="shared" si="957"/>
        <v>#DIV/0!</v>
      </c>
      <c r="K481" t="e">
        <f t="shared" si="957"/>
        <v>#DIV/0!</v>
      </c>
      <c r="L481" t="e">
        <f t="array" ref="L481">MMULT(MMULT(B481:E481,Rinv_neu),TRANSPOSE(B481:E481))</f>
        <v>#NAME?</v>
      </c>
      <c r="M481" t="e">
        <f t="shared" ref="M481" si="958">(A481-0.5)/N_</f>
        <v>#NAME?</v>
      </c>
      <c r="N481" t="e">
        <f t="shared" ref="N481" si="959">_xlfn.CHISQ.INV(M481,m_)</f>
        <v>#NAME?</v>
      </c>
      <c r="Q481" s="5">
        <f t="shared" si="948"/>
        <v>391</v>
      </c>
      <c r="R481" s="177"/>
      <c r="S481" s="97"/>
      <c r="T481" s="97"/>
      <c r="U481" s="97"/>
      <c r="V481" s="97"/>
      <c r="W481" s="96"/>
      <c r="X481" s="92"/>
      <c r="Y481" s="92"/>
      <c r="Z481" s="96"/>
      <c r="AA481" s="94"/>
      <c r="AB481" s="94"/>
    </row>
    <row r="482" spans="1:28" x14ac:dyDescent="0.25">
      <c r="A482" s="5">
        <f t="shared" si="941"/>
        <v>458</v>
      </c>
      <c r="B482" t="e">
        <f t="shared" si="957"/>
        <v>#DIV/0!</v>
      </c>
      <c r="C482" t="e">
        <f t="shared" si="957"/>
        <v>#DIV/0!</v>
      </c>
      <c r="D482" t="e">
        <f t="shared" si="957"/>
        <v>#DIV/0!</v>
      </c>
      <c r="E482" t="e">
        <f t="shared" si="957"/>
        <v>#DIV/0!</v>
      </c>
      <c r="F482" t="e">
        <f t="shared" si="957"/>
        <v>#DIV/0!</v>
      </c>
      <c r="G482" t="e">
        <f t="shared" si="957"/>
        <v>#DIV/0!</v>
      </c>
      <c r="H482" t="e">
        <f t="shared" si="957"/>
        <v>#DIV/0!</v>
      </c>
      <c r="I482" t="e">
        <f t="shared" si="957"/>
        <v>#DIV/0!</v>
      </c>
      <c r="J482" t="e">
        <f t="shared" si="957"/>
        <v>#DIV/0!</v>
      </c>
      <c r="K482" t="e">
        <f t="shared" si="957"/>
        <v>#DIV/0!</v>
      </c>
      <c r="L482" t="e">
        <f t="array" ref="L482">MMULT(MMULT(B482:E482,Rinv_neu),TRANSPOSE(B482:E482))</f>
        <v>#NAME?</v>
      </c>
      <c r="M482" t="e">
        <f t="shared" ref="M482" si="960">(A482-0.5)/N_</f>
        <v>#NAME?</v>
      </c>
      <c r="N482" t="e">
        <f t="shared" ref="N482" si="961">_xlfn.CHISQ.INV(M482,m_)</f>
        <v>#NAME?</v>
      </c>
      <c r="Q482" s="5">
        <f t="shared" si="948"/>
        <v>392</v>
      </c>
      <c r="R482" s="177"/>
      <c r="S482" s="97"/>
      <c r="T482" s="97"/>
      <c r="U482" s="97"/>
      <c r="V482" s="97"/>
      <c r="W482" s="96"/>
      <c r="X482" s="92"/>
      <c r="Y482" s="92"/>
      <c r="Z482" s="96"/>
      <c r="AA482" s="94"/>
      <c r="AB482" s="94"/>
    </row>
    <row r="483" spans="1:28" x14ac:dyDescent="0.25">
      <c r="A483" s="5">
        <f t="shared" si="941"/>
        <v>459</v>
      </c>
      <c r="B483" t="e">
        <f t="shared" si="957"/>
        <v>#DIV/0!</v>
      </c>
      <c r="C483" t="e">
        <f t="shared" si="957"/>
        <v>#DIV/0!</v>
      </c>
      <c r="D483" t="e">
        <f t="shared" si="957"/>
        <v>#DIV/0!</v>
      </c>
      <c r="E483" t="e">
        <f t="shared" si="957"/>
        <v>#DIV/0!</v>
      </c>
      <c r="F483" t="e">
        <f t="shared" si="957"/>
        <v>#DIV/0!</v>
      </c>
      <c r="G483" t="e">
        <f t="shared" si="957"/>
        <v>#DIV/0!</v>
      </c>
      <c r="H483" t="e">
        <f t="shared" si="957"/>
        <v>#DIV/0!</v>
      </c>
      <c r="I483" t="e">
        <f t="shared" si="957"/>
        <v>#DIV/0!</v>
      </c>
      <c r="J483" t="e">
        <f t="shared" si="957"/>
        <v>#DIV/0!</v>
      </c>
      <c r="K483" t="e">
        <f t="shared" si="957"/>
        <v>#DIV/0!</v>
      </c>
      <c r="L483" t="e">
        <f t="array" ref="L483">MMULT(MMULT(B483:E483,Rinv_neu),TRANSPOSE(B483:E483))</f>
        <v>#NAME?</v>
      </c>
      <c r="M483" t="e">
        <f t="shared" ref="M483" si="962">(A483-0.5)/N_</f>
        <v>#NAME?</v>
      </c>
      <c r="N483" t="e">
        <f t="shared" ref="N483" si="963">_xlfn.CHISQ.INV(M483,m_)</f>
        <v>#NAME?</v>
      </c>
      <c r="Q483" s="5">
        <f t="shared" si="948"/>
        <v>393</v>
      </c>
      <c r="R483" s="177"/>
      <c r="S483" s="97"/>
      <c r="T483" s="97"/>
      <c r="U483" s="97"/>
      <c r="V483" s="97"/>
      <c r="W483" s="96"/>
      <c r="X483" s="92"/>
      <c r="Y483" s="92"/>
      <c r="Z483" s="96"/>
      <c r="AA483" s="94"/>
      <c r="AB483" s="94"/>
    </row>
    <row r="484" spans="1:28" x14ac:dyDescent="0.25">
      <c r="A484" s="5">
        <f t="shared" si="941"/>
        <v>460</v>
      </c>
      <c r="B484" t="e">
        <f t="shared" si="957"/>
        <v>#DIV/0!</v>
      </c>
      <c r="C484" t="e">
        <f t="shared" si="957"/>
        <v>#DIV/0!</v>
      </c>
      <c r="D484" t="e">
        <f t="shared" si="957"/>
        <v>#DIV/0!</v>
      </c>
      <c r="E484" t="e">
        <f t="shared" si="957"/>
        <v>#DIV/0!</v>
      </c>
      <c r="F484" t="e">
        <f t="shared" si="957"/>
        <v>#DIV/0!</v>
      </c>
      <c r="G484" t="e">
        <f t="shared" si="957"/>
        <v>#DIV/0!</v>
      </c>
      <c r="H484" t="e">
        <f t="shared" si="957"/>
        <v>#DIV/0!</v>
      </c>
      <c r="I484" t="e">
        <f t="shared" si="957"/>
        <v>#DIV/0!</v>
      </c>
      <c r="J484" t="e">
        <f t="shared" si="957"/>
        <v>#DIV/0!</v>
      </c>
      <c r="K484" t="e">
        <f t="shared" si="957"/>
        <v>#DIV/0!</v>
      </c>
      <c r="L484" t="e">
        <f t="array" ref="L484">MMULT(MMULT(B484:E484,Rinv_neu),TRANSPOSE(B484:E484))</f>
        <v>#NAME?</v>
      </c>
      <c r="M484" t="e">
        <f t="shared" ref="M484" si="964">(A484-0.5)/N_</f>
        <v>#NAME?</v>
      </c>
      <c r="N484" t="e">
        <f t="shared" ref="N484" si="965">_xlfn.CHISQ.INV(M484,m_)</f>
        <v>#NAME?</v>
      </c>
      <c r="Q484" s="5">
        <f t="shared" si="948"/>
        <v>394</v>
      </c>
      <c r="R484" s="177"/>
      <c r="S484" s="97"/>
      <c r="T484" s="97"/>
      <c r="U484" s="97"/>
      <c r="V484" s="97"/>
      <c r="W484" s="96"/>
      <c r="X484" s="92"/>
      <c r="Y484" s="92"/>
      <c r="Z484" s="96"/>
      <c r="AA484" s="94"/>
      <c r="AB484" s="94"/>
    </row>
    <row r="485" spans="1:28" x14ac:dyDescent="0.25">
      <c r="A485" s="5">
        <f t="shared" si="941"/>
        <v>461</v>
      </c>
      <c r="B485" t="e">
        <f t="shared" si="957"/>
        <v>#DIV/0!</v>
      </c>
      <c r="C485" t="e">
        <f t="shared" si="957"/>
        <v>#DIV/0!</v>
      </c>
      <c r="D485" t="e">
        <f t="shared" si="957"/>
        <v>#DIV/0!</v>
      </c>
      <c r="E485" t="e">
        <f t="shared" si="957"/>
        <v>#DIV/0!</v>
      </c>
      <c r="F485" t="e">
        <f t="shared" si="957"/>
        <v>#DIV/0!</v>
      </c>
      <c r="G485" t="e">
        <f t="shared" si="957"/>
        <v>#DIV/0!</v>
      </c>
      <c r="H485" t="e">
        <f t="shared" si="957"/>
        <v>#DIV/0!</v>
      </c>
      <c r="I485" t="e">
        <f t="shared" si="957"/>
        <v>#DIV/0!</v>
      </c>
      <c r="J485" t="e">
        <f t="shared" si="957"/>
        <v>#DIV/0!</v>
      </c>
      <c r="K485" t="e">
        <f t="shared" si="957"/>
        <v>#DIV/0!</v>
      </c>
      <c r="L485" t="e">
        <f t="array" ref="L485">MMULT(MMULT(B485:E485,Rinv_neu),TRANSPOSE(B485:E485))</f>
        <v>#NAME?</v>
      </c>
      <c r="M485" t="e">
        <f t="shared" ref="M485" si="966">(A485-0.5)/N_</f>
        <v>#NAME?</v>
      </c>
      <c r="N485" t="e">
        <f t="shared" ref="N485" si="967">_xlfn.CHISQ.INV(M485,m_)</f>
        <v>#NAME?</v>
      </c>
      <c r="Q485" s="5">
        <f t="shared" si="948"/>
        <v>395</v>
      </c>
      <c r="R485" s="177"/>
      <c r="S485" s="97"/>
      <c r="T485" s="97"/>
      <c r="U485" s="97"/>
      <c r="V485" s="97"/>
      <c r="W485" s="96"/>
      <c r="X485" s="92"/>
      <c r="Y485" s="92"/>
      <c r="Z485" s="96"/>
      <c r="AA485" s="94"/>
      <c r="AB485" s="94"/>
    </row>
    <row r="486" spans="1:28" x14ac:dyDescent="0.25">
      <c r="A486" s="5">
        <f t="shared" si="941"/>
        <v>462</v>
      </c>
      <c r="B486" t="e">
        <f t="shared" si="957"/>
        <v>#DIV/0!</v>
      </c>
      <c r="C486" t="e">
        <f t="shared" si="957"/>
        <v>#DIV/0!</v>
      </c>
      <c r="D486" t="e">
        <f t="shared" si="957"/>
        <v>#DIV/0!</v>
      </c>
      <c r="E486" t="e">
        <f t="shared" si="957"/>
        <v>#DIV/0!</v>
      </c>
      <c r="F486" t="e">
        <f t="shared" si="957"/>
        <v>#DIV/0!</v>
      </c>
      <c r="G486" t="e">
        <f t="shared" si="957"/>
        <v>#DIV/0!</v>
      </c>
      <c r="H486" t="e">
        <f t="shared" si="957"/>
        <v>#DIV/0!</v>
      </c>
      <c r="I486" t="e">
        <f t="shared" si="957"/>
        <v>#DIV/0!</v>
      </c>
      <c r="J486" t="e">
        <f t="shared" si="957"/>
        <v>#DIV/0!</v>
      </c>
      <c r="K486" t="e">
        <f t="shared" si="957"/>
        <v>#DIV/0!</v>
      </c>
      <c r="L486" t="e">
        <f t="array" ref="L486">MMULT(MMULT(B486:E486,Rinv_neu),TRANSPOSE(B486:E486))</f>
        <v>#NAME?</v>
      </c>
      <c r="M486" t="e">
        <f t="shared" ref="M486" si="968">(A486-0.5)/N_</f>
        <v>#NAME?</v>
      </c>
      <c r="N486" t="e">
        <f t="shared" ref="N486" si="969">_xlfn.CHISQ.INV(M486,m_)</f>
        <v>#NAME?</v>
      </c>
      <c r="Q486" s="5">
        <f t="shared" si="948"/>
        <v>396</v>
      </c>
      <c r="R486" s="177"/>
      <c r="S486" s="97"/>
      <c r="T486" s="97"/>
      <c r="U486" s="97"/>
      <c r="V486" s="97"/>
      <c r="W486" s="96"/>
      <c r="X486" s="92"/>
      <c r="Y486" s="92"/>
      <c r="Z486" s="96"/>
      <c r="AA486" s="94"/>
      <c r="AB486" s="94"/>
    </row>
    <row r="487" spans="1:28" x14ac:dyDescent="0.25">
      <c r="A487" s="5">
        <f t="shared" si="941"/>
        <v>463</v>
      </c>
      <c r="B487" t="e">
        <f t="shared" si="957"/>
        <v>#DIV/0!</v>
      </c>
      <c r="C487" t="e">
        <f t="shared" si="957"/>
        <v>#DIV/0!</v>
      </c>
      <c r="D487" t="e">
        <f t="shared" si="957"/>
        <v>#DIV/0!</v>
      </c>
      <c r="E487" t="e">
        <f t="shared" si="957"/>
        <v>#DIV/0!</v>
      </c>
      <c r="F487" t="e">
        <f t="shared" si="957"/>
        <v>#DIV/0!</v>
      </c>
      <c r="G487" t="e">
        <f t="shared" si="957"/>
        <v>#DIV/0!</v>
      </c>
      <c r="H487" t="e">
        <f t="shared" si="957"/>
        <v>#DIV/0!</v>
      </c>
      <c r="I487" t="e">
        <f t="shared" si="957"/>
        <v>#DIV/0!</v>
      </c>
      <c r="J487" t="e">
        <f t="shared" si="957"/>
        <v>#DIV/0!</v>
      </c>
      <c r="K487" t="e">
        <f t="shared" si="957"/>
        <v>#DIV/0!</v>
      </c>
      <c r="L487" t="e">
        <f t="array" ref="L487">MMULT(MMULT(B487:E487,Rinv_neu),TRANSPOSE(B487:E487))</f>
        <v>#NAME?</v>
      </c>
      <c r="M487" t="e">
        <f t="shared" ref="M487" si="970">(A487-0.5)/N_</f>
        <v>#NAME?</v>
      </c>
      <c r="N487" t="e">
        <f t="shared" ref="N487" si="971">_xlfn.CHISQ.INV(M487,m_)</f>
        <v>#NAME?</v>
      </c>
      <c r="Q487" s="5">
        <f t="shared" si="948"/>
        <v>397</v>
      </c>
      <c r="R487" s="177"/>
      <c r="S487" s="97"/>
      <c r="T487" s="97"/>
      <c r="U487" s="97"/>
      <c r="V487" s="97"/>
      <c r="W487" s="96"/>
      <c r="X487" s="92"/>
      <c r="Y487" s="92"/>
      <c r="Z487" s="96"/>
      <c r="AA487" s="94"/>
      <c r="AB487" s="94"/>
    </row>
    <row r="488" spans="1:28" x14ac:dyDescent="0.25">
      <c r="A488" s="5">
        <f t="shared" si="941"/>
        <v>464</v>
      </c>
      <c r="B488" t="e">
        <f t="shared" si="957"/>
        <v>#DIV/0!</v>
      </c>
      <c r="C488" t="e">
        <f t="shared" si="957"/>
        <v>#DIV/0!</v>
      </c>
      <c r="D488" t="e">
        <f t="shared" si="957"/>
        <v>#DIV/0!</v>
      </c>
      <c r="E488" t="e">
        <f t="shared" si="957"/>
        <v>#DIV/0!</v>
      </c>
      <c r="F488" t="e">
        <f t="shared" si="957"/>
        <v>#DIV/0!</v>
      </c>
      <c r="G488" t="e">
        <f t="shared" si="957"/>
        <v>#DIV/0!</v>
      </c>
      <c r="H488" t="e">
        <f t="shared" si="957"/>
        <v>#DIV/0!</v>
      </c>
      <c r="I488" t="e">
        <f t="shared" si="957"/>
        <v>#DIV/0!</v>
      </c>
      <c r="J488" t="e">
        <f t="shared" si="957"/>
        <v>#DIV/0!</v>
      </c>
      <c r="K488" t="e">
        <f t="shared" si="957"/>
        <v>#DIV/0!</v>
      </c>
      <c r="L488" t="e">
        <f t="array" ref="L488">MMULT(MMULT(B488:E488,Rinv_neu),TRANSPOSE(B488:E488))</f>
        <v>#NAME?</v>
      </c>
      <c r="M488" t="e">
        <f t="shared" ref="M488" si="972">(A488-0.5)/N_</f>
        <v>#NAME?</v>
      </c>
      <c r="N488" t="e">
        <f t="shared" ref="N488" si="973">_xlfn.CHISQ.INV(M488,m_)</f>
        <v>#NAME?</v>
      </c>
      <c r="Q488" s="5">
        <f t="shared" si="948"/>
        <v>398</v>
      </c>
      <c r="R488" s="177"/>
      <c r="S488" s="97"/>
      <c r="T488" s="97"/>
      <c r="U488" s="97"/>
      <c r="V488" s="97"/>
      <c r="W488" s="96"/>
      <c r="X488" s="92"/>
      <c r="Y488" s="92"/>
      <c r="Z488" s="96"/>
      <c r="AA488" s="94"/>
      <c r="AB488" s="94"/>
    </row>
    <row r="489" spans="1:28" x14ac:dyDescent="0.25">
      <c r="A489" s="5">
        <f t="shared" si="941"/>
        <v>465</v>
      </c>
      <c r="B489" t="e">
        <f t="shared" si="957"/>
        <v>#DIV/0!</v>
      </c>
      <c r="C489" t="e">
        <f t="shared" si="957"/>
        <v>#DIV/0!</v>
      </c>
      <c r="D489" t="e">
        <f t="shared" si="957"/>
        <v>#DIV/0!</v>
      </c>
      <c r="E489" t="e">
        <f t="shared" si="957"/>
        <v>#DIV/0!</v>
      </c>
      <c r="F489" t="e">
        <f t="shared" si="957"/>
        <v>#DIV/0!</v>
      </c>
      <c r="G489" t="e">
        <f t="shared" si="957"/>
        <v>#DIV/0!</v>
      </c>
      <c r="H489" t="e">
        <f t="shared" si="957"/>
        <v>#DIV/0!</v>
      </c>
      <c r="I489" t="e">
        <f t="shared" si="957"/>
        <v>#DIV/0!</v>
      </c>
      <c r="J489" t="e">
        <f t="shared" si="957"/>
        <v>#DIV/0!</v>
      </c>
      <c r="K489" t="e">
        <f t="shared" si="957"/>
        <v>#DIV/0!</v>
      </c>
      <c r="L489" t="e">
        <f t="array" ref="L489">MMULT(MMULT(B489:E489,Rinv_neu),TRANSPOSE(B489:E489))</f>
        <v>#NAME?</v>
      </c>
      <c r="M489" t="e">
        <f t="shared" ref="M489" si="974">(A489-0.5)/N_</f>
        <v>#NAME?</v>
      </c>
      <c r="N489" t="e">
        <f t="shared" ref="N489" si="975">_xlfn.CHISQ.INV(M489,m_)</f>
        <v>#NAME?</v>
      </c>
      <c r="Q489" s="5">
        <f t="shared" si="948"/>
        <v>399</v>
      </c>
      <c r="R489" s="177"/>
      <c r="S489" s="97"/>
      <c r="T489" s="97"/>
      <c r="U489" s="97"/>
      <c r="V489" s="97"/>
      <c r="W489" s="96"/>
      <c r="X489" s="92"/>
      <c r="Y489" s="92"/>
      <c r="Z489" s="96"/>
      <c r="AA489" s="94"/>
      <c r="AB489" s="94"/>
    </row>
    <row r="490" spans="1:28" x14ac:dyDescent="0.25">
      <c r="A490" s="5">
        <f t="shared" si="941"/>
        <v>466</v>
      </c>
      <c r="B490" t="e">
        <f t="shared" si="957"/>
        <v>#DIV/0!</v>
      </c>
      <c r="C490" t="e">
        <f t="shared" si="957"/>
        <v>#DIV/0!</v>
      </c>
      <c r="D490" t="e">
        <f t="shared" si="957"/>
        <v>#DIV/0!</v>
      </c>
      <c r="E490" t="e">
        <f t="shared" si="957"/>
        <v>#DIV/0!</v>
      </c>
      <c r="F490" t="e">
        <f t="shared" si="957"/>
        <v>#DIV/0!</v>
      </c>
      <c r="G490" t="e">
        <f t="shared" si="957"/>
        <v>#DIV/0!</v>
      </c>
      <c r="H490" t="e">
        <f t="shared" si="957"/>
        <v>#DIV/0!</v>
      </c>
      <c r="I490" t="e">
        <f t="shared" si="957"/>
        <v>#DIV/0!</v>
      </c>
      <c r="J490" t="e">
        <f t="shared" si="957"/>
        <v>#DIV/0!</v>
      </c>
      <c r="K490" t="e">
        <f t="shared" si="957"/>
        <v>#DIV/0!</v>
      </c>
      <c r="L490" t="e">
        <f t="array" ref="L490">MMULT(MMULT(B490:E490,Rinv_neu),TRANSPOSE(B490:E490))</f>
        <v>#NAME?</v>
      </c>
      <c r="M490" t="e">
        <f t="shared" ref="M490" si="976">(A490-0.5)/N_</f>
        <v>#NAME?</v>
      </c>
      <c r="N490" t="e">
        <f t="shared" ref="N490" si="977">_xlfn.CHISQ.INV(M490,m_)</f>
        <v>#NAME?</v>
      </c>
      <c r="Q490" s="5">
        <f t="shared" si="948"/>
        <v>400</v>
      </c>
      <c r="R490" s="177"/>
      <c r="S490" s="97"/>
      <c r="T490" s="97"/>
      <c r="U490" s="97"/>
      <c r="V490" s="97"/>
      <c r="W490" s="96"/>
      <c r="X490" s="92"/>
      <c r="Y490" s="92"/>
      <c r="Z490" s="96"/>
      <c r="AA490" s="94"/>
      <c r="AB490" s="94"/>
    </row>
    <row r="491" spans="1:28" x14ac:dyDescent="0.25">
      <c r="A491" s="5">
        <f t="shared" si="941"/>
        <v>467</v>
      </c>
      <c r="B491" t="e">
        <f t="shared" si="957"/>
        <v>#DIV/0!</v>
      </c>
      <c r="C491" t="e">
        <f t="shared" si="957"/>
        <v>#DIV/0!</v>
      </c>
      <c r="D491" t="e">
        <f t="shared" si="957"/>
        <v>#DIV/0!</v>
      </c>
      <c r="E491" t="e">
        <f t="shared" si="957"/>
        <v>#DIV/0!</v>
      </c>
      <c r="F491" t="e">
        <f t="shared" si="957"/>
        <v>#DIV/0!</v>
      </c>
      <c r="G491" t="e">
        <f t="shared" si="957"/>
        <v>#DIV/0!</v>
      </c>
      <c r="H491" t="e">
        <f t="shared" si="957"/>
        <v>#DIV/0!</v>
      </c>
      <c r="I491" t="e">
        <f t="shared" si="957"/>
        <v>#DIV/0!</v>
      </c>
      <c r="J491" t="e">
        <f t="shared" si="957"/>
        <v>#DIV/0!</v>
      </c>
      <c r="K491" t="e">
        <f t="shared" si="957"/>
        <v>#DIV/0!</v>
      </c>
      <c r="L491" t="e">
        <f t="array" ref="L491">MMULT(MMULT(B491:E491,Rinv_neu),TRANSPOSE(B491:E491))</f>
        <v>#NAME?</v>
      </c>
      <c r="M491" t="e">
        <f t="shared" ref="M491" si="978">(A491-0.5)/N_</f>
        <v>#NAME?</v>
      </c>
      <c r="N491" t="e">
        <f t="shared" ref="N491" si="979">_xlfn.CHISQ.INV(M491,m_)</f>
        <v>#NAME?</v>
      </c>
      <c r="Q491" s="5">
        <f t="shared" si="948"/>
        <v>401</v>
      </c>
      <c r="R491" s="177"/>
      <c r="S491" s="97"/>
      <c r="T491" s="97"/>
      <c r="U491" s="97"/>
      <c r="V491" s="97"/>
      <c r="W491" s="96"/>
      <c r="X491" s="92"/>
      <c r="Y491" s="92"/>
      <c r="Z491" s="96"/>
      <c r="AA491" s="94"/>
      <c r="AB491" s="94"/>
    </row>
    <row r="492" spans="1:28" x14ac:dyDescent="0.25">
      <c r="A492" s="5">
        <f t="shared" si="941"/>
        <v>468</v>
      </c>
      <c r="B492" t="e">
        <f t="shared" si="957"/>
        <v>#DIV/0!</v>
      </c>
      <c r="C492" t="e">
        <f t="shared" si="957"/>
        <v>#DIV/0!</v>
      </c>
      <c r="D492" t="e">
        <f t="shared" si="957"/>
        <v>#DIV/0!</v>
      </c>
      <c r="E492" t="e">
        <f t="shared" si="957"/>
        <v>#DIV/0!</v>
      </c>
      <c r="F492" t="e">
        <f t="shared" si="957"/>
        <v>#DIV/0!</v>
      </c>
      <c r="G492" t="e">
        <f t="shared" si="957"/>
        <v>#DIV/0!</v>
      </c>
      <c r="H492" t="e">
        <f t="shared" si="957"/>
        <v>#DIV/0!</v>
      </c>
      <c r="I492" t="e">
        <f t="shared" si="957"/>
        <v>#DIV/0!</v>
      </c>
      <c r="J492" t="e">
        <f t="shared" si="957"/>
        <v>#DIV/0!</v>
      </c>
      <c r="K492" t="e">
        <f t="shared" si="957"/>
        <v>#DIV/0!</v>
      </c>
      <c r="L492" t="e">
        <f t="array" ref="L492">MMULT(MMULT(B492:E492,Rinv_neu),TRANSPOSE(B492:E492))</f>
        <v>#NAME?</v>
      </c>
      <c r="M492" t="e">
        <f t="shared" ref="M492" si="980">(A492-0.5)/N_</f>
        <v>#NAME?</v>
      </c>
      <c r="N492" t="e">
        <f t="shared" ref="N492" si="981">_xlfn.CHISQ.INV(M492,m_)</f>
        <v>#NAME?</v>
      </c>
      <c r="Q492" s="5">
        <f t="shared" si="948"/>
        <v>402</v>
      </c>
      <c r="R492" s="177"/>
      <c r="S492" s="97"/>
      <c r="T492" s="97"/>
      <c r="U492" s="97"/>
      <c r="V492" s="97"/>
      <c r="W492" s="96"/>
      <c r="X492" s="92"/>
      <c r="Y492" s="92"/>
      <c r="Z492" s="96"/>
      <c r="AA492" s="94"/>
      <c r="AB492" s="94"/>
    </row>
    <row r="493" spans="1:28" x14ac:dyDescent="0.25">
      <c r="A493" s="5">
        <f t="shared" si="941"/>
        <v>469</v>
      </c>
      <c r="B493" t="e">
        <f t="shared" si="957"/>
        <v>#DIV/0!</v>
      </c>
      <c r="C493" t="e">
        <f t="shared" si="957"/>
        <v>#DIV/0!</v>
      </c>
      <c r="D493" t="e">
        <f t="shared" si="957"/>
        <v>#DIV/0!</v>
      </c>
      <c r="E493" t="e">
        <f t="shared" si="957"/>
        <v>#DIV/0!</v>
      </c>
      <c r="F493" t="e">
        <f t="shared" si="957"/>
        <v>#DIV/0!</v>
      </c>
      <c r="G493" t="e">
        <f t="shared" si="957"/>
        <v>#DIV/0!</v>
      </c>
      <c r="H493" t="e">
        <f t="shared" si="957"/>
        <v>#DIV/0!</v>
      </c>
      <c r="I493" t="e">
        <f t="shared" si="957"/>
        <v>#DIV/0!</v>
      </c>
      <c r="J493" t="e">
        <f t="shared" si="957"/>
        <v>#DIV/0!</v>
      </c>
      <c r="K493" t="e">
        <f t="shared" si="957"/>
        <v>#DIV/0!</v>
      </c>
      <c r="L493" t="e">
        <f t="array" ref="L493">MMULT(MMULT(B493:E493,Rinv_neu),TRANSPOSE(B493:E493))</f>
        <v>#NAME?</v>
      </c>
      <c r="M493" t="e">
        <f t="shared" ref="M493" si="982">(A493-0.5)/N_</f>
        <v>#NAME?</v>
      </c>
      <c r="N493" t="e">
        <f t="shared" ref="N493" si="983">_xlfn.CHISQ.INV(M493,m_)</f>
        <v>#NAME?</v>
      </c>
      <c r="Q493" s="5">
        <f t="shared" si="948"/>
        <v>403</v>
      </c>
      <c r="R493" s="177"/>
      <c r="S493" s="97"/>
      <c r="T493" s="97"/>
      <c r="U493" s="97"/>
      <c r="V493" s="97"/>
      <c r="W493" s="96"/>
      <c r="X493" s="92"/>
      <c r="Y493" s="92"/>
      <c r="Z493" s="96"/>
      <c r="AA493" s="94"/>
      <c r="AB493" s="94"/>
    </row>
    <row r="494" spans="1:28" x14ac:dyDescent="0.25">
      <c r="A494" s="5">
        <f t="shared" si="941"/>
        <v>470</v>
      </c>
      <c r="B494" t="e">
        <f t="shared" si="957"/>
        <v>#DIV/0!</v>
      </c>
      <c r="C494" t="e">
        <f t="shared" si="957"/>
        <v>#DIV/0!</v>
      </c>
      <c r="D494" t="e">
        <f t="shared" si="957"/>
        <v>#DIV/0!</v>
      </c>
      <c r="E494" t="e">
        <f t="shared" si="957"/>
        <v>#DIV/0!</v>
      </c>
      <c r="F494" t="e">
        <f t="shared" si="957"/>
        <v>#DIV/0!</v>
      </c>
      <c r="G494" t="e">
        <f t="shared" si="957"/>
        <v>#DIV/0!</v>
      </c>
      <c r="H494" t="e">
        <f t="shared" si="957"/>
        <v>#DIV/0!</v>
      </c>
      <c r="I494" t="e">
        <f t="shared" si="957"/>
        <v>#DIV/0!</v>
      </c>
      <c r="J494" t="e">
        <f t="shared" si="957"/>
        <v>#DIV/0!</v>
      </c>
      <c r="K494" t="e">
        <f t="shared" si="957"/>
        <v>#DIV/0!</v>
      </c>
      <c r="L494" t="e">
        <f t="array" ref="L494">MMULT(MMULT(B494:E494,Rinv_neu),TRANSPOSE(B494:E494))</f>
        <v>#NAME?</v>
      </c>
      <c r="M494" t="e">
        <f t="shared" ref="M494" si="984">(A494-0.5)/N_</f>
        <v>#NAME?</v>
      </c>
      <c r="N494" t="e">
        <f t="shared" ref="N494" si="985">_xlfn.CHISQ.INV(M494,m_)</f>
        <v>#NAME?</v>
      </c>
      <c r="Q494" s="5">
        <f t="shared" si="948"/>
        <v>404</v>
      </c>
      <c r="R494" s="177"/>
      <c r="S494" s="97"/>
      <c r="T494" s="97"/>
      <c r="U494" s="97"/>
      <c r="V494" s="97"/>
      <c r="W494" s="96"/>
      <c r="X494" s="92"/>
      <c r="Y494" s="92"/>
      <c r="Z494" s="96"/>
      <c r="AA494" s="94"/>
      <c r="AB494" s="94"/>
    </row>
    <row r="495" spans="1:28" x14ac:dyDescent="0.25">
      <c r="A495" s="5">
        <f t="shared" si="941"/>
        <v>471</v>
      </c>
      <c r="B495" t="e">
        <f t="shared" si="957"/>
        <v>#DIV/0!</v>
      </c>
      <c r="C495" t="e">
        <f t="shared" si="957"/>
        <v>#DIV/0!</v>
      </c>
      <c r="D495" t="e">
        <f t="shared" si="957"/>
        <v>#DIV/0!</v>
      </c>
      <c r="E495" t="e">
        <f t="shared" si="957"/>
        <v>#DIV/0!</v>
      </c>
      <c r="F495" t="e">
        <f t="shared" si="957"/>
        <v>#DIV/0!</v>
      </c>
      <c r="G495" t="e">
        <f t="shared" si="957"/>
        <v>#DIV/0!</v>
      </c>
      <c r="H495" t="e">
        <f t="shared" si="957"/>
        <v>#DIV/0!</v>
      </c>
      <c r="I495" t="e">
        <f t="shared" si="957"/>
        <v>#DIV/0!</v>
      </c>
      <c r="J495" t="e">
        <f t="shared" si="957"/>
        <v>#DIV/0!</v>
      </c>
      <c r="K495" t="e">
        <f t="shared" si="957"/>
        <v>#DIV/0!</v>
      </c>
      <c r="L495" t="e">
        <f t="array" ref="L495">MMULT(MMULT(B495:E495,Rinv_neu),TRANSPOSE(B495:E495))</f>
        <v>#NAME?</v>
      </c>
      <c r="M495" t="e">
        <f t="shared" ref="M495" si="986">(A495-0.5)/N_</f>
        <v>#NAME?</v>
      </c>
      <c r="N495" t="e">
        <f t="shared" ref="N495" si="987">_xlfn.CHISQ.INV(M495,m_)</f>
        <v>#NAME?</v>
      </c>
      <c r="Q495" s="5">
        <f t="shared" si="948"/>
        <v>405</v>
      </c>
      <c r="R495" s="177"/>
      <c r="S495" s="97"/>
      <c r="T495" s="97"/>
      <c r="U495" s="97"/>
      <c r="V495" s="97"/>
      <c r="W495" s="96"/>
      <c r="X495" s="92"/>
      <c r="Y495" s="92"/>
      <c r="Z495" s="96"/>
      <c r="AA495" s="94"/>
      <c r="AB495" s="94"/>
    </row>
    <row r="496" spans="1:28" x14ac:dyDescent="0.25">
      <c r="A496" s="5">
        <f t="shared" si="941"/>
        <v>472</v>
      </c>
      <c r="B496" t="e">
        <f t="shared" si="957"/>
        <v>#DIV/0!</v>
      </c>
      <c r="C496" t="e">
        <f t="shared" si="957"/>
        <v>#DIV/0!</v>
      </c>
      <c r="D496" t="e">
        <f t="shared" si="957"/>
        <v>#DIV/0!</v>
      </c>
      <c r="E496" t="e">
        <f t="shared" si="957"/>
        <v>#DIV/0!</v>
      </c>
      <c r="F496" t="e">
        <f t="shared" si="957"/>
        <v>#DIV/0!</v>
      </c>
      <c r="G496" t="e">
        <f t="shared" si="957"/>
        <v>#DIV/0!</v>
      </c>
      <c r="H496" t="e">
        <f t="shared" si="957"/>
        <v>#DIV/0!</v>
      </c>
      <c r="I496" t="e">
        <f t="shared" si="957"/>
        <v>#DIV/0!</v>
      </c>
      <c r="J496" t="e">
        <f t="shared" si="957"/>
        <v>#DIV/0!</v>
      </c>
      <c r="K496" t="e">
        <f t="shared" si="957"/>
        <v>#DIV/0!</v>
      </c>
      <c r="L496" t="e">
        <f t="array" ref="L496">MMULT(MMULT(B496:E496,Rinv_neu),TRANSPOSE(B496:E496))</f>
        <v>#NAME?</v>
      </c>
      <c r="M496" t="e">
        <f t="shared" ref="M496" si="988">(A496-0.5)/N_</f>
        <v>#NAME?</v>
      </c>
      <c r="N496" t="e">
        <f t="shared" ref="N496" si="989">_xlfn.CHISQ.INV(M496,m_)</f>
        <v>#NAME?</v>
      </c>
      <c r="Q496" s="5">
        <f t="shared" si="948"/>
        <v>406</v>
      </c>
      <c r="R496" s="177"/>
      <c r="S496" s="97"/>
      <c r="T496" s="97"/>
      <c r="U496" s="97"/>
      <c r="V496" s="97"/>
      <c r="W496" s="96"/>
      <c r="X496" s="92"/>
      <c r="Y496" s="92"/>
      <c r="Z496" s="96"/>
      <c r="AA496" s="94"/>
      <c r="AB496" s="94"/>
    </row>
    <row r="497" spans="1:28" x14ac:dyDescent="0.25">
      <c r="A497" s="5">
        <f t="shared" si="941"/>
        <v>473</v>
      </c>
      <c r="B497" t="e">
        <f t="shared" ref="B497:K512" si="990">(S563-S$86)/S$87</f>
        <v>#DIV/0!</v>
      </c>
      <c r="C497" t="e">
        <f t="shared" si="990"/>
        <v>#DIV/0!</v>
      </c>
      <c r="D497" t="e">
        <f t="shared" si="990"/>
        <v>#DIV/0!</v>
      </c>
      <c r="E497" t="e">
        <f t="shared" si="990"/>
        <v>#DIV/0!</v>
      </c>
      <c r="F497" t="e">
        <f t="shared" si="990"/>
        <v>#DIV/0!</v>
      </c>
      <c r="G497" t="e">
        <f t="shared" si="990"/>
        <v>#DIV/0!</v>
      </c>
      <c r="H497" t="e">
        <f t="shared" si="990"/>
        <v>#DIV/0!</v>
      </c>
      <c r="I497" t="e">
        <f t="shared" si="990"/>
        <v>#DIV/0!</v>
      </c>
      <c r="J497" t="e">
        <f t="shared" si="990"/>
        <v>#DIV/0!</v>
      </c>
      <c r="K497" t="e">
        <f t="shared" si="990"/>
        <v>#DIV/0!</v>
      </c>
      <c r="L497" t="e">
        <f t="array" ref="L497">MMULT(MMULT(B497:E497,Rinv_neu),TRANSPOSE(B497:E497))</f>
        <v>#NAME?</v>
      </c>
      <c r="M497" t="e">
        <f t="shared" ref="M497" si="991">(A497-0.5)/N_</f>
        <v>#NAME?</v>
      </c>
      <c r="N497" t="e">
        <f t="shared" ref="N497" si="992">_xlfn.CHISQ.INV(M497,m_)</f>
        <v>#NAME?</v>
      </c>
      <c r="Q497" s="5">
        <f t="shared" si="948"/>
        <v>407</v>
      </c>
      <c r="R497" s="177"/>
      <c r="S497" s="97"/>
      <c r="T497" s="97"/>
      <c r="U497" s="97"/>
      <c r="V497" s="97"/>
      <c r="W497" s="96"/>
      <c r="X497" s="92"/>
      <c r="Y497" s="92"/>
      <c r="Z497" s="96"/>
      <c r="AA497" s="94"/>
      <c r="AB497" s="94"/>
    </row>
    <row r="498" spans="1:28" x14ac:dyDescent="0.25">
      <c r="A498" s="5">
        <f t="shared" si="941"/>
        <v>474</v>
      </c>
      <c r="B498" t="e">
        <f t="shared" si="990"/>
        <v>#DIV/0!</v>
      </c>
      <c r="C498" t="e">
        <f t="shared" si="990"/>
        <v>#DIV/0!</v>
      </c>
      <c r="D498" t="e">
        <f t="shared" si="990"/>
        <v>#DIV/0!</v>
      </c>
      <c r="E498" t="e">
        <f t="shared" si="990"/>
        <v>#DIV/0!</v>
      </c>
      <c r="F498" t="e">
        <f t="shared" si="990"/>
        <v>#DIV/0!</v>
      </c>
      <c r="G498" t="e">
        <f t="shared" si="990"/>
        <v>#DIV/0!</v>
      </c>
      <c r="H498" t="e">
        <f t="shared" si="990"/>
        <v>#DIV/0!</v>
      </c>
      <c r="I498" t="e">
        <f t="shared" si="990"/>
        <v>#DIV/0!</v>
      </c>
      <c r="J498" t="e">
        <f t="shared" si="990"/>
        <v>#DIV/0!</v>
      </c>
      <c r="K498" t="e">
        <f t="shared" si="990"/>
        <v>#DIV/0!</v>
      </c>
      <c r="L498" t="e">
        <f t="array" ref="L498">MMULT(MMULT(B498:E498,Rinv_neu),TRANSPOSE(B498:E498))</f>
        <v>#NAME?</v>
      </c>
      <c r="M498" t="e">
        <f t="shared" ref="M498" si="993">(A498-0.5)/N_</f>
        <v>#NAME?</v>
      </c>
      <c r="N498" t="e">
        <f t="shared" ref="N498" si="994">_xlfn.CHISQ.INV(M498,m_)</f>
        <v>#NAME?</v>
      </c>
      <c r="Q498" s="5">
        <f t="shared" si="948"/>
        <v>408</v>
      </c>
      <c r="R498" s="177"/>
      <c r="S498" s="97"/>
      <c r="T498" s="97"/>
      <c r="U498" s="97"/>
      <c r="V498" s="97"/>
      <c r="W498" s="96"/>
      <c r="X498" s="92"/>
      <c r="Y498" s="92"/>
      <c r="Z498" s="96"/>
      <c r="AA498" s="94"/>
      <c r="AB498" s="94"/>
    </row>
    <row r="499" spans="1:28" x14ac:dyDescent="0.25">
      <c r="A499" s="5">
        <f t="shared" si="941"/>
        <v>475</v>
      </c>
      <c r="B499" t="e">
        <f t="shared" si="990"/>
        <v>#DIV/0!</v>
      </c>
      <c r="C499" t="e">
        <f t="shared" si="990"/>
        <v>#DIV/0!</v>
      </c>
      <c r="D499" t="e">
        <f t="shared" si="990"/>
        <v>#DIV/0!</v>
      </c>
      <c r="E499" t="e">
        <f t="shared" si="990"/>
        <v>#DIV/0!</v>
      </c>
      <c r="F499" t="e">
        <f t="shared" si="990"/>
        <v>#DIV/0!</v>
      </c>
      <c r="G499" t="e">
        <f t="shared" si="990"/>
        <v>#DIV/0!</v>
      </c>
      <c r="H499" t="e">
        <f t="shared" si="990"/>
        <v>#DIV/0!</v>
      </c>
      <c r="I499" t="e">
        <f t="shared" si="990"/>
        <v>#DIV/0!</v>
      </c>
      <c r="J499" t="e">
        <f t="shared" si="990"/>
        <v>#DIV/0!</v>
      </c>
      <c r="K499" t="e">
        <f t="shared" si="990"/>
        <v>#DIV/0!</v>
      </c>
      <c r="L499" t="e">
        <f t="array" ref="L499">MMULT(MMULT(B499:E499,Rinv_neu),TRANSPOSE(B499:E499))</f>
        <v>#NAME?</v>
      </c>
      <c r="M499" t="e">
        <f t="shared" ref="M499" si="995">(A499-0.5)/N_</f>
        <v>#NAME?</v>
      </c>
      <c r="N499" t="e">
        <f t="shared" ref="N499" si="996">_xlfn.CHISQ.INV(M499,m_)</f>
        <v>#NAME?</v>
      </c>
      <c r="Q499" s="5">
        <f t="shared" si="948"/>
        <v>409</v>
      </c>
      <c r="R499" s="177"/>
      <c r="S499" s="97"/>
      <c r="T499" s="97"/>
      <c r="U499" s="97"/>
      <c r="V499" s="97"/>
      <c r="W499" s="96"/>
      <c r="X499" s="92"/>
      <c r="Y499" s="92"/>
      <c r="Z499" s="96"/>
      <c r="AA499" s="94"/>
      <c r="AB499" s="94"/>
    </row>
    <row r="500" spans="1:28" x14ac:dyDescent="0.25">
      <c r="A500" s="5">
        <f t="shared" si="941"/>
        <v>476</v>
      </c>
      <c r="B500" t="e">
        <f t="shared" si="990"/>
        <v>#DIV/0!</v>
      </c>
      <c r="C500" t="e">
        <f t="shared" si="990"/>
        <v>#DIV/0!</v>
      </c>
      <c r="D500" t="e">
        <f t="shared" si="990"/>
        <v>#DIV/0!</v>
      </c>
      <c r="E500" t="e">
        <f t="shared" si="990"/>
        <v>#DIV/0!</v>
      </c>
      <c r="F500" t="e">
        <f t="shared" si="990"/>
        <v>#DIV/0!</v>
      </c>
      <c r="G500" t="e">
        <f t="shared" si="990"/>
        <v>#DIV/0!</v>
      </c>
      <c r="H500" t="e">
        <f t="shared" si="990"/>
        <v>#DIV/0!</v>
      </c>
      <c r="I500" t="e">
        <f t="shared" si="990"/>
        <v>#DIV/0!</v>
      </c>
      <c r="J500" t="e">
        <f t="shared" si="990"/>
        <v>#DIV/0!</v>
      </c>
      <c r="K500" t="e">
        <f t="shared" si="990"/>
        <v>#DIV/0!</v>
      </c>
      <c r="L500" t="e">
        <f t="array" ref="L500">MMULT(MMULT(B500:E500,Rinv_neu),TRANSPOSE(B500:E500))</f>
        <v>#NAME?</v>
      </c>
      <c r="M500" t="e">
        <f t="shared" ref="M500" si="997">(A500-0.5)/N_</f>
        <v>#NAME?</v>
      </c>
      <c r="N500" t="e">
        <f t="shared" ref="N500" si="998">_xlfn.CHISQ.INV(M500,m_)</f>
        <v>#NAME?</v>
      </c>
      <c r="Q500" s="5">
        <f t="shared" si="948"/>
        <v>410</v>
      </c>
      <c r="R500" s="177"/>
      <c r="S500" s="97"/>
      <c r="T500" s="97"/>
      <c r="U500" s="97"/>
      <c r="V500" s="97"/>
      <c r="W500" s="96"/>
      <c r="X500" s="92"/>
      <c r="Y500" s="92"/>
      <c r="Z500" s="96"/>
      <c r="AA500" s="94"/>
      <c r="AB500" s="94"/>
    </row>
    <row r="501" spans="1:28" x14ac:dyDescent="0.25">
      <c r="A501" s="5">
        <f t="shared" si="941"/>
        <v>477</v>
      </c>
      <c r="B501" t="e">
        <f t="shared" si="990"/>
        <v>#DIV/0!</v>
      </c>
      <c r="C501" t="e">
        <f t="shared" si="990"/>
        <v>#DIV/0!</v>
      </c>
      <c r="D501" t="e">
        <f t="shared" si="990"/>
        <v>#DIV/0!</v>
      </c>
      <c r="E501" t="e">
        <f t="shared" si="990"/>
        <v>#DIV/0!</v>
      </c>
      <c r="F501" t="e">
        <f t="shared" si="990"/>
        <v>#DIV/0!</v>
      </c>
      <c r="G501" t="e">
        <f t="shared" si="990"/>
        <v>#DIV/0!</v>
      </c>
      <c r="H501" t="e">
        <f t="shared" si="990"/>
        <v>#DIV/0!</v>
      </c>
      <c r="I501" t="e">
        <f t="shared" si="990"/>
        <v>#DIV/0!</v>
      </c>
      <c r="J501" t="e">
        <f t="shared" si="990"/>
        <v>#DIV/0!</v>
      </c>
      <c r="K501" t="e">
        <f t="shared" si="990"/>
        <v>#DIV/0!</v>
      </c>
      <c r="L501" t="e">
        <f t="array" ref="L501">MMULT(MMULT(B501:E501,Rinv_neu),TRANSPOSE(B501:E501))</f>
        <v>#NAME?</v>
      </c>
      <c r="M501" t="e">
        <f t="shared" ref="M501" si="999">(A501-0.5)/N_</f>
        <v>#NAME?</v>
      </c>
      <c r="N501" t="e">
        <f t="shared" ref="N501" si="1000">_xlfn.CHISQ.INV(M501,m_)</f>
        <v>#NAME?</v>
      </c>
      <c r="Q501" s="5">
        <f t="shared" si="948"/>
        <v>411</v>
      </c>
      <c r="R501" s="177"/>
      <c r="S501" s="97"/>
      <c r="T501" s="97"/>
      <c r="U501" s="97"/>
      <c r="V501" s="97"/>
      <c r="W501" s="96"/>
      <c r="X501" s="92"/>
      <c r="Y501" s="92"/>
      <c r="Z501" s="96"/>
      <c r="AA501" s="94"/>
      <c r="AB501" s="94"/>
    </row>
    <row r="502" spans="1:28" x14ac:dyDescent="0.25">
      <c r="A502" s="5">
        <f t="shared" si="941"/>
        <v>478</v>
      </c>
      <c r="B502" t="e">
        <f t="shared" si="990"/>
        <v>#DIV/0!</v>
      </c>
      <c r="C502" t="e">
        <f t="shared" si="990"/>
        <v>#DIV/0!</v>
      </c>
      <c r="D502" t="e">
        <f t="shared" si="990"/>
        <v>#DIV/0!</v>
      </c>
      <c r="E502" t="e">
        <f t="shared" si="990"/>
        <v>#DIV/0!</v>
      </c>
      <c r="F502" t="e">
        <f t="shared" si="990"/>
        <v>#DIV/0!</v>
      </c>
      <c r="G502" t="e">
        <f t="shared" si="990"/>
        <v>#DIV/0!</v>
      </c>
      <c r="H502" t="e">
        <f t="shared" si="990"/>
        <v>#DIV/0!</v>
      </c>
      <c r="I502" t="e">
        <f t="shared" si="990"/>
        <v>#DIV/0!</v>
      </c>
      <c r="J502" t="e">
        <f t="shared" si="990"/>
        <v>#DIV/0!</v>
      </c>
      <c r="K502" t="e">
        <f t="shared" si="990"/>
        <v>#DIV/0!</v>
      </c>
      <c r="L502" t="e">
        <f t="array" ref="L502">MMULT(MMULT(B502:E502,Rinv_neu),TRANSPOSE(B502:E502))</f>
        <v>#NAME?</v>
      </c>
      <c r="M502" t="e">
        <f t="shared" ref="M502" si="1001">(A502-0.5)/N_</f>
        <v>#NAME?</v>
      </c>
      <c r="N502" t="e">
        <f t="shared" ref="N502" si="1002">_xlfn.CHISQ.INV(M502,m_)</f>
        <v>#NAME?</v>
      </c>
      <c r="Q502" s="5">
        <f t="shared" si="948"/>
        <v>412</v>
      </c>
      <c r="R502" s="177"/>
      <c r="S502" s="97"/>
      <c r="T502" s="97"/>
      <c r="U502" s="97"/>
      <c r="V502" s="97"/>
      <c r="W502" s="96"/>
      <c r="X502" s="92"/>
      <c r="Y502" s="92"/>
      <c r="Z502" s="96"/>
      <c r="AA502" s="94"/>
      <c r="AB502" s="94"/>
    </row>
    <row r="503" spans="1:28" x14ac:dyDescent="0.25">
      <c r="A503" s="5">
        <f t="shared" si="941"/>
        <v>479</v>
      </c>
      <c r="B503" t="e">
        <f t="shared" si="990"/>
        <v>#DIV/0!</v>
      </c>
      <c r="C503" t="e">
        <f t="shared" si="990"/>
        <v>#DIV/0!</v>
      </c>
      <c r="D503" t="e">
        <f t="shared" si="990"/>
        <v>#DIV/0!</v>
      </c>
      <c r="E503" t="e">
        <f t="shared" si="990"/>
        <v>#DIV/0!</v>
      </c>
      <c r="F503" t="e">
        <f t="shared" si="990"/>
        <v>#DIV/0!</v>
      </c>
      <c r="G503" t="e">
        <f t="shared" si="990"/>
        <v>#DIV/0!</v>
      </c>
      <c r="H503" t="e">
        <f t="shared" si="990"/>
        <v>#DIV/0!</v>
      </c>
      <c r="I503" t="e">
        <f t="shared" si="990"/>
        <v>#DIV/0!</v>
      </c>
      <c r="J503" t="e">
        <f t="shared" si="990"/>
        <v>#DIV/0!</v>
      </c>
      <c r="K503" t="e">
        <f t="shared" si="990"/>
        <v>#DIV/0!</v>
      </c>
      <c r="L503" t="e">
        <f t="array" ref="L503">MMULT(MMULT(B503:E503,Rinv_neu),TRANSPOSE(B503:E503))</f>
        <v>#NAME?</v>
      </c>
      <c r="M503" t="e">
        <f t="shared" ref="M503" si="1003">(A503-0.5)/N_</f>
        <v>#NAME?</v>
      </c>
      <c r="N503" t="e">
        <f t="shared" ref="N503" si="1004">_xlfn.CHISQ.INV(M503,m_)</f>
        <v>#NAME?</v>
      </c>
      <c r="Q503" s="5">
        <f t="shared" si="948"/>
        <v>413</v>
      </c>
      <c r="R503" s="177"/>
      <c r="S503" s="97"/>
      <c r="T503" s="97"/>
      <c r="U503" s="97"/>
      <c r="V503" s="97"/>
      <c r="W503" s="96"/>
      <c r="X503" s="92"/>
      <c r="Y503" s="92"/>
      <c r="Z503" s="96"/>
      <c r="AA503" s="94"/>
      <c r="AB503" s="94"/>
    </row>
    <row r="504" spans="1:28" x14ac:dyDescent="0.25">
      <c r="A504" s="5">
        <f t="shared" si="941"/>
        <v>480</v>
      </c>
      <c r="B504" t="e">
        <f t="shared" si="990"/>
        <v>#DIV/0!</v>
      </c>
      <c r="C504" t="e">
        <f t="shared" si="990"/>
        <v>#DIV/0!</v>
      </c>
      <c r="D504" t="e">
        <f t="shared" si="990"/>
        <v>#DIV/0!</v>
      </c>
      <c r="E504" t="e">
        <f t="shared" si="990"/>
        <v>#DIV/0!</v>
      </c>
      <c r="F504" t="e">
        <f t="shared" si="990"/>
        <v>#DIV/0!</v>
      </c>
      <c r="G504" t="e">
        <f t="shared" si="990"/>
        <v>#DIV/0!</v>
      </c>
      <c r="H504" t="e">
        <f t="shared" si="990"/>
        <v>#DIV/0!</v>
      </c>
      <c r="I504" t="e">
        <f t="shared" si="990"/>
        <v>#DIV/0!</v>
      </c>
      <c r="J504" t="e">
        <f t="shared" si="990"/>
        <v>#DIV/0!</v>
      </c>
      <c r="K504" t="e">
        <f t="shared" si="990"/>
        <v>#DIV/0!</v>
      </c>
      <c r="L504" t="e">
        <f t="array" ref="L504">MMULT(MMULT(B504:E504,Rinv_neu),TRANSPOSE(B504:E504))</f>
        <v>#NAME?</v>
      </c>
      <c r="M504" t="e">
        <f t="shared" ref="M504" si="1005">(A504-0.5)/N_</f>
        <v>#NAME?</v>
      </c>
      <c r="N504" t="e">
        <f t="shared" ref="N504" si="1006">_xlfn.CHISQ.INV(M504,m_)</f>
        <v>#NAME?</v>
      </c>
      <c r="Q504" s="5">
        <f t="shared" si="948"/>
        <v>414</v>
      </c>
      <c r="R504" s="177"/>
      <c r="S504" s="97"/>
      <c r="T504" s="97"/>
      <c r="U504" s="97"/>
      <c r="V504" s="97"/>
      <c r="W504" s="96"/>
      <c r="X504" s="92"/>
      <c r="Y504" s="92"/>
      <c r="Z504" s="96"/>
      <c r="AA504" s="94"/>
      <c r="AB504" s="94"/>
    </row>
    <row r="505" spans="1:28" x14ac:dyDescent="0.25">
      <c r="A505" s="5">
        <f t="shared" si="941"/>
        <v>481</v>
      </c>
      <c r="B505" t="e">
        <f t="shared" si="990"/>
        <v>#DIV/0!</v>
      </c>
      <c r="C505" t="e">
        <f t="shared" si="990"/>
        <v>#DIV/0!</v>
      </c>
      <c r="D505" t="e">
        <f t="shared" si="990"/>
        <v>#DIV/0!</v>
      </c>
      <c r="E505" t="e">
        <f t="shared" si="990"/>
        <v>#DIV/0!</v>
      </c>
      <c r="F505" t="e">
        <f t="shared" si="990"/>
        <v>#DIV/0!</v>
      </c>
      <c r="G505" t="e">
        <f t="shared" si="990"/>
        <v>#DIV/0!</v>
      </c>
      <c r="H505" t="e">
        <f t="shared" si="990"/>
        <v>#DIV/0!</v>
      </c>
      <c r="I505" t="e">
        <f t="shared" si="990"/>
        <v>#DIV/0!</v>
      </c>
      <c r="J505" t="e">
        <f t="shared" si="990"/>
        <v>#DIV/0!</v>
      </c>
      <c r="K505" t="e">
        <f t="shared" si="990"/>
        <v>#DIV/0!</v>
      </c>
      <c r="L505" t="e">
        <f t="array" ref="L505">MMULT(MMULT(B505:E505,Rinv_neu),TRANSPOSE(B505:E505))</f>
        <v>#NAME?</v>
      </c>
      <c r="M505" t="e">
        <f t="shared" ref="M505" si="1007">(A505-0.5)/N_</f>
        <v>#NAME?</v>
      </c>
      <c r="N505" t="e">
        <f t="shared" ref="N505" si="1008">_xlfn.CHISQ.INV(M505,m_)</f>
        <v>#NAME?</v>
      </c>
      <c r="Q505" s="5">
        <f t="shared" si="948"/>
        <v>415</v>
      </c>
      <c r="R505" s="177"/>
      <c r="S505" s="97"/>
      <c r="T505" s="97"/>
      <c r="U505" s="97"/>
      <c r="V505" s="97"/>
      <c r="W505" s="96"/>
      <c r="X505" s="92"/>
      <c r="Y505" s="92"/>
      <c r="Z505" s="96"/>
      <c r="AA505" s="94"/>
      <c r="AB505" s="94"/>
    </row>
    <row r="506" spans="1:28" x14ac:dyDescent="0.25">
      <c r="A506" s="5">
        <f t="shared" si="941"/>
        <v>482</v>
      </c>
      <c r="B506" t="e">
        <f t="shared" si="990"/>
        <v>#DIV/0!</v>
      </c>
      <c r="C506" t="e">
        <f t="shared" si="990"/>
        <v>#DIV/0!</v>
      </c>
      <c r="D506" t="e">
        <f t="shared" si="990"/>
        <v>#DIV/0!</v>
      </c>
      <c r="E506" t="e">
        <f t="shared" si="990"/>
        <v>#DIV/0!</v>
      </c>
      <c r="F506" t="e">
        <f t="shared" si="990"/>
        <v>#DIV/0!</v>
      </c>
      <c r="G506" t="e">
        <f t="shared" si="990"/>
        <v>#DIV/0!</v>
      </c>
      <c r="H506" t="e">
        <f t="shared" si="990"/>
        <v>#DIV/0!</v>
      </c>
      <c r="I506" t="e">
        <f t="shared" si="990"/>
        <v>#DIV/0!</v>
      </c>
      <c r="J506" t="e">
        <f t="shared" si="990"/>
        <v>#DIV/0!</v>
      </c>
      <c r="K506" t="e">
        <f t="shared" si="990"/>
        <v>#DIV/0!</v>
      </c>
      <c r="L506" t="e">
        <f t="array" ref="L506">MMULT(MMULT(B506:E506,Rinv_neu),TRANSPOSE(B506:E506))</f>
        <v>#NAME?</v>
      </c>
      <c r="M506" t="e">
        <f t="shared" ref="M506" si="1009">(A506-0.5)/N_</f>
        <v>#NAME?</v>
      </c>
      <c r="N506" t="e">
        <f t="shared" ref="N506" si="1010">_xlfn.CHISQ.INV(M506,m_)</f>
        <v>#NAME?</v>
      </c>
      <c r="Q506" s="5">
        <f t="shared" si="948"/>
        <v>416</v>
      </c>
      <c r="R506" s="177"/>
      <c r="S506" s="97"/>
      <c r="T506" s="97"/>
      <c r="U506" s="97"/>
      <c r="V506" s="97"/>
      <c r="W506" s="96"/>
      <c r="X506" s="92"/>
      <c r="Y506" s="92"/>
      <c r="Z506" s="96"/>
      <c r="AA506" s="94"/>
      <c r="AB506" s="94"/>
    </row>
    <row r="507" spans="1:28" x14ac:dyDescent="0.25">
      <c r="A507" s="5">
        <f t="shared" si="941"/>
        <v>483</v>
      </c>
      <c r="B507" t="e">
        <f t="shared" si="990"/>
        <v>#DIV/0!</v>
      </c>
      <c r="C507" t="e">
        <f t="shared" si="990"/>
        <v>#DIV/0!</v>
      </c>
      <c r="D507" t="e">
        <f t="shared" si="990"/>
        <v>#DIV/0!</v>
      </c>
      <c r="E507" t="e">
        <f t="shared" si="990"/>
        <v>#DIV/0!</v>
      </c>
      <c r="F507" t="e">
        <f t="shared" si="990"/>
        <v>#DIV/0!</v>
      </c>
      <c r="G507" t="e">
        <f t="shared" si="990"/>
        <v>#DIV/0!</v>
      </c>
      <c r="H507" t="e">
        <f t="shared" si="990"/>
        <v>#DIV/0!</v>
      </c>
      <c r="I507" t="e">
        <f t="shared" si="990"/>
        <v>#DIV/0!</v>
      </c>
      <c r="J507" t="e">
        <f t="shared" si="990"/>
        <v>#DIV/0!</v>
      </c>
      <c r="K507" t="e">
        <f t="shared" si="990"/>
        <v>#DIV/0!</v>
      </c>
      <c r="L507" t="e">
        <f t="array" ref="L507">MMULT(MMULT(B507:E507,Rinv_neu),TRANSPOSE(B507:E507))</f>
        <v>#NAME?</v>
      </c>
      <c r="M507" t="e">
        <f t="shared" ref="M507" si="1011">(A507-0.5)/N_</f>
        <v>#NAME?</v>
      </c>
      <c r="N507" t="e">
        <f t="shared" ref="N507" si="1012">_xlfn.CHISQ.INV(M507,m_)</f>
        <v>#NAME?</v>
      </c>
      <c r="Q507" s="5">
        <f t="shared" si="948"/>
        <v>417</v>
      </c>
      <c r="R507" s="177"/>
      <c r="S507" s="97"/>
      <c r="T507" s="97"/>
      <c r="U507" s="97"/>
      <c r="V507" s="97"/>
      <c r="W507" s="96"/>
      <c r="X507" s="92"/>
      <c r="Y507" s="92"/>
      <c r="Z507" s="96"/>
      <c r="AA507" s="94"/>
      <c r="AB507" s="94"/>
    </row>
    <row r="508" spans="1:28" x14ac:dyDescent="0.25">
      <c r="A508" s="5">
        <f t="shared" si="941"/>
        <v>484</v>
      </c>
      <c r="B508" t="e">
        <f t="shared" si="990"/>
        <v>#DIV/0!</v>
      </c>
      <c r="C508" t="e">
        <f t="shared" si="990"/>
        <v>#DIV/0!</v>
      </c>
      <c r="D508" t="e">
        <f t="shared" si="990"/>
        <v>#DIV/0!</v>
      </c>
      <c r="E508" t="e">
        <f t="shared" si="990"/>
        <v>#DIV/0!</v>
      </c>
      <c r="F508" t="e">
        <f t="shared" si="990"/>
        <v>#DIV/0!</v>
      </c>
      <c r="G508" t="e">
        <f t="shared" si="990"/>
        <v>#DIV/0!</v>
      </c>
      <c r="H508" t="e">
        <f t="shared" si="990"/>
        <v>#DIV/0!</v>
      </c>
      <c r="I508" t="e">
        <f t="shared" si="990"/>
        <v>#DIV/0!</v>
      </c>
      <c r="J508" t="e">
        <f t="shared" si="990"/>
        <v>#DIV/0!</v>
      </c>
      <c r="K508" t="e">
        <f t="shared" si="990"/>
        <v>#DIV/0!</v>
      </c>
      <c r="L508" t="e">
        <f t="array" ref="L508">MMULT(MMULT(B508:E508,Rinv_neu),TRANSPOSE(B508:E508))</f>
        <v>#NAME?</v>
      </c>
      <c r="M508" t="e">
        <f t="shared" ref="M508" si="1013">(A508-0.5)/N_</f>
        <v>#NAME?</v>
      </c>
      <c r="N508" t="e">
        <f t="shared" ref="N508" si="1014">_xlfn.CHISQ.INV(M508,m_)</f>
        <v>#NAME?</v>
      </c>
      <c r="Q508" s="5">
        <f t="shared" si="948"/>
        <v>418</v>
      </c>
      <c r="R508" s="177"/>
      <c r="S508" s="97"/>
      <c r="T508" s="97"/>
      <c r="U508" s="97"/>
      <c r="V508" s="97"/>
      <c r="W508" s="96"/>
      <c r="X508" s="92"/>
      <c r="Y508" s="92"/>
      <c r="Z508" s="96"/>
      <c r="AA508" s="94"/>
      <c r="AB508" s="94"/>
    </row>
    <row r="509" spans="1:28" x14ac:dyDescent="0.25">
      <c r="A509" s="5">
        <f t="shared" si="941"/>
        <v>485</v>
      </c>
      <c r="B509" t="e">
        <f t="shared" si="990"/>
        <v>#DIV/0!</v>
      </c>
      <c r="C509" t="e">
        <f t="shared" si="990"/>
        <v>#DIV/0!</v>
      </c>
      <c r="D509" t="e">
        <f t="shared" si="990"/>
        <v>#DIV/0!</v>
      </c>
      <c r="E509" t="e">
        <f t="shared" si="990"/>
        <v>#DIV/0!</v>
      </c>
      <c r="F509" t="e">
        <f t="shared" si="990"/>
        <v>#DIV/0!</v>
      </c>
      <c r="G509" t="e">
        <f t="shared" si="990"/>
        <v>#DIV/0!</v>
      </c>
      <c r="H509" t="e">
        <f t="shared" si="990"/>
        <v>#DIV/0!</v>
      </c>
      <c r="I509" t="e">
        <f t="shared" si="990"/>
        <v>#DIV/0!</v>
      </c>
      <c r="J509" t="e">
        <f t="shared" si="990"/>
        <v>#DIV/0!</v>
      </c>
      <c r="K509" t="e">
        <f t="shared" si="990"/>
        <v>#DIV/0!</v>
      </c>
      <c r="L509" t="e">
        <f t="array" ref="L509">MMULT(MMULT(B509:E509,Rinv_neu),TRANSPOSE(B509:E509))</f>
        <v>#NAME?</v>
      </c>
      <c r="M509" t="e">
        <f t="shared" ref="M509" si="1015">(A509-0.5)/N_</f>
        <v>#NAME?</v>
      </c>
      <c r="N509" t="e">
        <f t="shared" ref="N509" si="1016">_xlfn.CHISQ.INV(M509,m_)</f>
        <v>#NAME?</v>
      </c>
      <c r="Q509" s="5">
        <f t="shared" si="948"/>
        <v>419</v>
      </c>
      <c r="R509" s="177"/>
      <c r="S509" s="97"/>
      <c r="T509" s="97"/>
      <c r="U509" s="97"/>
      <c r="V509" s="97"/>
      <c r="W509" s="96"/>
      <c r="X509" s="92"/>
      <c r="Y509" s="92"/>
      <c r="Z509" s="96"/>
      <c r="AA509" s="94"/>
      <c r="AB509" s="94"/>
    </row>
    <row r="510" spans="1:28" x14ac:dyDescent="0.25">
      <c r="A510" s="5">
        <f t="shared" si="941"/>
        <v>486</v>
      </c>
      <c r="B510" t="e">
        <f t="shared" si="990"/>
        <v>#DIV/0!</v>
      </c>
      <c r="C510" t="e">
        <f t="shared" si="990"/>
        <v>#DIV/0!</v>
      </c>
      <c r="D510" t="e">
        <f t="shared" si="990"/>
        <v>#DIV/0!</v>
      </c>
      <c r="E510" t="e">
        <f t="shared" si="990"/>
        <v>#DIV/0!</v>
      </c>
      <c r="F510" t="e">
        <f t="shared" si="990"/>
        <v>#DIV/0!</v>
      </c>
      <c r="G510" t="e">
        <f t="shared" si="990"/>
        <v>#DIV/0!</v>
      </c>
      <c r="H510" t="e">
        <f t="shared" si="990"/>
        <v>#DIV/0!</v>
      </c>
      <c r="I510" t="e">
        <f t="shared" si="990"/>
        <v>#DIV/0!</v>
      </c>
      <c r="J510" t="e">
        <f t="shared" si="990"/>
        <v>#DIV/0!</v>
      </c>
      <c r="K510" t="e">
        <f t="shared" si="990"/>
        <v>#DIV/0!</v>
      </c>
      <c r="L510" t="e">
        <f t="array" ref="L510">MMULT(MMULT(B510:E510,Rinv_neu),TRANSPOSE(B510:E510))</f>
        <v>#NAME?</v>
      </c>
      <c r="M510" t="e">
        <f t="shared" ref="M510" si="1017">(A510-0.5)/N_</f>
        <v>#NAME?</v>
      </c>
      <c r="N510" t="e">
        <f t="shared" ref="N510" si="1018">_xlfn.CHISQ.INV(M510,m_)</f>
        <v>#NAME?</v>
      </c>
      <c r="Q510" s="5">
        <f t="shared" si="948"/>
        <v>420</v>
      </c>
      <c r="R510" s="177"/>
      <c r="S510" s="97"/>
      <c r="T510" s="97"/>
      <c r="U510" s="97"/>
      <c r="V510" s="97"/>
      <c r="W510" s="96"/>
      <c r="X510" s="92"/>
      <c r="Y510" s="92"/>
      <c r="Z510" s="96"/>
      <c r="AA510" s="94"/>
      <c r="AB510" s="94"/>
    </row>
    <row r="511" spans="1:28" x14ac:dyDescent="0.25">
      <c r="A511" s="5">
        <f t="shared" si="941"/>
        <v>487</v>
      </c>
      <c r="B511" t="e">
        <f t="shared" si="990"/>
        <v>#DIV/0!</v>
      </c>
      <c r="C511" t="e">
        <f t="shared" si="990"/>
        <v>#DIV/0!</v>
      </c>
      <c r="D511" t="e">
        <f t="shared" si="990"/>
        <v>#DIV/0!</v>
      </c>
      <c r="E511" t="e">
        <f t="shared" si="990"/>
        <v>#DIV/0!</v>
      </c>
      <c r="F511" t="e">
        <f t="shared" si="990"/>
        <v>#DIV/0!</v>
      </c>
      <c r="G511" t="e">
        <f t="shared" si="990"/>
        <v>#DIV/0!</v>
      </c>
      <c r="H511" t="e">
        <f t="shared" si="990"/>
        <v>#DIV/0!</v>
      </c>
      <c r="I511" t="e">
        <f t="shared" si="990"/>
        <v>#DIV/0!</v>
      </c>
      <c r="J511" t="e">
        <f t="shared" si="990"/>
        <v>#DIV/0!</v>
      </c>
      <c r="K511" t="e">
        <f t="shared" si="990"/>
        <v>#DIV/0!</v>
      </c>
      <c r="L511" t="e">
        <f t="array" ref="L511">MMULT(MMULT(B511:E511,Rinv_neu),TRANSPOSE(B511:E511))</f>
        <v>#NAME?</v>
      </c>
      <c r="M511" t="e">
        <f t="shared" ref="M511" si="1019">(A511-0.5)/N_</f>
        <v>#NAME?</v>
      </c>
      <c r="N511" t="e">
        <f t="shared" ref="N511" si="1020">_xlfn.CHISQ.INV(M511,m_)</f>
        <v>#NAME?</v>
      </c>
      <c r="Q511" s="5">
        <f t="shared" si="948"/>
        <v>421</v>
      </c>
      <c r="R511" s="177"/>
      <c r="S511" s="97"/>
      <c r="T511" s="97"/>
      <c r="U511" s="97"/>
      <c r="V511" s="97"/>
      <c r="W511" s="96"/>
      <c r="X511" s="92"/>
      <c r="Y511" s="92"/>
      <c r="Z511" s="96"/>
      <c r="AA511" s="94"/>
      <c r="AB511" s="94"/>
    </row>
    <row r="512" spans="1:28" x14ac:dyDescent="0.25">
      <c r="A512" s="5">
        <f t="shared" si="941"/>
        <v>488</v>
      </c>
      <c r="B512" t="e">
        <f t="shared" si="990"/>
        <v>#DIV/0!</v>
      </c>
      <c r="C512" t="e">
        <f t="shared" si="990"/>
        <v>#DIV/0!</v>
      </c>
      <c r="D512" t="e">
        <f t="shared" si="990"/>
        <v>#DIV/0!</v>
      </c>
      <c r="E512" t="e">
        <f t="shared" si="990"/>
        <v>#DIV/0!</v>
      </c>
      <c r="F512" t="e">
        <f t="shared" si="990"/>
        <v>#DIV/0!</v>
      </c>
      <c r="G512" t="e">
        <f t="shared" si="990"/>
        <v>#DIV/0!</v>
      </c>
      <c r="H512" t="e">
        <f t="shared" si="990"/>
        <v>#DIV/0!</v>
      </c>
      <c r="I512" t="e">
        <f t="shared" si="990"/>
        <v>#DIV/0!</v>
      </c>
      <c r="J512" t="e">
        <f t="shared" si="990"/>
        <v>#DIV/0!</v>
      </c>
      <c r="K512" t="e">
        <f t="shared" si="990"/>
        <v>#DIV/0!</v>
      </c>
      <c r="L512" t="e">
        <f t="array" ref="L512">MMULT(MMULT(B512:E512,Rinv_neu),TRANSPOSE(B512:E512))</f>
        <v>#NAME?</v>
      </c>
      <c r="M512" t="e">
        <f t="shared" ref="M512" si="1021">(A512-0.5)/N_</f>
        <v>#NAME?</v>
      </c>
      <c r="N512" t="e">
        <f t="shared" ref="N512" si="1022">_xlfn.CHISQ.INV(M512,m_)</f>
        <v>#NAME?</v>
      </c>
      <c r="Q512" s="5">
        <f t="shared" si="948"/>
        <v>422</v>
      </c>
      <c r="R512" s="177"/>
      <c r="S512" s="97"/>
      <c r="T512" s="97"/>
      <c r="U512" s="97"/>
      <c r="V512" s="97"/>
      <c r="W512" s="96"/>
      <c r="X512" s="92"/>
      <c r="Y512" s="92"/>
      <c r="Z512" s="96"/>
      <c r="AA512" s="94"/>
      <c r="AB512" s="94"/>
    </row>
    <row r="513" spans="1:28" x14ac:dyDescent="0.25">
      <c r="A513" s="5">
        <f t="shared" si="941"/>
        <v>489</v>
      </c>
      <c r="B513" t="e">
        <f t="shared" ref="B513:K528" si="1023">(S579-S$86)/S$87</f>
        <v>#DIV/0!</v>
      </c>
      <c r="C513" t="e">
        <f t="shared" si="1023"/>
        <v>#DIV/0!</v>
      </c>
      <c r="D513" t="e">
        <f t="shared" si="1023"/>
        <v>#DIV/0!</v>
      </c>
      <c r="E513" t="e">
        <f t="shared" si="1023"/>
        <v>#DIV/0!</v>
      </c>
      <c r="F513" t="e">
        <f t="shared" si="1023"/>
        <v>#DIV/0!</v>
      </c>
      <c r="G513" t="e">
        <f t="shared" si="1023"/>
        <v>#DIV/0!</v>
      </c>
      <c r="H513" t="e">
        <f t="shared" si="1023"/>
        <v>#DIV/0!</v>
      </c>
      <c r="I513" t="e">
        <f t="shared" si="1023"/>
        <v>#DIV/0!</v>
      </c>
      <c r="J513" t="e">
        <f t="shared" si="1023"/>
        <v>#DIV/0!</v>
      </c>
      <c r="K513" t="e">
        <f t="shared" si="1023"/>
        <v>#DIV/0!</v>
      </c>
      <c r="L513" t="e">
        <f t="array" ref="L513">MMULT(MMULT(B513:E513,Rinv_neu),TRANSPOSE(B513:E513))</f>
        <v>#NAME?</v>
      </c>
      <c r="M513" t="e">
        <f t="shared" ref="M513" si="1024">(A513-0.5)/N_</f>
        <v>#NAME?</v>
      </c>
      <c r="N513" t="e">
        <f t="shared" ref="N513" si="1025">_xlfn.CHISQ.INV(M513,m_)</f>
        <v>#NAME?</v>
      </c>
      <c r="Q513" s="5">
        <f t="shared" si="948"/>
        <v>423</v>
      </c>
      <c r="R513" s="177"/>
      <c r="S513" s="97"/>
      <c r="T513" s="97"/>
      <c r="U513" s="97"/>
      <c r="V513" s="97"/>
      <c r="W513" s="96"/>
      <c r="X513" s="92"/>
      <c r="Y513" s="92"/>
      <c r="Z513" s="96"/>
      <c r="AA513" s="94"/>
      <c r="AB513" s="94"/>
    </row>
    <row r="514" spans="1:28" x14ac:dyDescent="0.25">
      <c r="A514" s="5">
        <f t="shared" si="941"/>
        <v>490</v>
      </c>
      <c r="B514" t="e">
        <f t="shared" si="1023"/>
        <v>#DIV/0!</v>
      </c>
      <c r="C514" t="e">
        <f t="shared" si="1023"/>
        <v>#DIV/0!</v>
      </c>
      <c r="D514" t="e">
        <f t="shared" si="1023"/>
        <v>#DIV/0!</v>
      </c>
      <c r="E514" t="e">
        <f t="shared" si="1023"/>
        <v>#DIV/0!</v>
      </c>
      <c r="F514" t="e">
        <f t="shared" si="1023"/>
        <v>#DIV/0!</v>
      </c>
      <c r="G514" t="e">
        <f t="shared" si="1023"/>
        <v>#DIV/0!</v>
      </c>
      <c r="H514" t="e">
        <f t="shared" si="1023"/>
        <v>#DIV/0!</v>
      </c>
      <c r="I514" t="e">
        <f t="shared" si="1023"/>
        <v>#DIV/0!</v>
      </c>
      <c r="J514" t="e">
        <f t="shared" si="1023"/>
        <v>#DIV/0!</v>
      </c>
      <c r="K514" t="e">
        <f t="shared" si="1023"/>
        <v>#DIV/0!</v>
      </c>
      <c r="L514" t="e">
        <f t="array" ref="L514">MMULT(MMULT(B514:E514,Rinv_neu),TRANSPOSE(B514:E514))</f>
        <v>#NAME?</v>
      </c>
      <c r="M514" t="e">
        <f t="shared" ref="M514" si="1026">(A514-0.5)/N_</f>
        <v>#NAME?</v>
      </c>
      <c r="N514" t="e">
        <f t="shared" ref="N514" si="1027">_xlfn.CHISQ.INV(M514,m_)</f>
        <v>#NAME?</v>
      </c>
      <c r="Q514" s="5">
        <f t="shared" si="948"/>
        <v>424</v>
      </c>
      <c r="R514" s="177"/>
      <c r="S514" s="97"/>
      <c r="T514" s="97"/>
      <c r="U514" s="97"/>
      <c r="V514" s="97"/>
      <c r="W514" s="96"/>
      <c r="X514" s="92"/>
      <c r="Y514" s="92"/>
      <c r="Z514" s="96"/>
      <c r="AA514" s="94"/>
      <c r="AB514" s="94"/>
    </row>
    <row r="515" spans="1:28" x14ac:dyDescent="0.25">
      <c r="A515" s="5">
        <f t="shared" si="941"/>
        <v>491</v>
      </c>
      <c r="B515" t="e">
        <f t="shared" si="1023"/>
        <v>#DIV/0!</v>
      </c>
      <c r="C515" t="e">
        <f t="shared" si="1023"/>
        <v>#DIV/0!</v>
      </c>
      <c r="D515" t="e">
        <f t="shared" si="1023"/>
        <v>#DIV/0!</v>
      </c>
      <c r="E515" t="e">
        <f t="shared" si="1023"/>
        <v>#DIV/0!</v>
      </c>
      <c r="F515" t="e">
        <f t="shared" si="1023"/>
        <v>#DIV/0!</v>
      </c>
      <c r="G515" t="e">
        <f t="shared" si="1023"/>
        <v>#DIV/0!</v>
      </c>
      <c r="H515" t="e">
        <f t="shared" si="1023"/>
        <v>#DIV/0!</v>
      </c>
      <c r="I515" t="e">
        <f t="shared" si="1023"/>
        <v>#DIV/0!</v>
      </c>
      <c r="J515" t="e">
        <f t="shared" si="1023"/>
        <v>#DIV/0!</v>
      </c>
      <c r="K515" t="e">
        <f t="shared" si="1023"/>
        <v>#DIV/0!</v>
      </c>
      <c r="L515" t="e">
        <f t="array" ref="L515">MMULT(MMULT(B515:E515,Rinv_neu),TRANSPOSE(B515:E515))</f>
        <v>#NAME?</v>
      </c>
      <c r="M515" t="e">
        <f t="shared" ref="M515" si="1028">(A515-0.5)/N_</f>
        <v>#NAME?</v>
      </c>
      <c r="N515" t="e">
        <f t="shared" ref="N515" si="1029">_xlfn.CHISQ.INV(M515,m_)</f>
        <v>#NAME?</v>
      </c>
      <c r="Q515" s="5">
        <f t="shared" si="948"/>
        <v>425</v>
      </c>
      <c r="R515" s="177"/>
      <c r="S515" s="97"/>
      <c r="T515" s="97"/>
      <c r="U515" s="97"/>
      <c r="V515" s="97"/>
      <c r="W515" s="96"/>
      <c r="X515" s="92"/>
      <c r="Y515" s="92"/>
      <c r="Z515" s="96"/>
      <c r="AA515" s="94"/>
      <c r="AB515" s="94"/>
    </row>
    <row r="516" spans="1:28" x14ac:dyDescent="0.25">
      <c r="A516" s="5">
        <f t="shared" si="941"/>
        <v>492</v>
      </c>
      <c r="B516" t="e">
        <f t="shared" si="1023"/>
        <v>#DIV/0!</v>
      </c>
      <c r="C516" t="e">
        <f t="shared" si="1023"/>
        <v>#DIV/0!</v>
      </c>
      <c r="D516" t="e">
        <f t="shared" si="1023"/>
        <v>#DIV/0!</v>
      </c>
      <c r="E516" t="e">
        <f t="shared" si="1023"/>
        <v>#DIV/0!</v>
      </c>
      <c r="F516" t="e">
        <f t="shared" si="1023"/>
        <v>#DIV/0!</v>
      </c>
      <c r="G516" t="e">
        <f t="shared" si="1023"/>
        <v>#DIV/0!</v>
      </c>
      <c r="H516" t="e">
        <f t="shared" si="1023"/>
        <v>#DIV/0!</v>
      </c>
      <c r="I516" t="e">
        <f t="shared" si="1023"/>
        <v>#DIV/0!</v>
      </c>
      <c r="J516" t="e">
        <f t="shared" si="1023"/>
        <v>#DIV/0!</v>
      </c>
      <c r="K516" t="e">
        <f t="shared" si="1023"/>
        <v>#DIV/0!</v>
      </c>
      <c r="L516" t="e">
        <f t="array" ref="L516">MMULT(MMULT(B516:E516,Rinv_neu),TRANSPOSE(B516:E516))</f>
        <v>#NAME?</v>
      </c>
      <c r="M516" t="e">
        <f t="shared" ref="M516" si="1030">(A516-0.5)/N_</f>
        <v>#NAME?</v>
      </c>
      <c r="N516" t="e">
        <f t="shared" ref="N516" si="1031">_xlfn.CHISQ.INV(M516,m_)</f>
        <v>#NAME?</v>
      </c>
      <c r="Q516" s="5">
        <f t="shared" si="948"/>
        <v>426</v>
      </c>
      <c r="R516" s="177"/>
      <c r="S516" s="97"/>
      <c r="T516" s="97"/>
      <c r="U516" s="97"/>
      <c r="V516" s="97"/>
      <c r="W516" s="96"/>
      <c r="X516" s="92"/>
      <c r="Y516" s="92"/>
      <c r="Z516" s="96"/>
      <c r="AA516" s="94"/>
      <c r="AB516" s="94"/>
    </row>
    <row r="517" spans="1:28" x14ac:dyDescent="0.25">
      <c r="A517" s="5">
        <f t="shared" si="941"/>
        <v>493</v>
      </c>
      <c r="B517" t="e">
        <f t="shared" si="1023"/>
        <v>#DIV/0!</v>
      </c>
      <c r="C517" t="e">
        <f t="shared" si="1023"/>
        <v>#DIV/0!</v>
      </c>
      <c r="D517" t="e">
        <f t="shared" si="1023"/>
        <v>#DIV/0!</v>
      </c>
      <c r="E517" t="e">
        <f t="shared" si="1023"/>
        <v>#DIV/0!</v>
      </c>
      <c r="F517" t="e">
        <f t="shared" si="1023"/>
        <v>#DIV/0!</v>
      </c>
      <c r="G517" t="e">
        <f t="shared" si="1023"/>
        <v>#DIV/0!</v>
      </c>
      <c r="H517" t="e">
        <f t="shared" si="1023"/>
        <v>#DIV/0!</v>
      </c>
      <c r="I517" t="e">
        <f t="shared" si="1023"/>
        <v>#DIV/0!</v>
      </c>
      <c r="J517" t="e">
        <f t="shared" si="1023"/>
        <v>#DIV/0!</v>
      </c>
      <c r="K517" t="e">
        <f t="shared" si="1023"/>
        <v>#DIV/0!</v>
      </c>
      <c r="L517" t="e">
        <f t="array" ref="L517">MMULT(MMULT(B517:E517,Rinv_neu),TRANSPOSE(B517:E517))</f>
        <v>#NAME?</v>
      </c>
      <c r="M517" t="e">
        <f t="shared" ref="M517" si="1032">(A517-0.5)/N_</f>
        <v>#NAME?</v>
      </c>
      <c r="N517" t="e">
        <f t="shared" ref="N517" si="1033">_xlfn.CHISQ.INV(M517,m_)</f>
        <v>#NAME?</v>
      </c>
      <c r="Q517" s="5">
        <f t="shared" si="948"/>
        <v>427</v>
      </c>
      <c r="R517" s="177"/>
      <c r="S517" s="97"/>
      <c r="T517" s="97"/>
      <c r="U517" s="97"/>
      <c r="V517" s="97"/>
      <c r="W517" s="96"/>
      <c r="X517" s="92"/>
      <c r="Y517" s="92"/>
      <c r="Z517" s="96"/>
      <c r="AA517" s="94"/>
      <c r="AB517" s="94"/>
    </row>
    <row r="518" spans="1:28" x14ac:dyDescent="0.25">
      <c r="A518" s="5">
        <f t="shared" si="941"/>
        <v>494</v>
      </c>
      <c r="B518" t="e">
        <f t="shared" si="1023"/>
        <v>#DIV/0!</v>
      </c>
      <c r="C518" t="e">
        <f t="shared" si="1023"/>
        <v>#DIV/0!</v>
      </c>
      <c r="D518" t="e">
        <f t="shared" si="1023"/>
        <v>#DIV/0!</v>
      </c>
      <c r="E518" t="e">
        <f t="shared" si="1023"/>
        <v>#DIV/0!</v>
      </c>
      <c r="F518" t="e">
        <f t="shared" si="1023"/>
        <v>#DIV/0!</v>
      </c>
      <c r="G518" t="e">
        <f t="shared" si="1023"/>
        <v>#DIV/0!</v>
      </c>
      <c r="H518" t="e">
        <f t="shared" si="1023"/>
        <v>#DIV/0!</v>
      </c>
      <c r="I518" t="e">
        <f t="shared" si="1023"/>
        <v>#DIV/0!</v>
      </c>
      <c r="J518" t="e">
        <f t="shared" si="1023"/>
        <v>#DIV/0!</v>
      </c>
      <c r="K518" t="e">
        <f t="shared" si="1023"/>
        <v>#DIV/0!</v>
      </c>
      <c r="L518" t="e">
        <f t="array" ref="L518">MMULT(MMULT(B518:E518,Rinv_neu),TRANSPOSE(B518:E518))</f>
        <v>#NAME?</v>
      </c>
      <c r="M518" t="e">
        <f t="shared" ref="M518" si="1034">(A518-0.5)/N_</f>
        <v>#NAME?</v>
      </c>
      <c r="N518" t="e">
        <f t="shared" ref="N518" si="1035">_xlfn.CHISQ.INV(M518,m_)</f>
        <v>#NAME?</v>
      </c>
      <c r="Q518" s="5">
        <f t="shared" si="948"/>
        <v>428</v>
      </c>
      <c r="R518" s="177"/>
      <c r="S518" s="97"/>
      <c r="T518" s="97"/>
      <c r="U518" s="97"/>
      <c r="V518" s="97"/>
      <c r="W518" s="96"/>
      <c r="X518" s="92"/>
      <c r="Y518" s="92"/>
      <c r="Z518" s="96"/>
      <c r="AA518" s="94"/>
      <c r="AB518" s="94"/>
    </row>
    <row r="519" spans="1:28" x14ac:dyDescent="0.25">
      <c r="A519" s="5">
        <f t="shared" si="941"/>
        <v>495</v>
      </c>
      <c r="B519" t="e">
        <f t="shared" si="1023"/>
        <v>#DIV/0!</v>
      </c>
      <c r="C519" t="e">
        <f t="shared" si="1023"/>
        <v>#DIV/0!</v>
      </c>
      <c r="D519" t="e">
        <f t="shared" si="1023"/>
        <v>#DIV/0!</v>
      </c>
      <c r="E519" t="e">
        <f t="shared" si="1023"/>
        <v>#DIV/0!</v>
      </c>
      <c r="F519" t="e">
        <f t="shared" si="1023"/>
        <v>#DIV/0!</v>
      </c>
      <c r="G519" t="e">
        <f t="shared" si="1023"/>
        <v>#DIV/0!</v>
      </c>
      <c r="H519" t="e">
        <f t="shared" si="1023"/>
        <v>#DIV/0!</v>
      </c>
      <c r="I519" t="e">
        <f t="shared" si="1023"/>
        <v>#DIV/0!</v>
      </c>
      <c r="J519" t="e">
        <f t="shared" si="1023"/>
        <v>#DIV/0!</v>
      </c>
      <c r="K519" t="e">
        <f t="shared" si="1023"/>
        <v>#DIV/0!</v>
      </c>
      <c r="L519" t="e">
        <f t="array" ref="L519">MMULT(MMULT(B519:E519,Rinv_neu),TRANSPOSE(B519:E519))</f>
        <v>#NAME?</v>
      </c>
      <c r="M519" t="e">
        <f t="shared" ref="M519" si="1036">(A519-0.5)/N_</f>
        <v>#NAME?</v>
      </c>
      <c r="N519" t="e">
        <f t="shared" ref="N519" si="1037">_xlfn.CHISQ.INV(M519,m_)</f>
        <v>#NAME?</v>
      </c>
      <c r="Q519" s="5">
        <f t="shared" si="948"/>
        <v>429</v>
      </c>
      <c r="R519" s="177"/>
      <c r="S519" s="97"/>
      <c r="T519" s="97"/>
      <c r="U519" s="97"/>
      <c r="V519" s="97"/>
      <c r="W519" s="96"/>
      <c r="X519" s="92"/>
      <c r="Y519" s="92"/>
      <c r="Z519" s="96"/>
      <c r="AA519" s="94"/>
      <c r="AB519" s="94"/>
    </row>
    <row r="520" spans="1:28" x14ac:dyDescent="0.25">
      <c r="A520" s="5">
        <f t="shared" si="941"/>
        <v>496</v>
      </c>
      <c r="B520" t="e">
        <f t="shared" si="1023"/>
        <v>#DIV/0!</v>
      </c>
      <c r="C520" t="e">
        <f t="shared" si="1023"/>
        <v>#DIV/0!</v>
      </c>
      <c r="D520" t="e">
        <f t="shared" si="1023"/>
        <v>#DIV/0!</v>
      </c>
      <c r="E520" t="e">
        <f t="shared" si="1023"/>
        <v>#DIV/0!</v>
      </c>
      <c r="F520" t="e">
        <f t="shared" si="1023"/>
        <v>#DIV/0!</v>
      </c>
      <c r="G520" t="e">
        <f t="shared" si="1023"/>
        <v>#DIV/0!</v>
      </c>
      <c r="H520" t="e">
        <f t="shared" si="1023"/>
        <v>#DIV/0!</v>
      </c>
      <c r="I520" t="e">
        <f t="shared" si="1023"/>
        <v>#DIV/0!</v>
      </c>
      <c r="J520" t="e">
        <f t="shared" si="1023"/>
        <v>#DIV/0!</v>
      </c>
      <c r="K520" t="e">
        <f t="shared" si="1023"/>
        <v>#DIV/0!</v>
      </c>
      <c r="L520" t="e">
        <f t="array" ref="L520">MMULT(MMULT(B520:E520,Rinv_neu),TRANSPOSE(B520:E520))</f>
        <v>#NAME?</v>
      </c>
      <c r="M520" t="e">
        <f t="shared" ref="M520" si="1038">(A520-0.5)/N_</f>
        <v>#NAME?</v>
      </c>
      <c r="N520" t="e">
        <f t="shared" ref="N520" si="1039">_xlfn.CHISQ.INV(M520,m_)</f>
        <v>#NAME?</v>
      </c>
      <c r="Q520" s="5">
        <f t="shared" si="948"/>
        <v>430</v>
      </c>
      <c r="R520" s="177"/>
      <c r="S520" s="97"/>
      <c r="T520" s="97"/>
      <c r="U520" s="97"/>
      <c r="V520" s="97"/>
      <c r="W520" s="96"/>
      <c r="X520" s="92"/>
      <c r="Y520" s="92"/>
      <c r="Z520" s="96"/>
      <c r="AA520" s="94"/>
      <c r="AB520" s="94"/>
    </row>
    <row r="521" spans="1:28" x14ac:dyDescent="0.25">
      <c r="A521" s="5">
        <f t="shared" si="941"/>
        <v>497</v>
      </c>
      <c r="B521" t="e">
        <f t="shared" si="1023"/>
        <v>#DIV/0!</v>
      </c>
      <c r="C521" t="e">
        <f t="shared" si="1023"/>
        <v>#DIV/0!</v>
      </c>
      <c r="D521" t="e">
        <f t="shared" si="1023"/>
        <v>#DIV/0!</v>
      </c>
      <c r="E521" t="e">
        <f t="shared" si="1023"/>
        <v>#DIV/0!</v>
      </c>
      <c r="F521" t="e">
        <f t="shared" si="1023"/>
        <v>#DIV/0!</v>
      </c>
      <c r="G521" t="e">
        <f t="shared" si="1023"/>
        <v>#DIV/0!</v>
      </c>
      <c r="H521" t="e">
        <f t="shared" si="1023"/>
        <v>#DIV/0!</v>
      </c>
      <c r="I521" t="e">
        <f t="shared" si="1023"/>
        <v>#DIV/0!</v>
      </c>
      <c r="J521" t="e">
        <f t="shared" si="1023"/>
        <v>#DIV/0!</v>
      </c>
      <c r="K521" t="e">
        <f t="shared" si="1023"/>
        <v>#DIV/0!</v>
      </c>
      <c r="L521" t="e">
        <f t="array" ref="L521">MMULT(MMULT(B521:E521,Rinv_neu),TRANSPOSE(B521:E521))</f>
        <v>#NAME?</v>
      </c>
      <c r="M521" t="e">
        <f t="shared" ref="M521" si="1040">(A521-0.5)/N_</f>
        <v>#NAME?</v>
      </c>
      <c r="N521" t="e">
        <f t="shared" ref="N521" si="1041">_xlfn.CHISQ.INV(M521,m_)</f>
        <v>#NAME?</v>
      </c>
      <c r="Q521" s="5">
        <f t="shared" si="948"/>
        <v>431</v>
      </c>
      <c r="R521" s="177"/>
      <c r="S521" s="97"/>
      <c r="T521" s="97"/>
      <c r="U521" s="97"/>
      <c r="V521" s="97"/>
      <c r="W521" s="96"/>
      <c r="X521" s="92"/>
      <c r="Y521" s="92"/>
      <c r="Z521" s="96"/>
      <c r="AA521" s="94"/>
      <c r="AB521" s="94"/>
    </row>
    <row r="522" spans="1:28" x14ac:dyDescent="0.25">
      <c r="A522" s="5">
        <f t="shared" si="941"/>
        <v>498</v>
      </c>
      <c r="B522" t="e">
        <f t="shared" si="1023"/>
        <v>#DIV/0!</v>
      </c>
      <c r="C522" t="e">
        <f t="shared" si="1023"/>
        <v>#DIV/0!</v>
      </c>
      <c r="D522" t="e">
        <f t="shared" si="1023"/>
        <v>#DIV/0!</v>
      </c>
      <c r="E522" t="e">
        <f t="shared" si="1023"/>
        <v>#DIV/0!</v>
      </c>
      <c r="F522" t="e">
        <f t="shared" si="1023"/>
        <v>#DIV/0!</v>
      </c>
      <c r="G522" t="e">
        <f t="shared" si="1023"/>
        <v>#DIV/0!</v>
      </c>
      <c r="H522" t="e">
        <f t="shared" si="1023"/>
        <v>#DIV/0!</v>
      </c>
      <c r="I522" t="e">
        <f t="shared" si="1023"/>
        <v>#DIV/0!</v>
      </c>
      <c r="J522" t="e">
        <f t="shared" si="1023"/>
        <v>#DIV/0!</v>
      </c>
      <c r="K522" t="e">
        <f t="shared" si="1023"/>
        <v>#DIV/0!</v>
      </c>
      <c r="L522" t="e">
        <f t="array" ref="L522">MMULT(MMULT(B522:E522,Rinv_neu),TRANSPOSE(B522:E522))</f>
        <v>#NAME?</v>
      </c>
      <c r="M522" t="e">
        <f t="shared" ref="M522" si="1042">(A522-0.5)/N_</f>
        <v>#NAME?</v>
      </c>
      <c r="N522" t="e">
        <f t="shared" ref="N522" si="1043">_xlfn.CHISQ.INV(M522,m_)</f>
        <v>#NAME?</v>
      </c>
      <c r="Q522" s="5">
        <f t="shared" si="948"/>
        <v>432</v>
      </c>
      <c r="R522" s="177"/>
      <c r="S522" s="97"/>
      <c r="T522" s="97"/>
      <c r="U522" s="97"/>
      <c r="V522" s="97"/>
      <c r="W522" s="96"/>
      <c r="X522" s="92"/>
      <c r="Y522" s="92"/>
      <c r="Z522" s="96"/>
      <c r="AA522" s="94"/>
      <c r="AB522" s="94"/>
    </row>
    <row r="523" spans="1:28" x14ac:dyDescent="0.25">
      <c r="A523" s="5">
        <f t="shared" si="941"/>
        <v>499</v>
      </c>
      <c r="B523" t="e">
        <f t="shared" si="1023"/>
        <v>#DIV/0!</v>
      </c>
      <c r="C523" t="e">
        <f t="shared" si="1023"/>
        <v>#DIV/0!</v>
      </c>
      <c r="D523" t="e">
        <f t="shared" si="1023"/>
        <v>#DIV/0!</v>
      </c>
      <c r="E523" t="e">
        <f t="shared" si="1023"/>
        <v>#DIV/0!</v>
      </c>
      <c r="F523" t="e">
        <f t="shared" si="1023"/>
        <v>#DIV/0!</v>
      </c>
      <c r="G523" t="e">
        <f t="shared" si="1023"/>
        <v>#DIV/0!</v>
      </c>
      <c r="H523" t="e">
        <f t="shared" si="1023"/>
        <v>#DIV/0!</v>
      </c>
      <c r="I523" t="e">
        <f t="shared" si="1023"/>
        <v>#DIV/0!</v>
      </c>
      <c r="J523" t="e">
        <f t="shared" si="1023"/>
        <v>#DIV/0!</v>
      </c>
      <c r="K523" t="e">
        <f t="shared" si="1023"/>
        <v>#DIV/0!</v>
      </c>
      <c r="L523" t="e">
        <f t="array" ref="L523">MMULT(MMULT(B523:E523,Rinv_neu),TRANSPOSE(B523:E523))</f>
        <v>#NAME?</v>
      </c>
      <c r="M523" t="e">
        <f t="shared" ref="M523" si="1044">(A523-0.5)/N_</f>
        <v>#NAME?</v>
      </c>
      <c r="N523" t="e">
        <f t="shared" ref="N523" si="1045">_xlfn.CHISQ.INV(M523,m_)</f>
        <v>#NAME?</v>
      </c>
      <c r="Q523" s="5">
        <f t="shared" si="948"/>
        <v>433</v>
      </c>
      <c r="R523" s="177"/>
      <c r="S523" s="97"/>
      <c r="T523" s="97"/>
      <c r="U523" s="97"/>
      <c r="V523" s="97"/>
      <c r="W523" s="96"/>
      <c r="X523" s="92"/>
      <c r="Y523" s="92"/>
      <c r="Z523" s="96"/>
      <c r="AA523" s="94"/>
      <c r="AB523" s="94"/>
    </row>
    <row r="524" spans="1:28" x14ac:dyDescent="0.25">
      <c r="A524" s="5">
        <f t="shared" si="941"/>
        <v>500</v>
      </c>
      <c r="B524" t="e">
        <f t="shared" si="1023"/>
        <v>#DIV/0!</v>
      </c>
      <c r="C524" t="e">
        <f t="shared" si="1023"/>
        <v>#DIV/0!</v>
      </c>
      <c r="D524" t="e">
        <f t="shared" si="1023"/>
        <v>#DIV/0!</v>
      </c>
      <c r="E524" t="e">
        <f t="shared" si="1023"/>
        <v>#DIV/0!</v>
      </c>
      <c r="F524" t="e">
        <f t="shared" si="1023"/>
        <v>#DIV/0!</v>
      </c>
      <c r="G524" t="e">
        <f t="shared" si="1023"/>
        <v>#DIV/0!</v>
      </c>
      <c r="H524" t="e">
        <f t="shared" si="1023"/>
        <v>#DIV/0!</v>
      </c>
      <c r="I524" t="e">
        <f t="shared" si="1023"/>
        <v>#DIV/0!</v>
      </c>
      <c r="J524" t="e">
        <f t="shared" si="1023"/>
        <v>#DIV/0!</v>
      </c>
      <c r="K524" t="e">
        <f t="shared" si="1023"/>
        <v>#DIV/0!</v>
      </c>
      <c r="L524" t="e">
        <f t="array" ref="L524">MMULT(MMULT(B524:E524,Rinv_neu),TRANSPOSE(B524:E524))</f>
        <v>#NAME?</v>
      </c>
      <c r="M524" t="e">
        <f t="shared" ref="M524" si="1046">(A524-0.5)/N_</f>
        <v>#NAME?</v>
      </c>
      <c r="N524" t="e">
        <f t="shared" ref="N524" si="1047">_xlfn.CHISQ.INV(M524,m_)</f>
        <v>#NAME?</v>
      </c>
      <c r="Q524" s="5">
        <f t="shared" si="948"/>
        <v>434</v>
      </c>
      <c r="R524" s="177"/>
      <c r="S524" s="97"/>
      <c r="T524" s="97"/>
      <c r="U524" s="97"/>
      <c r="V524" s="97"/>
      <c r="W524" s="96"/>
      <c r="X524" s="92"/>
      <c r="Y524" s="92"/>
      <c r="Z524" s="96"/>
      <c r="AA524" s="94"/>
      <c r="AB524" s="94"/>
    </row>
    <row r="525" spans="1:28" x14ac:dyDescent="0.25">
      <c r="A525" s="5">
        <f t="shared" si="941"/>
        <v>501</v>
      </c>
      <c r="B525" t="e">
        <f t="shared" si="1023"/>
        <v>#DIV/0!</v>
      </c>
      <c r="C525" t="e">
        <f t="shared" si="1023"/>
        <v>#DIV/0!</v>
      </c>
      <c r="D525" t="e">
        <f t="shared" si="1023"/>
        <v>#DIV/0!</v>
      </c>
      <c r="E525" t="e">
        <f t="shared" si="1023"/>
        <v>#DIV/0!</v>
      </c>
      <c r="F525" t="e">
        <f t="shared" si="1023"/>
        <v>#DIV/0!</v>
      </c>
      <c r="G525" t="e">
        <f t="shared" si="1023"/>
        <v>#DIV/0!</v>
      </c>
      <c r="H525" t="e">
        <f t="shared" si="1023"/>
        <v>#DIV/0!</v>
      </c>
      <c r="I525" t="e">
        <f t="shared" si="1023"/>
        <v>#DIV/0!</v>
      </c>
      <c r="J525" t="e">
        <f t="shared" si="1023"/>
        <v>#DIV/0!</v>
      </c>
      <c r="K525" t="e">
        <f t="shared" si="1023"/>
        <v>#DIV/0!</v>
      </c>
      <c r="L525" t="e">
        <f t="array" ref="L525">MMULT(MMULT(B525:E525,Rinv_neu),TRANSPOSE(B525:E525))</f>
        <v>#NAME?</v>
      </c>
      <c r="M525" t="e">
        <f t="shared" ref="M525" si="1048">(A525-0.5)/N_</f>
        <v>#NAME?</v>
      </c>
      <c r="N525" t="e">
        <f t="shared" ref="N525" si="1049">_xlfn.CHISQ.INV(M525,m_)</f>
        <v>#NAME?</v>
      </c>
      <c r="Q525" s="5">
        <f t="shared" si="948"/>
        <v>435</v>
      </c>
      <c r="R525" s="177"/>
      <c r="S525" s="97"/>
      <c r="T525" s="97"/>
      <c r="U525" s="97"/>
      <c r="V525" s="97"/>
      <c r="W525" s="96"/>
      <c r="X525" s="92"/>
      <c r="Y525" s="92"/>
      <c r="Z525" s="96"/>
      <c r="AA525" s="94"/>
      <c r="AB525" s="94"/>
    </row>
    <row r="526" spans="1:28" x14ac:dyDescent="0.25">
      <c r="A526" s="5">
        <f t="shared" si="941"/>
        <v>502</v>
      </c>
      <c r="B526" t="e">
        <f t="shared" si="1023"/>
        <v>#DIV/0!</v>
      </c>
      <c r="C526" t="e">
        <f t="shared" si="1023"/>
        <v>#DIV/0!</v>
      </c>
      <c r="D526" t="e">
        <f t="shared" si="1023"/>
        <v>#DIV/0!</v>
      </c>
      <c r="E526" t="e">
        <f t="shared" si="1023"/>
        <v>#DIV/0!</v>
      </c>
      <c r="F526" t="e">
        <f t="shared" si="1023"/>
        <v>#DIV/0!</v>
      </c>
      <c r="G526" t="e">
        <f t="shared" si="1023"/>
        <v>#DIV/0!</v>
      </c>
      <c r="H526" t="e">
        <f t="shared" si="1023"/>
        <v>#DIV/0!</v>
      </c>
      <c r="I526" t="e">
        <f t="shared" si="1023"/>
        <v>#DIV/0!</v>
      </c>
      <c r="J526" t="e">
        <f t="shared" si="1023"/>
        <v>#DIV/0!</v>
      </c>
      <c r="K526" t="e">
        <f t="shared" si="1023"/>
        <v>#DIV/0!</v>
      </c>
      <c r="L526" t="e">
        <f t="array" ref="L526">MMULT(MMULT(B526:E526,Rinv_neu),TRANSPOSE(B526:E526))</f>
        <v>#NAME?</v>
      </c>
      <c r="Q526" s="5">
        <f t="shared" si="948"/>
        <v>436</v>
      </c>
      <c r="R526" s="177"/>
      <c r="S526" s="97"/>
      <c r="T526" s="97"/>
      <c r="U526" s="97"/>
      <c r="V526" s="97"/>
      <c r="W526" s="96"/>
      <c r="X526" s="92"/>
      <c r="Y526" s="92"/>
      <c r="Z526" s="96"/>
      <c r="AA526" s="94"/>
      <c r="AB526" s="94"/>
    </row>
    <row r="527" spans="1:28" x14ac:dyDescent="0.25">
      <c r="A527" s="5">
        <f t="shared" si="941"/>
        <v>503</v>
      </c>
      <c r="B527" t="e">
        <f t="shared" si="1023"/>
        <v>#DIV/0!</v>
      </c>
      <c r="C527" t="e">
        <f t="shared" si="1023"/>
        <v>#DIV/0!</v>
      </c>
      <c r="D527" t="e">
        <f t="shared" si="1023"/>
        <v>#DIV/0!</v>
      </c>
      <c r="E527" t="e">
        <f t="shared" si="1023"/>
        <v>#DIV/0!</v>
      </c>
      <c r="F527" t="e">
        <f t="shared" si="1023"/>
        <v>#DIV/0!</v>
      </c>
      <c r="G527" t="e">
        <f t="shared" si="1023"/>
        <v>#DIV/0!</v>
      </c>
      <c r="H527" t="e">
        <f t="shared" si="1023"/>
        <v>#DIV/0!</v>
      </c>
      <c r="I527" t="e">
        <f t="shared" si="1023"/>
        <v>#DIV/0!</v>
      </c>
      <c r="J527" t="e">
        <f t="shared" si="1023"/>
        <v>#DIV/0!</v>
      </c>
      <c r="K527" t="e">
        <f t="shared" si="1023"/>
        <v>#DIV/0!</v>
      </c>
      <c r="L527" t="e">
        <f t="array" ref="L527">MMULT(MMULT(B527:E527,Rinv_neu),TRANSPOSE(B527:E527))</f>
        <v>#NAME?</v>
      </c>
      <c r="Q527" s="5">
        <f t="shared" si="948"/>
        <v>437</v>
      </c>
      <c r="R527" s="177"/>
      <c r="S527" s="97"/>
      <c r="T527" s="97"/>
      <c r="U527" s="97"/>
      <c r="V527" s="97"/>
      <c r="W527" s="96"/>
      <c r="X527" s="92"/>
      <c r="Y527" s="92"/>
      <c r="Z527" s="96"/>
      <c r="AA527" s="94"/>
      <c r="AB527" s="94"/>
    </row>
    <row r="528" spans="1:28" x14ac:dyDescent="0.25">
      <c r="A528" s="5">
        <f t="shared" si="941"/>
        <v>504</v>
      </c>
      <c r="B528" t="e">
        <f t="shared" si="1023"/>
        <v>#DIV/0!</v>
      </c>
      <c r="C528" t="e">
        <f t="shared" si="1023"/>
        <v>#DIV/0!</v>
      </c>
      <c r="D528" t="e">
        <f t="shared" si="1023"/>
        <v>#DIV/0!</v>
      </c>
      <c r="E528" t="e">
        <f t="shared" si="1023"/>
        <v>#DIV/0!</v>
      </c>
      <c r="F528" t="e">
        <f t="shared" si="1023"/>
        <v>#DIV/0!</v>
      </c>
      <c r="G528" t="e">
        <f t="shared" si="1023"/>
        <v>#DIV/0!</v>
      </c>
      <c r="H528" t="e">
        <f t="shared" si="1023"/>
        <v>#DIV/0!</v>
      </c>
      <c r="I528" t="e">
        <f t="shared" si="1023"/>
        <v>#DIV/0!</v>
      </c>
      <c r="J528" t="e">
        <f t="shared" si="1023"/>
        <v>#DIV/0!</v>
      </c>
      <c r="K528" t="e">
        <f t="shared" si="1023"/>
        <v>#DIV/0!</v>
      </c>
      <c r="L528" t="e">
        <f t="array" ref="L528">MMULT(MMULT(B528:E528,Rinv_neu),TRANSPOSE(B528:E528))</f>
        <v>#NAME?</v>
      </c>
      <c r="Q528" s="5">
        <f t="shared" si="948"/>
        <v>438</v>
      </c>
      <c r="R528" s="177"/>
      <c r="S528" s="97"/>
      <c r="T528" s="97"/>
      <c r="U528" s="97"/>
      <c r="V528" s="97"/>
      <c r="W528" s="96"/>
      <c r="X528" s="92"/>
      <c r="Y528" s="92"/>
      <c r="Z528" s="96"/>
      <c r="AA528" s="94"/>
      <c r="AB528" s="94"/>
    </row>
    <row r="529" spans="1:28" x14ac:dyDescent="0.25">
      <c r="A529" s="5">
        <f t="shared" si="941"/>
        <v>505</v>
      </c>
      <c r="B529" t="e">
        <f t="shared" ref="B529:K544" si="1050">(S595-S$86)/S$87</f>
        <v>#DIV/0!</v>
      </c>
      <c r="C529" t="e">
        <f t="shared" si="1050"/>
        <v>#DIV/0!</v>
      </c>
      <c r="D529" t="e">
        <f t="shared" si="1050"/>
        <v>#DIV/0!</v>
      </c>
      <c r="E529" t="e">
        <f t="shared" si="1050"/>
        <v>#DIV/0!</v>
      </c>
      <c r="F529" t="e">
        <f t="shared" si="1050"/>
        <v>#DIV/0!</v>
      </c>
      <c r="G529" t="e">
        <f t="shared" si="1050"/>
        <v>#DIV/0!</v>
      </c>
      <c r="H529" t="e">
        <f t="shared" si="1050"/>
        <v>#DIV/0!</v>
      </c>
      <c r="I529" t="e">
        <f t="shared" si="1050"/>
        <v>#DIV/0!</v>
      </c>
      <c r="J529" t="e">
        <f t="shared" si="1050"/>
        <v>#DIV/0!</v>
      </c>
      <c r="K529" t="e">
        <f t="shared" si="1050"/>
        <v>#DIV/0!</v>
      </c>
      <c r="L529" t="e">
        <f t="array" ref="L529">MMULT(MMULT(B529:E529,Rinv_neu),TRANSPOSE(B529:E529))</f>
        <v>#NAME?</v>
      </c>
      <c r="Q529" s="5">
        <f t="shared" si="948"/>
        <v>439</v>
      </c>
      <c r="R529" s="177"/>
      <c r="S529" s="97"/>
      <c r="T529" s="97"/>
      <c r="U529" s="97"/>
      <c r="V529" s="97"/>
      <c r="W529" s="96"/>
      <c r="X529" s="92"/>
      <c r="Y529" s="92"/>
      <c r="Z529" s="96"/>
      <c r="AA529" s="94"/>
      <c r="AB529" s="94"/>
    </row>
    <row r="530" spans="1:28" x14ac:dyDescent="0.25">
      <c r="A530" s="5">
        <f t="shared" si="941"/>
        <v>506</v>
      </c>
      <c r="B530" t="e">
        <f t="shared" si="1050"/>
        <v>#DIV/0!</v>
      </c>
      <c r="C530" t="e">
        <f t="shared" si="1050"/>
        <v>#DIV/0!</v>
      </c>
      <c r="D530" t="e">
        <f t="shared" si="1050"/>
        <v>#DIV/0!</v>
      </c>
      <c r="E530" t="e">
        <f t="shared" si="1050"/>
        <v>#DIV/0!</v>
      </c>
      <c r="F530" t="e">
        <f t="shared" si="1050"/>
        <v>#DIV/0!</v>
      </c>
      <c r="G530" t="e">
        <f t="shared" si="1050"/>
        <v>#DIV/0!</v>
      </c>
      <c r="H530" t="e">
        <f t="shared" si="1050"/>
        <v>#DIV/0!</v>
      </c>
      <c r="I530" t="e">
        <f t="shared" si="1050"/>
        <v>#DIV/0!</v>
      </c>
      <c r="J530" t="e">
        <f t="shared" si="1050"/>
        <v>#DIV/0!</v>
      </c>
      <c r="K530" t="e">
        <f t="shared" si="1050"/>
        <v>#DIV/0!</v>
      </c>
      <c r="L530" t="e">
        <f t="array" ref="L530">MMULT(MMULT(B530:E530,Rinv_neu),TRANSPOSE(B530:E530))</f>
        <v>#NAME?</v>
      </c>
      <c r="Q530" s="5">
        <f t="shared" si="948"/>
        <v>440</v>
      </c>
      <c r="R530" s="177"/>
      <c r="S530" s="97"/>
      <c r="T530" s="97"/>
      <c r="U530" s="97"/>
      <c r="V530" s="97"/>
      <c r="W530" s="96"/>
      <c r="X530" s="92"/>
      <c r="Y530" s="92"/>
      <c r="Z530" s="96"/>
      <c r="AA530" s="94"/>
      <c r="AB530" s="94"/>
    </row>
    <row r="531" spans="1:28" x14ac:dyDescent="0.25">
      <c r="A531" s="5">
        <f t="shared" si="941"/>
        <v>507</v>
      </c>
      <c r="B531" t="e">
        <f t="shared" si="1050"/>
        <v>#DIV/0!</v>
      </c>
      <c r="C531" t="e">
        <f t="shared" si="1050"/>
        <v>#DIV/0!</v>
      </c>
      <c r="D531" t="e">
        <f t="shared" si="1050"/>
        <v>#DIV/0!</v>
      </c>
      <c r="E531" t="e">
        <f t="shared" si="1050"/>
        <v>#DIV/0!</v>
      </c>
      <c r="F531" t="e">
        <f t="shared" si="1050"/>
        <v>#DIV/0!</v>
      </c>
      <c r="G531" t="e">
        <f t="shared" si="1050"/>
        <v>#DIV/0!</v>
      </c>
      <c r="H531" t="e">
        <f t="shared" si="1050"/>
        <v>#DIV/0!</v>
      </c>
      <c r="I531" t="e">
        <f t="shared" si="1050"/>
        <v>#DIV/0!</v>
      </c>
      <c r="J531" t="e">
        <f t="shared" si="1050"/>
        <v>#DIV/0!</v>
      </c>
      <c r="K531" t="e">
        <f t="shared" si="1050"/>
        <v>#DIV/0!</v>
      </c>
      <c r="L531" t="e">
        <f t="array" ref="L531">MMULT(MMULT(B531:E531,Rinv_neu),TRANSPOSE(B531:E531))</f>
        <v>#NAME?</v>
      </c>
      <c r="Q531" s="5">
        <f t="shared" si="948"/>
        <v>441</v>
      </c>
      <c r="R531" s="177"/>
      <c r="S531" s="97"/>
      <c r="T531" s="97"/>
      <c r="U531" s="97"/>
      <c r="V531" s="97"/>
      <c r="W531" s="96"/>
      <c r="X531" s="92"/>
      <c r="Y531" s="92"/>
      <c r="Z531" s="96"/>
      <c r="AA531" s="94"/>
      <c r="AB531" s="94"/>
    </row>
    <row r="532" spans="1:28" x14ac:dyDescent="0.25">
      <c r="A532" s="5">
        <f t="shared" si="941"/>
        <v>508</v>
      </c>
      <c r="B532" t="e">
        <f t="shared" si="1050"/>
        <v>#DIV/0!</v>
      </c>
      <c r="C532" t="e">
        <f t="shared" si="1050"/>
        <v>#DIV/0!</v>
      </c>
      <c r="D532" t="e">
        <f t="shared" si="1050"/>
        <v>#DIV/0!</v>
      </c>
      <c r="E532" t="e">
        <f t="shared" si="1050"/>
        <v>#DIV/0!</v>
      </c>
      <c r="F532" t="e">
        <f t="shared" si="1050"/>
        <v>#DIV/0!</v>
      </c>
      <c r="G532" t="e">
        <f t="shared" si="1050"/>
        <v>#DIV/0!</v>
      </c>
      <c r="H532" t="e">
        <f t="shared" si="1050"/>
        <v>#DIV/0!</v>
      </c>
      <c r="I532" t="e">
        <f t="shared" si="1050"/>
        <v>#DIV/0!</v>
      </c>
      <c r="J532" t="e">
        <f t="shared" si="1050"/>
        <v>#DIV/0!</v>
      </c>
      <c r="K532" t="e">
        <f t="shared" si="1050"/>
        <v>#DIV/0!</v>
      </c>
      <c r="L532" t="e">
        <f t="array" ref="L532">MMULT(MMULT(B532:E532,Rinv_neu),TRANSPOSE(B532:E532))</f>
        <v>#NAME?</v>
      </c>
      <c r="Q532" s="5">
        <f t="shared" si="948"/>
        <v>442</v>
      </c>
      <c r="R532" s="177"/>
      <c r="S532" s="97"/>
      <c r="T532" s="97"/>
      <c r="U532" s="97"/>
      <c r="V532" s="97"/>
      <c r="W532" s="96"/>
      <c r="X532" s="92"/>
      <c r="Y532" s="92"/>
      <c r="Z532" s="96"/>
      <c r="AA532" s="94"/>
      <c r="AB532" s="94"/>
    </row>
    <row r="533" spans="1:28" x14ac:dyDescent="0.25">
      <c r="A533" s="5">
        <f t="shared" si="941"/>
        <v>509</v>
      </c>
      <c r="B533" t="e">
        <f t="shared" si="1050"/>
        <v>#DIV/0!</v>
      </c>
      <c r="C533" t="e">
        <f t="shared" si="1050"/>
        <v>#DIV/0!</v>
      </c>
      <c r="D533" t="e">
        <f t="shared" si="1050"/>
        <v>#DIV/0!</v>
      </c>
      <c r="E533" t="e">
        <f t="shared" si="1050"/>
        <v>#DIV/0!</v>
      </c>
      <c r="F533" t="e">
        <f t="shared" si="1050"/>
        <v>#DIV/0!</v>
      </c>
      <c r="G533" t="e">
        <f t="shared" si="1050"/>
        <v>#DIV/0!</v>
      </c>
      <c r="H533" t="e">
        <f t="shared" si="1050"/>
        <v>#DIV/0!</v>
      </c>
      <c r="I533" t="e">
        <f t="shared" si="1050"/>
        <v>#DIV/0!</v>
      </c>
      <c r="J533" t="e">
        <f t="shared" si="1050"/>
        <v>#DIV/0!</v>
      </c>
      <c r="K533" t="e">
        <f t="shared" si="1050"/>
        <v>#DIV/0!</v>
      </c>
      <c r="L533" t="e">
        <f t="array" ref="L533">MMULT(MMULT(B533:E533,Rinv_neu),TRANSPOSE(B533:E533))</f>
        <v>#NAME?</v>
      </c>
      <c r="Q533" s="5">
        <f t="shared" si="948"/>
        <v>443</v>
      </c>
      <c r="R533" s="177"/>
      <c r="S533" s="97"/>
      <c r="T533" s="97"/>
      <c r="U533" s="97"/>
      <c r="V533" s="97"/>
      <c r="W533" s="96"/>
      <c r="X533" s="92"/>
      <c r="Y533" s="92"/>
      <c r="Z533" s="96"/>
      <c r="AA533" s="94"/>
      <c r="AB533" s="94"/>
    </row>
    <row r="534" spans="1:28" x14ac:dyDescent="0.25">
      <c r="A534" s="5">
        <f t="shared" si="941"/>
        <v>510</v>
      </c>
      <c r="B534" t="e">
        <f t="shared" si="1050"/>
        <v>#DIV/0!</v>
      </c>
      <c r="C534" t="e">
        <f t="shared" si="1050"/>
        <v>#DIV/0!</v>
      </c>
      <c r="D534" t="e">
        <f t="shared" si="1050"/>
        <v>#DIV/0!</v>
      </c>
      <c r="E534" t="e">
        <f t="shared" si="1050"/>
        <v>#DIV/0!</v>
      </c>
      <c r="F534" t="e">
        <f t="shared" si="1050"/>
        <v>#DIV/0!</v>
      </c>
      <c r="G534" t="e">
        <f t="shared" si="1050"/>
        <v>#DIV/0!</v>
      </c>
      <c r="H534" t="e">
        <f t="shared" si="1050"/>
        <v>#DIV/0!</v>
      </c>
      <c r="I534" t="e">
        <f t="shared" si="1050"/>
        <v>#DIV/0!</v>
      </c>
      <c r="J534" t="e">
        <f t="shared" si="1050"/>
        <v>#DIV/0!</v>
      </c>
      <c r="K534" t="e">
        <f t="shared" si="1050"/>
        <v>#DIV/0!</v>
      </c>
      <c r="L534" t="e">
        <f t="array" ref="L534">MMULT(MMULT(B534:E534,Rinv_neu),TRANSPOSE(B534:E534))</f>
        <v>#NAME?</v>
      </c>
      <c r="Q534" s="5">
        <f t="shared" si="948"/>
        <v>444</v>
      </c>
      <c r="R534" s="177"/>
      <c r="S534" s="97"/>
      <c r="T534" s="97"/>
      <c r="U534" s="97"/>
      <c r="V534" s="97"/>
      <c r="W534" s="96"/>
      <c r="X534" s="92"/>
      <c r="Y534" s="92"/>
      <c r="Z534" s="96"/>
      <c r="AA534" s="94"/>
      <c r="AB534" s="94"/>
    </row>
    <row r="535" spans="1:28" x14ac:dyDescent="0.25">
      <c r="A535" s="5">
        <f t="shared" si="941"/>
        <v>511</v>
      </c>
      <c r="B535" t="e">
        <f t="shared" si="1050"/>
        <v>#DIV/0!</v>
      </c>
      <c r="C535" t="e">
        <f t="shared" si="1050"/>
        <v>#DIV/0!</v>
      </c>
      <c r="D535" t="e">
        <f t="shared" si="1050"/>
        <v>#DIV/0!</v>
      </c>
      <c r="E535" t="e">
        <f t="shared" si="1050"/>
        <v>#DIV/0!</v>
      </c>
      <c r="F535" t="e">
        <f t="shared" si="1050"/>
        <v>#DIV/0!</v>
      </c>
      <c r="G535" t="e">
        <f t="shared" si="1050"/>
        <v>#DIV/0!</v>
      </c>
      <c r="H535" t="e">
        <f t="shared" si="1050"/>
        <v>#DIV/0!</v>
      </c>
      <c r="I535" t="e">
        <f t="shared" si="1050"/>
        <v>#DIV/0!</v>
      </c>
      <c r="J535" t="e">
        <f t="shared" si="1050"/>
        <v>#DIV/0!</v>
      </c>
      <c r="K535" t="e">
        <f t="shared" si="1050"/>
        <v>#DIV/0!</v>
      </c>
      <c r="L535" t="e">
        <f t="array" ref="L535">MMULT(MMULT(B535:E535,Rinv_neu),TRANSPOSE(B535:E535))</f>
        <v>#NAME?</v>
      </c>
      <c r="Q535" s="5">
        <f t="shared" si="948"/>
        <v>445</v>
      </c>
      <c r="R535" s="177"/>
      <c r="S535" s="97"/>
      <c r="T535" s="97"/>
      <c r="U535" s="97"/>
      <c r="V535" s="97"/>
      <c r="W535" s="96"/>
      <c r="X535" s="92"/>
      <c r="Y535" s="92"/>
      <c r="Z535" s="96"/>
      <c r="AA535" s="94"/>
      <c r="AB535" s="94"/>
    </row>
    <row r="536" spans="1:28" x14ac:dyDescent="0.25">
      <c r="A536" s="5">
        <f t="shared" si="941"/>
        <v>512</v>
      </c>
      <c r="B536" t="e">
        <f t="shared" si="1050"/>
        <v>#DIV/0!</v>
      </c>
      <c r="C536" t="e">
        <f t="shared" si="1050"/>
        <v>#DIV/0!</v>
      </c>
      <c r="D536" t="e">
        <f t="shared" si="1050"/>
        <v>#DIV/0!</v>
      </c>
      <c r="E536" t="e">
        <f t="shared" si="1050"/>
        <v>#DIV/0!</v>
      </c>
      <c r="F536" t="e">
        <f t="shared" si="1050"/>
        <v>#DIV/0!</v>
      </c>
      <c r="G536" t="e">
        <f t="shared" si="1050"/>
        <v>#DIV/0!</v>
      </c>
      <c r="H536" t="e">
        <f t="shared" si="1050"/>
        <v>#DIV/0!</v>
      </c>
      <c r="I536" t="e">
        <f t="shared" si="1050"/>
        <v>#DIV/0!</v>
      </c>
      <c r="J536" t="e">
        <f t="shared" si="1050"/>
        <v>#DIV/0!</v>
      </c>
      <c r="K536" t="e">
        <f t="shared" si="1050"/>
        <v>#DIV/0!</v>
      </c>
      <c r="L536" t="e">
        <f t="array" ref="L536">MMULT(MMULT(B536:E536,Rinv_neu),TRANSPOSE(B536:E536))</f>
        <v>#NAME?</v>
      </c>
      <c r="Q536" s="5">
        <f t="shared" si="948"/>
        <v>446</v>
      </c>
      <c r="R536" s="177"/>
      <c r="S536" s="97"/>
      <c r="T536" s="97"/>
      <c r="U536" s="97"/>
      <c r="V536" s="97"/>
      <c r="W536" s="96"/>
      <c r="X536" s="92"/>
      <c r="Y536" s="92"/>
      <c r="Z536" s="96"/>
      <c r="AA536" s="94"/>
      <c r="AB536" s="94"/>
    </row>
    <row r="537" spans="1:28" x14ac:dyDescent="0.25">
      <c r="A537" s="5">
        <f t="shared" si="941"/>
        <v>513</v>
      </c>
      <c r="B537" t="e">
        <f t="shared" si="1050"/>
        <v>#DIV/0!</v>
      </c>
      <c r="C537" t="e">
        <f t="shared" si="1050"/>
        <v>#DIV/0!</v>
      </c>
      <c r="D537" t="e">
        <f t="shared" si="1050"/>
        <v>#DIV/0!</v>
      </c>
      <c r="E537" t="e">
        <f t="shared" si="1050"/>
        <v>#DIV/0!</v>
      </c>
      <c r="F537" t="e">
        <f t="shared" si="1050"/>
        <v>#DIV/0!</v>
      </c>
      <c r="G537" t="e">
        <f t="shared" si="1050"/>
        <v>#DIV/0!</v>
      </c>
      <c r="H537" t="e">
        <f t="shared" si="1050"/>
        <v>#DIV/0!</v>
      </c>
      <c r="I537" t="e">
        <f t="shared" si="1050"/>
        <v>#DIV/0!</v>
      </c>
      <c r="J537" t="e">
        <f t="shared" si="1050"/>
        <v>#DIV/0!</v>
      </c>
      <c r="K537" t="e">
        <f t="shared" si="1050"/>
        <v>#DIV/0!</v>
      </c>
      <c r="L537" t="e">
        <f t="array" ref="L537">MMULT(MMULT(B537:E537,Rinv_neu),TRANSPOSE(B537:E537))</f>
        <v>#NAME?</v>
      </c>
      <c r="Q537" s="5">
        <f t="shared" si="948"/>
        <v>447</v>
      </c>
      <c r="R537" s="177"/>
      <c r="S537" s="97"/>
      <c r="T537" s="97"/>
      <c r="U537" s="97"/>
      <c r="V537" s="97"/>
      <c r="W537" s="96"/>
      <c r="X537" s="92"/>
      <c r="Y537" s="92"/>
      <c r="Z537" s="96"/>
      <c r="AA537" s="94"/>
      <c r="AB537" s="94"/>
    </row>
    <row r="538" spans="1:28" x14ac:dyDescent="0.25">
      <c r="A538" s="5">
        <f t="shared" ref="A538:A568" si="1051">A537+1</f>
        <v>514</v>
      </c>
      <c r="B538" t="e">
        <f t="shared" si="1050"/>
        <v>#DIV/0!</v>
      </c>
      <c r="C538" t="e">
        <f t="shared" si="1050"/>
        <v>#DIV/0!</v>
      </c>
      <c r="D538" t="e">
        <f t="shared" si="1050"/>
        <v>#DIV/0!</v>
      </c>
      <c r="E538" t="e">
        <f t="shared" si="1050"/>
        <v>#DIV/0!</v>
      </c>
      <c r="F538" t="e">
        <f t="shared" si="1050"/>
        <v>#DIV/0!</v>
      </c>
      <c r="G538" t="e">
        <f t="shared" si="1050"/>
        <v>#DIV/0!</v>
      </c>
      <c r="H538" t="e">
        <f t="shared" si="1050"/>
        <v>#DIV/0!</v>
      </c>
      <c r="I538" t="e">
        <f t="shared" si="1050"/>
        <v>#DIV/0!</v>
      </c>
      <c r="J538" t="e">
        <f t="shared" si="1050"/>
        <v>#DIV/0!</v>
      </c>
      <c r="K538" t="e">
        <f t="shared" si="1050"/>
        <v>#DIV/0!</v>
      </c>
      <c r="L538" t="e">
        <f t="array" ref="L538">MMULT(MMULT(B538:E538,Rinv_neu),TRANSPOSE(B538:E538))</f>
        <v>#NAME?</v>
      </c>
      <c r="Q538" s="5">
        <f t="shared" si="948"/>
        <v>448</v>
      </c>
      <c r="R538" s="177"/>
      <c r="S538" s="97"/>
      <c r="T538" s="97"/>
      <c r="U538" s="97"/>
      <c r="V538" s="97"/>
      <c r="W538" s="96"/>
      <c r="X538" s="92"/>
      <c r="Y538" s="92"/>
      <c r="Z538" s="96"/>
      <c r="AA538" s="94"/>
      <c r="AB538" s="94"/>
    </row>
    <row r="539" spans="1:28" x14ac:dyDescent="0.25">
      <c r="A539" s="5">
        <f t="shared" si="1051"/>
        <v>515</v>
      </c>
      <c r="B539" t="e">
        <f t="shared" si="1050"/>
        <v>#DIV/0!</v>
      </c>
      <c r="C539" t="e">
        <f t="shared" si="1050"/>
        <v>#DIV/0!</v>
      </c>
      <c r="D539" t="e">
        <f t="shared" si="1050"/>
        <v>#DIV/0!</v>
      </c>
      <c r="E539" t="e">
        <f t="shared" si="1050"/>
        <v>#DIV/0!</v>
      </c>
      <c r="F539" t="e">
        <f t="shared" si="1050"/>
        <v>#DIV/0!</v>
      </c>
      <c r="G539" t="e">
        <f t="shared" si="1050"/>
        <v>#DIV/0!</v>
      </c>
      <c r="H539" t="e">
        <f t="shared" si="1050"/>
        <v>#DIV/0!</v>
      </c>
      <c r="I539" t="e">
        <f t="shared" si="1050"/>
        <v>#DIV/0!</v>
      </c>
      <c r="J539" t="e">
        <f t="shared" si="1050"/>
        <v>#DIV/0!</v>
      </c>
      <c r="K539" t="e">
        <f t="shared" si="1050"/>
        <v>#DIV/0!</v>
      </c>
      <c r="L539" t="e">
        <f t="array" ref="L539">MMULT(MMULT(B539:E539,Rinv_neu),TRANSPOSE(B539:E539))</f>
        <v>#NAME?</v>
      </c>
      <c r="Q539" s="5">
        <f t="shared" si="948"/>
        <v>449</v>
      </c>
      <c r="R539" s="177"/>
      <c r="S539" s="97"/>
      <c r="T539" s="97"/>
      <c r="U539" s="97"/>
      <c r="V539" s="97"/>
      <c r="W539" s="96"/>
      <c r="X539" s="92"/>
      <c r="Y539" s="92"/>
      <c r="Z539" s="96"/>
      <c r="AA539" s="94"/>
      <c r="AB539" s="94"/>
    </row>
    <row r="540" spans="1:28" x14ac:dyDescent="0.25">
      <c r="A540" s="5">
        <f t="shared" si="1051"/>
        <v>516</v>
      </c>
      <c r="B540" t="e">
        <f t="shared" si="1050"/>
        <v>#DIV/0!</v>
      </c>
      <c r="C540" t="e">
        <f t="shared" si="1050"/>
        <v>#DIV/0!</v>
      </c>
      <c r="D540" t="e">
        <f t="shared" si="1050"/>
        <v>#DIV/0!</v>
      </c>
      <c r="E540" t="e">
        <f t="shared" si="1050"/>
        <v>#DIV/0!</v>
      </c>
      <c r="F540" t="e">
        <f t="shared" si="1050"/>
        <v>#DIV/0!</v>
      </c>
      <c r="G540" t="e">
        <f t="shared" si="1050"/>
        <v>#DIV/0!</v>
      </c>
      <c r="H540" t="e">
        <f t="shared" si="1050"/>
        <v>#DIV/0!</v>
      </c>
      <c r="I540" t="e">
        <f t="shared" si="1050"/>
        <v>#DIV/0!</v>
      </c>
      <c r="J540" t="e">
        <f t="shared" si="1050"/>
        <v>#DIV/0!</v>
      </c>
      <c r="K540" t="e">
        <f t="shared" si="1050"/>
        <v>#DIV/0!</v>
      </c>
      <c r="L540" t="e">
        <f t="array" ref="L540">MMULT(MMULT(B540:E540,Rinv_neu),TRANSPOSE(B540:E540))</f>
        <v>#NAME?</v>
      </c>
      <c r="Q540" s="5">
        <f t="shared" ref="Q540:Q603" si="1052">Q539+1</f>
        <v>450</v>
      </c>
      <c r="R540" s="177"/>
      <c r="S540" s="97"/>
      <c r="T540" s="97"/>
      <c r="U540" s="97"/>
      <c r="V540" s="97"/>
      <c r="W540" s="96"/>
      <c r="X540" s="92"/>
      <c r="Y540" s="92"/>
      <c r="Z540" s="96"/>
      <c r="AA540" s="94"/>
      <c r="AB540" s="94"/>
    </row>
    <row r="541" spans="1:28" x14ac:dyDescent="0.25">
      <c r="A541" s="5">
        <f t="shared" si="1051"/>
        <v>517</v>
      </c>
      <c r="B541" t="e">
        <f t="shared" si="1050"/>
        <v>#DIV/0!</v>
      </c>
      <c r="C541" t="e">
        <f t="shared" si="1050"/>
        <v>#DIV/0!</v>
      </c>
      <c r="D541" t="e">
        <f t="shared" si="1050"/>
        <v>#DIV/0!</v>
      </c>
      <c r="E541" t="e">
        <f t="shared" si="1050"/>
        <v>#DIV/0!</v>
      </c>
      <c r="F541" t="e">
        <f t="shared" si="1050"/>
        <v>#DIV/0!</v>
      </c>
      <c r="G541" t="e">
        <f t="shared" si="1050"/>
        <v>#DIV/0!</v>
      </c>
      <c r="H541" t="e">
        <f t="shared" si="1050"/>
        <v>#DIV/0!</v>
      </c>
      <c r="I541" t="e">
        <f t="shared" si="1050"/>
        <v>#DIV/0!</v>
      </c>
      <c r="J541" t="e">
        <f t="shared" si="1050"/>
        <v>#DIV/0!</v>
      </c>
      <c r="K541" t="e">
        <f t="shared" si="1050"/>
        <v>#DIV/0!</v>
      </c>
      <c r="L541" t="e">
        <f t="array" ref="L541">MMULT(MMULT(B541:E541,Rinv_neu),TRANSPOSE(B541:E541))</f>
        <v>#NAME?</v>
      </c>
      <c r="Q541" s="5">
        <f t="shared" si="1052"/>
        <v>451</v>
      </c>
      <c r="R541" s="177"/>
      <c r="S541" s="97"/>
      <c r="T541" s="97"/>
      <c r="U541" s="97"/>
      <c r="V541" s="97"/>
      <c r="W541" s="96"/>
      <c r="X541" s="92"/>
      <c r="Y541" s="92"/>
      <c r="Z541" s="96"/>
      <c r="AA541" s="94"/>
      <c r="AB541" s="94"/>
    </row>
    <row r="542" spans="1:28" x14ac:dyDescent="0.25">
      <c r="A542" s="5">
        <f t="shared" si="1051"/>
        <v>518</v>
      </c>
      <c r="B542" t="e">
        <f t="shared" si="1050"/>
        <v>#DIV/0!</v>
      </c>
      <c r="C542" t="e">
        <f t="shared" si="1050"/>
        <v>#DIV/0!</v>
      </c>
      <c r="D542" t="e">
        <f t="shared" si="1050"/>
        <v>#DIV/0!</v>
      </c>
      <c r="E542" t="e">
        <f t="shared" si="1050"/>
        <v>#DIV/0!</v>
      </c>
      <c r="F542" t="e">
        <f t="shared" si="1050"/>
        <v>#DIV/0!</v>
      </c>
      <c r="G542" t="e">
        <f t="shared" si="1050"/>
        <v>#DIV/0!</v>
      </c>
      <c r="H542" t="e">
        <f t="shared" si="1050"/>
        <v>#DIV/0!</v>
      </c>
      <c r="I542" t="e">
        <f t="shared" si="1050"/>
        <v>#DIV/0!</v>
      </c>
      <c r="J542" t="e">
        <f t="shared" si="1050"/>
        <v>#DIV/0!</v>
      </c>
      <c r="K542" t="e">
        <f t="shared" si="1050"/>
        <v>#DIV/0!</v>
      </c>
      <c r="L542" t="e">
        <f t="array" ref="L542">MMULT(MMULT(B542:E542,Rinv_neu),TRANSPOSE(B542:E542))</f>
        <v>#NAME?</v>
      </c>
      <c r="Q542" s="5">
        <f t="shared" si="1052"/>
        <v>452</v>
      </c>
      <c r="R542" s="177"/>
      <c r="S542" s="97"/>
      <c r="T542" s="97"/>
      <c r="U542" s="97"/>
      <c r="V542" s="97"/>
      <c r="W542" s="96"/>
      <c r="X542" s="92"/>
      <c r="Y542" s="92"/>
      <c r="Z542" s="96"/>
      <c r="AA542" s="94"/>
      <c r="AB542" s="94"/>
    </row>
    <row r="543" spans="1:28" x14ac:dyDescent="0.25">
      <c r="A543" s="5">
        <f t="shared" si="1051"/>
        <v>519</v>
      </c>
      <c r="B543" t="e">
        <f t="shared" si="1050"/>
        <v>#DIV/0!</v>
      </c>
      <c r="C543" t="e">
        <f t="shared" si="1050"/>
        <v>#DIV/0!</v>
      </c>
      <c r="D543" t="e">
        <f t="shared" si="1050"/>
        <v>#DIV/0!</v>
      </c>
      <c r="E543" t="e">
        <f t="shared" si="1050"/>
        <v>#DIV/0!</v>
      </c>
      <c r="F543" t="e">
        <f t="shared" si="1050"/>
        <v>#DIV/0!</v>
      </c>
      <c r="G543" t="e">
        <f t="shared" si="1050"/>
        <v>#DIV/0!</v>
      </c>
      <c r="H543" t="e">
        <f t="shared" si="1050"/>
        <v>#DIV/0!</v>
      </c>
      <c r="I543" t="e">
        <f t="shared" si="1050"/>
        <v>#DIV/0!</v>
      </c>
      <c r="J543" t="e">
        <f t="shared" si="1050"/>
        <v>#DIV/0!</v>
      </c>
      <c r="K543" t="e">
        <f t="shared" si="1050"/>
        <v>#DIV/0!</v>
      </c>
      <c r="L543" t="e">
        <f t="array" ref="L543">MMULT(MMULT(B543:E543,Rinv_neu),TRANSPOSE(B543:E543))</f>
        <v>#NAME?</v>
      </c>
      <c r="Q543" s="5">
        <f t="shared" si="1052"/>
        <v>453</v>
      </c>
      <c r="R543" s="177"/>
      <c r="S543" s="97"/>
      <c r="T543" s="97"/>
      <c r="U543" s="97"/>
      <c r="V543" s="97"/>
      <c r="W543" s="96"/>
      <c r="X543" s="92"/>
      <c r="Y543" s="92"/>
      <c r="Z543" s="96"/>
      <c r="AA543" s="94"/>
      <c r="AB543" s="94"/>
    </row>
    <row r="544" spans="1:28" x14ac:dyDescent="0.25">
      <c r="A544" s="5">
        <f t="shared" si="1051"/>
        <v>520</v>
      </c>
      <c r="B544" t="e">
        <f t="shared" si="1050"/>
        <v>#DIV/0!</v>
      </c>
      <c r="C544" t="e">
        <f t="shared" si="1050"/>
        <v>#DIV/0!</v>
      </c>
      <c r="D544" t="e">
        <f t="shared" si="1050"/>
        <v>#DIV/0!</v>
      </c>
      <c r="E544" t="e">
        <f t="shared" si="1050"/>
        <v>#DIV/0!</v>
      </c>
      <c r="F544" t="e">
        <f t="shared" si="1050"/>
        <v>#DIV/0!</v>
      </c>
      <c r="G544" t="e">
        <f t="shared" si="1050"/>
        <v>#DIV/0!</v>
      </c>
      <c r="H544" t="e">
        <f t="shared" si="1050"/>
        <v>#DIV/0!</v>
      </c>
      <c r="I544" t="e">
        <f t="shared" si="1050"/>
        <v>#DIV/0!</v>
      </c>
      <c r="J544" t="e">
        <f t="shared" si="1050"/>
        <v>#DIV/0!</v>
      </c>
      <c r="K544" t="e">
        <f t="shared" si="1050"/>
        <v>#DIV/0!</v>
      </c>
      <c r="L544" t="e">
        <f t="array" ref="L544">MMULT(MMULT(B544:E544,Rinv_neu),TRANSPOSE(B544:E544))</f>
        <v>#NAME?</v>
      </c>
      <c r="Q544" s="5">
        <f t="shared" si="1052"/>
        <v>454</v>
      </c>
      <c r="R544" s="177"/>
      <c r="S544" s="97"/>
      <c r="T544" s="97"/>
      <c r="U544" s="97"/>
      <c r="V544" s="97"/>
      <c r="W544" s="96"/>
      <c r="X544" s="92"/>
      <c r="Y544" s="92"/>
      <c r="Z544" s="96"/>
      <c r="AA544" s="94"/>
      <c r="AB544" s="94"/>
    </row>
    <row r="545" spans="1:28" x14ac:dyDescent="0.25">
      <c r="A545" s="5">
        <f t="shared" si="1051"/>
        <v>521</v>
      </c>
      <c r="B545" t="e">
        <f t="shared" ref="B545:K560" si="1053">(S611-S$86)/S$87</f>
        <v>#DIV/0!</v>
      </c>
      <c r="C545" t="e">
        <f t="shared" si="1053"/>
        <v>#DIV/0!</v>
      </c>
      <c r="D545" t="e">
        <f t="shared" si="1053"/>
        <v>#DIV/0!</v>
      </c>
      <c r="E545" t="e">
        <f t="shared" si="1053"/>
        <v>#DIV/0!</v>
      </c>
      <c r="F545" t="e">
        <f t="shared" si="1053"/>
        <v>#DIV/0!</v>
      </c>
      <c r="G545" t="e">
        <f t="shared" si="1053"/>
        <v>#DIV/0!</v>
      </c>
      <c r="H545" t="e">
        <f t="shared" si="1053"/>
        <v>#DIV/0!</v>
      </c>
      <c r="I545" t="e">
        <f t="shared" si="1053"/>
        <v>#DIV/0!</v>
      </c>
      <c r="J545" t="e">
        <f t="shared" si="1053"/>
        <v>#DIV/0!</v>
      </c>
      <c r="K545" t="e">
        <f t="shared" si="1053"/>
        <v>#DIV/0!</v>
      </c>
      <c r="L545" t="e">
        <f t="array" ref="L545">MMULT(MMULT(B545:E545,Rinv_neu),TRANSPOSE(B545:E545))</f>
        <v>#NAME?</v>
      </c>
      <c r="Q545" s="5">
        <f t="shared" si="1052"/>
        <v>455</v>
      </c>
      <c r="R545" s="177"/>
      <c r="S545" s="97"/>
      <c r="T545" s="97"/>
      <c r="U545" s="97"/>
      <c r="V545" s="97"/>
      <c r="W545" s="96"/>
      <c r="X545" s="92"/>
      <c r="Y545" s="92"/>
      <c r="Z545" s="96"/>
      <c r="AA545" s="94"/>
      <c r="AB545" s="94"/>
    </row>
    <row r="546" spans="1:28" x14ac:dyDescent="0.25">
      <c r="A546" s="5">
        <f t="shared" si="1051"/>
        <v>522</v>
      </c>
      <c r="B546" t="e">
        <f t="shared" si="1053"/>
        <v>#DIV/0!</v>
      </c>
      <c r="C546" t="e">
        <f t="shared" si="1053"/>
        <v>#DIV/0!</v>
      </c>
      <c r="D546" t="e">
        <f t="shared" si="1053"/>
        <v>#DIV/0!</v>
      </c>
      <c r="E546" t="e">
        <f t="shared" si="1053"/>
        <v>#DIV/0!</v>
      </c>
      <c r="F546" t="e">
        <f t="shared" si="1053"/>
        <v>#DIV/0!</v>
      </c>
      <c r="G546" t="e">
        <f t="shared" si="1053"/>
        <v>#DIV/0!</v>
      </c>
      <c r="H546" t="e">
        <f t="shared" si="1053"/>
        <v>#DIV/0!</v>
      </c>
      <c r="I546" t="e">
        <f t="shared" si="1053"/>
        <v>#DIV/0!</v>
      </c>
      <c r="J546" t="e">
        <f t="shared" si="1053"/>
        <v>#DIV/0!</v>
      </c>
      <c r="K546" t="e">
        <f t="shared" si="1053"/>
        <v>#DIV/0!</v>
      </c>
      <c r="L546" t="e">
        <f t="array" ref="L546">MMULT(MMULT(B546:E546,Rinv_neu),TRANSPOSE(B546:E546))</f>
        <v>#NAME?</v>
      </c>
      <c r="Q546" s="5">
        <f t="shared" si="1052"/>
        <v>456</v>
      </c>
      <c r="R546" s="177"/>
      <c r="S546" s="97"/>
      <c r="T546" s="97"/>
      <c r="U546" s="97"/>
      <c r="V546" s="97"/>
      <c r="W546" s="96"/>
      <c r="X546" s="92"/>
      <c r="Y546" s="92"/>
      <c r="Z546" s="96"/>
      <c r="AA546" s="94"/>
      <c r="AB546" s="94"/>
    </row>
    <row r="547" spans="1:28" x14ac:dyDescent="0.25">
      <c r="A547" s="5">
        <f t="shared" si="1051"/>
        <v>523</v>
      </c>
      <c r="B547" t="e">
        <f t="shared" si="1053"/>
        <v>#DIV/0!</v>
      </c>
      <c r="C547" t="e">
        <f t="shared" si="1053"/>
        <v>#DIV/0!</v>
      </c>
      <c r="D547" t="e">
        <f t="shared" si="1053"/>
        <v>#DIV/0!</v>
      </c>
      <c r="E547" t="e">
        <f t="shared" si="1053"/>
        <v>#DIV/0!</v>
      </c>
      <c r="F547" t="e">
        <f t="shared" si="1053"/>
        <v>#DIV/0!</v>
      </c>
      <c r="G547" t="e">
        <f t="shared" si="1053"/>
        <v>#DIV/0!</v>
      </c>
      <c r="H547" t="e">
        <f t="shared" si="1053"/>
        <v>#DIV/0!</v>
      </c>
      <c r="I547" t="e">
        <f t="shared" si="1053"/>
        <v>#DIV/0!</v>
      </c>
      <c r="J547" t="e">
        <f t="shared" si="1053"/>
        <v>#DIV/0!</v>
      </c>
      <c r="K547" t="e">
        <f t="shared" si="1053"/>
        <v>#DIV/0!</v>
      </c>
      <c r="L547" t="e">
        <f t="array" ref="L547">MMULT(MMULT(B547:E547,Rinv_neu),TRANSPOSE(B547:E547))</f>
        <v>#NAME?</v>
      </c>
      <c r="Q547" s="5">
        <f t="shared" si="1052"/>
        <v>457</v>
      </c>
      <c r="R547" s="177"/>
      <c r="S547" s="97"/>
      <c r="T547" s="97"/>
      <c r="U547" s="97"/>
      <c r="V547" s="97"/>
      <c r="W547" s="96"/>
      <c r="X547" s="92"/>
      <c r="Y547" s="92"/>
      <c r="Z547" s="96"/>
      <c r="AA547" s="94"/>
      <c r="AB547" s="94"/>
    </row>
    <row r="548" spans="1:28" x14ac:dyDescent="0.25">
      <c r="A548" s="5">
        <f t="shared" si="1051"/>
        <v>524</v>
      </c>
      <c r="B548" t="e">
        <f t="shared" si="1053"/>
        <v>#DIV/0!</v>
      </c>
      <c r="C548" t="e">
        <f t="shared" si="1053"/>
        <v>#DIV/0!</v>
      </c>
      <c r="D548" t="e">
        <f t="shared" si="1053"/>
        <v>#DIV/0!</v>
      </c>
      <c r="E548" t="e">
        <f t="shared" si="1053"/>
        <v>#DIV/0!</v>
      </c>
      <c r="F548" t="e">
        <f t="shared" si="1053"/>
        <v>#DIV/0!</v>
      </c>
      <c r="G548" t="e">
        <f t="shared" si="1053"/>
        <v>#DIV/0!</v>
      </c>
      <c r="H548" t="e">
        <f t="shared" si="1053"/>
        <v>#DIV/0!</v>
      </c>
      <c r="I548" t="e">
        <f t="shared" si="1053"/>
        <v>#DIV/0!</v>
      </c>
      <c r="J548" t="e">
        <f t="shared" si="1053"/>
        <v>#DIV/0!</v>
      </c>
      <c r="K548" t="e">
        <f t="shared" si="1053"/>
        <v>#DIV/0!</v>
      </c>
      <c r="L548" t="e">
        <f t="array" ref="L548">MMULT(MMULT(B548:E548,Rinv_neu),TRANSPOSE(B548:E548))</f>
        <v>#NAME?</v>
      </c>
      <c r="Q548" s="5">
        <f t="shared" si="1052"/>
        <v>458</v>
      </c>
      <c r="R548" s="177"/>
      <c r="S548" s="97"/>
      <c r="T548" s="97"/>
      <c r="U548" s="97"/>
      <c r="V548" s="97"/>
      <c r="W548" s="96"/>
      <c r="X548" s="92"/>
      <c r="Y548" s="92"/>
      <c r="Z548" s="96"/>
      <c r="AA548" s="94"/>
      <c r="AB548" s="94"/>
    </row>
    <row r="549" spans="1:28" x14ac:dyDescent="0.25">
      <c r="A549" s="5">
        <f t="shared" si="1051"/>
        <v>525</v>
      </c>
      <c r="B549" t="e">
        <f t="shared" si="1053"/>
        <v>#DIV/0!</v>
      </c>
      <c r="C549" t="e">
        <f t="shared" si="1053"/>
        <v>#DIV/0!</v>
      </c>
      <c r="D549" t="e">
        <f t="shared" si="1053"/>
        <v>#DIV/0!</v>
      </c>
      <c r="E549" t="e">
        <f t="shared" si="1053"/>
        <v>#DIV/0!</v>
      </c>
      <c r="F549" t="e">
        <f t="shared" si="1053"/>
        <v>#DIV/0!</v>
      </c>
      <c r="G549" t="e">
        <f t="shared" si="1053"/>
        <v>#DIV/0!</v>
      </c>
      <c r="H549" t="e">
        <f t="shared" si="1053"/>
        <v>#DIV/0!</v>
      </c>
      <c r="I549" t="e">
        <f t="shared" si="1053"/>
        <v>#DIV/0!</v>
      </c>
      <c r="J549" t="e">
        <f t="shared" si="1053"/>
        <v>#DIV/0!</v>
      </c>
      <c r="K549" t="e">
        <f t="shared" si="1053"/>
        <v>#DIV/0!</v>
      </c>
      <c r="L549" t="e">
        <f t="array" ref="L549">MMULT(MMULT(B549:E549,Rinv_neu),TRANSPOSE(B549:E549))</f>
        <v>#NAME?</v>
      </c>
      <c r="Q549" s="5">
        <f t="shared" si="1052"/>
        <v>459</v>
      </c>
      <c r="R549" s="177"/>
      <c r="S549" s="97"/>
      <c r="T549" s="97"/>
      <c r="U549" s="97"/>
      <c r="V549" s="97"/>
      <c r="W549" s="96"/>
      <c r="X549" s="92"/>
      <c r="Y549" s="92"/>
      <c r="Z549" s="96"/>
      <c r="AA549" s="94"/>
      <c r="AB549" s="94"/>
    </row>
    <row r="550" spans="1:28" x14ac:dyDescent="0.25">
      <c r="A550" s="5">
        <f t="shared" si="1051"/>
        <v>526</v>
      </c>
      <c r="B550" t="e">
        <f t="shared" si="1053"/>
        <v>#DIV/0!</v>
      </c>
      <c r="C550" t="e">
        <f t="shared" si="1053"/>
        <v>#DIV/0!</v>
      </c>
      <c r="D550" t="e">
        <f t="shared" si="1053"/>
        <v>#DIV/0!</v>
      </c>
      <c r="E550" t="e">
        <f t="shared" si="1053"/>
        <v>#DIV/0!</v>
      </c>
      <c r="F550" t="e">
        <f t="shared" si="1053"/>
        <v>#DIV/0!</v>
      </c>
      <c r="G550" t="e">
        <f t="shared" si="1053"/>
        <v>#DIV/0!</v>
      </c>
      <c r="H550" t="e">
        <f t="shared" si="1053"/>
        <v>#DIV/0!</v>
      </c>
      <c r="I550" t="e">
        <f t="shared" si="1053"/>
        <v>#DIV/0!</v>
      </c>
      <c r="J550" t="e">
        <f t="shared" si="1053"/>
        <v>#DIV/0!</v>
      </c>
      <c r="K550" t="e">
        <f t="shared" si="1053"/>
        <v>#DIV/0!</v>
      </c>
      <c r="L550" t="e">
        <f t="array" ref="L550">MMULT(MMULT(B550:E550,Rinv_neu),TRANSPOSE(B550:E550))</f>
        <v>#NAME?</v>
      </c>
      <c r="Q550" s="5">
        <f t="shared" si="1052"/>
        <v>460</v>
      </c>
      <c r="R550" s="177"/>
      <c r="S550" s="97"/>
      <c r="T550" s="97"/>
      <c r="U550" s="97"/>
      <c r="V550" s="97"/>
      <c r="W550" s="96"/>
      <c r="X550" s="92"/>
      <c r="Y550" s="92"/>
      <c r="Z550" s="96"/>
      <c r="AA550" s="94"/>
      <c r="AB550" s="94"/>
    </row>
    <row r="551" spans="1:28" x14ac:dyDescent="0.25">
      <c r="A551" s="5">
        <f t="shared" si="1051"/>
        <v>527</v>
      </c>
      <c r="B551" t="e">
        <f t="shared" si="1053"/>
        <v>#DIV/0!</v>
      </c>
      <c r="C551" t="e">
        <f t="shared" si="1053"/>
        <v>#DIV/0!</v>
      </c>
      <c r="D551" t="e">
        <f t="shared" si="1053"/>
        <v>#DIV/0!</v>
      </c>
      <c r="E551" t="e">
        <f t="shared" si="1053"/>
        <v>#DIV/0!</v>
      </c>
      <c r="F551" t="e">
        <f t="shared" si="1053"/>
        <v>#DIV/0!</v>
      </c>
      <c r="G551" t="e">
        <f t="shared" si="1053"/>
        <v>#DIV/0!</v>
      </c>
      <c r="H551" t="e">
        <f t="shared" si="1053"/>
        <v>#DIV/0!</v>
      </c>
      <c r="I551" t="e">
        <f t="shared" si="1053"/>
        <v>#DIV/0!</v>
      </c>
      <c r="J551" t="e">
        <f t="shared" si="1053"/>
        <v>#DIV/0!</v>
      </c>
      <c r="K551" t="e">
        <f t="shared" si="1053"/>
        <v>#DIV/0!</v>
      </c>
      <c r="L551" t="e">
        <f t="array" ref="L551">MMULT(MMULT(B551:E551,Rinv_neu),TRANSPOSE(B551:E551))</f>
        <v>#NAME?</v>
      </c>
      <c r="Q551" s="5">
        <f t="shared" si="1052"/>
        <v>461</v>
      </c>
      <c r="R551" s="177"/>
      <c r="S551" s="97"/>
      <c r="T551" s="97"/>
      <c r="U551" s="97"/>
      <c r="V551" s="97"/>
      <c r="W551" s="96"/>
      <c r="X551" s="92"/>
      <c r="Y551" s="92"/>
      <c r="Z551" s="96"/>
      <c r="AA551" s="94"/>
      <c r="AB551" s="94"/>
    </row>
    <row r="552" spans="1:28" x14ac:dyDescent="0.25">
      <c r="A552" s="5">
        <f t="shared" si="1051"/>
        <v>528</v>
      </c>
      <c r="B552" t="e">
        <f t="shared" si="1053"/>
        <v>#DIV/0!</v>
      </c>
      <c r="C552" t="e">
        <f t="shared" si="1053"/>
        <v>#DIV/0!</v>
      </c>
      <c r="D552" t="e">
        <f t="shared" si="1053"/>
        <v>#DIV/0!</v>
      </c>
      <c r="E552" t="e">
        <f t="shared" si="1053"/>
        <v>#DIV/0!</v>
      </c>
      <c r="F552" t="e">
        <f t="shared" si="1053"/>
        <v>#DIV/0!</v>
      </c>
      <c r="G552" t="e">
        <f t="shared" si="1053"/>
        <v>#DIV/0!</v>
      </c>
      <c r="H552" t="e">
        <f t="shared" si="1053"/>
        <v>#DIV/0!</v>
      </c>
      <c r="I552" t="e">
        <f t="shared" si="1053"/>
        <v>#DIV/0!</v>
      </c>
      <c r="J552" t="e">
        <f t="shared" si="1053"/>
        <v>#DIV/0!</v>
      </c>
      <c r="K552" t="e">
        <f t="shared" si="1053"/>
        <v>#DIV/0!</v>
      </c>
      <c r="L552" t="e">
        <f t="array" ref="L552">MMULT(MMULT(B552:E552,Rinv_neu),TRANSPOSE(B552:E552))</f>
        <v>#NAME?</v>
      </c>
      <c r="Q552" s="5">
        <f t="shared" si="1052"/>
        <v>462</v>
      </c>
      <c r="R552" s="177"/>
      <c r="S552" s="97"/>
      <c r="T552" s="97"/>
      <c r="U552" s="97"/>
      <c r="V552" s="97"/>
      <c r="W552" s="96"/>
      <c r="X552" s="92"/>
      <c r="Y552" s="92"/>
      <c r="Z552" s="96"/>
      <c r="AA552" s="94"/>
      <c r="AB552" s="94"/>
    </row>
    <row r="553" spans="1:28" x14ac:dyDescent="0.25">
      <c r="A553" s="5">
        <f t="shared" si="1051"/>
        <v>529</v>
      </c>
      <c r="B553" t="e">
        <f t="shared" si="1053"/>
        <v>#DIV/0!</v>
      </c>
      <c r="C553" t="e">
        <f t="shared" si="1053"/>
        <v>#DIV/0!</v>
      </c>
      <c r="D553" t="e">
        <f t="shared" si="1053"/>
        <v>#DIV/0!</v>
      </c>
      <c r="E553" t="e">
        <f t="shared" si="1053"/>
        <v>#DIV/0!</v>
      </c>
      <c r="F553" t="e">
        <f t="shared" si="1053"/>
        <v>#DIV/0!</v>
      </c>
      <c r="G553" t="e">
        <f t="shared" si="1053"/>
        <v>#DIV/0!</v>
      </c>
      <c r="H553" t="e">
        <f t="shared" si="1053"/>
        <v>#DIV/0!</v>
      </c>
      <c r="I553" t="e">
        <f t="shared" si="1053"/>
        <v>#DIV/0!</v>
      </c>
      <c r="J553" t="e">
        <f t="shared" si="1053"/>
        <v>#DIV/0!</v>
      </c>
      <c r="K553" t="e">
        <f t="shared" si="1053"/>
        <v>#DIV/0!</v>
      </c>
      <c r="L553" t="e">
        <f t="array" ref="L553">MMULT(MMULT(B553:E553,Rinv_neu),TRANSPOSE(B553:E553))</f>
        <v>#NAME?</v>
      </c>
      <c r="Q553" s="5">
        <f t="shared" si="1052"/>
        <v>463</v>
      </c>
      <c r="R553" s="177"/>
      <c r="S553" s="97"/>
      <c r="T553" s="97"/>
      <c r="U553" s="97"/>
      <c r="V553" s="97"/>
      <c r="W553" s="96"/>
      <c r="X553" s="92"/>
      <c r="Y553" s="92"/>
      <c r="Z553" s="96"/>
      <c r="AA553" s="94"/>
      <c r="AB553" s="94"/>
    </row>
    <row r="554" spans="1:28" x14ac:dyDescent="0.25">
      <c r="A554" s="5">
        <f t="shared" si="1051"/>
        <v>530</v>
      </c>
      <c r="B554" t="e">
        <f t="shared" si="1053"/>
        <v>#DIV/0!</v>
      </c>
      <c r="C554" t="e">
        <f t="shared" si="1053"/>
        <v>#DIV/0!</v>
      </c>
      <c r="D554" t="e">
        <f t="shared" si="1053"/>
        <v>#DIV/0!</v>
      </c>
      <c r="E554" t="e">
        <f t="shared" si="1053"/>
        <v>#DIV/0!</v>
      </c>
      <c r="F554" t="e">
        <f t="shared" si="1053"/>
        <v>#DIV/0!</v>
      </c>
      <c r="G554" t="e">
        <f t="shared" si="1053"/>
        <v>#DIV/0!</v>
      </c>
      <c r="H554" t="e">
        <f t="shared" si="1053"/>
        <v>#DIV/0!</v>
      </c>
      <c r="I554" t="e">
        <f t="shared" si="1053"/>
        <v>#DIV/0!</v>
      </c>
      <c r="J554" t="e">
        <f t="shared" si="1053"/>
        <v>#DIV/0!</v>
      </c>
      <c r="K554" t="e">
        <f t="shared" si="1053"/>
        <v>#DIV/0!</v>
      </c>
      <c r="L554" t="e">
        <f t="array" ref="L554">MMULT(MMULT(B554:E554,Rinv_neu),TRANSPOSE(B554:E554))</f>
        <v>#NAME?</v>
      </c>
      <c r="Q554" s="5">
        <f t="shared" si="1052"/>
        <v>464</v>
      </c>
      <c r="R554" s="177"/>
      <c r="S554" s="97"/>
      <c r="T554" s="97"/>
      <c r="U554" s="97"/>
      <c r="V554" s="97"/>
      <c r="W554" s="96"/>
      <c r="X554" s="92"/>
      <c r="Y554" s="92"/>
      <c r="Z554" s="96"/>
      <c r="AA554" s="94"/>
      <c r="AB554" s="94"/>
    </row>
    <row r="555" spans="1:28" x14ac:dyDescent="0.25">
      <c r="A555" s="5">
        <f t="shared" si="1051"/>
        <v>531</v>
      </c>
      <c r="B555" t="e">
        <f t="shared" si="1053"/>
        <v>#DIV/0!</v>
      </c>
      <c r="C555" t="e">
        <f t="shared" si="1053"/>
        <v>#DIV/0!</v>
      </c>
      <c r="D555" t="e">
        <f t="shared" si="1053"/>
        <v>#DIV/0!</v>
      </c>
      <c r="E555" t="e">
        <f t="shared" si="1053"/>
        <v>#DIV/0!</v>
      </c>
      <c r="F555" t="e">
        <f t="shared" si="1053"/>
        <v>#DIV/0!</v>
      </c>
      <c r="G555" t="e">
        <f t="shared" si="1053"/>
        <v>#DIV/0!</v>
      </c>
      <c r="H555" t="e">
        <f t="shared" si="1053"/>
        <v>#DIV/0!</v>
      </c>
      <c r="I555" t="e">
        <f t="shared" si="1053"/>
        <v>#DIV/0!</v>
      </c>
      <c r="J555" t="e">
        <f t="shared" si="1053"/>
        <v>#DIV/0!</v>
      </c>
      <c r="K555" t="e">
        <f t="shared" si="1053"/>
        <v>#DIV/0!</v>
      </c>
      <c r="L555" t="e">
        <f t="array" ref="L555">MMULT(MMULT(B555:E555,Rinv_neu),TRANSPOSE(B555:E555))</f>
        <v>#NAME?</v>
      </c>
      <c r="Q555" s="5">
        <f t="shared" si="1052"/>
        <v>465</v>
      </c>
      <c r="R555" s="177"/>
      <c r="S555" s="97"/>
      <c r="T555" s="97"/>
      <c r="U555" s="97"/>
      <c r="V555" s="97"/>
      <c r="W555" s="96"/>
      <c r="X555" s="92"/>
      <c r="Y555" s="92"/>
      <c r="Z555" s="96"/>
      <c r="AA555" s="94"/>
      <c r="AB555" s="94"/>
    </row>
    <row r="556" spans="1:28" x14ac:dyDescent="0.25">
      <c r="A556" s="5">
        <f t="shared" si="1051"/>
        <v>532</v>
      </c>
      <c r="B556" t="e">
        <f t="shared" si="1053"/>
        <v>#DIV/0!</v>
      </c>
      <c r="C556" t="e">
        <f t="shared" si="1053"/>
        <v>#DIV/0!</v>
      </c>
      <c r="D556" t="e">
        <f t="shared" si="1053"/>
        <v>#DIV/0!</v>
      </c>
      <c r="E556" t="e">
        <f t="shared" si="1053"/>
        <v>#DIV/0!</v>
      </c>
      <c r="F556" t="e">
        <f t="shared" si="1053"/>
        <v>#DIV/0!</v>
      </c>
      <c r="G556" t="e">
        <f t="shared" si="1053"/>
        <v>#DIV/0!</v>
      </c>
      <c r="H556" t="e">
        <f t="shared" si="1053"/>
        <v>#DIV/0!</v>
      </c>
      <c r="I556" t="e">
        <f t="shared" si="1053"/>
        <v>#DIV/0!</v>
      </c>
      <c r="J556" t="e">
        <f t="shared" si="1053"/>
        <v>#DIV/0!</v>
      </c>
      <c r="K556" t="e">
        <f t="shared" si="1053"/>
        <v>#DIV/0!</v>
      </c>
      <c r="L556" t="e">
        <f t="array" ref="L556">MMULT(MMULT(B556:E556,Rinv_neu),TRANSPOSE(B556:E556))</f>
        <v>#NAME?</v>
      </c>
      <c r="Q556" s="5">
        <f t="shared" si="1052"/>
        <v>466</v>
      </c>
      <c r="R556" s="177"/>
      <c r="S556" s="97"/>
      <c r="T556" s="97"/>
      <c r="U556" s="97"/>
      <c r="V556" s="97"/>
      <c r="W556" s="96"/>
      <c r="X556" s="92"/>
      <c r="Y556" s="92"/>
      <c r="Z556" s="96"/>
      <c r="AA556" s="94"/>
      <c r="AB556" s="94"/>
    </row>
    <row r="557" spans="1:28" x14ac:dyDescent="0.25">
      <c r="A557" s="5">
        <f t="shared" si="1051"/>
        <v>533</v>
      </c>
      <c r="B557" t="e">
        <f t="shared" si="1053"/>
        <v>#DIV/0!</v>
      </c>
      <c r="C557" t="e">
        <f t="shared" si="1053"/>
        <v>#DIV/0!</v>
      </c>
      <c r="D557" t="e">
        <f t="shared" si="1053"/>
        <v>#DIV/0!</v>
      </c>
      <c r="E557" t="e">
        <f t="shared" si="1053"/>
        <v>#DIV/0!</v>
      </c>
      <c r="F557" t="e">
        <f t="shared" si="1053"/>
        <v>#DIV/0!</v>
      </c>
      <c r="G557" t="e">
        <f t="shared" si="1053"/>
        <v>#DIV/0!</v>
      </c>
      <c r="H557" t="e">
        <f t="shared" si="1053"/>
        <v>#DIV/0!</v>
      </c>
      <c r="I557" t="e">
        <f t="shared" si="1053"/>
        <v>#DIV/0!</v>
      </c>
      <c r="J557" t="e">
        <f t="shared" si="1053"/>
        <v>#DIV/0!</v>
      </c>
      <c r="K557" t="e">
        <f t="shared" si="1053"/>
        <v>#DIV/0!</v>
      </c>
      <c r="L557" t="e">
        <f t="array" ref="L557">MMULT(MMULT(B557:E557,Rinv_neu),TRANSPOSE(B557:E557))</f>
        <v>#NAME?</v>
      </c>
      <c r="Q557" s="5">
        <f t="shared" si="1052"/>
        <v>467</v>
      </c>
      <c r="R557" s="177"/>
      <c r="S557" s="97"/>
      <c r="T557" s="97"/>
      <c r="U557" s="97"/>
      <c r="V557" s="97"/>
      <c r="W557" s="96"/>
      <c r="X557" s="92"/>
      <c r="Y557" s="92"/>
      <c r="Z557" s="96"/>
      <c r="AA557" s="94"/>
      <c r="AB557" s="94"/>
    </row>
    <row r="558" spans="1:28" x14ac:dyDescent="0.25">
      <c r="A558" s="5">
        <f t="shared" si="1051"/>
        <v>534</v>
      </c>
      <c r="B558" t="e">
        <f t="shared" si="1053"/>
        <v>#DIV/0!</v>
      </c>
      <c r="C558" t="e">
        <f t="shared" si="1053"/>
        <v>#DIV/0!</v>
      </c>
      <c r="D558" t="e">
        <f t="shared" si="1053"/>
        <v>#DIV/0!</v>
      </c>
      <c r="E558" t="e">
        <f t="shared" si="1053"/>
        <v>#DIV/0!</v>
      </c>
      <c r="F558" t="e">
        <f t="shared" si="1053"/>
        <v>#DIV/0!</v>
      </c>
      <c r="G558" t="e">
        <f t="shared" si="1053"/>
        <v>#DIV/0!</v>
      </c>
      <c r="H558" t="e">
        <f t="shared" si="1053"/>
        <v>#DIV/0!</v>
      </c>
      <c r="I558" t="e">
        <f t="shared" si="1053"/>
        <v>#DIV/0!</v>
      </c>
      <c r="J558" t="e">
        <f t="shared" si="1053"/>
        <v>#DIV/0!</v>
      </c>
      <c r="K558" t="e">
        <f t="shared" si="1053"/>
        <v>#DIV/0!</v>
      </c>
      <c r="L558" t="e">
        <f t="array" ref="L558">MMULT(MMULT(B558:E558,Rinv_neu),TRANSPOSE(B558:E558))</f>
        <v>#NAME?</v>
      </c>
      <c r="Q558" s="5">
        <f t="shared" si="1052"/>
        <v>468</v>
      </c>
      <c r="R558" s="177"/>
      <c r="S558" s="97"/>
      <c r="T558" s="97"/>
      <c r="U558" s="97"/>
      <c r="V558" s="97"/>
      <c r="W558" s="96"/>
      <c r="X558" s="92"/>
      <c r="Y558" s="92"/>
      <c r="Z558" s="96"/>
      <c r="AA558" s="94"/>
      <c r="AB558" s="94"/>
    </row>
    <row r="559" spans="1:28" x14ac:dyDescent="0.25">
      <c r="A559" s="5">
        <f t="shared" si="1051"/>
        <v>535</v>
      </c>
      <c r="B559" t="e">
        <f t="shared" si="1053"/>
        <v>#DIV/0!</v>
      </c>
      <c r="C559" t="e">
        <f t="shared" si="1053"/>
        <v>#DIV/0!</v>
      </c>
      <c r="D559" t="e">
        <f t="shared" si="1053"/>
        <v>#DIV/0!</v>
      </c>
      <c r="E559" t="e">
        <f t="shared" si="1053"/>
        <v>#DIV/0!</v>
      </c>
      <c r="F559" t="e">
        <f t="shared" si="1053"/>
        <v>#DIV/0!</v>
      </c>
      <c r="G559" t="e">
        <f t="shared" si="1053"/>
        <v>#DIV/0!</v>
      </c>
      <c r="H559" t="e">
        <f t="shared" si="1053"/>
        <v>#DIV/0!</v>
      </c>
      <c r="I559" t="e">
        <f t="shared" si="1053"/>
        <v>#DIV/0!</v>
      </c>
      <c r="J559" t="e">
        <f t="shared" si="1053"/>
        <v>#DIV/0!</v>
      </c>
      <c r="K559" t="e">
        <f t="shared" si="1053"/>
        <v>#DIV/0!</v>
      </c>
      <c r="L559" t="e">
        <f t="array" ref="L559">MMULT(MMULT(B559:E559,Rinv_neu),TRANSPOSE(B559:E559))</f>
        <v>#NAME?</v>
      </c>
      <c r="Q559" s="5">
        <f t="shared" si="1052"/>
        <v>469</v>
      </c>
      <c r="R559" s="177"/>
      <c r="S559" s="97"/>
      <c r="T559" s="97"/>
      <c r="U559" s="97"/>
      <c r="V559" s="97"/>
      <c r="W559" s="96"/>
      <c r="X559" s="92"/>
      <c r="Y559" s="92"/>
      <c r="Z559" s="96"/>
      <c r="AA559" s="94"/>
      <c r="AB559" s="94"/>
    </row>
    <row r="560" spans="1:28" x14ac:dyDescent="0.25">
      <c r="A560" s="5">
        <f t="shared" si="1051"/>
        <v>536</v>
      </c>
      <c r="B560" t="e">
        <f t="shared" si="1053"/>
        <v>#DIV/0!</v>
      </c>
      <c r="C560" t="e">
        <f t="shared" si="1053"/>
        <v>#DIV/0!</v>
      </c>
      <c r="D560" t="e">
        <f t="shared" si="1053"/>
        <v>#DIV/0!</v>
      </c>
      <c r="E560" t="e">
        <f t="shared" si="1053"/>
        <v>#DIV/0!</v>
      </c>
      <c r="F560" t="e">
        <f t="shared" si="1053"/>
        <v>#DIV/0!</v>
      </c>
      <c r="G560" t="e">
        <f t="shared" si="1053"/>
        <v>#DIV/0!</v>
      </c>
      <c r="H560" t="e">
        <f t="shared" si="1053"/>
        <v>#DIV/0!</v>
      </c>
      <c r="I560" t="e">
        <f t="shared" si="1053"/>
        <v>#DIV/0!</v>
      </c>
      <c r="J560" t="e">
        <f t="shared" si="1053"/>
        <v>#DIV/0!</v>
      </c>
      <c r="K560" t="e">
        <f t="shared" si="1053"/>
        <v>#DIV/0!</v>
      </c>
      <c r="L560" t="e">
        <f t="array" ref="L560">MMULT(MMULT(B560:E560,Rinv_neu),TRANSPOSE(B560:E560))</f>
        <v>#NAME?</v>
      </c>
      <c r="Q560" s="5">
        <f t="shared" si="1052"/>
        <v>470</v>
      </c>
      <c r="R560" s="177"/>
      <c r="S560" s="97"/>
      <c r="T560" s="97"/>
      <c r="U560" s="97"/>
      <c r="V560" s="97"/>
      <c r="W560" s="96"/>
      <c r="X560" s="92"/>
      <c r="Y560" s="92"/>
      <c r="Z560" s="96"/>
      <c r="AA560" s="94"/>
      <c r="AB560" s="94"/>
    </row>
    <row r="561" spans="1:28" x14ac:dyDescent="0.25">
      <c r="A561" s="5">
        <f t="shared" si="1051"/>
        <v>537</v>
      </c>
      <c r="B561" t="e">
        <f t="shared" ref="B561:K568" si="1054">(S627-S$86)/S$87</f>
        <v>#DIV/0!</v>
      </c>
      <c r="C561" t="e">
        <f t="shared" si="1054"/>
        <v>#DIV/0!</v>
      </c>
      <c r="D561" t="e">
        <f t="shared" si="1054"/>
        <v>#DIV/0!</v>
      </c>
      <c r="E561" t="e">
        <f t="shared" si="1054"/>
        <v>#DIV/0!</v>
      </c>
      <c r="F561" t="e">
        <f t="shared" si="1054"/>
        <v>#DIV/0!</v>
      </c>
      <c r="G561" t="e">
        <f t="shared" si="1054"/>
        <v>#DIV/0!</v>
      </c>
      <c r="H561" t="e">
        <f t="shared" si="1054"/>
        <v>#DIV/0!</v>
      </c>
      <c r="I561" t="e">
        <f t="shared" si="1054"/>
        <v>#DIV/0!</v>
      </c>
      <c r="J561" t="e">
        <f t="shared" si="1054"/>
        <v>#DIV/0!</v>
      </c>
      <c r="K561" t="e">
        <f t="shared" si="1054"/>
        <v>#DIV/0!</v>
      </c>
      <c r="L561" t="e">
        <f t="array" ref="L561">MMULT(MMULT(B561:E561,Rinv_neu),TRANSPOSE(B561:E561))</f>
        <v>#NAME?</v>
      </c>
      <c r="Q561" s="5">
        <f t="shared" si="1052"/>
        <v>471</v>
      </c>
      <c r="R561" s="177"/>
      <c r="S561" s="97"/>
      <c r="T561" s="97"/>
      <c r="U561" s="97"/>
      <c r="V561" s="97"/>
      <c r="W561" s="96"/>
      <c r="X561" s="92"/>
      <c r="Y561" s="92"/>
      <c r="Z561" s="96"/>
      <c r="AA561" s="94"/>
      <c r="AB561" s="94"/>
    </row>
    <row r="562" spans="1:28" x14ac:dyDescent="0.25">
      <c r="A562" s="5">
        <f t="shared" si="1051"/>
        <v>538</v>
      </c>
      <c r="B562" t="e">
        <f t="shared" si="1054"/>
        <v>#DIV/0!</v>
      </c>
      <c r="C562" t="e">
        <f t="shared" si="1054"/>
        <v>#DIV/0!</v>
      </c>
      <c r="D562" t="e">
        <f t="shared" si="1054"/>
        <v>#DIV/0!</v>
      </c>
      <c r="E562" t="e">
        <f t="shared" si="1054"/>
        <v>#DIV/0!</v>
      </c>
      <c r="F562" t="e">
        <f t="shared" si="1054"/>
        <v>#DIV/0!</v>
      </c>
      <c r="G562" t="e">
        <f t="shared" si="1054"/>
        <v>#DIV/0!</v>
      </c>
      <c r="H562" t="e">
        <f t="shared" si="1054"/>
        <v>#DIV/0!</v>
      </c>
      <c r="I562" t="e">
        <f t="shared" si="1054"/>
        <v>#DIV/0!</v>
      </c>
      <c r="J562" t="e">
        <f t="shared" si="1054"/>
        <v>#DIV/0!</v>
      </c>
      <c r="K562" t="e">
        <f t="shared" si="1054"/>
        <v>#DIV/0!</v>
      </c>
      <c r="L562" t="e">
        <f t="array" ref="L562">MMULT(MMULT(B562:E562,Rinv_neu),TRANSPOSE(B562:E562))</f>
        <v>#NAME?</v>
      </c>
      <c r="Q562" s="5">
        <f t="shared" si="1052"/>
        <v>472</v>
      </c>
      <c r="R562" s="177"/>
      <c r="S562" s="97"/>
      <c r="T562" s="97"/>
      <c r="U562" s="97"/>
      <c r="V562" s="97"/>
      <c r="W562" s="96"/>
      <c r="X562" s="92"/>
      <c r="Y562" s="92"/>
      <c r="Z562" s="96"/>
      <c r="AA562" s="94"/>
      <c r="AB562" s="94"/>
    </row>
    <row r="563" spans="1:28" x14ac:dyDescent="0.25">
      <c r="A563" s="5">
        <f t="shared" si="1051"/>
        <v>539</v>
      </c>
      <c r="B563" t="e">
        <f t="shared" si="1054"/>
        <v>#DIV/0!</v>
      </c>
      <c r="C563" t="e">
        <f t="shared" si="1054"/>
        <v>#DIV/0!</v>
      </c>
      <c r="D563" t="e">
        <f t="shared" si="1054"/>
        <v>#DIV/0!</v>
      </c>
      <c r="E563" t="e">
        <f t="shared" si="1054"/>
        <v>#DIV/0!</v>
      </c>
      <c r="F563" t="e">
        <f t="shared" si="1054"/>
        <v>#DIV/0!</v>
      </c>
      <c r="G563" t="e">
        <f t="shared" si="1054"/>
        <v>#DIV/0!</v>
      </c>
      <c r="H563" t="e">
        <f t="shared" si="1054"/>
        <v>#DIV/0!</v>
      </c>
      <c r="I563" t="e">
        <f t="shared" si="1054"/>
        <v>#DIV/0!</v>
      </c>
      <c r="J563" t="e">
        <f t="shared" si="1054"/>
        <v>#DIV/0!</v>
      </c>
      <c r="K563" t="e">
        <f t="shared" si="1054"/>
        <v>#DIV/0!</v>
      </c>
      <c r="L563" t="e">
        <f t="array" ref="L563">MMULT(MMULT(B563:E563,Rinv_neu),TRANSPOSE(B563:E563))</f>
        <v>#NAME?</v>
      </c>
      <c r="Q563" s="5">
        <f t="shared" si="1052"/>
        <v>473</v>
      </c>
      <c r="R563" s="177"/>
      <c r="S563" s="97"/>
      <c r="T563" s="97"/>
      <c r="U563" s="97"/>
      <c r="V563" s="97"/>
      <c r="W563" s="96"/>
      <c r="X563" s="92"/>
      <c r="Y563" s="92"/>
      <c r="Z563" s="96"/>
      <c r="AA563" s="94"/>
      <c r="AB563" s="94"/>
    </row>
    <row r="564" spans="1:28" x14ac:dyDescent="0.25">
      <c r="A564" s="5">
        <f t="shared" si="1051"/>
        <v>540</v>
      </c>
      <c r="B564" t="e">
        <f t="shared" si="1054"/>
        <v>#DIV/0!</v>
      </c>
      <c r="C564" t="e">
        <f t="shared" si="1054"/>
        <v>#DIV/0!</v>
      </c>
      <c r="D564" t="e">
        <f t="shared" si="1054"/>
        <v>#DIV/0!</v>
      </c>
      <c r="E564" t="e">
        <f t="shared" si="1054"/>
        <v>#DIV/0!</v>
      </c>
      <c r="F564" t="e">
        <f t="shared" si="1054"/>
        <v>#DIV/0!</v>
      </c>
      <c r="G564" t="e">
        <f t="shared" si="1054"/>
        <v>#DIV/0!</v>
      </c>
      <c r="H564" t="e">
        <f t="shared" si="1054"/>
        <v>#DIV/0!</v>
      </c>
      <c r="I564" t="e">
        <f t="shared" si="1054"/>
        <v>#DIV/0!</v>
      </c>
      <c r="J564" t="e">
        <f t="shared" si="1054"/>
        <v>#DIV/0!</v>
      </c>
      <c r="K564" t="e">
        <f t="shared" si="1054"/>
        <v>#DIV/0!</v>
      </c>
      <c r="L564" t="e">
        <f t="array" ref="L564">MMULT(MMULT(B564:E564,Rinv_neu),TRANSPOSE(B564:E564))</f>
        <v>#NAME?</v>
      </c>
      <c r="Q564" s="5">
        <f t="shared" si="1052"/>
        <v>474</v>
      </c>
      <c r="R564" s="177"/>
      <c r="S564" s="97"/>
      <c r="T564" s="97"/>
      <c r="U564" s="97"/>
      <c r="V564" s="97"/>
      <c r="W564" s="96"/>
      <c r="X564" s="92"/>
      <c r="Y564" s="92"/>
      <c r="Z564" s="96"/>
      <c r="AA564" s="94"/>
      <c r="AB564" s="94"/>
    </row>
    <row r="565" spans="1:28" x14ac:dyDescent="0.25">
      <c r="A565" s="5">
        <f t="shared" si="1051"/>
        <v>541</v>
      </c>
      <c r="B565" t="e">
        <f t="shared" si="1054"/>
        <v>#DIV/0!</v>
      </c>
      <c r="C565" t="e">
        <f t="shared" si="1054"/>
        <v>#DIV/0!</v>
      </c>
      <c r="D565" t="e">
        <f t="shared" si="1054"/>
        <v>#DIV/0!</v>
      </c>
      <c r="E565" t="e">
        <f t="shared" si="1054"/>
        <v>#DIV/0!</v>
      </c>
      <c r="F565" t="e">
        <f t="shared" si="1054"/>
        <v>#DIV/0!</v>
      </c>
      <c r="G565" t="e">
        <f t="shared" si="1054"/>
        <v>#DIV/0!</v>
      </c>
      <c r="H565" t="e">
        <f t="shared" si="1054"/>
        <v>#DIV/0!</v>
      </c>
      <c r="I565" t="e">
        <f t="shared" si="1054"/>
        <v>#DIV/0!</v>
      </c>
      <c r="J565" t="e">
        <f t="shared" si="1054"/>
        <v>#DIV/0!</v>
      </c>
      <c r="K565" t="e">
        <f t="shared" si="1054"/>
        <v>#DIV/0!</v>
      </c>
      <c r="L565" t="e">
        <f t="array" ref="L565">MMULT(MMULT(B565:E565,Rinv_neu),TRANSPOSE(B565:E565))</f>
        <v>#NAME?</v>
      </c>
      <c r="Q565" s="5">
        <f t="shared" si="1052"/>
        <v>475</v>
      </c>
      <c r="R565" s="177"/>
      <c r="S565" s="97"/>
      <c r="T565" s="97"/>
      <c r="U565" s="97"/>
      <c r="V565" s="97"/>
      <c r="W565" s="96"/>
      <c r="X565" s="92"/>
      <c r="Y565" s="92"/>
      <c r="Z565" s="96"/>
      <c r="AA565" s="94"/>
      <c r="AB565" s="94"/>
    </row>
    <row r="566" spans="1:28" x14ac:dyDescent="0.25">
      <c r="A566" s="5">
        <f t="shared" si="1051"/>
        <v>542</v>
      </c>
      <c r="B566" t="e">
        <f t="shared" si="1054"/>
        <v>#DIV/0!</v>
      </c>
      <c r="C566" t="e">
        <f t="shared" si="1054"/>
        <v>#DIV/0!</v>
      </c>
      <c r="D566" t="e">
        <f t="shared" si="1054"/>
        <v>#DIV/0!</v>
      </c>
      <c r="E566" t="e">
        <f t="shared" si="1054"/>
        <v>#DIV/0!</v>
      </c>
      <c r="F566" t="e">
        <f t="shared" si="1054"/>
        <v>#DIV/0!</v>
      </c>
      <c r="G566" t="e">
        <f t="shared" si="1054"/>
        <v>#DIV/0!</v>
      </c>
      <c r="H566" t="e">
        <f t="shared" si="1054"/>
        <v>#DIV/0!</v>
      </c>
      <c r="I566" t="e">
        <f t="shared" si="1054"/>
        <v>#DIV/0!</v>
      </c>
      <c r="J566" t="e">
        <f t="shared" si="1054"/>
        <v>#DIV/0!</v>
      </c>
      <c r="K566" t="e">
        <f t="shared" si="1054"/>
        <v>#DIV/0!</v>
      </c>
      <c r="L566" t="e">
        <f t="array" ref="L566">MMULT(MMULT(B566:E566,Rinv_neu),TRANSPOSE(B566:E566))</f>
        <v>#NAME?</v>
      </c>
      <c r="Q566" s="5">
        <f t="shared" si="1052"/>
        <v>476</v>
      </c>
      <c r="R566" s="177"/>
      <c r="S566" s="97"/>
      <c r="T566" s="97"/>
      <c r="U566" s="97"/>
      <c r="V566" s="97"/>
      <c r="W566" s="96"/>
      <c r="X566" s="92"/>
      <c r="Y566" s="92"/>
      <c r="Z566" s="96"/>
      <c r="AA566" s="94"/>
      <c r="AB566" s="94"/>
    </row>
    <row r="567" spans="1:28" x14ac:dyDescent="0.25">
      <c r="A567" s="5">
        <f t="shared" si="1051"/>
        <v>543</v>
      </c>
      <c r="B567" t="e">
        <f t="shared" si="1054"/>
        <v>#DIV/0!</v>
      </c>
      <c r="C567" t="e">
        <f t="shared" si="1054"/>
        <v>#DIV/0!</v>
      </c>
      <c r="D567" t="e">
        <f t="shared" si="1054"/>
        <v>#DIV/0!</v>
      </c>
      <c r="E567" t="e">
        <f t="shared" si="1054"/>
        <v>#DIV/0!</v>
      </c>
      <c r="F567" t="e">
        <f t="shared" si="1054"/>
        <v>#DIV/0!</v>
      </c>
      <c r="G567" t="e">
        <f t="shared" si="1054"/>
        <v>#DIV/0!</v>
      </c>
      <c r="H567" t="e">
        <f t="shared" si="1054"/>
        <v>#DIV/0!</v>
      </c>
      <c r="I567" t="e">
        <f t="shared" si="1054"/>
        <v>#DIV/0!</v>
      </c>
      <c r="J567" t="e">
        <f t="shared" si="1054"/>
        <v>#DIV/0!</v>
      </c>
      <c r="K567" t="e">
        <f t="shared" si="1054"/>
        <v>#DIV/0!</v>
      </c>
      <c r="L567" t="e">
        <f t="array" ref="L567">MMULT(MMULT(B567:E567,Rinv_neu),TRANSPOSE(B567:E567))</f>
        <v>#NAME?</v>
      </c>
      <c r="Q567" s="5">
        <f t="shared" si="1052"/>
        <v>477</v>
      </c>
      <c r="R567" s="177"/>
      <c r="S567" s="97"/>
      <c r="T567" s="97"/>
      <c r="U567" s="97"/>
      <c r="V567" s="97"/>
      <c r="W567" s="96"/>
      <c r="X567" s="92"/>
      <c r="Y567" s="92"/>
      <c r="Z567" s="96"/>
      <c r="AA567" s="94"/>
      <c r="AB567" s="94"/>
    </row>
    <row r="568" spans="1:28" x14ac:dyDescent="0.25">
      <c r="A568" s="93">
        <f t="shared" si="1051"/>
        <v>544</v>
      </c>
      <c r="B568" t="e">
        <f t="shared" si="1054"/>
        <v>#DIV/0!</v>
      </c>
      <c r="C568" t="e">
        <f t="shared" si="1054"/>
        <v>#DIV/0!</v>
      </c>
      <c r="D568" t="e">
        <f t="shared" si="1054"/>
        <v>#DIV/0!</v>
      </c>
      <c r="E568" t="e">
        <f t="shared" si="1054"/>
        <v>#DIV/0!</v>
      </c>
      <c r="F568" t="e">
        <f t="shared" si="1054"/>
        <v>#DIV/0!</v>
      </c>
      <c r="G568" t="e">
        <f t="shared" si="1054"/>
        <v>#DIV/0!</v>
      </c>
      <c r="H568" t="e">
        <f t="shared" si="1054"/>
        <v>#DIV/0!</v>
      </c>
      <c r="I568" t="e">
        <f t="shared" si="1054"/>
        <v>#DIV/0!</v>
      </c>
      <c r="J568" t="e">
        <f t="shared" si="1054"/>
        <v>#DIV/0!</v>
      </c>
      <c r="K568" t="e">
        <f t="shared" si="1054"/>
        <v>#DIV/0!</v>
      </c>
      <c r="L568" t="e">
        <f t="array" ref="L568">MMULT(MMULT(B568:E568,Rinv_neu),TRANSPOSE(B568:E568))</f>
        <v>#NAME?</v>
      </c>
      <c r="Q568" s="5">
        <f t="shared" si="1052"/>
        <v>478</v>
      </c>
      <c r="R568" s="177"/>
      <c r="S568" s="97"/>
      <c r="T568" s="97"/>
      <c r="U568" s="97"/>
      <c r="V568" s="97"/>
      <c r="W568" s="96"/>
      <c r="X568" s="92"/>
      <c r="Y568" s="92"/>
      <c r="Z568" s="96"/>
      <c r="AA568" s="94"/>
      <c r="AB568" s="94"/>
    </row>
    <row r="569" spans="1:28" x14ac:dyDescent="0.25">
      <c r="Q569" s="5">
        <f t="shared" si="1052"/>
        <v>479</v>
      </c>
      <c r="R569" s="177"/>
      <c r="S569" s="97"/>
      <c r="T569" s="97"/>
      <c r="U569" s="97"/>
      <c r="V569" s="97"/>
      <c r="W569" s="96"/>
      <c r="X569" s="92"/>
      <c r="Y569" s="92"/>
      <c r="Z569" s="96"/>
      <c r="AA569" s="94"/>
      <c r="AB569" s="94"/>
    </row>
    <row r="570" spans="1:28" x14ac:dyDescent="0.25">
      <c r="Q570" s="5">
        <f t="shared" si="1052"/>
        <v>480</v>
      </c>
      <c r="R570" s="177"/>
      <c r="S570" s="97"/>
      <c r="T570" s="97"/>
      <c r="U570" s="97"/>
      <c r="V570" s="97"/>
      <c r="W570" s="96"/>
      <c r="X570" s="92"/>
      <c r="Y570" s="92"/>
      <c r="Z570" s="96"/>
      <c r="AA570" s="94"/>
      <c r="AB570" s="94"/>
    </row>
    <row r="571" spans="1:28" x14ac:dyDescent="0.25">
      <c r="Q571" s="5">
        <f t="shared" si="1052"/>
        <v>481</v>
      </c>
      <c r="R571" s="177"/>
      <c r="S571" s="97"/>
      <c r="T571" s="97"/>
      <c r="U571" s="97"/>
      <c r="V571" s="97"/>
      <c r="W571" s="96"/>
      <c r="X571" s="92"/>
      <c r="Y571" s="92"/>
      <c r="Z571" s="96"/>
      <c r="AA571" s="94"/>
      <c r="AB571" s="94"/>
    </row>
    <row r="572" spans="1:28" x14ac:dyDescent="0.25">
      <c r="Q572" s="5">
        <f t="shared" si="1052"/>
        <v>482</v>
      </c>
      <c r="R572" s="177"/>
      <c r="S572" s="97"/>
      <c r="T572" s="97"/>
      <c r="U572" s="97"/>
      <c r="V572" s="97"/>
      <c r="W572" s="96"/>
      <c r="X572" s="92"/>
      <c r="Y572" s="92"/>
      <c r="Z572" s="96"/>
      <c r="AA572" s="94"/>
      <c r="AB572" s="94"/>
    </row>
    <row r="573" spans="1:28" x14ac:dyDescent="0.25">
      <c r="Q573" s="5">
        <f t="shared" si="1052"/>
        <v>483</v>
      </c>
      <c r="R573" s="177"/>
      <c r="S573" s="97"/>
      <c r="T573" s="97"/>
      <c r="U573" s="97"/>
      <c r="V573" s="97"/>
      <c r="W573" s="96"/>
      <c r="X573" s="92"/>
      <c r="Y573" s="92"/>
      <c r="Z573" s="96"/>
      <c r="AA573" s="94"/>
      <c r="AB573" s="94"/>
    </row>
    <row r="574" spans="1:28" x14ac:dyDescent="0.25">
      <c r="Q574" s="5">
        <f t="shared" si="1052"/>
        <v>484</v>
      </c>
      <c r="R574" s="177"/>
      <c r="S574" s="97"/>
      <c r="T574" s="97"/>
      <c r="U574" s="97"/>
      <c r="V574" s="97"/>
      <c r="W574" s="96"/>
      <c r="X574" s="92"/>
      <c r="Y574" s="92"/>
      <c r="Z574" s="96"/>
      <c r="AA574" s="94"/>
      <c r="AB574" s="94"/>
    </row>
    <row r="575" spans="1:28" x14ac:dyDescent="0.25">
      <c r="Q575" s="5">
        <f t="shared" si="1052"/>
        <v>485</v>
      </c>
      <c r="R575" s="177"/>
      <c r="S575" s="97"/>
      <c r="T575" s="97"/>
      <c r="U575" s="97"/>
      <c r="V575" s="97"/>
      <c r="W575" s="96"/>
      <c r="X575" s="92"/>
      <c r="Y575" s="92"/>
      <c r="Z575" s="96"/>
      <c r="AA575" s="94"/>
      <c r="AB575" s="94"/>
    </row>
    <row r="576" spans="1:28" x14ac:dyDescent="0.25">
      <c r="Q576" s="5">
        <f t="shared" si="1052"/>
        <v>486</v>
      </c>
      <c r="R576" s="177"/>
      <c r="S576" s="97"/>
      <c r="T576" s="97"/>
      <c r="U576" s="97"/>
      <c r="V576" s="97"/>
      <c r="W576" s="96"/>
      <c r="X576" s="92"/>
      <c r="Y576" s="92"/>
      <c r="Z576" s="96"/>
      <c r="AA576" s="94"/>
      <c r="AB576" s="94"/>
    </row>
    <row r="577" spans="17:28" x14ac:dyDescent="0.25">
      <c r="Q577" s="5">
        <f t="shared" si="1052"/>
        <v>487</v>
      </c>
      <c r="R577" s="177"/>
      <c r="S577" s="97"/>
      <c r="T577" s="97"/>
      <c r="U577" s="97"/>
      <c r="V577" s="97"/>
      <c r="W577" s="96"/>
      <c r="X577" s="92"/>
      <c r="Y577" s="92"/>
      <c r="Z577" s="96"/>
      <c r="AA577" s="94"/>
      <c r="AB577" s="94"/>
    </row>
    <row r="578" spans="17:28" x14ac:dyDescent="0.25">
      <c r="Q578" s="5">
        <f t="shared" si="1052"/>
        <v>488</v>
      </c>
      <c r="R578" s="177"/>
      <c r="S578" s="97"/>
      <c r="T578" s="97"/>
      <c r="U578" s="97"/>
      <c r="V578" s="97"/>
      <c r="W578" s="96"/>
      <c r="X578" s="92"/>
      <c r="Y578" s="92"/>
      <c r="Z578" s="96"/>
      <c r="AA578" s="94"/>
      <c r="AB578" s="94"/>
    </row>
    <row r="579" spans="17:28" x14ac:dyDescent="0.25">
      <c r="Q579" s="5">
        <f t="shared" si="1052"/>
        <v>489</v>
      </c>
      <c r="R579" s="177"/>
      <c r="S579" s="97"/>
      <c r="T579" s="97"/>
      <c r="U579" s="97"/>
      <c r="V579" s="97"/>
      <c r="W579" s="96"/>
      <c r="X579" s="92"/>
      <c r="Y579" s="92"/>
      <c r="Z579" s="96"/>
      <c r="AA579" s="94"/>
      <c r="AB579" s="94"/>
    </row>
    <row r="580" spans="17:28" x14ac:dyDescent="0.25">
      <c r="Q580" s="5">
        <f t="shared" si="1052"/>
        <v>490</v>
      </c>
      <c r="R580" s="177"/>
      <c r="S580" s="97"/>
      <c r="T580" s="97"/>
      <c r="U580" s="97"/>
      <c r="V580" s="97"/>
      <c r="W580" s="96"/>
      <c r="X580" s="92"/>
      <c r="Y580" s="92"/>
      <c r="Z580" s="96"/>
      <c r="AA580" s="94"/>
      <c r="AB580" s="94"/>
    </row>
    <row r="581" spans="17:28" x14ac:dyDescent="0.25">
      <c r="Q581" s="5">
        <f t="shared" si="1052"/>
        <v>491</v>
      </c>
      <c r="R581" s="177"/>
      <c r="S581" s="97"/>
      <c r="T581" s="97"/>
      <c r="U581" s="97"/>
      <c r="V581" s="97"/>
      <c r="W581" s="96"/>
      <c r="X581" s="92"/>
      <c r="Y581" s="92"/>
      <c r="Z581" s="96"/>
      <c r="AA581" s="94"/>
      <c r="AB581" s="94"/>
    </row>
    <row r="582" spans="17:28" x14ac:dyDescent="0.25">
      <c r="Q582" s="5">
        <f t="shared" si="1052"/>
        <v>492</v>
      </c>
      <c r="R582" s="177"/>
      <c r="S582" s="97"/>
      <c r="T582" s="97"/>
      <c r="U582" s="97"/>
      <c r="V582" s="97"/>
      <c r="W582" s="96"/>
      <c r="X582" s="92"/>
      <c r="Y582" s="92"/>
      <c r="Z582" s="96"/>
      <c r="AA582" s="94"/>
      <c r="AB582" s="94"/>
    </row>
    <row r="583" spans="17:28" x14ac:dyDescent="0.25">
      <c r="Q583" s="5">
        <f t="shared" si="1052"/>
        <v>493</v>
      </c>
      <c r="R583" s="177"/>
      <c r="S583" s="97"/>
      <c r="T583" s="97"/>
      <c r="U583" s="97"/>
      <c r="V583" s="97"/>
      <c r="W583" s="96"/>
      <c r="X583" s="92"/>
      <c r="Y583" s="92"/>
      <c r="Z583" s="96"/>
      <c r="AA583" s="94"/>
      <c r="AB583" s="94"/>
    </row>
    <row r="584" spans="17:28" x14ac:dyDescent="0.25">
      <c r="Q584" s="5">
        <f t="shared" si="1052"/>
        <v>494</v>
      </c>
      <c r="R584" s="177"/>
      <c r="S584" s="97"/>
      <c r="T584" s="97"/>
      <c r="U584" s="97"/>
      <c r="V584" s="97"/>
      <c r="W584" s="96"/>
      <c r="X584" s="92"/>
      <c r="Y584" s="92"/>
      <c r="Z584" s="96"/>
      <c r="AA584" s="94"/>
      <c r="AB584" s="94"/>
    </row>
    <row r="585" spans="17:28" x14ac:dyDescent="0.25">
      <c r="Q585" s="5">
        <f t="shared" si="1052"/>
        <v>495</v>
      </c>
      <c r="R585" s="177"/>
      <c r="S585" s="97"/>
      <c r="T585" s="97"/>
      <c r="U585" s="97"/>
      <c r="V585" s="97"/>
      <c r="W585" s="96"/>
      <c r="X585" s="92"/>
      <c r="Y585" s="92"/>
      <c r="Z585" s="96"/>
      <c r="AA585" s="94"/>
      <c r="AB585" s="94"/>
    </row>
    <row r="586" spans="17:28" x14ac:dyDescent="0.25">
      <c r="Q586" s="5">
        <f t="shared" si="1052"/>
        <v>496</v>
      </c>
      <c r="R586" s="177"/>
      <c r="S586" s="97"/>
      <c r="T586" s="97"/>
      <c r="U586" s="97"/>
      <c r="V586" s="97"/>
      <c r="W586" s="96"/>
      <c r="X586" s="92"/>
      <c r="Y586" s="92"/>
      <c r="Z586" s="96"/>
      <c r="AA586" s="94"/>
      <c r="AB586" s="94"/>
    </row>
    <row r="587" spans="17:28" x14ac:dyDescent="0.25">
      <c r="Q587" s="5">
        <f t="shared" si="1052"/>
        <v>497</v>
      </c>
      <c r="R587" s="177"/>
      <c r="S587" s="97"/>
      <c r="T587" s="97"/>
      <c r="U587" s="97"/>
      <c r="V587" s="97"/>
      <c r="W587" s="96"/>
      <c r="X587" s="92"/>
      <c r="Y587" s="92"/>
      <c r="Z587" s="96"/>
      <c r="AA587" s="94"/>
      <c r="AB587" s="94"/>
    </row>
    <row r="588" spans="17:28" x14ac:dyDescent="0.25">
      <c r="Q588" s="5">
        <f t="shared" si="1052"/>
        <v>498</v>
      </c>
      <c r="R588" s="177"/>
      <c r="S588" s="97"/>
      <c r="T588" s="97"/>
      <c r="U588" s="97"/>
      <c r="V588" s="97"/>
      <c r="W588" s="96"/>
      <c r="X588" s="92"/>
      <c r="Y588" s="92"/>
      <c r="Z588" s="96"/>
      <c r="AA588" s="94"/>
      <c r="AB588" s="94"/>
    </row>
    <row r="589" spans="17:28" x14ac:dyDescent="0.25">
      <c r="Q589" s="5">
        <f t="shared" si="1052"/>
        <v>499</v>
      </c>
      <c r="R589" s="177"/>
      <c r="S589" s="97"/>
      <c r="T589" s="97"/>
      <c r="U589" s="97"/>
      <c r="V589" s="97"/>
      <c r="W589" s="96"/>
      <c r="X589" s="92"/>
      <c r="Y589" s="92"/>
      <c r="Z589" s="96"/>
      <c r="AA589" s="94"/>
      <c r="AB589" s="94"/>
    </row>
    <row r="590" spans="17:28" x14ac:dyDescent="0.25">
      <c r="Q590" s="5">
        <f t="shared" si="1052"/>
        <v>500</v>
      </c>
      <c r="R590" s="177"/>
      <c r="S590" s="97"/>
      <c r="T590" s="97"/>
      <c r="U590" s="97"/>
      <c r="V590" s="97"/>
      <c r="W590" s="96"/>
      <c r="X590" s="92"/>
      <c r="Y590" s="92"/>
      <c r="Z590" s="96"/>
      <c r="AA590" s="94"/>
      <c r="AB590" s="94"/>
    </row>
    <row r="591" spans="17:28" x14ac:dyDescent="0.25">
      <c r="Q591" s="5">
        <f t="shared" si="1052"/>
        <v>501</v>
      </c>
      <c r="R591" s="177"/>
      <c r="S591" s="97"/>
      <c r="T591" s="97"/>
      <c r="U591" s="97"/>
      <c r="V591" s="97"/>
      <c r="W591" s="96"/>
      <c r="X591" s="92"/>
      <c r="Y591" s="92"/>
      <c r="Z591" s="96"/>
      <c r="AA591" s="94"/>
      <c r="AB591" s="94"/>
    </row>
    <row r="592" spans="17:28" x14ac:dyDescent="0.25">
      <c r="Q592" s="5">
        <f t="shared" si="1052"/>
        <v>502</v>
      </c>
      <c r="R592" s="177"/>
      <c r="S592" s="97"/>
      <c r="T592" s="97"/>
      <c r="U592" s="97"/>
      <c r="V592" s="97"/>
      <c r="W592" s="96"/>
      <c r="X592" s="92"/>
      <c r="Y592" s="92"/>
      <c r="Z592" s="96"/>
      <c r="AA592" s="94"/>
      <c r="AB592" s="94"/>
    </row>
    <row r="593" spans="17:28" x14ac:dyDescent="0.25">
      <c r="Q593" s="5">
        <f t="shared" si="1052"/>
        <v>503</v>
      </c>
      <c r="R593" s="177"/>
      <c r="S593" s="97"/>
      <c r="T593" s="97"/>
      <c r="U593" s="97"/>
      <c r="V593" s="97"/>
      <c r="W593" s="96"/>
      <c r="X593" s="92"/>
      <c r="Y593" s="92"/>
      <c r="Z593" s="96"/>
      <c r="AA593" s="94"/>
      <c r="AB593" s="94"/>
    </row>
    <row r="594" spans="17:28" x14ac:dyDescent="0.25">
      <c r="Q594" s="5">
        <f t="shared" si="1052"/>
        <v>504</v>
      </c>
      <c r="R594" s="177"/>
      <c r="S594" s="97"/>
      <c r="T594" s="97"/>
      <c r="U594" s="97"/>
      <c r="V594" s="97"/>
      <c r="W594" s="96"/>
      <c r="X594" s="92"/>
      <c r="Y594" s="92"/>
      <c r="Z594" s="96"/>
      <c r="AA594" s="94"/>
      <c r="AB594" s="94"/>
    </row>
    <row r="595" spans="17:28" x14ac:dyDescent="0.25">
      <c r="Q595" s="5">
        <f t="shared" si="1052"/>
        <v>505</v>
      </c>
      <c r="R595" s="177"/>
      <c r="S595" s="97"/>
      <c r="T595" s="97"/>
      <c r="U595" s="97"/>
      <c r="V595" s="97"/>
      <c r="W595" s="96"/>
      <c r="X595" s="92"/>
      <c r="Y595" s="92"/>
      <c r="Z595" s="96"/>
      <c r="AA595" s="94"/>
      <c r="AB595" s="94"/>
    </row>
    <row r="596" spans="17:28" x14ac:dyDescent="0.25">
      <c r="Q596" s="5">
        <f t="shared" si="1052"/>
        <v>506</v>
      </c>
      <c r="R596" s="177"/>
      <c r="S596" s="97"/>
      <c r="T596" s="97"/>
      <c r="U596" s="97"/>
      <c r="V596" s="97"/>
      <c r="W596" s="96"/>
      <c r="X596" s="92"/>
      <c r="Y596" s="92"/>
      <c r="Z596" s="96"/>
      <c r="AA596" s="94"/>
      <c r="AB596" s="94"/>
    </row>
    <row r="597" spans="17:28" x14ac:dyDescent="0.25">
      <c r="Q597" s="5">
        <f t="shared" si="1052"/>
        <v>507</v>
      </c>
      <c r="R597" s="177"/>
      <c r="S597" s="97"/>
      <c r="T597" s="97"/>
      <c r="U597" s="97"/>
      <c r="V597" s="97"/>
      <c r="W597" s="96"/>
      <c r="X597" s="92"/>
      <c r="Y597" s="92"/>
      <c r="Z597" s="96"/>
      <c r="AA597" s="94"/>
      <c r="AB597" s="94"/>
    </row>
    <row r="598" spans="17:28" x14ac:dyDescent="0.25">
      <c r="Q598" s="5">
        <f t="shared" si="1052"/>
        <v>508</v>
      </c>
      <c r="R598" s="177"/>
      <c r="S598" s="97"/>
      <c r="T598" s="97"/>
      <c r="U598" s="97"/>
      <c r="V598" s="97"/>
      <c r="W598" s="96"/>
      <c r="X598" s="92"/>
      <c r="Y598" s="92"/>
      <c r="Z598" s="96"/>
      <c r="AA598" s="94"/>
      <c r="AB598" s="94"/>
    </row>
    <row r="599" spans="17:28" x14ac:dyDescent="0.25">
      <c r="Q599" s="5">
        <f t="shared" si="1052"/>
        <v>509</v>
      </c>
      <c r="R599" s="177"/>
      <c r="S599" s="97"/>
      <c r="T599" s="97"/>
      <c r="U599" s="97"/>
      <c r="V599" s="97"/>
      <c r="W599" s="96"/>
      <c r="X599" s="92"/>
      <c r="Y599" s="92"/>
      <c r="Z599" s="96"/>
      <c r="AA599" s="94"/>
      <c r="AB599" s="94"/>
    </row>
    <row r="600" spans="17:28" x14ac:dyDescent="0.25">
      <c r="Q600" s="5">
        <f t="shared" si="1052"/>
        <v>510</v>
      </c>
      <c r="R600" s="177"/>
      <c r="S600" s="97"/>
      <c r="T600" s="97"/>
      <c r="U600" s="97"/>
      <c r="V600" s="97"/>
      <c r="W600" s="96"/>
      <c r="X600" s="92"/>
      <c r="Y600" s="92"/>
      <c r="Z600" s="96"/>
      <c r="AA600" s="94"/>
      <c r="AB600" s="94"/>
    </row>
    <row r="601" spans="17:28" x14ac:dyDescent="0.25">
      <c r="Q601" s="5">
        <f t="shared" si="1052"/>
        <v>511</v>
      </c>
      <c r="R601" s="177"/>
      <c r="S601" s="97"/>
      <c r="T601" s="97"/>
      <c r="U601" s="97"/>
      <c r="V601" s="97"/>
      <c r="W601" s="96"/>
      <c r="X601" s="92"/>
      <c r="Y601" s="92"/>
      <c r="Z601" s="96"/>
      <c r="AA601" s="94"/>
      <c r="AB601" s="94"/>
    </row>
    <row r="602" spans="17:28" x14ac:dyDescent="0.25">
      <c r="Q602" s="5">
        <f t="shared" si="1052"/>
        <v>512</v>
      </c>
      <c r="R602" s="177"/>
      <c r="S602" s="97"/>
      <c r="T602" s="97"/>
      <c r="U602" s="97"/>
      <c r="V602" s="97"/>
      <c r="W602" s="96"/>
      <c r="X602" s="92"/>
      <c r="Y602" s="92"/>
      <c r="Z602" s="96"/>
      <c r="AA602" s="94"/>
      <c r="AB602" s="94"/>
    </row>
    <row r="603" spans="17:28" x14ac:dyDescent="0.25">
      <c r="Q603" s="5">
        <f t="shared" si="1052"/>
        <v>513</v>
      </c>
      <c r="R603" s="177"/>
      <c r="S603" s="97"/>
      <c r="T603" s="97"/>
      <c r="U603" s="97"/>
      <c r="V603" s="97"/>
      <c r="W603" s="96"/>
      <c r="X603" s="92"/>
      <c r="Y603" s="92"/>
      <c r="Z603" s="96"/>
      <c r="AA603" s="94"/>
      <c r="AB603" s="94"/>
    </row>
    <row r="604" spans="17:28" x14ac:dyDescent="0.25">
      <c r="Q604" s="5">
        <f t="shared" ref="Q604:Q634" si="1055">Q603+1</f>
        <v>514</v>
      </c>
      <c r="R604" s="177"/>
      <c r="S604" s="97"/>
      <c r="T604" s="97"/>
      <c r="U604" s="97"/>
      <c r="V604" s="97"/>
      <c r="W604" s="96"/>
      <c r="X604" s="92"/>
      <c r="Y604" s="92"/>
      <c r="Z604" s="96"/>
      <c r="AA604" s="94"/>
      <c r="AB604" s="94"/>
    </row>
    <row r="605" spans="17:28" x14ac:dyDescent="0.25">
      <c r="Q605" s="5">
        <f t="shared" si="1055"/>
        <v>515</v>
      </c>
      <c r="R605" s="177"/>
      <c r="S605" s="97"/>
      <c r="T605" s="97"/>
      <c r="U605" s="97"/>
      <c r="V605" s="97"/>
      <c r="W605" s="96"/>
      <c r="X605" s="92"/>
      <c r="Y605" s="92"/>
      <c r="Z605" s="96"/>
      <c r="AA605" s="94"/>
      <c r="AB605" s="94"/>
    </row>
    <row r="606" spans="17:28" x14ac:dyDescent="0.25">
      <c r="Q606" s="5">
        <f t="shared" si="1055"/>
        <v>516</v>
      </c>
      <c r="R606" s="177"/>
      <c r="S606" s="97"/>
      <c r="T606" s="97"/>
      <c r="U606" s="97"/>
      <c r="V606" s="97"/>
      <c r="W606" s="96"/>
      <c r="X606" s="92"/>
      <c r="Y606" s="92"/>
      <c r="Z606" s="96"/>
      <c r="AA606" s="94"/>
      <c r="AB606" s="94"/>
    </row>
    <row r="607" spans="17:28" x14ac:dyDescent="0.25">
      <c r="Q607" s="5">
        <f t="shared" si="1055"/>
        <v>517</v>
      </c>
      <c r="R607" s="177"/>
      <c r="S607" s="97"/>
      <c r="T607" s="97"/>
      <c r="U607" s="97"/>
      <c r="V607" s="97"/>
      <c r="W607" s="96"/>
      <c r="X607" s="92"/>
      <c r="Y607" s="92"/>
      <c r="Z607" s="96"/>
      <c r="AA607" s="94"/>
      <c r="AB607" s="94"/>
    </row>
    <row r="608" spans="17:28" x14ac:dyDescent="0.25">
      <c r="Q608" s="5">
        <f t="shared" si="1055"/>
        <v>518</v>
      </c>
      <c r="R608" s="177"/>
      <c r="S608" s="97"/>
      <c r="T608" s="97"/>
      <c r="U608" s="97"/>
      <c r="V608" s="97"/>
      <c r="W608" s="96"/>
      <c r="X608" s="92"/>
      <c r="Y608" s="92"/>
      <c r="Z608" s="96"/>
      <c r="AA608" s="94"/>
      <c r="AB608" s="94"/>
    </row>
    <row r="609" spans="17:28" x14ac:dyDescent="0.25">
      <c r="Q609" s="5">
        <f t="shared" si="1055"/>
        <v>519</v>
      </c>
      <c r="R609" s="177"/>
      <c r="S609" s="97"/>
      <c r="T609" s="97"/>
      <c r="U609" s="97"/>
      <c r="V609" s="97"/>
      <c r="W609" s="96"/>
      <c r="X609" s="92"/>
      <c r="Y609" s="92"/>
      <c r="Z609" s="96"/>
      <c r="AA609" s="94"/>
      <c r="AB609" s="94"/>
    </row>
    <row r="610" spans="17:28" x14ac:dyDescent="0.25">
      <c r="Q610" s="5">
        <f t="shared" si="1055"/>
        <v>520</v>
      </c>
      <c r="R610" s="177"/>
      <c r="S610" s="97"/>
      <c r="T610" s="97"/>
      <c r="U610" s="97"/>
      <c r="V610" s="97"/>
      <c r="W610" s="96"/>
      <c r="X610" s="92"/>
      <c r="Y610" s="92"/>
      <c r="Z610" s="96"/>
      <c r="AA610" s="94"/>
      <c r="AB610" s="94"/>
    </row>
    <row r="611" spans="17:28" x14ac:dyDescent="0.25">
      <c r="Q611" s="5">
        <f t="shared" si="1055"/>
        <v>521</v>
      </c>
      <c r="R611" s="177"/>
      <c r="S611" s="97"/>
      <c r="T611" s="97"/>
      <c r="U611" s="97"/>
      <c r="V611" s="97"/>
      <c r="W611" s="96"/>
      <c r="X611" s="92"/>
      <c r="Y611" s="92"/>
      <c r="Z611" s="96"/>
      <c r="AA611" s="94"/>
      <c r="AB611" s="94"/>
    </row>
    <row r="612" spans="17:28" x14ac:dyDescent="0.25">
      <c r="Q612" s="5">
        <f t="shared" si="1055"/>
        <v>522</v>
      </c>
      <c r="R612" s="177"/>
      <c r="S612" s="97"/>
      <c r="T612" s="97"/>
      <c r="U612" s="97"/>
      <c r="V612" s="97"/>
      <c r="W612" s="96"/>
      <c r="X612" s="92"/>
      <c r="Y612" s="92"/>
      <c r="Z612" s="96"/>
      <c r="AA612" s="94"/>
      <c r="AB612" s="94"/>
    </row>
    <row r="613" spans="17:28" x14ac:dyDescent="0.25">
      <c r="Q613" s="5">
        <f t="shared" si="1055"/>
        <v>523</v>
      </c>
      <c r="R613" s="177"/>
      <c r="S613" s="97"/>
      <c r="T613" s="97"/>
      <c r="U613" s="97"/>
      <c r="V613" s="97"/>
      <c r="W613" s="96"/>
      <c r="X613" s="92"/>
      <c r="Y613" s="92"/>
      <c r="Z613" s="96"/>
      <c r="AA613" s="94"/>
      <c r="AB613" s="94"/>
    </row>
    <row r="614" spans="17:28" x14ac:dyDescent="0.25">
      <c r="Q614" s="5">
        <f t="shared" si="1055"/>
        <v>524</v>
      </c>
      <c r="R614" s="177"/>
      <c r="S614" s="97"/>
      <c r="T614" s="97"/>
      <c r="U614" s="97"/>
      <c r="V614" s="97"/>
      <c r="W614" s="96"/>
      <c r="X614" s="92"/>
      <c r="Y614" s="92"/>
      <c r="Z614" s="96"/>
      <c r="AA614" s="94"/>
      <c r="AB614" s="94"/>
    </row>
    <row r="615" spans="17:28" x14ac:dyDescent="0.25">
      <c r="Q615" s="5">
        <f t="shared" si="1055"/>
        <v>525</v>
      </c>
      <c r="R615" s="177"/>
      <c r="S615" s="97"/>
      <c r="T615" s="97"/>
      <c r="U615" s="97"/>
      <c r="V615" s="97"/>
      <c r="W615" s="96"/>
      <c r="X615" s="92"/>
      <c r="Y615" s="92"/>
      <c r="Z615" s="96"/>
      <c r="AA615" s="94"/>
      <c r="AB615" s="94"/>
    </row>
    <row r="616" spans="17:28" x14ac:dyDescent="0.25">
      <c r="Q616" s="5">
        <f t="shared" si="1055"/>
        <v>526</v>
      </c>
      <c r="R616" s="177"/>
      <c r="S616" s="97"/>
      <c r="T616" s="97"/>
      <c r="U616" s="97"/>
      <c r="V616" s="97"/>
      <c r="W616" s="96"/>
      <c r="X616" s="92"/>
      <c r="Y616" s="92"/>
      <c r="Z616" s="96"/>
      <c r="AA616" s="94"/>
      <c r="AB616" s="94"/>
    </row>
    <row r="617" spans="17:28" x14ac:dyDescent="0.25">
      <c r="Q617" s="5">
        <f t="shared" si="1055"/>
        <v>527</v>
      </c>
      <c r="R617" s="177"/>
      <c r="S617" s="97"/>
      <c r="T617" s="97"/>
      <c r="U617" s="97"/>
      <c r="V617" s="97"/>
      <c r="W617" s="96"/>
      <c r="X617" s="92"/>
      <c r="Y617" s="92"/>
      <c r="Z617" s="96"/>
      <c r="AA617" s="94"/>
      <c r="AB617" s="94"/>
    </row>
    <row r="618" spans="17:28" x14ac:dyDescent="0.25">
      <c r="Q618" s="5">
        <f t="shared" si="1055"/>
        <v>528</v>
      </c>
      <c r="R618" s="177"/>
      <c r="S618" s="97"/>
      <c r="T618" s="97"/>
      <c r="U618" s="97"/>
      <c r="V618" s="97"/>
      <c r="W618" s="96"/>
      <c r="X618" s="92"/>
      <c r="Y618" s="92"/>
      <c r="Z618" s="96"/>
      <c r="AA618" s="94"/>
      <c r="AB618" s="94"/>
    </row>
    <row r="619" spans="17:28" x14ac:dyDescent="0.25">
      <c r="Q619" s="5">
        <f t="shared" si="1055"/>
        <v>529</v>
      </c>
      <c r="R619" s="177"/>
      <c r="S619" s="97"/>
      <c r="T619" s="97"/>
      <c r="U619" s="97"/>
      <c r="V619" s="97"/>
      <c r="W619" s="96"/>
      <c r="X619" s="92"/>
      <c r="Y619" s="92"/>
      <c r="Z619" s="96"/>
      <c r="AA619" s="94"/>
      <c r="AB619" s="94"/>
    </row>
    <row r="620" spans="17:28" x14ac:dyDescent="0.25">
      <c r="Q620" s="5">
        <f t="shared" si="1055"/>
        <v>530</v>
      </c>
      <c r="R620" s="177"/>
      <c r="S620" s="97"/>
      <c r="T620" s="97"/>
      <c r="U620" s="97"/>
      <c r="V620" s="97"/>
      <c r="W620" s="96"/>
      <c r="X620" s="92"/>
      <c r="Y620" s="92"/>
      <c r="Z620" s="96"/>
      <c r="AA620" s="94"/>
      <c r="AB620" s="94"/>
    </row>
    <row r="621" spans="17:28" x14ac:dyDescent="0.25">
      <c r="Q621" s="5">
        <f t="shared" si="1055"/>
        <v>531</v>
      </c>
      <c r="R621" s="177"/>
      <c r="S621" s="97"/>
      <c r="T621" s="97"/>
      <c r="U621" s="97"/>
      <c r="V621" s="97"/>
      <c r="W621" s="96"/>
      <c r="X621" s="92"/>
      <c r="Y621" s="92"/>
      <c r="Z621" s="96"/>
      <c r="AA621" s="94"/>
      <c r="AB621" s="94"/>
    </row>
    <row r="622" spans="17:28" x14ac:dyDescent="0.25">
      <c r="Q622" s="5">
        <f t="shared" si="1055"/>
        <v>532</v>
      </c>
      <c r="R622" s="177"/>
      <c r="S622" s="97"/>
      <c r="T622" s="97"/>
      <c r="U622" s="97"/>
      <c r="V622" s="97"/>
      <c r="W622" s="96"/>
      <c r="X622" s="92"/>
      <c r="Y622" s="92"/>
      <c r="Z622" s="96"/>
      <c r="AA622" s="94"/>
      <c r="AB622" s="94"/>
    </row>
    <row r="623" spans="17:28" x14ac:dyDescent="0.25">
      <c r="Q623" s="5">
        <f t="shared" si="1055"/>
        <v>533</v>
      </c>
      <c r="R623" s="177"/>
      <c r="S623" s="97"/>
      <c r="T623" s="97"/>
      <c r="U623" s="97"/>
      <c r="V623" s="97"/>
      <c r="W623" s="96"/>
      <c r="X623" s="92"/>
      <c r="Y623" s="92"/>
      <c r="Z623" s="96"/>
      <c r="AA623" s="94"/>
      <c r="AB623" s="94"/>
    </row>
    <row r="624" spans="17:28" x14ac:dyDescent="0.25">
      <c r="Q624" s="5">
        <f t="shared" si="1055"/>
        <v>534</v>
      </c>
      <c r="R624" s="177"/>
      <c r="S624" s="97"/>
      <c r="T624" s="97"/>
      <c r="U624" s="97"/>
      <c r="V624" s="97"/>
      <c r="W624" s="96"/>
      <c r="X624" s="92"/>
      <c r="Y624" s="92"/>
      <c r="Z624" s="96"/>
      <c r="AA624" s="94"/>
      <c r="AB624" s="94"/>
    </row>
    <row r="625" spans="17:28" x14ac:dyDescent="0.25">
      <c r="Q625" s="5">
        <f t="shared" si="1055"/>
        <v>535</v>
      </c>
      <c r="R625" s="177"/>
      <c r="S625" s="97"/>
      <c r="T625" s="97"/>
      <c r="U625" s="97"/>
      <c r="V625" s="97"/>
      <c r="W625" s="96"/>
      <c r="X625" s="92"/>
      <c r="Y625" s="92"/>
      <c r="Z625" s="96"/>
      <c r="AA625" s="94"/>
      <c r="AB625" s="94"/>
    </row>
    <row r="626" spans="17:28" x14ac:dyDescent="0.25">
      <c r="Q626" s="5">
        <f t="shared" si="1055"/>
        <v>536</v>
      </c>
      <c r="R626" s="177"/>
      <c r="S626" s="97"/>
      <c r="T626" s="97"/>
      <c r="U626" s="97"/>
      <c r="V626" s="97"/>
      <c r="W626" s="96"/>
      <c r="X626" s="92"/>
      <c r="Y626" s="92"/>
      <c r="Z626" s="96"/>
      <c r="AA626" s="94"/>
      <c r="AB626" s="94"/>
    </row>
    <row r="627" spans="17:28" x14ac:dyDescent="0.25">
      <c r="Q627" s="5">
        <f t="shared" si="1055"/>
        <v>537</v>
      </c>
      <c r="R627" s="177"/>
      <c r="S627" s="97"/>
      <c r="T627" s="97"/>
      <c r="U627" s="97"/>
      <c r="V627" s="97"/>
      <c r="W627" s="96"/>
      <c r="X627" s="92"/>
      <c r="Y627" s="92"/>
      <c r="Z627" s="96"/>
      <c r="AA627" s="94"/>
      <c r="AB627" s="94"/>
    </row>
    <row r="628" spans="17:28" x14ac:dyDescent="0.25">
      <c r="Q628" s="5">
        <f t="shared" si="1055"/>
        <v>538</v>
      </c>
      <c r="R628" s="177"/>
      <c r="S628" s="97"/>
      <c r="T628" s="97"/>
      <c r="U628" s="97"/>
      <c r="V628" s="97"/>
      <c r="W628" s="96"/>
      <c r="X628" s="92"/>
      <c r="Y628" s="92"/>
      <c r="Z628" s="96"/>
      <c r="AA628" s="94"/>
      <c r="AB628" s="94"/>
    </row>
    <row r="629" spans="17:28" x14ac:dyDescent="0.25">
      <c r="Q629" s="5">
        <f t="shared" si="1055"/>
        <v>539</v>
      </c>
      <c r="R629" s="177"/>
      <c r="S629" s="97"/>
      <c r="T629" s="97"/>
      <c r="U629" s="97"/>
      <c r="V629" s="97"/>
      <c r="W629" s="96"/>
      <c r="X629" s="92"/>
      <c r="Y629" s="92"/>
      <c r="Z629" s="96"/>
      <c r="AA629" s="94"/>
      <c r="AB629" s="94"/>
    </row>
    <row r="630" spans="17:28" x14ac:dyDescent="0.25">
      <c r="Q630" s="5">
        <f t="shared" si="1055"/>
        <v>540</v>
      </c>
      <c r="R630" s="177"/>
      <c r="S630" s="97"/>
      <c r="T630" s="97"/>
      <c r="U630" s="97"/>
      <c r="V630" s="97"/>
      <c r="W630" s="96"/>
      <c r="X630" s="92"/>
      <c r="Y630" s="92"/>
      <c r="Z630" s="96"/>
      <c r="AA630" s="94"/>
      <c r="AB630" s="94"/>
    </row>
    <row r="631" spans="17:28" x14ac:dyDescent="0.25">
      <c r="Q631" s="5">
        <f t="shared" si="1055"/>
        <v>541</v>
      </c>
      <c r="R631" s="177"/>
      <c r="S631" s="97"/>
      <c r="T631" s="97"/>
      <c r="U631" s="97"/>
      <c r="V631" s="97"/>
      <c r="W631" s="96"/>
      <c r="X631" s="92"/>
      <c r="Y631" s="92"/>
      <c r="Z631" s="96"/>
      <c r="AA631" s="94"/>
      <c r="AB631" s="94"/>
    </row>
    <row r="632" spans="17:28" x14ac:dyDescent="0.25">
      <c r="Q632" s="5">
        <f t="shared" si="1055"/>
        <v>542</v>
      </c>
      <c r="R632" s="177"/>
      <c r="S632" s="97"/>
      <c r="T632" s="97"/>
      <c r="U632" s="97"/>
      <c r="V632" s="97"/>
      <c r="W632" s="96"/>
      <c r="X632" s="92"/>
      <c r="Y632" s="92"/>
      <c r="Z632" s="96"/>
      <c r="AA632" s="94"/>
      <c r="AB632" s="94"/>
    </row>
    <row r="633" spans="17:28" x14ac:dyDescent="0.25">
      <c r="Q633" s="5">
        <f t="shared" si="1055"/>
        <v>543</v>
      </c>
      <c r="R633" s="177"/>
      <c r="S633" s="97"/>
      <c r="T633" s="97"/>
      <c r="U633" s="97"/>
      <c r="V633" s="97"/>
      <c r="W633" s="96"/>
      <c r="X633" s="92"/>
      <c r="Y633" s="92"/>
      <c r="Z633" s="96"/>
      <c r="AA633" s="94"/>
      <c r="AB633" s="94"/>
    </row>
    <row r="634" spans="17:28" x14ac:dyDescent="0.25">
      <c r="Q634" s="93">
        <f t="shared" si="1055"/>
        <v>544</v>
      </c>
      <c r="R634" s="177"/>
      <c r="S634" s="97"/>
      <c r="T634" s="97"/>
      <c r="U634" s="97"/>
      <c r="V634" s="97"/>
      <c r="W634" s="96"/>
      <c r="X634" s="96"/>
      <c r="Y634" s="96"/>
      <c r="Z634" s="96"/>
      <c r="AA634" s="94"/>
      <c r="AB634" s="94"/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shapeId="7169" r:id="rId4">
          <objectPr defaultSize="0" autoPict="0" r:id="rId5">
            <anchor moveWithCells="1">
              <from>
                <xdr:col>21</xdr:col>
                <xdr:colOff>19050</xdr:colOff>
                <xdr:row>22</xdr:row>
                <xdr:rowOff>180975</xdr:rowOff>
              </from>
              <to>
                <xdr:col>26</xdr:col>
                <xdr:colOff>485775</xdr:colOff>
                <xdr:row>47</xdr:row>
                <xdr:rowOff>9525</xdr:rowOff>
              </to>
            </anchor>
          </objectPr>
        </oleObject>
      </mc:Choice>
      <mc:Fallback>
        <oleObject shapeId="716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BD683"/>
  <sheetViews>
    <sheetView topLeftCell="AF13" zoomScale="85" zoomScaleNormal="85" workbookViewId="0">
      <selection activeCell="AT25" sqref="AT25"/>
    </sheetView>
  </sheetViews>
  <sheetFormatPr baseColWidth="10" defaultRowHeight="12.75" x14ac:dyDescent="0.2"/>
  <cols>
    <col min="1" max="1" width="6.5703125" style="71" customWidth="1"/>
    <col min="2" max="22" width="12" style="71" customWidth="1"/>
    <col min="23" max="46" width="11.42578125" style="71"/>
    <col min="47" max="47" width="11.5703125" style="71" bestFit="1" customWidth="1"/>
    <col min="48" max="50" width="13" style="71" bestFit="1" customWidth="1"/>
    <col min="51" max="56" width="11.5703125" style="71" bestFit="1" customWidth="1"/>
    <col min="57" max="16384" width="11.42578125" style="71"/>
  </cols>
  <sheetData>
    <row r="1" spans="1:35" s="322" customFormat="1" ht="29.25" customHeight="1" x14ac:dyDescent="0.25">
      <c r="A1" s="322" t="s">
        <v>841</v>
      </c>
      <c r="C1" s="332"/>
    </row>
    <row r="2" spans="1:35" x14ac:dyDescent="0.2">
      <c r="A2" s="323" t="s">
        <v>827</v>
      </c>
      <c r="B2" s="71" t="e">
        <f>AVERAGE(B7:B506)</f>
        <v>#DIV/0!</v>
      </c>
      <c r="C2" s="71" t="e">
        <f t="shared" ref="C2:K2" si="0">AVERAGE(C7:C506)</f>
        <v>#DIV/0!</v>
      </c>
      <c r="D2" s="71" t="e">
        <f t="shared" si="0"/>
        <v>#DIV/0!</v>
      </c>
      <c r="E2" s="71" t="e">
        <f t="shared" si="0"/>
        <v>#DIV/0!</v>
      </c>
      <c r="F2" s="71" t="e">
        <f t="shared" si="0"/>
        <v>#DIV/0!</v>
      </c>
      <c r="G2" s="71" t="e">
        <f t="shared" si="0"/>
        <v>#DIV/0!</v>
      </c>
      <c r="H2" s="71" t="e">
        <f t="shared" si="0"/>
        <v>#DIV/0!</v>
      </c>
      <c r="I2" s="71" t="e">
        <f t="shared" si="0"/>
        <v>#DIV/0!</v>
      </c>
      <c r="J2" s="71" t="e">
        <f t="shared" si="0"/>
        <v>#DIV/0!</v>
      </c>
      <c r="K2" s="71" t="e">
        <f t="shared" si="0"/>
        <v>#DIV/0!</v>
      </c>
      <c r="L2" s="343" t="e">
        <f>AVERAGE(L7:L506)</f>
        <v>#DIV/0!</v>
      </c>
      <c r="M2" s="342" t="e">
        <f t="shared" ref="M2:U2" si="1">AVERAGE(M7:M506)</f>
        <v>#DIV/0!</v>
      </c>
      <c r="N2" s="342" t="e">
        <f t="shared" si="1"/>
        <v>#DIV/0!</v>
      </c>
      <c r="O2" s="342" t="e">
        <f t="shared" si="1"/>
        <v>#DIV/0!</v>
      </c>
      <c r="P2" s="342" t="e">
        <f t="shared" si="1"/>
        <v>#DIV/0!</v>
      </c>
      <c r="Q2" s="342" t="e">
        <f t="shared" si="1"/>
        <v>#DIV/0!</v>
      </c>
      <c r="R2" s="342" t="e">
        <f t="shared" si="1"/>
        <v>#DIV/0!</v>
      </c>
      <c r="S2" s="342" t="e">
        <f t="shared" si="1"/>
        <v>#DIV/0!</v>
      </c>
      <c r="T2" s="342" t="e">
        <f t="shared" si="1"/>
        <v>#DIV/0!</v>
      </c>
      <c r="U2" s="342" t="e">
        <f t="shared" si="1"/>
        <v>#DIV/0!</v>
      </c>
      <c r="V2" s="348"/>
      <c r="W2" s="323" t="s">
        <v>828</v>
      </c>
      <c r="Y2" s="323" t="s">
        <v>829</v>
      </c>
      <c r="Z2" s="324" t="e">
        <f>_xlfn.VAR.P(Y7:Y506)</f>
        <v>#NAME?</v>
      </c>
    </row>
    <row r="3" spans="1:35" x14ac:dyDescent="0.2">
      <c r="A3" s="323" t="s">
        <v>830</v>
      </c>
      <c r="B3" s="71" t="e">
        <f>_xlfn.STDEV.P(B7:B506)</f>
        <v>#DIV/0!</v>
      </c>
      <c r="C3" s="71" t="e">
        <f t="shared" ref="C3:K3" si="2">_xlfn.STDEV.P(C7:C506)</f>
        <v>#DIV/0!</v>
      </c>
      <c r="D3" s="71" t="e">
        <f t="shared" si="2"/>
        <v>#DIV/0!</v>
      </c>
      <c r="E3" s="71" t="e">
        <f t="shared" si="2"/>
        <v>#DIV/0!</v>
      </c>
      <c r="F3" s="71" t="e">
        <f t="shared" si="2"/>
        <v>#DIV/0!</v>
      </c>
      <c r="G3" s="71" t="e">
        <f t="shared" si="2"/>
        <v>#DIV/0!</v>
      </c>
      <c r="H3" s="71" t="e">
        <f t="shared" si="2"/>
        <v>#DIV/0!</v>
      </c>
      <c r="I3" s="71" t="e">
        <f t="shared" si="2"/>
        <v>#DIV/0!</v>
      </c>
      <c r="J3" s="71" t="e">
        <f t="shared" si="2"/>
        <v>#DIV/0!</v>
      </c>
      <c r="K3" s="71" t="e">
        <f t="shared" si="2"/>
        <v>#DIV/0!</v>
      </c>
      <c r="L3" s="344" t="e">
        <f>_xlfn.STDEV.P(L7:L506)</f>
        <v>#DIV/0!</v>
      </c>
      <c r="M3" s="325" t="e">
        <f t="shared" ref="M3:U3" si="3">_xlfn.STDEV.P(M7:M506)</f>
        <v>#DIV/0!</v>
      </c>
      <c r="N3" s="325" t="e">
        <f t="shared" si="3"/>
        <v>#DIV/0!</v>
      </c>
      <c r="O3" s="325" t="e">
        <f t="shared" si="3"/>
        <v>#DIV/0!</v>
      </c>
      <c r="P3" s="325" t="e">
        <f t="shared" si="3"/>
        <v>#DIV/0!</v>
      </c>
      <c r="Q3" s="325" t="e">
        <f t="shared" si="3"/>
        <v>#DIV/0!</v>
      </c>
      <c r="R3" s="325" t="e">
        <f t="shared" si="3"/>
        <v>#DIV/0!</v>
      </c>
      <c r="S3" s="325" t="e">
        <f t="shared" si="3"/>
        <v>#DIV/0!</v>
      </c>
      <c r="T3" s="325" t="e">
        <f t="shared" si="3"/>
        <v>#DIV/0!</v>
      </c>
      <c r="U3" s="325" t="e">
        <f t="shared" si="3"/>
        <v>#DIV/0!</v>
      </c>
      <c r="V3" s="345"/>
      <c r="Y3" s="323" t="s">
        <v>831</v>
      </c>
      <c r="Z3" s="324" t="e">
        <f>_xlfn.VAR.P(V7:V506)</f>
        <v>#NAME?</v>
      </c>
    </row>
    <row r="4" spans="1:35" ht="14.25" x14ac:dyDescent="0.2">
      <c r="A4" s="323" t="s">
        <v>7</v>
      </c>
      <c r="B4" s="349">
        <f>COUNTA(B7:B506)</f>
        <v>0</v>
      </c>
      <c r="C4" s="340" t="s">
        <v>843</v>
      </c>
      <c r="D4" s="340"/>
      <c r="L4" s="344"/>
      <c r="V4" s="345"/>
      <c r="Y4" s="323" t="s">
        <v>832</v>
      </c>
      <c r="Z4" s="324" t="e">
        <f>1-Z2/Z3</f>
        <v>#NAME?</v>
      </c>
      <c r="AC4" s="323" t="s">
        <v>848</v>
      </c>
      <c r="AE4" s="340" t="s">
        <v>849</v>
      </c>
      <c r="AF4" s="340"/>
      <c r="AG4" s="340"/>
      <c r="AH4" s="340"/>
      <c r="AI4" s="340"/>
    </row>
    <row r="5" spans="1:35" ht="15" x14ac:dyDescent="0.25">
      <c r="B5" s="340" t="s">
        <v>855</v>
      </c>
      <c r="C5" s="340"/>
      <c r="L5" s="345"/>
      <c r="N5" s="340" t="s">
        <v>842</v>
      </c>
      <c r="O5" s="340"/>
      <c r="V5" s="345"/>
      <c r="W5" s="323" t="s">
        <v>833</v>
      </c>
      <c r="X5" s="323" t="s">
        <v>834</v>
      </c>
      <c r="Y5" s="323" t="s">
        <v>835</v>
      </c>
      <c r="Z5" s="324" t="e">
        <f>CORREL(V7:V506,X7:X506)</f>
        <v>#NAME?</v>
      </c>
      <c r="AA5" s="323" t="s">
        <v>836</v>
      </c>
      <c r="AC5" s="71">
        <v>0.97150000000000003</v>
      </c>
      <c r="AD5" s="323"/>
      <c r="AE5" s="340" t="e">
        <f>IF(Z5&gt;AC5,"Ja, man kann die NV annehmen, da r(empirisch) &gt; r(krit.)","Nein, NV kann nicht angenommen werden, da r(empirisch) &lt; r (krit.)")</f>
        <v>#NAME?</v>
      </c>
      <c r="AF5" s="340"/>
      <c r="AG5" s="340"/>
      <c r="AH5" s="340"/>
      <c r="AI5" s="340"/>
    </row>
    <row r="6" spans="1:35" ht="14.25" x14ac:dyDescent="0.2">
      <c r="A6" s="326" t="s">
        <v>837</v>
      </c>
      <c r="B6" s="326" t="s">
        <v>35</v>
      </c>
      <c r="C6" s="326" t="s">
        <v>36</v>
      </c>
      <c r="D6" s="326" t="s">
        <v>37</v>
      </c>
      <c r="E6" s="326" t="s">
        <v>38</v>
      </c>
      <c r="F6" s="326" t="s">
        <v>39</v>
      </c>
      <c r="G6" s="326" t="s">
        <v>40</v>
      </c>
      <c r="H6" s="326" t="s">
        <v>41</v>
      </c>
      <c r="I6" s="326" t="s">
        <v>42</v>
      </c>
      <c r="J6" s="326" t="s">
        <v>621</v>
      </c>
      <c r="K6" s="326" t="s">
        <v>622</v>
      </c>
      <c r="L6" s="346" t="s">
        <v>685</v>
      </c>
      <c r="M6" s="326" t="s">
        <v>686</v>
      </c>
      <c r="N6" s="326" t="s">
        <v>687</v>
      </c>
      <c r="O6" s="326" t="s">
        <v>688</v>
      </c>
      <c r="P6" s="326" t="s">
        <v>689</v>
      </c>
      <c r="Q6" s="326" t="s">
        <v>690</v>
      </c>
      <c r="R6" s="326" t="s">
        <v>691</v>
      </c>
      <c r="S6" s="326" t="s">
        <v>692</v>
      </c>
      <c r="T6" s="326" t="s">
        <v>693</v>
      </c>
      <c r="U6" s="326" t="s">
        <v>694</v>
      </c>
      <c r="V6" s="346" t="s">
        <v>838</v>
      </c>
      <c r="W6" s="326" t="s">
        <v>661</v>
      </c>
      <c r="X6" s="326" t="s">
        <v>839</v>
      </c>
      <c r="Y6" s="326" t="s">
        <v>840</v>
      </c>
    </row>
    <row r="7" spans="1:35" ht="15" x14ac:dyDescent="0.25">
      <c r="A7" s="327">
        <v>1</v>
      </c>
      <c r="B7"/>
      <c r="C7"/>
      <c r="D7"/>
      <c r="E7"/>
      <c r="F7" s="324"/>
      <c r="G7" s="324"/>
      <c r="H7" s="324"/>
      <c r="I7" s="324"/>
      <c r="J7" s="324"/>
      <c r="K7" s="324"/>
      <c r="L7" s="347" t="e">
        <f t="shared" ref="L7:L37" si="4">(B7-B$2)/B$3</f>
        <v>#DIV/0!</v>
      </c>
      <c r="M7" s="328" t="e">
        <f t="shared" ref="M7:M37" si="5">(C7-C$2)/C$3</f>
        <v>#DIV/0!</v>
      </c>
      <c r="N7" s="328" t="e">
        <f t="shared" ref="N7:N37" si="6">(D7-D$2)/D$3</f>
        <v>#DIV/0!</v>
      </c>
      <c r="O7" s="328" t="e">
        <f t="shared" ref="O7:O37" si="7">(E7-E$2)/E$3</f>
        <v>#DIV/0!</v>
      </c>
      <c r="P7" s="328" t="e">
        <f t="shared" ref="P7:P37" si="8">(F7-F$2)/F$3</f>
        <v>#DIV/0!</v>
      </c>
      <c r="Q7" s="328" t="e">
        <f t="shared" ref="Q7:Q37" si="9">(G7-G$2)/G$3</f>
        <v>#DIV/0!</v>
      </c>
      <c r="R7" s="328" t="e">
        <f t="shared" ref="R7:R37" si="10">(H7-H$2)/H$3</f>
        <v>#DIV/0!</v>
      </c>
      <c r="S7" s="328" t="e">
        <f t="shared" ref="S7:S37" si="11">(I7-I$2)/I$3</f>
        <v>#DIV/0!</v>
      </c>
      <c r="T7" s="328" t="e">
        <f t="shared" ref="T7:T37" si="12">(J7-J$2)/J$3</f>
        <v>#DIV/0!</v>
      </c>
      <c r="U7" s="328" t="e">
        <f t="shared" ref="U7:U37" si="13">(K7-K$2)/K$3</f>
        <v>#DIV/0!</v>
      </c>
      <c r="V7" s="347" t="e">
        <f t="array" ref="V7">MMULT(MMULT(L7:U7,qinvR_),TRANSPOSE(L7:U7))</f>
        <v>#NAME?</v>
      </c>
      <c r="W7" s="328" t="e">
        <f t="shared" ref="W7:W70" si="14">(A7-0.5)/qN_</f>
        <v>#DIV/0!</v>
      </c>
      <c r="X7" s="324" t="e">
        <f t="shared" ref="X7:X36" si="15">_xlfn.CHISQ.INV(W7,4)</f>
        <v>#DIV/0!</v>
      </c>
      <c r="Y7" s="324" t="e">
        <f t="shared" ref="Y7:Y36" si="16">V7-X7</f>
        <v>#NAME?</v>
      </c>
    </row>
    <row r="8" spans="1:35" ht="15" x14ac:dyDescent="0.25">
      <c r="A8" s="327">
        <f>A7+1</f>
        <v>2</v>
      </c>
      <c r="B8"/>
      <c r="C8"/>
      <c r="D8"/>
      <c r="E8"/>
      <c r="F8" s="324"/>
      <c r="G8" s="324"/>
      <c r="H8" s="324"/>
      <c r="I8" s="324"/>
      <c r="J8" s="324"/>
      <c r="K8" s="324"/>
      <c r="L8" s="347" t="e">
        <f t="shared" si="4"/>
        <v>#DIV/0!</v>
      </c>
      <c r="M8" s="328" t="e">
        <f t="shared" si="5"/>
        <v>#DIV/0!</v>
      </c>
      <c r="N8" s="328" t="e">
        <f t="shared" si="6"/>
        <v>#DIV/0!</v>
      </c>
      <c r="O8" s="328" t="e">
        <f t="shared" si="7"/>
        <v>#DIV/0!</v>
      </c>
      <c r="P8" s="328" t="e">
        <f t="shared" si="8"/>
        <v>#DIV/0!</v>
      </c>
      <c r="Q8" s="328" t="e">
        <f t="shared" si="9"/>
        <v>#DIV/0!</v>
      </c>
      <c r="R8" s="328" t="e">
        <f t="shared" si="10"/>
        <v>#DIV/0!</v>
      </c>
      <c r="S8" s="328" t="e">
        <f t="shared" si="11"/>
        <v>#DIV/0!</v>
      </c>
      <c r="T8" s="328" t="e">
        <f t="shared" si="12"/>
        <v>#DIV/0!</v>
      </c>
      <c r="U8" s="328" t="e">
        <f t="shared" si="13"/>
        <v>#DIV/0!</v>
      </c>
      <c r="V8" s="347" t="e">
        <f t="array" ref="V8">MMULT(MMULT(L8:U8,qinvR_),TRANSPOSE(L8:U8))</f>
        <v>#NAME?</v>
      </c>
      <c r="W8" s="328" t="e">
        <f t="shared" si="14"/>
        <v>#DIV/0!</v>
      </c>
      <c r="X8" s="324" t="e">
        <f t="shared" si="15"/>
        <v>#DIV/0!</v>
      </c>
      <c r="Y8" s="324" t="e">
        <f t="shared" si="16"/>
        <v>#NAME?</v>
      </c>
    </row>
    <row r="9" spans="1:35" ht="15" x14ac:dyDescent="0.25">
      <c r="A9" s="327">
        <f t="shared" ref="A9:A72" si="17">A8+1</f>
        <v>3</v>
      </c>
      <c r="B9"/>
      <c r="C9"/>
      <c r="D9"/>
      <c r="E9"/>
      <c r="F9" s="324"/>
      <c r="G9" s="324"/>
      <c r="H9" s="324"/>
      <c r="I9" s="324"/>
      <c r="J9" s="324"/>
      <c r="K9" s="324"/>
      <c r="L9" s="347" t="e">
        <f t="shared" si="4"/>
        <v>#DIV/0!</v>
      </c>
      <c r="M9" s="328" t="e">
        <f t="shared" si="5"/>
        <v>#DIV/0!</v>
      </c>
      <c r="N9" s="328" t="e">
        <f t="shared" si="6"/>
        <v>#DIV/0!</v>
      </c>
      <c r="O9" s="328" t="e">
        <f t="shared" si="7"/>
        <v>#DIV/0!</v>
      </c>
      <c r="P9" s="328" t="e">
        <f t="shared" si="8"/>
        <v>#DIV/0!</v>
      </c>
      <c r="Q9" s="328" t="e">
        <f t="shared" si="9"/>
        <v>#DIV/0!</v>
      </c>
      <c r="R9" s="328" t="e">
        <f t="shared" si="10"/>
        <v>#DIV/0!</v>
      </c>
      <c r="S9" s="328" t="e">
        <f t="shared" si="11"/>
        <v>#DIV/0!</v>
      </c>
      <c r="T9" s="328" t="e">
        <f t="shared" si="12"/>
        <v>#DIV/0!</v>
      </c>
      <c r="U9" s="328" t="e">
        <f t="shared" si="13"/>
        <v>#DIV/0!</v>
      </c>
      <c r="V9" s="347" t="e">
        <f t="array" ref="V9">MMULT(MMULT(L9:U9,qinvR_),TRANSPOSE(L9:U9))</f>
        <v>#NAME?</v>
      </c>
      <c r="W9" s="328" t="e">
        <f t="shared" si="14"/>
        <v>#DIV/0!</v>
      </c>
      <c r="X9" s="324" t="e">
        <f t="shared" si="15"/>
        <v>#DIV/0!</v>
      </c>
      <c r="Y9" s="324" t="e">
        <f t="shared" si="16"/>
        <v>#NAME?</v>
      </c>
    </row>
    <row r="10" spans="1:35" ht="15" x14ac:dyDescent="0.25">
      <c r="A10" s="327">
        <f t="shared" si="17"/>
        <v>4</v>
      </c>
      <c r="B10"/>
      <c r="C10"/>
      <c r="D10"/>
      <c r="E10"/>
      <c r="F10" s="324"/>
      <c r="G10" s="324"/>
      <c r="H10" s="324"/>
      <c r="I10" s="324"/>
      <c r="J10" s="324"/>
      <c r="K10" s="324"/>
      <c r="L10" s="347" t="e">
        <f t="shared" si="4"/>
        <v>#DIV/0!</v>
      </c>
      <c r="M10" s="328" t="e">
        <f t="shared" si="5"/>
        <v>#DIV/0!</v>
      </c>
      <c r="N10" s="328" t="e">
        <f t="shared" si="6"/>
        <v>#DIV/0!</v>
      </c>
      <c r="O10" s="328" t="e">
        <f t="shared" si="7"/>
        <v>#DIV/0!</v>
      </c>
      <c r="P10" s="328" t="e">
        <f t="shared" si="8"/>
        <v>#DIV/0!</v>
      </c>
      <c r="Q10" s="328" t="e">
        <f t="shared" si="9"/>
        <v>#DIV/0!</v>
      </c>
      <c r="R10" s="328" t="e">
        <f t="shared" si="10"/>
        <v>#DIV/0!</v>
      </c>
      <c r="S10" s="328" t="e">
        <f t="shared" si="11"/>
        <v>#DIV/0!</v>
      </c>
      <c r="T10" s="328" t="e">
        <f t="shared" si="12"/>
        <v>#DIV/0!</v>
      </c>
      <c r="U10" s="328" t="e">
        <f t="shared" si="13"/>
        <v>#DIV/0!</v>
      </c>
      <c r="V10" s="347" t="e">
        <f t="array" ref="V10">MMULT(MMULT(L10:U10,qinvR_),TRANSPOSE(L10:U10))</f>
        <v>#NAME?</v>
      </c>
      <c r="W10" s="328" t="e">
        <f t="shared" si="14"/>
        <v>#DIV/0!</v>
      </c>
      <c r="X10" s="324" t="e">
        <f t="shared" si="15"/>
        <v>#DIV/0!</v>
      </c>
      <c r="Y10" s="324" t="e">
        <f t="shared" si="16"/>
        <v>#NAME?</v>
      </c>
    </row>
    <row r="11" spans="1:35" ht="15" x14ac:dyDescent="0.25">
      <c r="A11" s="327">
        <f t="shared" si="17"/>
        <v>5</v>
      </c>
      <c r="B11"/>
      <c r="C11"/>
      <c r="D11"/>
      <c r="E11"/>
      <c r="F11" s="324"/>
      <c r="G11" s="324"/>
      <c r="H11" s="324"/>
      <c r="I11" s="324"/>
      <c r="J11" s="324"/>
      <c r="K11" s="324"/>
      <c r="L11" s="347" t="e">
        <f t="shared" si="4"/>
        <v>#DIV/0!</v>
      </c>
      <c r="M11" s="328" t="e">
        <f t="shared" si="5"/>
        <v>#DIV/0!</v>
      </c>
      <c r="N11" s="328" t="e">
        <f t="shared" si="6"/>
        <v>#DIV/0!</v>
      </c>
      <c r="O11" s="328" t="e">
        <f t="shared" si="7"/>
        <v>#DIV/0!</v>
      </c>
      <c r="P11" s="328" t="e">
        <f t="shared" si="8"/>
        <v>#DIV/0!</v>
      </c>
      <c r="Q11" s="328" t="e">
        <f t="shared" si="9"/>
        <v>#DIV/0!</v>
      </c>
      <c r="R11" s="328" t="e">
        <f t="shared" si="10"/>
        <v>#DIV/0!</v>
      </c>
      <c r="S11" s="328" t="e">
        <f t="shared" si="11"/>
        <v>#DIV/0!</v>
      </c>
      <c r="T11" s="328" t="e">
        <f t="shared" si="12"/>
        <v>#DIV/0!</v>
      </c>
      <c r="U11" s="328" t="e">
        <f t="shared" si="13"/>
        <v>#DIV/0!</v>
      </c>
      <c r="V11" s="347" t="e">
        <f t="array" ref="V11">MMULT(MMULT(L11:U11,qinvR_),TRANSPOSE(L11:U11))</f>
        <v>#NAME?</v>
      </c>
      <c r="W11" s="328" t="e">
        <f t="shared" si="14"/>
        <v>#DIV/0!</v>
      </c>
      <c r="X11" s="324" t="e">
        <f t="shared" si="15"/>
        <v>#DIV/0!</v>
      </c>
      <c r="Y11" s="324" t="e">
        <f t="shared" si="16"/>
        <v>#NAME?</v>
      </c>
    </row>
    <row r="12" spans="1:35" ht="15" x14ac:dyDescent="0.25">
      <c r="A12" s="327">
        <f t="shared" si="17"/>
        <v>6</v>
      </c>
      <c r="B12"/>
      <c r="C12"/>
      <c r="D12"/>
      <c r="E12"/>
      <c r="F12" s="324"/>
      <c r="G12" s="324"/>
      <c r="H12" s="324"/>
      <c r="I12" s="324"/>
      <c r="J12" s="324"/>
      <c r="K12" s="324"/>
      <c r="L12" s="347" t="e">
        <f t="shared" si="4"/>
        <v>#DIV/0!</v>
      </c>
      <c r="M12" s="328" t="e">
        <f t="shared" si="5"/>
        <v>#DIV/0!</v>
      </c>
      <c r="N12" s="328" t="e">
        <f t="shared" si="6"/>
        <v>#DIV/0!</v>
      </c>
      <c r="O12" s="328" t="e">
        <f t="shared" si="7"/>
        <v>#DIV/0!</v>
      </c>
      <c r="P12" s="328" t="e">
        <f t="shared" si="8"/>
        <v>#DIV/0!</v>
      </c>
      <c r="Q12" s="328" t="e">
        <f t="shared" si="9"/>
        <v>#DIV/0!</v>
      </c>
      <c r="R12" s="328" t="e">
        <f t="shared" si="10"/>
        <v>#DIV/0!</v>
      </c>
      <c r="S12" s="328" t="e">
        <f t="shared" si="11"/>
        <v>#DIV/0!</v>
      </c>
      <c r="T12" s="328" t="e">
        <f t="shared" si="12"/>
        <v>#DIV/0!</v>
      </c>
      <c r="U12" s="328" t="e">
        <f t="shared" si="13"/>
        <v>#DIV/0!</v>
      </c>
      <c r="V12" s="347" t="e">
        <f t="array" ref="V12">MMULT(MMULT(L12:U12,qinvR_),TRANSPOSE(L12:U12))</f>
        <v>#NAME?</v>
      </c>
      <c r="W12" s="328" t="e">
        <f t="shared" si="14"/>
        <v>#DIV/0!</v>
      </c>
      <c r="X12" s="324" t="e">
        <f t="shared" si="15"/>
        <v>#DIV/0!</v>
      </c>
      <c r="Y12" s="324" t="e">
        <f t="shared" si="16"/>
        <v>#NAME?</v>
      </c>
    </row>
    <row r="13" spans="1:35" ht="15" x14ac:dyDescent="0.25">
      <c r="A13" s="327">
        <f t="shared" si="17"/>
        <v>7</v>
      </c>
      <c r="B13"/>
      <c r="C13"/>
      <c r="D13"/>
      <c r="E13"/>
      <c r="F13" s="324"/>
      <c r="G13" s="324"/>
      <c r="H13" s="324"/>
      <c r="I13" s="324"/>
      <c r="J13" s="324"/>
      <c r="K13" s="324"/>
      <c r="L13" s="347" t="e">
        <f t="shared" si="4"/>
        <v>#DIV/0!</v>
      </c>
      <c r="M13" s="328" t="e">
        <f t="shared" si="5"/>
        <v>#DIV/0!</v>
      </c>
      <c r="N13" s="328" t="e">
        <f t="shared" si="6"/>
        <v>#DIV/0!</v>
      </c>
      <c r="O13" s="328" t="e">
        <f t="shared" si="7"/>
        <v>#DIV/0!</v>
      </c>
      <c r="P13" s="328" t="e">
        <f t="shared" si="8"/>
        <v>#DIV/0!</v>
      </c>
      <c r="Q13" s="328" t="e">
        <f t="shared" si="9"/>
        <v>#DIV/0!</v>
      </c>
      <c r="R13" s="328" t="e">
        <f t="shared" si="10"/>
        <v>#DIV/0!</v>
      </c>
      <c r="S13" s="328" t="e">
        <f t="shared" si="11"/>
        <v>#DIV/0!</v>
      </c>
      <c r="T13" s="328" t="e">
        <f t="shared" si="12"/>
        <v>#DIV/0!</v>
      </c>
      <c r="U13" s="328" t="e">
        <f t="shared" si="13"/>
        <v>#DIV/0!</v>
      </c>
      <c r="V13" s="347" t="e">
        <f t="array" ref="V13">MMULT(MMULT(L13:U13,qinvR_),TRANSPOSE(L13:U13))</f>
        <v>#NAME?</v>
      </c>
      <c r="W13" s="328" t="e">
        <f t="shared" si="14"/>
        <v>#DIV/0!</v>
      </c>
      <c r="X13" s="324" t="e">
        <f t="shared" si="15"/>
        <v>#DIV/0!</v>
      </c>
      <c r="Y13" s="324" t="e">
        <f t="shared" si="16"/>
        <v>#NAME?</v>
      </c>
    </row>
    <row r="14" spans="1:35" ht="15" x14ac:dyDescent="0.25">
      <c r="A14" s="327">
        <f t="shared" si="17"/>
        <v>8</v>
      </c>
      <c r="B14"/>
      <c r="C14"/>
      <c r="D14"/>
      <c r="E14"/>
      <c r="F14" s="324"/>
      <c r="G14" s="324"/>
      <c r="H14" s="324"/>
      <c r="I14" s="324"/>
      <c r="J14" s="324"/>
      <c r="K14" s="324"/>
      <c r="L14" s="347" t="e">
        <f t="shared" si="4"/>
        <v>#DIV/0!</v>
      </c>
      <c r="M14" s="328" t="e">
        <f t="shared" si="5"/>
        <v>#DIV/0!</v>
      </c>
      <c r="N14" s="328" t="e">
        <f t="shared" si="6"/>
        <v>#DIV/0!</v>
      </c>
      <c r="O14" s="328" t="e">
        <f t="shared" si="7"/>
        <v>#DIV/0!</v>
      </c>
      <c r="P14" s="328" t="e">
        <f t="shared" si="8"/>
        <v>#DIV/0!</v>
      </c>
      <c r="Q14" s="328" t="e">
        <f t="shared" si="9"/>
        <v>#DIV/0!</v>
      </c>
      <c r="R14" s="328" t="e">
        <f t="shared" si="10"/>
        <v>#DIV/0!</v>
      </c>
      <c r="S14" s="328" t="e">
        <f t="shared" si="11"/>
        <v>#DIV/0!</v>
      </c>
      <c r="T14" s="328" t="e">
        <f t="shared" si="12"/>
        <v>#DIV/0!</v>
      </c>
      <c r="U14" s="328" t="e">
        <f t="shared" si="13"/>
        <v>#DIV/0!</v>
      </c>
      <c r="V14" s="347" t="e">
        <f t="array" ref="V14">MMULT(MMULT(L14:U14,qinvR_),TRANSPOSE(L14:U14))</f>
        <v>#NAME?</v>
      </c>
      <c r="W14" s="328" t="e">
        <f t="shared" si="14"/>
        <v>#DIV/0!</v>
      </c>
      <c r="X14" s="324" t="e">
        <f t="shared" si="15"/>
        <v>#DIV/0!</v>
      </c>
      <c r="Y14" s="324" t="e">
        <f t="shared" si="16"/>
        <v>#NAME?</v>
      </c>
    </row>
    <row r="15" spans="1:35" ht="15" x14ac:dyDescent="0.25">
      <c r="A15" s="327">
        <f t="shared" si="17"/>
        <v>9</v>
      </c>
      <c r="B15"/>
      <c r="C15"/>
      <c r="D15"/>
      <c r="E15"/>
      <c r="F15" s="324"/>
      <c r="G15" s="324"/>
      <c r="H15" s="324"/>
      <c r="I15" s="324"/>
      <c r="J15" s="324"/>
      <c r="K15" s="324"/>
      <c r="L15" s="347" t="e">
        <f t="shared" si="4"/>
        <v>#DIV/0!</v>
      </c>
      <c r="M15" s="328" t="e">
        <f t="shared" si="5"/>
        <v>#DIV/0!</v>
      </c>
      <c r="N15" s="328" t="e">
        <f t="shared" si="6"/>
        <v>#DIV/0!</v>
      </c>
      <c r="O15" s="328" t="e">
        <f t="shared" si="7"/>
        <v>#DIV/0!</v>
      </c>
      <c r="P15" s="328" t="e">
        <f t="shared" si="8"/>
        <v>#DIV/0!</v>
      </c>
      <c r="Q15" s="328" t="e">
        <f t="shared" si="9"/>
        <v>#DIV/0!</v>
      </c>
      <c r="R15" s="328" t="e">
        <f t="shared" si="10"/>
        <v>#DIV/0!</v>
      </c>
      <c r="S15" s="328" t="e">
        <f t="shared" si="11"/>
        <v>#DIV/0!</v>
      </c>
      <c r="T15" s="328" t="e">
        <f t="shared" si="12"/>
        <v>#DIV/0!</v>
      </c>
      <c r="U15" s="328" t="e">
        <f t="shared" si="13"/>
        <v>#DIV/0!</v>
      </c>
      <c r="V15" s="347" t="e">
        <f t="array" ref="V15">MMULT(MMULT(L15:U15,qinvR_),TRANSPOSE(L15:U15))</f>
        <v>#NAME?</v>
      </c>
      <c r="W15" s="328" t="e">
        <f t="shared" si="14"/>
        <v>#DIV/0!</v>
      </c>
      <c r="X15" s="324" t="e">
        <f t="shared" si="15"/>
        <v>#DIV/0!</v>
      </c>
      <c r="Y15" s="324" t="e">
        <f t="shared" si="16"/>
        <v>#NAME?</v>
      </c>
    </row>
    <row r="16" spans="1:35" ht="15" x14ac:dyDescent="0.25">
      <c r="A16" s="327">
        <f t="shared" si="17"/>
        <v>10</v>
      </c>
      <c r="B16"/>
      <c r="C16"/>
      <c r="D16"/>
      <c r="E16"/>
      <c r="F16" s="324"/>
      <c r="G16" s="324"/>
      <c r="H16" s="324"/>
      <c r="I16" s="324"/>
      <c r="J16" s="324"/>
      <c r="K16" s="324"/>
      <c r="L16" s="347" t="e">
        <f t="shared" si="4"/>
        <v>#DIV/0!</v>
      </c>
      <c r="M16" s="328" t="e">
        <f t="shared" si="5"/>
        <v>#DIV/0!</v>
      </c>
      <c r="N16" s="328" t="e">
        <f t="shared" si="6"/>
        <v>#DIV/0!</v>
      </c>
      <c r="O16" s="328" t="e">
        <f t="shared" si="7"/>
        <v>#DIV/0!</v>
      </c>
      <c r="P16" s="328" t="e">
        <f t="shared" si="8"/>
        <v>#DIV/0!</v>
      </c>
      <c r="Q16" s="328" t="e">
        <f t="shared" si="9"/>
        <v>#DIV/0!</v>
      </c>
      <c r="R16" s="328" t="e">
        <f t="shared" si="10"/>
        <v>#DIV/0!</v>
      </c>
      <c r="S16" s="328" t="e">
        <f t="shared" si="11"/>
        <v>#DIV/0!</v>
      </c>
      <c r="T16" s="328" t="e">
        <f t="shared" si="12"/>
        <v>#DIV/0!</v>
      </c>
      <c r="U16" s="328" t="e">
        <f t="shared" si="13"/>
        <v>#DIV/0!</v>
      </c>
      <c r="V16" s="347" t="e">
        <f t="array" ref="V16">MMULT(MMULT(L16:U16,qinvR_),TRANSPOSE(L16:U16))</f>
        <v>#NAME?</v>
      </c>
      <c r="W16" s="328" t="e">
        <f t="shared" si="14"/>
        <v>#DIV/0!</v>
      </c>
      <c r="X16" s="324" t="e">
        <f t="shared" si="15"/>
        <v>#DIV/0!</v>
      </c>
      <c r="Y16" s="324" t="e">
        <f t="shared" si="16"/>
        <v>#NAME?</v>
      </c>
    </row>
    <row r="17" spans="1:56" ht="15" x14ac:dyDescent="0.25">
      <c r="A17" s="327">
        <f t="shared" si="17"/>
        <v>11</v>
      </c>
      <c r="B17"/>
      <c r="C17"/>
      <c r="D17"/>
      <c r="E17"/>
      <c r="F17" s="324"/>
      <c r="G17" s="324"/>
      <c r="H17" s="324"/>
      <c r="I17" s="324"/>
      <c r="J17" s="324"/>
      <c r="K17" s="324"/>
      <c r="L17" s="347" t="e">
        <f t="shared" si="4"/>
        <v>#DIV/0!</v>
      </c>
      <c r="M17" s="328" t="e">
        <f t="shared" si="5"/>
        <v>#DIV/0!</v>
      </c>
      <c r="N17" s="328" t="e">
        <f t="shared" si="6"/>
        <v>#DIV/0!</v>
      </c>
      <c r="O17" s="328" t="e">
        <f t="shared" si="7"/>
        <v>#DIV/0!</v>
      </c>
      <c r="P17" s="328" t="e">
        <f t="shared" si="8"/>
        <v>#DIV/0!</v>
      </c>
      <c r="Q17" s="328" t="e">
        <f t="shared" si="9"/>
        <v>#DIV/0!</v>
      </c>
      <c r="R17" s="328" t="e">
        <f t="shared" si="10"/>
        <v>#DIV/0!</v>
      </c>
      <c r="S17" s="328" t="e">
        <f t="shared" si="11"/>
        <v>#DIV/0!</v>
      </c>
      <c r="T17" s="328" t="e">
        <f t="shared" si="12"/>
        <v>#DIV/0!</v>
      </c>
      <c r="U17" s="328" t="e">
        <f t="shared" si="13"/>
        <v>#DIV/0!</v>
      </c>
      <c r="V17" s="347" t="e">
        <f t="array" ref="V17">MMULT(MMULT(L17:U17,qinvR_),TRANSPOSE(L17:U17))</f>
        <v>#NAME?</v>
      </c>
      <c r="W17" s="328" t="e">
        <f t="shared" si="14"/>
        <v>#DIV/0!</v>
      </c>
      <c r="X17" s="324" t="e">
        <f t="shared" si="15"/>
        <v>#DIV/0!</v>
      </c>
      <c r="Y17" s="324" t="e">
        <f t="shared" si="16"/>
        <v>#NAME?</v>
      </c>
    </row>
    <row r="18" spans="1:56" ht="15" x14ac:dyDescent="0.25">
      <c r="A18" s="327">
        <f t="shared" si="17"/>
        <v>12</v>
      </c>
      <c r="B18"/>
      <c r="C18"/>
      <c r="D18"/>
      <c r="E18"/>
      <c r="F18" s="324"/>
      <c r="G18" s="324"/>
      <c r="H18" s="324"/>
      <c r="I18" s="324"/>
      <c r="J18" s="324"/>
      <c r="K18" s="324"/>
      <c r="L18" s="347" t="e">
        <f t="shared" si="4"/>
        <v>#DIV/0!</v>
      </c>
      <c r="M18" s="328" t="e">
        <f t="shared" si="5"/>
        <v>#DIV/0!</v>
      </c>
      <c r="N18" s="328" t="e">
        <f t="shared" si="6"/>
        <v>#DIV/0!</v>
      </c>
      <c r="O18" s="328" t="e">
        <f t="shared" si="7"/>
        <v>#DIV/0!</v>
      </c>
      <c r="P18" s="328" t="e">
        <f t="shared" si="8"/>
        <v>#DIV/0!</v>
      </c>
      <c r="Q18" s="328" t="e">
        <f t="shared" si="9"/>
        <v>#DIV/0!</v>
      </c>
      <c r="R18" s="328" t="e">
        <f t="shared" si="10"/>
        <v>#DIV/0!</v>
      </c>
      <c r="S18" s="328" t="e">
        <f t="shared" si="11"/>
        <v>#DIV/0!</v>
      </c>
      <c r="T18" s="328" t="e">
        <f t="shared" si="12"/>
        <v>#DIV/0!</v>
      </c>
      <c r="U18" s="328" t="e">
        <f t="shared" si="13"/>
        <v>#DIV/0!</v>
      </c>
      <c r="V18" s="347" t="e">
        <f t="array" ref="V18">MMULT(MMULT(L18:U18,qinvR_),TRANSPOSE(L18:U18))</f>
        <v>#NAME?</v>
      </c>
      <c r="W18" s="328" t="e">
        <f t="shared" si="14"/>
        <v>#DIV/0!</v>
      </c>
      <c r="X18" s="324" t="e">
        <f t="shared" si="15"/>
        <v>#DIV/0!</v>
      </c>
      <c r="Y18" s="324" t="e">
        <f t="shared" si="16"/>
        <v>#NAME?</v>
      </c>
    </row>
    <row r="19" spans="1:56" ht="15" x14ac:dyDescent="0.25">
      <c r="A19" s="327">
        <f t="shared" si="17"/>
        <v>13</v>
      </c>
      <c r="B19"/>
      <c r="C19"/>
      <c r="D19"/>
      <c r="E19"/>
      <c r="F19" s="324"/>
      <c r="G19" s="324"/>
      <c r="H19" s="324"/>
      <c r="I19" s="324"/>
      <c r="J19" s="324"/>
      <c r="K19" s="324"/>
      <c r="L19" s="347" t="e">
        <f t="shared" si="4"/>
        <v>#DIV/0!</v>
      </c>
      <c r="M19" s="328" t="e">
        <f t="shared" si="5"/>
        <v>#DIV/0!</v>
      </c>
      <c r="N19" s="328" t="e">
        <f t="shared" si="6"/>
        <v>#DIV/0!</v>
      </c>
      <c r="O19" s="328" t="e">
        <f t="shared" si="7"/>
        <v>#DIV/0!</v>
      </c>
      <c r="P19" s="328" t="e">
        <f t="shared" si="8"/>
        <v>#DIV/0!</v>
      </c>
      <c r="Q19" s="328" t="e">
        <f t="shared" si="9"/>
        <v>#DIV/0!</v>
      </c>
      <c r="R19" s="328" t="e">
        <f t="shared" si="10"/>
        <v>#DIV/0!</v>
      </c>
      <c r="S19" s="328" t="e">
        <f t="shared" si="11"/>
        <v>#DIV/0!</v>
      </c>
      <c r="T19" s="328" t="e">
        <f t="shared" si="12"/>
        <v>#DIV/0!</v>
      </c>
      <c r="U19" s="328" t="e">
        <f t="shared" si="13"/>
        <v>#DIV/0!</v>
      </c>
      <c r="V19" s="347" t="e">
        <f t="array" ref="V19">MMULT(MMULT(L19:U19,qinvR_),TRANSPOSE(L19:U19))</f>
        <v>#NAME?</v>
      </c>
      <c r="W19" s="328" t="e">
        <f t="shared" si="14"/>
        <v>#DIV/0!</v>
      </c>
      <c r="X19" s="324" t="e">
        <f t="shared" si="15"/>
        <v>#DIV/0!</v>
      </c>
      <c r="Y19" s="324" t="e">
        <f t="shared" si="16"/>
        <v>#NAME?</v>
      </c>
      <c r="AH19" s="340" t="s">
        <v>844</v>
      </c>
      <c r="AI19" s="34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</row>
    <row r="20" spans="1:56" ht="15" x14ac:dyDescent="0.25">
      <c r="A20" s="327">
        <f t="shared" si="17"/>
        <v>14</v>
      </c>
      <c r="B20"/>
      <c r="C20"/>
      <c r="D20"/>
      <c r="E20"/>
      <c r="F20" s="324"/>
      <c r="G20" s="324"/>
      <c r="H20" s="324"/>
      <c r="I20" s="324"/>
      <c r="J20" s="324"/>
      <c r="K20" s="324"/>
      <c r="L20" s="347" t="e">
        <f t="shared" si="4"/>
        <v>#DIV/0!</v>
      </c>
      <c r="M20" s="328" t="e">
        <f t="shared" si="5"/>
        <v>#DIV/0!</v>
      </c>
      <c r="N20" s="328" t="e">
        <f t="shared" si="6"/>
        <v>#DIV/0!</v>
      </c>
      <c r="O20" s="328" t="e">
        <f t="shared" si="7"/>
        <v>#DIV/0!</v>
      </c>
      <c r="P20" s="328" t="e">
        <f t="shared" si="8"/>
        <v>#DIV/0!</v>
      </c>
      <c r="Q20" s="328" t="e">
        <f t="shared" si="9"/>
        <v>#DIV/0!</v>
      </c>
      <c r="R20" s="328" t="e">
        <f t="shared" si="10"/>
        <v>#DIV/0!</v>
      </c>
      <c r="S20" s="328" t="e">
        <f t="shared" si="11"/>
        <v>#DIV/0!</v>
      </c>
      <c r="T20" s="328" t="e">
        <f t="shared" si="12"/>
        <v>#DIV/0!</v>
      </c>
      <c r="U20" s="328" t="e">
        <f t="shared" si="13"/>
        <v>#DIV/0!</v>
      </c>
      <c r="V20" s="347" t="e">
        <f t="array" ref="V20">MMULT(MMULT(L20:U20,qinvR_),TRANSPOSE(L20:U20))</f>
        <v>#NAME?</v>
      </c>
      <c r="W20" s="328" t="e">
        <f t="shared" si="14"/>
        <v>#DIV/0!</v>
      </c>
      <c r="X20" s="324" t="e">
        <f t="shared" si="15"/>
        <v>#DIV/0!</v>
      </c>
      <c r="Y20" s="324" t="e">
        <f t="shared" si="16"/>
        <v>#NAME?</v>
      </c>
      <c r="AH20" s="338" t="s">
        <v>846</v>
      </c>
      <c r="AI20" s="333" t="s">
        <v>11</v>
      </c>
      <c r="AJ20" s="334" t="s">
        <v>12</v>
      </c>
      <c r="AK20" s="335" t="s">
        <v>13</v>
      </c>
      <c r="AL20" s="333" t="s">
        <v>14</v>
      </c>
      <c r="AM20" s="334" t="s">
        <v>15</v>
      </c>
      <c r="AN20" s="335" t="s">
        <v>16</v>
      </c>
      <c r="AO20" s="333" t="s">
        <v>17</v>
      </c>
      <c r="AP20" s="334" t="s">
        <v>18</v>
      </c>
      <c r="AQ20" s="335" t="s">
        <v>618</v>
      </c>
      <c r="AR20" s="333" t="s">
        <v>619</v>
      </c>
      <c r="AT20" s="339"/>
      <c r="AU20" s="70"/>
      <c r="AV20" s="336"/>
      <c r="AW20" s="337"/>
      <c r="AX20" s="70"/>
      <c r="AY20" s="336"/>
      <c r="AZ20" s="337"/>
      <c r="BA20" s="70"/>
      <c r="BB20" s="336"/>
      <c r="BC20" s="337"/>
      <c r="BD20" s="70"/>
    </row>
    <row r="21" spans="1:56" ht="15" x14ac:dyDescent="0.25">
      <c r="A21" s="327">
        <f t="shared" si="17"/>
        <v>15</v>
      </c>
      <c r="B21"/>
      <c r="C21"/>
      <c r="D21"/>
      <c r="E21"/>
      <c r="F21" s="324"/>
      <c r="G21" s="324"/>
      <c r="H21" s="324"/>
      <c r="I21" s="324"/>
      <c r="J21" s="324"/>
      <c r="K21" s="324"/>
      <c r="L21" s="347" t="e">
        <f t="shared" si="4"/>
        <v>#DIV/0!</v>
      </c>
      <c r="M21" s="328" t="e">
        <f t="shared" si="5"/>
        <v>#DIV/0!</v>
      </c>
      <c r="N21" s="328" t="e">
        <f t="shared" si="6"/>
        <v>#DIV/0!</v>
      </c>
      <c r="O21" s="328" t="e">
        <f t="shared" si="7"/>
        <v>#DIV/0!</v>
      </c>
      <c r="P21" s="328" t="e">
        <f t="shared" si="8"/>
        <v>#DIV/0!</v>
      </c>
      <c r="Q21" s="328" t="e">
        <f t="shared" si="9"/>
        <v>#DIV/0!</v>
      </c>
      <c r="R21" s="328" t="e">
        <f t="shared" si="10"/>
        <v>#DIV/0!</v>
      </c>
      <c r="S21" s="328" t="e">
        <f t="shared" si="11"/>
        <v>#DIV/0!</v>
      </c>
      <c r="T21" s="328" t="e">
        <f t="shared" si="12"/>
        <v>#DIV/0!</v>
      </c>
      <c r="U21" s="328" t="e">
        <f t="shared" si="13"/>
        <v>#DIV/0!</v>
      </c>
      <c r="V21" s="347" t="e">
        <f t="array" ref="V21">MMULT(MMULT(L21:U21,qinvR_),TRANSPOSE(L21:U21))</f>
        <v>#NAME?</v>
      </c>
      <c r="W21" s="328" t="e">
        <f t="shared" si="14"/>
        <v>#DIV/0!</v>
      </c>
      <c r="X21" s="324" t="e">
        <f t="shared" si="15"/>
        <v>#DIV/0!</v>
      </c>
      <c r="Y21" s="324" t="e">
        <f t="shared" si="16"/>
        <v>#NAME?</v>
      </c>
      <c r="AH21" s="333" t="s">
        <v>11</v>
      </c>
      <c r="AI21" s="71" t="e">
        <f t="array" ref="AI21:AR30">MMULT(TRANSPOSE(qz_),qz_)/qN_</f>
        <v>#NAME?</v>
      </c>
      <c r="AJ21" s="71" t="e">
        <v>#NAME?</v>
      </c>
      <c r="AK21" s="71" t="e">
        <v>#NAME?</v>
      </c>
      <c r="AL21" s="71" t="e">
        <v>#NAME?</v>
      </c>
      <c r="AM21" s="71" t="e">
        <v>#NAME?</v>
      </c>
      <c r="AN21" s="71" t="e">
        <v>#NAME?</v>
      </c>
      <c r="AO21" s="71" t="e">
        <v>#NAME?</v>
      </c>
      <c r="AP21" s="71" t="e">
        <v>#NAME?</v>
      </c>
      <c r="AQ21" s="71" t="e">
        <v>#NAME?</v>
      </c>
      <c r="AR21" s="71" t="e">
        <v>#NAME?</v>
      </c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</row>
    <row r="22" spans="1:56" ht="15" x14ac:dyDescent="0.25">
      <c r="A22" s="327">
        <f t="shared" si="17"/>
        <v>16</v>
      </c>
      <c r="B22"/>
      <c r="C22"/>
      <c r="D22"/>
      <c r="E22"/>
      <c r="F22" s="324"/>
      <c r="G22" s="324"/>
      <c r="H22" s="324"/>
      <c r="I22" s="324"/>
      <c r="J22" s="324"/>
      <c r="K22" s="324"/>
      <c r="L22" s="347" t="e">
        <f t="shared" si="4"/>
        <v>#DIV/0!</v>
      </c>
      <c r="M22" s="328" t="e">
        <f t="shared" si="5"/>
        <v>#DIV/0!</v>
      </c>
      <c r="N22" s="328" t="e">
        <f t="shared" si="6"/>
        <v>#DIV/0!</v>
      </c>
      <c r="O22" s="328" t="e">
        <f t="shared" si="7"/>
        <v>#DIV/0!</v>
      </c>
      <c r="P22" s="328" t="e">
        <f t="shared" si="8"/>
        <v>#DIV/0!</v>
      </c>
      <c r="Q22" s="328" t="e">
        <f t="shared" si="9"/>
        <v>#DIV/0!</v>
      </c>
      <c r="R22" s="328" t="e">
        <f t="shared" si="10"/>
        <v>#DIV/0!</v>
      </c>
      <c r="S22" s="328" t="e">
        <f t="shared" si="11"/>
        <v>#DIV/0!</v>
      </c>
      <c r="T22" s="328" t="e">
        <f t="shared" si="12"/>
        <v>#DIV/0!</v>
      </c>
      <c r="U22" s="328" t="e">
        <f t="shared" si="13"/>
        <v>#DIV/0!</v>
      </c>
      <c r="V22" s="347" t="e">
        <f t="array" ref="V22">MMULT(MMULT(L22:U22,qinvR_),TRANSPOSE(L22:U22))</f>
        <v>#NAME?</v>
      </c>
      <c r="W22" s="328" t="e">
        <f t="shared" si="14"/>
        <v>#DIV/0!</v>
      </c>
      <c r="X22" s="324" t="e">
        <f t="shared" si="15"/>
        <v>#DIV/0!</v>
      </c>
      <c r="Y22" s="324" t="e">
        <f t="shared" si="16"/>
        <v>#NAME?</v>
      </c>
      <c r="AH22" s="334" t="s">
        <v>12</v>
      </c>
      <c r="AI22" s="330" t="e">
        <v>#NAME?</v>
      </c>
      <c r="AJ22" s="330" t="e">
        <v>#NAME?</v>
      </c>
      <c r="AK22" s="330" t="e">
        <v>#NAME?</v>
      </c>
      <c r="AL22" s="71" t="e">
        <v>#NAME?</v>
      </c>
      <c r="AM22" s="71" t="e">
        <v>#NAME?</v>
      </c>
      <c r="AN22" s="71" t="e">
        <v>#NAME?</v>
      </c>
      <c r="AO22" s="71" t="e">
        <v>#NAME?</v>
      </c>
      <c r="AP22" s="71" t="e">
        <v>#NAME?</v>
      </c>
      <c r="AQ22" s="71" t="e">
        <v>#NAME?</v>
      </c>
      <c r="AR22" s="71" t="e">
        <v>#NAME?</v>
      </c>
      <c r="AT22" s="336"/>
      <c r="AU22" s="336"/>
      <c r="AV22" s="336"/>
      <c r="AW22" s="336"/>
      <c r="AX22" s="70"/>
      <c r="AY22" s="70"/>
      <c r="AZ22" s="70"/>
      <c r="BA22" s="70"/>
      <c r="BB22" s="70"/>
      <c r="BC22" s="70"/>
      <c r="BD22" s="70"/>
    </row>
    <row r="23" spans="1:56" ht="15" x14ac:dyDescent="0.25">
      <c r="A23" s="327">
        <f t="shared" si="17"/>
        <v>17</v>
      </c>
      <c r="B23"/>
      <c r="C23"/>
      <c r="D23"/>
      <c r="E23"/>
      <c r="F23" s="324"/>
      <c r="G23" s="324"/>
      <c r="H23" s="324"/>
      <c r="I23" s="324"/>
      <c r="J23" s="324"/>
      <c r="K23" s="324"/>
      <c r="L23" s="347" t="e">
        <f t="shared" si="4"/>
        <v>#DIV/0!</v>
      </c>
      <c r="M23" s="328" t="e">
        <f t="shared" si="5"/>
        <v>#DIV/0!</v>
      </c>
      <c r="N23" s="328" t="e">
        <f t="shared" si="6"/>
        <v>#DIV/0!</v>
      </c>
      <c r="O23" s="328" t="e">
        <f t="shared" si="7"/>
        <v>#DIV/0!</v>
      </c>
      <c r="P23" s="328" t="e">
        <f t="shared" si="8"/>
        <v>#DIV/0!</v>
      </c>
      <c r="Q23" s="328" t="e">
        <f t="shared" si="9"/>
        <v>#DIV/0!</v>
      </c>
      <c r="R23" s="328" t="e">
        <f t="shared" si="10"/>
        <v>#DIV/0!</v>
      </c>
      <c r="S23" s="328" t="e">
        <f t="shared" si="11"/>
        <v>#DIV/0!</v>
      </c>
      <c r="T23" s="328" t="e">
        <f t="shared" si="12"/>
        <v>#DIV/0!</v>
      </c>
      <c r="U23" s="328" t="e">
        <f t="shared" si="13"/>
        <v>#DIV/0!</v>
      </c>
      <c r="V23" s="347" t="e">
        <f t="array" ref="V23">MMULT(MMULT(L23:U23,qinvR_),TRANSPOSE(L23:U23))</f>
        <v>#NAME?</v>
      </c>
      <c r="W23" s="328" t="e">
        <f t="shared" si="14"/>
        <v>#DIV/0!</v>
      </c>
      <c r="X23" s="324" t="e">
        <f t="shared" si="15"/>
        <v>#DIV/0!</v>
      </c>
      <c r="Y23" s="324" t="e">
        <f t="shared" si="16"/>
        <v>#NAME?</v>
      </c>
      <c r="AH23" s="335" t="s">
        <v>13</v>
      </c>
      <c r="AI23" s="329" t="e">
        <v>#NAME?</v>
      </c>
      <c r="AJ23" s="329" t="e">
        <v>#NAME?</v>
      </c>
      <c r="AK23" s="329" t="e">
        <v>#NAME?</v>
      </c>
      <c r="AL23" s="71" t="e">
        <v>#NAME?</v>
      </c>
      <c r="AM23" s="71" t="e">
        <v>#NAME?</v>
      </c>
      <c r="AN23" s="71" t="e">
        <v>#NAME?</v>
      </c>
      <c r="AO23" s="71" t="e">
        <v>#NAME?</v>
      </c>
      <c r="AP23" s="71" t="e">
        <v>#NAME?</v>
      </c>
      <c r="AQ23" s="71" t="e">
        <v>#NAME?</v>
      </c>
      <c r="AR23" s="71" t="e">
        <v>#NAME?</v>
      </c>
      <c r="AT23" s="337"/>
      <c r="AU23" s="337"/>
      <c r="AV23" s="337"/>
      <c r="AW23" s="337"/>
      <c r="AX23" s="70"/>
      <c r="AY23" s="70"/>
      <c r="AZ23" s="70"/>
      <c r="BA23" s="70"/>
      <c r="BB23" s="70"/>
      <c r="BC23" s="70"/>
      <c r="BD23" s="70"/>
    </row>
    <row r="24" spans="1:56" ht="15" x14ac:dyDescent="0.25">
      <c r="A24" s="327">
        <f t="shared" si="17"/>
        <v>18</v>
      </c>
      <c r="B24"/>
      <c r="C24"/>
      <c r="D24"/>
      <c r="E24"/>
      <c r="F24" s="324"/>
      <c r="G24" s="324"/>
      <c r="H24" s="324"/>
      <c r="I24" s="324"/>
      <c r="J24" s="324"/>
      <c r="K24" s="324"/>
      <c r="L24" s="347" t="e">
        <f t="shared" si="4"/>
        <v>#DIV/0!</v>
      </c>
      <c r="M24" s="328" t="e">
        <f t="shared" si="5"/>
        <v>#DIV/0!</v>
      </c>
      <c r="N24" s="328" t="e">
        <f t="shared" si="6"/>
        <v>#DIV/0!</v>
      </c>
      <c r="O24" s="328" t="e">
        <f t="shared" si="7"/>
        <v>#DIV/0!</v>
      </c>
      <c r="P24" s="328" t="e">
        <f t="shared" si="8"/>
        <v>#DIV/0!</v>
      </c>
      <c r="Q24" s="328" t="e">
        <f t="shared" si="9"/>
        <v>#DIV/0!</v>
      </c>
      <c r="R24" s="328" t="e">
        <f t="shared" si="10"/>
        <v>#DIV/0!</v>
      </c>
      <c r="S24" s="328" t="e">
        <f t="shared" si="11"/>
        <v>#DIV/0!</v>
      </c>
      <c r="T24" s="328" t="e">
        <f t="shared" si="12"/>
        <v>#DIV/0!</v>
      </c>
      <c r="U24" s="328" t="e">
        <f t="shared" si="13"/>
        <v>#DIV/0!</v>
      </c>
      <c r="V24" s="347" t="e">
        <f t="array" ref="V24">MMULT(MMULT(L24:U24,qinvR_),TRANSPOSE(L24:U24))</f>
        <v>#NAME?</v>
      </c>
      <c r="W24" s="328" t="e">
        <f t="shared" si="14"/>
        <v>#DIV/0!</v>
      </c>
      <c r="X24" s="324" t="e">
        <f t="shared" si="15"/>
        <v>#DIV/0!</v>
      </c>
      <c r="Y24" s="324" t="e">
        <f t="shared" si="16"/>
        <v>#NAME?</v>
      </c>
      <c r="AH24" s="333" t="s">
        <v>14</v>
      </c>
      <c r="AI24" s="329" t="e">
        <v>#NAME?</v>
      </c>
      <c r="AJ24" s="329" t="e">
        <v>#NAME?</v>
      </c>
      <c r="AK24" s="329" t="e">
        <v>#NAME?</v>
      </c>
      <c r="AL24" s="71" t="e">
        <v>#NAME?</v>
      </c>
      <c r="AM24" s="71" t="e">
        <v>#NAME?</v>
      </c>
      <c r="AN24" s="71" t="e">
        <v>#NAME?</v>
      </c>
      <c r="AO24" s="71" t="e">
        <v>#NAME?</v>
      </c>
      <c r="AP24" s="71" t="e">
        <v>#NAME?</v>
      </c>
      <c r="AQ24" s="71" t="e">
        <v>#NAME?</v>
      </c>
      <c r="AR24" s="71" t="e">
        <v>#NAME?</v>
      </c>
      <c r="AT24" s="70"/>
      <c r="AU24" s="337"/>
      <c r="AV24" s="337"/>
      <c r="AW24" s="337"/>
      <c r="AX24" s="70"/>
      <c r="AY24" s="70"/>
      <c r="AZ24" s="70"/>
      <c r="BA24" s="70"/>
      <c r="BB24" s="70"/>
      <c r="BC24" s="70"/>
      <c r="BD24" s="70"/>
    </row>
    <row r="25" spans="1:56" ht="15" x14ac:dyDescent="0.25">
      <c r="A25" s="327">
        <f t="shared" si="17"/>
        <v>19</v>
      </c>
      <c r="B25"/>
      <c r="C25"/>
      <c r="D25"/>
      <c r="E25"/>
      <c r="F25" s="324"/>
      <c r="G25" s="324"/>
      <c r="H25" s="324"/>
      <c r="I25" s="324"/>
      <c r="J25" s="324"/>
      <c r="K25" s="324"/>
      <c r="L25" s="347" t="e">
        <f t="shared" si="4"/>
        <v>#DIV/0!</v>
      </c>
      <c r="M25" s="328" t="e">
        <f t="shared" si="5"/>
        <v>#DIV/0!</v>
      </c>
      <c r="N25" s="328" t="e">
        <f t="shared" si="6"/>
        <v>#DIV/0!</v>
      </c>
      <c r="O25" s="328" t="e">
        <f t="shared" si="7"/>
        <v>#DIV/0!</v>
      </c>
      <c r="P25" s="328" t="e">
        <f t="shared" si="8"/>
        <v>#DIV/0!</v>
      </c>
      <c r="Q25" s="328" t="e">
        <f t="shared" si="9"/>
        <v>#DIV/0!</v>
      </c>
      <c r="R25" s="328" t="e">
        <f t="shared" si="10"/>
        <v>#DIV/0!</v>
      </c>
      <c r="S25" s="328" t="e">
        <f t="shared" si="11"/>
        <v>#DIV/0!</v>
      </c>
      <c r="T25" s="328" t="e">
        <f t="shared" si="12"/>
        <v>#DIV/0!</v>
      </c>
      <c r="U25" s="328" t="e">
        <f t="shared" si="13"/>
        <v>#DIV/0!</v>
      </c>
      <c r="V25" s="347" t="e">
        <f t="array" ref="V25">MMULT(MMULT(L25:U25,qinvR_),TRANSPOSE(L25:U25))</f>
        <v>#NAME?</v>
      </c>
      <c r="W25" s="328" t="e">
        <f t="shared" si="14"/>
        <v>#DIV/0!</v>
      </c>
      <c r="X25" s="324" t="e">
        <f t="shared" si="15"/>
        <v>#DIV/0!</v>
      </c>
      <c r="Y25" s="324" t="e">
        <f t="shared" si="16"/>
        <v>#NAME?</v>
      </c>
      <c r="AH25" s="334" t="s">
        <v>15</v>
      </c>
      <c r="AI25" s="329" t="e">
        <v>#NAME?</v>
      </c>
      <c r="AJ25" s="329" t="e">
        <v>#NAME?</v>
      </c>
      <c r="AK25" s="329" t="e">
        <v>#NAME?</v>
      </c>
      <c r="AL25" s="71" t="e">
        <v>#NAME?</v>
      </c>
      <c r="AM25" s="71" t="e">
        <v>#NAME?</v>
      </c>
      <c r="AN25" s="71" t="e">
        <v>#NAME?</v>
      </c>
      <c r="AO25" s="71" t="e">
        <v>#NAME?</v>
      </c>
      <c r="AP25" s="71" t="e">
        <v>#NAME?</v>
      </c>
      <c r="AQ25" s="71" t="e">
        <v>#NAME?</v>
      </c>
      <c r="AR25" s="71" t="e">
        <v>#NAME?</v>
      </c>
      <c r="AT25" s="336"/>
      <c r="AU25" s="337"/>
      <c r="AV25" s="337"/>
      <c r="AW25" s="337"/>
      <c r="AX25" s="70"/>
      <c r="AY25" s="70"/>
      <c r="AZ25" s="70"/>
      <c r="BA25" s="70"/>
      <c r="BB25" s="70"/>
      <c r="BC25" s="70"/>
      <c r="BD25" s="70"/>
    </row>
    <row r="26" spans="1:56" ht="15" x14ac:dyDescent="0.25">
      <c r="A26" s="327">
        <f t="shared" si="17"/>
        <v>20</v>
      </c>
      <c r="B26"/>
      <c r="C26"/>
      <c r="D26"/>
      <c r="E26"/>
      <c r="F26" s="324"/>
      <c r="G26" s="324"/>
      <c r="H26" s="324"/>
      <c r="I26" s="324"/>
      <c r="J26" s="324"/>
      <c r="K26" s="324"/>
      <c r="L26" s="347" t="e">
        <f t="shared" si="4"/>
        <v>#DIV/0!</v>
      </c>
      <c r="M26" s="328" t="e">
        <f t="shared" si="5"/>
        <v>#DIV/0!</v>
      </c>
      <c r="N26" s="328" t="e">
        <f t="shared" si="6"/>
        <v>#DIV/0!</v>
      </c>
      <c r="O26" s="328" t="e">
        <f t="shared" si="7"/>
        <v>#DIV/0!</v>
      </c>
      <c r="P26" s="328" t="e">
        <f t="shared" si="8"/>
        <v>#DIV/0!</v>
      </c>
      <c r="Q26" s="328" t="e">
        <f t="shared" si="9"/>
        <v>#DIV/0!</v>
      </c>
      <c r="R26" s="328" t="e">
        <f t="shared" si="10"/>
        <v>#DIV/0!</v>
      </c>
      <c r="S26" s="328" t="e">
        <f t="shared" si="11"/>
        <v>#DIV/0!</v>
      </c>
      <c r="T26" s="328" t="e">
        <f t="shared" si="12"/>
        <v>#DIV/0!</v>
      </c>
      <c r="U26" s="328" t="e">
        <f t="shared" si="13"/>
        <v>#DIV/0!</v>
      </c>
      <c r="V26" s="347" t="e">
        <f t="array" ref="V26">MMULT(MMULT(L26:U26,qinvR_),TRANSPOSE(L26:U26))</f>
        <v>#NAME?</v>
      </c>
      <c r="W26" s="328" t="e">
        <f t="shared" si="14"/>
        <v>#DIV/0!</v>
      </c>
      <c r="X26" s="324" t="e">
        <f t="shared" si="15"/>
        <v>#DIV/0!</v>
      </c>
      <c r="Y26" s="324" t="e">
        <f t="shared" si="16"/>
        <v>#NAME?</v>
      </c>
      <c r="AH26" s="335" t="s">
        <v>16</v>
      </c>
      <c r="AI26" s="329" t="e">
        <v>#NAME?</v>
      </c>
      <c r="AJ26" s="329" t="e">
        <v>#NAME?</v>
      </c>
      <c r="AK26" s="329" t="e">
        <v>#NAME?</v>
      </c>
      <c r="AL26" s="71" t="e">
        <v>#NAME?</v>
      </c>
      <c r="AM26" s="71" t="e">
        <v>#NAME?</v>
      </c>
      <c r="AN26" s="71" t="e">
        <v>#NAME?</v>
      </c>
      <c r="AO26" s="71" t="e">
        <v>#NAME?</v>
      </c>
      <c r="AP26" s="71" t="e">
        <v>#NAME?</v>
      </c>
      <c r="AQ26" s="71" t="e">
        <v>#NAME?</v>
      </c>
      <c r="AR26" s="71" t="e">
        <v>#NAME?</v>
      </c>
      <c r="AT26" s="337"/>
      <c r="AU26" s="337"/>
      <c r="AV26" s="337"/>
      <c r="AW26" s="337"/>
      <c r="AX26" s="70"/>
      <c r="AY26" s="70"/>
      <c r="AZ26" s="70"/>
      <c r="BA26" s="70"/>
      <c r="BB26" s="70"/>
      <c r="BC26" s="70"/>
      <c r="BD26" s="70"/>
    </row>
    <row r="27" spans="1:56" ht="15" x14ac:dyDescent="0.25">
      <c r="A27" s="327">
        <f t="shared" si="17"/>
        <v>21</v>
      </c>
      <c r="B27"/>
      <c r="C27"/>
      <c r="D27"/>
      <c r="E27"/>
      <c r="F27" s="324"/>
      <c r="G27" s="324"/>
      <c r="H27" s="324"/>
      <c r="I27" s="324"/>
      <c r="J27" s="324"/>
      <c r="K27" s="324"/>
      <c r="L27" s="347" t="e">
        <f t="shared" si="4"/>
        <v>#DIV/0!</v>
      </c>
      <c r="M27" s="328" t="e">
        <f t="shared" si="5"/>
        <v>#DIV/0!</v>
      </c>
      <c r="N27" s="328" t="e">
        <f t="shared" si="6"/>
        <v>#DIV/0!</v>
      </c>
      <c r="O27" s="328" t="e">
        <f t="shared" si="7"/>
        <v>#DIV/0!</v>
      </c>
      <c r="P27" s="328" t="e">
        <f t="shared" si="8"/>
        <v>#DIV/0!</v>
      </c>
      <c r="Q27" s="328" t="e">
        <f t="shared" si="9"/>
        <v>#DIV/0!</v>
      </c>
      <c r="R27" s="328" t="e">
        <f t="shared" si="10"/>
        <v>#DIV/0!</v>
      </c>
      <c r="S27" s="328" t="e">
        <f t="shared" si="11"/>
        <v>#DIV/0!</v>
      </c>
      <c r="T27" s="328" t="e">
        <f t="shared" si="12"/>
        <v>#DIV/0!</v>
      </c>
      <c r="U27" s="328" t="e">
        <f t="shared" si="13"/>
        <v>#DIV/0!</v>
      </c>
      <c r="V27" s="347" t="e">
        <f t="array" ref="V27">MMULT(MMULT(L27:U27,qinvR_),TRANSPOSE(L27:U27))</f>
        <v>#NAME?</v>
      </c>
      <c r="W27" s="328" t="e">
        <f t="shared" si="14"/>
        <v>#DIV/0!</v>
      </c>
      <c r="X27" s="324" t="e">
        <f t="shared" si="15"/>
        <v>#DIV/0!</v>
      </c>
      <c r="Y27" s="324" t="e">
        <f t="shared" si="16"/>
        <v>#NAME?</v>
      </c>
      <c r="AH27" s="333" t="s">
        <v>17</v>
      </c>
      <c r="AI27" s="329" t="e">
        <v>#NAME?</v>
      </c>
      <c r="AJ27" s="329" t="e">
        <v>#NAME?</v>
      </c>
      <c r="AK27" s="329" t="e">
        <v>#NAME?</v>
      </c>
      <c r="AL27" s="71" t="e">
        <v>#NAME?</v>
      </c>
      <c r="AM27" s="71" t="e">
        <v>#NAME?</v>
      </c>
      <c r="AN27" s="71" t="e">
        <v>#NAME?</v>
      </c>
      <c r="AO27" s="71" t="e">
        <v>#NAME?</v>
      </c>
      <c r="AP27" s="71" t="e">
        <v>#NAME?</v>
      </c>
      <c r="AQ27" s="71" t="e">
        <v>#NAME?</v>
      </c>
      <c r="AR27" s="71" t="e">
        <v>#NAME?</v>
      </c>
      <c r="AT27" s="70"/>
      <c r="AU27" s="337"/>
      <c r="AV27" s="337"/>
      <c r="AW27" s="337"/>
      <c r="AX27" s="70"/>
      <c r="AY27" s="70"/>
      <c r="AZ27" s="70"/>
      <c r="BA27" s="70"/>
      <c r="BB27" s="70"/>
      <c r="BC27" s="70"/>
      <c r="BD27" s="70"/>
    </row>
    <row r="28" spans="1:56" ht="15" x14ac:dyDescent="0.25">
      <c r="A28" s="327">
        <f t="shared" si="17"/>
        <v>22</v>
      </c>
      <c r="B28"/>
      <c r="C28"/>
      <c r="D28"/>
      <c r="E28"/>
      <c r="F28" s="324"/>
      <c r="G28" s="324"/>
      <c r="H28" s="324"/>
      <c r="I28" s="324"/>
      <c r="J28" s="324"/>
      <c r="K28" s="324"/>
      <c r="L28" s="347" t="e">
        <f t="shared" si="4"/>
        <v>#DIV/0!</v>
      </c>
      <c r="M28" s="328" t="e">
        <f t="shared" si="5"/>
        <v>#DIV/0!</v>
      </c>
      <c r="N28" s="328" t="e">
        <f t="shared" si="6"/>
        <v>#DIV/0!</v>
      </c>
      <c r="O28" s="328" t="e">
        <f t="shared" si="7"/>
        <v>#DIV/0!</v>
      </c>
      <c r="P28" s="328" t="e">
        <f t="shared" si="8"/>
        <v>#DIV/0!</v>
      </c>
      <c r="Q28" s="328" t="e">
        <f t="shared" si="9"/>
        <v>#DIV/0!</v>
      </c>
      <c r="R28" s="328" t="e">
        <f t="shared" si="10"/>
        <v>#DIV/0!</v>
      </c>
      <c r="S28" s="328" t="e">
        <f t="shared" si="11"/>
        <v>#DIV/0!</v>
      </c>
      <c r="T28" s="328" t="e">
        <f t="shared" si="12"/>
        <v>#DIV/0!</v>
      </c>
      <c r="U28" s="328" t="e">
        <f t="shared" si="13"/>
        <v>#DIV/0!</v>
      </c>
      <c r="V28" s="347" t="e">
        <f t="array" ref="V28">MMULT(MMULT(L28:U28,qinvR_),TRANSPOSE(L28:U28))</f>
        <v>#NAME?</v>
      </c>
      <c r="W28" s="328" t="e">
        <f t="shared" si="14"/>
        <v>#DIV/0!</v>
      </c>
      <c r="X28" s="324" t="e">
        <f t="shared" si="15"/>
        <v>#DIV/0!</v>
      </c>
      <c r="Y28" s="324" t="e">
        <f t="shared" si="16"/>
        <v>#NAME?</v>
      </c>
      <c r="AH28" s="334" t="s">
        <v>18</v>
      </c>
      <c r="AI28" s="330" t="e">
        <v>#NAME?</v>
      </c>
      <c r="AJ28" s="330" t="e">
        <v>#NAME?</v>
      </c>
      <c r="AK28" s="330" t="e">
        <v>#NAME?</v>
      </c>
      <c r="AL28" s="71" t="e">
        <v>#NAME?</v>
      </c>
      <c r="AM28" s="71" t="e">
        <v>#NAME?</v>
      </c>
      <c r="AN28" s="71" t="e">
        <v>#NAME?</v>
      </c>
      <c r="AO28" s="71" t="e">
        <v>#NAME?</v>
      </c>
      <c r="AP28" s="71" t="e">
        <v>#NAME?</v>
      </c>
      <c r="AQ28" s="71" t="e">
        <v>#NAME?</v>
      </c>
      <c r="AR28" s="71" t="e">
        <v>#NAME?</v>
      </c>
      <c r="AT28" s="336"/>
      <c r="AU28" s="336"/>
      <c r="AV28" s="336"/>
      <c r="AW28" s="336"/>
      <c r="AX28" s="70"/>
      <c r="AY28" s="70"/>
      <c r="AZ28" s="70"/>
      <c r="BA28" s="70"/>
      <c r="BB28" s="70"/>
      <c r="BC28" s="70"/>
      <c r="BD28" s="70"/>
    </row>
    <row r="29" spans="1:56" ht="15" x14ac:dyDescent="0.25">
      <c r="A29" s="327">
        <f t="shared" si="17"/>
        <v>23</v>
      </c>
      <c r="B29"/>
      <c r="C29"/>
      <c r="D29"/>
      <c r="E29"/>
      <c r="F29" s="324"/>
      <c r="G29" s="324"/>
      <c r="H29" s="324"/>
      <c r="I29" s="324"/>
      <c r="J29" s="324"/>
      <c r="K29" s="324"/>
      <c r="L29" s="347" t="e">
        <f t="shared" si="4"/>
        <v>#DIV/0!</v>
      </c>
      <c r="M29" s="328" t="e">
        <f t="shared" si="5"/>
        <v>#DIV/0!</v>
      </c>
      <c r="N29" s="328" t="e">
        <f t="shared" si="6"/>
        <v>#DIV/0!</v>
      </c>
      <c r="O29" s="328" t="e">
        <f t="shared" si="7"/>
        <v>#DIV/0!</v>
      </c>
      <c r="P29" s="328" t="e">
        <f t="shared" si="8"/>
        <v>#DIV/0!</v>
      </c>
      <c r="Q29" s="328" t="e">
        <f t="shared" si="9"/>
        <v>#DIV/0!</v>
      </c>
      <c r="R29" s="328" t="e">
        <f t="shared" si="10"/>
        <v>#DIV/0!</v>
      </c>
      <c r="S29" s="328" t="e">
        <f t="shared" si="11"/>
        <v>#DIV/0!</v>
      </c>
      <c r="T29" s="328" t="e">
        <f t="shared" si="12"/>
        <v>#DIV/0!</v>
      </c>
      <c r="U29" s="328" t="e">
        <f t="shared" si="13"/>
        <v>#DIV/0!</v>
      </c>
      <c r="V29" s="347" t="e">
        <f t="array" ref="V29">MMULT(MMULT(L29:U29,qinvR_),TRANSPOSE(L29:U29))</f>
        <v>#NAME?</v>
      </c>
      <c r="W29" s="328" t="e">
        <f t="shared" si="14"/>
        <v>#DIV/0!</v>
      </c>
      <c r="X29" s="324" t="e">
        <f t="shared" si="15"/>
        <v>#DIV/0!</v>
      </c>
      <c r="Y29" s="324" t="e">
        <f t="shared" si="16"/>
        <v>#NAME?</v>
      </c>
      <c r="AH29" s="335" t="s">
        <v>618</v>
      </c>
      <c r="AI29" s="329" t="e">
        <v>#NAME?</v>
      </c>
      <c r="AJ29" s="329" t="e">
        <v>#NAME?</v>
      </c>
      <c r="AK29" s="329" t="e">
        <v>#NAME?</v>
      </c>
      <c r="AL29" s="71" t="e">
        <v>#NAME?</v>
      </c>
      <c r="AM29" s="71" t="e">
        <v>#NAME?</v>
      </c>
      <c r="AN29" s="71" t="e">
        <v>#NAME?</v>
      </c>
      <c r="AO29" s="71" t="e">
        <v>#NAME?</v>
      </c>
      <c r="AP29" s="71" t="e">
        <v>#NAME?</v>
      </c>
      <c r="AQ29" s="71" t="e">
        <v>#NAME?</v>
      </c>
      <c r="AR29" s="71" t="e">
        <v>#NAME?</v>
      </c>
      <c r="AT29" s="337"/>
      <c r="AU29" s="337"/>
      <c r="AV29" s="337"/>
      <c r="AW29" s="337"/>
      <c r="AX29" s="70"/>
      <c r="AY29" s="70"/>
      <c r="AZ29" s="70"/>
      <c r="BA29" s="70"/>
      <c r="BB29" s="70"/>
      <c r="BC29" s="70"/>
      <c r="BD29" s="70"/>
    </row>
    <row r="30" spans="1:56" ht="15" x14ac:dyDescent="0.25">
      <c r="A30" s="327">
        <f t="shared" si="17"/>
        <v>24</v>
      </c>
      <c r="B30"/>
      <c r="C30"/>
      <c r="D30"/>
      <c r="E30"/>
      <c r="F30" s="324"/>
      <c r="G30" s="324"/>
      <c r="H30" s="324"/>
      <c r="I30" s="324"/>
      <c r="J30" s="324"/>
      <c r="K30" s="324"/>
      <c r="L30" s="347" t="e">
        <f t="shared" si="4"/>
        <v>#DIV/0!</v>
      </c>
      <c r="M30" s="328" t="e">
        <f t="shared" si="5"/>
        <v>#DIV/0!</v>
      </c>
      <c r="N30" s="328" t="e">
        <f t="shared" si="6"/>
        <v>#DIV/0!</v>
      </c>
      <c r="O30" s="328" t="e">
        <f t="shared" si="7"/>
        <v>#DIV/0!</v>
      </c>
      <c r="P30" s="328" t="e">
        <f t="shared" si="8"/>
        <v>#DIV/0!</v>
      </c>
      <c r="Q30" s="328" t="e">
        <f t="shared" si="9"/>
        <v>#DIV/0!</v>
      </c>
      <c r="R30" s="328" t="e">
        <f t="shared" si="10"/>
        <v>#DIV/0!</v>
      </c>
      <c r="S30" s="328" t="e">
        <f t="shared" si="11"/>
        <v>#DIV/0!</v>
      </c>
      <c r="T30" s="328" t="e">
        <f t="shared" si="12"/>
        <v>#DIV/0!</v>
      </c>
      <c r="U30" s="328" t="e">
        <f t="shared" si="13"/>
        <v>#DIV/0!</v>
      </c>
      <c r="V30" s="347" t="e">
        <f t="array" ref="V30">MMULT(MMULT(L30:U30,qinvR_),TRANSPOSE(L30:U30))</f>
        <v>#NAME?</v>
      </c>
      <c r="W30" s="328" t="e">
        <f t="shared" si="14"/>
        <v>#DIV/0!</v>
      </c>
      <c r="X30" s="324" t="e">
        <f t="shared" si="15"/>
        <v>#DIV/0!</v>
      </c>
      <c r="Y30" s="324" t="e">
        <f t="shared" si="16"/>
        <v>#NAME?</v>
      </c>
      <c r="AH30" s="333" t="s">
        <v>619</v>
      </c>
      <c r="AI30" s="329" t="e">
        <v>#NAME?</v>
      </c>
      <c r="AJ30" s="329" t="e">
        <v>#NAME?</v>
      </c>
      <c r="AK30" s="329" t="e">
        <v>#NAME?</v>
      </c>
      <c r="AL30" s="71" t="e">
        <v>#NAME?</v>
      </c>
      <c r="AM30" s="71" t="e">
        <v>#NAME?</v>
      </c>
      <c r="AN30" s="71" t="e">
        <v>#NAME?</v>
      </c>
      <c r="AO30" s="71" t="e">
        <v>#NAME?</v>
      </c>
      <c r="AP30" s="71" t="e">
        <v>#NAME?</v>
      </c>
      <c r="AQ30" s="71" t="e">
        <v>#NAME?</v>
      </c>
      <c r="AR30" s="71" t="e">
        <v>#NAME?</v>
      </c>
      <c r="AT30" s="70"/>
      <c r="AU30" s="337"/>
      <c r="AV30" s="337"/>
      <c r="AW30" s="337"/>
      <c r="AX30" s="70"/>
      <c r="AY30" s="70"/>
      <c r="AZ30" s="70"/>
      <c r="BA30" s="70"/>
      <c r="BB30" s="70"/>
      <c r="BC30" s="70"/>
      <c r="BD30" s="70"/>
    </row>
    <row r="31" spans="1:56" ht="15" x14ac:dyDescent="0.25">
      <c r="A31" s="327">
        <f t="shared" si="17"/>
        <v>25</v>
      </c>
      <c r="B31"/>
      <c r="C31"/>
      <c r="D31"/>
      <c r="E31"/>
      <c r="F31" s="324"/>
      <c r="G31" s="324"/>
      <c r="H31" s="324"/>
      <c r="I31" s="324"/>
      <c r="J31" s="324"/>
      <c r="K31" s="324"/>
      <c r="L31" s="347" t="e">
        <f t="shared" si="4"/>
        <v>#DIV/0!</v>
      </c>
      <c r="M31" s="328" t="e">
        <f t="shared" si="5"/>
        <v>#DIV/0!</v>
      </c>
      <c r="N31" s="328" t="e">
        <f t="shared" si="6"/>
        <v>#DIV/0!</v>
      </c>
      <c r="O31" s="328" t="e">
        <f t="shared" si="7"/>
        <v>#DIV/0!</v>
      </c>
      <c r="P31" s="328" t="e">
        <f t="shared" si="8"/>
        <v>#DIV/0!</v>
      </c>
      <c r="Q31" s="328" t="e">
        <f t="shared" si="9"/>
        <v>#DIV/0!</v>
      </c>
      <c r="R31" s="328" t="e">
        <f t="shared" si="10"/>
        <v>#DIV/0!</v>
      </c>
      <c r="S31" s="328" t="e">
        <f t="shared" si="11"/>
        <v>#DIV/0!</v>
      </c>
      <c r="T31" s="328" t="e">
        <f t="shared" si="12"/>
        <v>#DIV/0!</v>
      </c>
      <c r="U31" s="328" t="e">
        <f t="shared" si="13"/>
        <v>#DIV/0!</v>
      </c>
      <c r="V31" s="347" t="e">
        <f t="array" ref="V31">MMULT(MMULT(L31:U31,qinvR_),TRANSPOSE(L31:U31))</f>
        <v>#NAME?</v>
      </c>
      <c r="W31" s="328" t="e">
        <f t="shared" si="14"/>
        <v>#DIV/0!</v>
      </c>
      <c r="X31" s="324" t="e">
        <f t="shared" si="15"/>
        <v>#DIV/0!</v>
      </c>
      <c r="Y31" s="324" t="e">
        <f t="shared" si="16"/>
        <v>#NAME?</v>
      </c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</row>
    <row r="32" spans="1:56" ht="15" x14ac:dyDescent="0.25">
      <c r="A32" s="327">
        <f t="shared" si="17"/>
        <v>26</v>
      </c>
      <c r="B32"/>
      <c r="C32"/>
      <c r="D32"/>
      <c r="E32"/>
      <c r="F32" s="324"/>
      <c r="G32" s="324"/>
      <c r="H32" s="324"/>
      <c r="I32" s="324"/>
      <c r="J32" s="324"/>
      <c r="K32" s="324"/>
      <c r="L32" s="347" t="e">
        <f t="shared" si="4"/>
        <v>#DIV/0!</v>
      </c>
      <c r="M32" s="328" t="e">
        <f t="shared" si="5"/>
        <v>#DIV/0!</v>
      </c>
      <c r="N32" s="328" t="e">
        <f t="shared" si="6"/>
        <v>#DIV/0!</v>
      </c>
      <c r="O32" s="328" t="e">
        <f t="shared" si="7"/>
        <v>#DIV/0!</v>
      </c>
      <c r="P32" s="328" t="e">
        <f t="shared" si="8"/>
        <v>#DIV/0!</v>
      </c>
      <c r="Q32" s="328" t="e">
        <f t="shared" si="9"/>
        <v>#DIV/0!</v>
      </c>
      <c r="R32" s="328" t="e">
        <f t="shared" si="10"/>
        <v>#DIV/0!</v>
      </c>
      <c r="S32" s="328" t="e">
        <f t="shared" si="11"/>
        <v>#DIV/0!</v>
      </c>
      <c r="T32" s="328" t="e">
        <f t="shared" si="12"/>
        <v>#DIV/0!</v>
      </c>
      <c r="U32" s="328" t="e">
        <f t="shared" si="13"/>
        <v>#DIV/0!</v>
      </c>
      <c r="V32" s="347" t="e">
        <f t="array" ref="V32">MMULT(MMULT(L32:U32,qinvR_),TRANSPOSE(L32:U32))</f>
        <v>#NAME?</v>
      </c>
      <c r="W32" s="328" t="e">
        <f t="shared" si="14"/>
        <v>#DIV/0!</v>
      </c>
      <c r="X32" s="324" t="e">
        <f t="shared" si="15"/>
        <v>#DIV/0!</v>
      </c>
      <c r="Y32" s="324" t="e">
        <f t="shared" si="16"/>
        <v>#NAME?</v>
      </c>
      <c r="AH32" s="341" t="s">
        <v>847</v>
      </c>
      <c r="AI32" s="341"/>
      <c r="AJ32" s="329"/>
      <c r="AK32" s="329"/>
      <c r="AT32" s="337"/>
      <c r="AU32" s="337"/>
      <c r="AV32" s="337"/>
      <c r="AW32" s="337"/>
      <c r="AX32" s="70"/>
      <c r="AY32" s="70"/>
      <c r="AZ32" s="70"/>
      <c r="BA32" s="70"/>
      <c r="BB32" s="70"/>
      <c r="BC32" s="70"/>
      <c r="BD32" s="70"/>
    </row>
    <row r="33" spans="1:56" ht="15" x14ac:dyDescent="0.25">
      <c r="A33" s="327">
        <f t="shared" si="17"/>
        <v>27</v>
      </c>
      <c r="B33"/>
      <c r="C33"/>
      <c r="D33"/>
      <c r="E33"/>
      <c r="F33" s="324"/>
      <c r="G33" s="324"/>
      <c r="H33" s="324"/>
      <c r="I33" s="324"/>
      <c r="J33" s="324"/>
      <c r="K33" s="324"/>
      <c r="L33" s="347" t="e">
        <f t="shared" si="4"/>
        <v>#DIV/0!</v>
      </c>
      <c r="M33" s="328" t="e">
        <f t="shared" si="5"/>
        <v>#DIV/0!</v>
      </c>
      <c r="N33" s="328" t="e">
        <f t="shared" si="6"/>
        <v>#DIV/0!</v>
      </c>
      <c r="O33" s="328" t="e">
        <f t="shared" si="7"/>
        <v>#DIV/0!</v>
      </c>
      <c r="P33" s="328" t="e">
        <f t="shared" si="8"/>
        <v>#DIV/0!</v>
      </c>
      <c r="Q33" s="328" t="e">
        <f t="shared" si="9"/>
        <v>#DIV/0!</v>
      </c>
      <c r="R33" s="328" t="e">
        <f t="shared" si="10"/>
        <v>#DIV/0!</v>
      </c>
      <c r="S33" s="328" t="e">
        <f t="shared" si="11"/>
        <v>#DIV/0!</v>
      </c>
      <c r="T33" s="328" t="e">
        <f t="shared" si="12"/>
        <v>#DIV/0!</v>
      </c>
      <c r="U33" s="328" t="e">
        <f t="shared" si="13"/>
        <v>#DIV/0!</v>
      </c>
      <c r="V33" s="347" t="e">
        <f t="array" ref="V33">MMULT(MMULT(L33:U33,qinvR_),TRANSPOSE(L33:U33))</f>
        <v>#NAME?</v>
      </c>
      <c r="W33" s="328" t="e">
        <f t="shared" si="14"/>
        <v>#DIV/0!</v>
      </c>
      <c r="X33" s="324" t="e">
        <f t="shared" si="15"/>
        <v>#DIV/0!</v>
      </c>
      <c r="Y33" s="324" t="e">
        <f t="shared" si="16"/>
        <v>#NAME?</v>
      </c>
      <c r="AH33" s="338" t="s">
        <v>845</v>
      </c>
      <c r="AI33" s="333" t="s">
        <v>11</v>
      </c>
      <c r="AJ33" s="334" t="s">
        <v>12</v>
      </c>
      <c r="AK33" s="335" t="s">
        <v>13</v>
      </c>
      <c r="AL33" s="333" t="s">
        <v>14</v>
      </c>
      <c r="AM33" s="334" t="s">
        <v>15</v>
      </c>
      <c r="AN33" s="335" t="s">
        <v>16</v>
      </c>
      <c r="AO33" s="333" t="s">
        <v>17</v>
      </c>
      <c r="AP33" s="334" t="s">
        <v>18</v>
      </c>
      <c r="AQ33" s="335" t="s">
        <v>618</v>
      </c>
      <c r="AR33" s="333" t="s">
        <v>619</v>
      </c>
      <c r="AT33" s="339"/>
      <c r="AU33" s="70"/>
      <c r="AV33" s="336"/>
      <c r="AW33" s="337"/>
      <c r="AX33" s="70"/>
      <c r="AY33" s="336"/>
      <c r="AZ33" s="337"/>
      <c r="BA33" s="70"/>
      <c r="BB33" s="336"/>
      <c r="BC33" s="337"/>
      <c r="BD33" s="70"/>
    </row>
    <row r="34" spans="1:56" ht="15" x14ac:dyDescent="0.25">
      <c r="A34" s="327">
        <f t="shared" si="17"/>
        <v>28</v>
      </c>
      <c r="B34"/>
      <c r="C34"/>
      <c r="D34"/>
      <c r="E34"/>
      <c r="F34" s="324"/>
      <c r="G34" s="324"/>
      <c r="H34" s="324"/>
      <c r="I34" s="324"/>
      <c r="J34" s="324"/>
      <c r="K34" s="324"/>
      <c r="L34" s="347" t="e">
        <f t="shared" si="4"/>
        <v>#DIV/0!</v>
      </c>
      <c r="M34" s="328" t="e">
        <f t="shared" si="5"/>
        <v>#DIV/0!</v>
      </c>
      <c r="N34" s="328" t="e">
        <f t="shared" si="6"/>
        <v>#DIV/0!</v>
      </c>
      <c r="O34" s="328" t="e">
        <f t="shared" si="7"/>
        <v>#DIV/0!</v>
      </c>
      <c r="P34" s="328" t="e">
        <f t="shared" si="8"/>
        <v>#DIV/0!</v>
      </c>
      <c r="Q34" s="328" t="e">
        <f t="shared" si="9"/>
        <v>#DIV/0!</v>
      </c>
      <c r="R34" s="328" t="e">
        <f t="shared" si="10"/>
        <v>#DIV/0!</v>
      </c>
      <c r="S34" s="328" t="e">
        <f t="shared" si="11"/>
        <v>#DIV/0!</v>
      </c>
      <c r="T34" s="328" t="e">
        <f t="shared" si="12"/>
        <v>#DIV/0!</v>
      </c>
      <c r="U34" s="328" t="e">
        <f t="shared" si="13"/>
        <v>#DIV/0!</v>
      </c>
      <c r="V34" s="347" t="e">
        <f t="array" ref="V34">MMULT(MMULT(L34:U34,qinvR_),TRANSPOSE(L34:U34))</f>
        <v>#NAME?</v>
      </c>
      <c r="W34" s="328" t="e">
        <f t="shared" si="14"/>
        <v>#DIV/0!</v>
      </c>
      <c r="X34" s="324" t="e">
        <f t="shared" si="15"/>
        <v>#DIV/0!</v>
      </c>
      <c r="Y34" s="324" t="e">
        <f t="shared" si="16"/>
        <v>#NAME?</v>
      </c>
      <c r="AH34" s="333" t="s">
        <v>11</v>
      </c>
      <c r="AI34" s="71" t="e">
        <f t="array" ref="AI34:AR43">MINVERSE(qR_)</f>
        <v>#NAME?</v>
      </c>
      <c r="AJ34" s="71" t="e">
        <v>#NAME?</v>
      </c>
      <c r="AK34" s="71" t="e">
        <v>#NAME?</v>
      </c>
      <c r="AL34" s="71" t="e">
        <v>#NAME?</v>
      </c>
      <c r="AM34" s="71" t="e">
        <v>#NAME?</v>
      </c>
      <c r="AN34" s="71" t="e">
        <v>#NAME?</v>
      </c>
      <c r="AO34" s="71" t="e">
        <v>#NAME?</v>
      </c>
      <c r="AP34" s="71" t="e">
        <v>#NAME?</v>
      </c>
      <c r="AQ34" s="71" t="e">
        <v>#NAME?</v>
      </c>
      <c r="AR34" s="71" t="e">
        <v>#NAME?</v>
      </c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</row>
    <row r="35" spans="1:56" ht="15" x14ac:dyDescent="0.25">
      <c r="A35" s="327">
        <f t="shared" si="17"/>
        <v>29</v>
      </c>
      <c r="B35"/>
      <c r="C35"/>
      <c r="D35"/>
      <c r="E35"/>
      <c r="F35" s="324"/>
      <c r="G35" s="324"/>
      <c r="H35" s="324"/>
      <c r="I35" s="324"/>
      <c r="J35" s="324"/>
      <c r="K35" s="324"/>
      <c r="L35" s="347" t="e">
        <f t="shared" si="4"/>
        <v>#DIV/0!</v>
      </c>
      <c r="M35" s="328" t="e">
        <f t="shared" si="5"/>
        <v>#DIV/0!</v>
      </c>
      <c r="N35" s="328" t="e">
        <f t="shared" si="6"/>
        <v>#DIV/0!</v>
      </c>
      <c r="O35" s="328" t="e">
        <f t="shared" si="7"/>
        <v>#DIV/0!</v>
      </c>
      <c r="P35" s="328" t="e">
        <f t="shared" si="8"/>
        <v>#DIV/0!</v>
      </c>
      <c r="Q35" s="328" t="e">
        <f t="shared" si="9"/>
        <v>#DIV/0!</v>
      </c>
      <c r="R35" s="328" t="e">
        <f t="shared" si="10"/>
        <v>#DIV/0!</v>
      </c>
      <c r="S35" s="328" t="e">
        <f t="shared" si="11"/>
        <v>#DIV/0!</v>
      </c>
      <c r="T35" s="328" t="e">
        <f t="shared" si="12"/>
        <v>#DIV/0!</v>
      </c>
      <c r="U35" s="328" t="e">
        <f t="shared" si="13"/>
        <v>#DIV/0!</v>
      </c>
      <c r="V35" s="347" t="e">
        <f t="array" ref="V35">MMULT(MMULT(L35:U35,qinvR_),TRANSPOSE(L35:U35))</f>
        <v>#NAME?</v>
      </c>
      <c r="W35" s="328" t="e">
        <f t="shared" si="14"/>
        <v>#DIV/0!</v>
      </c>
      <c r="X35" s="324" t="e">
        <f t="shared" si="15"/>
        <v>#DIV/0!</v>
      </c>
      <c r="Y35" s="324" t="e">
        <f t="shared" si="16"/>
        <v>#NAME?</v>
      </c>
      <c r="AH35" s="334" t="s">
        <v>12</v>
      </c>
      <c r="AI35" s="330" t="e">
        <v>#NAME?</v>
      </c>
      <c r="AJ35" s="330" t="e">
        <v>#NAME?</v>
      </c>
      <c r="AK35" s="330" t="e">
        <v>#NAME?</v>
      </c>
      <c r="AL35" s="71" t="e">
        <v>#NAME?</v>
      </c>
      <c r="AM35" s="71" t="e">
        <v>#NAME?</v>
      </c>
      <c r="AN35" s="71" t="e">
        <v>#NAME?</v>
      </c>
      <c r="AO35" s="71" t="e">
        <v>#NAME?</v>
      </c>
      <c r="AP35" s="71" t="e">
        <v>#NAME?</v>
      </c>
      <c r="AQ35" s="71" t="e">
        <v>#NAME?</v>
      </c>
      <c r="AR35" s="71" t="e">
        <v>#NAME?</v>
      </c>
      <c r="AT35" s="336"/>
      <c r="AU35" s="336"/>
      <c r="AV35" s="336"/>
      <c r="AW35" s="336"/>
      <c r="AX35" s="70"/>
      <c r="AY35" s="70"/>
      <c r="AZ35" s="70"/>
      <c r="BA35" s="70"/>
      <c r="BB35" s="70"/>
      <c r="BC35" s="70"/>
      <c r="BD35" s="70"/>
    </row>
    <row r="36" spans="1:56" ht="15" x14ac:dyDescent="0.25">
      <c r="A36" s="327">
        <f t="shared" si="17"/>
        <v>30</v>
      </c>
      <c r="B36"/>
      <c r="C36"/>
      <c r="D36"/>
      <c r="E36"/>
      <c r="F36" s="324"/>
      <c r="G36" s="324"/>
      <c r="H36" s="324"/>
      <c r="I36" s="324"/>
      <c r="J36" s="324"/>
      <c r="K36" s="324"/>
      <c r="L36" s="347" t="e">
        <f t="shared" si="4"/>
        <v>#DIV/0!</v>
      </c>
      <c r="M36" s="328" t="e">
        <f t="shared" si="5"/>
        <v>#DIV/0!</v>
      </c>
      <c r="N36" s="328" t="e">
        <f t="shared" si="6"/>
        <v>#DIV/0!</v>
      </c>
      <c r="O36" s="328" t="e">
        <f t="shared" si="7"/>
        <v>#DIV/0!</v>
      </c>
      <c r="P36" s="328" t="e">
        <f t="shared" si="8"/>
        <v>#DIV/0!</v>
      </c>
      <c r="Q36" s="328" t="e">
        <f t="shared" si="9"/>
        <v>#DIV/0!</v>
      </c>
      <c r="R36" s="328" t="e">
        <f t="shared" si="10"/>
        <v>#DIV/0!</v>
      </c>
      <c r="S36" s="328" t="e">
        <f t="shared" si="11"/>
        <v>#DIV/0!</v>
      </c>
      <c r="T36" s="328" t="e">
        <f t="shared" si="12"/>
        <v>#DIV/0!</v>
      </c>
      <c r="U36" s="328" t="e">
        <f t="shared" si="13"/>
        <v>#DIV/0!</v>
      </c>
      <c r="V36" s="347" t="e">
        <f t="array" ref="V36">MMULT(MMULT(L36:U36,qinvR_),TRANSPOSE(L36:U36))</f>
        <v>#NAME?</v>
      </c>
      <c r="W36" s="328" t="e">
        <f t="shared" si="14"/>
        <v>#DIV/0!</v>
      </c>
      <c r="X36" s="324" t="e">
        <f t="shared" si="15"/>
        <v>#DIV/0!</v>
      </c>
      <c r="Y36" s="324" t="e">
        <f t="shared" si="16"/>
        <v>#NAME?</v>
      </c>
      <c r="AH36" s="335" t="s">
        <v>13</v>
      </c>
      <c r="AI36" s="329" t="e">
        <v>#NAME?</v>
      </c>
      <c r="AJ36" s="329" t="e">
        <v>#NAME?</v>
      </c>
      <c r="AK36" s="329" t="e">
        <v>#NAME?</v>
      </c>
      <c r="AL36" s="71" t="e">
        <v>#NAME?</v>
      </c>
      <c r="AM36" s="71" t="e">
        <v>#NAME?</v>
      </c>
      <c r="AN36" s="71" t="e">
        <v>#NAME?</v>
      </c>
      <c r="AO36" s="71" t="e">
        <v>#NAME?</v>
      </c>
      <c r="AP36" s="71" t="e">
        <v>#NAME?</v>
      </c>
      <c r="AQ36" s="71" t="e">
        <v>#NAME?</v>
      </c>
      <c r="AR36" s="71" t="e">
        <v>#NAME?</v>
      </c>
      <c r="AT36" s="337"/>
      <c r="AU36" s="337"/>
      <c r="AV36" s="337"/>
      <c r="AW36" s="337"/>
      <c r="AX36" s="70"/>
      <c r="AY36" s="70"/>
      <c r="AZ36" s="70"/>
      <c r="BA36" s="70"/>
      <c r="BB36" s="70"/>
      <c r="BC36" s="70"/>
      <c r="BD36" s="70"/>
    </row>
    <row r="37" spans="1:56" x14ac:dyDescent="0.2">
      <c r="A37" s="327">
        <f t="shared" si="17"/>
        <v>31</v>
      </c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47" t="e">
        <f t="shared" si="4"/>
        <v>#DIV/0!</v>
      </c>
      <c r="M37" s="328" t="e">
        <f t="shared" si="5"/>
        <v>#DIV/0!</v>
      </c>
      <c r="N37" s="328" t="e">
        <f t="shared" si="6"/>
        <v>#DIV/0!</v>
      </c>
      <c r="O37" s="328" t="e">
        <f t="shared" si="7"/>
        <v>#DIV/0!</v>
      </c>
      <c r="P37" s="328" t="e">
        <f t="shared" si="8"/>
        <v>#DIV/0!</v>
      </c>
      <c r="Q37" s="328" t="e">
        <f t="shared" si="9"/>
        <v>#DIV/0!</v>
      </c>
      <c r="R37" s="328" t="e">
        <f t="shared" si="10"/>
        <v>#DIV/0!</v>
      </c>
      <c r="S37" s="328" t="e">
        <f t="shared" si="11"/>
        <v>#DIV/0!</v>
      </c>
      <c r="T37" s="328" t="e">
        <f t="shared" si="12"/>
        <v>#DIV/0!</v>
      </c>
      <c r="U37" s="328" t="e">
        <f t="shared" si="13"/>
        <v>#DIV/0!</v>
      </c>
      <c r="V37" s="347" t="e">
        <f t="array" ref="V37">MMULT(MMULT(L37:U37,qinvR_),TRANSPOSE(L37:U37))</f>
        <v>#NAME?</v>
      </c>
      <c r="W37" s="328" t="e">
        <f t="shared" si="14"/>
        <v>#DIV/0!</v>
      </c>
      <c r="X37" s="324" t="e">
        <f t="shared" ref="X37:X42" si="18">_xlfn.CHISQ.INV(W37,4)</f>
        <v>#DIV/0!</v>
      </c>
      <c r="Y37" s="324" t="e">
        <f t="shared" ref="Y37:Y42" si="19">V37-X37</f>
        <v>#NAME?</v>
      </c>
      <c r="Z37" s="324"/>
      <c r="AH37" s="333" t="s">
        <v>14</v>
      </c>
      <c r="AI37" s="329" t="e">
        <v>#NAME?</v>
      </c>
      <c r="AJ37" s="329" t="e">
        <v>#NAME?</v>
      </c>
      <c r="AK37" s="329" t="e">
        <v>#NAME?</v>
      </c>
      <c r="AL37" s="71" t="e">
        <v>#NAME?</v>
      </c>
      <c r="AM37" s="71" t="e">
        <v>#NAME?</v>
      </c>
      <c r="AN37" s="71" t="e">
        <v>#NAME?</v>
      </c>
      <c r="AO37" s="71" t="e">
        <v>#NAME?</v>
      </c>
      <c r="AP37" s="71" t="e">
        <v>#NAME?</v>
      </c>
      <c r="AQ37" s="71" t="e">
        <v>#NAME?</v>
      </c>
      <c r="AR37" s="71" t="e">
        <v>#NAME?</v>
      </c>
      <c r="AT37" s="70"/>
      <c r="AU37" s="337"/>
      <c r="AV37" s="337"/>
      <c r="AW37" s="337"/>
      <c r="AX37" s="70"/>
      <c r="AY37" s="70"/>
      <c r="AZ37" s="70"/>
      <c r="BA37" s="70"/>
      <c r="BB37" s="70"/>
      <c r="BC37" s="70"/>
      <c r="BD37" s="70"/>
    </row>
    <row r="38" spans="1:56" x14ac:dyDescent="0.2">
      <c r="A38" s="327">
        <f t="shared" si="17"/>
        <v>32</v>
      </c>
      <c r="B38" s="330"/>
      <c r="C38" s="330"/>
      <c r="D38" s="330"/>
      <c r="E38" s="330"/>
      <c r="F38" s="328"/>
      <c r="G38" s="328"/>
      <c r="H38" s="328"/>
      <c r="I38" s="328"/>
      <c r="J38" s="328"/>
      <c r="K38" s="328"/>
      <c r="L38" s="347" t="e">
        <f t="shared" ref="L38:L100" si="20">(B38-B$2)/B$3</f>
        <v>#DIV/0!</v>
      </c>
      <c r="M38" s="328" t="e">
        <f t="shared" ref="M38:M100" si="21">(C38-C$2)/C$3</f>
        <v>#DIV/0!</v>
      </c>
      <c r="N38" s="328" t="e">
        <f t="shared" ref="N38:N100" si="22">(D38-D$2)/D$3</f>
        <v>#DIV/0!</v>
      </c>
      <c r="O38" s="328" t="e">
        <f t="shared" ref="O38:O100" si="23">(E38-E$2)/E$3</f>
        <v>#DIV/0!</v>
      </c>
      <c r="P38" s="328" t="e">
        <f t="shared" ref="P38:U38" si="24">(F38-F$2)/F$3</f>
        <v>#DIV/0!</v>
      </c>
      <c r="Q38" s="328" t="e">
        <f t="shared" si="24"/>
        <v>#DIV/0!</v>
      </c>
      <c r="R38" s="328" t="e">
        <f t="shared" si="24"/>
        <v>#DIV/0!</v>
      </c>
      <c r="S38" s="328" t="e">
        <f t="shared" si="24"/>
        <v>#DIV/0!</v>
      </c>
      <c r="T38" s="328" t="e">
        <f t="shared" si="24"/>
        <v>#DIV/0!</v>
      </c>
      <c r="U38" s="328" t="e">
        <f t="shared" si="24"/>
        <v>#DIV/0!</v>
      </c>
      <c r="V38" s="347" t="e">
        <f t="array" ref="V38">MMULT(MMULT(L38:U38,qinvR_),TRANSPOSE(L38:U38))</f>
        <v>#NAME?</v>
      </c>
      <c r="W38" s="328" t="e">
        <f t="shared" si="14"/>
        <v>#DIV/0!</v>
      </c>
      <c r="X38" s="324" t="e">
        <f t="shared" si="18"/>
        <v>#DIV/0!</v>
      </c>
      <c r="Y38" s="324" t="e">
        <f t="shared" si="19"/>
        <v>#NAME?</v>
      </c>
      <c r="Z38" s="324"/>
      <c r="AH38" s="334" t="s">
        <v>15</v>
      </c>
      <c r="AI38" s="329" t="e">
        <v>#NAME?</v>
      </c>
      <c r="AJ38" s="329" t="e">
        <v>#NAME?</v>
      </c>
      <c r="AK38" s="329" t="e">
        <v>#NAME?</v>
      </c>
      <c r="AL38" s="71" t="e">
        <v>#NAME?</v>
      </c>
      <c r="AM38" s="71" t="e">
        <v>#NAME?</v>
      </c>
      <c r="AN38" s="71" t="e">
        <v>#NAME?</v>
      </c>
      <c r="AO38" s="71" t="e">
        <v>#NAME?</v>
      </c>
      <c r="AP38" s="71" t="e">
        <v>#NAME?</v>
      </c>
      <c r="AQ38" s="71" t="e">
        <v>#NAME?</v>
      </c>
      <c r="AR38" s="71" t="e">
        <v>#NAME?</v>
      </c>
      <c r="AT38" s="336"/>
      <c r="AU38" s="337"/>
      <c r="AV38" s="337"/>
      <c r="AW38" s="337"/>
      <c r="AX38" s="70"/>
      <c r="AY38" s="70"/>
      <c r="AZ38" s="70"/>
      <c r="BA38" s="70"/>
      <c r="BB38" s="70"/>
      <c r="BC38" s="70"/>
      <c r="BD38" s="70"/>
    </row>
    <row r="39" spans="1:56" x14ac:dyDescent="0.2">
      <c r="A39" s="327">
        <f t="shared" si="17"/>
        <v>33</v>
      </c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47" t="e">
        <f t="shared" si="20"/>
        <v>#DIV/0!</v>
      </c>
      <c r="M39" s="328" t="e">
        <f t="shared" si="21"/>
        <v>#DIV/0!</v>
      </c>
      <c r="N39" s="328" t="e">
        <f t="shared" si="22"/>
        <v>#DIV/0!</v>
      </c>
      <c r="O39" s="328" t="e">
        <f t="shared" si="23"/>
        <v>#DIV/0!</v>
      </c>
      <c r="P39" s="328" t="e">
        <f t="shared" ref="P39:P102" si="25">(F39-F$2)/F$3</f>
        <v>#DIV/0!</v>
      </c>
      <c r="Q39" s="328" t="e">
        <f t="shared" ref="Q39:Q102" si="26">(G39-G$2)/G$3</f>
        <v>#DIV/0!</v>
      </c>
      <c r="R39" s="328" t="e">
        <f t="shared" ref="R39:R102" si="27">(H39-H$2)/H$3</f>
        <v>#DIV/0!</v>
      </c>
      <c r="S39" s="328" t="e">
        <f t="shared" ref="S39:S102" si="28">(I39-I$2)/I$3</f>
        <v>#DIV/0!</v>
      </c>
      <c r="T39" s="328" t="e">
        <f t="shared" ref="T39:T102" si="29">(J39-J$2)/J$3</f>
        <v>#DIV/0!</v>
      </c>
      <c r="U39" s="328" t="e">
        <f t="shared" ref="U39:U102" si="30">(K39-K$2)/K$3</f>
        <v>#DIV/0!</v>
      </c>
      <c r="V39" s="347" t="e">
        <f t="array" ref="V39">MMULT(MMULT(L39:U39,qinvR_),TRANSPOSE(L39:U39))</f>
        <v>#NAME?</v>
      </c>
      <c r="W39" s="328" t="e">
        <f t="shared" si="14"/>
        <v>#DIV/0!</v>
      </c>
      <c r="X39" s="324" t="e">
        <f t="shared" si="18"/>
        <v>#DIV/0!</v>
      </c>
      <c r="Y39" s="324" t="e">
        <f t="shared" si="19"/>
        <v>#NAME?</v>
      </c>
      <c r="Z39" s="324"/>
      <c r="AH39" s="335" t="s">
        <v>16</v>
      </c>
      <c r="AI39" s="329" t="e">
        <v>#NAME?</v>
      </c>
      <c r="AJ39" s="329" t="e">
        <v>#NAME?</v>
      </c>
      <c r="AK39" s="329" t="e">
        <v>#NAME?</v>
      </c>
      <c r="AL39" s="71" t="e">
        <v>#NAME?</v>
      </c>
      <c r="AM39" s="71" t="e">
        <v>#NAME?</v>
      </c>
      <c r="AN39" s="71" t="e">
        <v>#NAME?</v>
      </c>
      <c r="AO39" s="71" t="e">
        <v>#NAME?</v>
      </c>
      <c r="AP39" s="71" t="e">
        <v>#NAME?</v>
      </c>
      <c r="AQ39" s="71" t="e">
        <v>#NAME?</v>
      </c>
      <c r="AR39" s="71" t="e">
        <v>#NAME?</v>
      </c>
      <c r="AT39" s="337"/>
      <c r="AU39" s="337"/>
      <c r="AV39" s="337"/>
      <c r="AW39" s="337"/>
      <c r="AX39" s="70"/>
      <c r="AY39" s="70"/>
      <c r="AZ39" s="70"/>
      <c r="BA39" s="70"/>
      <c r="BB39" s="70"/>
      <c r="BC39" s="70"/>
      <c r="BD39" s="70"/>
    </row>
    <row r="40" spans="1:56" x14ac:dyDescent="0.2">
      <c r="A40" s="327">
        <f t="shared" si="17"/>
        <v>34</v>
      </c>
      <c r="B40" s="330"/>
      <c r="C40" s="330"/>
      <c r="D40" s="330"/>
      <c r="E40" s="330"/>
      <c r="F40" s="330"/>
      <c r="G40" s="330"/>
      <c r="H40" s="330"/>
      <c r="I40" s="330"/>
      <c r="J40" s="330"/>
      <c r="K40" s="330"/>
      <c r="L40" s="347" t="e">
        <f t="shared" si="20"/>
        <v>#DIV/0!</v>
      </c>
      <c r="M40" s="328" t="e">
        <f t="shared" si="21"/>
        <v>#DIV/0!</v>
      </c>
      <c r="N40" s="328" t="e">
        <f t="shared" si="22"/>
        <v>#DIV/0!</v>
      </c>
      <c r="O40" s="328" t="e">
        <f t="shared" si="23"/>
        <v>#DIV/0!</v>
      </c>
      <c r="P40" s="328" t="e">
        <f t="shared" si="25"/>
        <v>#DIV/0!</v>
      </c>
      <c r="Q40" s="328" t="e">
        <f t="shared" si="26"/>
        <v>#DIV/0!</v>
      </c>
      <c r="R40" s="328" t="e">
        <f t="shared" si="27"/>
        <v>#DIV/0!</v>
      </c>
      <c r="S40" s="328" t="e">
        <f t="shared" si="28"/>
        <v>#DIV/0!</v>
      </c>
      <c r="T40" s="328" t="e">
        <f t="shared" si="29"/>
        <v>#DIV/0!</v>
      </c>
      <c r="U40" s="328" t="e">
        <f t="shared" si="30"/>
        <v>#DIV/0!</v>
      </c>
      <c r="V40" s="347" t="e">
        <f t="array" ref="V40">MMULT(MMULT(L40:U40,qinvR_),TRANSPOSE(L40:U40))</f>
        <v>#NAME?</v>
      </c>
      <c r="W40" s="328" t="e">
        <f t="shared" si="14"/>
        <v>#DIV/0!</v>
      </c>
      <c r="X40" s="324" t="e">
        <f t="shared" si="18"/>
        <v>#DIV/0!</v>
      </c>
      <c r="Y40" s="324" t="e">
        <f t="shared" si="19"/>
        <v>#NAME?</v>
      </c>
      <c r="Z40" s="324"/>
      <c r="AH40" s="333" t="s">
        <v>17</v>
      </c>
      <c r="AI40" s="329" t="e">
        <v>#NAME?</v>
      </c>
      <c r="AJ40" s="329" t="e">
        <v>#NAME?</v>
      </c>
      <c r="AK40" s="329" t="e">
        <v>#NAME?</v>
      </c>
      <c r="AL40" s="71" t="e">
        <v>#NAME?</v>
      </c>
      <c r="AM40" s="71" t="e">
        <v>#NAME?</v>
      </c>
      <c r="AN40" s="71" t="e">
        <v>#NAME?</v>
      </c>
      <c r="AO40" s="71" t="e">
        <v>#NAME?</v>
      </c>
      <c r="AP40" s="71" t="e">
        <v>#NAME?</v>
      </c>
      <c r="AQ40" s="71" t="e">
        <v>#NAME?</v>
      </c>
      <c r="AR40" s="71" t="e">
        <v>#NAME?</v>
      </c>
      <c r="AT40" s="70"/>
      <c r="AU40" s="337"/>
      <c r="AV40" s="337"/>
      <c r="AW40" s="337"/>
      <c r="AX40" s="70"/>
      <c r="AY40" s="70"/>
      <c r="AZ40" s="70"/>
      <c r="BA40" s="70"/>
      <c r="BB40" s="70"/>
      <c r="BC40" s="70"/>
      <c r="BD40" s="70"/>
    </row>
    <row r="41" spans="1:56" x14ac:dyDescent="0.2">
      <c r="A41" s="327">
        <f t="shared" si="17"/>
        <v>35</v>
      </c>
      <c r="B41" s="330"/>
      <c r="C41" s="330"/>
      <c r="D41" s="330"/>
      <c r="E41" s="330"/>
      <c r="F41" s="330"/>
      <c r="G41" s="330"/>
      <c r="H41" s="330"/>
      <c r="I41" s="330"/>
      <c r="J41" s="330"/>
      <c r="K41" s="330"/>
      <c r="L41" s="347" t="e">
        <f t="shared" si="20"/>
        <v>#DIV/0!</v>
      </c>
      <c r="M41" s="328" t="e">
        <f t="shared" si="21"/>
        <v>#DIV/0!</v>
      </c>
      <c r="N41" s="328" t="e">
        <f t="shared" si="22"/>
        <v>#DIV/0!</v>
      </c>
      <c r="O41" s="328" t="e">
        <f t="shared" si="23"/>
        <v>#DIV/0!</v>
      </c>
      <c r="P41" s="328" t="e">
        <f t="shared" si="25"/>
        <v>#DIV/0!</v>
      </c>
      <c r="Q41" s="328" t="e">
        <f t="shared" si="26"/>
        <v>#DIV/0!</v>
      </c>
      <c r="R41" s="328" t="e">
        <f t="shared" si="27"/>
        <v>#DIV/0!</v>
      </c>
      <c r="S41" s="328" t="e">
        <f t="shared" si="28"/>
        <v>#DIV/0!</v>
      </c>
      <c r="T41" s="328" t="e">
        <f t="shared" si="29"/>
        <v>#DIV/0!</v>
      </c>
      <c r="U41" s="328" t="e">
        <f t="shared" si="30"/>
        <v>#DIV/0!</v>
      </c>
      <c r="V41" s="347" t="e">
        <f t="array" ref="V41">MMULT(MMULT(L41:U41,qinvR_),TRANSPOSE(L41:U41))</f>
        <v>#NAME?</v>
      </c>
      <c r="W41" s="328" t="e">
        <f t="shared" si="14"/>
        <v>#DIV/0!</v>
      </c>
      <c r="X41" s="324" t="e">
        <f t="shared" si="18"/>
        <v>#DIV/0!</v>
      </c>
      <c r="Y41" s="324" t="e">
        <f t="shared" si="19"/>
        <v>#NAME?</v>
      </c>
      <c r="Z41" s="324"/>
      <c r="AH41" s="334" t="s">
        <v>18</v>
      </c>
      <c r="AI41" s="330" t="e">
        <v>#NAME?</v>
      </c>
      <c r="AJ41" s="330" t="e">
        <v>#NAME?</v>
      </c>
      <c r="AK41" s="330" t="e">
        <v>#NAME?</v>
      </c>
      <c r="AL41" s="71" t="e">
        <v>#NAME?</v>
      </c>
      <c r="AM41" s="71" t="e">
        <v>#NAME?</v>
      </c>
      <c r="AN41" s="71" t="e">
        <v>#NAME?</v>
      </c>
      <c r="AO41" s="71" t="e">
        <v>#NAME?</v>
      </c>
      <c r="AP41" s="71" t="e">
        <v>#NAME?</v>
      </c>
      <c r="AQ41" s="71" t="e">
        <v>#NAME?</v>
      </c>
      <c r="AR41" s="71" t="e">
        <v>#NAME?</v>
      </c>
      <c r="AT41" s="336"/>
      <c r="AU41" s="336"/>
      <c r="AV41" s="336"/>
      <c r="AW41" s="336"/>
      <c r="AX41" s="70"/>
      <c r="AY41" s="70"/>
      <c r="AZ41" s="70"/>
      <c r="BA41" s="70"/>
      <c r="BB41" s="70"/>
      <c r="BC41" s="70"/>
      <c r="BD41" s="70"/>
    </row>
    <row r="42" spans="1:56" x14ac:dyDescent="0.2">
      <c r="A42" s="327">
        <f t="shared" si="17"/>
        <v>36</v>
      </c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47" t="e">
        <f t="shared" si="20"/>
        <v>#DIV/0!</v>
      </c>
      <c r="M42" s="328" t="e">
        <f t="shared" si="21"/>
        <v>#DIV/0!</v>
      </c>
      <c r="N42" s="328" t="e">
        <f t="shared" si="22"/>
        <v>#DIV/0!</v>
      </c>
      <c r="O42" s="328" t="e">
        <f t="shared" si="23"/>
        <v>#DIV/0!</v>
      </c>
      <c r="P42" s="328" t="e">
        <f t="shared" si="25"/>
        <v>#DIV/0!</v>
      </c>
      <c r="Q42" s="328" t="e">
        <f t="shared" si="26"/>
        <v>#DIV/0!</v>
      </c>
      <c r="R42" s="328" t="e">
        <f t="shared" si="27"/>
        <v>#DIV/0!</v>
      </c>
      <c r="S42" s="328" t="e">
        <f t="shared" si="28"/>
        <v>#DIV/0!</v>
      </c>
      <c r="T42" s="328" t="e">
        <f t="shared" si="29"/>
        <v>#DIV/0!</v>
      </c>
      <c r="U42" s="328" t="e">
        <f t="shared" si="30"/>
        <v>#DIV/0!</v>
      </c>
      <c r="V42" s="347" t="e">
        <f t="array" ref="V42">MMULT(MMULT(L42:U42,qinvR_),TRANSPOSE(L42:U42))</f>
        <v>#NAME?</v>
      </c>
      <c r="W42" s="328" t="e">
        <f t="shared" si="14"/>
        <v>#DIV/0!</v>
      </c>
      <c r="X42" s="324" t="e">
        <f t="shared" si="18"/>
        <v>#DIV/0!</v>
      </c>
      <c r="Y42" s="324" t="e">
        <f t="shared" si="19"/>
        <v>#NAME?</v>
      </c>
      <c r="Z42" s="324"/>
      <c r="AH42" s="335" t="s">
        <v>618</v>
      </c>
      <c r="AI42" s="329" t="e">
        <v>#NAME?</v>
      </c>
      <c r="AJ42" s="329" t="e">
        <v>#NAME?</v>
      </c>
      <c r="AK42" s="329" t="e">
        <v>#NAME?</v>
      </c>
      <c r="AL42" s="71" t="e">
        <v>#NAME?</v>
      </c>
      <c r="AM42" s="71" t="e">
        <v>#NAME?</v>
      </c>
      <c r="AN42" s="71" t="e">
        <v>#NAME?</v>
      </c>
      <c r="AO42" s="71" t="e">
        <v>#NAME?</v>
      </c>
      <c r="AP42" s="71" t="e">
        <v>#NAME?</v>
      </c>
      <c r="AQ42" s="71" t="e">
        <v>#NAME?</v>
      </c>
      <c r="AR42" s="71" t="e">
        <v>#NAME?</v>
      </c>
      <c r="AT42" s="337"/>
      <c r="AU42" s="337"/>
      <c r="AV42" s="337"/>
      <c r="AW42" s="337"/>
      <c r="AX42" s="70"/>
      <c r="AY42" s="70"/>
      <c r="AZ42" s="70"/>
      <c r="BA42" s="70"/>
      <c r="BB42" s="70"/>
      <c r="BC42" s="70"/>
      <c r="BD42" s="70"/>
    </row>
    <row r="43" spans="1:56" ht="14.25" x14ac:dyDescent="0.2">
      <c r="A43" s="327">
        <f t="shared" si="17"/>
        <v>37</v>
      </c>
      <c r="B43" s="330"/>
      <c r="C43" s="330"/>
      <c r="D43" s="330"/>
      <c r="E43" s="330"/>
      <c r="F43" s="330"/>
      <c r="G43" s="330"/>
      <c r="H43" s="330"/>
      <c r="I43" s="330"/>
      <c r="J43" s="330"/>
      <c r="K43" s="330"/>
      <c r="L43" s="347" t="e">
        <f t="shared" si="20"/>
        <v>#DIV/0!</v>
      </c>
      <c r="M43" s="328" t="e">
        <f t="shared" si="21"/>
        <v>#DIV/0!</v>
      </c>
      <c r="N43" s="328" t="e">
        <f t="shared" si="22"/>
        <v>#DIV/0!</v>
      </c>
      <c r="O43" s="328" t="e">
        <f t="shared" si="23"/>
        <v>#DIV/0!</v>
      </c>
      <c r="P43" s="328" t="e">
        <f t="shared" si="25"/>
        <v>#DIV/0!</v>
      </c>
      <c r="Q43" s="328" t="e">
        <f t="shared" si="26"/>
        <v>#DIV/0!</v>
      </c>
      <c r="R43" s="328" t="e">
        <f t="shared" si="27"/>
        <v>#DIV/0!</v>
      </c>
      <c r="S43" s="328" t="e">
        <f t="shared" si="28"/>
        <v>#DIV/0!</v>
      </c>
      <c r="T43" s="328" t="e">
        <f t="shared" si="29"/>
        <v>#DIV/0!</v>
      </c>
      <c r="U43" s="328" t="e">
        <f t="shared" si="30"/>
        <v>#DIV/0!</v>
      </c>
      <c r="V43" s="347" t="e">
        <f t="array" ref="V43">MMULT(MMULT(L43:U43,qinvR_),TRANSPOSE(L43:U43))</f>
        <v>#NAME?</v>
      </c>
      <c r="W43" s="328" t="e">
        <f t="shared" si="14"/>
        <v>#DIV/0!</v>
      </c>
      <c r="X43" s="324" t="e">
        <f t="shared" ref="X43:X100" si="31">_xlfn.CHISQ.INV(W43,4)</f>
        <v>#DIV/0!</v>
      </c>
      <c r="Y43" s="324" t="e">
        <f t="shared" ref="Y43:Y100" si="32">V43-X43</f>
        <v>#NAME?</v>
      </c>
      <c r="Z43" s="324"/>
      <c r="AA43" s="340" t="s">
        <v>854</v>
      </c>
      <c r="AB43" s="340"/>
      <c r="AC43" s="340"/>
      <c r="AD43" s="340"/>
      <c r="AH43" s="333" t="s">
        <v>619</v>
      </c>
      <c r="AI43" s="329" t="e">
        <v>#NAME?</v>
      </c>
      <c r="AJ43" s="329" t="e">
        <v>#NAME?</v>
      </c>
      <c r="AK43" s="329" t="e">
        <v>#NAME?</v>
      </c>
      <c r="AL43" s="71" t="e">
        <v>#NAME?</v>
      </c>
      <c r="AM43" s="71" t="e">
        <v>#NAME?</v>
      </c>
      <c r="AN43" s="71" t="e">
        <v>#NAME?</v>
      </c>
      <c r="AO43" s="71" t="e">
        <v>#NAME?</v>
      </c>
      <c r="AP43" s="71" t="e">
        <v>#NAME?</v>
      </c>
      <c r="AQ43" s="71" t="e">
        <v>#NAME?</v>
      </c>
      <c r="AR43" s="71" t="e">
        <v>#NAME?</v>
      </c>
      <c r="AT43" s="70"/>
      <c r="AU43" s="337"/>
      <c r="AV43" s="337"/>
      <c r="AW43" s="337"/>
      <c r="AX43" s="70"/>
      <c r="AY43" s="70"/>
      <c r="AZ43" s="70"/>
      <c r="BA43" s="70"/>
      <c r="BB43" s="70"/>
      <c r="BC43" s="70"/>
      <c r="BD43" s="70"/>
    </row>
    <row r="44" spans="1:56" x14ac:dyDescent="0.2">
      <c r="A44" s="327">
        <f t="shared" si="17"/>
        <v>38</v>
      </c>
      <c r="B44" s="330"/>
      <c r="C44" s="330"/>
      <c r="D44" s="330"/>
      <c r="E44" s="330"/>
      <c r="F44" s="328"/>
      <c r="G44" s="328"/>
      <c r="H44" s="328"/>
      <c r="I44" s="328"/>
      <c r="J44" s="328"/>
      <c r="K44" s="328"/>
      <c r="L44" s="347" t="e">
        <f t="shared" si="20"/>
        <v>#DIV/0!</v>
      </c>
      <c r="M44" s="328" t="e">
        <f t="shared" si="21"/>
        <v>#DIV/0!</v>
      </c>
      <c r="N44" s="328" t="e">
        <f t="shared" si="22"/>
        <v>#DIV/0!</v>
      </c>
      <c r="O44" s="328" t="e">
        <f t="shared" si="23"/>
        <v>#DIV/0!</v>
      </c>
      <c r="P44" s="328" t="e">
        <f t="shared" si="25"/>
        <v>#DIV/0!</v>
      </c>
      <c r="Q44" s="328" t="e">
        <f t="shared" si="26"/>
        <v>#DIV/0!</v>
      </c>
      <c r="R44" s="328" t="e">
        <f t="shared" si="27"/>
        <v>#DIV/0!</v>
      </c>
      <c r="S44" s="328" t="e">
        <f t="shared" si="28"/>
        <v>#DIV/0!</v>
      </c>
      <c r="T44" s="328" t="e">
        <f t="shared" si="29"/>
        <v>#DIV/0!</v>
      </c>
      <c r="U44" s="328" t="e">
        <f t="shared" si="30"/>
        <v>#DIV/0!</v>
      </c>
      <c r="V44" s="347" t="e">
        <f t="array" ref="V44">MMULT(MMULT(L44:U44,qinvR_),TRANSPOSE(L44:U44))</f>
        <v>#NAME?</v>
      </c>
      <c r="W44" s="328" t="e">
        <f t="shared" si="14"/>
        <v>#DIV/0!</v>
      </c>
      <c r="X44" s="324" t="e">
        <f t="shared" si="31"/>
        <v>#DIV/0!</v>
      </c>
      <c r="Y44" s="324" t="e">
        <f t="shared" si="32"/>
        <v>#NAME?</v>
      </c>
      <c r="Z44" s="324"/>
      <c r="AH44" s="329"/>
      <c r="AI44" s="329"/>
      <c r="AJ44" s="329"/>
      <c r="AK44" s="329"/>
    </row>
    <row r="45" spans="1:56" x14ac:dyDescent="0.2">
      <c r="A45" s="327">
        <f t="shared" si="17"/>
        <v>39</v>
      </c>
      <c r="B45" s="330"/>
      <c r="C45" s="330"/>
      <c r="D45" s="330"/>
      <c r="E45" s="330"/>
      <c r="F45" s="330"/>
      <c r="G45" s="330"/>
      <c r="H45" s="330"/>
      <c r="I45" s="330"/>
      <c r="J45" s="330"/>
      <c r="K45" s="330"/>
      <c r="L45" s="347" t="e">
        <f t="shared" si="20"/>
        <v>#DIV/0!</v>
      </c>
      <c r="M45" s="328" t="e">
        <f t="shared" si="21"/>
        <v>#DIV/0!</v>
      </c>
      <c r="N45" s="328" t="e">
        <f t="shared" si="22"/>
        <v>#DIV/0!</v>
      </c>
      <c r="O45" s="328" t="e">
        <f t="shared" si="23"/>
        <v>#DIV/0!</v>
      </c>
      <c r="P45" s="328" t="e">
        <f t="shared" si="25"/>
        <v>#DIV/0!</v>
      </c>
      <c r="Q45" s="328" t="e">
        <f t="shared" si="26"/>
        <v>#DIV/0!</v>
      </c>
      <c r="R45" s="328" t="e">
        <f t="shared" si="27"/>
        <v>#DIV/0!</v>
      </c>
      <c r="S45" s="328" t="e">
        <f t="shared" si="28"/>
        <v>#DIV/0!</v>
      </c>
      <c r="T45" s="328" t="e">
        <f t="shared" si="29"/>
        <v>#DIV/0!</v>
      </c>
      <c r="U45" s="328" t="e">
        <f t="shared" si="30"/>
        <v>#DIV/0!</v>
      </c>
      <c r="V45" s="347" t="e">
        <f t="array" ref="V45">MMULT(MMULT(L45:U45,qinvR_),TRANSPOSE(L45:U45))</f>
        <v>#NAME?</v>
      </c>
      <c r="W45" s="328" t="e">
        <f t="shared" si="14"/>
        <v>#DIV/0!</v>
      </c>
      <c r="X45" s="324" t="e">
        <f t="shared" si="31"/>
        <v>#DIV/0!</v>
      </c>
      <c r="Y45" s="324" t="e">
        <f t="shared" si="32"/>
        <v>#NAME?</v>
      </c>
      <c r="Z45" s="324"/>
      <c r="AA45" s="340" t="s">
        <v>850</v>
      </c>
      <c r="AB45" s="340"/>
      <c r="AC45" s="340"/>
      <c r="AD45" s="340"/>
      <c r="AH45" s="330"/>
      <c r="AI45" s="330"/>
      <c r="AJ45" s="330"/>
      <c r="AK45" s="330"/>
    </row>
    <row r="46" spans="1:56" x14ac:dyDescent="0.2">
      <c r="A46" s="327">
        <f t="shared" si="17"/>
        <v>40</v>
      </c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47" t="e">
        <f t="shared" si="20"/>
        <v>#DIV/0!</v>
      </c>
      <c r="M46" s="328" t="e">
        <f t="shared" si="21"/>
        <v>#DIV/0!</v>
      </c>
      <c r="N46" s="328" t="e">
        <f t="shared" si="22"/>
        <v>#DIV/0!</v>
      </c>
      <c r="O46" s="328" t="e">
        <f t="shared" si="23"/>
        <v>#DIV/0!</v>
      </c>
      <c r="P46" s="328" t="e">
        <f t="shared" si="25"/>
        <v>#DIV/0!</v>
      </c>
      <c r="Q46" s="328" t="e">
        <f t="shared" si="26"/>
        <v>#DIV/0!</v>
      </c>
      <c r="R46" s="328" t="e">
        <f t="shared" si="27"/>
        <v>#DIV/0!</v>
      </c>
      <c r="S46" s="328" t="e">
        <f t="shared" si="28"/>
        <v>#DIV/0!</v>
      </c>
      <c r="T46" s="328" t="e">
        <f t="shared" si="29"/>
        <v>#DIV/0!</v>
      </c>
      <c r="U46" s="328" t="e">
        <f t="shared" si="30"/>
        <v>#DIV/0!</v>
      </c>
      <c r="V46" s="347" t="e">
        <f t="array" ref="V46">MMULT(MMULT(L46:U46,qinvR_),TRANSPOSE(L46:U46))</f>
        <v>#NAME?</v>
      </c>
      <c r="W46" s="328" t="e">
        <f t="shared" si="14"/>
        <v>#DIV/0!</v>
      </c>
      <c r="X46" s="324" t="e">
        <f t="shared" si="31"/>
        <v>#DIV/0!</v>
      </c>
      <c r="Y46" s="324" t="e">
        <f t="shared" si="32"/>
        <v>#NAME?</v>
      </c>
      <c r="Z46" s="324"/>
      <c r="AH46" s="330"/>
      <c r="AI46" s="330"/>
      <c r="AJ46" s="330"/>
      <c r="AK46" s="330"/>
    </row>
    <row r="47" spans="1:56" x14ac:dyDescent="0.2">
      <c r="A47" s="327">
        <f t="shared" si="17"/>
        <v>41</v>
      </c>
      <c r="B47" s="330"/>
      <c r="C47" s="330"/>
      <c r="D47" s="330"/>
      <c r="E47" s="330"/>
      <c r="F47" s="330"/>
      <c r="G47" s="330"/>
      <c r="H47" s="330"/>
      <c r="I47" s="330"/>
      <c r="J47" s="330"/>
      <c r="K47" s="330"/>
      <c r="L47" s="347" t="e">
        <f t="shared" si="20"/>
        <v>#DIV/0!</v>
      </c>
      <c r="M47" s="328" t="e">
        <f t="shared" si="21"/>
        <v>#DIV/0!</v>
      </c>
      <c r="N47" s="328" t="e">
        <f t="shared" si="22"/>
        <v>#DIV/0!</v>
      </c>
      <c r="O47" s="328" t="e">
        <f t="shared" si="23"/>
        <v>#DIV/0!</v>
      </c>
      <c r="P47" s="328" t="e">
        <f t="shared" si="25"/>
        <v>#DIV/0!</v>
      </c>
      <c r="Q47" s="328" t="e">
        <f t="shared" si="26"/>
        <v>#DIV/0!</v>
      </c>
      <c r="R47" s="328" t="e">
        <f t="shared" si="27"/>
        <v>#DIV/0!</v>
      </c>
      <c r="S47" s="328" t="e">
        <f t="shared" si="28"/>
        <v>#DIV/0!</v>
      </c>
      <c r="T47" s="328" t="e">
        <f t="shared" si="29"/>
        <v>#DIV/0!</v>
      </c>
      <c r="U47" s="328" t="e">
        <f t="shared" si="30"/>
        <v>#DIV/0!</v>
      </c>
      <c r="V47" s="347" t="e">
        <f t="array" ref="V47">MMULT(MMULT(L47:U47,qinvR_),TRANSPOSE(L47:U47))</f>
        <v>#NAME?</v>
      </c>
      <c r="W47" s="328" t="e">
        <f t="shared" si="14"/>
        <v>#DIV/0!</v>
      </c>
      <c r="X47" s="324" t="e">
        <f t="shared" si="31"/>
        <v>#DIV/0!</v>
      </c>
      <c r="Y47" s="324" t="e">
        <f t="shared" si="32"/>
        <v>#NAME?</v>
      </c>
      <c r="Z47" s="324"/>
      <c r="AA47" s="340" t="s">
        <v>851</v>
      </c>
      <c r="AB47" s="340"/>
      <c r="AC47" s="340"/>
      <c r="AD47" s="340"/>
      <c r="AH47" s="330"/>
      <c r="AI47" s="330"/>
      <c r="AJ47" s="330"/>
      <c r="AK47" s="330"/>
    </row>
    <row r="48" spans="1:56" x14ac:dyDescent="0.2">
      <c r="A48" s="327">
        <f t="shared" si="17"/>
        <v>42</v>
      </c>
      <c r="B48" s="330"/>
      <c r="C48" s="330"/>
      <c r="D48" s="330"/>
      <c r="E48" s="330"/>
      <c r="F48" s="330"/>
      <c r="G48" s="330"/>
      <c r="H48" s="330"/>
      <c r="I48" s="330"/>
      <c r="J48" s="330"/>
      <c r="K48" s="330"/>
      <c r="L48" s="347" t="e">
        <f t="shared" si="20"/>
        <v>#DIV/0!</v>
      </c>
      <c r="M48" s="328" t="e">
        <f t="shared" si="21"/>
        <v>#DIV/0!</v>
      </c>
      <c r="N48" s="328" t="e">
        <f t="shared" si="22"/>
        <v>#DIV/0!</v>
      </c>
      <c r="O48" s="328" t="e">
        <f t="shared" si="23"/>
        <v>#DIV/0!</v>
      </c>
      <c r="P48" s="328" t="e">
        <f t="shared" si="25"/>
        <v>#DIV/0!</v>
      </c>
      <c r="Q48" s="328" t="e">
        <f t="shared" si="26"/>
        <v>#DIV/0!</v>
      </c>
      <c r="R48" s="328" t="e">
        <f t="shared" si="27"/>
        <v>#DIV/0!</v>
      </c>
      <c r="S48" s="328" t="e">
        <f t="shared" si="28"/>
        <v>#DIV/0!</v>
      </c>
      <c r="T48" s="328" t="e">
        <f t="shared" si="29"/>
        <v>#DIV/0!</v>
      </c>
      <c r="U48" s="328" t="e">
        <f t="shared" si="30"/>
        <v>#DIV/0!</v>
      </c>
      <c r="V48" s="347" t="e">
        <f t="array" ref="V48">MMULT(MMULT(L48:U48,qinvR_),TRANSPOSE(L48:U48))</f>
        <v>#NAME?</v>
      </c>
      <c r="W48" s="328" t="e">
        <f t="shared" si="14"/>
        <v>#DIV/0!</v>
      </c>
      <c r="X48" s="324" t="e">
        <f t="shared" si="31"/>
        <v>#DIV/0!</v>
      </c>
      <c r="Y48" s="324" t="e">
        <f t="shared" si="32"/>
        <v>#NAME?</v>
      </c>
      <c r="Z48" s="324"/>
      <c r="AA48" s="340" t="s">
        <v>852</v>
      </c>
      <c r="AB48" s="340"/>
      <c r="AC48" s="340"/>
      <c r="AD48" s="340"/>
      <c r="AH48" s="330"/>
      <c r="AI48" s="330"/>
      <c r="AJ48" s="330"/>
      <c r="AK48" s="330"/>
    </row>
    <row r="49" spans="1:37" x14ac:dyDescent="0.2">
      <c r="A49" s="327">
        <f t="shared" si="17"/>
        <v>43</v>
      </c>
      <c r="B49" s="330"/>
      <c r="C49" s="330"/>
      <c r="D49" s="330"/>
      <c r="E49" s="330"/>
      <c r="F49" s="328"/>
      <c r="G49" s="328"/>
      <c r="H49" s="328"/>
      <c r="I49" s="328"/>
      <c r="J49" s="328"/>
      <c r="K49" s="328"/>
      <c r="L49" s="347" t="e">
        <f t="shared" si="20"/>
        <v>#DIV/0!</v>
      </c>
      <c r="M49" s="328" t="e">
        <f t="shared" si="21"/>
        <v>#DIV/0!</v>
      </c>
      <c r="N49" s="328" t="e">
        <f t="shared" si="22"/>
        <v>#DIV/0!</v>
      </c>
      <c r="O49" s="328" t="e">
        <f t="shared" si="23"/>
        <v>#DIV/0!</v>
      </c>
      <c r="P49" s="328" t="e">
        <f t="shared" si="25"/>
        <v>#DIV/0!</v>
      </c>
      <c r="Q49" s="328" t="e">
        <f t="shared" si="26"/>
        <v>#DIV/0!</v>
      </c>
      <c r="R49" s="328" t="e">
        <f t="shared" si="27"/>
        <v>#DIV/0!</v>
      </c>
      <c r="S49" s="328" t="e">
        <f t="shared" si="28"/>
        <v>#DIV/0!</v>
      </c>
      <c r="T49" s="328" t="e">
        <f t="shared" si="29"/>
        <v>#DIV/0!</v>
      </c>
      <c r="U49" s="328" t="e">
        <f t="shared" si="30"/>
        <v>#DIV/0!</v>
      </c>
      <c r="V49" s="347" t="e">
        <f t="array" ref="V49">MMULT(MMULT(L49:U49,qinvR_),TRANSPOSE(L49:U49))</f>
        <v>#NAME?</v>
      </c>
      <c r="W49" s="328" t="e">
        <f t="shared" si="14"/>
        <v>#DIV/0!</v>
      </c>
      <c r="X49" s="324" t="e">
        <f t="shared" si="31"/>
        <v>#DIV/0!</v>
      </c>
      <c r="Y49" s="324" t="e">
        <f t="shared" si="32"/>
        <v>#NAME?</v>
      </c>
      <c r="Z49" s="324"/>
      <c r="AA49" s="340" t="s">
        <v>853</v>
      </c>
      <c r="AB49" s="340"/>
      <c r="AC49" s="340"/>
      <c r="AD49" s="340"/>
      <c r="AH49" s="330"/>
      <c r="AI49" s="330"/>
      <c r="AJ49" s="330"/>
      <c r="AK49" s="330"/>
    </row>
    <row r="50" spans="1:37" x14ac:dyDescent="0.2">
      <c r="A50" s="327">
        <f t="shared" si="17"/>
        <v>44</v>
      </c>
      <c r="B50" s="330"/>
      <c r="C50" s="330"/>
      <c r="D50" s="330"/>
      <c r="E50" s="330"/>
      <c r="F50" s="328"/>
      <c r="G50" s="328"/>
      <c r="H50" s="328"/>
      <c r="I50" s="328"/>
      <c r="J50" s="328"/>
      <c r="K50" s="328"/>
      <c r="L50" s="347" t="e">
        <f t="shared" si="20"/>
        <v>#DIV/0!</v>
      </c>
      <c r="M50" s="328" t="e">
        <f t="shared" si="21"/>
        <v>#DIV/0!</v>
      </c>
      <c r="N50" s="328" t="e">
        <f t="shared" si="22"/>
        <v>#DIV/0!</v>
      </c>
      <c r="O50" s="328" t="e">
        <f t="shared" si="23"/>
        <v>#DIV/0!</v>
      </c>
      <c r="P50" s="328" t="e">
        <f t="shared" si="25"/>
        <v>#DIV/0!</v>
      </c>
      <c r="Q50" s="328" t="e">
        <f t="shared" si="26"/>
        <v>#DIV/0!</v>
      </c>
      <c r="R50" s="328" t="e">
        <f t="shared" si="27"/>
        <v>#DIV/0!</v>
      </c>
      <c r="S50" s="328" t="e">
        <f t="shared" si="28"/>
        <v>#DIV/0!</v>
      </c>
      <c r="T50" s="328" t="e">
        <f t="shared" si="29"/>
        <v>#DIV/0!</v>
      </c>
      <c r="U50" s="328" t="e">
        <f t="shared" si="30"/>
        <v>#DIV/0!</v>
      </c>
      <c r="V50" s="347" t="e">
        <f t="array" ref="V50">MMULT(MMULT(L50:U50,qinvR_),TRANSPOSE(L50:U50))</f>
        <v>#NAME?</v>
      </c>
      <c r="W50" s="328" t="e">
        <f t="shared" si="14"/>
        <v>#DIV/0!</v>
      </c>
      <c r="X50" s="324" t="e">
        <f t="shared" si="31"/>
        <v>#DIV/0!</v>
      </c>
      <c r="Y50" s="324" t="e">
        <f t="shared" si="32"/>
        <v>#NAME?</v>
      </c>
      <c r="Z50" s="324"/>
      <c r="AA50" s="340" t="s">
        <v>856</v>
      </c>
      <c r="AB50" s="340"/>
      <c r="AC50" s="340"/>
      <c r="AD50" s="340"/>
      <c r="AH50" s="330"/>
      <c r="AI50" s="330"/>
      <c r="AJ50" s="330"/>
      <c r="AK50" s="330"/>
    </row>
    <row r="51" spans="1:37" x14ac:dyDescent="0.2">
      <c r="A51" s="327">
        <f t="shared" si="17"/>
        <v>45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47" t="e">
        <f t="shared" si="20"/>
        <v>#DIV/0!</v>
      </c>
      <c r="M51" s="328" t="e">
        <f t="shared" si="21"/>
        <v>#DIV/0!</v>
      </c>
      <c r="N51" s="328" t="e">
        <f t="shared" si="22"/>
        <v>#DIV/0!</v>
      </c>
      <c r="O51" s="328" t="e">
        <f t="shared" si="23"/>
        <v>#DIV/0!</v>
      </c>
      <c r="P51" s="328" t="e">
        <f t="shared" si="25"/>
        <v>#DIV/0!</v>
      </c>
      <c r="Q51" s="328" t="e">
        <f t="shared" si="26"/>
        <v>#DIV/0!</v>
      </c>
      <c r="R51" s="328" t="e">
        <f t="shared" si="27"/>
        <v>#DIV/0!</v>
      </c>
      <c r="S51" s="328" t="e">
        <f t="shared" si="28"/>
        <v>#DIV/0!</v>
      </c>
      <c r="T51" s="328" t="e">
        <f t="shared" si="29"/>
        <v>#DIV/0!</v>
      </c>
      <c r="U51" s="328" t="e">
        <f t="shared" si="30"/>
        <v>#DIV/0!</v>
      </c>
      <c r="V51" s="347" t="e">
        <f t="array" ref="V51">MMULT(MMULT(L51:U51,qinvR_),TRANSPOSE(L51:U51))</f>
        <v>#NAME?</v>
      </c>
      <c r="W51" s="328" t="e">
        <f t="shared" si="14"/>
        <v>#DIV/0!</v>
      </c>
      <c r="X51" s="324" t="e">
        <f t="shared" si="31"/>
        <v>#DIV/0!</v>
      </c>
      <c r="Y51" s="324" t="e">
        <f t="shared" si="32"/>
        <v>#NAME?</v>
      </c>
      <c r="Z51" s="324"/>
      <c r="AH51" s="330"/>
      <c r="AI51" s="330"/>
      <c r="AJ51" s="330"/>
      <c r="AK51" s="330"/>
    </row>
    <row r="52" spans="1:37" x14ac:dyDescent="0.2">
      <c r="A52" s="327">
        <f t="shared" si="17"/>
        <v>46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47" t="e">
        <f t="shared" si="20"/>
        <v>#DIV/0!</v>
      </c>
      <c r="M52" s="328" t="e">
        <f t="shared" si="21"/>
        <v>#DIV/0!</v>
      </c>
      <c r="N52" s="328" t="e">
        <f t="shared" si="22"/>
        <v>#DIV/0!</v>
      </c>
      <c r="O52" s="328" t="e">
        <f t="shared" si="23"/>
        <v>#DIV/0!</v>
      </c>
      <c r="P52" s="328" t="e">
        <f t="shared" si="25"/>
        <v>#DIV/0!</v>
      </c>
      <c r="Q52" s="328" t="e">
        <f t="shared" si="26"/>
        <v>#DIV/0!</v>
      </c>
      <c r="R52" s="328" t="e">
        <f t="shared" si="27"/>
        <v>#DIV/0!</v>
      </c>
      <c r="S52" s="328" t="e">
        <f t="shared" si="28"/>
        <v>#DIV/0!</v>
      </c>
      <c r="T52" s="328" t="e">
        <f t="shared" si="29"/>
        <v>#DIV/0!</v>
      </c>
      <c r="U52" s="328" t="e">
        <f t="shared" si="30"/>
        <v>#DIV/0!</v>
      </c>
      <c r="V52" s="347" t="e">
        <f t="array" ref="V52">MMULT(MMULT(L52:U52,qinvR_),TRANSPOSE(L52:U52))</f>
        <v>#NAME?</v>
      </c>
      <c r="W52" s="328" t="e">
        <f t="shared" si="14"/>
        <v>#DIV/0!</v>
      </c>
      <c r="X52" s="324" t="e">
        <f t="shared" si="31"/>
        <v>#DIV/0!</v>
      </c>
      <c r="Y52" s="324" t="e">
        <f t="shared" si="32"/>
        <v>#NAME?</v>
      </c>
      <c r="Z52" s="324"/>
      <c r="AH52" s="330"/>
      <c r="AI52" s="330"/>
      <c r="AJ52" s="330"/>
      <c r="AK52" s="330"/>
    </row>
    <row r="53" spans="1:37" x14ac:dyDescent="0.2">
      <c r="A53" s="327">
        <f t="shared" si="17"/>
        <v>47</v>
      </c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47" t="e">
        <f t="shared" si="20"/>
        <v>#DIV/0!</v>
      </c>
      <c r="M53" s="328" t="e">
        <f t="shared" si="21"/>
        <v>#DIV/0!</v>
      </c>
      <c r="N53" s="328" t="e">
        <f t="shared" si="22"/>
        <v>#DIV/0!</v>
      </c>
      <c r="O53" s="328" t="e">
        <f t="shared" si="23"/>
        <v>#DIV/0!</v>
      </c>
      <c r="P53" s="328" t="e">
        <f t="shared" si="25"/>
        <v>#DIV/0!</v>
      </c>
      <c r="Q53" s="328" t="e">
        <f t="shared" si="26"/>
        <v>#DIV/0!</v>
      </c>
      <c r="R53" s="328" t="e">
        <f t="shared" si="27"/>
        <v>#DIV/0!</v>
      </c>
      <c r="S53" s="328" t="e">
        <f t="shared" si="28"/>
        <v>#DIV/0!</v>
      </c>
      <c r="T53" s="328" t="e">
        <f t="shared" si="29"/>
        <v>#DIV/0!</v>
      </c>
      <c r="U53" s="328" t="e">
        <f t="shared" si="30"/>
        <v>#DIV/0!</v>
      </c>
      <c r="V53" s="347" t="e">
        <f t="array" ref="V53">MMULT(MMULT(L53:U53,qinvR_),TRANSPOSE(L53:U53))</f>
        <v>#NAME?</v>
      </c>
      <c r="W53" s="328" t="e">
        <f t="shared" si="14"/>
        <v>#DIV/0!</v>
      </c>
      <c r="X53" s="324" t="e">
        <f t="shared" si="31"/>
        <v>#DIV/0!</v>
      </c>
      <c r="Y53" s="324" t="e">
        <f t="shared" si="32"/>
        <v>#NAME?</v>
      </c>
      <c r="Z53" s="324"/>
      <c r="AH53" s="331"/>
      <c r="AI53" s="331"/>
      <c r="AJ53" s="331"/>
      <c r="AK53" s="331"/>
    </row>
    <row r="54" spans="1:37" x14ac:dyDescent="0.2">
      <c r="A54" s="327">
        <f t="shared" si="17"/>
        <v>48</v>
      </c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47" t="e">
        <f t="shared" si="20"/>
        <v>#DIV/0!</v>
      </c>
      <c r="M54" s="328" t="e">
        <f t="shared" si="21"/>
        <v>#DIV/0!</v>
      </c>
      <c r="N54" s="328" t="e">
        <f t="shared" si="22"/>
        <v>#DIV/0!</v>
      </c>
      <c r="O54" s="328" t="e">
        <f t="shared" si="23"/>
        <v>#DIV/0!</v>
      </c>
      <c r="P54" s="328" t="e">
        <f t="shared" si="25"/>
        <v>#DIV/0!</v>
      </c>
      <c r="Q54" s="328" t="e">
        <f t="shared" si="26"/>
        <v>#DIV/0!</v>
      </c>
      <c r="R54" s="328" t="e">
        <f t="shared" si="27"/>
        <v>#DIV/0!</v>
      </c>
      <c r="S54" s="328" t="e">
        <f t="shared" si="28"/>
        <v>#DIV/0!</v>
      </c>
      <c r="T54" s="328" t="e">
        <f t="shared" si="29"/>
        <v>#DIV/0!</v>
      </c>
      <c r="U54" s="328" t="e">
        <f t="shared" si="30"/>
        <v>#DIV/0!</v>
      </c>
      <c r="V54" s="347" t="e">
        <f t="array" ref="V54">MMULT(MMULT(L54:U54,qinvR_),TRANSPOSE(L54:U54))</f>
        <v>#NAME?</v>
      </c>
      <c r="W54" s="328" t="e">
        <f t="shared" si="14"/>
        <v>#DIV/0!</v>
      </c>
      <c r="X54" s="324" t="e">
        <f t="shared" si="31"/>
        <v>#DIV/0!</v>
      </c>
      <c r="Y54" s="324" t="e">
        <f t="shared" si="32"/>
        <v>#NAME?</v>
      </c>
      <c r="Z54" s="324"/>
      <c r="AH54" s="331"/>
      <c r="AI54" s="331"/>
      <c r="AJ54" s="331"/>
      <c r="AK54" s="331"/>
    </row>
    <row r="55" spans="1:37" x14ac:dyDescent="0.2">
      <c r="A55" s="327">
        <f t="shared" si="17"/>
        <v>49</v>
      </c>
      <c r="B55" s="330"/>
      <c r="C55" s="330"/>
      <c r="D55" s="330"/>
      <c r="E55" s="330"/>
      <c r="F55" s="328"/>
      <c r="G55" s="328"/>
      <c r="H55" s="328"/>
      <c r="I55" s="328"/>
      <c r="J55" s="328"/>
      <c r="K55" s="328"/>
      <c r="L55" s="347" t="e">
        <f t="shared" si="20"/>
        <v>#DIV/0!</v>
      </c>
      <c r="M55" s="328" t="e">
        <f t="shared" si="21"/>
        <v>#DIV/0!</v>
      </c>
      <c r="N55" s="328" t="e">
        <f t="shared" si="22"/>
        <v>#DIV/0!</v>
      </c>
      <c r="O55" s="328" t="e">
        <f t="shared" si="23"/>
        <v>#DIV/0!</v>
      </c>
      <c r="P55" s="328" t="e">
        <f t="shared" si="25"/>
        <v>#DIV/0!</v>
      </c>
      <c r="Q55" s="328" t="e">
        <f t="shared" si="26"/>
        <v>#DIV/0!</v>
      </c>
      <c r="R55" s="328" t="e">
        <f t="shared" si="27"/>
        <v>#DIV/0!</v>
      </c>
      <c r="S55" s="328" t="e">
        <f t="shared" si="28"/>
        <v>#DIV/0!</v>
      </c>
      <c r="T55" s="328" t="e">
        <f t="shared" si="29"/>
        <v>#DIV/0!</v>
      </c>
      <c r="U55" s="328" t="e">
        <f t="shared" si="30"/>
        <v>#DIV/0!</v>
      </c>
      <c r="V55" s="347" t="e">
        <f t="array" ref="V55">MMULT(MMULT(L55:U55,qinvR_),TRANSPOSE(L55:U55))</f>
        <v>#NAME?</v>
      </c>
      <c r="W55" s="328" t="e">
        <f t="shared" si="14"/>
        <v>#DIV/0!</v>
      </c>
      <c r="X55" s="324" t="e">
        <f t="shared" si="31"/>
        <v>#DIV/0!</v>
      </c>
      <c r="Y55" s="324" t="e">
        <f t="shared" si="32"/>
        <v>#NAME?</v>
      </c>
      <c r="Z55" s="324"/>
      <c r="AH55" s="331"/>
      <c r="AI55" s="331"/>
      <c r="AJ55" s="331"/>
      <c r="AK55" s="331"/>
    </row>
    <row r="56" spans="1:37" x14ac:dyDescent="0.2">
      <c r="A56" s="327">
        <f t="shared" si="17"/>
        <v>50</v>
      </c>
      <c r="B56" s="330"/>
      <c r="C56" s="330"/>
      <c r="D56" s="330"/>
      <c r="E56" s="330"/>
      <c r="F56" s="328"/>
      <c r="G56" s="328"/>
      <c r="H56" s="328"/>
      <c r="I56" s="328"/>
      <c r="J56" s="328"/>
      <c r="K56" s="328"/>
      <c r="L56" s="347" t="e">
        <f t="shared" si="20"/>
        <v>#DIV/0!</v>
      </c>
      <c r="M56" s="328" t="e">
        <f t="shared" si="21"/>
        <v>#DIV/0!</v>
      </c>
      <c r="N56" s="328" t="e">
        <f t="shared" si="22"/>
        <v>#DIV/0!</v>
      </c>
      <c r="O56" s="328" t="e">
        <f t="shared" si="23"/>
        <v>#DIV/0!</v>
      </c>
      <c r="P56" s="328" t="e">
        <f t="shared" si="25"/>
        <v>#DIV/0!</v>
      </c>
      <c r="Q56" s="328" t="e">
        <f t="shared" si="26"/>
        <v>#DIV/0!</v>
      </c>
      <c r="R56" s="328" t="e">
        <f t="shared" si="27"/>
        <v>#DIV/0!</v>
      </c>
      <c r="S56" s="328" t="e">
        <f t="shared" si="28"/>
        <v>#DIV/0!</v>
      </c>
      <c r="T56" s="328" t="e">
        <f t="shared" si="29"/>
        <v>#DIV/0!</v>
      </c>
      <c r="U56" s="328" t="e">
        <f t="shared" si="30"/>
        <v>#DIV/0!</v>
      </c>
      <c r="V56" s="347" t="e">
        <f t="array" ref="V56">MMULT(MMULT(L56:U56,qinvR_),TRANSPOSE(L56:U56))</f>
        <v>#NAME?</v>
      </c>
      <c r="W56" s="328" t="e">
        <f t="shared" si="14"/>
        <v>#DIV/0!</v>
      </c>
      <c r="X56" s="324" t="e">
        <f t="shared" si="31"/>
        <v>#DIV/0!</v>
      </c>
      <c r="Y56" s="324" t="e">
        <f t="shared" si="32"/>
        <v>#NAME?</v>
      </c>
      <c r="Z56" s="324"/>
      <c r="AH56" s="331"/>
      <c r="AI56" s="331"/>
      <c r="AJ56" s="331"/>
      <c r="AK56" s="331"/>
    </row>
    <row r="57" spans="1:37" x14ac:dyDescent="0.2">
      <c r="A57" s="327">
        <f t="shared" si="17"/>
        <v>51</v>
      </c>
      <c r="B57" s="330"/>
      <c r="C57" s="330"/>
      <c r="D57" s="330"/>
      <c r="E57" s="330"/>
      <c r="F57" s="330"/>
      <c r="G57" s="330"/>
      <c r="H57" s="330"/>
      <c r="I57" s="330"/>
      <c r="J57" s="330"/>
      <c r="K57" s="330"/>
      <c r="L57" s="347" t="e">
        <f t="shared" si="20"/>
        <v>#DIV/0!</v>
      </c>
      <c r="M57" s="328" t="e">
        <f t="shared" si="21"/>
        <v>#DIV/0!</v>
      </c>
      <c r="N57" s="328" t="e">
        <f t="shared" si="22"/>
        <v>#DIV/0!</v>
      </c>
      <c r="O57" s="328" t="e">
        <f t="shared" si="23"/>
        <v>#DIV/0!</v>
      </c>
      <c r="P57" s="328" t="e">
        <f t="shared" si="25"/>
        <v>#DIV/0!</v>
      </c>
      <c r="Q57" s="328" t="e">
        <f t="shared" si="26"/>
        <v>#DIV/0!</v>
      </c>
      <c r="R57" s="328" t="e">
        <f t="shared" si="27"/>
        <v>#DIV/0!</v>
      </c>
      <c r="S57" s="328" t="e">
        <f t="shared" si="28"/>
        <v>#DIV/0!</v>
      </c>
      <c r="T57" s="328" t="e">
        <f t="shared" si="29"/>
        <v>#DIV/0!</v>
      </c>
      <c r="U57" s="328" t="e">
        <f t="shared" si="30"/>
        <v>#DIV/0!</v>
      </c>
      <c r="V57" s="347" t="e">
        <f t="array" ref="V57">MMULT(MMULT(L57:U57,qinvR_),TRANSPOSE(L57:U57))</f>
        <v>#NAME?</v>
      </c>
      <c r="W57" s="328" t="e">
        <f t="shared" si="14"/>
        <v>#DIV/0!</v>
      </c>
      <c r="X57" s="324" t="e">
        <f t="shared" si="31"/>
        <v>#DIV/0!</v>
      </c>
      <c r="Y57" s="324" t="e">
        <f t="shared" si="32"/>
        <v>#NAME?</v>
      </c>
      <c r="Z57" s="324"/>
      <c r="AH57" s="330"/>
      <c r="AI57" s="330"/>
      <c r="AJ57" s="330"/>
      <c r="AK57" s="330"/>
    </row>
    <row r="58" spans="1:37" x14ac:dyDescent="0.2">
      <c r="A58" s="327">
        <f t="shared" si="17"/>
        <v>52</v>
      </c>
      <c r="B58" s="330"/>
      <c r="C58" s="330"/>
      <c r="D58" s="330"/>
      <c r="E58" s="330"/>
      <c r="F58" s="330"/>
      <c r="G58" s="330"/>
      <c r="H58" s="330"/>
      <c r="I58" s="330"/>
      <c r="J58" s="330"/>
      <c r="K58" s="330"/>
      <c r="L58" s="347" t="e">
        <f t="shared" si="20"/>
        <v>#DIV/0!</v>
      </c>
      <c r="M58" s="328" t="e">
        <f t="shared" si="21"/>
        <v>#DIV/0!</v>
      </c>
      <c r="N58" s="328" t="e">
        <f t="shared" si="22"/>
        <v>#DIV/0!</v>
      </c>
      <c r="O58" s="328" t="e">
        <f t="shared" si="23"/>
        <v>#DIV/0!</v>
      </c>
      <c r="P58" s="328" t="e">
        <f t="shared" si="25"/>
        <v>#DIV/0!</v>
      </c>
      <c r="Q58" s="328" t="e">
        <f t="shared" si="26"/>
        <v>#DIV/0!</v>
      </c>
      <c r="R58" s="328" t="e">
        <f t="shared" si="27"/>
        <v>#DIV/0!</v>
      </c>
      <c r="S58" s="328" t="e">
        <f t="shared" si="28"/>
        <v>#DIV/0!</v>
      </c>
      <c r="T58" s="328" t="e">
        <f t="shared" si="29"/>
        <v>#DIV/0!</v>
      </c>
      <c r="U58" s="328" t="e">
        <f t="shared" si="30"/>
        <v>#DIV/0!</v>
      </c>
      <c r="V58" s="347" t="e">
        <f t="array" ref="V58">MMULT(MMULT(L58:U58,qinvR_),TRANSPOSE(L58:U58))</f>
        <v>#NAME?</v>
      </c>
      <c r="W58" s="328" t="e">
        <f t="shared" si="14"/>
        <v>#DIV/0!</v>
      </c>
      <c r="X58" s="324" t="e">
        <f t="shared" si="31"/>
        <v>#DIV/0!</v>
      </c>
      <c r="Y58" s="324" t="e">
        <f t="shared" si="32"/>
        <v>#NAME?</v>
      </c>
      <c r="Z58" s="324"/>
      <c r="AH58" s="330"/>
      <c r="AI58" s="330"/>
      <c r="AJ58" s="330"/>
      <c r="AK58" s="330"/>
    </row>
    <row r="59" spans="1:37" x14ac:dyDescent="0.2">
      <c r="A59" s="327">
        <f t="shared" si="17"/>
        <v>53</v>
      </c>
      <c r="B59" s="330"/>
      <c r="C59" s="330"/>
      <c r="D59" s="330"/>
      <c r="E59" s="330"/>
      <c r="F59" s="330"/>
      <c r="G59" s="330"/>
      <c r="H59" s="330"/>
      <c r="I59" s="330"/>
      <c r="J59" s="330"/>
      <c r="K59" s="330"/>
      <c r="L59" s="347" t="e">
        <f t="shared" si="20"/>
        <v>#DIV/0!</v>
      </c>
      <c r="M59" s="328" t="e">
        <f t="shared" si="21"/>
        <v>#DIV/0!</v>
      </c>
      <c r="N59" s="328" t="e">
        <f t="shared" si="22"/>
        <v>#DIV/0!</v>
      </c>
      <c r="O59" s="328" t="e">
        <f t="shared" si="23"/>
        <v>#DIV/0!</v>
      </c>
      <c r="P59" s="328" t="e">
        <f t="shared" si="25"/>
        <v>#DIV/0!</v>
      </c>
      <c r="Q59" s="328" t="e">
        <f t="shared" si="26"/>
        <v>#DIV/0!</v>
      </c>
      <c r="R59" s="328" t="e">
        <f t="shared" si="27"/>
        <v>#DIV/0!</v>
      </c>
      <c r="S59" s="328" t="e">
        <f t="shared" si="28"/>
        <v>#DIV/0!</v>
      </c>
      <c r="T59" s="328" t="e">
        <f t="shared" si="29"/>
        <v>#DIV/0!</v>
      </c>
      <c r="U59" s="328" t="e">
        <f t="shared" si="30"/>
        <v>#DIV/0!</v>
      </c>
      <c r="V59" s="347" t="e">
        <f t="array" ref="V59">MMULT(MMULT(L59:U59,qinvR_),TRANSPOSE(L59:U59))</f>
        <v>#NAME?</v>
      </c>
      <c r="W59" s="328" t="e">
        <f t="shared" si="14"/>
        <v>#DIV/0!</v>
      </c>
      <c r="X59" s="324" t="e">
        <f t="shared" si="31"/>
        <v>#DIV/0!</v>
      </c>
      <c r="Y59" s="324" t="e">
        <f t="shared" si="32"/>
        <v>#NAME?</v>
      </c>
      <c r="Z59" s="324"/>
      <c r="AH59" s="331"/>
      <c r="AI59" s="331"/>
      <c r="AJ59" s="331"/>
      <c r="AK59" s="331"/>
    </row>
    <row r="60" spans="1:37" x14ac:dyDescent="0.2">
      <c r="A60" s="327">
        <f t="shared" si="17"/>
        <v>54</v>
      </c>
      <c r="B60" s="330"/>
      <c r="C60" s="330"/>
      <c r="D60" s="330"/>
      <c r="E60" s="330"/>
      <c r="F60" s="330"/>
      <c r="G60" s="330"/>
      <c r="H60" s="330"/>
      <c r="I60" s="330"/>
      <c r="J60" s="330"/>
      <c r="K60" s="330"/>
      <c r="L60" s="347" t="e">
        <f t="shared" si="20"/>
        <v>#DIV/0!</v>
      </c>
      <c r="M60" s="328" t="e">
        <f t="shared" si="21"/>
        <v>#DIV/0!</v>
      </c>
      <c r="N60" s="328" t="e">
        <f t="shared" si="22"/>
        <v>#DIV/0!</v>
      </c>
      <c r="O60" s="328" t="e">
        <f t="shared" si="23"/>
        <v>#DIV/0!</v>
      </c>
      <c r="P60" s="328" t="e">
        <f t="shared" si="25"/>
        <v>#DIV/0!</v>
      </c>
      <c r="Q60" s="328" t="e">
        <f t="shared" si="26"/>
        <v>#DIV/0!</v>
      </c>
      <c r="R60" s="328" t="e">
        <f t="shared" si="27"/>
        <v>#DIV/0!</v>
      </c>
      <c r="S60" s="328" t="e">
        <f t="shared" si="28"/>
        <v>#DIV/0!</v>
      </c>
      <c r="T60" s="328" t="e">
        <f t="shared" si="29"/>
        <v>#DIV/0!</v>
      </c>
      <c r="U60" s="328" t="e">
        <f t="shared" si="30"/>
        <v>#DIV/0!</v>
      </c>
      <c r="V60" s="347" t="e">
        <f t="array" ref="V60">MMULT(MMULT(L60:U60,qinvR_),TRANSPOSE(L60:U60))</f>
        <v>#NAME?</v>
      </c>
      <c r="W60" s="328" t="e">
        <f t="shared" si="14"/>
        <v>#DIV/0!</v>
      </c>
      <c r="X60" s="324" t="e">
        <f t="shared" si="31"/>
        <v>#DIV/0!</v>
      </c>
      <c r="Y60" s="324" t="e">
        <f t="shared" si="32"/>
        <v>#NAME?</v>
      </c>
      <c r="Z60" s="324"/>
      <c r="AH60" s="331"/>
      <c r="AI60" s="331"/>
      <c r="AJ60" s="331"/>
      <c r="AK60" s="331"/>
    </row>
    <row r="61" spans="1:37" x14ac:dyDescent="0.2">
      <c r="A61" s="327">
        <f t="shared" si="17"/>
        <v>55</v>
      </c>
      <c r="B61" s="330"/>
      <c r="C61" s="330"/>
      <c r="D61" s="330"/>
      <c r="E61" s="330"/>
      <c r="F61" s="328"/>
      <c r="G61" s="328"/>
      <c r="H61" s="328"/>
      <c r="I61" s="328"/>
      <c r="J61" s="328"/>
      <c r="K61" s="328"/>
      <c r="L61" s="347" t="e">
        <f t="shared" si="20"/>
        <v>#DIV/0!</v>
      </c>
      <c r="M61" s="328" t="e">
        <f t="shared" si="21"/>
        <v>#DIV/0!</v>
      </c>
      <c r="N61" s="328" t="e">
        <f t="shared" si="22"/>
        <v>#DIV/0!</v>
      </c>
      <c r="O61" s="328" t="e">
        <f t="shared" si="23"/>
        <v>#DIV/0!</v>
      </c>
      <c r="P61" s="328" t="e">
        <f t="shared" si="25"/>
        <v>#DIV/0!</v>
      </c>
      <c r="Q61" s="328" t="e">
        <f t="shared" si="26"/>
        <v>#DIV/0!</v>
      </c>
      <c r="R61" s="328" t="e">
        <f t="shared" si="27"/>
        <v>#DIV/0!</v>
      </c>
      <c r="S61" s="328" t="e">
        <f t="shared" si="28"/>
        <v>#DIV/0!</v>
      </c>
      <c r="T61" s="328" t="e">
        <f t="shared" si="29"/>
        <v>#DIV/0!</v>
      </c>
      <c r="U61" s="328" t="e">
        <f t="shared" si="30"/>
        <v>#DIV/0!</v>
      </c>
      <c r="V61" s="347" t="e">
        <f t="array" ref="V61">MMULT(MMULT(L61:U61,qinvR_),TRANSPOSE(L61:U61))</f>
        <v>#NAME?</v>
      </c>
      <c r="W61" s="328" t="e">
        <f t="shared" si="14"/>
        <v>#DIV/0!</v>
      </c>
      <c r="X61" s="324" t="e">
        <f t="shared" si="31"/>
        <v>#DIV/0!</v>
      </c>
      <c r="Y61" s="324" t="e">
        <f t="shared" si="32"/>
        <v>#NAME?</v>
      </c>
      <c r="Z61" s="324"/>
      <c r="AH61" s="331"/>
      <c r="AI61" s="331"/>
      <c r="AJ61" s="331"/>
      <c r="AK61" s="331"/>
    </row>
    <row r="62" spans="1:37" x14ac:dyDescent="0.2">
      <c r="A62" s="327">
        <f t="shared" si="17"/>
        <v>56</v>
      </c>
      <c r="B62" s="330"/>
      <c r="C62" s="330"/>
      <c r="D62" s="330"/>
      <c r="E62" s="330"/>
      <c r="F62" s="328"/>
      <c r="G62" s="328"/>
      <c r="H62" s="328"/>
      <c r="I62" s="328"/>
      <c r="J62" s="328"/>
      <c r="K62" s="328"/>
      <c r="L62" s="347" t="e">
        <f t="shared" si="20"/>
        <v>#DIV/0!</v>
      </c>
      <c r="M62" s="328" t="e">
        <f t="shared" si="21"/>
        <v>#DIV/0!</v>
      </c>
      <c r="N62" s="328" t="e">
        <f t="shared" si="22"/>
        <v>#DIV/0!</v>
      </c>
      <c r="O62" s="328" t="e">
        <f t="shared" si="23"/>
        <v>#DIV/0!</v>
      </c>
      <c r="P62" s="328" t="e">
        <f t="shared" si="25"/>
        <v>#DIV/0!</v>
      </c>
      <c r="Q62" s="328" t="e">
        <f t="shared" si="26"/>
        <v>#DIV/0!</v>
      </c>
      <c r="R62" s="328" t="e">
        <f t="shared" si="27"/>
        <v>#DIV/0!</v>
      </c>
      <c r="S62" s="328" t="e">
        <f t="shared" si="28"/>
        <v>#DIV/0!</v>
      </c>
      <c r="T62" s="328" t="e">
        <f t="shared" si="29"/>
        <v>#DIV/0!</v>
      </c>
      <c r="U62" s="328" t="e">
        <f t="shared" si="30"/>
        <v>#DIV/0!</v>
      </c>
      <c r="V62" s="347" t="e">
        <f t="array" ref="V62">MMULT(MMULT(L62:U62,qinvR_),TRANSPOSE(L62:U62))</f>
        <v>#NAME?</v>
      </c>
      <c r="W62" s="328" t="e">
        <f t="shared" si="14"/>
        <v>#DIV/0!</v>
      </c>
      <c r="X62" s="324" t="e">
        <f t="shared" si="31"/>
        <v>#DIV/0!</v>
      </c>
      <c r="Y62" s="324" t="e">
        <f t="shared" si="32"/>
        <v>#NAME?</v>
      </c>
      <c r="Z62" s="324"/>
      <c r="AH62" s="331"/>
      <c r="AI62" s="331"/>
      <c r="AJ62" s="331"/>
      <c r="AK62" s="331"/>
    </row>
    <row r="63" spans="1:37" x14ac:dyDescent="0.2">
      <c r="A63" s="327">
        <f t="shared" si="17"/>
        <v>57</v>
      </c>
      <c r="B63" s="330"/>
      <c r="C63" s="330"/>
      <c r="D63" s="330"/>
      <c r="E63" s="330"/>
      <c r="F63" s="330"/>
      <c r="G63" s="330"/>
      <c r="H63" s="330"/>
      <c r="I63" s="330"/>
      <c r="J63" s="330"/>
      <c r="K63" s="330"/>
      <c r="L63" s="347" t="e">
        <f t="shared" si="20"/>
        <v>#DIV/0!</v>
      </c>
      <c r="M63" s="328" t="e">
        <f t="shared" si="21"/>
        <v>#DIV/0!</v>
      </c>
      <c r="N63" s="328" t="e">
        <f t="shared" si="22"/>
        <v>#DIV/0!</v>
      </c>
      <c r="O63" s="328" t="e">
        <f t="shared" si="23"/>
        <v>#DIV/0!</v>
      </c>
      <c r="P63" s="328" t="e">
        <f t="shared" si="25"/>
        <v>#DIV/0!</v>
      </c>
      <c r="Q63" s="328" t="e">
        <f t="shared" si="26"/>
        <v>#DIV/0!</v>
      </c>
      <c r="R63" s="328" t="e">
        <f t="shared" si="27"/>
        <v>#DIV/0!</v>
      </c>
      <c r="S63" s="328" t="e">
        <f t="shared" si="28"/>
        <v>#DIV/0!</v>
      </c>
      <c r="T63" s="328" t="e">
        <f t="shared" si="29"/>
        <v>#DIV/0!</v>
      </c>
      <c r="U63" s="328" t="e">
        <f t="shared" si="30"/>
        <v>#DIV/0!</v>
      </c>
      <c r="V63" s="347" t="e">
        <f t="array" ref="V63">MMULT(MMULT(L63:U63,qinvR_),TRANSPOSE(L63:U63))</f>
        <v>#NAME?</v>
      </c>
      <c r="W63" s="328" t="e">
        <f t="shared" si="14"/>
        <v>#DIV/0!</v>
      </c>
      <c r="X63" s="324" t="e">
        <f t="shared" si="31"/>
        <v>#DIV/0!</v>
      </c>
      <c r="Y63" s="324" t="e">
        <f t="shared" si="32"/>
        <v>#NAME?</v>
      </c>
      <c r="Z63" s="324"/>
    </row>
    <row r="64" spans="1:37" x14ac:dyDescent="0.2">
      <c r="A64" s="327">
        <f t="shared" si="17"/>
        <v>58</v>
      </c>
      <c r="B64" s="330"/>
      <c r="C64" s="330"/>
      <c r="D64" s="330"/>
      <c r="E64" s="330"/>
      <c r="F64" s="330"/>
      <c r="G64" s="330"/>
      <c r="H64" s="330"/>
      <c r="I64" s="330"/>
      <c r="J64" s="330"/>
      <c r="K64" s="330"/>
      <c r="L64" s="347" t="e">
        <f t="shared" si="20"/>
        <v>#DIV/0!</v>
      </c>
      <c r="M64" s="328" t="e">
        <f t="shared" si="21"/>
        <v>#DIV/0!</v>
      </c>
      <c r="N64" s="328" t="e">
        <f t="shared" si="22"/>
        <v>#DIV/0!</v>
      </c>
      <c r="O64" s="328" t="e">
        <f t="shared" si="23"/>
        <v>#DIV/0!</v>
      </c>
      <c r="P64" s="328" t="e">
        <f t="shared" si="25"/>
        <v>#DIV/0!</v>
      </c>
      <c r="Q64" s="328" t="e">
        <f t="shared" si="26"/>
        <v>#DIV/0!</v>
      </c>
      <c r="R64" s="328" t="e">
        <f t="shared" si="27"/>
        <v>#DIV/0!</v>
      </c>
      <c r="S64" s="328" t="e">
        <f t="shared" si="28"/>
        <v>#DIV/0!</v>
      </c>
      <c r="T64" s="328" t="e">
        <f t="shared" si="29"/>
        <v>#DIV/0!</v>
      </c>
      <c r="U64" s="328" t="e">
        <f t="shared" si="30"/>
        <v>#DIV/0!</v>
      </c>
      <c r="V64" s="347" t="e">
        <f t="array" ref="V64">MMULT(MMULT(L64:U64,qinvR_),TRANSPOSE(L64:U64))</f>
        <v>#NAME?</v>
      </c>
      <c r="W64" s="328" t="e">
        <f t="shared" si="14"/>
        <v>#DIV/0!</v>
      </c>
      <c r="X64" s="324" t="e">
        <f t="shared" si="31"/>
        <v>#DIV/0!</v>
      </c>
      <c r="Y64" s="324" t="e">
        <f t="shared" si="32"/>
        <v>#NAME?</v>
      </c>
      <c r="Z64" s="324"/>
    </row>
    <row r="65" spans="1:26" x14ac:dyDescent="0.2">
      <c r="A65" s="327">
        <f t="shared" si="17"/>
        <v>59</v>
      </c>
      <c r="B65" s="330"/>
      <c r="C65" s="330"/>
      <c r="D65" s="330"/>
      <c r="E65" s="330"/>
      <c r="F65" s="330"/>
      <c r="G65" s="330"/>
      <c r="H65" s="330"/>
      <c r="I65" s="330"/>
      <c r="J65" s="330"/>
      <c r="K65" s="330"/>
      <c r="L65" s="347" t="e">
        <f t="shared" si="20"/>
        <v>#DIV/0!</v>
      </c>
      <c r="M65" s="328" t="e">
        <f t="shared" si="21"/>
        <v>#DIV/0!</v>
      </c>
      <c r="N65" s="328" t="e">
        <f t="shared" si="22"/>
        <v>#DIV/0!</v>
      </c>
      <c r="O65" s="328" t="e">
        <f t="shared" si="23"/>
        <v>#DIV/0!</v>
      </c>
      <c r="P65" s="328" t="e">
        <f t="shared" si="25"/>
        <v>#DIV/0!</v>
      </c>
      <c r="Q65" s="328" t="e">
        <f t="shared" si="26"/>
        <v>#DIV/0!</v>
      </c>
      <c r="R65" s="328" t="e">
        <f t="shared" si="27"/>
        <v>#DIV/0!</v>
      </c>
      <c r="S65" s="328" t="e">
        <f t="shared" si="28"/>
        <v>#DIV/0!</v>
      </c>
      <c r="T65" s="328" t="e">
        <f t="shared" si="29"/>
        <v>#DIV/0!</v>
      </c>
      <c r="U65" s="328" t="e">
        <f t="shared" si="30"/>
        <v>#DIV/0!</v>
      </c>
      <c r="V65" s="347" t="e">
        <f t="array" ref="V65">MMULT(MMULT(L65:U65,qinvR_),TRANSPOSE(L65:U65))</f>
        <v>#NAME?</v>
      </c>
      <c r="W65" s="328" t="e">
        <f t="shared" si="14"/>
        <v>#DIV/0!</v>
      </c>
      <c r="X65" s="324" t="e">
        <f t="shared" si="31"/>
        <v>#DIV/0!</v>
      </c>
      <c r="Y65" s="324" t="e">
        <f t="shared" si="32"/>
        <v>#NAME?</v>
      </c>
      <c r="Z65" s="324"/>
    </row>
    <row r="66" spans="1:26" x14ac:dyDescent="0.2">
      <c r="A66" s="327">
        <f t="shared" si="17"/>
        <v>60</v>
      </c>
      <c r="B66" s="330"/>
      <c r="C66" s="330"/>
      <c r="D66" s="330"/>
      <c r="E66" s="330"/>
      <c r="F66" s="330"/>
      <c r="G66" s="330"/>
      <c r="H66" s="330"/>
      <c r="I66" s="330"/>
      <c r="J66" s="330"/>
      <c r="K66" s="330"/>
      <c r="L66" s="347" t="e">
        <f t="shared" si="20"/>
        <v>#DIV/0!</v>
      </c>
      <c r="M66" s="328" t="e">
        <f t="shared" si="21"/>
        <v>#DIV/0!</v>
      </c>
      <c r="N66" s="328" t="e">
        <f t="shared" si="22"/>
        <v>#DIV/0!</v>
      </c>
      <c r="O66" s="328" t="e">
        <f t="shared" si="23"/>
        <v>#DIV/0!</v>
      </c>
      <c r="P66" s="328" t="e">
        <f t="shared" si="25"/>
        <v>#DIV/0!</v>
      </c>
      <c r="Q66" s="328" t="e">
        <f t="shared" si="26"/>
        <v>#DIV/0!</v>
      </c>
      <c r="R66" s="328" t="e">
        <f t="shared" si="27"/>
        <v>#DIV/0!</v>
      </c>
      <c r="S66" s="328" t="e">
        <f t="shared" si="28"/>
        <v>#DIV/0!</v>
      </c>
      <c r="T66" s="328" t="e">
        <f t="shared" si="29"/>
        <v>#DIV/0!</v>
      </c>
      <c r="U66" s="328" t="e">
        <f t="shared" si="30"/>
        <v>#DIV/0!</v>
      </c>
      <c r="V66" s="347" t="e">
        <f t="array" ref="V66">MMULT(MMULT(L66:U66,qinvR_),TRANSPOSE(L66:U66))</f>
        <v>#NAME?</v>
      </c>
      <c r="W66" s="328" t="e">
        <f t="shared" si="14"/>
        <v>#DIV/0!</v>
      </c>
      <c r="X66" s="324" t="e">
        <f t="shared" si="31"/>
        <v>#DIV/0!</v>
      </c>
      <c r="Y66" s="324" t="e">
        <f t="shared" si="32"/>
        <v>#NAME?</v>
      </c>
      <c r="Z66" s="324"/>
    </row>
    <row r="67" spans="1:26" x14ac:dyDescent="0.2">
      <c r="A67" s="327">
        <f t="shared" si="17"/>
        <v>61</v>
      </c>
      <c r="B67" s="330"/>
      <c r="C67" s="330"/>
      <c r="D67" s="330"/>
      <c r="E67" s="330"/>
      <c r="F67" s="328"/>
      <c r="G67" s="328"/>
      <c r="H67" s="328"/>
      <c r="I67" s="328"/>
      <c r="J67" s="328"/>
      <c r="K67" s="328"/>
      <c r="L67" s="347" t="e">
        <f t="shared" si="20"/>
        <v>#DIV/0!</v>
      </c>
      <c r="M67" s="328" t="e">
        <f t="shared" si="21"/>
        <v>#DIV/0!</v>
      </c>
      <c r="N67" s="328" t="e">
        <f t="shared" si="22"/>
        <v>#DIV/0!</v>
      </c>
      <c r="O67" s="328" t="e">
        <f t="shared" si="23"/>
        <v>#DIV/0!</v>
      </c>
      <c r="P67" s="328" t="e">
        <f t="shared" si="25"/>
        <v>#DIV/0!</v>
      </c>
      <c r="Q67" s="328" t="e">
        <f t="shared" si="26"/>
        <v>#DIV/0!</v>
      </c>
      <c r="R67" s="328" t="e">
        <f t="shared" si="27"/>
        <v>#DIV/0!</v>
      </c>
      <c r="S67" s="328" t="e">
        <f t="shared" si="28"/>
        <v>#DIV/0!</v>
      </c>
      <c r="T67" s="328" t="e">
        <f t="shared" si="29"/>
        <v>#DIV/0!</v>
      </c>
      <c r="U67" s="328" t="e">
        <f t="shared" si="30"/>
        <v>#DIV/0!</v>
      </c>
      <c r="V67" s="347" t="e">
        <f t="array" ref="V67">MMULT(MMULT(L67:U67,qinvR_),TRANSPOSE(L67:U67))</f>
        <v>#NAME?</v>
      </c>
      <c r="W67" s="328" t="e">
        <f t="shared" si="14"/>
        <v>#DIV/0!</v>
      </c>
      <c r="X67" s="324" t="e">
        <f t="shared" si="31"/>
        <v>#DIV/0!</v>
      </c>
      <c r="Y67" s="324" t="e">
        <f t="shared" si="32"/>
        <v>#NAME?</v>
      </c>
      <c r="Z67" s="324"/>
    </row>
    <row r="68" spans="1:26" x14ac:dyDescent="0.2">
      <c r="A68" s="327">
        <f t="shared" si="17"/>
        <v>62</v>
      </c>
      <c r="B68" s="330"/>
      <c r="C68" s="330"/>
      <c r="D68" s="330"/>
      <c r="E68" s="330"/>
      <c r="F68" s="328"/>
      <c r="G68" s="328"/>
      <c r="H68" s="328"/>
      <c r="I68" s="328"/>
      <c r="J68" s="328"/>
      <c r="K68" s="328"/>
      <c r="L68" s="347" t="e">
        <f t="shared" si="20"/>
        <v>#DIV/0!</v>
      </c>
      <c r="M68" s="328" t="e">
        <f t="shared" si="21"/>
        <v>#DIV/0!</v>
      </c>
      <c r="N68" s="328" t="e">
        <f t="shared" si="22"/>
        <v>#DIV/0!</v>
      </c>
      <c r="O68" s="328" t="e">
        <f t="shared" si="23"/>
        <v>#DIV/0!</v>
      </c>
      <c r="P68" s="328" t="e">
        <f t="shared" si="25"/>
        <v>#DIV/0!</v>
      </c>
      <c r="Q68" s="328" t="e">
        <f t="shared" si="26"/>
        <v>#DIV/0!</v>
      </c>
      <c r="R68" s="328" t="e">
        <f t="shared" si="27"/>
        <v>#DIV/0!</v>
      </c>
      <c r="S68" s="328" t="e">
        <f t="shared" si="28"/>
        <v>#DIV/0!</v>
      </c>
      <c r="T68" s="328" t="e">
        <f t="shared" si="29"/>
        <v>#DIV/0!</v>
      </c>
      <c r="U68" s="328" t="e">
        <f t="shared" si="30"/>
        <v>#DIV/0!</v>
      </c>
      <c r="V68" s="347" t="e">
        <f t="array" ref="V68">MMULT(MMULT(L68:U68,qinvR_),TRANSPOSE(L68:U68))</f>
        <v>#NAME?</v>
      </c>
      <c r="W68" s="328" t="e">
        <f t="shared" si="14"/>
        <v>#DIV/0!</v>
      </c>
      <c r="X68" s="324" t="e">
        <f t="shared" si="31"/>
        <v>#DIV/0!</v>
      </c>
      <c r="Y68" s="324" t="e">
        <f t="shared" si="32"/>
        <v>#NAME?</v>
      </c>
      <c r="Z68" s="324"/>
    </row>
    <row r="69" spans="1:26" x14ac:dyDescent="0.2">
      <c r="A69" s="327">
        <f t="shared" si="17"/>
        <v>63</v>
      </c>
      <c r="B69" s="330"/>
      <c r="C69" s="330"/>
      <c r="D69" s="330"/>
      <c r="E69" s="330"/>
      <c r="F69" s="330"/>
      <c r="G69" s="330"/>
      <c r="H69" s="330"/>
      <c r="I69" s="330"/>
      <c r="J69" s="330"/>
      <c r="K69" s="330"/>
      <c r="L69" s="347" t="e">
        <f t="shared" si="20"/>
        <v>#DIV/0!</v>
      </c>
      <c r="M69" s="328" t="e">
        <f t="shared" si="21"/>
        <v>#DIV/0!</v>
      </c>
      <c r="N69" s="328" t="e">
        <f t="shared" si="22"/>
        <v>#DIV/0!</v>
      </c>
      <c r="O69" s="328" t="e">
        <f t="shared" si="23"/>
        <v>#DIV/0!</v>
      </c>
      <c r="P69" s="328" t="e">
        <f t="shared" si="25"/>
        <v>#DIV/0!</v>
      </c>
      <c r="Q69" s="328" t="e">
        <f t="shared" si="26"/>
        <v>#DIV/0!</v>
      </c>
      <c r="R69" s="328" t="e">
        <f t="shared" si="27"/>
        <v>#DIV/0!</v>
      </c>
      <c r="S69" s="328" t="e">
        <f t="shared" si="28"/>
        <v>#DIV/0!</v>
      </c>
      <c r="T69" s="328" t="e">
        <f t="shared" si="29"/>
        <v>#DIV/0!</v>
      </c>
      <c r="U69" s="328" t="e">
        <f t="shared" si="30"/>
        <v>#DIV/0!</v>
      </c>
      <c r="V69" s="347" t="e">
        <f t="array" ref="V69">MMULT(MMULT(L69:U69,qinvR_),TRANSPOSE(L69:U69))</f>
        <v>#NAME?</v>
      </c>
      <c r="W69" s="328" t="e">
        <f t="shared" si="14"/>
        <v>#DIV/0!</v>
      </c>
      <c r="X69" s="324" t="e">
        <f t="shared" si="31"/>
        <v>#DIV/0!</v>
      </c>
      <c r="Y69" s="324" t="e">
        <f t="shared" si="32"/>
        <v>#NAME?</v>
      </c>
      <c r="Z69" s="324"/>
    </row>
    <row r="70" spans="1:26" x14ac:dyDescent="0.2">
      <c r="A70" s="327">
        <f t="shared" si="17"/>
        <v>64</v>
      </c>
      <c r="B70" s="330"/>
      <c r="C70" s="330"/>
      <c r="D70" s="330"/>
      <c r="E70" s="330"/>
      <c r="F70" s="330"/>
      <c r="G70" s="330"/>
      <c r="H70" s="330"/>
      <c r="I70" s="330"/>
      <c r="J70" s="330"/>
      <c r="K70" s="330"/>
      <c r="L70" s="347" t="e">
        <f t="shared" si="20"/>
        <v>#DIV/0!</v>
      </c>
      <c r="M70" s="328" t="e">
        <f t="shared" si="21"/>
        <v>#DIV/0!</v>
      </c>
      <c r="N70" s="328" t="e">
        <f t="shared" si="22"/>
        <v>#DIV/0!</v>
      </c>
      <c r="O70" s="328" t="e">
        <f t="shared" si="23"/>
        <v>#DIV/0!</v>
      </c>
      <c r="P70" s="328" t="e">
        <f t="shared" si="25"/>
        <v>#DIV/0!</v>
      </c>
      <c r="Q70" s="328" t="e">
        <f t="shared" si="26"/>
        <v>#DIV/0!</v>
      </c>
      <c r="R70" s="328" t="e">
        <f t="shared" si="27"/>
        <v>#DIV/0!</v>
      </c>
      <c r="S70" s="328" t="e">
        <f t="shared" si="28"/>
        <v>#DIV/0!</v>
      </c>
      <c r="T70" s="328" t="e">
        <f t="shared" si="29"/>
        <v>#DIV/0!</v>
      </c>
      <c r="U70" s="328" t="e">
        <f t="shared" si="30"/>
        <v>#DIV/0!</v>
      </c>
      <c r="V70" s="347" t="e">
        <f t="array" ref="V70">MMULT(MMULT(L70:U70,qinvR_),TRANSPOSE(L70:U70))</f>
        <v>#NAME?</v>
      </c>
      <c r="W70" s="328" t="e">
        <f t="shared" si="14"/>
        <v>#DIV/0!</v>
      </c>
      <c r="X70" s="324" t="e">
        <f t="shared" si="31"/>
        <v>#DIV/0!</v>
      </c>
      <c r="Y70" s="324" t="e">
        <f t="shared" si="32"/>
        <v>#NAME?</v>
      </c>
      <c r="Z70" s="324"/>
    </row>
    <row r="71" spans="1:26" x14ac:dyDescent="0.2">
      <c r="A71" s="327">
        <f t="shared" si="17"/>
        <v>65</v>
      </c>
      <c r="B71" s="330"/>
      <c r="C71" s="330"/>
      <c r="D71" s="330"/>
      <c r="E71" s="330"/>
      <c r="F71" s="330"/>
      <c r="G71" s="330"/>
      <c r="H71" s="330"/>
      <c r="I71" s="330"/>
      <c r="J71" s="330"/>
      <c r="K71" s="330"/>
      <c r="L71" s="347" t="e">
        <f t="shared" si="20"/>
        <v>#DIV/0!</v>
      </c>
      <c r="M71" s="328" t="e">
        <f t="shared" si="21"/>
        <v>#DIV/0!</v>
      </c>
      <c r="N71" s="328" t="e">
        <f t="shared" si="22"/>
        <v>#DIV/0!</v>
      </c>
      <c r="O71" s="328" t="e">
        <f t="shared" si="23"/>
        <v>#DIV/0!</v>
      </c>
      <c r="P71" s="328" t="e">
        <f t="shared" si="25"/>
        <v>#DIV/0!</v>
      </c>
      <c r="Q71" s="328" t="e">
        <f t="shared" si="26"/>
        <v>#DIV/0!</v>
      </c>
      <c r="R71" s="328" t="e">
        <f t="shared" si="27"/>
        <v>#DIV/0!</v>
      </c>
      <c r="S71" s="328" t="e">
        <f t="shared" si="28"/>
        <v>#DIV/0!</v>
      </c>
      <c r="T71" s="328" t="e">
        <f t="shared" si="29"/>
        <v>#DIV/0!</v>
      </c>
      <c r="U71" s="328" t="e">
        <f t="shared" si="30"/>
        <v>#DIV/0!</v>
      </c>
      <c r="V71" s="347" t="e">
        <f t="array" ref="V71">MMULT(MMULT(L71:U71,qinvR_),TRANSPOSE(L71:U71))</f>
        <v>#NAME?</v>
      </c>
      <c r="W71" s="328" t="e">
        <f t="shared" ref="W71:W134" si="33">(A71-0.5)/qN_</f>
        <v>#DIV/0!</v>
      </c>
      <c r="X71" s="324" t="e">
        <f t="shared" si="31"/>
        <v>#DIV/0!</v>
      </c>
      <c r="Y71" s="324" t="e">
        <f t="shared" si="32"/>
        <v>#NAME?</v>
      </c>
      <c r="Z71" s="324"/>
    </row>
    <row r="72" spans="1:26" x14ac:dyDescent="0.2">
      <c r="A72" s="327">
        <f t="shared" si="17"/>
        <v>66</v>
      </c>
      <c r="B72" s="330"/>
      <c r="C72" s="330"/>
      <c r="D72" s="330"/>
      <c r="E72" s="330"/>
      <c r="F72" s="330"/>
      <c r="G72" s="330"/>
      <c r="H72" s="330"/>
      <c r="I72" s="330"/>
      <c r="J72" s="330"/>
      <c r="K72" s="330"/>
      <c r="L72" s="347" t="e">
        <f t="shared" si="20"/>
        <v>#DIV/0!</v>
      </c>
      <c r="M72" s="328" t="e">
        <f t="shared" si="21"/>
        <v>#DIV/0!</v>
      </c>
      <c r="N72" s="328" t="e">
        <f t="shared" si="22"/>
        <v>#DIV/0!</v>
      </c>
      <c r="O72" s="328" t="e">
        <f t="shared" si="23"/>
        <v>#DIV/0!</v>
      </c>
      <c r="P72" s="328" t="e">
        <f t="shared" si="25"/>
        <v>#DIV/0!</v>
      </c>
      <c r="Q72" s="328" t="e">
        <f t="shared" si="26"/>
        <v>#DIV/0!</v>
      </c>
      <c r="R72" s="328" t="e">
        <f t="shared" si="27"/>
        <v>#DIV/0!</v>
      </c>
      <c r="S72" s="328" t="e">
        <f t="shared" si="28"/>
        <v>#DIV/0!</v>
      </c>
      <c r="T72" s="328" t="e">
        <f t="shared" si="29"/>
        <v>#DIV/0!</v>
      </c>
      <c r="U72" s="328" t="e">
        <f t="shared" si="30"/>
        <v>#DIV/0!</v>
      </c>
      <c r="V72" s="347" t="e">
        <f t="array" ref="V72">MMULT(MMULT(L72:U72,qinvR_),TRANSPOSE(L72:U72))</f>
        <v>#NAME?</v>
      </c>
      <c r="W72" s="328" t="e">
        <f t="shared" si="33"/>
        <v>#DIV/0!</v>
      </c>
      <c r="X72" s="324" t="e">
        <f t="shared" si="31"/>
        <v>#DIV/0!</v>
      </c>
      <c r="Y72" s="324" t="e">
        <f t="shared" si="32"/>
        <v>#NAME?</v>
      </c>
      <c r="Z72" s="324"/>
    </row>
    <row r="73" spans="1:26" x14ac:dyDescent="0.2">
      <c r="A73" s="327">
        <f t="shared" ref="A73:A136" si="34">A72+1</f>
        <v>67</v>
      </c>
      <c r="B73" s="330"/>
      <c r="C73" s="330"/>
      <c r="D73" s="330"/>
      <c r="E73" s="330"/>
      <c r="F73" s="328"/>
      <c r="G73" s="328"/>
      <c r="H73" s="328"/>
      <c r="I73" s="328"/>
      <c r="J73" s="328"/>
      <c r="K73" s="328"/>
      <c r="L73" s="347" t="e">
        <f t="shared" si="20"/>
        <v>#DIV/0!</v>
      </c>
      <c r="M73" s="328" t="e">
        <f t="shared" si="21"/>
        <v>#DIV/0!</v>
      </c>
      <c r="N73" s="328" t="e">
        <f t="shared" si="22"/>
        <v>#DIV/0!</v>
      </c>
      <c r="O73" s="328" t="e">
        <f t="shared" si="23"/>
        <v>#DIV/0!</v>
      </c>
      <c r="P73" s="328" t="e">
        <f t="shared" si="25"/>
        <v>#DIV/0!</v>
      </c>
      <c r="Q73" s="328" t="e">
        <f t="shared" si="26"/>
        <v>#DIV/0!</v>
      </c>
      <c r="R73" s="328" t="e">
        <f t="shared" si="27"/>
        <v>#DIV/0!</v>
      </c>
      <c r="S73" s="328" t="e">
        <f t="shared" si="28"/>
        <v>#DIV/0!</v>
      </c>
      <c r="T73" s="328" t="e">
        <f t="shared" si="29"/>
        <v>#DIV/0!</v>
      </c>
      <c r="U73" s="328" t="e">
        <f t="shared" si="30"/>
        <v>#DIV/0!</v>
      </c>
      <c r="V73" s="347" t="e">
        <f t="array" ref="V73">MMULT(MMULT(L73:U73,qinvR_),TRANSPOSE(L73:U73))</f>
        <v>#NAME?</v>
      </c>
      <c r="W73" s="328" t="e">
        <f t="shared" si="33"/>
        <v>#DIV/0!</v>
      </c>
      <c r="X73" s="324" t="e">
        <f t="shared" si="31"/>
        <v>#DIV/0!</v>
      </c>
      <c r="Y73" s="324" t="e">
        <f t="shared" si="32"/>
        <v>#NAME?</v>
      </c>
      <c r="Z73" s="324"/>
    </row>
    <row r="74" spans="1:26" x14ac:dyDescent="0.2">
      <c r="A74" s="327">
        <f t="shared" si="34"/>
        <v>68</v>
      </c>
      <c r="B74" s="330"/>
      <c r="C74" s="330"/>
      <c r="D74" s="330"/>
      <c r="E74" s="330"/>
      <c r="F74" s="328"/>
      <c r="G74" s="328"/>
      <c r="H74" s="328"/>
      <c r="I74" s="328"/>
      <c r="J74" s="328"/>
      <c r="K74" s="328"/>
      <c r="L74" s="347" t="e">
        <f t="shared" si="20"/>
        <v>#DIV/0!</v>
      </c>
      <c r="M74" s="328" t="e">
        <f t="shared" si="21"/>
        <v>#DIV/0!</v>
      </c>
      <c r="N74" s="328" t="e">
        <f t="shared" si="22"/>
        <v>#DIV/0!</v>
      </c>
      <c r="O74" s="328" t="e">
        <f t="shared" si="23"/>
        <v>#DIV/0!</v>
      </c>
      <c r="P74" s="328" t="e">
        <f t="shared" si="25"/>
        <v>#DIV/0!</v>
      </c>
      <c r="Q74" s="328" t="e">
        <f t="shared" si="26"/>
        <v>#DIV/0!</v>
      </c>
      <c r="R74" s="328" t="e">
        <f t="shared" si="27"/>
        <v>#DIV/0!</v>
      </c>
      <c r="S74" s="328" t="e">
        <f t="shared" si="28"/>
        <v>#DIV/0!</v>
      </c>
      <c r="T74" s="328" t="e">
        <f t="shared" si="29"/>
        <v>#DIV/0!</v>
      </c>
      <c r="U74" s="328" t="e">
        <f t="shared" si="30"/>
        <v>#DIV/0!</v>
      </c>
      <c r="V74" s="347" t="e">
        <f t="array" ref="V74">MMULT(MMULT(L74:U74,qinvR_),TRANSPOSE(L74:U74))</f>
        <v>#NAME?</v>
      </c>
      <c r="W74" s="328" t="e">
        <f t="shared" si="33"/>
        <v>#DIV/0!</v>
      </c>
      <c r="X74" s="324" t="e">
        <f t="shared" si="31"/>
        <v>#DIV/0!</v>
      </c>
      <c r="Y74" s="324" t="e">
        <f t="shared" si="32"/>
        <v>#NAME?</v>
      </c>
      <c r="Z74" s="324"/>
    </row>
    <row r="75" spans="1:26" x14ac:dyDescent="0.2">
      <c r="A75" s="327">
        <f t="shared" si="34"/>
        <v>69</v>
      </c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L75" s="347" t="e">
        <f t="shared" si="20"/>
        <v>#DIV/0!</v>
      </c>
      <c r="M75" s="328" t="e">
        <f t="shared" si="21"/>
        <v>#DIV/0!</v>
      </c>
      <c r="N75" s="328" t="e">
        <f t="shared" si="22"/>
        <v>#DIV/0!</v>
      </c>
      <c r="O75" s="328" t="e">
        <f t="shared" si="23"/>
        <v>#DIV/0!</v>
      </c>
      <c r="P75" s="328" t="e">
        <f t="shared" si="25"/>
        <v>#DIV/0!</v>
      </c>
      <c r="Q75" s="328" t="e">
        <f t="shared" si="26"/>
        <v>#DIV/0!</v>
      </c>
      <c r="R75" s="328" t="e">
        <f t="shared" si="27"/>
        <v>#DIV/0!</v>
      </c>
      <c r="S75" s="328" t="e">
        <f t="shared" si="28"/>
        <v>#DIV/0!</v>
      </c>
      <c r="T75" s="328" t="e">
        <f t="shared" si="29"/>
        <v>#DIV/0!</v>
      </c>
      <c r="U75" s="328" t="e">
        <f t="shared" si="30"/>
        <v>#DIV/0!</v>
      </c>
      <c r="V75" s="347" t="e">
        <f t="array" ref="V75">MMULT(MMULT(L75:U75,qinvR_),TRANSPOSE(L75:U75))</f>
        <v>#NAME?</v>
      </c>
      <c r="W75" s="328" t="e">
        <f t="shared" si="33"/>
        <v>#DIV/0!</v>
      </c>
      <c r="X75" s="324" t="e">
        <f t="shared" si="31"/>
        <v>#DIV/0!</v>
      </c>
      <c r="Y75" s="324" t="e">
        <f t="shared" si="32"/>
        <v>#NAME?</v>
      </c>
      <c r="Z75" s="324"/>
    </row>
    <row r="76" spans="1:26" x14ac:dyDescent="0.2">
      <c r="A76" s="327">
        <f t="shared" si="34"/>
        <v>70</v>
      </c>
      <c r="B76" s="330"/>
      <c r="C76" s="330"/>
      <c r="D76" s="330"/>
      <c r="E76" s="330"/>
      <c r="F76" s="330"/>
      <c r="G76" s="330"/>
      <c r="H76" s="330"/>
      <c r="I76" s="330"/>
      <c r="J76" s="330"/>
      <c r="K76" s="330"/>
      <c r="L76" s="347" t="e">
        <f t="shared" si="20"/>
        <v>#DIV/0!</v>
      </c>
      <c r="M76" s="328" t="e">
        <f t="shared" si="21"/>
        <v>#DIV/0!</v>
      </c>
      <c r="N76" s="328" t="e">
        <f t="shared" si="22"/>
        <v>#DIV/0!</v>
      </c>
      <c r="O76" s="328" t="e">
        <f t="shared" si="23"/>
        <v>#DIV/0!</v>
      </c>
      <c r="P76" s="328" t="e">
        <f t="shared" si="25"/>
        <v>#DIV/0!</v>
      </c>
      <c r="Q76" s="328" t="e">
        <f t="shared" si="26"/>
        <v>#DIV/0!</v>
      </c>
      <c r="R76" s="328" t="e">
        <f t="shared" si="27"/>
        <v>#DIV/0!</v>
      </c>
      <c r="S76" s="328" t="e">
        <f t="shared" si="28"/>
        <v>#DIV/0!</v>
      </c>
      <c r="T76" s="328" t="e">
        <f t="shared" si="29"/>
        <v>#DIV/0!</v>
      </c>
      <c r="U76" s="328" t="e">
        <f t="shared" si="30"/>
        <v>#DIV/0!</v>
      </c>
      <c r="V76" s="347" t="e">
        <f t="array" ref="V76">MMULT(MMULT(L76:U76,qinvR_),TRANSPOSE(L76:U76))</f>
        <v>#NAME?</v>
      </c>
      <c r="W76" s="328" t="e">
        <f t="shared" si="33"/>
        <v>#DIV/0!</v>
      </c>
      <c r="X76" s="324" t="e">
        <f t="shared" si="31"/>
        <v>#DIV/0!</v>
      </c>
      <c r="Y76" s="324" t="e">
        <f t="shared" si="32"/>
        <v>#NAME?</v>
      </c>
      <c r="Z76" s="324"/>
    </row>
    <row r="77" spans="1:26" x14ac:dyDescent="0.2">
      <c r="A77" s="327">
        <f t="shared" si="34"/>
        <v>71</v>
      </c>
      <c r="B77" s="330"/>
      <c r="C77" s="330"/>
      <c r="D77" s="330"/>
      <c r="E77" s="330"/>
      <c r="F77" s="330"/>
      <c r="G77" s="330"/>
      <c r="H77" s="330"/>
      <c r="I77" s="330"/>
      <c r="J77" s="330"/>
      <c r="K77" s="330"/>
      <c r="L77" s="347" t="e">
        <f t="shared" si="20"/>
        <v>#DIV/0!</v>
      </c>
      <c r="M77" s="328" t="e">
        <f t="shared" si="21"/>
        <v>#DIV/0!</v>
      </c>
      <c r="N77" s="328" t="e">
        <f t="shared" si="22"/>
        <v>#DIV/0!</v>
      </c>
      <c r="O77" s="328" t="e">
        <f t="shared" si="23"/>
        <v>#DIV/0!</v>
      </c>
      <c r="P77" s="328" t="e">
        <f t="shared" si="25"/>
        <v>#DIV/0!</v>
      </c>
      <c r="Q77" s="328" t="e">
        <f t="shared" si="26"/>
        <v>#DIV/0!</v>
      </c>
      <c r="R77" s="328" t="e">
        <f t="shared" si="27"/>
        <v>#DIV/0!</v>
      </c>
      <c r="S77" s="328" t="e">
        <f t="shared" si="28"/>
        <v>#DIV/0!</v>
      </c>
      <c r="T77" s="328" t="e">
        <f t="shared" si="29"/>
        <v>#DIV/0!</v>
      </c>
      <c r="U77" s="328" t="e">
        <f t="shared" si="30"/>
        <v>#DIV/0!</v>
      </c>
      <c r="V77" s="347" t="e">
        <f t="array" ref="V77">MMULT(MMULT(L77:U77,qinvR_),TRANSPOSE(L77:U77))</f>
        <v>#NAME?</v>
      </c>
      <c r="W77" s="328" t="e">
        <f t="shared" si="33"/>
        <v>#DIV/0!</v>
      </c>
      <c r="X77" s="324" t="e">
        <f t="shared" si="31"/>
        <v>#DIV/0!</v>
      </c>
      <c r="Y77" s="324" t="e">
        <f t="shared" si="32"/>
        <v>#NAME?</v>
      </c>
      <c r="Z77" s="324"/>
    </row>
    <row r="78" spans="1:26" x14ac:dyDescent="0.2">
      <c r="A78" s="327">
        <f t="shared" si="34"/>
        <v>72</v>
      </c>
      <c r="B78" s="330"/>
      <c r="C78" s="330"/>
      <c r="D78" s="330"/>
      <c r="E78" s="330"/>
      <c r="F78" s="330"/>
      <c r="G78" s="330"/>
      <c r="H78" s="330"/>
      <c r="I78" s="330"/>
      <c r="J78" s="330"/>
      <c r="K78" s="330"/>
      <c r="L78" s="347" t="e">
        <f t="shared" si="20"/>
        <v>#DIV/0!</v>
      </c>
      <c r="M78" s="328" t="e">
        <f t="shared" si="21"/>
        <v>#DIV/0!</v>
      </c>
      <c r="N78" s="328" t="e">
        <f t="shared" si="22"/>
        <v>#DIV/0!</v>
      </c>
      <c r="O78" s="328" t="e">
        <f t="shared" si="23"/>
        <v>#DIV/0!</v>
      </c>
      <c r="P78" s="328" t="e">
        <f t="shared" si="25"/>
        <v>#DIV/0!</v>
      </c>
      <c r="Q78" s="328" t="e">
        <f t="shared" si="26"/>
        <v>#DIV/0!</v>
      </c>
      <c r="R78" s="328" t="e">
        <f t="shared" si="27"/>
        <v>#DIV/0!</v>
      </c>
      <c r="S78" s="328" t="e">
        <f t="shared" si="28"/>
        <v>#DIV/0!</v>
      </c>
      <c r="T78" s="328" t="e">
        <f t="shared" si="29"/>
        <v>#DIV/0!</v>
      </c>
      <c r="U78" s="328" t="e">
        <f t="shared" si="30"/>
        <v>#DIV/0!</v>
      </c>
      <c r="V78" s="347" t="e">
        <f t="array" ref="V78">MMULT(MMULT(L78:U78,qinvR_),TRANSPOSE(L78:U78))</f>
        <v>#NAME?</v>
      </c>
      <c r="W78" s="328" t="e">
        <f t="shared" si="33"/>
        <v>#DIV/0!</v>
      </c>
      <c r="X78" s="324" t="e">
        <f t="shared" si="31"/>
        <v>#DIV/0!</v>
      </c>
      <c r="Y78" s="324" t="e">
        <f t="shared" si="32"/>
        <v>#NAME?</v>
      </c>
      <c r="Z78" s="324"/>
    </row>
    <row r="79" spans="1:26" x14ac:dyDescent="0.2">
      <c r="A79" s="327">
        <f t="shared" si="34"/>
        <v>73</v>
      </c>
      <c r="B79" s="328"/>
      <c r="C79" s="328"/>
      <c r="D79" s="328"/>
      <c r="E79" s="328"/>
      <c r="F79" s="328"/>
      <c r="G79" s="328"/>
      <c r="H79" s="328"/>
      <c r="I79" s="328"/>
      <c r="J79" s="328"/>
      <c r="K79" s="328"/>
      <c r="L79" s="347" t="e">
        <f t="shared" si="20"/>
        <v>#DIV/0!</v>
      </c>
      <c r="M79" s="328" t="e">
        <f t="shared" si="21"/>
        <v>#DIV/0!</v>
      </c>
      <c r="N79" s="328" t="e">
        <f t="shared" si="22"/>
        <v>#DIV/0!</v>
      </c>
      <c r="O79" s="328" t="e">
        <f t="shared" si="23"/>
        <v>#DIV/0!</v>
      </c>
      <c r="P79" s="328" t="e">
        <f t="shared" si="25"/>
        <v>#DIV/0!</v>
      </c>
      <c r="Q79" s="328" t="e">
        <f t="shared" si="26"/>
        <v>#DIV/0!</v>
      </c>
      <c r="R79" s="328" t="e">
        <f t="shared" si="27"/>
        <v>#DIV/0!</v>
      </c>
      <c r="S79" s="328" t="e">
        <f t="shared" si="28"/>
        <v>#DIV/0!</v>
      </c>
      <c r="T79" s="328" t="e">
        <f t="shared" si="29"/>
        <v>#DIV/0!</v>
      </c>
      <c r="U79" s="328" t="e">
        <f t="shared" si="30"/>
        <v>#DIV/0!</v>
      </c>
      <c r="V79" s="347" t="e">
        <f t="array" ref="V79">MMULT(MMULT(L79:U79,qinvR_),TRANSPOSE(L79:U79))</f>
        <v>#NAME?</v>
      </c>
      <c r="W79" s="328" t="e">
        <f t="shared" si="33"/>
        <v>#DIV/0!</v>
      </c>
      <c r="X79" s="324" t="e">
        <f t="shared" si="31"/>
        <v>#DIV/0!</v>
      </c>
      <c r="Y79" s="324" t="e">
        <f t="shared" si="32"/>
        <v>#NAME?</v>
      </c>
      <c r="Z79" s="324"/>
    </row>
    <row r="80" spans="1:26" x14ac:dyDescent="0.2">
      <c r="A80" s="327">
        <f t="shared" si="34"/>
        <v>74</v>
      </c>
      <c r="B80" s="328"/>
      <c r="C80" s="328"/>
      <c r="D80" s="328"/>
      <c r="E80" s="328"/>
      <c r="F80" s="328"/>
      <c r="G80" s="328"/>
      <c r="H80" s="328"/>
      <c r="I80" s="328"/>
      <c r="J80" s="328"/>
      <c r="K80" s="328"/>
      <c r="L80" s="347" t="e">
        <f t="shared" si="20"/>
        <v>#DIV/0!</v>
      </c>
      <c r="M80" s="328" t="e">
        <f t="shared" si="21"/>
        <v>#DIV/0!</v>
      </c>
      <c r="N80" s="328" t="e">
        <f t="shared" si="22"/>
        <v>#DIV/0!</v>
      </c>
      <c r="O80" s="328" t="e">
        <f t="shared" si="23"/>
        <v>#DIV/0!</v>
      </c>
      <c r="P80" s="328" t="e">
        <f t="shared" si="25"/>
        <v>#DIV/0!</v>
      </c>
      <c r="Q80" s="328" t="e">
        <f t="shared" si="26"/>
        <v>#DIV/0!</v>
      </c>
      <c r="R80" s="328" t="e">
        <f t="shared" si="27"/>
        <v>#DIV/0!</v>
      </c>
      <c r="S80" s="328" t="e">
        <f t="shared" si="28"/>
        <v>#DIV/0!</v>
      </c>
      <c r="T80" s="328" t="e">
        <f t="shared" si="29"/>
        <v>#DIV/0!</v>
      </c>
      <c r="U80" s="328" t="e">
        <f t="shared" si="30"/>
        <v>#DIV/0!</v>
      </c>
      <c r="V80" s="347" t="e">
        <f t="array" ref="V80">MMULT(MMULT(L80:U80,qinvR_),TRANSPOSE(L80:U80))</f>
        <v>#NAME?</v>
      </c>
      <c r="W80" s="328" t="e">
        <f t="shared" si="33"/>
        <v>#DIV/0!</v>
      </c>
      <c r="X80" s="324" t="e">
        <f t="shared" si="31"/>
        <v>#DIV/0!</v>
      </c>
      <c r="Y80" s="324" t="e">
        <f t="shared" si="32"/>
        <v>#NAME?</v>
      </c>
      <c r="Z80" s="324"/>
    </row>
    <row r="81" spans="1:26" x14ac:dyDescent="0.2">
      <c r="A81" s="327">
        <f t="shared" si="34"/>
        <v>75</v>
      </c>
      <c r="B81" s="328"/>
      <c r="C81" s="328"/>
      <c r="D81" s="328"/>
      <c r="E81" s="328"/>
      <c r="F81" s="328"/>
      <c r="G81" s="328"/>
      <c r="H81" s="328"/>
      <c r="I81" s="328"/>
      <c r="J81" s="328"/>
      <c r="K81" s="328"/>
      <c r="L81" s="347" t="e">
        <f t="shared" si="20"/>
        <v>#DIV/0!</v>
      </c>
      <c r="M81" s="328" t="e">
        <f t="shared" si="21"/>
        <v>#DIV/0!</v>
      </c>
      <c r="N81" s="328" t="e">
        <f t="shared" si="22"/>
        <v>#DIV/0!</v>
      </c>
      <c r="O81" s="328" t="e">
        <f t="shared" si="23"/>
        <v>#DIV/0!</v>
      </c>
      <c r="P81" s="328" t="e">
        <f t="shared" si="25"/>
        <v>#DIV/0!</v>
      </c>
      <c r="Q81" s="328" t="e">
        <f t="shared" si="26"/>
        <v>#DIV/0!</v>
      </c>
      <c r="R81" s="328" t="e">
        <f t="shared" si="27"/>
        <v>#DIV/0!</v>
      </c>
      <c r="S81" s="328" t="e">
        <f t="shared" si="28"/>
        <v>#DIV/0!</v>
      </c>
      <c r="T81" s="328" t="e">
        <f t="shared" si="29"/>
        <v>#DIV/0!</v>
      </c>
      <c r="U81" s="328" t="e">
        <f t="shared" si="30"/>
        <v>#DIV/0!</v>
      </c>
      <c r="V81" s="347" t="e">
        <f t="array" ref="V81">MMULT(MMULT(L81:U81,qinvR_),TRANSPOSE(L81:U81))</f>
        <v>#NAME?</v>
      </c>
      <c r="W81" s="328" t="e">
        <f t="shared" si="33"/>
        <v>#DIV/0!</v>
      </c>
      <c r="X81" s="324" t="e">
        <f t="shared" si="31"/>
        <v>#DIV/0!</v>
      </c>
      <c r="Y81" s="324" t="e">
        <f t="shared" si="32"/>
        <v>#NAME?</v>
      </c>
      <c r="Z81" s="324"/>
    </row>
    <row r="82" spans="1:26" x14ac:dyDescent="0.2">
      <c r="A82" s="327">
        <f t="shared" si="34"/>
        <v>76</v>
      </c>
      <c r="B82" s="328"/>
      <c r="C82" s="328"/>
      <c r="D82" s="328"/>
      <c r="E82" s="328"/>
      <c r="F82" s="328"/>
      <c r="G82" s="328"/>
      <c r="H82" s="328"/>
      <c r="I82" s="328"/>
      <c r="J82" s="328"/>
      <c r="K82" s="328"/>
      <c r="L82" s="347" t="e">
        <f t="shared" si="20"/>
        <v>#DIV/0!</v>
      </c>
      <c r="M82" s="328" t="e">
        <f t="shared" si="21"/>
        <v>#DIV/0!</v>
      </c>
      <c r="N82" s="328" t="e">
        <f t="shared" si="22"/>
        <v>#DIV/0!</v>
      </c>
      <c r="O82" s="328" t="e">
        <f t="shared" si="23"/>
        <v>#DIV/0!</v>
      </c>
      <c r="P82" s="328" t="e">
        <f t="shared" si="25"/>
        <v>#DIV/0!</v>
      </c>
      <c r="Q82" s="328" t="e">
        <f t="shared" si="26"/>
        <v>#DIV/0!</v>
      </c>
      <c r="R82" s="328" t="e">
        <f t="shared" si="27"/>
        <v>#DIV/0!</v>
      </c>
      <c r="S82" s="328" t="e">
        <f t="shared" si="28"/>
        <v>#DIV/0!</v>
      </c>
      <c r="T82" s="328" t="e">
        <f t="shared" si="29"/>
        <v>#DIV/0!</v>
      </c>
      <c r="U82" s="328" t="e">
        <f t="shared" si="30"/>
        <v>#DIV/0!</v>
      </c>
      <c r="V82" s="347" t="e">
        <f t="array" ref="V82">MMULT(MMULT(L82:U82,qinvR_),TRANSPOSE(L82:U82))</f>
        <v>#NAME?</v>
      </c>
      <c r="W82" s="328" t="e">
        <f t="shared" si="33"/>
        <v>#DIV/0!</v>
      </c>
      <c r="X82" s="324" t="e">
        <f t="shared" si="31"/>
        <v>#DIV/0!</v>
      </c>
      <c r="Y82" s="324" t="e">
        <f t="shared" si="32"/>
        <v>#NAME?</v>
      </c>
      <c r="Z82" s="324"/>
    </row>
    <row r="83" spans="1:26" x14ac:dyDescent="0.2">
      <c r="A83" s="327">
        <f t="shared" si="34"/>
        <v>77</v>
      </c>
      <c r="B83" s="328"/>
      <c r="C83" s="328"/>
      <c r="D83" s="328"/>
      <c r="E83" s="328"/>
      <c r="F83" s="328"/>
      <c r="G83" s="328"/>
      <c r="H83" s="328"/>
      <c r="I83" s="328"/>
      <c r="J83" s="328"/>
      <c r="K83" s="328"/>
      <c r="L83" s="347" t="e">
        <f t="shared" si="20"/>
        <v>#DIV/0!</v>
      </c>
      <c r="M83" s="328" t="e">
        <f t="shared" si="21"/>
        <v>#DIV/0!</v>
      </c>
      <c r="N83" s="328" t="e">
        <f t="shared" si="22"/>
        <v>#DIV/0!</v>
      </c>
      <c r="O83" s="328" t="e">
        <f t="shared" si="23"/>
        <v>#DIV/0!</v>
      </c>
      <c r="P83" s="328" t="e">
        <f t="shared" si="25"/>
        <v>#DIV/0!</v>
      </c>
      <c r="Q83" s="328" t="e">
        <f t="shared" si="26"/>
        <v>#DIV/0!</v>
      </c>
      <c r="R83" s="328" t="e">
        <f t="shared" si="27"/>
        <v>#DIV/0!</v>
      </c>
      <c r="S83" s="328" t="e">
        <f t="shared" si="28"/>
        <v>#DIV/0!</v>
      </c>
      <c r="T83" s="328" t="e">
        <f t="shared" si="29"/>
        <v>#DIV/0!</v>
      </c>
      <c r="U83" s="328" t="e">
        <f t="shared" si="30"/>
        <v>#DIV/0!</v>
      </c>
      <c r="V83" s="347" t="e">
        <f t="array" ref="V83">MMULT(MMULT(L83:U83,qinvR_),TRANSPOSE(L83:U83))</f>
        <v>#NAME?</v>
      </c>
      <c r="W83" s="328" t="e">
        <f t="shared" si="33"/>
        <v>#DIV/0!</v>
      </c>
      <c r="X83" s="324" t="e">
        <f t="shared" si="31"/>
        <v>#DIV/0!</v>
      </c>
      <c r="Y83" s="324" t="e">
        <f t="shared" si="32"/>
        <v>#NAME?</v>
      </c>
      <c r="Z83" s="324"/>
    </row>
    <row r="84" spans="1:26" x14ac:dyDescent="0.2">
      <c r="A84" s="327">
        <f t="shared" si="34"/>
        <v>78</v>
      </c>
      <c r="B84" s="328"/>
      <c r="C84" s="328"/>
      <c r="D84" s="328"/>
      <c r="E84" s="328"/>
      <c r="F84" s="328"/>
      <c r="G84" s="328"/>
      <c r="H84" s="328"/>
      <c r="I84" s="328"/>
      <c r="J84" s="328"/>
      <c r="K84" s="328"/>
      <c r="L84" s="347" t="e">
        <f t="shared" si="20"/>
        <v>#DIV/0!</v>
      </c>
      <c r="M84" s="328" t="e">
        <f t="shared" si="21"/>
        <v>#DIV/0!</v>
      </c>
      <c r="N84" s="328" t="e">
        <f t="shared" si="22"/>
        <v>#DIV/0!</v>
      </c>
      <c r="O84" s="328" t="e">
        <f t="shared" si="23"/>
        <v>#DIV/0!</v>
      </c>
      <c r="P84" s="328" t="e">
        <f t="shared" si="25"/>
        <v>#DIV/0!</v>
      </c>
      <c r="Q84" s="328" t="e">
        <f t="shared" si="26"/>
        <v>#DIV/0!</v>
      </c>
      <c r="R84" s="328" t="e">
        <f t="shared" si="27"/>
        <v>#DIV/0!</v>
      </c>
      <c r="S84" s="328" t="e">
        <f t="shared" si="28"/>
        <v>#DIV/0!</v>
      </c>
      <c r="T84" s="328" t="e">
        <f t="shared" si="29"/>
        <v>#DIV/0!</v>
      </c>
      <c r="U84" s="328" t="e">
        <f t="shared" si="30"/>
        <v>#DIV/0!</v>
      </c>
      <c r="V84" s="347" t="e">
        <f t="array" ref="V84">MMULT(MMULT(L84:U84,qinvR_),TRANSPOSE(L84:U84))</f>
        <v>#NAME?</v>
      </c>
      <c r="W84" s="328" t="e">
        <f t="shared" si="33"/>
        <v>#DIV/0!</v>
      </c>
      <c r="X84" s="324" t="e">
        <f t="shared" si="31"/>
        <v>#DIV/0!</v>
      </c>
      <c r="Y84" s="324" t="e">
        <f t="shared" si="32"/>
        <v>#NAME?</v>
      </c>
      <c r="Z84" s="324"/>
    </row>
    <row r="85" spans="1:26" x14ac:dyDescent="0.2">
      <c r="A85" s="327">
        <f t="shared" si="34"/>
        <v>79</v>
      </c>
      <c r="B85" s="328"/>
      <c r="C85" s="328"/>
      <c r="D85" s="328"/>
      <c r="E85" s="328"/>
      <c r="F85" s="328"/>
      <c r="G85" s="328"/>
      <c r="H85" s="328"/>
      <c r="I85" s="328"/>
      <c r="J85" s="328"/>
      <c r="K85" s="328"/>
      <c r="L85" s="347" t="e">
        <f t="shared" si="20"/>
        <v>#DIV/0!</v>
      </c>
      <c r="M85" s="328" t="e">
        <f t="shared" si="21"/>
        <v>#DIV/0!</v>
      </c>
      <c r="N85" s="328" t="e">
        <f t="shared" si="22"/>
        <v>#DIV/0!</v>
      </c>
      <c r="O85" s="328" t="e">
        <f t="shared" si="23"/>
        <v>#DIV/0!</v>
      </c>
      <c r="P85" s="328" t="e">
        <f t="shared" si="25"/>
        <v>#DIV/0!</v>
      </c>
      <c r="Q85" s="328" t="e">
        <f t="shared" si="26"/>
        <v>#DIV/0!</v>
      </c>
      <c r="R85" s="328" t="e">
        <f t="shared" si="27"/>
        <v>#DIV/0!</v>
      </c>
      <c r="S85" s="328" t="e">
        <f t="shared" si="28"/>
        <v>#DIV/0!</v>
      </c>
      <c r="T85" s="328" t="e">
        <f t="shared" si="29"/>
        <v>#DIV/0!</v>
      </c>
      <c r="U85" s="328" t="e">
        <f t="shared" si="30"/>
        <v>#DIV/0!</v>
      </c>
      <c r="V85" s="347" t="e">
        <f t="array" ref="V85">MMULT(MMULT(L85:U85,qinvR_),TRANSPOSE(L85:U85))</f>
        <v>#NAME?</v>
      </c>
      <c r="W85" s="328" t="e">
        <f t="shared" si="33"/>
        <v>#DIV/0!</v>
      </c>
      <c r="X85" s="324" t="e">
        <f t="shared" si="31"/>
        <v>#DIV/0!</v>
      </c>
      <c r="Y85" s="324" t="e">
        <f t="shared" si="32"/>
        <v>#NAME?</v>
      </c>
      <c r="Z85" s="324"/>
    </row>
    <row r="86" spans="1:26" x14ac:dyDescent="0.2">
      <c r="A86" s="327">
        <f t="shared" si="34"/>
        <v>80</v>
      </c>
      <c r="B86" s="328"/>
      <c r="C86" s="328"/>
      <c r="D86" s="328"/>
      <c r="E86" s="328"/>
      <c r="F86" s="328"/>
      <c r="G86" s="328"/>
      <c r="H86" s="328"/>
      <c r="I86" s="328"/>
      <c r="J86" s="328"/>
      <c r="K86" s="328"/>
      <c r="L86" s="347" t="e">
        <f t="shared" si="20"/>
        <v>#DIV/0!</v>
      </c>
      <c r="M86" s="328" t="e">
        <f t="shared" si="21"/>
        <v>#DIV/0!</v>
      </c>
      <c r="N86" s="328" t="e">
        <f t="shared" si="22"/>
        <v>#DIV/0!</v>
      </c>
      <c r="O86" s="328" t="e">
        <f t="shared" si="23"/>
        <v>#DIV/0!</v>
      </c>
      <c r="P86" s="328" t="e">
        <f t="shared" si="25"/>
        <v>#DIV/0!</v>
      </c>
      <c r="Q86" s="328" t="e">
        <f t="shared" si="26"/>
        <v>#DIV/0!</v>
      </c>
      <c r="R86" s="328" t="e">
        <f t="shared" si="27"/>
        <v>#DIV/0!</v>
      </c>
      <c r="S86" s="328" t="e">
        <f t="shared" si="28"/>
        <v>#DIV/0!</v>
      </c>
      <c r="T86" s="328" t="e">
        <f t="shared" si="29"/>
        <v>#DIV/0!</v>
      </c>
      <c r="U86" s="328" t="e">
        <f t="shared" si="30"/>
        <v>#DIV/0!</v>
      </c>
      <c r="V86" s="347" t="e">
        <f t="array" ref="V86">MMULT(MMULT(L86:U86,qinvR_),TRANSPOSE(L86:U86))</f>
        <v>#NAME?</v>
      </c>
      <c r="W86" s="328" t="e">
        <f t="shared" si="33"/>
        <v>#DIV/0!</v>
      </c>
      <c r="X86" s="324" t="e">
        <f t="shared" si="31"/>
        <v>#DIV/0!</v>
      </c>
      <c r="Y86" s="324" t="e">
        <f t="shared" si="32"/>
        <v>#NAME?</v>
      </c>
      <c r="Z86" s="324"/>
    </row>
    <row r="87" spans="1:26" x14ac:dyDescent="0.2">
      <c r="A87" s="327">
        <f t="shared" si="34"/>
        <v>81</v>
      </c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47" t="e">
        <f t="shared" si="20"/>
        <v>#DIV/0!</v>
      </c>
      <c r="M87" s="328" t="e">
        <f t="shared" si="21"/>
        <v>#DIV/0!</v>
      </c>
      <c r="N87" s="328" t="e">
        <f t="shared" si="22"/>
        <v>#DIV/0!</v>
      </c>
      <c r="O87" s="328" t="e">
        <f t="shared" si="23"/>
        <v>#DIV/0!</v>
      </c>
      <c r="P87" s="328" t="e">
        <f t="shared" si="25"/>
        <v>#DIV/0!</v>
      </c>
      <c r="Q87" s="328" t="e">
        <f t="shared" si="26"/>
        <v>#DIV/0!</v>
      </c>
      <c r="R87" s="328" t="e">
        <f t="shared" si="27"/>
        <v>#DIV/0!</v>
      </c>
      <c r="S87" s="328" t="e">
        <f t="shared" si="28"/>
        <v>#DIV/0!</v>
      </c>
      <c r="T87" s="328" t="e">
        <f t="shared" si="29"/>
        <v>#DIV/0!</v>
      </c>
      <c r="U87" s="328" t="e">
        <f t="shared" si="30"/>
        <v>#DIV/0!</v>
      </c>
      <c r="V87" s="347" t="e">
        <f t="array" ref="V87">MMULT(MMULT(L87:U87,qinvR_),TRANSPOSE(L87:U87))</f>
        <v>#NAME?</v>
      </c>
      <c r="W87" s="328" t="e">
        <f t="shared" si="33"/>
        <v>#DIV/0!</v>
      </c>
      <c r="X87" s="324" t="e">
        <f t="shared" si="31"/>
        <v>#DIV/0!</v>
      </c>
      <c r="Y87" s="324" t="e">
        <f t="shared" si="32"/>
        <v>#NAME?</v>
      </c>
      <c r="Z87" s="324"/>
    </row>
    <row r="88" spans="1:26" x14ac:dyDescent="0.2">
      <c r="A88" s="327">
        <f t="shared" si="34"/>
        <v>82</v>
      </c>
      <c r="B88" s="328"/>
      <c r="C88" s="328"/>
      <c r="D88" s="328"/>
      <c r="E88" s="328"/>
      <c r="F88" s="328"/>
      <c r="G88" s="328"/>
      <c r="H88" s="328"/>
      <c r="I88" s="328"/>
      <c r="J88" s="328"/>
      <c r="K88" s="328"/>
      <c r="L88" s="347" t="e">
        <f t="shared" si="20"/>
        <v>#DIV/0!</v>
      </c>
      <c r="M88" s="328" t="e">
        <f t="shared" si="21"/>
        <v>#DIV/0!</v>
      </c>
      <c r="N88" s="328" t="e">
        <f t="shared" si="22"/>
        <v>#DIV/0!</v>
      </c>
      <c r="O88" s="328" t="e">
        <f t="shared" si="23"/>
        <v>#DIV/0!</v>
      </c>
      <c r="P88" s="328" t="e">
        <f t="shared" si="25"/>
        <v>#DIV/0!</v>
      </c>
      <c r="Q88" s="328" t="e">
        <f t="shared" si="26"/>
        <v>#DIV/0!</v>
      </c>
      <c r="R88" s="328" t="e">
        <f t="shared" si="27"/>
        <v>#DIV/0!</v>
      </c>
      <c r="S88" s="328" t="e">
        <f t="shared" si="28"/>
        <v>#DIV/0!</v>
      </c>
      <c r="T88" s="328" t="e">
        <f t="shared" si="29"/>
        <v>#DIV/0!</v>
      </c>
      <c r="U88" s="328" t="e">
        <f t="shared" si="30"/>
        <v>#DIV/0!</v>
      </c>
      <c r="V88" s="347" t="e">
        <f t="array" ref="V88">MMULT(MMULT(L88:U88,qinvR_),TRANSPOSE(L88:U88))</f>
        <v>#NAME?</v>
      </c>
      <c r="W88" s="328" t="e">
        <f t="shared" si="33"/>
        <v>#DIV/0!</v>
      </c>
      <c r="X88" s="324" t="e">
        <f t="shared" si="31"/>
        <v>#DIV/0!</v>
      </c>
      <c r="Y88" s="324" t="e">
        <f t="shared" si="32"/>
        <v>#NAME?</v>
      </c>
      <c r="Z88" s="324"/>
    </row>
    <row r="89" spans="1:26" x14ac:dyDescent="0.2">
      <c r="A89" s="327">
        <f t="shared" si="34"/>
        <v>83</v>
      </c>
      <c r="B89" s="328"/>
      <c r="C89" s="328"/>
      <c r="D89" s="328"/>
      <c r="E89" s="328"/>
      <c r="F89" s="328"/>
      <c r="G89" s="328"/>
      <c r="H89" s="328"/>
      <c r="I89" s="328"/>
      <c r="J89" s="328"/>
      <c r="K89" s="328"/>
      <c r="L89" s="347" t="e">
        <f t="shared" si="20"/>
        <v>#DIV/0!</v>
      </c>
      <c r="M89" s="328" t="e">
        <f t="shared" si="21"/>
        <v>#DIV/0!</v>
      </c>
      <c r="N89" s="328" t="e">
        <f t="shared" si="22"/>
        <v>#DIV/0!</v>
      </c>
      <c r="O89" s="328" t="e">
        <f t="shared" si="23"/>
        <v>#DIV/0!</v>
      </c>
      <c r="P89" s="328" t="e">
        <f t="shared" si="25"/>
        <v>#DIV/0!</v>
      </c>
      <c r="Q89" s="328" t="e">
        <f t="shared" si="26"/>
        <v>#DIV/0!</v>
      </c>
      <c r="R89" s="328" t="e">
        <f t="shared" si="27"/>
        <v>#DIV/0!</v>
      </c>
      <c r="S89" s="328" t="e">
        <f t="shared" si="28"/>
        <v>#DIV/0!</v>
      </c>
      <c r="T89" s="328" t="e">
        <f t="shared" si="29"/>
        <v>#DIV/0!</v>
      </c>
      <c r="U89" s="328" t="e">
        <f t="shared" si="30"/>
        <v>#DIV/0!</v>
      </c>
      <c r="V89" s="347" t="e">
        <f t="array" ref="V89">MMULT(MMULT(L89:U89,qinvR_),TRANSPOSE(L89:U89))</f>
        <v>#NAME?</v>
      </c>
      <c r="W89" s="328" t="e">
        <f t="shared" si="33"/>
        <v>#DIV/0!</v>
      </c>
      <c r="X89" s="324" t="e">
        <f t="shared" si="31"/>
        <v>#DIV/0!</v>
      </c>
      <c r="Y89" s="324" t="e">
        <f t="shared" si="32"/>
        <v>#NAME?</v>
      </c>
      <c r="Z89" s="324"/>
    </row>
    <row r="90" spans="1:26" x14ac:dyDescent="0.2">
      <c r="A90" s="327">
        <f t="shared" si="34"/>
        <v>84</v>
      </c>
      <c r="B90" s="328"/>
      <c r="C90" s="328"/>
      <c r="D90" s="328"/>
      <c r="E90" s="328"/>
      <c r="F90" s="328"/>
      <c r="G90" s="328"/>
      <c r="H90" s="328"/>
      <c r="I90" s="328"/>
      <c r="J90" s="328"/>
      <c r="K90" s="328"/>
      <c r="L90" s="347" t="e">
        <f t="shared" si="20"/>
        <v>#DIV/0!</v>
      </c>
      <c r="M90" s="328" t="e">
        <f t="shared" si="21"/>
        <v>#DIV/0!</v>
      </c>
      <c r="N90" s="328" t="e">
        <f t="shared" si="22"/>
        <v>#DIV/0!</v>
      </c>
      <c r="O90" s="328" t="e">
        <f t="shared" si="23"/>
        <v>#DIV/0!</v>
      </c>
      <c r="P90" s="328" t="e">
        <f t="shared" si="25"/>
        <v>#DIV/0!</v>
      </c>
      <c r="Q90" s="328" t="e">
        <f t="shared" si="26"/>
        <v>#DIV/0!</v>
      </c>
      <c r="R90" s="328" t="e">
        <f t="shared" si="27"/>
        <v>#DIV/0!</v>
      </c>
      <c r="S90" s="328" t="e">
        <f t="shared" si="28"/>
        <v>#DIV/0!</v>
      </c>
      <c r="T90" s="328" t="e">
        <f t="shared" si="29"/>
        <v>#DIV/0!</v>
      </c>
      <c r="U90" s="328" t="e">
        <f t="shared" si="30"/>
        <v>#DIV/0!</v>
      </c>
      <c r="V90" s="347" t="e">
        <f t="array" ref="V90">MMULT(MMULT(L90:U90,qinvR_),TRANSPOSE(L90:U90))</f>
        <v>#NAME?</v>
      </c>
      <c r="W90" s="328" t="e">
        <f t="shared" si="33"/>
        <v>#DIV/0!</v>
      </c>
      <c r="X90" s="324" t="e">
        <f t="shared" si="31"/>
        <v>#DIV/0!</v>
      </c>
      <c r="Y90" s="324" t="e">
        <f t="shared" si="32"/>
        <v>#NAME?</v>
      </c>
      <c r="Z90" s="324"/>
    </row>
    <row r="91" spans="1:26" x14ac:dyDescent="0.2">
      <c r="A91" s="327">
        <f t="shared" si="34"/>
        <v>85</v>
      </c>
      <c r="B91" s="328"/>
      <c r="C91" s="328"/>
      <c r="D91" s="328"/>
      <c r="E91" s="328"/>
      <c r="F91" s="328"/>
      <c r="G91" s="328"/>
      <c r="H91" s="328"/>
      <c r="I91" s="328"/>
      <c r="J91" s="328"/>
      <c r="K91" s="328"/>
      <c r="L91" s="347" t="e">
        <f t="shared" si="20"/>
        <v>#DIV/0!</v>
      </c>
      <c r="M91" s="328" t="e">
        <f t="shared" si="21"/>
        <v>#DIV/0!</v>
      </c>
      <c r="N91" s="328" t="e">
        <f t="shared" si="22"/>
        <v>#DIV/0!</v>
      </c>
      <c r="O91" s="328" t="e">
        <f t="shared" si="23"/>
        <v>#DIV/0!</v>
      </c>
      <c r="P91" s="328" t="e">
        <f t="shared" si="25"/>
        <v>#DIV/0!</v>
      </c>
      <c r="Q91" s="328" t="e">
        <f t="shared" si="26"/>
        <v>#DIV/0!</v>
      </c>
      <c r="R91" s="328" t="e">
        <f t="shared" si="27"/>
        <v>#DIV/0!</v>
      </c>
      <c r="S91" s="328" t="e">
        <f t="shared" si="28"/>
        <v>#DIV/0!</v>
      </c>
      <c r="T91" s="328" t="e">
        <f t="shared" si="29"/>
        <v>#DIV/0!</v>
      </c>
      <c r="U91" s="328" t="e">
        <f t="shared" si="30"/>
        <v>#DIV/0!</v>
      </c>
      <c r="V91" s="347" t="e">
        <f t="array" ref="V91">MMULT(MMULT(L91:U91,qinvR_),TRANSPOSE(L91:U91))</f>
        <v>#NAME?</v>
      </c>
      <c r="W91" s="328" t="e">
        <f t="shared" si="33"/>
        <v>#DIV/0!</v>
      </c>
      <c r="X91" s="324" t="e">
        <f t="shared" si="31"/>
        <v>#DIV/0!</v>
      </c>
      <c r="Y91" s="324" t="e">
        <f t="shared" si="32"/>
        <v>#NAME?</v>
      </c>
      <c r="Z91" s="324"/>
    </row>
    <row r="92" spans="1:26" x14ac:dyDescent="0.2">
      <c r="A92" s="327">
        <f t="shared" si="34"/>
        <v>86</v>
      </c>
      <c r="B92" s="328"/>
      <c r="C92" s="328"/>
      <c r="D92" s="328"/>
      <c r="E92" s="328"/>
      <c r="F92" s="328"/>
      <c r="G92" s="328"/>
      <c r="H92" s="328"/>
      <c r="I92" s="328"/>
      <c r="J92" s="328"/>
      <c r="K92" s="328"/>
      <c r="L92" s="347" t="e">
        <f t="shared" si="20"/>
        <v>#DIV/0!</v>
      </c>
      <c r="M92" s="328" t="e">
        <f t="shared" si="21"/>
        <v>#DIV/0!</v>
      </c>
      <c r="N92" s="328" t="e">
        <f t="shared" si="22"/>
        <v>#DIV/0!</v>
      </c>
      <c r="O92" s="328" t="e">
        <f t="shared" si="23"/>
        <v>#DIV/0!</v>
      </c>
      <c r="P92" s="328" t="e">
        <f t="shared" si="25"/>
        <v>#DIV/0!</v>
      </c>
      <c r="Q92" s="328" t="e">
        <f t="shared" si="26"/>
        <v>#DIV/0!</v>
      </c>
      <c r="R92" s="328" t="e">
        <f t="shared" si="27"/>
        <v>#DIV/0!</v>
      </c>
      <c r="S92" s="328" t="e">
        <f t="shared" si="28"/>
        <v>#DIV/0!</v>
      </c>
      <c r="T92" s="328" t="e">
        <f t="shared" si="29"/>
        <v>#DIV/0!</v>
      </c>
      <c r="U92" s="328" t="e">
        <f t="shared" si="30"/>
        <v>#DIV/0!</v>
      </c>
      <c r="V92" s="347" t="e">
        <f t="array" ref="V92">MMULT(MMULT(L92:U92,qinvR_),TRANSPOSE(L92:U92))</f>
        <v>#NAME?</v>
      </c>
      <c r="W92" s="328" t="e">
        <f t="shared" si="33"/>
        <v>#DIV/0!</v>
      </c>
      <c r="X92" s="324" t="e">
        <f t="shared" si="31"/>
        <v>#DIV/0!</v>
      </c>
      <c r="Y92" s="324" t="e">
        <f t="shared" si="32"/>
        <v>#NAME?</v>
      </c>
      <c r="Z92" s="324"/>
    </row>
    <row r="93" spans="1:26" x14ac:dyDescent="0.2">
      <c r="A93" s="327">
        <f t="shared" si="34"/>
        <v>87</v>
      </c>
      <c r="B93" s="328"/>
      <c r="C93" s="328"/>
      <c r="D93" s="328"/>
      <c r="E93" s="328"/>
      <c r="F93" s="328"/>
      <c r="G93" s="328"/>
      <c r="H93" s="328"/>
      <c r="I93" s="328"/>
      <c r="J93" s="328"/>
      <c r="K93" s="328"/>
      <c r="L93" s="347" t="e">
        <f t="shared" si="20"/>
        <v>#DIV/0!</v>
      </c>
      <c r="M93" s="328" t="e">
        <f t="shared" si="21"/>
        <v>#DIV/0!</v>
      </c>
      <c r="N93" s="328" t="e">
        <f t="shared" si="22"/>
        <v>#DIV/0!</v>
      </c>
      <c r="O93" s="328" t="e">
        <f t="shared" si="23"/>
        <v>#DIV/0!</v>
      </c>
      <c r="P93" s="328" t="e">
        <f t="shared" si="25"/>
        <v>#DIV/0!</v>
      </c>
      <c r="Q93" s="328" t="e">
        <f t="shared" si="26"/>
        <v>#DIV/0!</v>
      </c>
      <c r="R93" s="328" t="e">
        <f t="shared" si="27"/>
        <v>#DIV/0!</v>
      </c>
      <c r="S93" s="328" t="e">
        <f t="shared" si="28"/>
        <v>#DIV/0!</v>
      </c>
      <c r="T93" s="328" t="e">
        <f t="shared" si="29"/>
        <v>#DIV/0!</v>
      </c>
      <c r="U93" s="328" t="e">
        <f t="shared" si="30"/>
        <v>#DIV/0!</v>
      </c>
      <c r="V93" s="347" t="e">
        <f t="array" ref="V93">MMULT(MMULT(L93:U93,qinvR_),TRANSPOSE(L93:U93))</f>
        <v>#NAME?</v>
      </c>
      <c r="W93" s="328" t="e">
        <f t="shared" si="33"/>
        <v>#DIV/0!</v>
      </c>
      <c r="X93" s="324" t="e">
        <f t="shared" si="31"/>
        <v>#DIV/0!</v>
      </c>
      <c r="Y93" s="324" t="e">
        <f t="shared" si="32"/>
        <v>#NAME?</v>
      </c>
      <c r="Z93" s="324"/>
    </row>
    <row r="94" spans="1:26" x14ac:dyDescent="0.2">
      <c r="A94" s="327">
        <f t="shared" si="34"/>
        <v>88</v>
      </c>
      <c r="B94" s="328"/>
      <c r="C94" s="328"/>
      <c r="D94" s="328"/>
      <c r="E94" s="328"/>
      <c r="F94" s="328"/>
      <c r="G94" s="328"/>
      <c r="H94" s="328"/>
      <c r="I94" s="328"/>
      <c r="J94" s="328"/>
      <c r="K94" s="328"/>
      <c r="L94" s="347" t="e">
        <f t="shared" si="20"/>
        <v>#DIV/0!</v>
      </c>
      <c r="M94" s="328" t="e">
        <f t="shared" si="21"/>
        <v>#DIV/0!</v>
      </c>
      <c r="N94" s="328" t="e">
        <f t="shared" si="22"/>
        <v>#DIV/0!</v>
      </c>
      <c r="O94" s="328" t="e">
        <f t="shared" si="23"/>
        <v>#DIV/0!</v>
      </c>
      <c r="P94" s="328" t="e">
        <f t="shared" si="25"/>
        <v>#DIV/0!</v>
      </c>
      <c r="Q94" s="328" t="e">
        <f t="shared" si="26"/>
        <v>#DIV/0!</v>
      </c>
      <c r="R94" s="328" t="e">
        <f t="shared" si="27"/>
        <v>#DIV/0!</v>
      </c>
      <c r="S94" s="328" t="e">
        <f t="shared" si="28"/>
        <v>#DIV/0!</v>
      </c>
      <c r="T94" s="328" t="e">
        <f t="shared" si="29"/>
        <v>#DIV/0!</v>
      </c>
      <c r="U94" s="328" t="e">
        <f t="shared" si="30"/>
        <v>#DIV/0!</v>
      </c>
      <c r="V94" s="347" t="e">
        <f t="array" ref="V94">MMULT(MMULT(L94:U94,qinvR_),TRANSPOSE(L94:U94))</f>
        <v>#NAME?</v>
      </c>
      <c r="W94" s="328" t="e">
        <f t="shared" si="33"/>
        <v>#DIV/0!</v>
      </c>
      <c r="X94" s="324" t="e">
        <f t="shared" si="31"/>
        <v>#DIV/0!</v>
      </c>
      <c r="Y94" s="324" t="e">
        <f t="shared" si="32"/>
        <v>#NAME?</v>
      </c>
      <c r="Z94" s="324"/>
    </row>
    <row r="95" spans="1:26" x14ac:dyDescent="0.2">
      <c r="A95" s="327">
        <f t="shared" si="34"/>
        <v>89</v>
      </c>
      <c r="B95" s="328"/>
      <c r="C95" s="328"/>
      <c r="D95" s="328"/>
      <c r="E95" s="328"/>
      <c r="F95" s="328"/>
      <c r="G95" s="328"/>
      <c r="H95" s="328"/>
      <c r="I95" s="328"/>
      <c r="J95" s="328"/>
      <c r="K95" s="328"/>
      <c r="L95" s="347" t="e">
        <f t="shared" si="20"/>
        <v>#DIV/0!</v>
      </c>
      <c r="M95" s="328" t="e">
        <f t="shared" si="21"/>
        <v>#DIV/0!</v>
      </c>
      <c r="N95" s="328" t="e">
        <f t="shared" si="22"/>
        <v>#DIV/0!</v>
      </c>
      <c r="O95" s="328" t="e">
        <f t="shared" si="23"/>
        <v>#DIV/0!</v>
      </c>
      <c r="P95" s="328" t="e">
        <f t="shared" si="25"/>
        <v>#DIV/0!</v>
      </c>
      <c r="Q95" s="328" t="e">
        <f t="shared" si="26"/>
        <v>#DIV/0!</v>
      </c>
      <c r="R95" s="328" t="e">
        <f t="shared" si="27"/>
        <v>#DIV/0!</v>
      </c>
      <c r="S95" s="328" t="e">
        <f t="shared" si="28"/>
        <v>#DIV/0!</v>
      </c>
      <c r="T95" s="328" t="e">
        <f t="shared" si="29"/>
        <v>#DIV/0!</v>
      </c>
      <c r="U95" s="328" t="e">
        <f t="shared" si="30"/>
        <v>#DIV/0!</v>
      </c>
      <c r="V95" s="347" t="e">
        <f t="array" ref="V95">MMULT(MMULT(L95:U95,qinvR_),TRANSPOSE(L95:U95))</f>
        <v>#NAME?</v>
      </c>
      <c r="W95" s="328" t="e">
        <f t="shared" si="33"/>
        <v>#DIV/0!</v>
      </c>
      <c r="X95" s="324" t="e">
        <f t="shared" si="31"/>
        <v>#DIV/0!</v>
      </c>
      <c r="Y95" s="324" t="e">
        <f t="shared" si="32"/>
        <v>#NAME?</v>
      </c>
      <c r="Z95" s="324"/>
    </row>
    <row r="96" spans="1:26" x14ac:dyDescent="0.2">
      <c r="A96" s="327">
        <f t="shared" si="34"/>
        <v>90</v>
      </c>
      <c r="B96" s="328"/>
      <c r="C96" s="328"/>
      <c r="D96" s="328"/>
      <c r="E96" s="328"/>
      <c r="F96" s="328"/>
      <c r="G96" s="328"/>
      <c r="H96" s="328"/>
      <c r="I96" s="328"/>
      <c r="J96" s="328"/>
      <c r="K96" s="328"/>
      <c r="L96" s="347" t="e">
        <f t="shared" si="20"/>
        <v>#DIV/0!</v>
      </c>
      <c r="M96" s="328" t="e">
        <f t="shared" si="21"/>
        <v>#DIV/0!</v>
      </c>
      <c r="N96" s="328" t="e">
        <f t="shared" si="22"/>
        <v>#DIV/0!</v>
      </c>
      <c r="O96" s="328" t="e">
        <f t="shared" si="23"/>
        <v>#DIV/0!</v>
      </c>
      <c r="P96" s="328" t="e">
        <f t="shared" si="25"/>
        <v>#DIV/0!</v>
      </c>
      <c r="Q96" s="328" t="e">
        <f t="shared" si="26"/>
        <v>#DIV/0!</v>
      </c>
      <c r="R96" s="328" t="e">
        <f t="shared" si="27"/>
        <v>#DIV/0!</v>
      </c>
      <c r="S96" s="328" t="e">
        <f t="shared" si="28"/>
        <v>#DIV/0!</v>
      </c>
      <c r="T96" s="328" t="e">
        <f t="shared" si="29"/>
        <v>#DIV/0!</v>
      </c>
      <c r="U96" s="328" t="e">
        <f t="shared" si="30"/>
        <v>#DIV/0!</v>
      </c>
      <c r="V96" s="347" t="e">
        <f t="array" ref="V96">MMULT(MMULT(L96:U96,qinvR_),TRANSPOSE(L96:U96))</f>
        <v>#NAME?</v>
      </c>
      <c r="W96" s="328" t="e">
        <f t="shared" si="33"/>
        <v>#DIV/0!</v>
      </c>
      <c r="X96" s="324" t="e">
        <f t="shared" si="31"/>
        <v>#DIV/0!</v>
      </c>
      <c r="Y96" s="324" t="e">
        <f t="shared" si="32"/>
        <v>#NAME?</v>
      </c>
      <c r="Z96" s="324"/>
    </row>
    <row r="97" spans="1:26" x14ac:dyDescent="0.2">
      <c r="A97" s="327">
        <f t="shared" si="34"/>
        <v>91</v>
      </c>
      <c r="B97" s="328"/>
      <c r="C97" s="328"/>
      <c r="D97" s="328"/>
      <c r="E97" s="328"/>
      <c r="F97" s="328"/>
      <c r="G97" s="328"/>
      <c r="H97" s="328"/>
      <c r="I97" s="328"/>
      <c r="J97" s="328"/>
      <c r="K97" s="328"/>
      <c r="L97" s="347" t="e">
        <f t="shared" si="20"/>
        <v>#DIV/0!</v>
      </c>
      <c r="M97" s="328" t="e">
        <f t="shared" si="21"/>
        <v>#DIV/0!</v>
      </c>
      <c r="N97" s="328" t="e">
        <f t="shared" si="22"/>
        <v>#DIV/0!</v>
      </c>
      <c r="O97" s="328" t="e">
        <f t="shared" si="23"/>
        <v>#DIV/0!</v>
      </c>
      <c r="P97" s="328" t="e">
        <f t="shared" si="25"/>
        <v>#DIV/0!</v>
      </c>
      <c r="Q97" s="328" t="e">
        <f t="shared" si="26"/>
        <v>#DIV/0!</v>
      </c>
      <c r="R97" s="328" t="e">
        <f t="shared" si="27"/>
        <v>#DIV/0!</v>
      </c>
      <c r="S97" s="328" t="e">
        <f t="shared" si="28"/>
        <v>#DIV/0!</v>
      </c>
      <c r="T97" s="328" t="e">
        <f t="shared" si="29"/>
        <v>#DIV/0!</v>
      </c>
      <c r="U97" s="328" t="e">
        <f t="shared" si="30"/>
        <v>#DIV/0!</v>
      </c>
      <c r="V97" s="347" t="e">
        <f t="array" ref="V97">MMULT(MMULT(L97:U97,qinvR_),TRANSPOSE(L97:U97))</f>
        <v>#NAME?</v>
      </c>
      <c r="W97" s="328" t="e">
        <f t="shared" si="33"/>
        <v>#DIV/0!</v>
      </c>
      <c r="X97" s="324" t="e">
        <f t="shared" si="31"/>
        <v>#DIV/0!</v>
      </c>
      <c r="Y97" s="324" t="e">
        <f t="shared" si="32"/>
        <v>#NAME?</v>
      </c>
      <c r="Z97" s="324"/>
    </row>
    <row r="98" spans="1:26" x14ac:dyDescent="0.2">
      <c r="A98" s="327">
        <f t="shared" si="34"/>
        <v>92</v>
      </c>
      <c r="B98" s="328"/>
      <c r="C98" s="328"/>
      <c r="D98" s="328"/>
      <c r="E98" s="328"/>
      <c r="F98" s="328"/>
      <c r="G98" s="328"/>
      <c r="H98" s="328"/>
      <c r="I98" s="328"/>
      <c r="J98" s="328"/>
      <c r="K98" s="328"/>
      <c r="L98" s="347" t="e">
        <f t="shared" si="20"/>
        <v>#DIV/0!</v>
      </c>
      <c r="M98" s="328" t="e">
        <f t="shared" si="21"/>
        <v>#DIV/0!</v>
      </c>
      <c r="N98" s="328" t="e">
        <f t="shared" si="22"/>
        <v>#DIV/0!</v>
      </c>
      <c r="O98" s="328" t="e">
        <f t="shared" si="23"/>
        <v>#DIV/0!</v>
      </c>
      <c r="P98" s="328" t="e">
        <f t="shared" si="25"/>
        <v>#DIV/0!</v>
      </c>
      <c r="Q98" s="328" t="e">
        <f t="shared" si="26"/>
        <v>#DIV/0!</v>
      </c>
      <c r="R98" s="328" t="e">
        <f t="shared" si="27"/>
        <v>#DIV/0!</v>
      </c>
      <c r="S98" s="328" t="e">
        <f t="shared" si="28"/>
        <v>#DIV/0!</v>
      </c>
      <c r="T98" s="328" t="e">
        <f t="shared" si="29"/>
        <v>#DIV/0!</v>
      </c>
      <c r="U98" s="328" t="e">
        <f t="shared" si="30"/>
        <v>#DIV/0!</v>
      </c>
      <c r="V98" s="347" t="e">
        <f t="array" ref="V98">MMULT(MMULT(L98:U98,qinvR_),TRANSPOSE(L98:U98))</f>
        <v>#NAME?</v>
      </c>
      <c r="W98" s="328" t="e">
        <f t="shared" si="33"/>
        <v>#DIV/0!</v>
      </c>
      <c r="X98" s="324" t="e">
        <f t="shared" si="31"/>
        <v>#DIV/0!</v>
      </c>
      <c r="Y98" s="324" t="e">
        <f t="shared" si="32"/>
        <v>#NAME?</v>
      </c>
      <c r="Z98" s="324"/>
    </row>
    <row r="99" spans="1:26" x14ac:dyDescent="0.2">
      <c r="A99" s="327">
        <f t="shared" si="34"/>
        <v>93</v>
      </c>
      <c r="B99" s="328"/>
      <c r="C99" s="328"/>
      <c r="D99" s="328"/>
      <c r="E99" s="328"/>
      <c r="F99" s="328"/>
      <c r="G99" s="328"/>
      <c r="H99" s="328"/>
      <c r="I99" s="328"/>
      <c r="J99" s="328"/>
      <c r="K99" s="328"/>
      <c r="L99" s="347" t="e">
        <f t="shared" si="20"/>
        <v>#DIV/0!</v>
      </c>
      <c r="M99" s="328" t="e">
        <f t="shared" si="21"/>
        <v>#DIV/0!</v>
      </c>
      <c r="N99" s="328" t="e">
        <f t="shared" si="22"/>
        <v>#DIV/0!</v>
      </c>
      <c r="O99" s="328" t="e">
        <f t="shared" si="23"/>
        <v>#DIV/0!</v>
      </c>
      <c r="P99" s="328" t="e">
        <f t="shared" si="25"/>
        <v>#DIV/0!</v>
      </c>
      <c r="Q99" s="328" t="e">
        <f t="shared" si="26"/>
        <v>#DIV/0!</v>
      </c>
      <c r="R99" s="328" t="e">
        <f t="shared" si="27"/>
        <v>#DIV/0!</v>
      </c>
      <c r="S99" s="328" t="e">
        <f t="shared" si="28"/>
        <v>#DIV/0!</v>
      </c>
      <c r="T99" s="328" t="e">
        <f t="shared" si="29"/>
        <v>#DIV/0!</v>
      </c>
      <c r="U99" s="328" t="e">
        <f t="shared" si="30"/>
        <v>#DIV/0!</v>
      </c>
      <c r="V99" s="347" t="e">
        <f t="array" ref="V99">MMULT(MMULT(L99:U99,qinvR_),TRANSPOSE(L99:U99))</f>
        <v>#NAME?</v>
      </c>
      <c r="W99" s="328" t="e">
        <f t="shared" si="33"/>
        <v>#DIV/0!</v>
      </c>
      <c r="X99" s="324" t="e">
        <f t="shared" si="31"/>
        <v>#DIV/0!</v>
      </c>
      <c r="Y99" s="324" t="e">
        <f t="shared" si="32"/>
        <v>#NAME?</v>
      </c>
      <c r="Z99" s="324"/>
    </row>
    <row r="100" spans="1:26" x14ac:dyDescent="0.2">
      <c r="A100" s="327">
        <f t="shared" si="34"/>
        <v>94</v>
      </c>
      <c r="B100" s="328"/>
      <c r="C100" s="328"/>
      <c r="D100" s="328"/>
      <c r="E100" s="328"/>
      <c r="F100" s="328"/>
      <c r="G100" s="328"/>
      <c r="H100" s="328"/>
      <c r="I100" s="328"/>
      <c r="J100" s="328"/>
      <c r="K100" s="328"/>
      <c r="L100" s="347" t="e">
        <f t="shared" si="20"/>
        <v>#DIV/0!</v>
      </c>
      <c r="M100" s="328" t="e">
        <f t="shared" si="21"/>
        <v>#DIV/0!</v>
      </c>
      <c r="N100" s="328" t="e">
        <f t="shared" si="22"/>
        <v>#DIV/0!</v>
      </c>
      <c r="O100" s="328" t="e">
        <f t="shared" si="23"/>
        <v>#DIV/0!</v>
      </c>
      <c r="P100" s="328" t="e">
        <f t="shared" si="25"/>
        <v>#DIV/0!</v>
      </c>
      <c r="Q100" s="328" t="e">
        <f t="shared" si="26"/>
        <v>#DIV/0!</v>
      </c>
      <c r="R100" s="328" t="e">
        <f t="shared" si="27"/>
        <v>#DIV/0!</v>
      </c>
      <c r="S100" s="328" t="e">
        <f t="shared" si="28"/>
        <v>#DIV/0!</v>
      </c>
      <c r="T100" s="328" t="e">
        <f t="shared" si="29"/>
        <v>#DIV/0!</v>
      </c>
      <c r="U100" s="328" t="e">
        <f t="shared" si="30"/>
        <v>#DIV/0!</v>
      </c>
      <c r="V100" s="347" t="e">
        <f t="array" ref="V100">MMULT(MMULT(L100:U100,qinvR_),TRANSPOSE(L100:U100))</f>
        <v>#NAME?</v>
      </c>
      <c r="W100" s="328" t="e">
        <f t="shared" si="33"/>
        <v>#DIV/0!</v>
      </c>
      <c r="X100" s="324" t="e">
        <f t="shared" si="31"/>
        <v>#DIV/0!</v>
      </c>
      <c r="Y100" s="324" t="e">
        <f t="shared" si="32"/>
        <v>#NAME?</v>
      </c>
      <c r="Z100" s="324"/>
    </row>
    <row r="101" spans="1:26" x14ac:dyDescent="0.2">
      <c r="A101" s="327">
        <f t="shared" si="34"/>
        <v>95</v>
      </c>
      <c r="B101" s="328"/>
      <c r="C101" s="328"/>
      <c r="D101" s="328"/>
      <c r="E101" s="328"/>
      <c r="F101" s="328"/>
      <c r="G101" s="328"/>
      <c r="H101" s="328"/>
      <c r="I101" s="328"/>
      <c r="J101" s="328"/>
      <c r="K101" s="328"/>
      <c r="L101" s="347" t="e">
        <f t="shared" ref="L101:L164" si="35">(B101-B$2)/B$3</f>
        <v>#DIV/0!</v>
      </c>
      <c r="M101" s="328" t="e">
        <f t="shared" ref="M101:M164" si="36">(C101-C$2)/C$3</f>
        <v>#DIV/0!</v>
      </c>
      <c r="N101" s="328" t="e">
        <f t="shared" ref="N101:N164" si="37">(D101-D$2)/D$3</f>
        <v>#DIV/0!</v>
      </c>
      <c r="O101" s="328" t="e">
        <f t="shared" ref="O101:O164" si="38">(E101-E$2)/E$3</f>
        <v>#DIV/0!</v>
      </c>
      <c r="P101" s="328" t="e">
        <f t="shared" si="25"/>
        <v>#DIV/0!</v>
      </c>
      <c r="Q101" s="328" t="e">
        <f t="shared" si="26"/>
        <v>#DIV/0!</v>
      </c>
      <c r="R101" s="328" t="e">
        <f t="shared" si="27"/>
        <v>#DIV/0!</v>
      </c>
      <c r="S101" s="328" t="e">
        <f t="shared" si="28"/>
        <v>#DIV/0!</v>
      </c>
      <c r="T101" s="328" t="e">
        <f t="shared" si="29"/>
        <v>#DIV/0!</v>
      </c>
      <c r="U101" s="328" t="e">
        <f t="shared" si="30"/>
        <v>#DIV/0!</v>
      </c>
      <c r="V101" s="347" t="e">
        <f t="array" ref="V101">MMULT(MMULT(L101:U101,qinvR_),TRANSPOSE(L101:U101))</f>
        <v>#NAME?</v>
      </c>
      <c r="W101" s="328" t="e">
        <f t="shared" si="33"/>
        <v>#DIV/0!</v>
      </c>
      <c r="X101" s="324" t="e">
        <f t="shared" ref="X101:X164" si="39">_xlfn.CHISQ.INV(W101,4)</f>
        <v>#DIV/0!</v>
      </c>
      <c r="Y101" s="324" t="e">
        <f t="shared" ref="Y101:Y164" si="40">V101-X101</f>
        <v>#NAME?</v>
      </c>
      <c r="Z101" s="324"/>
    </row>
    <row r="102" spans="1:26" x14ac:dyDescent="0.2">
      <c r="A102" s="327">
        <f t="shared" si="34"/>
        <v>96</v>
      </c>
      <c r="B102" s="328"/>
      <c r="C102" s="328"/>
      <c r="D102" s="328"/>
      <c r="E102" s="328"/>
      <c r="F102" s="328"/>
      <c r="G102" s="328"/>
      <c r="H102" s="328"/>
      <c r="I102" s="328"/>
      <c r="J102" s="328"/>
      <c r="K102" s="328"/>
      <c r="L102" s="347" t="e">
        <f t="shared" si="35"/>
        <v>#DIV/0!</v>
      </c>
      <c r="M102" s="328" t="e">
        <f t="shared" si="36"/>
        <v>#DIV/0!</v>
      </c>
      <c r="N102" s="328" t="e">
        <f t="shared" si="37"/>
        <v>#DIV/0!</v>
      </c>
      <c r="O102" s="328" t="e">
        <f t="shared" si="38"/>
        <v>#DIV/0!</v>
      </c>
      <c r="P102" s="328" t="e">
        <f t="shared" si="25"/>
        <v>#DIV/0!</v>
      </c>
      <c r="Q102" s="328" t="e">
        <f t="shared" si="26"/>
        <v>#DIV/0!</v>
      </c>
      <c r="R102" s="328" t="e">
        <f t="shared" si="27"/>
        <v>#DIV/0!</v>
      </c>
      <c r="S102" s="328" t="e">
        <f t="shared" si="28"/>
        <v>#DIV/0!</v>
      </c>
      <c r="T102" s="328" t="e">
        <f t="shared" si="29"/>
        <v>#DIV/0!</v>
      </c>
      <c r="U102" s="328" t="e">
        <f t="shared" si="30"/>
        <v>#DIV/0!</v>
      </c>
      <c r="V102" s="347" t="e">
        <f t="array" ref="V102">MMULT(MMULT(L102:U102,qinvR_),TRANSPOSE(L102:U102))</f>
        <v>#NAME?</v>
      </c>
      <c r="W102" s="328" t="e">
        <f t="shared" si="33"/>
        <v>#DIV/0!</v>
      </c>
      <c r="X102" s="324" t="e">
        <f t="shared" si="39"/>
        <v>#DIV/0!</v>
      </c>
      <c r="Y102" s="324" t="e">
        <f t="shared" si="40"/>
        <v>#NAME?</v>
      </c>
      <c r="Z102" s="324"/>
    </row>
    <row r="103" spans="1:26" x14ac:dyDescent="0.2">
      <c r="A103" s="327">
        <f t="shared" si="34"/>
        <v>97</v>
      </c>
      <c r="B103" s="328"/>
      <c r="C103" s="328"/>
      <c r="D103" s="328"/>
      <c r="E103" s="328"/>
      <c r="F103" s="328"/>
      <c r="G103" s="328"/>
      <c r="H103" s="328"/>
      <c r="I103" s="328"/>
      <c r="J103" s="328"/>
      <c r="K103" s="328"/>
      <c r="L103" s="347" t="e">
        <f t="shared" si="35"/>
        <v>#DIV/0!</v>
      </c>
      <c r="M103" s="328" t="e">
        <f t="shared" si="36"/>
        <v>#DIV/0!</v>
      </c>
      <c r="N103" s="328" t="e">
        <f t="shared" si="37"/>
        <v>#DIV/0!</v>
      </c>
      <c r="O103" s="328" t="e">
        <f t="shared" si="38"/>
        <v>#DIV/0!</v>
      </c>
      <c r="P103" s="328" t="e">
        <f t="shared" ref="P103:P166" si="41">(F103-F$2)/F$3</f>
        <v>#DIV/0!</v>
      </c>
      <c r="Q103" s="328" t="e">
        <f t="shared" ref="Q103:Q166" si="42">(G103-G$2)/G$3</f>
        <v>#DIV/0!</v>
      </c>
      <c r="R103" s="328" t="e">
        <f t="shared" ref="R103:R166" si="43">(H103-H$2)/H$3</f>
        <v>#DIV/0!</v>
      </c>
      <c r="S103" s="328" t="e">
        <f t="shared" ref="S103:S166" si="44">(I103-I$2)/I$3</f>
        <v>#DIV/0!</v>
      </c>
      <c r="T103" s="328" t="e">
        <f t="shared" ref="T103:T166" si="45">(J103-J$2)/J$3</f>
        <v>#DIV/0!</v>
      </c>
      <c r="U103" s="328" t="e">
        <f t="shared" ref="U103:U166" si="46">(K103-K$2)/K$3</f>
        <v>#DIV/0!</v>
      </c>
      <c r="V103" s="347" t="e">
        <f t="array" ref="V103">MMULT(MMULT(L103:U103,qinvR_),TRANSPOSE(L103:U103))</f>
        <v>#NAME?</v>
      </c>
      <c r="W103" s="328" t="e">
        <f t="shared" si="33"/>
        <v>#DIV/0!</v>
      </c>
      <c r="X103" s="324" t="e">
        <f t="shared" si="39"/>
        <v>#DIV/0!</v>
      </c>
      <c r="Y103" s="324" t="e">
        <f t="shared" si="40"/>
        <v>#NAME?</v>
      </c>
      <c r="Z103" s="324"/>
    </row>
    <row r="104" spans="1:26" x14ac:dyDescent="0.2">
      <c r="A104" s="327">
        <f t="shared" si="34"/>
        <v>98</v>
      </c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47" t="e">
        <f t="shared" si="35"/>
        <v>#DIV/0!</v>
      </c>
      <c r="M104" s="328" t="e">
        <f t="shared" si="36"/>
        <v>#DIV/0!</v>
      </c>
      <c r="N104" s="328" t="e">
        <f t="shared" si="37"/>
        <v>#DIV/0!</v>
      </c>
      <c r="O104" s="328" t="e">
        <f t="shared" si="38"/>
        <v>#DIV/0!</v>
      </c>
      <c r="P104" s="328" t="e">
        <f t="shared" si="41"/>
        <v>#DIV/0!</v>
      </c>
      <c r="Q104" s="328" t="e">
        <f t="shared" si="42"/>
        <v>#DIV/0!</v>
      </c>
      <c r="R104" s="328" t="e">
        <f t="shared" si="43"/>
        <v>#DIV/0!</v>
      </c>
      <c r="S104" s="328" t="e">
        <f t="shared" si="44"/>
        <v>#DIV/0!</v>
      </c>
      <c r="T104" s="328" t="e">
        <f t="shared" si="45"/>
        <v>#DIV/0!</v>
      </c>
      <c r="U104" s="328" t="e">
        <f t="shared" si="46"/>
        <v>#DIV/0!</v>
      </c>
      <c r="V104" s="347" t="e">
        <f t="array" ref="V104">MMULT(MMULT(L104:U104,qinvR_),TRANSPOSE(L104:U104))</f>
        <v>#NAME?</v>
      </c>
      <c r="W104" s="328" t="e">
        <f t="shared" si="33"/>
        <v>#DIV/0!</v>
      </c>
      <c r="X104" s="324" t="e">
        <f t="shared" si="39"/>
        <v>#DIV/0!</v>
      </c>
      <c r="Y104" s="324" t="e">
        <f t="shared" si="40"/>
        <v>#NAME?</v>
      </c>
      <c r="Z104" s="324"/>
    </row>
    <row r="105" spans="1:26" x14ac:dyDescent="0.2">
      <c r="A105" s="327">
        <f t="shared" si="34"/>
        <v>99</v>
      </c>
      <c r="B105" s="328"/>
      <c r="C105" s="328"/>
      <c r="D105" s="328"/>
      <c r="E105" s="328"/>
      <c r="F105" s="328"/>
      <c r="G105" s="328"/>
      <c r="H105" s="328"/>
      <c r="I105" s="328"/>
      <c r="J105" s="328"/>
      <c r="K105" s="328"/>
      <c r="L105" s="347" t="e">
        <f t="shared" si="35"/>
        <v>#DIV/0!</v>
      </c>
      <c r="M105" s="328" t="e">
        <f t="shared" si="36"/>
        <v>#DIV/0!</v>
      </c>
      <c r="N105" s="328" t="e">
        <f t="shared" si="37"/>
        <v>#DIV/0!</v>
      </c>
      <c r="O105" s="328" t="e">
        <f t="shared" si="38"/>
        <v>#DIV/0!</v>
      </c>
      <c r="P105" s="328" t="e">
        <f t="shared" si="41"/>
        <v>#DIV/0!</v>
      </c>
      <c r="Q105" s="328" t="e">
        <f t="shared" si="42"/>
        <v>#DIV/0!</v>
      </c>
      <c r="R105" s="328" t="e">
        <f t="shared" si="43"/>
        <v>#DIV/0!</v>
      </c>
      <c r="S105" s="328" t="e">
        <f t="shared" si="44"/>
        <v>#DIV/0!</v>
      </c>
      <c r="T105" s="328" t="e">
        <f t="shared" si="45"/>
        <v>#DIV/0!</v>
      </c>
      <c r="U105" s="328" t="e">
        <f t="shared" si="46"/>
        <v>#DIV/0!</v>
      </c>
      <c r="V105" s="347" t="e">
        <f t="array" ref="V105">MMULT(MMULT(L105:U105,qinvR_),TRANSPOSE(L105:U105))</f>
        <v>#NAME?</v>
      </c>
      <c r="W105" s="328" t="e">
        <f t="shared" si="33"/>
        <v>#DIV/0!</v>
      </c>
      <c r="X105" s="324" t="e">
        <f t="shared" si="39"/>
        <v>#DIV/0!</v>
      </c>
      <c r="Y105" s="324" t="e">
        <f t="shared" si="40"/>
        <v>#NAME?</v>
      </c>
      <c r="Z105" s="324"/>
    </row>
    <row r="106" spans="1:26" x14ac:dyDescent="0.2">
      <c r="A106" s="327">
        <f t="shared" si="34"/>
        <v>100</v>
      </c>
      <c r="B106" s="328"/>
      <c r="C106" s="328"/>
      <c r="D106" s="328"/>
      <c r="E106" s="328"/>
      <c r="F106" s="328"/>
      <c r="G106" s="328"/>
      <c r="H106" s="328"/>
      <c r="I106" s="328"/>
      <c r="J106" s="328"/>
      <c r="K106" s="328"/>
      <c r="L106" s="347" t="e">
        <f t="shared" si="35"/>
        <v>#DIV/0!</v>
      </c>
      <c r="M106" s="328" t="e">
        <f t="shared" si="36"/>
        <v>#DIV/0!</v>
      </c>
      <c r="N106" s="328" t="e">
        <f t="shared" si="37"/>
        <v>#DIV/0!</v>
      </c>
      <c r="O106" s="328" t="e">
        <f t="shared" si="38"/>
        <v>#DIV/0!</v>
      </c>
      <c r="P106" s="328" t="e">
        <f t="shared" si="41"/>
        <v>#DIV/0!</v>
      </c>
      <c r="Q106" s="328" t="e">
        <f t="shared" si="42"/>
        <v>#DIV/0!</v>
      </c>
      <c r="R106" s="328" t="e">
        <f t="shared" si="43"/>
        <v>#DIV/0!</v>
      </c>
      <c r="S106" s="328" t="e">
        <f t="shared" si="44"/>
        <v>#DIV/0!</v>
      </c>
      <c r="T106" s="328" t="e">
        <f t="shared" si="45"/>
        <v>#DIV/0!</v>
      </c>
      <c r="U106" s="328" t="e">
        <f t="shared" si="46"/>
        <v>#DIV/0!</v>
      </c>
      <c r="V106" s="347" t="e">
        <f t="array" ref="V106">MMULT(MMULT(L106:U106,qinvR_),TRANSPOSE(L106:U106))</f>
        <v>#NAME?</v>
      </c>
      <c r="W106" s="328" t="e">
        <f t="shared" si="33"/>
        <v>#DIV/0!</v>
      </c>
      <c r="X106" s="324" t="e">
        <f t="shared" si="39"/>
        <v>#DIV/0!</v>
      </c>
      <c r="Y106" s="324" t="e">
        <f t="shared" si="40"/>
        <v>#NAME?</v>
      </c>
      <c r="Z106" s="324"/>
    </row>
    <row r="107" spans="1:26" x14ac:dyDescent="0.2">
      <c r="A107" s="327">
        <f t="shared" si="34"/>
        <v>101</v>
      </c>
      <c r="L107" s="347" t="e">
        <f t="shared" si="35"/>
        <v>#DIV/0!</v>
      </c>
      <c r="M107" s="328" t="e">
        <f t="shared" si="36"/>
        <v>#DIV/0!</v>
      </c>
      <c r="N107" s="328" t="e">
        <f t="shared" si="37"/>
        <v>#DIV/0!</v>
      </c>
      <c r="O107" s="328" t="e">
        <f t="shared" si="38"/>
        <v>#DIV/0!</v>
      </c>
      <c r="P107" s="328" t="e">
        <f t="shared" si="41"/>
        <v>#DIV/0!</v>
      </c>
      <c r="Q107" s="328" t="e">
        <f t="shared" si="42"/>
        <v>#DIV/0!</v>
      </c>
      <c r="R107" s="328" t="e">
        <f t="shared" si="43"/>
        <v>#DIV/0!</v>
      </c>
      <c r="S107" s="328" t="e">
        <f t="shared" si="44"/>
        <v>#DIV/0!</v>
      </c>
      <c r="T107" s="328" t="e">
        <f t="shared" si="45"/>
        <v>#DIV/0!</v>
      </c>
      <c r="U107" s="328" t="e">
        <f t="shared" si="46"/>
        <v>#DIV/0!</v>
      </c>
      <c r="V107" s="347" t="e">
        <f t="array" ref="V107">MMULT(MMULT(L107:U107,qinvR_),TRANSPOSE(L107:U107))</f>
        <v>#NAME?</v>
      </c>
      <c r="W107" s="328" t="e">
        <f t="shared" si="33"/>
        <v>#DIV/0!</v>
      </c>
      <c r="X107" s="324" t="e">
        <f t="shared" si="39"/>
        <v>#DIV/0!</v>
      </c>
      <c r="Y107" s="324" t="e">
        <f t="shared" si="40"/>
        <v>#NAME?</v>
      </c>
    </row>
    <row r="108" spans="1:26" x14ac:dyDescent="0.2">
      <c r="A108" s="327">
        <f t="shared" si="34"/>
        <v>102</v>
      </c>
      <c r="L108" s="347" t="e">
        <f t="shared" si="35"/>
        <v>#DIV/0!</v>
      </c>
      <c r="M108" s="328" t="e">
        <f t="shared" si="36"/>
        <v>#DIV/0!</v>
      </c>
      <c r="N108" s="328" t="e">
        <f t="shared" si="37"/>
        <v>#DIV/0!</v>
      </c>
      <c r="O108" s="328" t="e">
        <f t="shared" si="38"/>
        <v>#DIV/0!</v>
      </c>
      <c r="P108" s="328" t="e">
        <f t="shared" si="41"/>
        <v>#DIV/0!</v>
      </c>
      <c r="Q108" s="328" t="e">
        <f t="shared" si="42"/>
        <v>#DIV/0!</v>
      </c>
      <c r="R108" s="328" t="e">
        <f t="shared" si="43"/>
        <v>#DIV/0!</v>
      </c>
      <c r="S108" s="328" t="e">
        <f t="shared" si="44"/>
        <v>#DIV/0!</v>
      </c>
      <c r="T108" s="328" t="e">
        <f t="shared" si="45"/>
        <v>#DIV/0!</v>
      </c>
      <c r="U108" s="328" t="e">
        <f t="shared" si="46"/>
        <v>#DIV/0!</v>
      </c>
      <c r="V108" s="347" t="e">
        <f t="array" ref="V108">MMULT(MMULT(L108:U108,qinvR_),TRANSPOSE(L108:U108))</f>
        <v>#NAME?</v>
      </c>
      <c r="W108" s="328" t="e">
        <f t="shared" si="33"/>
        <v>#DIV/0!</v>
      </c>
      <c r="X108" s="324" t="e">
        <f t="shared" si="39"/>
        <v>#DIV/0!</v>
      </c>
      <c r="Y108" s="324" t="e">
        <f t="shared" si="40"/>
        <v>#NAME?</v>
      </c>
    </row>
    <row r="109" spans="1:26" x14ac:dyDescent="0.2">
      <c r="A109" s="327">
        <f t="shared" si="34"/>
        <v>103</v>
      </c>
      <c r="L109" s="347" t="e">
        <f t="shared" si="35"/>
        <v>#DIV/0!</v>
      </c>
      <c r="M109" s="328" t="e">
        <f t="shared" si="36"/>
        <v>#DIV/0!</v>
      </c>
      <c r="N109" s="328" t="e">
        <f t="shared" si="37"/>
        <v>#DIV/0!</v>
      </c>
      <c r="O109" s="328" t="e">
        <f t="shared" si="38"/>
        <v>#DIV/0!</v>
      </c>
      <c r="P109" s="328" t="e">
        <f t="shared" si="41"/>
        <v>#DIV/0!</v>
      </c>
      <c r="Q109" s="328" t="e">
        <f t="shared" si="42"/>
        <v>#DIV/0!</v>
      </c>
      <c r="R109" s="328" t="e">
        <f t="shared" si="43"/>
        <v>#DIV/0!</v>
      </c>
      <c r="S109" s="328" t="e">
        <f t="shared" si="44"/>
        <v>#DIV/0!</v>
      </c>
      <c r="T109" s="328" t="e">
        <f t="shared" si="45"/>
        <v>#DIV/0!</v>
      </c>
      <c r="U109" s="328" t="e">
        <f t="shared" si="46"/>
        <v>#DIV/0!</v>
      </c>
      <c r="V109" s="347" t="e">
        <f t="array" ref="V109">MMULT(MMULT(L109:U109,qinvR_),TRANSPOSE(L109:U109))</f>
        <v>#NAME?</v>
      </c>
      <c r="W109" s="328" t="e">
        <f t="shared" si="33"/>
        <v>#DIV/0!</v>
      </c>
      <c r="X109" s="324" t="e">
        <f t="shared" si="39"/>
        <v>#DIV/0!</v>
      </c>
      <c r="Y109" s="324" t="e">
        <f t="shared" si="40"/>
        <v>#NAME?</v>
      </c>
    </row>
    <row r="110" spans="1:26" x14ac:dyDescent="0.2">
      <c r="A110" s="327">
        <f t="shared" si="34"/>
        <v>104</v>
      </c>
      <c r="L110" s="347" t="e">
        <f t="shared" si="35"/>
        <v>#DIV/0!</v>
      </c>
      <c r="M110" s="328" t="e">
        <f t="shared" si="36"/>
        <v>#DIV/0!</v>
      </c>
      <c r="N110" s="328" t="e">
        <f t="shared" si="37"/>
        <v>#DIV/0!</v>
      </c>
      <c r="O110" s="328" t="e">
        <f t="shared" si="38"/>
        <v>#DIV/0!</v>
      </c>
      <c r="P110" s="328" t="e">
        <f t="shared" si="41"/>
        <v>#DIV/0!</v>
      </c>
      <c r="Q110" s="328" t="e">
        <f t="shared" si="42"/>
        <v>#DIV/0!</v>
      </c>
      <c r="R110" s="328" t="e">
        <f t="shared" si="43"/>
        <v>#DIV/0!</v>
      </c>
      <c r="S110" s="328" t="e">
        <f t="shared" si="44"/>
        <v>#DIV/0!</v>
      </c>
      <c r="T110" s="328" t="e">
        <f t="shared" si="45"/>
        <v>#DIV/0!</v>
      </c>
      <c r="U110" s="328" t="e">
        <f t="shared" si="46"/>
        <v>#DIV/0!</v>
      </c>
      <c r="V110" s="347" t="e">
        <f t="array" ref="V110">MMULT(MMULT(L110:U110,qinvR_),TRANSPOSE(L110:U110))</f>
        <v>#NAME?</v>
      </c>
      <c r="W110" s="328" t="e">
        <f t="shared" si="33"/>
        <v>#DIV/0!</v>
      </c>
      <c r="X110" s="324" t="e">
        <f t="shared" si="39"/>
        <v>#DIV/0!</v>
      </c>
      <c r="Y110" s="324" t="e">
        <f t="shared" si="40"/>
        <v>#NAME?</v>
      </c>
    </row>
    <row r="111" spans="1:26" x14ac:dyDescent="0.2">
      <c r="A111" s="327">
        <f t="shared" si="34"/>
        <v>105</v>
      </c>
      <c r="L111" s="347" t="e">
        <f t="shared" si="35"/>
        <v>#DIV/0!</v>
      </c>
      <c r="M111" s="328" t="e">
        <f t="shared" si="36"/>
        <v>#DIV/0!</v>
      </c>
      <c r="N111" s="328" t="e">
        <f t="shared" si="37"/>
        <v>#DIV/0!</v>
      </c>
      <c r="O111" s="328" t="e">
        <f t="shared" si="38"/>
        <v>#DIV/0!</v>
      </c>
      <c r="P111" s="328" t="e">
        <f t="shared" si="41"/>
        <v>#DIV/0!</v>
      </c>
      <c r="Q111" s="328" t="e">
        <f t="shared" si="42"/>
        <v>#DIV/0!</v>
      </c>
      <c r="R111" s="328" t="e">
        <f t="shared" si="43"/>
        <v>#DIV/0!</v>
      </c>
      <c r="S111" s="328" t="e">
        <f t="shared" si="44"/>
        <v>#DIV/0!</v>
      </c>
      <c r="T111" s="328" t="e">
        <f t="shared" si="45"/>
        <v>#DIV/0!</v>
      </c>
      <c r="U111" s="328" t="e">
        <f t="shared" si="46"/>
        <v>#DIV/0!</v>
      </c>
      <c r="V111" s="347" t="e">
        <f t="array" ref="V111">MMULT(MMULT(L111:U111,qinvR_),TRANSPOSE(L111:U111))</f>
        <v>#NAME?</v>
      </c>
      <c r="W111" s="328" t="e">
        <f t="shared" si="33"/>
        <v>#DIV/0!</v>
      </c>
      <c r="X111" s="324" t="e">
        <f t="shared" si="39"/>
        <v>#DIV/0!</v>
      </c>
      <c r="Y111" s="324" t="e">
        <f t="shared" si="40"/>
        <v>#NAME?</v>
      </c>
    </row>
    <row r="112" spans="1:26" x14ac:dyDescent="0.2">
      <c r="A112" s="327">
        <f t="shared" si="34"/>
        <v>106</v>
      </c>
      <c r="L112" s="347" t="e">
        <f t="shared" si="35"/>
        <v>#DIV/0!</v>
      </c>
      <c r="M112" s="328" t="e">
        <f t="shared" si="36"/>
        <v>#DIV/0!</v>
      </c>
      <c r="N112" s="328" t="e">
        <f t="shared" si="37"/>
        <v>#DIV/0!</v>
      </c>
      <c r="O112" s="328" t="e">
        <f t="shared" si="38"/>
        <v>#DIV/0!</v>
      </c>
      <c r="P112" s="328" t="e">
        <f t="shared" si="41"/>
        <v>#DIV/0!</v>
      </c>
      <c r="Q112" s="328" t="e">
        <f t="shared" si="42"/>
        <v>#DIV/0!</v>
      </c>
      <c r="R112" s="328" t="e">
        <f t="shared" si="43"/>
        <v>#DIV/0!</v>
      </c>
      <c r="S112" s="328" t="e">
        <f t="shared" si="44"/>
        <v>#DIV/0!</v>
      </c>
      <c r="T112" s="328" t="e">
        <f t="shared" si="45"/>
        <v>#DIV/0!</v>
      </c>
      <c r="U112" s="328" t="e">
        <f t="shared" si="46"/>
        <v>#DIV/0!</v>
      </c>
      <c r="V112" s="347" t="e">
        <f t="array" ref="V112">MMULT(MMULT(L112:U112,qinvR_),TRANSPOSE(L112:U112))</f>
        <v>#NAME?</v>
      </c>
      <c r="W112" s="328" t="e">
        <f t="shared" si="33"/>
        <v>#DIV/0!</v>
      </c>
      <c r="X112" s="324" t="e">
        <f t="shared" si="39"/>
        <v>#DIV/0!</v>
      </c>
      <c r="Y112" s="324" t="e">
        <f t="shared" si="40"/>
        <v>#NAME?</v>
      </c>
    </row>
    <row r="113" spans="1:25" x14ac:dyDescent="0.2">
      <c r="A113" s="327">
        <f t="shared" si="34"/>
        <v>107</v>
      </c>
      <c r="L113" s="347" t="e">
        <f t="shared" si="35"/>
        <v>#DIV/0!</v>
      </c>
      <c r="M113" s="328" t="e">
        <f t="shared" si="36"/>
        <v>#DIV/0!</v>
      </c>
      <c r="N113" s="328" t="e">
        <f t="shared" si="37"/>
        <v>#DIV/0!</v>
      </c>
      <c r="O113" s="328" t="e">
        <f t="shared" si="38"/>
        <v>#DIV/0!</v>
      </c>
      <c r="P113" s="328" t="e">
        <f t="shared" si="41"/>
        <v>#DIV/0!</v>
      </c>
      <c r="Q113" s="328" t="e">
        <f t="shared" si="42"/>
        <v>#DIV/0!</v>
      </c>
      <c r="R113" s="328" t="e">
        <f t="shared" si="43"/>
        <v>#DIV/0!</v>
      </c>
      <c r="S113" s="328" t="e">
        <f t="shared" si="44"/>
        <v>#DIV/0!</v>
      </c>
      <c r="T113" s="328" t="e">
        <f t="shared" si="45"/>
        <v>#DIV/0!</v>
      </c>
      <c r="U113" s="328" t="e">
        <f t="shared" si="46"/>
        <v>#DIV/0!</v>
      </c>
      <c r="V113" s="347" t="e">
        <f t="array" ref="V113">MMULT(MMULT(L113:U113,qinvR_),TRANSPOSE(L113:U113))</f>
        <v>#NAME?</v>
      </c>
      <c r="W113" s="328" t="e">
        <f t="shared" si="33"/>
        <v>#DIV/0!</v>
      </c>
      <c r="X113" s="324" t="e">
        <f t="shared" si="39"/>
        <v>#DIV/0!</v>
      </c>
      <c r="Y113" s="324" t="e">
        <f t="shared" si="40"/>
        <v>#NAME?</v>
      </c>
    </row>
    <row r="114" spans="1:25" x14ac:dyDescent="0.2">
      <c r="A114" s="327">
        <f t="shared" si="34"/>
        <v>108</v>
      </c>
      <c r="L114" s="347" t="e">
        <f t="shared" si="35"/>
        <v>#DIV/0!</v>
      </c>
      <c r="M114" s="328" t="e">
        <f t="shared" si="36"/>
        <v>#DIV/0!</v>
      </c>
      <c r="N114" s="328" t="e">
        <f t="shared" si="37"/>
        <v>#DIV/0!</v>
      </c>
      <c r="O114" s="328" t="e">
        <f t="shared" si="38"/>
        <v>#DIV/0!</v>
      </c>
      <c r="P114" s="328" t="e">
        <f t="shared" si="41"/>
        <v>#DIV/0!</v>
      </c>
      <c r="Q114" s="328" t="e">
        <f t="shared" si="42"/>
        <v>#DIV/0!</v>
      </c>
      <c r="R114" s="328" t="e">
        <f t="shared" si="43"/>
        <v>#DIV/0!</v>
      </c>
      <c r="S114" s="328" t="e">
        <f t="shared" si="44"/>
        <v>#DIV/0!</v>
      </c>
      <c r="T114" s="328" t="e">
        <f t="shared" si="45"/>
        <v>#DIV/0!</v>
      </c>
      <c r="U114" s="328" t="e">
        <f t="shared" si="46"/>
        <v>#DIV/0!</v>
      </c>
      <c r="V114" s="347" t="e">
        <f t="array" ref="V114">MMULT(MMULT(L114:U114,qinvR_),TRANSPOSE(L114:U114))</f>
        <v>#NAME?</v>
      </c>
      <c r="W114" s="328" t="e">
        <f t="shared" si="33"/>
        <v>#DIV/0!</v>
      </c>
      <c r="X114" s="324" t="e">
        <f t="shared" si="39"/>
        <v>#DIV/0!</v>
      </c>
      <c r="Y114" s="324" t="e">
        <f t="shared" si="40"/>
        <v>#NAME?</v>
      </c>
    </row>
    <row r="115" spans="1:25" x14ac:dyDescent="0.2">
      <c r="A115" s="327">
        <f t="shared" si="34"/>
        <v>109</v>
      </c>
      <c r="L115" s="347" t="e">
        <f t="shared" si="35"/>
        <v>#DIV/0!</v>
      </c>
      <c r="M115" s="328" t="e">
        <f t="shared" si="36"/>
        <v>#DIV/0!</v>
      </c>
      <c r="N115" s="328" t="e">
        <f t="shared" si="37"/>
        <v>#DIV/0!</v>
      </c>
      <c r="O115" s="328" t="e">
        <f t="shared" si="38"/>
        <v>#DIV/0!</v>
      </c>
      <c r="P115" s="328" t="e">
        <f t="shared" si="41"/>
        <v>#DIV/0!</v>
      </c>
      <c r="Q115" s="328" t="e">
        <f t="shared" si="42"/>
        <v>#DIV/0!</v>
      </c>
      <c r="R115" s="328" t="e">
        <f t="shared" si="43"/>
        <v>#DIV/0!</v>
      </c>
      <c r="S115" s="328" t="e">
        <f t="shared" si="44"/>
        <v>#DIV/0!</v>
      </c>
      <c r="T115" s="328" t="e">
        <f t="shared" si="45"/>
        <v>#DIV/0!</v>
      </c>
      <c r="U115" s="328" t="e">
        <f t="shared" si="46"/>
        <v>#DIV/0!</v>
      </c>
      <c r="V115" s="347" t="e">
        <f t="array" ref="V115">MMULT(MMULT(L115:U115,qinvR_),TRANSPOSE(L115:U115))</f>
        <v>#NAME?</v>
      </c>
      <c r="W115" s="328" t="e">
        <f t="shared" si="33"/>
        <v>#DIV/0!</v>
      </c>
      <c r="X115" s="324" t="e">
        <f t="shared" si="39"/>
        <v>#DIV/0!</v>
      </c>
      <c r="Y115" s="324" t="e">
        <f t="shared" si="40"/>
        <v>#NAME?</v>
      </c>
    </row>
    <row r="116" spans="1:25" x14ac:dyDescent="0.2">
      <c r="A116" s="327">
        <f t="shared" si="34"/>
        <v>110</v>
      </c>
      <c r="L116" s="347" t="e">
        <f t="shared" si="35"/>
        <v>#DIV/0!</v>
      </c>
      <c r="M116" s="328" t="e">
        <f t="shared" si="36"/>
        <v>#DIV/0!</v>
      </c>
      <c r="N116" s="328" t="e">
        <f t="shared" si="37"/>
        <v>#DIV/0!</v>
      </c>
      <c r="O116" s="328" t="e">
        <f t="shared" si="38"/>
        <v>#DIV/0!</v>
      </c>
      <c r="P116" s="328" t="e">
        <f t="shared" si="41"/>
        <v>#DIV/0!</v>
      </c>
      <c r="Q116" s="328" t="e">
        <f t="shared" si="42"/>
        <v>#DIV/0!</v>
      </c>
      <c r="R116" s="328" t="e">
        <f t="shared" si="43"/>
        <v>#DIV/0!</v>
      </c>
      <c r="S116" s="328" t="e">
        <f t="shared" si="44"/>
        <v>#DIV/0!</v>
      </c>
      <c r="T116" s="328" t="e">
        <f t="shared" si="45"/>
        <v>#DIV/0!</v>
      </c>
      <c r="U116" s="328" t="e">
        <f t="shared" si="46"/>
        <v>#DIV/0!</v>
      </c>
      <c r="V116" s="347" t="e">
        <f t="array" ref="V116">MMULT(MMULT(L116:U116,qinvR_),TRANSPOSE(L116:U116))</f>
        <v>#NAME?</v>
      </c>
      <c r="W116" s="328" t="e">
        <f t="shared" si="33"/>
        <v>#DIV/0!</v>
      </c>
      <c r="X116" s="324" t="e">
        <f t="shared" si="39"/>
        <v>#DIV/0!</v>
      </c>
      <c r="Y116" s="324" t="e">
        <f t="shared" si="40"/>
        <v>#NAME?</v>
      </c>
    </row>
    <row r="117" spans="1:25" x14ac:dyDescent="0.2">
      <c r="A117" s="327">
        <f t="shared" si="34"/>
        <v>111</v>
      </c>
      <c r="L117" s="347" t="e">
        <f t="shared" si="35"/>
        <v>#DIV/0!</v>
      </c>
      <c r="M117" s="328" t="e">
        <f t="shared" si="36"/>
        <v>#DIV/0!</v>
      </c>
      <c r="N117" s="328" t="e">
        <f t="shared" si="37"/>
        <v>#DIV/0!</v>
      </c>
      <c r="O117" s="328" t="e">
        <f t="shared" si="38"/>
        <v>#DIV/0!</v>
      </c>
      <c r="P117" s="328" t="e">
        <f t="shared" si="41"/>
        <v>#DIV/0!</v>
      </c>
      <c r="Q117" s="328" t="e">
        <f t="shared" si="42"/>
        <v>#DIV/0!</v>
      </c>
      <c r="R117" s="328" t="e">
        <f t="shared" si="43"/>
        <v>#DIV/0!</v>
      </c>
      <c r="S117" s="328" t="e">
        <f t="shared" si="44"/>
        <v>#DIV/0!</v>
      </c>
      <c r="T117" s="328" t="e">
        <f t="shared" si="45"/>
        <v>#DIV/0!</v>
      </c>
      <c r="U117" s="328" t="e">
        <f t="shared" si="46"/>
        <v>#DIV/0!</v>
      </c>
      <c r="V117" s="347" t="e">
        <f t="array" ref="V117">MMULT(MMULT(L117:U117,qinvR_),TRANSPOSE(L117:U117))</f>
        <v>#NAME?</v>
      </c>
      <c r="W117" s="328" t="e">
        <f t="shared" si="33"/>
        <v>#DIV/0!</v>
      </c>
      <c r="X117" s="324" t="e">
        <f t="shared" si="39"/>
        <v>#DIV/0!</v>
      </c>
      <c r="Y117" s="324" t="e">
        <f t="shared" si="40"/>
        <v>#NAME?</v>
      </c>
    </row>
    <row r="118" spans="1:25" x14ac:dyDescent="0.2">
      <c r="A118" s="327">
        <f t="shared" si="34"/>
        <v>112</v>
      </c>
      <c r="L118" s="347" t="e">
        <f t="shared" si="35"/>
        <v>#DIV/0!</v>
      </c>
      <c r="M118" s="328" t="e">
        <f t="shared" si="36"/>
        <v>#DIV/0!</v>
      </c>
      <c r="N118" s="328" t="e">
        <f t="shared" si="37"/>
        <v>#DIV/0!</v>
      </c>
      <c r="O118" s="328" t="e">
        <f t="shared" si="38"/>
        <v>#DIV/0!</v>
      </c>
      <c r="P118" s="328" t="e">
        <f t="shared" si="41"/>
        <v>#DIV/0!</v>
      </c>
      <c r="Q118" s="328" t="e">
        <f t="shared" si="42"/>
        <v>#DIV/0!</v>
      </c>
      <c r="R118" s="328" t="e">
        <f t="shared" si="43"/>
        <v>#DIV/0!</v>
      </c>
      <c r="S118" s="328" t="e">
        <f t="shared" si="44"/>
        <v>#DIV/0!</v>
      </c>
      <c r="T118" s="328" t="e">
        <f t="shared" si="45"/>
        <v>#DIV/0!</v>
      </c>
      <c r="U118" s="328" t="e">
        <f t="shared" si="46"/>
        <v>#DIV/0!</v>
      </c>
      <c r="V118" s="347" t="e">
        <f t="array" ref="V118">MMULT(MMULT(L118:U118,qinvR_),TRANSPOSE(L118:U118))</f>
        <v>#NAME?</v>
      </c>
      <c r="W118" s="328" t="e">
        <f t="shared" si="33"/>
        <v>#DIV/0!</v>
      </c>
      <c r="X118" s="324" t="e">
        <f t="shared" si="39"/>
        <v>#DIV/0!</v>
      </c>
      <c r="Y118" s="324" t="e">
        <f t="shared" si="40"/>
        <v>#NAME?</v>
      </c>
    </row>
    <row r="119" spans="1:25" x14ac:dyDescent="0.2">
      <c r="A119" s="327">
        <f t="shared" si="34"/>
        <v>113</v>
      </c>
      <c r="L119" s="347" t="e">
        <f t="shared" si="35"/>
        <v>#DIV/0!</v>
      </c>
      <c r="M119" s="328" t="e">
        <f t="shared" si="36"/>
        <v>#DIV/0!</v>
      </c>
      <c r="N119" s="328" t="e">
        <f t="shared" si="37"/>
        <v>#DIV/0!</v>
      </c>
      <c r="O119" s="328" t="e">
        <f t="shared" si="38"/>
        <v>#DIV/0!</v>
      </c>
      <c r="P119" s="328" t="e">
        <f t="shared" si="41"/>
        <v>#DIV/0!</v>
      </c>
      <c r="Q119" s="328" t="e">
        <f t="shared" si="42"/>
        <v>#DIV/0!</v>
      </c>
      <c r="R119" s="328" t="e">
        <f t="shared" si="43"/>
        <v>#DIV/0!</v>
      </c>
      <c r="S119" s="328" t="e">
        <f t="shared" si="44"/>
        <v>#DIV/0!</v>
      </c>
      <c r="T119" s="328" t="e">
        <f t="shared" si="45"/>
        <v>#DIV/0!</v>
      </c>
      <c r="U119" s="328" t="e">
        <f t="shared" si="46"/>
        <v>#DIV/0!</v>
      </c>
      <c r="V119" s="347" t="e">
        <f t="array" ref="V119">MMULT(MMULT(L119:U119,qinvR_),TRANSPOSE(L119:U119))</f>
        <v>#NAME?</v>
      </c>
      <c r="W119" s="328" t="e">
        <f t="shared" si="33"/>
        <v>#DIV/0!</v>
      </c>
      <c r="X119" s="324" t="e">
        <f t="shared" si="39"/>
        <v>#DIV/0!</v>
      </c>
      <c r="Y119" s="324" t="e">
        <f t="shared" si="40"/>
        <v>#NAME?</v>
      </c>
    </row>
    <row r="120" spans="1:25" x14ac:dyDescent="0.2">
      <c r="A120" s="327">
        <f t="shared" si="34"/>
        <v>114</v>
      </c>
      <c r="L120" s="347" t="e">
        <f t="shared" si="35"/>
        <v>#DIV/0!</v>
      </c>
      <c r="M120" s="328" t="e">
        <f t="shared" si="36"/>
        <v>#DIV/0!</v>
      </c>
      <c r="N120" s="328" t="e">
        <f t="shared" si="37"/>
        <v>#DIV/0!</v>
      </c>
      <c r="O120" s="328" t="e">
        <f t="shared" si="38"/>
        <v>#DIV/0!</v>
      </c>
      <c r="P120" s="328" t="e">
        <f t="shared" si="41"/>
        <v>#DIV/0!</v>
      </c>
      <c r="Q120" s="328" t="e">
        <f t="shared" si="42"/>
        <v>#DIV/0!</v>
      </c>
      <c r="R120" s="328" t="e">
        <f t="shared" si="43"/>
        <v>#DIV/0!</v>
      </c>
      <c r="S120" s="328" t="e">
        <f t="shared" si="44"/>
        <v>#DIV/0!</v>
      </c>
      <c r="T120" s="328" t="e">
        <f t="shared" si="45"/>
        <v>#DIV/0!</v>
      </c>
      <c r="U120" s="328" t="e">
        <f t="shared" si="46"/>
        <v>#DIV/0!</v>
      </c>
      <c r="V120" s="347" t="e">
        <f t="array" ref="V120">MMULT(MMULT(L120:U120,qinvR_),TRANSPOSE(L120:U120))</f>
        <v>#NAME?</v>
      </c>
      <c r="W120" s="328" t="e">
        <f t="shared" si="33"/>
        <v>#DIV/0!</v>
      </c>
      <c r="X120" s="324" t="e">
        <f t="shared" si="39"/>
        <v>#DIV/0!</v>
      </c>
      <c r="Y120" s="324" t="e">
        <f t="shared" si="40"/>
        <v>#NAME?</v>
      </c>
    </row>
    <row r="121" spans="1:25" x14ac:dyDescent="0.2">
      <c r="A121" s="327">
        <f t="shared" si="34"/>
        <v>115</v>
      </c>
      <c r="L121" s="347" t="e">
        <f t="shared" si="35"/>
        <v>#DIV/0!</v>
      </c>
      <c r="M121" s="328" t="e">
        <f t="shared" si="36"/>
        <v>#DIV/0!</v>
      </c>
      <c r="N121" s="328" t="e">
        <f t="shared" si="37"/>
        <v>#DIV/0!</v>
      </c>
      <c r="O121" s="328" t="e">
        <f t="shared" si="38"/>
        <v>#DIV/0!</v>
      </c>
      <c r="P121" s="328" t="e">
        <f t="shared" si="41"/>
        <v>#DIV/0!</v>
      </c>
      <c r="Q121" s="328" t="e">
        <f t="shared" si="42"/>
        <v>#DIV/0!</v>
      </c>
      <c r="R121" s="328" t="e">
        <f t="shared" si="43"/>
        <v>#DIV/0!</v>
      </c>
      <c r="S121" s="328" t="e">
        <f t="shared" si="44"/>
        <v>#DIV/0!</v>
      </c>
      <c r="T121" s="328" t="e">
        <f t="shared" si="45"/>
        <v>#DIV/0!</v>
      </c>
      <c r="U121" s="328" t="e">
        <f t="shared" si="46"/>
        <v>#DIV/0!</v>
      </c>
      <c r="V121" s="347" t="e">
        <f t="array" ref="V121">MMULT(MMULT(L121:U121,qinvR_),TRANSPOSE(L121:U121))</f>
        <v>#NAME?</v>
      </c>
      <c r="W121" s="328" t="e">
        <f t="shared" si="33"/>
        <v>#DIV/0!</v>
      </c>
      <c r="X121" s="324" t="e">
        <f t="shared" si="39"/>
        <v>#DIV/0!</v>
      </c>
      <c r="Y121" s="324" t="e">
        <f t="shared" si="40"/>
        <v>#NAME?</v>
      </c>
    </row>
    <row r="122" spans="1:25" x14ac:dyDescent="0.2">
      <c r="A122" s="327">
        <f t="shared" si="34"/>
        <v>116</v>
      </c>
      <c r="L122" s="347" t="e">
        <f t="shared" si="35"/>
        <v>#DIV/0!</v>
      </c>
      <c r="M122" s="328" t="e">
        <f t="shared" si="36"/>
        <v>#DIV/0!</v>
      </c>
      <c r="N122" s="328" t="e">
        <f t="shared" si="37"/>
        <v>#DIV/0!</v>
      </c>
      <c r="O122" s="328" t="e">
        <f t="shared" si="38"/>
        <v>#DIV/0!</v>
      </c>
      <c r="P122" s="328" t="e">
        <f t="shared" si="41"/>
        <v>#DIV/0!</v>
      </c>
      <c r="Q122" s="328" t="e">
        <f t="shared" si="42"/>
        <v>#DIV/0!</v>
      </c>
      <c r="R122" s="328" t="e">
        <f t="shared" si="43"/>
        <v>#DIV/0!</v>
      </c>
      <c r="S122" s="328" t="e">
        <f t="shared" si="44"/>
        <v>#DIV/0!</v>
      </c>
      <c r="T122" s="328" t="e">
        <f t="shared" si="45"/>
        <v>#DIV/0!</v>
      </c>
      <c r="U122" s="328" t="e">
        <f t="shared" si="46"/>
        <v>#DIV/0!</v>
      </c>
      <c r="V122" s="347" t="e">
        <f t="array" ref="V122">MMULT(MMULT(L122:U122,qinvR_),TRANSPOSE(L122:U122))</f>
        <v>#NAME?</v>
      </c>
      <c r="W122" s="328" t="e">
        <f t="shared" si="33"/>
        <v>#DIV/0!</v>
      </c>
      <c r="X122" s="324" t="e">
        <f t="shared" si="39"/>
        <v>#DIV/0!</v>
      </c>
      <c r="Y122" s="324" t="e">
        <f t="shared" si="40"/>
        <v>#NAME?</v>
      </c>
    </row>
    <row r="123" spans="1:25" x14ac:dyDescent="0.2">
      <c r="A123" s="327">
        <f t="shared" si="34"/>
        <v>117</v>
      </c>
      <c r="L123" s="347" t="e">
        <f t="shared" si="35"/>
        <v>#DIV/0!</v>
      </c>
      <c r="M123" s="328" t="e">
        <f t="shared" si="36"/>
        <v>#DIV/0!</v>
      </c>
      <c r="N123" s="328" t="e">
        <f t="shared" si="37"/>
        <v>#DIV/0!</v>
      </c>
      <c r="O123" s="328" t="e">
        <f t="shared" si="38"/>
        <v>#DIV/0!</v>
      </c>
      <c r="P123" s="328" t="e">
        <f t="shared" si="41"/>
        <v>#DIV/0!</v>
      </c>
      <c r="Q123" s="328" t="e">
        <f t="shared" si="42"/>
        <v>#DIV/0!</v>
      </c>
      <c r="R123" s="328" t="e">
        <f t="shared" si="43"/>
        <v>#DIV/0!</v>
      </c>
      <c r="S123" s="328" t="e">
        <f t="shared" si="44"/>
        <v>#DIV/0!</v>
      </c>
      <c r="T123" s="328" t="e">
        <f t="shared" si="45"/>
        <v>#DIV/0!</v>
      </c>
      <c r="U123" s="328" t="e">
        <f t="shared" si="46"/>
        <v>#DIV/0!</v>
      </c>
      <c r="V123" s="347" t="e">
        <f t="array" ref="V123">MMULT(MMULT(L123:U123,qinvR_),TRANSPOSE(L123:U123))</f>
        <v>#NAME?</v>
      </c>
      <c r="W123" s="328" t="e">
        <f t="shared" si="33"/>
        <v>#DIV/0!</v>
      </c>
      <c r="X123" s="324" t="e">
        <f t="shared" si="39"/>
        <v>#DIV/0!</v>
      </c>
      <c r="Y123" s="324" t="e">
        <f t="shared" si="40"/>
        <v>#NAME?</v>
      </c>
    </row>
    <row r="124" spans="1:25" x14ac:dyDescent="0.2">
      <c r="A124" s="327">
        <f t="shared" si="34"/>
        <v>118</v>
      </c>
      <c r="L124" s="347" t="e">
        <f t="shared" si="35"/>
        <v>#DIV/0!</v>
      </c>
      <c r="M124" s="328" t="e">
        <f t="shared" si="36"/>
        <v>#DIV/0!</v>
      </c>
      <c r="N124" s="328" t="e">
        <f t="shared" si="37"/>
        <v>#DIV/0!</v>
      </c>
      <c r="O124" s="328" t="e">
        <f t="shared" si="38"/>
        <v>#DIV/0!</v>
      </c>
      <c r="P124" s="328" t="e">
        <f t="shared" si="41"/>
        <v>#DIV/0!</v>
      </c>
      <c r="Q124" s="328" t="e">
        <f t="shared" si="42"/>
        <v>#DIV/0!</v>
      </c>
      <c r="R124" s="328" t="e">
        <f t="shared" si="43"/>
        <v>#DIV/0!</v>
      </c>
      <c r="S124" s="328" t="e">
        <f t="shared" si="44"/>
        <v>#DIV/0!</v>
      </c>
      <c r="T124" s="328" t="e">
        <f t="shared" si="45"/>
        <v>#DIV/0!</v>
      </c>
      <c r="U124" s="328" t="e">
        <f t="shared" si="46"/>
        <v>#DIV/0!</v>
      </c>
      <c r="V124" s="347" t="e">
        <f t="array" ref="V124">MMULT(MMULT(L124:U124,qinvR_),TRANSPOSE(L124:U124))</f>
        <v>#NAME?</v>
      </c>
      <c r="W124" s="328" t="e">
        <f t="shared" si="33"/>
        <v>#DIV/0!</v>
      </c>
      <c r="X124" s="324" t="e">
        <f t="shared" si="39"/>
        <v>#DIV/0!</v>
      </c>
      <c r="Y124" s="324" t="e">
        <f t="shared" si="40"/>
        <v>#NAME?</v>
      </c>
    </row>
    <row r="125" spans="1:25" x14ac:dyDescent="0.2">
      <c r="A125" s="327">
        <f t="shared" si="34"/>
        <v>119</v>
      </c>
      <c r="L125" s="347" t="e">
        <f t="shared" si="35"/>
        <v>#DIV/0!</v>
      </c>
      <c r="M125" s="328" t="e">
        <f t="shared" si="36"/>
        <v>#DIV/0!</v>
      </c>
      <c r="N125" s="328" t="e">
        <f t="shared" si="37"/>
        <v>#DIV/0!</v>
      </c>
      <c r="O125" s="328" t="e">
        <f t="shared" si="38"/>
        <v>#DIV/0!</v>
      </c>
      <c r="P125" s="328" t="e">
        <f t="shared" si="41"/>
        <v>#DIV/0!</v>
      </c>
      <c r="Q125" s="328" t="e">
        <f t="shared" si="42"/>
        <v>#DIV/0!</v>
      </c>
      <c r="R125" s="328" t="e">
        <f t="shared" si="43"/>
        <v>#DIV/0!</v>
      </c>
      <c r="S125" s="328" t="e">
        <f t="shared" si="44"/>
        <v>#DIV/0!</v>
      </c>
      <c r="T125" s="328" t="e">
        <f t="shared" si="45"/>
        <v>#DIV/0!</v>
      </c>
      <c r="U125" s="328" t="e">
        <f t="shared" si="46"/>
        <v>#DIV/0!</v>
      </c>
      <c r="V125" s="347" t="e">
        <f t="array" ref="V125">MMULT(MMULT(L125:U125,qinvR_),TRANSPOSE(L125:U125))</f>
        <v>#NAME?</v>
      </c>
      <c r="W125" s="328" t="e">
        <f t="shared" si="33"/>
        <v>#DIV/0!</v>
      </c>
      <c r="X125" s="324" t="e">
        <f t="shared" si="39"/>
        <v>#DIV/0!</v>
      </c>
      <c r="Y125" s="324" t="e">
        <f t="shared" si="40"/>
        <v>#NAME?</v>
      </c>
    </row>
    <row r="126" spans="1:25" x14ac:dyDescent="0.2">
      <c r="A126" s="327">
        <f t="shared" si="34"/>
        <v>120</v>
      </c>
      <c r="L126" s="347" t="e">
        <f t="shared" si="35"/>
        <v>#DIV/0!</v>
      </c>
      <c r="M126" s="328" t="e">
        <f t="shared" si="36"/>
        <v>#DIV/0!</v>
      </c>
      <c r="N126" s="328" t="e">
        <f t="shared" si="37"/>
        <v>#DIV/0!</v>
      </c>
      <c r="O126" s="328" t="e">
        <f t="shared" si="38"/>
        <v>#DIV/0!</v>
      </c>
      <c r="P126" s="328" t="e">
        <f t="shared" si="41"/>
        <v>#DIV/0!</v>
      </c>
      <c r="Q126" s="328" t="e">
        <f t="shared" si="42"/>
        <v>#DIV/0!</v>
      </c>
      <c r="R126" s="328" t="e">
        <f t="shared" si="43"/>
        <v>#DIV/0!</v>
      </c>
      <c r="S126" s="328" t="e">
        <f t="shared" si="44"/>
        <v>#DIV/0!</v>
      </c>
      <c r="T126" s="328" t="e">
        <f t="shared" si="45"/>
        <v>#DIV/0!</v>
      </c>
      <c r="U126" s="328" t="e">
        <f t="shared" si="46"/>
        <v>#DIV/0!</v>
      </c>
      <c r="V126" s="347" t="e">
        <f t="array" ref="V126">MMULT(MMULT(L126:U126,qinvR_),TRANSPOSE(L126:U126))</f>
        <v>#NAME?</v>
      </c>
      <c r="W126" s="328" t="e">
        <f t="shared" si="33"/>
        <v>#DIV/0!</v>
      </c>
      <c r="X126" s="324" t="e">
        <f t="shared" si="39"/>
        <v>#DIV/0!</v>
      </c>
      <c r="Y126" s="324" t="e">
        <f t="shared" si="40"/>
        <v>#NAME?</v>
      </c>
    </row>
    <row r="127" spans="1:25" x14ac:dyDescent="0.2">
      <c r="A127" s="327">
        <f t="shared" si="34"/>
        <v>121</v>
      </c>
      <c r="L127" s="347" t="e">
        <f t="shared" si="35"/>
        <v>#DIV/0!</v>
      </c>
      <c r="M127" s="328" t="e">
        <f t="shared" si="36"/>
        <v>#DIV/0!</v>
      </c>
      <c r="N127" s="328" t="e">
        <f t="shared" si="37"/>
        <v>#DIV/0!</v>
      </c>
      <c r="O127" s="328" t="e">
        <f t="shared" si="38"/>
        <v>#DIV/0!</v>
      </c>
      <c r="P127" s="328" t="e">
        <f t="shared" si="41"/>
        <v>#DIV/0!</v>
      </c>
      <c r="Q127" s="328" t="e">
        <f t="shared" si="42"/>
        <v>#DIV/0!</v>
      </c>
      <c r="R127" s="328" t="e">
        <f t="shared" si="43"/>
        <v>#DIV/0!</v>
      </c>
      <c r="S127" s="328" t="e">
        <f t="shared" si="44"/>
        <v>#DIV/0!</v>
      </c>
      <c r="T127" s="328" t="e">
        <f t="shared" si="45"/>
        <v>#DIV/0!</v>
      </c>
      <c r="U127" s="328" t="e">
        <f t="shared" si="46"/>
        <v>#DIV/0!</v>
      </c>
      <c r="V127" s="347" t="e">
        <f t="array" ref="V127">MMULT(MMULT(L127:U127,qinvR_),TRANSPOSE(L127:U127))</f>
        <v>#NAME?</v>
      </c>
      <c r="W127" s="328" t="e">
        <f t="shared" si="33"/>
        <v>#DIV/0!</v>
      </c>
      <c r="X127" s="324" t="e">
        <f t="shared" si="39"/>
        <v>#DIV/0!</v>
      </c>
      <c r="Y127" s="324" t="e">
        <f t="shared" si="40"/>
        <v>#NAME?</v>
      </c>
    </row>
    <row r="128" spans="1:25" x14ac:dyDescent="0.2">
      <c r="A128" s="327">
        <f t="shared" si="34"/>
        <v>122</v>
      </c>
      <c r="L128" s="347" t="e">
        <f t="shared" si="35"/>
        <v>#DIV/0!</v>
      </c>
      <c r="M128" s="328" t="e">
        <f t="shared" si="36"/>
        <v>#DIV/0!</v>
      </c>
      <c r="N128" s="328" t="e">
        <f t="shared" si="37"/>
        <v>#DIV/0!</v>
      </c>
      <c r="O128" s="328" t="e">
        <f t="shared" si="38"/>
        <v>#DIV/0!</v>
      </c>
      <c r="P128" s="328" t="e">
        <f t="shared" si="41"/>
        <v>#DIV/0!</v>
      </c>
      <c r="Q128" s="328" t="e">
        <f t="shared" si="42"/>
        <v>#DIV/0!</v>
      </c>
      <c r="R128" s="328" t="e">
        <f t="shared" si="43"/>
        <v>#DIV/0!</v>
      </c>
      <c r="S128" s="328" t="e">
        <f t="shared" si="44"/>
        <v>#DIV/0!</v>
      </c>
      <c r="T128" s="328" t="e">
        <f t="shared" si="45"/>
        <v>#DIV/0!</v>
      </c>
      <c r="U128" s="328" t="e">
        <f t="shared" si="46"/>
        <v>#DIV/0!</v>
      </c>
      <c r="V128" s="347" t="e">
        <f t="array" ref="V128">MMULT(MMULT(L128:U128,qinvR_),TRANSPOSE(L128:U128))</f>
        <v>#NAME?</v>
      </c>
      <c r="W128" s="328" t="e">
        <f t="shared" si="33"/>
        <v>#DIV/0!</v>
      </c>
      <c r="X128" s="324" t="e">
        <f t="shared" si="39"/>
        <v>#DIV/0!</v>
      </c>
      <c r="Y128" s="324" t="e">
        <f t="shared" si="40"/>
        <v>#NAME?</v>
      </c>
    </row>
    <row r="129" spans="1:25" x14ac:dyDescent="0.2">
      <c r="A129" s="327">
        <f t="shared" si="34"/>
        <v>123</v>
      </c>
      <c r="L129" s="347" t="e">
        <f t="shared" si="35"/>
        <v>#DIV/0!</v>
      </c>
      <c r="M129" s="328" t="e">
        <f t="shared" si="36"/>
        <v>#DIV/0!</v>
      </c>
      <c r="N129" s="328" t="e">
        <f t="shared" si="37"/>
        <v>#DIV/0!</v>
      </c>
      <c r="O129" s="328" t="e">
        <f t="shared" si="38"/>
        <v>#DIV/0!</v>
      </c>
      <c r="P129" s="328" t="e">
        <f t="shared" si="41"/>
        <v>#DIV/0!</v>
      </c>
      <c r="Q129" s="328" t="e">
        <f t="shared" si="42"/>
        <v>#DIV/0!</v>
      </c>
      <c r="R129" s="328" t="e">
        <f t="shared" si="43"/>
        <v>#DIV/0!</v>
      </c>
      <c r="S129" s="328" t="e">
        <f t="shared" si="44"/>
        <v>#DIV/0!</v>
      </c>
      <c r="T129" s="328" t="e">
        <f t="shared" si="45"/>
        <v>#DIV/0!</v>
      </c>
      <c r="U129" s="328" t="e">
        <f t="shared" si="46"/>
        <v>#DIV/0!</v>
      </c>
      <c r="V129" s="347" t="e">
        <f t="array" ref="V129">MMULT(MMULT(L129:U129,qinvR_),TRANSPOSE(L129:U129))</f>
        <v>#NAME?</v>
      </c>
      <c r="W129" s="328" t="e">
        <f t="shared" si="33"/>
        <v>#DIV/0!</v>
      </c>
      <c r="X129" s="324" t="e">
        <f t="shared" si="39"/>
        <v>#DIV/0!</v>
      </c>
      <c r="Y129" s="324" t="e">
        <f t="shared" si="40"/>
        <v>#NAME?</v>
      </c>
    </row>
    <row r="130" spans="1:25" x14ac:dyDescent="0.2">
      <c r="A130" s="327">
        <f t="shared" si="34"/>
        <v>124</v>
      </c>
      <c r="L130" s="347" t="e">
        <f t="shared" si="35"/>
        <v>#DIV/0!</v>
      </c>
      <c r="M130" s="328" t="e">
        <f t="shared" si="36"/>
        <v>#DIV/0!</v>
      </c>
      <c r="N130" s="328" t="e">
        <f t="shared" si="37"/>
        <v>#DIV/0!</v>
      </c>
      <c r="O130" s="328" t="e">
        <f t="shared" si="38"/>
        <v>#DIV/0!</v>
      </c>
      <c r="P130" s="328" t="e">
        <f t="shared" si="41"/>
        <v>#DIV/0!</v>
      </c>
      <c r="Q130" s="328" t="e">
        <f t="shared" si="42"/>
        <v>#DIV/0!</v>
      </c>
      <c r="R130" s="328" t="e">
        <f t="shared" si="43"/>
        <v>#DIV/0!</v>
      </c>
      <c r="S130" s="328" t="e">
        <f t="shared" si="44"/>
        <v>#DIV/0!</v>
      </c>
      <c r="T130" s="328" t="e">
        <f t="shared" si="45"/>
        <v>#DIV/0!</v>
      </c>
      <c r="U130" s="328" t="e">
        <f t="shared" si="46"/>
        <v>#DIV/0!</v>
      </c>
      <c r="V130" s="347" t="e">
        <f t="array" ref="V130">MMULT(MMULT(L130:U130,qinvR_),TRANSPOSE(L130:U130))</f>
        <v>#NAME?</v>
      </c>
      <c r="W130" s="328" t="e">
        <f t="shared" si="33"/>
        <v>#DIV/0!</v>
      </c>
      <c r="X130" s="324" t="e">
        <f t="shared" si="39"/>
        <v>#DIV/0!</v>
      </c>
      <c r="Y130" s="324" t="e">
        <f t="shared" si="40"/>
        <v>#NAME?</v>
      </c>
    </row>
    <row r="131" spans="1:25" x14ac:dyDescent="0.2">
      <c r="A131" s="327">
        <f t="shared" si="34"/>
        <v>125</v>
      </c>
      <c r="L131" s="347" t="e">
        <f t="shared" si="35"/>
        <v>#DIV/0!</v>
      </c>
      <c r="M131" s="328" t="e">
        <f t="shared" si="36"/>
        <v>#DIV/0!</v>
      </c>
      <c r="N131" s="328" t="e">
        <f t="shared" si="37"/>
        <v>#DIV/0!</v>
      </c>
      <c r="O131" s="328" t="e">
        <f t="shared" si="38"/>
        <v>#DIV/0!</v>
      </c>
      <c r="P131" s="328" t="e">
        <f t="shared" si="41"/>
        <v>#DIV/0!</v>
      </c>
      <c r="Q131" s="328" t="e">
        <f t="shared" si="42"/>
        <v>#DIV/0!</v>
      </c>
      <c r="R131" s="328" t="e">
        <f t="shared" si="43"/>
        <v>#DIV/0!</v>
      </c>
      <c r="S131" s="328" t="e">
        <f t="shared" si="44"/>
        <v>#DIV/0!</v>
      </c>
      <c r="T131" s="328" t="e">
        <f t="shared" si="45"/>
        <v>#DIV/0!</v>
      </c>
      <c r="U131" s="328" t="e">
        <f t="shared" si="46"/>
        <v>#DIV/0!</v>
      </c>
      <c r="V131" s="347" t="e">
        <f t="array" ref="V131">MMULT(MMULT(L131:U131,qinvR_),TRANSPOSE(L131:U131))</f>
        <v>#NAME?</v>
      </c>
      <c r="W131" s="328" t="e">
        <f t="shared" si="33"/>
        <v>#DIV/0!</v>
      </c>
      <c r="X131" s="324" t="e">
        <f t="shared" si="39"/>
        <v>#DIV/0!</v>
      </c>
      <c r="Y131" s="324" t="e">
        <f t="shared" si="40"/>
        <v>#NAME?</v>
      </c>
    </row>
    <row r="132" spans="1:25" x14ac:dyDescent="0.2">
      <c r="A132" s="327">
        <f t="shared" si="34"/>
        <v>126</v>
      </c>
      <c r="L132" s="347" t="e">
        <f t="shared" si="35"/>
        <v>#DIV/0!</v>
      </c>
      <c r="M132" s="328" t="e">
        <f t="shared" si="36"/>
        <v>#DIV/0!</v>
      </c>
      <c r="N132" s="328" t="e">
        <f t="shared" si="37"/>
        <v>#DIV/0!</v>
      </c>
      <c r="O132" s="328" t="e">
        <f t="shared" si="38"/>
        <v>#DIV/0!</v>
      </c>
      <c r="P132" s="328" t="e">
        <f t="shared" si="41"/>
        <v>#DIV/0!</v>
      </c>
      <c r="Q132" s="328" t="e">
        <f t="shared" si="42"/>
        <v>#DIV/0!</v>
      </c>
      <c r="R132" s="328" t="e">
        <f t="shared" si="43"/>
        <v>#DIV/0!</v>
      </c>
      <c r="S132" s="328" t="e">
        <f t="shared" si="44"/>
        <v>#DIV/0!</v>
      </c>
      <c r="T132" s="328" t="e">
        <f t="shared" si="45"/>
        <v>#DIV/0!</v>
      </c>
      <c r="U132" s="328" t="e">
        <f t="shared" si="46"/>
        <v>#DIV/0!</v>
      </c>
      <c r="V132" s="347" t="e">
        <f t="array" ref="V132">MMULT(MMULT(L132:U132,qinvR_),TRANSPOSE(L132:U132))</f>
        <v>#NAME?</v>
      </c>
      <c r="W132" s="328" t="e">
        <f t="shared" si="33"/>
        <v>#DIV/0!</v>
      </c>
      <c r="X132" s="324" t="e">
        <f t="shared" si="39"/>
        <v>#DIV/0!</v>
      </c>
      <c r="Y132" s="324" t="e">
        <f t="shared" si="40"/>
        <v>#NAME?</v>
      </c>
    </row>
    <row r="133" spans="1:25" x14ac:dyDescent="0.2">
      <c r="A133" s="327">
        <f t="shared" si="34"/>
        <v>127</v>
      </c>
      <c r="L133" s="347" t="e">
        <f t="shared" si="35"/>
        <v>#DIV/0!</v>
      </c>
      <c r="M133" s="328" t="e">
        <f t="shared" si="36"/>
        <v>#DIV/0!</v>
      </c>
      <c r="N133" s="328" t="e">
        <f t="shared" si="37"/>
        <v>#DIV/0!</v>
      </c>
      <c r="O133" s="328" t="e">
        <f t="shared" si="38"/>
        <v>#DIV/0!</v>
      </c>
      <c r="P133" s="328" t="e">
        <f t="shared" si="41"/>
        <v>#DIV/0!</v>
      </c>
      <c r="Q133" s="328" t="e">
        <f t="shared" si="42"/>
        <v>#DIV/0!</v>
      </c>
      <c r="R133" s="328" t="e">
        <f t="shared" si="43"/>
        <v>#DIV/0!</v>
      </c>
      <c r="S133" s="328" t="e">
        <f t="shared" si="44"/>
        <v>#DIV/0!</v>
      </c>
      <c r="T133" s="328" t="e">
        <f t="shared" si="45"/>
        <v>#DIV/0!</v>
      </c>
      <c r="U133" s="328" t="e">
        <f t="shared" si="46"/>
        <v>#DIV/0!</v>
      </c>
      <c r="V133" s="347" t="e">
        <f t="array" ref="V133">MMULT(MMULT(L133:U133,qinvR_),TRANSPOSE(L133:U133))</f>
        <v>#NAME?</v>
      </c>
      <c r="W133" s="328" t="e">
        <f t="shared" si="33"/>
        <v>#DIV/0!</v>
      </c>
      <c r="X133" s="324" t="e">
        <f t="shared" si="39"/>
        <v>#DIV/0!</v>
      </c>
      <c r="Y133" s="324" t="e">
        <f t="shared" si="40"/>
        <v>#NAME?</v>
      </c>
    </row>
    <row r="134" spans="1:25" x14ac:dyDescent="0.2">
      <c r="A134" s="327">
        <f t="shared" si="34"/>
        <v>128</v>
      </c>
      <c r="L134" s="347" t="e">
        <f t="shared" si="35"/>
        <v>#DIV/0!</v>
      </c>
      <c r="M134" s="328" t="e">
        <f t="shared" si="36"/>
        <v>#DIV/0!</v>
      </c>
      <c r="N134" s="328" t="e">
        <f t="shared" si="37"/>
        <v>#DIV/0!</v>
      </c>
      <c r="O134" s="328" t="e">
        <f t="shared" si="38"/>
        <v>#DIV/0!</v>
      </c>
      <c r="P134" s="328" t="e">
        <f t="shared" si="41"/>
        <v>#DIV/0!</v>
      </c>
      <c r="Q134" s="328" t="e">
        <f t="shared" si="42"/>
        <v>#DIV/0!</v>
      </c>
      <c r="R134" s="328" t="e">
        <f t="shared" si="43"/>
        <v>#DIV/0!</v>
      </c>
      <c r="S134" s="328" t="e">
        <f t="shared" si="44"/>
        <v>#DIV/0!</v>
      </c>
      <c r="T134" s="328" t="e">
        <f t="shared" si="45"/>
        <v>#DIV/0!</v>
      </c>
      <c r="U134" s="328" t="e">
        <f t="shared" si="46"/>
        <v>#DIV/0!</v>
      </c>
      <c r="V134" s="347" t="e">
        <f t="array" ref="V134">MMULT(MMULT(L134:U134,qinvR_),TRANSPOSE(L134:U134))</f>
        <v>#NAME?</v>
      </c>
      <c r="W134" s="328" t="e">
        <f t="shared" si="33"/>
        <v>#DIV/0!</v>
      </c>
      <c r="X134" s="324" t="e">
        <f t="shared" si="39"/>
        <v>#DIV/0!</v>
      </c>
      <c r="Y134" s="324" t="e">
        <f t="shared" si="40"/>
        <v>#NAME?</v>
      </c>
    </row>
    <row r="135" spans="1:25" x14ac:dyDescent="0.2">
      <c r="A135" s="327">
        <f t="shared" si="34"/>
        <v>129</v>
      </c>
      <c r="L135" s="347" t="e">
        <f t="shared" si="35"/>
        <v>#DIV/0!</v>
      </c>
      <c r="M135" s="328" t="e">
        <f t="shared" si="36"/>
        <v>#DIV/0!</v>
      </c>
      <c r="N135" s="328" t="e">
        <f t="shared" si="37"/>
        <v>#DIV/0!</v>
      </c>
      <c r="O135" s="328" t="e">
        <f t="shared" si="38"/>
        <v>#DIV/0!</v>
      </c>
      <c r="P135" s="328" t="e">
        <f t="shared" si="41"/>
        <v>#DIV/0!</v>
      </c>
      <c r="Q135" s="328" t="e">
        <f t="shared" si="42"/>
        <v>#DIV/0!</v>
      </c>
      <c r="R135" s="328" t="e">
        <f t="shared" si="43"/>
        <v>#DIV/0!</v>
      </c>
      <c r="S135" s="328" t="e">
        <f t="shared" si="44"/>
        <v>#DIV/0!</v>
      </c>
      <c r="T135" s="328" t="e">
        <f t="shared" si="45"/>
        <v>#DIV/0!</v>
      </c>
      <c r="U135" s="328" t="e">
        <f t="shared" si="46"/>
        <v>#DIV/0!</v>
      </c>
      <c r="V135" s="347" t="e">
        <f t="array" ref="V135">MMULT(MMULT(L135:U135,qinvR_),TRANSPOSE(L135:U135))</f>
        <v>#NAME?</v>
      </c>
      <c r="W135" s="328" t="e">
        <f t="shared" ref="W135:W198" si="47">(A135-0.5)/qN_</f>
        <v>#DIV/0!</v>
      </c>
      <c r="X135" s="324" t="e">
        <f t="shared" si="39"/>
        <v>#DIV/0!</v>
      </c>
      <c r="Y135" s="324" t="e">
        <f t="shared" si="40"/>
        <v>#NAME?</v>
      </c>
    </row>
    <row r="136" spans="1:25" x14ac:dyDescent="0.2">
      <c r="A136" s="327">
        <f t="shared" si="34"/>
        <v>130</v>
      </c>
      <c r="L136" s="347" t="e">
        <f t="shared" si="35"/>
        <v>#DIV/0!</v>
      </c>
      <c r="M136" s="328" t="e">
        <f t="shared" si="36"/>
        <v>#DIV/0!</v>
      </c>
      <c r="N136" s="328" t="e">
        <f t="shared" si="37"/>
        <v>#DIV/0!</v>
      </c>
      <c r="O136" s="328" t="e">
        <f t="shared" si="38"/>
        <v>#DIV/0!</v>
      </c>
      <c r="P136" s="328" t="e">
        <f t="shared" si="41"/>
        <v>#DIV/0!</v>
      </c>
      <c r="Q136" s="328" t="e">
        <f t="shared" si="42"/>
        <v>#DIV/0!</v>
      </c>
      <c r="R136" s="328" t="e">
        <f t="shared" si="43"/>
        <v>#DIV/0!</v>
      </c>
      <c r="S136" s="328" t="e">
        <f t="shared" si="44"/>
        <v>#DIV/0!</v>
      </c>
      <c r="T136" s="328" t="e">
        <f t="shared" si="45"/>
        <v>#DIV/0!</v>
      </c>
      <c r="U136" s="328" t="e">
        <f t="shared" si="46"/>
        <v>#DIV/0!</v>
      </c>
      <c r="V136" s="347" t="e">
        <f t="array" ref="V136">MMULT(MMULT(L136:U136,qinvR_),TRANSPOSE(L136:U136))</f>
        <v>#NAME?</v>
      </c>
      <c r="W136" s="328" t="e">
        <f t="shared" si="47"/>
        <v>#DIV/0!</v>
      </c>
      <c r="X136" s="324" t="e">
        <f t="shared" si="39"/>
        <v>#DIV/0!</v>
      </c>
      <c r="Y136" s="324" t="e">
        <f t="shared" si="40"/>
        <v>#NAME?</v>
      </c>
    </row>
    <row r="137" spans="1:25" x14ac:dyDescent="0.2">
      <c r="A137" s="327">
        <f t="shared" ref="A137:A200" si="48">A136+1</f>
        <v>131</v>
      </c>
      <c r="L137" s="347" t="e">
        <f t="shared" si="35"/>
        <v>#DIV/0!</v>
      </c>
      <c r="M137" s="328" t="e">
        <f t="shared" si="36"/>
        <v>#DIV/0!</v>
      </c>
      <c r="N137" s="328" t="e">
        <f t="shared" si="37"/>
        <v>#DIV/0!</v>
      </c>
      <c r="O137" s="328" t="e">
        <f t="shared" si="38"/>
        <v>#DIV/0!</v>
      </c>
      <c r="P137" s="328" t="e">
        <f t="shared" si="41"/>
        <v>#DIV/0!</v>
      </c>
      <c r="Q137" s="328" t="e">
        <f t="shared" si="42"/>
        <v>#DIV/0!</v>
      </c>
      <c r="R137" s="328" t="e">
        <f t="shared" si="43"/>
        <v>#DIV/0!</v>
      </c>
      <c r="S137" s="328" t="e">
        <f t="shared" si="44"/>
        <v>#DIV/0!</v>
      </c>
      <c r="T137" s="328" t="e">
        <f t="shared" si="45"/>
        <v>#DIV/0!</v>
      </c>
      <c r="U137" s="328" t="e">
        <f t="shared" si="46"/>
        <v>#DIV/0!</v>
      </c>
      <c r="V137" s="347" t="e">
        <f t="array" ref="V137">MMULT(MMULT(L137:U137,qinvR_),TRANSPOSE(L137:U137))</f>
        <v>#NAME?</v>
      </c>
      <c r="W137" s="328" t="e">
        <f t="shared" si="47"/>
        <v>#DIV/0!</v>
      </c>
      <c r="X137" s="324" t="e">
        <f t="shared" si="39"/>
        <v>#DIV/0!</v>
      </c>
      <c r="Y137" s="324" t="e">
        <f t="shared" si="40"/>
        <v>#NAME?</v>
      </c>
    </row>
    <row r="138" spans="1:25" x14ac:dyDescent="0.2">
      <c r="A138" s="327">
        <f t="shared" si="48"/>
        <v>132</v>
      </c>
      <c r="L138" s="347" t="e">
        <f t="shared" si="35"/>
        <v>#DIV/0!</v>
      </c>
      <c r="M138" s="328" t="e">
        <f t="shared" si="36"/>
        <v>#DIV/0!</v>
      </c>
      <c r="N138" s="328" t="e">
        <f t="shared" si="37"/>
        <v>#DIV/0!</v>
      </c>
      <c r="O138" s="328" t="e">
        <f t="shared" si="38"/>
        <v>#DIV/0!</v>
      </c>
      <c r="P138" s="328" t="e">
        <f t="shared" si="41"/>
        <v>#DIV/0!</v>
      </c>
      <c r="Q138" s="328" t="e">
        <f t="shared" si="42"/>
        <v>#DIV/0!</v>
      </c>
      <c r="R138" s="328" t="e">
        <f t="shared" si="43"/>
        <v>#DIV/0!</v>
      </c>
      <c r="S138" s="328" t="e">
        <f t="shared" si="44"/>
        <v>#DIV/0!</v>
      </c>
      <c r="T138" s="328" t="e">
        <f t="shared" si="45"/>
        <v>#DIV/0!</v>
      </c>
      <c r="U138" s="328" t="e">
        <f t="shared" si="46"/>
        <v>#DIV/0!</v>
      </c>
      <c r="V138" s="347" t="e">
        <f t="array" ref="V138">MMULT(MMULT(L138:U138,qinvR_),TRANSPOSE(L138:U138))</f>
        <v>#NAME?</v>
      </c>
      <c r="W138" s="328" t="e">
        <f t="shared" si="47"/>
        <v>#DIV/0!</v>
      </c>
      <c r="X138" s="324" t="e">
        <f t="shared" si="39"/>
        <v>#DIV/0!</v>
      </c>
      <c r="Y138" s="324" t="e">
        <f t="shared" si="40"/>
        <v>#NAME?</v>
      </c>
    </row>
    <row r="139" spans="1:25" x14ac:dyDescent="0.2">
      <c r="A139" s="327">
        <f t="shared" si="48"/>
        <v>133</v>
      </c>
      <c r="L139" s="347" t="e">
        <f t="shared" si="35"/>
        <v>#DIV/0!</v>
      </c>
      <c r="M139" s="328" t="e">
        <f t="shared" si="36"/>
        <v>#DIV/0!</v>
      </c>
      <c r="N139" s="328" t="e">
        <f t="shared" si="37"/>
        <v>#DIV/0!</v>
      </c>
      <c r="O139" s="328" t="e">
        <f t="shared" si="38"/>
        <v>#DIV/0!</v>
      </c>
      <c r="P139" s="328" t="e">
        <f t="shared" si="41"/>
        <v>#DIV/0!</v>
      </c>
      <c r="Q139" s="328" t="e">
        <f t="shared" si="42"/>
        <v>#DIV/0!</v>
      </c>
      <c r="R139" s="328" t="e">
        <f t="shared" si="43"/>
        <v>#DIV/0!</v>
      </c>
      <c r="S139" s="328" t="e">
        <f t="shared" si="44"/>
        <v>#DIV/0!</v>
      </c>
      <c r="T139" s="328" t="e">
        <f t="shared" si="45"/>
        <v>#DIV/0!</v>
      </c>
      <c r="U139" s="328" t="e">
        <f t="shared" si="46"/>
        <v>#DIV/0!</v>
      </c>
      <c r="V139" s="347" t="e">
        <f t="array" ref="V139">MMULT(MMULT(L139:U139,qinvR_),TRANSPOSE(L139:U139))</f>
        <v>#NAME?</v>
      </c>
      <c r="W139" s="328" t="e">
        <f t="shared" si="47"/>
        <v>#DIV/0!</v>
      </c>
      <c r="X139" s="324" t="e">
        <f t="shared" si="39"/>
        <v>#DIV/0!</v>
      </c>
      <c r="Y139" s="324" t="e">
        <f t="shared" si="40"/>
        <v>#NAME?</v>
      </c>
    </row>
    <row r="140" spans="1:25" x14ac:dyDescent="0.2">
      <c r="A140" s="327">
        <f t="shared" si="48"/>
        <v>134</v>
      </c>
      <c r="L140" s="347" t="e">
        <f t="shared" si="35"/>
        <v>#DIV/0!</v>
      </c>
      <c r="M140" s="328" t="e">
        <f t="shared" si="36"/>
        <v>#DIV/0!</v>
      </c>
      <c r="N140" s="328" t="e">
        <f t="shared" si="37"/>
        <v>#DIV/0!</v>
      </c>
      <c r="O140" s="328" t="e">
        <f t="shared" si="38"/>
        <v>#DIV/0!</v>
      </c>
      <c r="P140" s="328" t="e">
        <f t="shared" si="41"/>
        <v>#DIV/0!</v>
      </c>
      <c r="Q140" s="328" t="e">
        <f t="shared" si="42"/>
        <v>#DIV/0!</v>
      </c>
      <c r="R140" s="328" t="e">
        <f t="shared" si="43"/>
        <v>#DIV/0!</v>
      </c>
      <c r="S140" s="328" t="e">
        <f t="shared" si="44"/>
        <v>#DIV/0!</v>
      </c>
      <c r="T140" s="328" t="e">
        <f t="shared" si="45"/>
        <v>#DIV/0!</v>
      </c>
      <c r="U140" s="328" t="e">
        <f t="shared" si="46"/>
        <v>#DIV/0!</v>
      </c>
      <c r="V140" s="347" t="e">
        <f t="array" ref="V140">MMULT(MMULT(L140:U140,qinvR_),TRANSPOSE(L140:U140))</f>
        <v>#NAME?</v>
      </c>
      <c r="W140" s="328" t="e">
        <f t="shared" si="47"/>
        <v>#DIV/0!</v>
      </c>
      <c r="X140" s="324" t="e">
        <f t="shared" si="39"/>
        <v>#DIV/0!</v>
      </c>
      <c r="Y140" s="324" t="e">
        <f t="shared" si="40"/>
        <v>#NAME?</v>
      </c>
    </row>
    <row r="141" spans="1:25" x14ac:dyDescent="0.2">
      <c r="A141" s="327">
        <f t="shared" si="48"/>
        <v>135</v>
      </c>
      <c r="L141" s="347" t="e">
        <f t="shared" si="35"/>
        <v>#DIV/0!</v>
      </c>
      <c r="M141" s="328" t="e">
        <f t="shared" si="36"/>
        <v>#DIV/0!</v>
      </c>
      <c r="N141" s="328" t="e">
        <f t="shared" si="37"/>
        <v>#DIV/0!</v>
      </c>
      <c r="O141" s="328" t="e">
        <f t="shared" si="38"/>
        <v>#DIV/0!</v>
      </c>
      <c r="P141" s="328" t="e">
        <f t="shared" si="41"/>
        <v>#DIV/0!</v>
      </c>
      <c r="Q141" s="328" t="e">
        <f t="shared" si="42"/>
        <v>#DIV/0!</v>
      </c>
      <c r="R141" s="328" t="e">
        <f t="shared" si="43"/>
        <v>#DIV/0!</v>
      </c>
      <c r="S141" s="328" t="e">
        <f t="shared" si="44"/>
        <v>#DIV/0!</v>
      </c>
      <c r="T141" s="328" t="e">
        <f t="shared" si="45"/>
        <v>#DIV/0!</v>
      </c>
      <c r="U141" s="328" t="e">
        <f t="shared" si="46"/>
        <v>#DIV/0!</v>
      </c>
      <c r="V141" s="347" t="e">
        <f t="array" ref="V141">MMULT(MMULT(L141:U141,qinvR_),TRANSPOSE(L141:U141))</f>
        <v>#NAME?</v>
      </c>
      <c r="W141" s="328" t="e">
        <f t="shared" si="47"/>
        <v>#DIV/0!</v>
      </c>
      <c r="X141" s="324" t="e">
        <f t="shared" si="39"/>
        <v>#DIV/0!</v>
      </c>
      <c r="Y141" s="324" t="e">
        <f t="shared" si="40"/>
        <v>#NAME?</v>
      </c>
    </row>
    <row r="142" spans="1:25" x14ac:dyDescent="0.2">
      <c r="A142" s="327">
        <f t="shared" si="48"/>
        <v>136</v>
      </c>
      <c r="L142" s="347" t="e">
        <f t="shared" si="35"/>
        <v>#DIV/0!</v>
      </c>
      <c r="M142" s="328" t="e">
        <f t="shared" si="36"/>
        <v>#DIV/0!</v>
      </c>
      <c r="N142" s="328" t="e">
        <f t="shared" si="37"/>
        <v>#DIV/0!</v>
      </c>
      <c r="O142" s="328" t="e">
        <f t="shared" si="38"/>
        <v>#DIV/0!</v>
      </c>
      <c r="P142" s="328" t="e">
        <f t="shared" si="41"/>
        <v>#DIV/0!</v>
      </c>
      <c r="Q142" s="328" t="e">
        <f t="shared" si="42"/>
        <v>#DIV/0!</v>
      </c>
      <c r="R142" s="328" t="e">
        <f t="shared" si="43"/>
        <v>#DIV/0!</v>
      </c>
      <c r="S142" s="328" t="e">
        <f t="shared" si="44"/>
        <v>#DIV/0!</v>
      </c>
      <c r="T142" s="328" t="e">
        <f t="shared" si="45"/>
        <v>#DIV/0!</v>
      </c>
      <c r="U142" s="328" t="e">
        <f t="shared" si="46"/>
        <v>#DIV/0!</v>
      </c>
      <c r="V142" s="347" t="e">
        <f t="array" ref="V142">MMULT(MMULT(L142:U142,qinvR_),TRANSPOSE(L142:U142))</f>
        <v>#NAME?</v>
      </c>
      <c r="W142" s="328" t="e">
        <f t="shared" si="47"/>
        <v>#DIV/0!</v>
      </c>
      <c r="X142" s="324" t="e">
        <f t="shared" si="39"/>
        <v>#DIV/0!</v>
      </c>
      <c r="Y142" s="324" t="e">
        <f t="shared" si="40"/>
        <v>#NAME?</v>
      </c>
    </row>
    <row r="143" spans="1:25" x14ac:dyDescent="0.2">
      <c r="A143" s="327">
        <f t="shared" si="48"/>
        <v>137</v>
      </c>
      <c r="L143" s="347" t="e">
        <f t="shared" si="35"/>
        <v>#DIV/0!</v>
      </c>
      <c r="M143" s="328" t="e">
        <f t="shared" si="36"/>
        <v>#DIV/0!</v>
      </c>
      <c r="N143" s="328" t="e">
        <f t="shared" si="37"/>
        <v>#DIV/0!</v>
      </c>
      <c r="O143" s="328" t="e">
        <f t="shared" si="38"/>
        <v>#DIV/0!</v>
      </c>
      <c r="P143" s="328" t="e">
        <f t="shared" si="41"/>
        <v>#DIV/0!</v>
      </c>
      <c r="Q143" s="328" t="e">
        <f t="shared" si="42"/>
        <v>#DIV/0!</v>
      </c>
      <c r="R143" s="328" t="e">
        <f t="shared" si="43"/>
        <v>#DIV/0!</v>
      </c>
      <c r="S143" s="328" t="e">
        <f t="shared" si="44"/>
        <v>#DIV/0!</v>
      </c>
      <c r="T143" s="328" t="e">
        <f t="shared" si="45"/>
        <v>#DIV/0!</v>
      </c>
      <c r="U143" s="328" t="e">
        <f t="shared" si="46"/>
        <v>#DIV/0!</v>
      </c>
      <c r="V143" s="347" t="e">
        <f t="array" ref="V143">MMULT(MMULT(L143:U143,qinvR_),TRANSPOSE(L143:U143))</f>
        <v>#NAME?</v>
      </c>
      <c r="W143" s="328" t="e">
        <f t="shared" si="47"/>
        <v>#DIV/0!</v>
      </c>
      <c r="X143" s="324" t="e">
        <f t="shared" si="39"/>
        <v>#DIV/0!</v>
      </c>
      <c r="Y143" s="324" t="e">
        <f t="shared" si="40"/>
        <v>#NAME?</v>
      </c>
    </row>
    <row r="144" spans="1:25" x14ac:dyDescent="0.2">
      <c r="A144" s="327">
        <f t="shared" si="48"/>
        <v>138</v>
      </c>
      <c r="L144" s="347" t="e">
        <f t="shared" si="35"/>
        <v>#DIV/0!</v>
      </c>
      <c r="M144" s="328" t="e">
        <f t="shared" si="36"/>
        <v>#DIV/0!</v>
      </c>
      <c r="N144" s="328" t="e">
        <f t="shared" si="37"/>
        <v>#DIV/0!</v>
      </c>
      <c r="O144" s="328" t="e">
        <f t="shared" si="38"/>
        <v>#DIV/0!</v>
      </c>
      <c r="P144" s="328" t="e">
        <f t="shared" si="41"/>
        <v>#DIV/0!</v>
      </c>
      <c r="Q144" s="328" t="e">
        <f t="shared" si="42"/>
        <v>#DIV/0!</v>
      </c>
      <c r="R144" s="328" t="e">
        <f t="shared" si="43"/>
        <v>#DIV/0!</v>
      </c>
      <c r="S144" s="328" t="e">
        <f t="shared" si="44"/>
        <v>#DIV/0!</v>
      </c>
      <c r="T144" s="328" t="e">
        <f t="shared" si="45"/>
        <v>#DIV/0!</v>
      </c>
      <c r="U144" s="328" t="e">
        <f t="shared" si="46"/>
        <v>#DIV/0!</v>
      </c>
      <c r="V144" s="347" t="e">
        <f t="array" ref="V144">MMULT(MMULT(L144:U144,qinvR_),TRANSPOSE(L144:U144))</f>
        <v>#NAME?</v>
      </c>
      <c r="W144" s="328" t="e">
        <f t="shared" si="47"/>
        <v>#DIV/0!</v>
      </c>
      <c r="X144" s="324" t="e">
        <f t="shared" si="39"/>
        <v>#DIV/0!</v>
      </c>
      <c r="Y144" s="324" t="e">
        <f t="shared" si="40"/>
        <v>#NAME?</v>
      </c>
    </row>
    <row r="145" spans="1:25" x14ac:dyDescent="0.2">
      <c r="A145" s="327">
        <f t="shared" si="48"/>
        <v>139</v>
      </c>
      <c r="L145" s="347" t="e">
        <f t="shared" si="35"/>
        <v>#DIV/0!</v>
      </c>
      <c r="M145" s="328" t="e">
        <f t="shared" si="36"/>
        <v>#DIV/0!</v>
      </c>
      <c r="N145" s="328" t="e">
        <f t="shared" si="37"/>
        <v>#DIV/0!</v>
      </c>
      <c r="O145" s="328" t="e">
        <f t="shared" si="38"/>
        <v>#DIV/0!</v>
      </c>
      <c r="P145" s="328" t="e">
        <f t="shared" si="41"/>
        <v>#DIV/0!</v>
      </c>
      <c r="Q145" s="328" t="e">
        <f t="shared" si="42"/>
        <v>#DIV/0!</v>
      </c>
      <c r="R145" s="328" t="e">
        <f t="shared" si="43"/>
        <v>#DIV/0!</v>
      </c>
      <c r="S145" s="328" t="e">
        <f t="shared" si="44"/>
        <v>#DIV/0!</v>
      </c>
      <c r="T145" s="328" t="e">
        <f t="shared" si="45"/>
        <v>#DIV/0!</v>
      </c>
      <c r="U145" s="328" t="e">
        <f t="shared" si="46"/>
        <v>#DIV/0!</v>
      </c>
      <c r="V145" s="347" t="e">
        <f t="array" ref="V145">MMULT(MMULT(L145:U145,qinvR_),TRANSPOSE(L145:U145))</f>
        <v>#NAME?</v>
      </c>
      <c r="W145" s="328" t="e">
        <f t="shared" si="47"/>
        <v>#DIV/0!</v>
      </c>
      <c r="X145" s="324" t="e">
        <f t="shared" si="39"/>
        <v>#DIV/0!</v>
      </c>
      <c r="Y145" s="324" t="e">
        <f t="shared" si="40"/>
        <v>#NAME?</v>
      </c>
    </row>
    <row r="146" spans="1:25" x14ac:dyDescent="0.2">
      <c r="A146" s="327">
        <f t="shared" si="48"/>
        <v>140</v>
      </c>
      <c r="L146" s="347" t="e">
        <f t="shared" si="35"/>
        <v>#DIV/0!</v>
      </c>
      <c r="M146" s="328" t="e">
        <f t="shared" si="36"/>
        <v>#DIV/0!</v>
      </c>
      <c r="N146" s="328" t="e">
        <f t="shared" si="37"/>
        <v>#DIV/0!</v>
      </c>
      <c r="O146" s="328" t="e">
        <f t="shared" si="38"/>
        <v>#DIV/0!</v>
      </c>
      <c r="P146" s="328" t="e">
        <f t="shared" si="41"/>
        <v>#DIV/0!</v>
      </c>
      <c r="Q146" s="328" t="e">
        <f t="shared" si="42"/>
        <v>#DIV/0!</v>
      </c>
      <c r="R146" s="328" t="e">
        <f t="shared" si="43"/>
        <v>#DIV/0!</v>
      </c>
      <c r="S146" s="328" t="e">
        <f t="shared" si="44"/>
        <v>#DIV/0!</v>
      </c>
      <c r="T146" s="328" t="e">
        <f t="shared" si="45"/>
        <v>#DIV/0!</v>
      </c>
      <c r="U146" s="328" t="e">
        <f t="shared" si="46"/>
        <v>#DIV/0!</v>
      </c>
      <c r="V146" s="347" t="e">
        <f t="array" ref="V146">MMULT(MMULT(L146:U146,qinvR_),TRANSPOSE(L146:U146))</f>
        <v>#NAME?</v>
      </c>
      <c r="W146" s="328" t="e">
        <f t="shared" si="47"/>
        <v>#DIV/0!</v>
      </c>
      <c r="X146" s="324" t="e">
        <f t="shared" si="39"/>
        <v>#DIV/0!</v>
      </c>
      <c r="Y146" s="324" t="e">
        <f t="shared" si="40"/>
        <v>#NAME?</v>
      </c>
    </row>
    <row r="147" spans="1:25" x14ac:dyDescent="0.2">
      <c r="A147" s="327">
        <f t="shared" si="48"/>
        <v>141</v>
      </c>
      <c r="L147" s="347" t="e">
        <f t="shared" si="35"/>
        <v>#DIV/0!</v>
      </c>
      <c r="M147" s="328" t="e">
        <f t="shared" si="36"/>
        <v>#DIV/0!</v>
      </c>
      <c r="N147" s="328" t="e">
        <f t="shared" si="37"/>
        <v>#DIV/0!</v>
      </c>
      <c r="O147" s="328" t="e">
        <f t="shared" si="38"/>
        <v>#DIV/0!</v>
      </c>
      <c r="P147" s="328" t="e">
        <f t="shared" si="41"/>
        <v>#DIV/0!</v>
      </c>
      <c r="Q147" s="328" t="e">
        <f t="shared" si="42"/>
        <v>#DIV/0!</v>
      </c>
      <c r="R147" s="328" t="e">
        <f t="shared" si="43"/>
        <v>#DIV/0!</v>
      </c>
      <c r="S147" s="328" t="e">
        <f t="shared" si="44"/>
        <v>#DIV/0!</v>
      </c>
      <c r="T147" s="328" t="e">
        <f t="shared" si="45"/>
        <v>#DIV/0!</v>
      </c>
      <c r="U147" s="328" t="e">
        <f t="shared" si="46"/>
        <v>#DIV/0!</v>
      </c>
      <c r="V147" s="347" t="e">
        <f t="array" ref="V147">MMULT(MMULT(L147:U147,qinvR_),TRANSPOSE(L147:U147))</f>
        <v>#NAME?</v>
      </c>
      <c r="W147" s="328" t="e">
        <f t="shared" si="47"/>
        <v>#DIV/0!</v>
      </c>
      <c r="X147" s="324" t="e">
        <f t="shared" si="39"/>
        <v>#DIV/0!</v>
      </c>
      <c r="Y147" s="324" t="e">
        <f t="shared" si="40"/>
        <v>#NAME?</v>
      </c>
    </row>
    <row r="148" spans="1:25" x14ac:dyDescent="0.2">
      <c r="A148" s="327">
        <f t="shared" si="48"/>
        <v>142</v>
      </c>
      <c r="L148" s="347" t="e">
        <f t="shared" si="35"/>
        <v>#DIV/0!</v>
      </c>
      <c r="M148" s="328" t="e">
        <f t="shared" si="36"/>
        <v>#DIV/0!</v>
      </c>
      <c r="N148" s="328" t="e">
        <f t="shared" si="37"/>
        <v>#DIV/0!</v>
      </c>
      <c r="O148" s="328" t="e">
        <f t="shared" si="38"/>
        <v>#DIV/0!</v>
      </c>
      <c r="P148" s="328" t="e">
        <f t="shared" si="41"/>
        <v>#DIV/0!</v>
      </c>
      <c r="Q148" s="328" t="e">
        <f t="shared" si="42"/>
        <v>#DIV/0!</v>
      </c>
      <c r="R148" s="328" t="e">
        <f t="shared" si="43"/>
        <v>#DIV/0!</v>
      </c>
      <c r="S148" s="328" t="e">
        <f t="shared" si="44"/>
        <v>#DIV/0!</v>
      </c>
      <c r="T148" s="328" t="e">
        <f t="shared" si="45"/>
        <v>#DIV/0!</v>
      </c>
      <c r="U148" s="328" t="e">
        <f t="shared" si="46"/>
        <v>#DIV/0!</v>
      </c>
      <c r="V148" s="347" t="e">
        <f t="array" ref="V148">MMULT(MMULT(L148:U148,qinvR_),TRANSPOSE(L148:U148))</f>
        <v>#NAME?</v>
      </c>
      <c r="W148" s="328" t="e">
        <f t="shared" si="47"/>
        <v>#DIV/0!</v>
      </c>
      <c r="X148" s="324" t="e">
        <f t="shared" si="39"/>
        <v>#DIV/0!</v>
      </c>
      <c r="Y148" s="324" t="e">
        <f t="shared" si="40"/>
        <v>#NAME?</v>
      </c>
    </row>
    <row r="149" spans="1:25" x14ac:dyDescent="0.2">
      <c r="A149" s="327">
        <f t="shared" si="48"/>
        <v>143</v>
      </c>
      <c r="L149" s="347" t="e">
        <f t="shared" si="35"/>
        <v>#DIV/0!</v>
      </c>
      <c r="M149" s="328" t="e">
        <f t="shared" si="36"/>
        <v>#DIV/0!</v>
      </c>
      <c r="N149" s="328" t="e">
        <f t="shared" si="37"/>
        <v>#DIV/0!</v>
      </c>
      <c r="O149" s="328" t="e">
        <f t="shared" si="38"/>
        <v>#DIV/0!</v>
      </c>
      <c r="P149" s="328" t="e">
        <f t="shared" si="41"/>
        <v>#DIV/0!</v>
      </c>
      <c r="Q149" s="328" t="e">
        <f t="shared" si="42"/>
        <v>#DIV/0!</v>
      </c>
      <c r="R149" s="328" t="e">
        <f t="shared" si="43"/>
        <v>#DIV/0!</v>
      </c>
      <c r="S149" s="328" t="e">
        <f t="shared" si="44"/>
        <v>#DIV/0!</v>
      </c>
      <c r="T149" s="328" t="e">
        <f t="shared" si="45"/>
        <v>#DIV/0!</v>
      </c>
      <c r="U149" s="328" t="e">
        <f t="shared" si="46"/>
        <v>#DIV/0!</v>
      </c>
      <c r="V149" s="347" t="e">
        <f t="array" ref="V149">MMULT(MMULT(L149:U149,qinvR_),TRANSPOSE(L149:U149))</f>
        <v>#NAME?</v>
      </c>
      <c r="W149" s="328" t="e">
        <f t="shared" si="47"/>
        <v>#DIV/0!</v>
      </c>
      <c r="X149" s="324" t="e">
        <f t="shared" si="39"/>
        <v>#DIV/0!</v>
      </c>
      <c r="Y149" s="324" t="e">
        <f t="shared" si="40"/>
        <v>#NAME?</v>
      </c>
    </row>
    <row r="150" spans="1:25" x14ac:dyDescent="0.2">
      <c r="A150" s="327">
        <f t="shared" si="48"/>
        <v>144</v>
      </c>
      <c r="L150" s="347" t="e">
        <f t="shared" si="35"/>
        <v>#DIV/0!</v>
      </c>
      <c r="M150" s="328" t="e">
        <f t="shared" si="36"/>
        <v>#DIV/0!</v>
      </c>
      <c r="N150" s="328" t="e">
        <f t="shared" si="37"/>
        <v>#DIV/0!</v>
      </c>
      <c r="O150" s="328" t="e">
        <f t="shared" si="38"/>
        <v>#DIV/0!</v>
      </c>
      <c r="P150" s="328" t="e">
        <f t="shared" si="41"/>
        <v>#DIV/0!</v>
      </c>
      <c r="Q150" s="328" t="e">
        <f t="shared" si="42"/>
        <v>#DIV/0!</v>
      </c>
      <c r="R150" s="328" t="e">
        <f t="shared" si="43"/>
        <v>#DIV/0!</v>
      </c>
      <c r="S150" s="328" t="e">
        <f t="shared" si="44"/>
        <v>#DIV/0!</v>
      </c>
      <c r="T150" s="328" t="e">
        <f t="shared" si="45"/>
        <v>#DIV/0!</v>
      </c>
      <c r="U150" s="328" t="e">
        <f t="shared" si="46"/>
        <v>#DIV/0!</v>
      </c>
      <c r="V150" s="347" t="e">
        <f t="array" ref="V150">MMULT(MMULT(L150:U150,qinvR_),TRANSPOSE(L150:U150))</f>
        <v>#NAME?</v>
      </c>
      <c r="W150" s="328" t="e">
        <f t="shared" si="47"/>
        <v>#DIV/0!</v>
      </c>
      <c r="X150" s="324" t="e">
        <f t="shared" si="39"/>
        <v>#DIV/0!</v>
      </c>
      <c r="Y150" s="324" t="e">
        <f t="shared" si="40"/>
        <v>#NAME?</v>
      </c>
    </row>
    <row r="151" spans="1:25" x14ac:dyDescent="0.2">
      <c r="A151" s="327">
        <f t="shared" si="48"/>
        <v>145</v>
      </c>
      <c r="L151" s="347" t="e">
        <f t="shared" si="35"/>
        <v>#DIV/0!</v>
      </c>
      <c r="M151" s="328" t="e">
        <f t="shared" si="36"/>
        <v>#DIV/0!</v>
      </c>
      <c r="N151" s="328" t="e">
        <f t="shared" si="37"/>
        <v>#DIV/0!</v>
      </c>
      <c r="O151" s="328" t="e">
        <f t="shared" si="38"/>
        <v>#DIV/0!</v>
      </c>
      <c r="P151" s="328" t="e">
        <f t="shared" si="41"/>
        <v>#DIV/0!</v>
      </c>
      <c r="Q151" s="328" t="e">
        <f t="shared" si="42"/>
        <v>#DIV/0!</v>
      </c>
      <c r="R151" s="328" t="e">
        <f t="shared" si="43"/>
        <v>#DIV/0!</v>
      </c>
      <c r="S151" s="328" t="e">
        <f t="shared" si="44"/>
        <v>#DIV/0!</v>
      </c>
      <c r="T151" s="328" t="e">
        <f t="shared" si="45"/>
        <v>#DIV/0!</v>
      </c>
      <c r="U151" s="328" t="e">
        <f t="shared" si="46"/>
        <v>#DIV/0!</v>
      </c>
      <c r="V151" s="347" t="e">
        <f t="array" ref="V151">MMULT(MMULT(L151:U151,qinvR_),TRANSPOSE(L151:U151))</f>
        <v>#NAME?</v>
      </c>
      <c r="W151" s="328" t="e">
        <f t="shared" si="47"/>
        <v>#DIV/0!</v>
      </c>
      <c r="X151" s="324" t="e">
        <f t="shared" si="39"/>
        <v>#DIV/0!</v>
      </c>
      <c r="Y151" s="324" t="e">
        <f t="shared" si="40"/>
        <v>#NAME?</v>
      </c>
    </row>
    <row r="152" spans="1:25" x14ac:dyDescent="0.2">
      <c r="A152" s="327">
        <f t="shared" si="48"/>
        <v>146</v>
      </c>
      <c r="L152" s="347" t="e">
        <f t="shared" si="35"/>
        <v>#DIV/0!</v>
      </c>
      <c r="M152" s="328" t="e">
        <f t="shared" si="36"/>
        <v>#DIV/0!</v>
      </c>
      <c r="N152" s="328" t="e">
        <f t="shared" si="37"/>
        <v>#DIV/0!</v>
      </c>
      <c r="O152" s="328" t="e">
        <f t="shared" si="38"/>
        <v>#DIV/0!</v>
      </c>
      <c r="P152" s="328" t="e">
        <f t="shared" si="41"/>
        <v>#DIV/0!</v>
      </c>
      <c r="Q152" s="328" t="e">
        <f t="shared" si="42"/>
        <v>#DIV/0!</v>
      </c>
      <c r="R152" s="328" t="e">
        <f t="shared" si="43"/>
        <v>#DIV/0!</v>
      </c>
      <c r="S152" s="328" t="e">
        <f t="shared" si="44"/>
        <v>#DIV/0!</v>
      </c>
      <c r="T152" s="328" t="e">
        <f t="shared" si="45"/>
        <v>#DIV/0!</v>
      </c>
      <c r="U152" s="328" t="e">
        <f t="shared" si="46"/>
        <v>#DIV/0!</v>
      </c>
      <c r="V152" s="347" t="e">
        <f t="array" ref="V152">MMULT(MMULT(L152:U152,qinvR_),TRANSPOSE(L152:U152))</f>
        <v>#NAME?</v>
      </c>
      <c r="W152" s="328" t="e">
        <f t="shared" si="47"/>
        <v>#DIV/0!</v>
      </c>
      <c r="X152" s="324" t="e">
        <f t="shared" si="39"/>
        <v>#DIV/0!</v>
      </c>
      <c r="Y152" s="324" t="e">
        <f t="shared" si="40"/>
        <v>#NAME?</v>
      </c>
    </row>
    <row r="153" spans="1:25" x14ac:dyDescent="0.2">
      <c r="A153" s="327">
        <f t="shared" si="48"/>
        <v>147</v>
      </c>
      <c r="L153" s="347" t="e">
        <f t="shared" si="35"/>
        <v>#DIV/0!</v>
      </c>
      <c r="M153" s="328" t="e">
        <f t="shared" si="36"/>
        <v>#DIV/0!</v>
      </c>
      <c r="N153" s="328" t="e">
        <f t="shared" si="37"/>
        <v>#DIV/0!</v>
      </c>
      <c r="O153" s="328" t="e">
        <f t="shared" si="38"/>
        <v>#DIV/0!</v>
      </c>
      <c r="P153" s="328" t="e">
        <f t="shared" si="41"/>
        <v>#DIV/0!</v>
      </c>
      <c r="Q153" s="328" t="e">
        <f t="shared" si="42"/>
        <v>#DIV/0!</v>
      </c>
      <c r="R153" s="328" t="e">
        <f t="shared" si="43"/>
        <v>#DIV/0!</v>
      </c>
      <c r="S153" s="328" t="e">
        <f t="shared" si="44"/>
        <v>#DIV/0!</v>
      </c>
      <c r="T153" s="328" t="e">
        <f t="shared" si="45"/>
        <v>#DIV/0!</v>
      </c>
      <c r="U153" s="328" t="e">
        <f t="shared" si="46"/>
        <v>#DIV/0!</v>
      </c>
      <c r="V153" s="347" t="e">
        <f t="array" ref="V153">MMULT(MMULT(L153:U153,qinvR_),TRANSPOSE(L153:U153))</f>
        <v>#NAME?</v>
      </c>
      <c r="W153" s="328" t="e">
        <f t="shared" si="47"/>
        <v>#DIV/0!</v>
      </c>
      <c r="X153" s="324" t="e">
        <f t="shared" si="39"/>
        <v>#DIV/0!</v>
      </c>
      <c r="Y153" s="324" t="e">
        <f t="shared" si="40"/>
        <v>#NAME?</v>
      </c>
    </row>
    <row r="154" spans="1:25" x14ac:dyDescent="0.2">
      <c r="A154" s="327">
        <f t="shared" si="48"/>
        <v>148</v>
      </c>
      <c r="L154" s="347" t="e">
        <f t="shared" si="35"/>
        <v>#DIV/0!</v>
      </c>
      <c r="M154" s="328" t="e">
        <f t="shared" si="36"/>
        <v>#DIV/0!</v>
      </c>
      <c r="N154" s="328" t="e">
        <f t="shared" si="37"/>
        <v>#DIV/0!</v>
      </c>
      <c r="O154" s="328" t="e">
        <f t="shared" si="38"/>
        <v>#DIV/0!</v>
      </c>
      <c r="P154" s="328" t="e">
        <f t="shared" si="41"/>
        <v>#DIV/0!</v>
      </c>
      <c r="Q154" s="328" t="e">
        <f t="shared" si="42"/>
        <v>#DIV/0!</v>
      </c>
      <c r="R154" s="328" t="e">
        <f t="shared" si="43"/>
        <v>#DIV/0!</v>
      </c>
      <c r="S154" s="328" t="e">
        <f t="shared" si="44"/>
        <v>#DIV/0!</v>
      </c>
      <c r="T154" s="328" t="e">
        <f t="shared" si="45"/>
        <v>#DIV/0!</v>
      </c>
      <c r="U154" s="328" t="e">
        <f t="shared" si="46"/>
        <v>#DIV/0!</v>
      </c>
      <c r="V154" s="347" t="e">
        <f t="array" ref="V154">MMULT(MMULT(L154:U154,qinvR_),TRANSPOSE(L154:U154))</f>
        <v>#NAME?</v>
      </c>
      <c r="W154" s="328" t="e">
        <f t="shared" si="47"/>
        <v>#DIV/0!</v>
      </c>
      <c r="X154" s="324" t="e">
        <f t="shared" si="39"/>
        <v>#DIV/0!</v>
      </c>
      <c r="Y154" s="324" t="e">
        <f t="shared" si="40"/>
        <v>#NAME?</v>
      </c>
    </row>
    <row r="155" spans="1:25" x14ac:dyDescent="0.2">
      <c r="A155" s="327">
        <f t="shared" si="48"/>
        <v>149</v>
      </c>
      <c r="L155" s="347" t="e">
        <f t="shared" si="35"/>
        <v>#DIV/0!</v>
      </c>
      <c r="M155" s="328" t="e">
        <f t="shared" si="36"/>
        <v>#DIV/0!</v>
      </c>
      <c r="N155" s="328" t="e">
        <f t="shared" si="37"/>
        <v>#DIV/0!</v>
      </c>
      <c r="O155" s="328" t="e">
        <f t="shared" si="38"/>
        <v>#DIV/0!</v>
      </c>
      <c r="P155" s="328" t="e">
        <f t="shared" si="41"/>
        <v>#DIV/0!</v>
      </c>
      <c r="Q155" s="328" t="e">
        <f t="shared" si="42"/>
        <v>#DIV/0!</v>
      </c>
      <c r="R155" s="328" t="e">
        <f t="shared" si="43"/>
        <v>#DIV/0!</v>
      </c>
      <c r="S155" s="328" t="e">
        <f t="shared" si="44"/>
        <v>#DIV/0!</v>
      </c>
      <c r="T155" s="328" t="e">
        <f t="shared" si="45"/>
        <v>#DIV/0!</v>
      </c>
      <c r="U155" s="328" t="e">
        <f t="shared" si="46"/>
        <v>#DIV/0!</v>
      </c>
      <c r="V155" s="347" t="e">
        <f t="array" ref="V155">MMULT(MMULT(L155:U155,qinvR_),TRANSPOSE(L155:U155))</f>
        <v>#NAME?</v>
      </c>
      <c r="W155" s="328" t="e">
        <f t="shared" si="47"/>
        <v>#DIV/0!</v>
      </c>
      <c r="X155" s="324" t="e">
        <f t="shared" si="39"/>
        <v>#DIV/0!</v>
      </c>
      <c r="Y155" s="324" t="e">
        <f t="shared" si="40"/>
        <v>#NAME?</v>
      </c>
    </row>
    <row r="156" spans="1:25" x14ac:dyDescent="0.2">
      <c r="A156" s="327">
        <f t="shared" si="48"/>
        <v>150</v>
      </c>
      <c r="L156" s="347" t="e">
        <f t="shared" si="35"/>
        <v>#DIV/0!</v>
      </c>
      <c r="M156" s="328" t="e">
        <f t="shared" si="36"/>
        <v>#DIV/0!</v>
      </c>
      <c r="N156" s="328" t="e">
        <f t="shared" si="37"/>
        <v>#DIV/0!</v>
      </c>
      <c r="O156" s="328" t="e">
        <f t="shared" si="38"/>
        <v>#DIV/0!</v>
      </c>
      <c r="P156" s="328" t="e">
        <f t="shared" si="41"/>
        <v>#DIV/0!</v>
      </c>
      <c r="Q156" s="328" t="e">
        <f t="shared" si="42"/>
        <v>#DIV/0!</v>
      </c>
      <c r="R156" s="328" t="e">
        <f t="shared" si="43"/>
        <v>#DIV/0!</v>
      </c>
      <c r="S156" s="328" t="e">
        <f t="shared" si="44"/>
        <v>#DIV/0!</v>
      </c>
      <c r="T156" s="328" t="e">
        <f t="shared" si="45"/>
        <v>#DIV/0!</v>
      </c>
      <c r="U156" s="328" t="e">
        <f t="shared" si="46"/>
        <v>#DIV/0!</v>
      </c>
      <c r="V156" s="347" t="e">
        <f t="array" ref="V156">MMULT(MMULT(L156:U156,qinvR_),TRANSPOSE(L156:U156))</f>
        <v>#NAME?</v>
      </c>
      <c r="W156" s="328" t="e">
        <f t="shared" si="47"/>
        <v>#DIV/0!</v>
      </c>
      <c r="X156" s="324" t="e">
        <f t="shared" si="39"/>
        <v>#DIV/0!</v>
      </c>
      <c r="Y156" s="324" t="e">
        <f t="shared" si="40"/>
        <v>#NAME?</v>
      </c>
    </row>
    <row r="157" spans="1:25" x14ac:dyDescent="0.2">
      <c r="A157" s="327">
        <f t="shared" si="48"/>
        <v>151</v>
      </c>
      <c r="L157" s="347" t="e">
        <f t="shared" si="35"/>
        <v>#DIV/0!</v>
      </c>
      <c r="M157" s="328" t="e">
        <f t="shared" si="36"/>
        <v>#DIV/0!</v>
      </c>
      <c r="N157" s="328" t="e">
        <f t="shared" si="37"/>
        <v>#DIV/0!</v>
      </c>
      <c r="O157" s="328" t="e">
        <f t="shared" si="38"/>
        <v>#DIV/0!</v>
      </c>
      <c r="P157" s="328" t="e">
        <f t="shared" si="41"/>
        <v>#DIV/0!</v>
      </c>
      <c r="Q157" s="328" t="e">
        <f t="shared" si="42"/>
        <v>#DIV/0!</v>
      </c>
      <c r="R157" s="328" t="e">
        <f t="shared" si="43"/>
        <v>#DIV/0!</v>
      </c>
      <c r="S157" s="328" t="e">
        <f t="shared" si="44"/>
        <v>#DIV/0!</v>
      </c>
      <c r="T157" s="328" t="e">
        <f t="shared" si="45"/>
        <v>#DIV/0!</v>
      </c>
      <c r="U157" s="328" t="e">
        <f t="shared" si="46"/>
        <v>#DIV/0!</v>
      </c>
      <c r="V157" s="347" t="e">
        <f t="array" ref="V157">MMULT(MMULT(L157:U157,qinvR_),TRANSPOSE(L157:U157))</f>
        <v>#NAME?</v>
      </c>
      <c r="W157" s="328" t="e">
        <f t="shared" si="47"/>
        <v>#DIV/0!</v>
      </c>
      <c r="X157" s="324" t="e">
        <f t="shared" si="39"/>
        <v>#DIV/0!</v>
      </c>
      <c r="Y157" s="324" t="e">
        <f t="shared" si="40"/>
        <v>#NAME?</v>
      </c>
    </row>
    <row r="158" spans="1:25" x14ac:dyDescent="0.2">
      <c r="A158" s="327">
        <f t="shared" si="48"/>
        <v>152</v>
      </c>
      <c r="L158" s="347" t="e">
        <f t="shared" si="35"/>
        <v>#DIV/0!</v>
      </c>
      <c r="M158" s="328" t="e">
        <f t="shared" si="36"/>
        <v>#DIV/0!</v>
      </c>
      <c r="N158" s="328" t="e">
        <f t="shared" si="37"/>
        <v>#DIV/0!</v>
      </c>
      <c r="O158" s="328" t="e">
        <f t="shared" si="38"/>
        <v>#DIV/0!</v>
      </c>
      <c r="P158" s="328" t="e">
        <f t="shared" si="41"/>
        <v>#DIV/0!</v>
      </c>
      <c r="Q158" s="328" t="e">
        <f t="shared" si="42"/>
        <v>#DIV/0!</v>
      </c>
      <c r="R158" s="328" t="e">
        <f t="shared" si="43"/>
        <v>#DIV/0!</v>
      </c>
      <c r="S158" s="328" t="e">
        <f t="shared" si="44"/>
        <v>#DIV/0!</v>
      </c>
      <c r="T158" s="328" t="e">
        <f t="shared" si="45"/>
        <v>#DIV/0!</v>
      </c>
      <c r="U158" s="328" t="e">
        <f t="shared" si="46"/>
        <v>#DIV/0!</v>
      </c>
      <c r="V158" s="347" t="e">
        <f t="array" ref="V158">MMULT(MMULT(L158:U158,qinvR_),TRANSPOSE(L158:U158))</f>
        <v>#NAME?</v>
      </c>
      <c r="W158" s="328" t="e">
        <f t="shared" si="47"/>
        <v>#DIV/0!</v>
      </c>
      <c r="X158" s="324" t="e">
        <f t="shared" si="39"/>
        <v>#DIV/0!</v>
      </c>
      <c r="Y158" s="324" t="e">
        <f t="shared" si="40"/>
        <v>#NAME?</v>
      </c>
    </row>
    <row r="159" spans="1:25" x14ac:dyDescent="0.2">
      <c r="A159" s="327">
        <f t="shared" si="48"/>
        <v>153</v>
      </c>
      <c r="L159" s="347" t="e">
        <f t="shared" si="35"/>
        <v>#DIV/0!</v>
      </c>
      <c r="M159" s="328" t="e">
        <f t="shared" si="36"/>
        <v>#DIV/0!</v>
      </c>
      <c r="N159" s="328" t="e">
        <f t="shared" si="37"/>
        <v>#DIV/0!</v>
      </c>
      <c r="O159" s="328" t="e">
        <f t="shared" si="38"/>
        <v>#DIV/0!</v>
      </c>
      <c r="P159" s="328" t="e">
        <f t="shared" si="41"/>
        <v>#DIV/0!</v>
      </c>
      <c r="Q159" s="328" t="e">
        <f t="shared" si="42"/>
        <v>#DIV/0!</v>
      </c>
      <c r="R159" s="328" t="e">
        <f t="shared" si="43"/>
        <v>#DIV/0!</v>
      </c>
      <c r="S159" s="328" t="e">
        <f t="shared" si="44"/>
        <v>#DIV/0!</v>
      </c>
      <c r="T159" s="328" t="e">
        <f t="shared" si="45"/>
        <v>#DIV/0!</v>
      </c>
      <c r="U159" s="328" t="e">
        <f t="shared" si="46"/>
        <v>#DIV/0!</v>
      </c>
      <c r="V159" s="347" t="e">
        <f t="array" ref="V159">MMULT(MMULT(L159:U159,qinvR_),TRANSPOSE(L159:U159))</f>
        <v>#NAME?</v>
      </c>
      <c r="W159" s="328" t="e">
        <f t="shared" si="47"/>
        <v>#DIV/0!</v>
      </c>
      <c r="X159" s="324" t="e">
        <f t="shared" si="39"/>
        <v>#DIV/0!</v>
      </c>
      <c r="Y159" s="324" t="e">
        <f t="shared" si="40"/>
        <v>#NAME?</v>
      </c>
    </row>
    <row r="160" spans="1:25" x14ac:dyDescent="0.2">
      <c r="A160" s="327">
        <f t="shared" si="48"/>
        <v>154</v>
      </c>
      <c r="L160" s="347" t="e">
        <f t="shared" si="35"/>
        <v>#DIV/0!</v>
      </c>
      <c r="M160" s="328" t="e">
        <f t="shared" si="36"/>
        <v>#DIV/0!</v>
      </c>
      <c r="N160" s="328" t="e">
        <f t="shared" si="37"/>
        <v>#DIV/0!</v>
      </c>
      <c r="O160" s="328" t="e">
        <f t="shared" si="38"/>
        <v>#DIV/0!</v>
      </c>
      <c r="P160" s="328" t="e">
        <f t="shared" si="41"/>
        <v>#DIV/0!</v>
      </c>
      <c r="Q160" s="328" t="e">
        <f t="shared" si="42"/>
        <v>#DIV/0!</v>
      </c>
      <c r="R160" s="328" t="e">
        <f t="shared" si="43"/>
        <v>#DIV/0!</v>
      </c>
      <c r="S160" s="328" t="e">
        <f t="shared" si="44"/>
        <v>#DIV/0!</v>
      </c>
      <c r="T160" s="328" t="e">
        <f t="shared" si="45"/>
        <v>#DIV/0!</v>
      </c>
      <c r="U160" s="328" t="e">
        <f t="shared" si="46"/>
        <v>#DIV/0!</v>
      </c>
      <c r="V160" s="347" t="e">
        <f t="array" ref="V160">MMULT(MMULT(L160:U160,qinvR_),TRANSPOSE(L160:U160))</f>
        <v>#NAME?</v>
      </c>
      <c r="W160" s="328" t="e">
        <f t="shared" si="47"/>
        <v>#DIV/0!</v>
      </c>
      <c r="X160" s="324" t="e">
        <f t="shared" si="39"/>
        <v>#DIV/0!</v>
      </c>
      <c r="Y160" s="324" t="e">
        <f t="shared" si="40"/>
        <v>#NAME?</v>
      </c>
    </row>
    <row r="161" spans="1:25" x14ac:dyDescent="0.2">
      <c r="A161" s="327">
        <f t="shared" si="48"/>
        <v>155</v>
      </c>
      <c r="L161" s="347" t="e">
        <f t="shared" si="35"/>
        <v>#DIV/0!</v>
      </c>
      <c r="M161" s="328" t="e">
        <f t="shared" si="36"/>
        <v>#DIV/0!</v>
      </c>
      <c r="N161" s="328" t="e">
        <f t="shared" si="37"/>
        <v>#DIV/0!</v>
      </c>
      <c r="O161" s="328" t="e">
        <f t="shared" si="38"/>
        <v>#DIV/0!</v>
      </c>
      <c r="P161" s="328" t="e">
        <f t="shared" si="41"/>
        <v>#DIV/0!</v>
      </c>
      <c r="Q161" s="328" t="e">
        <f t="shared" si="42"/>
        <v>#DIV/0!</v>
      </c>
      <c r="R161" s="328" t="e">
        <f t="shared" si="43"/>
        <v>#DIV/0!</v>
      </c>
      <c r="S161" s="328" t="e">
        <f t="shared" si="44"/>
        <v>#DIV/0!</v>
      </c>
      <c r="T161" s="328" t="e">
        <f t="shared" si="45"/>
        <v>#DIV/0!</v>
      </c>
      <c r="U161" s="328" t="e">
        <f t="shared" si="46"/>
        <v>#DIV/0!</v>
      </c>
      <c r="V161" s="347" t="e">
        <f t="array" ref="V161">MMULT(MMULT(L161:U161,qinvR_),TRANSPOSE(L161:U161))</f>
        <v>#NAME?</v>
      </c>
      <c r="W161" s="328" t="e">
        <f t="shared" si="47"/>
        <v>#DIV/0!</v>
      </c>
      <c r="X161" s="324" t="e">
        <f t="shared" si="39"/>
        <v>#DIV/0!</v>
      </c>
      <c r="Y161" s="324" t="e">
        <f t="shared" si="40"/>
        <v>#NAME?</v>
      </c>
    </row>
    <row r="162" spans="1:25" x14ac:dyDescent="0.2">
      <c r="A162" s="327">
        <f t="shared" si="48"/>
        <v>156</v>
      </c>
      <c r="L162" s="347" t="e">
        <f t="shared" si="35"/>
        <v>#DIV/0!</v>
      </c>
      <c r="M162" s="328" t="e">
        <f t="shared" si="36"/>
        <v>#DIV/0!</v>
      </c>
      <c r="N162" s="328" t="e">
        <f t="shared" si="37"/>
        <v>#DIV/0!</v>
      </c>
      <c r="O162" s="328" t="e">
        <f t="shared" si="38"/>
        <v>#DIV/0!</v>
      </c>
      <c r="P162" s="328" t="e">
        <f t="shared" si="41"/>
        <v>#DIV/0!</v>
      </c>
      <c r="Q162" s="328" t="e">
        <f t="shared" si="42"/>
        <v>#DIV/0!</v>
      </c>
      <c r="R162" s="328" t="e">
        <f t="shared" si="43"/>
        <v>#DIV/0!</v>
      </c>
      <c r="S162" s="328" t="e">
        <f t="shared" si="44"/>
        <v>#DIV/0!</v>
      </c>
      <c r="T162" s="328" t="e">
        <f t="shared" si="45"/>
        <v>#DIV/0!</v>
      </c>
      <c r="U162" s="328" t="e">
        <f t="shared" si="46"/>
        <v>#DIV/0!</v>
      </c>
      <c r="V162" s="347" t="e">
        <f t="array" ref="V162">MMULT(MMULT(L162:U162,qinvR_),TRANSPOSE(L162:U162))</f>
        <v>#NAME?</v>
      </c>
      <c r="W162" s="328" t="e">
        <f t="shared" si="47"/>
        <v>#DIV/0!</v>
      </c>
      <c r="X162" s="324" t="e">
        <f t="shared" si="39"/>
        <v>#DIV/0!</v>
      </c>
      <c r="Y162" s="324" t="e">
        <f t="shared" si="40"/>
        <v>#NAME?</v>
      </c>
    </row>
    <row r="163" spans="1:25" x14ac:dyDescent="0.2">
      <c r="A163" s="327">
        <f t="shared" si="48"/>
        <v>157</v>
      </c>
      <c r="L163" s="347" t="e">
        <f t="shared" si="35"/>
        <v>#DIV/0!</v>
      </c>
      <c r="M163" s="328" t="e">
        <f t="shared" si="36"/>
        <v>#DIV/0!</v>
      </c>
      <c r="N163" s="328" t="e">
        <f t="shared" si="37"/>
        <v>#DIV/0!</v>
      </c>
      <c r="O163" s="328" t="e">
        <f t="shared" si="38"/>
        <v>#DIV/0!</v>
      </c>
      <c r="P163" s="328" t="e">
        <f t="shared" si="41"/>
        <v>#DIV/0!</v>
      </c>
      <c r="Q163" s="328" t="e">
        <f t="shared" si="42"/>
        <v>#DIV/0!</v>
      </c>
      <c r="R163" s="328" t="e">
        <f t="shared" si="43"/>
        <v>#DIV/0!</v>
      </c>
      <c r="S163" s="328" t="e">
        <f t="shared" si="44"/>
        <v>#DIV/0!</v>
      </c>
      <c r="T163" s="328" t="e">
        <f t="shared" si="45"/>
        <v>#DIV/0!</v>
      </c>
      <c r="U163" s="328" t="e">
        <f t="shared" si="46"/>
        <v>#DIV/0!</v>
      </c>
      <c r="V163" s="347" t="e">
        <f t="array" ref="V163">MMULT(MMULT(L163:U163,qinvR_),TRANSPOSE(L163:U163))</f>
        <v>#NAME?</v>
      </c>
      <c r="W163" s="328" t="e">
        <f t="shared" si="47"/>
        <v>#DIV/0!</v>
      </c>
      <c r="X163" s="324" t="e">
        <f t="shared" si="39"/>
        <v>#DIV/0!</v>
      </c>
      <c r="Y163" s="324" t="e">
        <f t="shared" si="40"/>
        <v>#NAME?</v>
      </c>
    </row>
    <row r="164" spans="1:25" x14ac:dyDescent="0.2">
      <c r="A164" s="327">
        <f t="shared" si="48"/>
        <v>158</v>
      </c>
      <c r="L164" s="347" t="e">
        <f t="shared" si="35"/>
        <v>#DIV/0!</v>
      </c>
      <c r="M164" s="328" t="e">
        <f t="shared" si="36"/>
        <v>#DIV/0!</v>
      </c>
      <c r="N164" s="328" t="e">
        <f t="shared" si="37"/>
        <v>#DIV/0!</v>
      </c>
      <c r="O164" s="328" t="e">
        <f t="shared" si="38"/>
        <v>#DIV/0!</v>
      </c>
      <c r="P164" s="328" t="e">
        <f t="shared" si="41"/>
        <v>#DIV/0!</v>
      </c>
      <c r="Q164" s="328" t="e">
        <f t="shared" si="42"/>
        <v>#DIV/0!</v>
      </c>
      <c r="R164" s="328" t="e">
        <f t="shared" si="43"/>
        <v>#DIV/0!</v>
      </c>
      <c r="S164" s="328" t="e">
        <f t="shared" si="44"/>
        <v>#DIV/0!</v>
      </c>
      <c r="T164" s="328" t="e">
        <f t="shared" si="45"/>
        <v>#DIV/0!</v>
      </c>
      <c r="U164" s="328" t="e">
        <f t="shared" si="46"/>
        <v>#DIV/0!</v>
      </c>
      <c r="V164" s="347" t="e">
        <f t="array" ref="V164">MMULT(MMULT(L164:U164,qinvR_),TRANSPOSE(L164:U164))</f>
        <v>#NAME?</v>
      </c>
      <c r="W164" s="328" t="e">
        <f t="shared" si="47"/>
        <v>#DIV/0!</v>
      </c>
      <c r="X164" s="324" t="e">
        <f t="shared" si="39"/>
        <v>#DIV/0!</v>
      </c>
      <c r="Y164" s="324" t="e">
        <f t="shared" si="40"/>
        <v>#NAME?</v>
      </c>
    </row>
    <row r="165" spans="1:25" x14ac:dyDescent="0.2">
      <c r="A165" s="327">
        <f t="shared" si="48"/>
        <v>159</v>
      </c>
      <c r="L165" s="347" t="e">
        <f t="shared" ref="L165:L228" si="49">(B165-B$2)/B$3</f>
        <v>#DIV/0!</v>
      </c>
      <c r="M165" s="328" t="e">
        <f t="shared" ref="M165:M228" si="50">(C165-C$2)/C$3</f>
        <v>#DIV/0!</v>
      </c>
      <c r="N165" s="328" t="e">
        <f t="shared" ref="N165:N228" si="51">(D165-D$2)/D$3</f>
        <v>#DIV/0!</v>
      </c>
      <c r="O165" s="328" t="e">
        <f t="shared" ref="O165:O228" si="52">(E165-E$2)/E$3</f>
        <v>#DIV/0!</v>
      </c>
      <c r="P165" s="328" t="e">
        <f t="shared" si="41"/>
        <v>#DIV/0!</v>
      </c>
      <c r="Q165" s="328" t="e">
        <f t="shared" si="42"/>
        <v>#DIV/0!</v>
      </c>
      <c r="R165" s="328" t="e">
        <f t="shared" si="43"/>
        <v>#DIV/0!</v>
      </c>
      <c r="S165" s="328" t="e">
        <f t="shared" si="44"/>
        <v>#DIV/0!</v>
      </c>
      <c r="T165" s="328" t="e">
        <f t="shared" si="45"/>
        <v>#DIV/0!</v>
      </c>
      <c r="U165" s="328" t="e">
        <f t="shared" si="46"/>
        <v>#DIV/0!</v>
      </c>
      <c r="V165" s="347" t="e">
        <f t="array" ref="V165">MMULT(MMULT(L165:U165,qinvR_),TRANSPOSE(L165:U165))</f>
        <v>#NAME?</v>
      </c>
      <c r="W165" s="328" t="e">
        <f t="shared" si="47"/>
        <v>#DIV/0!</v>
      </c>
      <c r="X165" s="324" t="e">
        <f t="shared" ref="X165:X228" si="53">_xlfn.CHISQ.INV(W165,4)</f>
        <v>#DIV/0!</v>
      </c>
      <c r="Y165" s="324" t="e">
        <f t="shared" ref="Y165:Y228" si="54">V165-X165</f>
        <v>#NAME?</v>
      </c>
    </row>
    <row r="166" spans="1:25" x14ac:dyDescent="0.2">
      <c r="A166" s="327">
        <f t="shared" si="48"/>
        <v>160</v>
      </c>
      <c r="L166" s="347" t="e">
        <f t="shared" si="49"/>
        <v>#DIV/0!</v>
      </c>
      <c r="M166" s="328" t="e">
        <f t="shared" si="50"/>
        <v>#DIV/0!</v>
      </c>
      <c r="N166" s="328" t="e">
        <f t="shared" si="51"/>
        <v>#DIV/0!</v>
      </c>
      <c r="O166" s="328" t="e">
        <f t="shared" si="52"/>
        <v>#DIV/0!</v>
      </c>
      <c r="P166" s="328" t="e">
        <f t="shared" si="41"/>
        <v>#DIV/0!</v>
      </c>
      <c r="Q166" s="328" t="e">
        <f t="shared" si="42"/>
        <v>#DIV/0!</v>
      </c>
      <c r="R166" s="328" t="e">
        <f t="shared" si="43"/>
        <v>#DIV/0!</v>
      </c>
      <c r="S166" s="328" t="e">
        <f t="shared" si="44"/>
        <v>#DIV/0!</v>
      </c>
      <c r="T166" s="328" t="e">
        <f t="shared" si="45"/>
        <v>#DIV/0!</v>
      </c>
      <c r="U166" s="328" t="e">
        <f t="shared" si="46"/>
        <v>#DIV/0!</v>
      </c>
      <c r="V166" s="347" t="e">
        <f t="array" ref="V166">MMULT(MMULT(L166:U166,qinvR_),TRANSPOSE(L166:U166))</f>
        <v>#NAME?</v>
      </c>
      <c r="W166" s="328" t="e">
        <f t="shared" si="47"/>
        <v>#DIV/0!</v>
      </c>
      <c r="X166" s="324" t="e">
        <f t="shared" si="53"/>
        <v>#DIV/0!</v>
      </c>
      <c r="Y166" s="324" t="e">
        <f t="shared" si="54"/>
        <v>#NAME?</v>
      </c>
    </row>
    <row r="167" spans="1:25" x14ac:dyDescent="0.2">
      <c r="A167" s="327">
        <f t="shared" si="48"/>
        <v>161</v>
      </c>
      <c r="L167" s="347" t="e">
        <f t="shared" si="49"/>
        <v>#DIV/0!</v>
      </c>
      <c r="M167" s="328" t="e">
        <f t="shared" si="50"/>
        <v>#DIV/0!</v>
      </c>
      <c r="N167" s="328" t="e">
        <f t="shared" si="51"/>
        <v>#DIV/0!</v>
      </c>
      <c r="O167" s="328" t="e">
        <f t="shared" si="52"/>
        <v>#DIV/0!</v>
      </c>
      <c r="P167" s="328" t="e">
        <f t="shared" ref="P167:P230" si="55">(F167-F$2)/F$3</f>
        <v>#DIV/0!</v>
      </c>
      <c r="Q167" s="328" t="e">
        <f t="shared" ref="Q167:Q230" si="56">(G167-G$2)/G$3</f>
        <v>#DIV/0!</v>
      </c>
      <c r="R167" s="328" t="e">
        <f t="shared" ref="R167:R230" si="57">(H167-H$2)/H$3</f>
        <v>#DIV/0!</v>
      </c>
      <c r="S167" s="328" t="e">
        <f t="shared" ref="S167:S230" si="58">(I167-I$2)/I$3</f>
        <v>#DIV/0!</v>
      </c>
      <c r="T167" s="328" t="e">
        <f t="shared" ref="T167:T230" si="59">(J167-J$2)/J$3</f>
        <v>#DIV/0!</v>
      </c>
      <c r="U167" s="328" t="e">
        <f t="shared" ref="U167:U230" si="60">(K167-K$2)/K$3</f>
        <v>#DIV/0!</v>
      </c>
      <c r="V167" s="347" t="e">
        <f t="array" ref="V167">MMULT(MMULT(L167:U167,qinvR_),TRANSPOSE(L167:U167))</f>
        <v>#NAME?</v>
      </c>
      <c r="W167" s="328" t="e">
        <f t="shared" si="47"/>
        <v>#DIV/0!</v>
      </c>
      <c r="X167" s="324" t="e">
        <f t="shared" si="53"/>
        <v>#DIV/0!</v>
      </c>
      <c r="Y167" s="324" t="e">
        <f t="shared" si="54"/>
        <v>#NAME?</v>
      </c>
    </row>
    <row r="168" spans="1:25" x14ac:dyDescent="0.2">
      <c r="A168" s="327">
        <f t="shared" si="48"/>
        <v>162</v>
      </c>
      <c r="L168" s="347" t="e">
        <f t="shared" si="49"/>
        <v>#DIV/0!</v>
      </c>
      <c r="M168" s="328" t="e">
        <f t="shared" si="50"/>
        <v>#DIV/0!</v>
      </c>
      <c r="N168" s="328" t="e">
        <f t="shared" si="51"/>
        <v>#DIV/0!</v>
      </c>
      <c r="O168" s="328" t="e">
        <f t="shared" si="52"/>
        <v>#DIV/0!</v>
      </c>
      <c r="P168" s="328" t="e">
        <f t="shared" si="55"/>
        <v>#DIV/0!</v>
      </c>
      <c r="Q168" s="328" t="e">
        <f t="shared" si="56"/>
        <v>#DIV/0!</v>
      </c>
      <c r="R168" s="328" t="e">
        <f t="shared" si="57"/>
        <v>#DIV/0!</v>
      </c>
      <c r="S168" s="328" t="e">
        <f t="shared" si="58"/>
        <v>#DIV/0!</v>
      </c>
      <c r="T168" s="328" t="e">
        <f t="shared" si="59"/>
        <v>#DIV/0!</v>
      </c>
      <c r="U168" s="328" t="e">
        <f t="shared" si="60"/>
        <v>#DIV/0!</v>
      </c>
      <c r="V168" s="347" t="e">
        <f t="array" ref="V168">MMULT(MMULT(L168:U168,qinvR_),TRANSPOSE(L168:U168))</f>
        <v>#NAME?</v>
      </c>
      <c r="W168" s="328" t="e">
        <f t="shared" si="47"/>
        <v>#DIV/0!</v>
      </c>
      <c r="X168" s="324" t="e">
        <f t="shared" si="53"/>
        <v>#DIV/0!</v>
      </c>
      <c r="Y168" s="324" t="e">
        <f t="shared" si="54"/>
        <v>#NAME?</v>
      </c>
    </row>
    <row r="169" spans="1:25" x14ac:dyDescent="0.2">
      <c r="A169" s="327">
        <f t="shared" si="48"/>
        <v>163</v>
      </c>
      <c r="L169" s="347" t="e">
        <f t="shared" si="49"/>
        <v>#DIV/0!</v>
      </c>
      <c r="M169" s="328" t="e">
        <f t="shared" si="50"/>
        <v>#DIV/0!</v>
      </c>
      <c r="N169" s="328" t="e">
        <f t="shared" si="51"/>
        <v>#DIV/0!</v>
      </c>
      <c r="O169" s="328" t="e">
        <f t="shared" si="52"/>
        <v>#DIV/0!</v>
      </c>
      <c r="P169" s="328" t="e">
        <f t="shared" si="55"/>
        <v>#DIV/0!</v>
      </c>
      <c r="Q169" s="328" t="e">
        <f t="shared" si="56"/>
        <v>#DIV/0!</v>
      </c>
      <c r="R169" s="328" t="e">
        <f t="shared" si="57"/>
        <v>#DIV/0!</v>
      </c>
      <c r="S169" s="328" t="e">
        <f t="shared" si="58"/>
        <v>#DIV/0!</v>
      </c>
      <c r="T169" s="328" t="e">
        <f t="shared" si="59"/>
        <v>#DIV/0!</v>
      </c>
      <c r="U169" s="328" t="e">
        <f t="shared" si="60"/>
        <v>#DIV/0!</v>
      </c>
      <c r="V169" s="347" t="e">
        <f t="array" ref="V169">MMULT(MMULT(L169:U169,qinvR_),TRANSPOSE(L169:U169))</f>
        <v>#NAME?</v>
      </c>
      <c r="W169" s="328" t="e">
        <f t="shared" si="47"/>
        <v>#DIV/0!</v>
      </c>
      <c r="X169" s="324" t="e">
        <f t="shared" si="53"/>
        <v>#DIV/0!</v>
      </c>
      <c r="Y169" s="324" t="e">
        <f t="shared" si="54"/>
        <v>#NAME?</v>
      </c>
    </row>
    <row r="170" spans="1:25" x14ac:dyDescent="0.2">
      <c r="A170" s="327">
        <f t="shared" si="48"/>
        <v>164</v>
      </c>
      <c r="L170" s="347" t="e">
        <f t="shared" si="49"/>
        <v>#DIV/0!</v>
      </c>
      <c r="M170" s="328" t="e">
        <f t="shared" si="50"/>
        <v>#DIV/0!</v>
      </c>
      <c r="N170" s="328" t="e">
        <f t="shared" si="51"/>
        <v>#DIV/0!</v>
      </c>
      <c r="O170" s="328" t="e">
        <f t="shared" si="52"/>
        <v>#DIV/0!</v>
      </c>
      <c r="P170" s="328" t="e">
        <f t="shared" si="55"/>
        <v>#DIV/0!</v>
      </c>
      <c r="Q170" s="328" t="e">
        <f t="shared" si="56"/>
        <v>#DIV/0!</v>
      </c>
      <c r="R170" s="328" t="e">
        <f t="shared" si="57"/>
        <v>#DIV/0!</v>
      </c>
      <c r="S170" s="328" t="e">
        <f t="shared" si="58"/>
        <v>#DIV/0!</v>
      </c>
      <c r="T170" s="328" t="e">
        <f t="shared" si="59"/>
        <v>#DIV/0!</v>
      </c>
      <c r="U170" s="328" t="e">
        <f t="shared" si="60"/>
        <v>#DIV/0!</v>
      </c>
      <c r="V170" s="347" t="e">
        <f t="array" ref="V170">MMULT(MMULT(L170:U170,qinvR_),TRANSPOSE(L170:U170))</f>
        <v>#NAME?</v>
      </c>
      <c r="W170" s="328" t="e">
        <f t="shared" si="47"/>
        <v>#DIV/0!</v>
      </c>
      <c r="X170" s="324" t="e">
        <f t="shared" si="53"/>
        <v>#DIV/0!</v>
      </c>
      <c r="Y170" s="324" t="e">
        <f t="shared" si="54"/>
        <v>#NAME?</v>
      </c>
    </row>
    <row r="171" spans="1:25" x14ac:dyDescent="0.2">
      <c r="A171" s="327">
        <f t="shared" si="48"/>
        <v>165</v>
      </c>
      <c r="L171" s="347" t="e">
        <f t="shared" si="49"/>
        <v>#DIV/0!</v>
      </c>
      <c r="M171" s="328" t="e">
        <f t="shared" si="50"/>
        <v>#DIV/0!</v>
      </c>
      <c r="N171" s="328" t="e">
        <f t="shared" si="51"/>
        <v>#DIV/0!</v>
      </c>
      <c r="O171" s="328" t="e">
        <f t="shared" si="52"/>
        <v>#DIV/0!</v>
      </c>
      <c r="P171" s="328" t="e">
        <f t="shared" si="55"/>
        <v>#DIV/0!</v>
      </c>
      <c r="Q171" s="328" t="e">
        <f t="shared" si="56"/>
        <v>#DIV/0!</v>
      </c>
      <c r="R171" s="328" t="e">
        <f t="shared" si="57"/>
        <v>#DIV/0!</v>
      </c>
      <c r="S171" s="328" t="e">
        <f t="shared" si="58"/>
        <v>#DIV/0!</v>
      </c>
      <c r="T171" s="328" t="e">
        <f t="shared" si="59"/>
        <v>#DIV/0!</v>
      </c>
      <c r="U171" s="328" t="e">
        <f t="shared" si="60"/>
        <v>#DIV/0!</v>
      </c>
      <c r="V171" s="347" t="e">
        <f t="array" ref="V171">MMULT(MMULT(L171:U171,qinvR_),TRANSPOSE(L171:U171))</f>
        <v>#NAME?</v>
      </c>
      <c r="W171" s="328" t="e">
        <f t="shared" si="47"/>
        <v>#DIV/0!</v>
      </c>
      <c r="X171" s="324" t="e">
        <f t="shared" si="53"/>
        <v>#DIV/0!</v>
      </c>
      <c r="Y171" s="324" t="e">
        <f t="shared" si="54"/>
        <v>#NAME?</v>
      </c>
    </row>
    <row r="172" spans="1:25" x14ac:dyDescent="0.2">
      <c r="A172" s="327">
        <f t="shared" si="48"/>
        <v>166</v>
      </c>
      <c r="L172" s="347" t="e">
        <f t="shared" si="49"/>
        <v>#DIV/0!</v>
      </c>
      <c r="M172" s="328" t="e">
        <f t="shared" si="50"/>
        <v>#DIV/0!</v>
      </c>
      <c r="N172" s="328" t="e">
        <f t="shared" si="51"/>
        <v>#DIV/0!</v>
      </c>
      <c r="O172" s="328" t="e">
        <f t="shared" si="52"/>
        <v>#DIV/0!</v>
      </c>
      <c r="P172" s="328" t="e">
        <f t="shared" si="55"/>
        <v>#DIV/0!</v>
      </c>
      <c r="Q172" s="328" t="e">
        <f t="shared" si="56"/>
        <v>#DIV/0!</v>
      </c>
      <c r="R172" s="328" t="e">
        <f t="shared" si="57"/>
        <v>#DIV/0!</v>
      </c>
      <c r="S172" s="328" t="e">
        <f t="shared" si="58"/>
        <v>#DIV/0!</v>
      </c>
      <c r="T172" s="328" t="e">
        <f t="shared" si="59"/>
        <v>#DIV/0!</v>
      </c>
      <c r="U172" s="328" t="e">
        <f t="shared" si="60"/>
        <v>#DIV/0!</v>
      </c>
      <c r="V172" s="347" t="e">
        <f t="array" ref="V172">MMULT(MMULT(L172:U172,qinvR_),TRANSPOSE(L172:U172))</f>
        <v>#NAME?</v>
      </c>
      <c r="W172" s="328" t="e">
        <f t="shared" si="47"/>
        <v>#DIV/0!</v>
      </c>
      <c r="X172" s="324" t="e">
        <f t="shared" si="53"/>
        <v>#DIV/0!</v>
      </c>
      <c r="Y172" s="324" t="e">
        <f t="shared" si="54"/>
        <v>#NAME?</v>
      </c>
    </row>
    <row r="173" spans="1:25" x14ac:dyDescent="0.2">
      <c r="A173" s="327">
        <f t="shared" si="48"/>
        <v>167</v>
      </c>
      <c r="L173" s="347" t="e">
        <f t="shared" si="49"/>
        <v>#DIV/0!</v>
      </c>
      <c r="M173" s="328" t="e">
        <f t="shared" si="50"/>
        <v>#DIV/0!</v>
      </c>
      <c r="N173" s="328" t="e">
        <f t="shared" si="51"/>
        <v>#DIV/0!</v>
      </c>
      <c r="O173" s="328" t="e">
        <f t="shared" si="52"/>
        <v>#DIV/0!</v>
      </c>
      <c r="P173" s="328" t="e">
        <f t="shared" si="55"/>
        <v>#DIV/0!</v>
      </c>
      <c r="Q173" s="328" t="e">
        <f t="shared" si="56"/>
        <v>#DIV/0!</v>
      </c>
      <c r="R173" s="328" t="e">
        <f t="shared" si="57"/>
        <v>#DIV/0!</v>
      </c>
      <c r="S173" s="328" t="e">
        <f t="shared" si="58"/>
        <v>#DIV/0!</v>
      </c>
      <c r="T173" s="328" t="e">
        <f t="shared" si="59"/>
        <v>#DIV/0!</v>
      </c>
      <c r="U173" s="328" t="e">
        <f t="shared" si="60"/>
        <v>#DIV/0!</v>
      </c>
      <c r="V173" s="347" t="e">
        <f t="array" ref="V173">MMULT(MMULT(L173:U173,qinvR_),TRANSPOSE(L173:U173))</f>
        <v>#NAME?</v>
      </c>
      <c r="W173" s="328" t="e">
        <f t="shared" si="47"/>
        <v>#DIV/0!</v>
      </c>
      <c r="X173" s="324" t="e">
        <f t="shared" si="53"/>
        <v>#DIV/0!</v>
      </c>
      <c r="Y173" s="324" t="e">
        <f t="shared" si="54"/>
        <v>#NAME?</v>
      </c>
    </row>
    <row r="174" spans="1:25" x14ac:dyDescent="0.2">
      <c r="A174" s="327">
        <f t="shared" si="48"/>
        <v>168</v>
      </c>
      <c r="L174" s="347" t="e">
        <f t="shared" si="49"/>
        <v>#DIV/0!</v>
      </c>
      <c r="M174" s="328" t="e">
        <f t="shared" si="50"/>
        <v>#DIV/0!</v>
      </c>
      <c r="N174" s="328" t="e">
        <f t="shared" si="51"/>
        <v>#DIV/0!</v>
      </c>
      <c r="O174" s="328" t="e">
        <f t="shared" si="52"/>
        <v>#DIV/0!</v>
      </c>
      <c r="P174" s="328" t="e">
        <f t="shared" si="55"/>
        <v>#DIV/0!</v>
      </c>
      <c r="Q174" s="328" t="e">
        <f t="shared" si="56"/>
        <v>#DIV/0!</v>
      </c>
      <c r="R174" s="328" t="e">
        <f t="shared" si="57"/>
        <v>#DIV/0!</v>
      </c>
      <c r="S174" s="328" t="e">
        <f t="shared" si="58"/>
        <v>#DIV/0!</v>
      </c>
      <c r="T174" s="328" t="e">
        <f t="shared" si="59"/>
        <v>#DIV/0!</v>
      </c>
      <c r="U174" s="328" t="e">
        <f t="shared" si="60"/>
        <v>#DIV/0!</v>
      </c>
      <c r="V174" s="347" t="e">
        <f t="array" ref="V174">MMULT(MMULT(L174:U174,qinvR_),TRANSPOSE(L174:U174))</f>
        <v>#NAME?</v>
      </c>
      <c r="W174" s="328" t="e">
        <f t="shared" si="47"/>
        <v>#DIV/0!</v>
      </c>
      <c r="X174" s="324" t="e">
        <f t="shared" si="53"/>
        <v>#DIV/0!</v>
      </c>
      <c r="Y174" s="324" t="e">
        <f t="shared" si="54"/>
        <v>#NAME?</v>
      </c>
    </row>
    <row r="175" spans="1:25" x14ac:dyDescent="0.2">
      <c r="A175" s="327">
        <f t="shared" si="48"/>
        <v>169</v>
      </c>
      <c r="L175" s="347" t="e">
        <f t="shared" si="49"/>
        <v>#DIV/0!</v>
      </c>
      <c r="M175" s="328" t="e">
        <f t="shared" si="50"/>
        <v>#DIV/0!</v>
      </c>
      <c r="N175" s="328" t="e">
        <f t="shared" si="51"/>
        <v>#DIV/0!</v>
      </c>
      <c r="O175" s="328" t="e">
        <f t="shared" si="52"/>
        <v>#DIV/0!</v>
      </c>
      <c r="P175" s="328" t="e">
        <f t="shared" si="55"/>
        <v>#DIV/0!</v>
      </c>
      <c r="Q175" s="328" t="e">
        <f t="shared" si="56"/>
        <v>#DIV/0!</v>
      </c>
      <c r="R175" s="328" t="e">
        <f t="shared" si="57"/>
        <v>#DIV/0!</v>
      </c>
      <c r="S175" s="328" t="e">
        <f t="shared" si="58"/>
        <v>#DIV/0!</v>
      </c>
      <c r="T175" s="328" t="e">
        <f t="shared" si="59"/>
        <v>#DIV/0!</v>
      </c>
      <c r="U175" s="328" t="e">
        <f t="shared" si="60"/>
        <v>#DIV/0!</v>
      </c>
      <c r="V175" s="347" t="e">
        <f t="array" ref="V175">MMULT(MMULT(L175:U175,qinvR_),TRANSPOSE(L175:U175))</f>
        <v>#NAME?</v>
      </c>
      <c r="W175" s="328" t="e">
        <f t="shared" si="47"/>
        <v>#DIV/0!</v>
      </c>
      <c r="X175" s="324" t="e">
        <f t="shared" si="53"/>
        <v>#DIV/0!</v>
      </c>
      <c r="Y175" s="324" t="e">
        <f t="shared" si="54"/>
        <v>#NAME?</v>
      </c>
    </row>
    <row r="176" spans="1:25" x14ac:dyDescent="0.2">
      <c r="A176" s="327">
        <f t="shared" si="48"/>
        <v>170</v>
      </c>
      <c r="L176" s="347" t="e">
        <f t="shared" si="49"/>
        <v>#DIV/0!</v>
      </c>
      <c r="M176" s="328" t="e">
        <f t="shared" si="50"/>
        <v>#DIV/0!</v>
      </c>
      <c r="N176" s="328" t="e">
        <f t="shared" si="51"/>
        <v>#DIV/0!</v>
      </c>
      <c r="O176" s="328" t="e">
        <f t="shared" si="52"/>
        <v>#DIV/0!</v>
      </c>
      <c r="P176" s="328" t="e">
        <f t="shared" si="55"/>
        <v>#DIV/0!</v>
      </c>
      <c r="Q176" s="328" t="e">
        <f t="shared" si="56"/>
        <v>#DIV/0!</v>
      </c>
      <c r="R176" s="328" t="e">
        <f t="shared" si="57"/>
        <v>#DIV/0!</v>
      </c>
      <c r="S176" s="328" t="e">
        <f t="shared" si="58"/>
        <v>#DIV/0!</v>
      </c>
      <c r="T176" s="328" t="e">
        <f t="shared" si="59"/>
        <v>#DIV/0!</v>
      </c>
      <c r="U176" s="328" t="e">
        <f t="shared" si="60"/>
        <v>#DIV/0!</v>
      </c>
      <c r="V176" s="347" t="e">
        <f t="array" ref="V176">MMULT(MMULT(L176:U176,qinvR_),TRANSPOSE(L176:U176))</f>
        <v>#NAME?</v>
      </c>
      <c r="W176" s="328" t="e">
        <f t="shared" si="47"/>
        <v>#DIV/0!</v>
      </c>
      <c r="X176" s="324" t="e">
        <f t="shared" si="53"/>
        <v>#DIV/0!</v>
      </c>
      <c r="Y176" s="324" t="e">
        <f t="shared" si="54"/>
        <v>#NAME?</v>
      </c>
    </row>
    <row r="177" spans="1:25" x14ac:dyDescent="0.2">
      <c r="A177" s="327">
        <f t="shared" si="48"/>
        <v>171</v>
      </c>
      <c r="L177" s="347" t="e">
        <f t="shared" si="49"/>
        <v>#DIV/0!</v>
      </c>
      <c r="M177" s="328" t="e">
        <f t="shared" si="50"/>
        <v>#DIV/0!</v>
      </c>
      <c r="N177" s="328" t="e">
        <f t="shared" si="51"/>
        <v>#DIV/0!</v>
      </c>
      <c r="O177" s="328" t="e">
        <f t="shared" si="52"/>
        <v>#DIV/0!</v>
      </c>
      <c r="P177" s="328" t="e">
        <f t="shared" si="55"/>
        <v>#DIV/0!</v>
      </c>
      <c r="Q177" s="328" t="e">
        <f t="shared" si="56"/>
        <v>#DIV/0!</v>
      </c>
      <c r="R177" s="328" t="e">
        <f t="shared" si="57"/>
        <v>#DIV/0!</v>
      </c>
      <c r="S177" s="328" t="e">
        <f t="shared" si="58"/>
        <v>#DIV/0!</v>
      </c>
      <c r="T177" s="328" t="e">
        <f t="shared" si="59"/>
        <v>#DIV/0!</v>
      </c>
      <c r="U177" s="328" t="e">
        <f t="shared" si="60"/>
        <v>#DIV/0!</v>
      </c>
      <c r="V177" s="347" t="e">
        <f t="array" ref="V177">MMULT(MMULT(L177:U177,qinvR_),TRANSPOSE(L177:U177))</f>
        <v>#NAME?</v>
      </c>
      <c r="W177" s="328" t="e">
        <f t="shared" si="47"/>
        <v>#DIV/0!</v>
      </c>
      <c r="X177" s="324" t="e">
        <f t="shared" si="53"/>
        <v>#DIV/0!</v>
      </c>
      <c r="Y177" s="324" t="e">
        <f t="shared" si="54"/>
        <v>#NAME?</v>
      </c>
    </row>
    <row r="178" spans="1:25" x14ac:dyDescent="0.2">
      <c r="A178" s="327">
        <f t="shared" si="48"/>
        <v>172</v>
      </c>
      <c r="L178" s="347" t="e">
        <f t="shared" si="49"/>
        <v>#DIV/0!</v>
      </c>
      <c r="M178" s="328" t="e">
        <f t="shared" si="50"/>
        <v>#DIV/0!</v>
      </c>
      <c r="N178" s="328" t="e">
        <f t="shared" si="51"/>
        <v>#DIV/0!</v>
      </c>
      <c r="O178" s="328" t="e">
        <f t="shared" si="52"/>
        <v>#DIV/0!</v>
      </c>
      <c r="P178" s="328" t="e">
        <f t="shared" si="55"/>
        <v>#DIV/0!</v>
      </c>
      <c r="Q178" s="328" t="e">
        <f t="shared" si="56"/>
        <v>#DIV/0!</v>
      </c>
      <c r="R178" s="328" t="e">
        <f t="shared" si="57"/>
        <v>#DIV/0!</v>
      </c>
      <c r="S178" s="328" t="e">
        <f t="shared" si="58"/>
        <v>#DIV/0!</v>
      </c>
      <c r="T178" s="328" t="e">
        <f t="shared" si="59"/>
        <v>#DIV/0!</v>
      </c>
      <c r="U178" s="328" t="e">
        <f t="shared" si="60"/>
        <v>#DIV/0!</v>
      </c>
      <c r="V178" s="347" t="e">
        <f t="array" ref="V178">MMULT(MMULT(L178:U178,qinvR_),TRANSPOSE(L178:U178))</f>
        <v>#NAME?</v>
      </c>
      <c r="W178" s="328" t="e">
        <f t="shared" si="47"/>
        <v>#DIV/0!</v>
      </c>
      <c r="X178" s="324" t="e">
        <f t="shared" si="53"/>
        <v>#DIV/0!</v>
      </c>
      <c r="Y178" s="324" t="e">
        <f t="shared" si="54"/>
        <v>#NAME?</v>
      </c>
    </row>
    <row r="179" spans="1:25" x14ac:dyDescent="0.2">
      <c r="A179" s="327">
        <f t="shared" si="48"/>
        <v>173</v>
      </c>
      <c r="L179" s="347" t="e">
        <f t="shared" si="49"/>
        <v>#DIV/0!</v>
      </c>
      <c r="M179" s="328" t="e">
        <f t="shared" si="50"/>
        <v>#DIV/0!</v>
      </c>
      <c r="N179" s="328" t="e">
        <f t="shared" si="51"/>
        <v>#DIV/0!</v>
      </c>
      <c r="O179" s="328" t="e">
        <f t="shared" si="52"/>
        <v>#DIV/0!</v>
      </c>
      <c r="P179" s="328" t="e">
        <f t="shared" si="55"/>
        <v>#DIV/0!</v>
      </c>
      <c r="Q179" s="328" t="e">
        <f t="shared" si="56"/>
        <v>#DIV/0!</v>
      </c>
      <c r="R179" s="328" t="e">
        <f t="shared" si="57"/>
        <v>#DIV/0!</v>
      </c>
      <c r="S179" s="328" t="e">
        <f t="shared" si="58"/>
        <v>#DIV/0!</v>
      </c>
      <c r="T179" s="328" t="e">
        <f t="shared" si="59"/>
        <v>#DIV/0!</v>
      </c>
      <c r="U179" s="328" t="e">
        <f t="shared" si="60"/>
        <v>#DIV/0!</v>
      </c>
      <c r="V179" s="347" t="e">
        <f t="array" ref="V179">MMULT(MMULT(L179:U179,qinvR_),TRANSPOSE(L179:U179))</f>
        <v>#NAME?</v>
      </c>
      <c r="W179" s="328" t="e">
        <f t="shared" si="47"/>
        <v>#DIV/0!</v>
      </c>
      <c r="X179" s="324" t="e">
        <f t="shared" si="53"/>
        <v>#DIV/0!</v>
      </c>
      <c r="Y179" s="324" t="e">
        <f t="shared" si="54"/>
        <v>#NAME?</v>
      </c>
    </row>
    <row r="180" spans="1:25" x14ac:dyDescent="0.2">
      <c r="A180" s="327">
        <f t="shared" si="48"/>
        <v>174</v>
      </c>
      <c r="L180" s="347" t="e">
        <f t="shared" si="49"/>
        <v>#DIV/0!</v>
      </c>
      <c r="M180" s="328" t="e">
        <f t="shared" si="50"/>
        <v>#DIV/0!</v>
      </c>
      <c r="N180" s="328" t="e">
        <f t="shared" si="51"/>
        <v>#DIV/0!</v>
      </c>
      <c r="O180" s="328" t="e">
        <f t="shared" si="52"/>
        <v>#DIV/0!</v>
      </c>
      <c r="P180" s="328" t="e">
        <f t="shared" si="55"/>
        <v>#DIV/0!</v>
      </c>
      <c r="Q180" s="328" t="e">
        <f t="shared" si="56"/>
        <v>#DIV/0!</v>
      </c>
      <c r="R180" s="328" t="e">
        <f t="shared" si="57"/>
        <v>#DIV/0!</v>
      </c>
      <c r="S180" s="328" t="e">
        <f t="shared" si="58"/>
        <v>#DIV/0!</v>
      </c>
      <c r="T180" s="328" t="e">
        <f t="shared" si="59"/>
        <v>#DIV/0!</v>
      </c>
      <c r="U180" s="328" t="e">
        <f t="shared" si="60"/>
        <v>#DIV/0!</v>
      </c>
      <c r="V180" s="347" t="e">
        <f t="array" ref="V180">MMULT(MMULT(L180:U180,qinvR_),TRANSPOSE(L180:U180))</f>
        <v>#NAME?</v>
      </c>
      <c r="W180" s="328" t="e">
        <f t="shared" si="47"/>
        <v>#DIV/0!</v>
      </c>
      <c r="X180" s="324" t="e">
        <f t="shared" si="53"/>
        <v>#DIV/0!</v>
      </c>
      <c r="Y180" s="324" t="e">
        <f t="shared" si="54"/>
        <v>#NAME?</v>
      </c>
    </row>
    <row r="181" spans="1:25" x14ac:dyDescent="0.2">
      <c r="A181" s="327">
        <f t="shared" si="48"/>
        <v>175</v>
      </c>
      <c r="L181" s="347" t="e">
        <f t="shared" si="49"/>
        <v>#DIV/0!</v>
      </c>
      <c r="M181" s="328" t="e">
        <f t="shared" si="50"/>
        <v>#DIV/0!</v>
      </c>
      <c r="N181" s="328" t="e">
        <f t="shared" si="51"/>
        <v>#DIV/0!</v>
      </c>
      <c r="O181" s="328" t="e">
        <f t="shared" si="52"/>
        <v>#DIV/0!</v>
      </c>
      <c r="P181" s="328" t="e">
        <f t="shared" si="55"/>
        <v>#DIV/0!</v>
      </c>
      <c r="Q181" s="328" t="e">
        <f t="shared" si="56"/>
        <v>#DIV/0!</v>
      </c>
      <c r="R181" s="328" t="e">
        <f t="shared" si="57"/>
        <v>#DIV/0!</v>
      </c>
      <c r="S181" s="328" t="e">
        <f t="shared" si="58"/>
        <v>#DIV/0!</v>
      </c>
      <c r="T181" s="328" t="e">
        <f t="shared" si="59"/>
        <v>#DIV/0!</v>
      </c>
      <c r="U181" s="328" t="e">
        <f t="shared" si="60"/>
        <v>#DIV/0!</v>
      </c>
      <c r="V181" s="347" t="e">
        <f t="array" ref="V181">MMULT(MMULT(L181:U181,qinvR_),TRANSPOSE(L181:U181))</f>
        <v>#NAME?</v>
      </c>
      <c r="W181" s="328" t="e">
        <f t="shared" si="47"/>
        <v>#DIV/0!</v>
      </c>
      <c r="X181" s="324" t="e">
        <f t="shared" si="53"/>
        <v>#DIV/0!</v>
      </c>
      <c r="Y181" s="324" t="e">
        <f t="shared" si="54"/>
        <v>#NAME?</v>
      </c>
    </row>
    <row r="182" spans="1:25" x14ac:dyDescent="0.2">
      <c r="A182" s="327">
        <f t="shared" si="48"/>
        <v>176</v>
      </c>
      <c r="L182" s="347" t="e">
        <f t="shared" si="49"/>
        <v>#DIV/0!</v>
      </c>
      <c r="M182" s="328" t="e">
        <f t="shared" si="50"/>
        <v>#DIV/0!</v>
      </c>
      <c r="N182" s="328" t="e">
        <f t="shared" si="51"/>
        <v>#DIV/0!</v>
      </c>
      <c r="O182" s="328" t="e">
        <f t="shared" si="52"/>
        <v>#DIV/0!</v>
      </c>
      <c r="P182" s="328" t="e">
        <f t="shared" si="55"/>
        <v>#DIV/0!</v>
      </c>
      <c r="Q182" s="328" t="e">
        <f t="shared" si="56"/>
        <v>#DIV/0!</v>
      </c>
      <c r="R182" s="328" t="e">
        <f t="shared" si="57"/>
        <v>#DIV/0!</v>
      </c>
      <c r="S182" s="328" t="e">
        <f t="shared" si="58"/>
        <v>#DIV/0!</v>
      </c>
      <c r="T182" s="328" t="e">
        <f t="shared" si="59"/>
        <v>#DIV/0!</v>
      </c>
      <c r="U182" s="328" t="e">
        <f t="shared" si="60"/>
        <v>#DIV/0!</v>
      </c>
      <c r="V182" s="347" t="e">
        <f t="array" ref="V182">MMULT(MMULT(L182:U182,qinvR_),TRANSPOSE(L182:U182))</f>
        <v>#NAME?</v>
      </c>
      <c r="W182" s="328" t="e">
        <f t="shared" si="47"/>
        <v>#DIV/0!</v>
      </c>
      <c r="X182" s="324" t="e">
        <f t="shared" si="53"/>
        <v>#DIV/0!</v>
      </c>
      <c r="Y182" s="324" t="e">
        <f t="shared" si="54"/>
        <v>#NAME?</v>
      </c>
    </row>
    <row r="183" spans="1:25" x14ac:dyDescent="0.2">
      <c r="A183" s="327">
        <f t="shared" si="48"/>
        <v>177</v>
      </c>
      <c r="L183" s="347" t="e">
        <f t="shared" si="49"/>
        <v>#DIV/0!</v>
      </c>
      <c r="M183" s="328" t="e">
        <f t="shared" si="50"/>
        <v>#DIV/0!</v>
      </c>
      <c r="N183" s="328" t="e">
        <f t="shared" si="51"/>
        <v>#DIV/0!</v>
      </c>
      <c r="O183" s="328" t="e">
        <f t="shared" si="52"/>
        <v>#DIV/0!</v>
      </c>
      <c r="P183" s="328" t="e">
        <f t="shared" si="55"/>
        <v>#DIV/0!</v>
      </c>
      <c r="Q183" s="328" t="e">
        <f t="shared" si="56"/>
        <v>#DIV/0!</v>
      </c>
      <c r="R183" s="328" t="e">
        <f t="shared" si="57"/>
        <v>#DIV/0!</v>
      </c>
      <c r="S183" s="328" t="e">
        <f t="shared" si="58"/>
        <v>#DIV/0!</v>
      </c>
      <c r="T183" s="328" t="e">
        <f t="shared" si="59"/>
        <v>#DIV/0!</v>
      </c>
      <c r="U183" s="328" t="e">
        <f t="shared" si="60"/>
        <v>#DIV/0!</v>
      </c>
      <c r="V183" s="347" t="e">
        <f t="array" ref="V183">MMULT(MMULT(L183:U183,qinvR_),TRANSPOSE(L183:U183))</f>
        <v>#NAME?</v>
      </c>
      <c r="W183" s="328" t="e">
        <f t="shared" si="47"/>
        <v>#DIV/0!</v>
      </c>
      <c r="X183" s="324" t="e">
        <f t="shared" si="53"/>
        <v>#DIV/0!</v>
      </c>
      <c r="Y183" s="324" t="e">
        <f t="shared" si="54"/>
        <v>#NAME?</v>
      </c>
    </row>
    <row r="184" spans="1:25" x14ac:dyDescent="0.2">
      <c r="A184" s="327">
        <f t="shared" si="48"/>
        <v>178</v>
      </c>
      <c r="L184" s="347" t="e">
        <f t="shared" si="49"/>
        <v>#DIV/0!</v>
      </c>
      <c r="M184" s="328" t="e">
        <f t="shared" si="50"/>
        <v>#DIV/0!</v>
      </c>
      <c r="N184" s="328" t="e">
        <f t="shared" si="51"/>
        <v>#DIV/0!</v>
      </c>
      <c r="O184" s="328" t="e">
        <f t="shared" si="52"/>
        <v>#DIV/0!</v>
      </c>
      <c r="P184" s="328" t="e">
        <f t="shared" si="55"/>
        <v>#DIV/0!</v>
      </c>
      <c r="Q184" s="328" t="e">
        <f t="shared" si="56"/>
        <v>#DIV/0!</v>
      </c>
      <c r="R184" s="328" t="e">
        <f t="shared" si="57"/>
        <v>#DIV/0!</v>
      </c>
      <c r="S184" s="328" t="e">
        <f t="shared" si="58"/>
        <v>#DIV/0!</v>
      </c>
      <c r="T184" s="328" t="e">
        <f t="shared" si="59"/>
        <v>#DIV/0!</v>
      </c>
      <c r="U184" s="328" t="e">
        <f t="shared" si="60"/>
        <v>#DIV/0!</v>
      </c>
      <c r="V184" s="347" t="e">
        <f t="array" ref="V184">MMULT(MMULT(L184:U184,qinvR_),TRANSPOSE(L184:U184))</f>
        <v>#NAME?</v>
      </c>
      <c r="W184" s="328" t="e">
        <f t="shared" si="47"/>
        <v>#DIV/0!</v>
      </c>
      <c r="X184" s="324" t="e">
        <f t="shared" si="53"/>
        <v>#DIV/0!</v>
      </c>
      <c r="Y184" s="324" t="e">
        <f t="shared" si="54"/>
        <v>#NAME?</v>
      </c>
    </row>
    <row r="185" spans="1:25" x14ac:dyDescent="0.2">
      <c r="A185" s="327">
        <f t="shared" si="48"/>
        <v>179</v>
      </c>
      <c r="L185" s="347" t="e">
        <f t="shared" si="49"/>
        <v>#DIV/0!</v>
      </c>
      <c r="M185" s="328" t="e">
        <f t="shared" si="50"/>
        <v>#DIV/0!</v>
      </c>
      <c r="N185" s="328" t="e">
        <f t="shared" si="51"/>
        <v>#DIV/0!</v>
      </c>
      <c r="O185" s="328" t="e">
        <f t="shared" si="52"/>
        <v>#DIV/0!</v>
      </c>
      <c r="P185" s="328" t="e">
        <f t="shared" si="55"/>
        <v>#DIV/0!</v>
      </c>
      <c r="Q185" s="328" t="e">
        <f t="shared" si="56"/>
        <v>#DIV/0!</v>
      </c>
      <c r="R185" s="328" t="e">
        <f t="shared" si="57"/>
        <v>#DIV/0!</v>
      </c>
      <c r="S185" s="328" t="e">
        <f t="shared" si="58"/>
        <v>#DIV/0!</v>
      </c>
      <c r="T185" s="328" t="e">
        <f t="shared" si="59"/>
        <v>#DIV/0!</v>
      </c>
      <c r="U185" s="328" t="e">
        <f t="shared" si="60"/>
        <v>#DIV/0!</v>
      </c>
      <c r="V185" s="347" t="e">
        <f t="array" ref="V185">MMULT(MMULT(L185:U185,qinvR_),TRANSPOSE(L185:U185))</f>
        <v>#NAME?</v>
      </c>
      <c r="W185" s="328" t="e">
        <f t="shared" si="47"/>
        <v>#DIV/0!</v>
      </c>
      <c r="X185" s="324" t="e">
        <f t="shared" si="53"/>
        <v>#DIV/0!</v>
      </c>
      <c r="Y185" s="324" t="e">
        <f t="shared" si="54"/>
        <v>#NAME?</v>
      </c>
    </row>
    <row r="186" spans="1:25" x14ac:dyDescent="0.2">
      <c r="A186" s="327">
        <f t="shared" si="48"/>
        <v>180</v>
      </c>
      <c r="L186" s="347" t="e">
        <f t="shared" si="49"/>
        <v>#DIV/0!</v>
      </c>
      <c r="M186" s="328" t="e">
        <f t="shared" si="50"/>
        <v>#DIV/0!</v>
      </c>
      <c r="N186" s="328" t="e">
        <f t="shared" si="51"/>
        <v>#DIV/0!</v>
      </c>
      <c r="O186" s="328" t="e">
        <f t="shared" si="52"/>
        <v>#DIV/0!</v>
      </c>
      <c r="P186" s="328" t="e">
        <f t="shared" si="55"/>
        <v>#DIV/0!</v>
      </c>
      <c r="Q186" s="328" t="e">
        <f t="shared" si="56"/>
        <v>#DIV/0!</v>
      </c>
      <c r="R186" s="328" t="e">
        <f t="shared" si="57"/>
        <v>#DIV/0!</v>
      </c>
      <c r="S186" s="328" t="e">
        <f t="shared" si="58"/>
        <v>#DIV/0!</v>
      </c>
      <c r="T186" s="328" t="e">
        <f t="shared" si="59"/>
        <v>#DIV/0!</v>
      </c>
      <c r="U186" s="328" t="e">
        <f t="shared" si="60"/>
        <v>#DIV/0!</v>
      </c>
      <c r="V186" s="347" t="e">
        <f t="array" ref="V186">MMULT(MMULT(L186:U186,qinvR_),TRANSPOSE(L186:U186))</f>
        <v>#NAME?</v>
      </c>
      <c r="W186" s="328" t="e">
        <f t="shared" si="47"/>
        <v>#DIV/0!</v>
      </c>
      <c r="X186" s="324" t="e">
        <f t="shared" si="53"/>
        <v>#DIV/0!</v>
      </c>
      <c r="Y186" s="324" t="e">
        <f t="shared" si="54"/>
        <v>#NAME?</v>
      </c>
    </row>
    <row r="187" spans="1:25" x14ac:dyDescent="0.2">
      <c r="A187" s="327">
        <f t="shared" si="48"/>
        <v>181</v>
      </c>
      <c r="L187" s="347" t="e">
        <f t="shared" si="49"/>
        <v>#DIV/0!</v>
      </c>
      <c r="M187" s="328" t="e">
        <f t="shared" si="50"/>
        <v>#DIV/0!</v>
      </c>
      <c r="N187" s="328" t="e">
        <f t="shared" si="51"/>
        <v>#DIV/0!</v>
      </c>
      <c r="O187" s="328" t="e">
        <f t="shared" si="52"/>
        <v>#DIV/0!</v>
      </c>
      <c r="P187" s="328" t="e">
        <f t="shared" si="55"/>
        <v>#DIV/0!</v>
      </c>
      <c r="Q187" s="328" t="e">
        <f t="shared" si="56"/>
        <v>#DIV/0!</v>
      </c>
      <c r="R187" s="328" t="e">
        <f t="shared" si="57"/>
        <v>#DIV/0!</v>
      </c>
      <c r="S187" s="328" t="e">
        <f t="shared" si="58"/>
        <v>#DIV/0!</v>
      </c>
      <c r="T187" s="328" t="e">
        <f t="shared" si="59"/>
        <v>#DIV/0!</v>
      </c>
      <c r="U187" s="328" t="e">
        <f t="shared" si="60"/>
        <v>#DIV/0!</v>
      </c>
      <c r="V187" s="347" t="e">
        <f t="array" ref="V187">MMULT(MMULT(L187:U187,qinvR_),TRANSPOSE(L187:U187))</f>
        <v>#NAME?</v>
      </c>
      <c r="W187" s="328" t="e">
        <f t="shared" si="47"/>
        <v>#DIV/0!</v>
      </c>
      <c r="X187" s="324" t="e">
        <f t="shared" si="53"/>
        <v>#DIV/0!</v>
      </c>
      <c r="Y187" s="324" t="e">
        <f t="shared" si="54"/>
        <v>#NAME?</v>
      </c>
    </row>
    <row r="188" spans="1:25" x14ac:dyDescent="0.2">
      <c r="A188" s="327">
        <f t="shared" si="48"/>
        <v>182</v>
      </c>
      <c r="L188" s="347" t="e">
        <f t="shared" si="49"/>
        <v>#DIV/0!</v>
      </c>
      <c r="M188" s="328" t="e">
        <f t="shared" si="50"/>
        <v>#DIV/0!</v>
      </c>
      <c r="N188" s="328" t="e">
        <f t="shared" si="51"/>
        <v>#DIV/0!</v>
      </c>
      <c r="O188" s="328" t="e">
        <f t="shared" si="52"/>
        <v>#DIV/0!</v>
      </c>
      <c r="P188" s="328" t="e">
        <f t="shared" si="55"/>
        <v>#DIV/0!</v>
      </c>
      <c r="Q188" s="328" t="e">
        <f t="shared" si="56"/>
        <v>#DIV/0!</v>
      </c>
      <c r="R188" s="328" t="e">
        <f t="shared" si="57"/>
        <v>#DIV/0!</v>
      </c>
      <c r="S188" s="328" t="e">
        <f t="shared" si="58"/>
        <v>#DIV/0!</v>
      </c>
      <c r="T188" s="328" t="e">
        <f t="shared" si="59"/>
        <v>#DIV/0!</v>
      </c>
      <c r="U188" s="328" t="e">
        <f t="shared" si="60"/>
        <v>#DIV/0!</v>
      </c>
      <c r="V188" s="347" t="e">
        <f t="array" ref="V188">MMULT(MMULT(L188:U188,qinvR_),TRANSPOSE(L188:U188))</f>
        <v>#NAME?</v>
      </c>
      <c r="W188" s="328" t="e">
        <f t="shared" si="47"/>
        <v>#DIV/0!</v>
      </c>
      <c r="X188" s="324" t="e">
        <f t="shared" si="53"/>
        <v>#DIV/0!</v>
      </c>
      <c r="Y188" s="324" t="e">
        <f t="shared" si="54"/>
        <v>#NAME?</v>
      </c>
    </row>
    <row r="189" spans="1:25" x14ac:dyDescent="0.2">
      <c r="A189" s="327">
        <f t="shared" si="48"/>
        <v>183</v>
      </c>
      <c r="L189" s="347" t="e">
        <f t="shared" si="49"/>
        <v>#DIV/0!</v>
      </c>
      <c r="M189" s="328" t="e">
        <f t="shared" si="50"/>
        <v>#DIV/0!</v>
      </c>
      <c r="N189" s="328" t="e">
        <f t="shared" si="51"/>
        <v>#DIV/0!</v>
      </c>
      <c r="O189" s="328" t="e">
        <f t="shared" si="52"/>
        <v>#DIV/0!</v>
      </c>
      <c r="P189" s="328" t="e">
        <f t="shared" si="55"/>
        <v>#DIV/0!</v>
      </c>
      <c r="Q189" s="328" t="e">
        <f t="shared" si="56"/>
        <v>#DIV/0!</v>
      </c>
      <c r="R189" s="328" t="e">
        <f t="shared" si="57"/>
        <v>#DIV/0!</v>
      </c>
      <c r="S189" s="328" t="e">
        <f t="shared" si="58"/>
        <v>#DIV/0!</v>
      </c>
      <c r="T189" s="328" t="e">
        <f t="shared" si="59"/>
        <v>#DIV/0!</v>
      </c>
      <c r="U189" s="328" t="e">
        <f t="shared" si="60"/>
        <v>#DIV/0!</v>
      </c>
      <c r="V189" s="347" t="e">
        <f t="array" ref="V189">MMULT(MMULT(L189:U189,qinvR_),TRANSPOSE(L189:U189))</f>
        <v>#NAME?</v>
      </c>
      <c r="W189" s="328" t="e">
        <f t="shared" si="47"/>
        <v>#DIV/0!</v>
      </c>
      <c r="X189" s="324" t="e">
        <f t="shared" si="53"/>
        <v>#DIV/0!</v>
      </c>
      <c r="Y189" s="324" t="e">
        <f t="shared" si="54"/>
        <v>#NAME?</v>
      </c>
    </row>
    <row r="190" spans="1:25" x14ac:dyDescent="0.2">
      <c r="A190" s="327">
        <f t="shared" si="48"/>
        <v>184</v>
      </c>
      <c r="L190" s="347" t="e">
        <f t="shared" si="49"/>
        <v>#DIV/0!</v>
      </c>
      <c r="M190" s="328" t="e">
        <f t="shared" si="50"/>
        <v>#DIV/0!</v>
      </c>
      <c r="N190" s="328" t="e">
        <f t="shared" si="51"/>
        <v>#DIV/0!</v>
      </c>
      <c r="O190" s="328" t="e">
        <f t="shared" si="52"/>
        <v>#DIV/0!</v>
      </c>
      <c r="P190" s="328" t="e">
        <f t="shared" si="55"/>
        <v>#DIV/0!</v>
      </c>
      <c r="Q190" s="328" t="e">
        <f t="shared" si="56"/>
        <v>#DIV/0!</v>
      </c>
      <c r="R190" s="328" t="e">
        <f t="shared" si="57"/>
        <v>#DIV/0!</v>
      </c>
      <c r="S190" s="328" t="e">
        <f t="shared" si="58"/>
        <v>#DIV/0!</v>
      </c>
      <c r="T190" s="328" t="e">
        <f t="shared" si="59"/>
        <v>#DIV/0!</v>
      </c>
      <c r="U190" s="328" t="e">
        <f t="shared" si="60"/>
        <v>#DIV/0!</v>
      </c>
      <c r="V190" s="347" t="e">
        <f t="array" ref="V190">MMULT(MMULT(L190:U190,qinvR_),TRANSPOSE(L190:U190))</f>
        <v>#NAME?</v>
      </c>
      <c r="W190" s="328" t="e">
        <f t="shared" si="47"/>
        <v>#DIV/0!</v>
      </c>
      <c r="X190" s="324" t="e">
        <f t="shared" si="53"/>
        <v>#DIV/0!</v>
      </c>
      <c r="Y190" s="324" t="e">
        <f t="shared" si="54"/>
        <v>#NAME?</v>
      </c>
    </row>
    <row r="191" spans="1:25" x14ac:dyDescent="0.2">
      <c r="A191" s="327">
        <f t="shared" si="48"/>
        <v>185</v>
      </c>
      <c r="L191" s="347" t="e">
        <f t="shared" si="49"/>
        <v>#DIV/0!</v>
      </c>
      <c r="M191" s="328" t="e">
        <f t="shared" si="50"/>
        <v>#DIV/0!</v>
      </c>
      <c r="N191" s="328" t="e">
        <f t="shared" si="51"/>
        <v>#DIV/0!</v>
      </c>
      <c r="O191" s="328" t="e">
        <f t="shared" si="52"/>
        <v>#DIV/0!</v>
      </c>
      <c r="P191" s="328" t="e">
        <f t="shared" si="55"/>
        <v>#DIV/0!</v>
      </c>
      <c r="Q191" s="328" t="e">
        <f t="shared" si="56"/>
        <v>#DIV/0!</v>
      </c>
      <c r="R191" s="328" t="e">
        <f t="shared" si="57"/>
        <v>#DIV/0!</v>
      </c>
      <c r="S191" s="328" t="e">
        <f t="shared" si="58"/>
        <v>#DIV/0!</v>
      </c>
      <c r="T191" s="328" t="e">
        <f t="shared" si="59"/>
        <v>#DIV/0!</v>
      </c>
      <c r="U191" s="328" t="e">
        <f t="shared" si="60"/>
        <v>#DIV/0!</v>
      </c>
      <c r="V191" s="347" t="e">
        <f t="array" ref="V191">MMULT(MMULT(L191:U191,qinvR_),TRANSPOSE(L191:U191))</f>
        <v>#NAME?</v>
      </c>
      <c r="W191" s="328" t="e">
        <f t="shared" si="47"/>
        <v>#DIV/0!</v>
      </c>
      <c r="X191" s="324" t="e">
        <f t="shared" si="53"/>
        <v>#DIV/0!</v>
      </c>
      <c r="Y191" s="324" t="e">
        <f t="shared" si="54"/>
        <v>#NAME?</v>
      </c>
    </row>
    <row r="192" spans="1:25" x14ac:dyDescent="0.2">
      <c r="A192" s="327">
        <f t="shared" si="48"/>
        <v>186</v>
      </c>
      <c r="L192" s="347" t="e">
        <f t="shared" si="49"/>
        <v>#DIV/0!</v>
      </c>
      <c r="M192" s="328" t="e">
        <f t="shared" si="50"/>
        <v>#DIV/0!</v>
      </c>
      <c r="N192" s="328" t="e">
        <f t="shared" si="51"/>
        <v>#DIV/0!</v>
      </c>
      <c r="O192" s="328" t="e">
        <f t="shared" si="52"/>
        <v>#DIV/0!</v>
      </c>
      <c r="P192" s="328" t="e">
        <f t="shared" si="55"/>
        <v>#DIV/0!</v>
      </c>
      <c r="Q192" s="328" t="e">
        <f t="shared" si="56"/>
        <v>#DIV/0!</v>
      </c>
      <c r="R192" s="328" t="e">
        <f t="shared" si="57"/>
        <v>#DIV/0!</v>
      </c>
      <c r="S192" s="328" t="e">
        <f t="shared" si="58"/>
        <v>#DIV/0!</v>
      </c>
      <c r="T192" s="328" t="e">
        <f t="shared" si="59"/>
        <v>#DIV/0!</v>
      </c>
      <c r="U192" s="328" t="e">
        <f t="shared" si="60"/>
        <v>#DIV/0!</v>
      </c>
      <c r="V192" s="347" t="e">
        <f t="array" ref="V192">MMULT(MMULT(L192:U192,qinvR_),TRANSPOSE(L192:U192))</f>
        <v>#NAME?</v>
      </c>
      <c r="W192" s="328" t="e">
        <f t="shared" si="47"/>
        <v>#DIV/0!</v>
      </c>
      <c r="X192" s="324" t="e">
        <f t="shared" si="53"/>
        <v>#DIV/0!</v>
      </c>
      <c r="Y192" s="324" t="e">
        <f t="shared" si="54"/>
        <v>#NAME?</v>
      </c>
    </row>
    <row r="193" spans="1:25" x14ac:dyDescent="0.2">
      <c r="A193" s="327">
        <f t="shared" si="48"/>
        <v>187</v>
      </c>
      <c r="L193" s="347" t="e">
        <f t="shared" si="49"/>
        <v>#DIV/0!</v>
      </c>
      <c r="M193" s="328" t="e">
        <f t="shared" si="50"/>
        <v>#DIV/0!</v>
      </c>
      <c r="N193" s="328" t="e">
        <f t="shared" si="51"/>
        <v>#DIV/0!</v>
      </c>
      <c r="O193" s="328" t="e">
        <f t="shared" si="52"/>
        <v>#DIV/0!</v>
      </c>
      <c r="P193" s="328" t="e">
        <f t="shared" si="55"/>
        <v>#DIV/0!</v>
      </c>
      <c r="Q193" s="328" t="e">
        <f t="shared" si="56"/>
        <v>#DIV/0!</v>
      </c>
      <c r="R193" s="328" t="e">
        <f t="shared" si="57"/>
        <v>#DIV/0!</v>
      </c>
      <c r="S193" s="328" t="e">
        <f t="shared" si="58"/>
        <v>#DIV/0!</v>
      </c>
      <c r="T193" s="328" t="e">
        <f t="shared" si="59"/>
        <v>#DIV/0!</v>
      </c>
      <c r="U193" s="328" t="e">
        <f t="shared" si="60"/>
        <v>#DIV/0!</v>
      </c>
      <c r="V193" s="347" t="e">
        <f t="array" ref="V193">MMULT(MMULT(L193:U193,qinvR_),TRANSPOSE(L193:U193))</f>
        <v>#NAME?</v>
      </c>
      <c r="W193" s="328" t="e">
        <f t="shared" si="47"/>
        <v>#DIV/0!</v>
      </c>
      <c r="X193" s="324" t="e">
        <f t="shared" si="53"/>
        <v>#DIV/0!</v>
      </c>
      <c r="Y193" s="324" t="e">
        <f t="shared" si="54"/>
        <v>#NAME?</v>
      </c>
    </row>
    <row r="194" spans="1:25" x14ac:dyDescent="0.2">
      <c r="A194" s="327">
        <f t="shared" si="48"/>
        <v>188</v>
      </c>
      <c r="L194" s="347" t="e">
        <f t="shared" si="49"/>
        <v>#DIV/0!</v>
      </c>
      <c r="M194" s="328" t="e">
        <f t="shared" si="50"/>
        <v>#DIV/0!</v>
      </c>
      <c r="N194" s="328" t="e">
        <f t="shared" si="51"/>
        <v>#DIV/0!</v>
      </c>
      <c r="O194" s="328" t="e">
        <f t="shared" si="52"/>
        <v>#DIV/0!</v>
      </c>
      <c r="P194" s="328" t="e">
        <f t="shared" si="55"/>
        <v>#DIV/0!</v>
      </c>
      <c r="Q194" s="328" t="e">
        <f t="shared" si="56"/>
        <v>#DIV/0!</v>
      </c>
      <c r="R194" s="328" t="e">
        <f t="shared" si="57"/>
        <v>#DIV/0!</v>
      </c>
      <c r="S194" s="328" t="e">
        <f t="shared" si="58"/>
        <v>#DIV/0!</v>
      </c>
      <c r="T194" s="328" t="e">
        <f t="shared" si="59"/>
        <v>#DIV/0!</v>
      </c>
      <c r="U194" s="328" t="e">
        <f t="shared" si="60"/>
        <v>#DIV/0!</v>
      </c>
      <c r="V194" s="347" t="e">
        <f t="array" ref="V194">MMULT(MMULT(L194:U194,qinvR_),TRANSPOSE(L194:U194))</f>
        <v>#NAME?</v>
      </c>
      <c r="W194" s="328" t="e">
        <f t="shared" si="47"/>
        <v>#DIV/0!</v>
      </c>
      <c r="X194" s="324" t="e">
        <f t="shared" si="53"/>
        <v>#DIV/0!</v>
      </c>
      <c r="Y194" s="324" t="e">
        <f t="shared" si="54"/>
        <v>#NAME?</v>
      </c>
    </row>
    <row r="195" spans="1:25" x14ac:dyDescent="0.2">
      <c r="A195" s="327">
        <f t="shared" si="48"/>
        <v>189</v>
      </c>
      <c r="L195" s="347" t="e">
        <f t="shared" si="49"/>
        <v>#DIV/0!</v>
      </c>
      <c r="M195" s="328" t="e">
        <f t="shared" si="50"/>
        <v>#DIV/0!</v>
      </c>
      <c r="N195" s="328" t="e">
        <f t="shared" si="51"/>
        <v>#DIV/0!</v>
      </c>
      <c r="O195" s="328" t="e">
        <f t="shared" si="52"/>
        <v>#DIV/0!</v>
      </c>
      <c r="P195" s="328" t="e">
        <f t="shared" si="55"/>
        <v>#DIV/0!</v>
      </c>
      <c r="Q195" s="328" t="e">
        <f t="shared" si="56"/>
        <v>#DIV/0!</v>
      </c>
      <c r="R195" s="328" t="e">
        <f t="shared" si="57"/>
        <v>#DIV/0!</v>
      </c>
      <c r="S195" s="328" t="e">
        <f t="shared" si="58"/>
        <v>#DIV/0!</v>
      </c>
      <c r="T195" s="328" t="e">
        <f t="shared" si="59"/>
        <v>#DIV/0!</v>
      </c>
      <c r="U195" s="328" t="e">
        <f t="shared" si="60"/>
        <v>#DIV/0!</v>
      </c>
      <c r="V195" s="347" t="e">
        <f t="array" ref="V195">MMULT(MMULT(L195:U195,qinvR_),TRANSPOSE(L195:U195))</f>
        <v>#NAME?</v>
      </c>
      <c r="W195" s="328" t="e">
        <f t="shared" si="47"/>
        <v>#DIV/0!</v>
      </c>
      <c r="X195" s="324" t="e">
        <f t="shared" si="53"/>
        <v>#DIV/0!</v>
      </c>
      <c r="Y195" s="324" t="e">
        <f t="shared" si="54"/>
        <v>#NAME?</v>
      </c>
    </row>
    <row r="196" spans="1:25" x14ac:dyDescent="0.2">
      <c r="A196" s="327">
        <f t="shared" si="48"/>
        <v>190</v>
      </c>
      <c r="L196" s="347" t="e">
        <f t="shared" si="49"/>
        <v>#DIV/0!</v>
      </c>
      <c r="M196" s="328" t="e">
        <f t="shared" si="50"/>
        <v>#DIV/0!</v>
      </c>
      <c r="N196" s="328" t="e">
        <f t="shared" si="51"/>
        <v>#DIV/0!</v>
      </c>
      <c r="O196" s="328" t="e">
        <f t="shared" si="52"/>
        <v>#DIV/0!</v>
      </c>
      <c r="P196" s="328" t="e">
        <f t="shared" si="55"/>
        <v>#DIV/0!</v>
      </c>
      <c r="Q196" s="328" t="e">
        <f t="shared" si="56"/>
        <v>#DIV/0!</v>
      </c>
      <c r="R196" s="328" t="e">
        <f t="shared" si="57"/>
        <v>#DIV/0!</v>
      </c>
      <c r="S196" s="328" t="e">
        <f t="shared" si="58"/>
        <v>#DIV/0!</v>
      </c>
      <c r="T196" s="328" t="e">
        <f t="shared" si="59"/>
        <v>#DIV/0!</v>
      </c>
      <c r="U196" s="328" t="e">
        <f t="shared" si="60"/>
        <v>#DIV/0!</v>
      </c>
      <c r="V196" s="347" t="e">
        <f t="array" ref="V196">MMULT(MMULT(L196:U196,qinvR_),TRANSPOSE(L196:U196))</f>
        <v>#NAME?</v>
      </c>
      <c r="W196" s="328" t="e">
        <f t="shared" si="47"/>
        <v>#DIV/0!</v>
      </c>
      <c r="X196" s="324" t="e">
        <f t="shared" si="53"/>
        <v>#DIV/0!</v>
      </c>
      <c r="Y196" s="324" t="e">
        <f t="shared" si="54"/>
        <v>#NAME?</v>
      </c>
    </row>
    <row r="197" spans="1:25" x14ac:dyDescent="0.2">
      <c r="A197" s="327">
        <f t="shared" si="48"/>
        <v>191</v>
      </c>
      <c r="L197" s="347" t="e">
        <f t="shared" si="49"/>
        <v>#DIV/0!</v>
      </c>
      <c r="M197" s="328" t="e">
        <f t="shared" si="50"/>
        <v>#DIV/0!</v>
      </c>
      <c r="N197" s="328" t="e">
        <f t="shared" si="51"/>
        <v>#DIV/0!</v>
      </c>
      <c r="O197" s="328" t="e">
        <f t="shared" si="52"/>
        <v>#DIV/0!</v>
      </c>
      <c r="P197" s="328" t="e">
        <f t="shared" si="55"/>
        <v>#DIV/0!</v>
      </c>
      <c r="Q197" s="328" t="e">
        <f t="shared" si="56"/>
        <v>#DIV/0!</v>
      </c>
      <c r="R197" s="328" t="e">
        <f t="shared" si="57"/>
        <v>#DIV/0!</v>
      </c>
      <c r="S197" s="328" t="e">
        <f t="shared" si="58"/>
        <v>#DIV/0!</v>
      </c>
      <c r="T197" s="328" t="e">
        <f t="shared" si="59"/>
        <v>#DIV/0!</v>
      </c>
      <c r="U197" s="328" t="e">
        <f t="shared" si="60"/>
        <v>#DIV/0!</v>
      </c>
      <c r="V197" s="347" t="e">
        <f t="array" ref="V197">MMULT(MMULT(L197:U197,qinvR_),TRANSPOSE(L197:U197))</f>
        <v>#NAME?</v>
      </c>
      <c r="W197" s="328" t="e">
        <f t="shared" si="47"/>
        <v>#DIV/0!</v>
      </c>
      <c r="X197" s="324" t="e">
        <f t="shared" si="53"/>
        <v>#DIV/0!</v>
      </c>
      <c r="Y197" s="324" t="e">
        <f t="shared" si="54"/>
        <v>#NAME?</v>
      </c>
    </row>
    <row r="198" spans="1:25" x14ac:dyDescent="0.2">
      <c r="A198" s="327">
        <f t="shared" si="48"/>
        <v>192</v>
      </c>
      <c r="L198" s="347" t="e">
        <f t="shared" si="49"/>
        <v>#DIV/0!</v>
      </c>
      <c r="M198" s="328" t="e">
        <f t="shared" si="50"/>
        <v>#DIV/0!</v>
      </c>
      <c r="N198" s="328" t="e">
        <f t="shared" si="51"/>
        <v>#DIV/0!</v>
      </c>
      <c r="O198" s="328" t="e">
        <f t="shared" si="52"/>
        <v>#DIV/0!</v>
      </c>
      <c r="P198" s="328" t="e">
        <f t="shared" si="55"/>
        <v>#DIV/0!</v>
      </c>
      <c r="Q198" s="328" t="e">
        <f t="shared" si="56"/>
        <v>#DIV/0!</v>
      </c>
      <c r="R198" s="328" t="e">
        <f t="shared" si="57"/>
        <v>#DIV/0!</v>
      </c>
      <c r="S198" s="328" t="e">
        <f t="shared" si="58"/>
        <v>#DIV/0!</v>
      </c>
      <c r="T198" s="328" t="e">
        <f t="shared" si="59"/>
        <v>#DIV/0!</v>
      </c>
      <c r="U198" s="328" t="e">
        <f t="shared" si="60"/>
        <v>#DIV/0!</v>
      </c>
      <c r="V198" s="347" t="e">
        <f t="array" ref="V198">MMULT(MMULT(L198:U198,qinvR_),TRANSPOSE(L198:U198))</f>
        <v>#NAME?</v>
      </c>
      <c r="W198" s="328" t="e">
        <f t="shared" si="47"/>
        <v>#DIV/0!</v>
      </c>
      <c r="X198" s="324" t="e">
        <f t="shared" si="53"/>
        <v>#DIV/0!</v>
      </c>
      <c r="Y198" s="324" t="e">
        <f t="shared" si="54"/>
        <v>#NAME?</v>
      </c>
    </row>
    <row r="199" spans="1:25" x14ac:dyDescent="0.2">
      <c r="A199" s="327">
        <f t="shared" si="48"/>
        <v>193</v>
      </c>
      <c r="L199" s="347" t="e">
        <f t="shared" si="49"/>
        <v>#DIV/0!</v>
      </c>
      <c r="M199" s="328" t="e">
        <f t="shared" si="50"/>
        <v>#DIV/0!</v>
      </c>
      <c r="N199" s="328" t="e">
        <f t="shared" si="51"/>
        <v>#DIV/0!</v>
      </c>
      <c r="O199" s="328" t="e">
        <f t="shared" si="52"/>
        <v>#DIV/0!</v>
      </c>
      <c r="P199" s="328" t="e">
        <f t="shared" si="55"/>
        <v>#DIV/0!</v>
      </c>
      <c r="Q199" s="328" t="e">
        <f t="shared" si="56"/>
        <v>#DIV/0!</v>
      </c>
      <c r="R199" s="328" t="e">
        <f t="shared" si="57"/>
        <v>#DIV/0!</v>
      </c>
      <c r="S199" s="328" t="e">
        <f t="shared" si="58"/>
        <v>#DIV/0!</v>
      </c>
      <c r="T199" s="328" t="e">
        <f t="shared" si="59"/>
        <v>#DIV/0!</v>
      </c>
      <c r="U199" s="328" t="e">
        <f t="shared" si="60"/>
        <v>#DIV/0!</v>
      </c>
      <c r="V199" s="347" t="e">
        <f t="array" ref="V199">MMULT(MMULT(L199:U199,qinvR_),TRANSPOSE(L199:U199))</f>
        <v>#NAME?</v>
      </c>
      <c r="W199" s="328" t="e">
        <f t="shared" ref="W199:W262" si="61">(A199-0.5)/qN_</f>
        <v>#DIV/0!</v>
      </c>
      <c r="X199" s="324" t="e">
        <f t="shared" si="53"/>
        <v>#DIV/0!</v>
      </c>
      <c r="Y199" s="324" t="e">
        <f t="shared" si="54"/>
        <v>#NAME?</v>
      </c>
    </row>
    <row r="200" spans="1:25" x14ac:dyDescent="0.2">
      <c r="A200" s="327">
        <f t="shared" si="48"/>
        <v>194</v>
      </c>
      <c r="L200" s="347" t="e">
        <f t="shared" si="49"/>
        <v>#DIV/0!</v>
      </c>
      <c r="M200" s="328" t="e">
        <f t="shared" si="50"/>
        <v>#DIV/0!</v>
      </c>
      <c r="N200" s="328" t="e">
        <f t="shared" si="51"/>
        <v>#DIV/0!</v>
      </c>
      <c r="O200" s="328" t="e">
        <f t="shared" si="52"/>
        <v>#DIV/0!</v>
      </c>
      <c r="P200" s="328" t="e">
        <f t="shared" si="55"/>
        <v>#DIV/0!</v>
      </c>
      <c r="Q200" s="328" t="e">
        <f t="shared" si="56"/>
        <v>#DIV/0!</v>
      </c>
      <c r="R200" s="328" t="e">
        <f t="shared" si="57"/>
        <v>#DIV/0!</v>
      </c>
      <c r="S200" s="328" t="e">
        <f t="shared" si="58"/>
        <v>#DIV/0!</v>
      </c>
      <c r="T200" s="328" t="e">
        <f t="shared" si="59"/>
        <v>#DIV/0!</v>
      </c>
      <c r="U200" s="328" t="e">
        <f t="shared" si="60"/>
        <v>#DIV/0!</v>
      </c>
      <c r="V200" s="347" t="e">
        <f t="array" ref="V200">MMULT(MMULT(L200:U200,qinvR_),TRANSPOSE(L200:U200))</f>
        <v>#NAME?</v>
      </c>
      <c r="W200" s="328" t="e">
        <f t="shared" si="61"/>
        <v>#DIV/0!</v>
      </c>
      <c r="X200" s="324" t="e">
        <f t="shared" si="53"/>
        <v>#DIV/0!</v>
      </c>
      <c r="Y200" s="324" t="e">
        <f t="shared" si="54"/>
        <v>#NAME?</v>
      </c>
    </row>
    <row r="201" spans="1:25" x14ac:dyDescent="0.2">
      <c r="A201" s="327">
        <f t="shared" ref="A201:A264" si="62">A200+1</f>
        <v>195</v>
      </c>
      <c r="L201" s="347" t="e">
        <f t="shared" si="49"/>
        <v>#DIV/0!</v>
      </c>
      <c r="M201" s="328" t="e">
        <f t="shared" si="50"/>
        <v>#DIV/0!</v>
      </c>
      <c r="N201" s="328" t="e">
        <f t="shared" si="51"/>
        <v>#DIV/0!</v>
      </c>
      <c r="O201" s="328" t="e">
        <f t="shared" si="52"/>
        <v>#DIV/0!</v>
      </c>
      <c r="P201" s="328" t="e">
        <f t="shared" si="55"/>
        <v>#DIV/0!</v>
      </c>
      <c r="Q201" s="328" t="e">
        <f t="shared" si="56"/>
        <v>#DIV/0!</v>
      </c>
      <c r="R201" s="328" t="e">
        <f t="shared" si="57"/>
        <v>#DIV/0!</v>
      </c>
      <c r="S201" s="328" t="e">
        <f t="shared" si="58"/>
        <v>#DIV/0!</v>
      </c>
      <c r="T201" s="328" t="e">
        <f t="shared" si="59"/>
        <v>#DIV/0!</v>
      </c>
      <c r="U201" s="328" t="e">
        <f t="shared" si="60"/>
        <v>#DIV/0!</v>
      </c>
      <c r="V201" s="347" t="e">
        <f t="array" ref="V201">MMULT(MMULT(L201:U201,qinvR_),TRANSPOSE(L201:U201))</f>
        <v>#NAME?</v>
      </c>
      <c r="W201" s="328" t="e">
        <f t="shared" si="61"/>
        <v>#DIV/0!</v>
      </c>
      <c r="X201" s="324" t="e">
        <f t="shared" si="53"/>
        <v>#DIV/0!</v>
      </c>
      <c r="Y201" s="324" t="e">
        <f t="shared" si="54"/>
        <v>#NAME?</v>
      </c>
    </row>
    <row r="202" spans="1:25" x14ac:dyDescent="0.2">
      <c r="A202" s="327">
        <f t="shared" si="62"/>
        <v>196</v>
      </c>
      <c r="L202" s="347" t="e">
        <f t="shared" si="49"/>
        <v>#DIV/0!</v>
      </c>
      <c r="M202" s="328" t="e">
        <f t="shared" si="50"/>
        <v>#DIV/0!</v>
      </c>
      <c r="N202" s="328" t="e">
        <f t="shared" si="51"/>
        <v>#DIV/0!</v>
      </c>
      <c r="O202" s="328" t="e">
        <f t="shared" si="52"/>
        <v>#DIV/0!</v>
      </c>
      <c r="P202" s="328" t="e">
        <f t="shared" si="55"/>
        <v>#DIV/0!</v>
      </c>
      <c r="Q202" s="328" t="e">
        <f t="shared" si="56"/>
        <v>#DIV/0!</v>
      </c>
      <c r="R202" s="328" t="e">
        <f t="shared" si="57"/>
        <v>#DIV/0!</v>
      </c>
      <c r="S202" s="328" t="e">
        <f t="shared" si="58"/>
        <v>#DIV/0!</v>
      </c>
      <c r="T202" s="328" t="e">
        <f t="shared" si="59"/>
        <v>#DIV/0!</v>
      </c>
      <c r="U202" s="328" t="e">
        <f t="shared" si="60"/>
        <v>#DIV/0!</v>
      </c>
      <c r="V202" s="347" t="e">
        <f t="array" ref="V202">MMULT(MMULT(L202:U202,qinvR_),TRANSPOSE(L202:U202))</f>
        <v>#NAME?</v>
      </c>
      <c r="W202" s="328" t="e">
        <f t="shared" si="61"/>
        <v>#DIV/0!</v>
      </c>
      <c r="X202" s="324" t="e">
        <f t="shared" si="53"/>
        <v>#DIV/0!</v>
      </c>
      <c r="Y202" s="324" t="e">
        <f t="shared" si="54"/>
        <v>#NAME?</v>
      </c>
    </row>
    <row r="203" spans="1:25" x14ac:dyDescent="0.2">
      <c r="A203" s="327">
        <f t="shared" si="62"/>
        <v>197</v>
      </c>
      <c r="L203" s="347" t="e">
        <f t="shared" si="49"/>
        <v>#DIV/0!</v>
      </c>
      <c r="M203" s="328" t="e">
        <f t="shared" si="50"/>
        <v>#DIV/0!</v>
      </c>
      <c r="N203" s="328" t="e">
        <f t="shared" si="51"/>
        <v>#DIV/0!</v>
      </c>
      <c r="O203" s="328" t="e">
        <f t="shared" si="52"/>
        <v>#DIV/0!</v>
      </c>
      <c r="P203" s="328" t="e">
        <f t="shared" si="55"/>
        <v>#DIV/0!</v>
      </c>
      <c r="Q203" s="328" t="e">
        <f t="shared" si="56"/>
        <v>#DIV/0!</v>
      </c>
      <c r="R203" s="328" t="e">
        <f t="shared" si="57"/>
        <v>#DIV/0!</v>
      </c>
      <c r="S203" s="328" t="e">
        <f t="shared" si="58"/>
        <v>#DIV/0!</v>
      </c>
      <c r="T203" s="328" t="e">
        <f t="shared" si="59"/>
        <v>#DIV/0!</v>
      </c>
      <c r="U203" s="328" t="e">
        <f t="shared" si="60"/>
        <v>#DIV/0!</v>
      </c>
      <c r="V203" s="347" t="e">
        <f t="array" ref="V203">MMULT(MMULT(L203:U203,qinvR_),TRANSPOSE(L203:U203))</f>
        <v>#NAME?</v>
      </c>
      <c r="W203" s="328" t="e">
        <f t="shared" si="61"/>
        <v>#DIV/0!</v>
      </c>
      <c r="X203" s="324" t="e">
        <f t="shared" si="53"/>
        <v>#DIV/0!</v>
      </c>
      <c r="Y203" s="324" t="e">
        <f t="shared" si="54"/>
        <v>#NAME?</v>
      </c>
    </row>
    <row r="204" spans="1:25" x14ac:dyDescent="0.2">
      <c r="A204" s="327">
        <f t="shared" si="62"/>
        <v>198</v>
      </c>
      <c r="L204" s="347" t="e">
        <f t="shared" si="49"/>
        <v>#DIV/0!</v>
      </c>
      <c r="M204" s="328" t="e">
        <f t="shared" si="50"/>
        <v>#DIV/0!</v>
      </c>
      <c r="N204" s="328" t="e">
        <f t="shared" si="51"/>
        <v>#DIV/0!</v>
      </c>
      <c r="O204" s="328" t="e">
        <f t="shared" si="52"/>
        <v>#DIV/0!</v>
      </c>
      <c r="P204" s="328" t="e">
        <f t="shared" si="55"/>
        <v>#DIV/0!</v>
      </c>
      <c r="Q204" s="328" t="e">
        <f t="shared" si="56"/>
        <v>#DIV/0!</v>
      </c>
      <c r="R204" s="328" t="e">
        <f t="shared" si="57"/>
        <v>#DIV/0!</v>
      </c>
      <c r="S204" s="328" t="e">
        <f t="shared" si="58"/>
        <v>#DIV/0!</v>
      </c>
      <c r="T204" s="328" t="e">
        <f t="shared" si="59"/>
        <v>#DIV/0!</v>
      </c>
      <c r="U204" s="328" t="e">
        <f t="shared" si="60"/>
        <v>#DIV/0!</v>
      </c>
      <c r="V204" s="347" t="e">
        <f t="array" ref="V204">MMULT(MMULT(L204:U204,qinvR_),TRANSPOSE(L204:U204))</f>
        <v>#NAME?</v>
      </c>
      <c r="W204" s="328" t="e">
        <f t="shared" si="61"/>
        <v>#DIV/0!</v>
      </c>
      <c r="X204" s="324" t="e">
        <f t="shared" si="53"/>
        <v>#DIV/0!</v>
      </c>
      <c r="Y204" s="324" t="e">
        <f t="shared" si="54"/>
        <v>#NAME?</v>
      </c>
    </row>
    <row r="205" spans="1:25" x14ac:dyDescent="0.2">
      <c r="A205" s="327">
        <f t="shared" si="62"/>
        <v>199</v>
      </c>
      <c r="L205" s="347" t="e">
        <f t="shared" si="49"/>
        <v>#DIV/0!</v>
      </c>
      <c r="M205" s="328" t="e">
        <f t="shared" si="50"/>
        <v>#DIV/0!</v>
      </c>
      <c r="N205" s="328" t="e">
        <f t="shared" si="51"/>
        <v>#DIV/0!</v>
      </c>
      <c r="O205" s="328" t="e">
        <f t="shared" si="52"/>
        <v>#DIV/0!</v>
      </c>
      <c r="P205" s="328" t="e">
        <f t="shared" si="55"/>
        <v>#DIV/0!</v>
      </c>
      <c r="Q205" s="328" t="e">
        <f t="shared" si="56"/>
        <v>#DIV/0!</v>
      </c>
      <c r="R205" s="328" t="e">
        <f t="shared" si="57"/>
        <v>#DIV/0!</v>
      </c>
      <c r="S205" s="328" t="e">
        <f t="shared" si="58"/>
        <v>#DIV/0!</v>
      </c>
      <c r="T205" s="328" t="e">
        <f t="shared" si="59"/>
        <v>#DIV/0!</v>
      </c>
      <c r="U205" s="328" t="e">
        <f t="shared" si="60"/>
        <v>#DIV/0!</v>
      </c>
      <c r="V205" s="347" t="e">
        <f t="array" ref="V205">MMULT(MMULT(L205:U205,qinvR_),TRANSPOSE(L205:U205))</f>
        <v>#NAME?</v>
      </c>
      <c r="W205" s="328" t="e">
        <f t="shared" si="61"/>
        <v>#DIV/0!</v>
      </c>
      <c r="X205" s="324" t="e">
        <f t="shared" si="53"/>
        <v>#DIV/0!</v>
      </c>
      <c r="Y205" s="324" t="e">
        <f t="shared" si="54"/>
        <v>#NAME?</v>
      </c>
    </row>
    <row r="206" spans="1:25" x14ac:dyDescent="0.2">
      <c r="A206" s="327">
        <f t="shared" si="62"/>
        <v>200</v>
      </c>
      <c r="L206" s="347" t="e">
        <f t="shared" si="49"/>
        <v>#DIV/0!</v>
      </c>
      <c r="M206" s="328" t="e">
        <f t="shared" si="50"/>
        <v>#DIV/0!</v>
      </c>
      <c r="N206" s="328" t="e">
        <f t="shared" si="51"/>
        <v>#DIV/0!</v>
      </c>
      <c r="O206" s="328" t="e">
        <f t="shared" si="52"/>
        <v>#DIV/0!</v>
      </c>
      <c r="P206" s="328" t="e">
        <f t="shared" si="55"/>
        <v>#DIV/0!</v>
      </c>
      <c r="Q206" s="328" t="e">
        <f t="shared" si="56"/>
        <v>#DIV/0!</v>
      </c>
      <c r="R206" s="328" t="e">
        <f t="shared" si="57"/>
        <v>#DIV/0!</v>
      </c>
      <c r="S206" s="328" t="e">
        <f t="shared" si="58"/>
        <v>#DIV/0!</v>
      </c>
      <c r="T206" s="328" t="e">
        <f t="shared" si="59"/>
        <v>#DIV/0!</v>
      </c>
      <c r="U206" s="328" t="e">
        <f t="shared" si="60"/>
        <v>#DIV/0!</v>
      </c>
      <c r="V206" s="347" t="e">
        <f t="array" ref="V206">MMULT(MMULT(L206:U206,qinvR_),TRANSPOSE(L206:U206))</f>
        <v>#NAME?</v>
      </c>
      <c r="W206" s="328" t="e">
        <f t="shared" si="61"/>
        <v>#DIV/0!</v>
      </c>
      <c r="X206" s="324" t="e">
        <f t="shared" si="53"/>
        <v>#DIV/0!</v>
      </c>
      <c r="Y206" s="324" t="e">
        <f t="shared" si="54"/>
        <v>#NAME?</v>
      </c>
    </row>
    <row r="207" spans="1:25" x14ac:dyDescent="0.2">
      <c r="A207" s="327">
        <f t="shared" si="62"/>
        <v>201</v>
      </c>
      <c r="L207" s="347" t="e">
        <f t="shared" si="49"/>
        <v>#DIV/0!</v>
      </c>
      <c r="M207" s="328" t="e">
        <f t="shared" si="50"/>
        <v>#DIV/0!</v>
      </c>
      <c r="N207" s="328" t="e">
        <f t="shared" si="51"/>
        <v>#DIV/0!</v>
      </c>
      <c r="O207" s="328" t="e">
        <f t="shared" si="52"/>
        <v>#DIV/0!</v>
      </c>
      <c r="P207" s="328" t="e">
        <f t="shared" si="55"/>
        <v>#DIV/0!</v>
      </c>
      <c r="Q207" s="328" t="e">
        <f t="shared" si="56"/>
        <v>#DIV/0!</v>
      </c>
      <c r="R207" s="328" t="e">
        <f t="shared" si="57"/>
        <v>#DIV/0!</v>
      </c>
      <c r="S207" s="328" t="e">
        <f t="shared" si="58"/>
        <v>#DIV/0!</v>
      </c>
      <c r="T207" s="328" t="e">
        <f t="shared" si="59"/>
        <v>#DIV/0!</v>
      </c>
      <c r="U207" s="328" t="e">
        <f t="shared" si="60"/>
        <v>#DIV/0!</v>
      </c>
      <c r="V207" s="347" t="e">
        <f t="array" ref="V207">MMULT(MMULT(L207:U207,qinvR_),TRANSPOSE(L207:U207))</f>
        <v>#NAME?</v>
      </c>
      <c r="W207" s="328" t="e">
        <f t="shared" si="61"/>
        <v>#DIV/0!</v>
      </c>
      <c r="X207" s="324" t="e">
        <f t="shared" si="53"/>
        <v>#DIV/0!</v>
      </c>
      <c r="Y207" s="324" t="e">
        <f t="shared" si="54"/>
        <v>#NAME?</v>
      </c>
    </row>
    <row r="208" spans="1:25" x14ac:dyDescent="0.2">
      <c r="A208" s="327">
        <f t="shared" si="62"/>
        <v>202</v>
      </c>
      <c r="L208" s="347" t="e">
        <f t="shared" si="49"/>
        <v>#DIV/0!</v>
      </c>
      <c r="M208" s="328" t="e">
        <f t="shared" si="50"/>
        <v>#DIV/0!</v>
      </c>
      <c r="N208" s="328" t="e">
        <f t="shared" si="51"/>
        <v>#DIV/0!</v>
      </c>
      <c r="O208" s="328" t="e">
        <f t="shared" si="52"/>
        <v>#DIV/0!</v>
      </c>
      <c r="P208" s="328" t="e">
        <f t="shared" si="55"/>
        <v>#DIV/0!</v>
      </c>
      <c r="Q208" s="328" t="e">
        <f t="shared" si="56"/>
        <v>#DIV/0!</v>
      </c>
      <c r="R208" s="328" t="e">
        <f t="shared" si="57"/>
        <v>#DIV/0!</v>
      </c>
      <c r="S208" s="328" t="e">
        <f t="shared" si="58"/>
        <v>#DIV/0!</v>
      </c>
      <c r="T208" s="328" t="e">
        <f t="shared" si="59"/>
        <v>#DIV/0!</v>
      </c>
      <c r="U208" s="328" t="e">
        <f t="shared" si="60"/>
        <v>#DIV/0!</v>
      </c>
      <c r="V208" s="347" t="e">
        <f t="array" ref="V208">MMULT(MMULT(L208:U208,qinvR_),TRANSPOSE(L208:U208))</f>
        <v>#NAME?</v>
      </c>
      <c r="W208" s="328" t="e">
        <f t="shared" si="61"/>
        <v>#DIV/0!</v>
      </c>
      <c r="X208" s="324" t="e">
        <f t="shared" si="53"/>
        <v>#DIV/0!</v>
      </c>
      <c r="Y208" s="324" t="e">
        <f t="shared" si="54"/>
        <v>#NAME?</v>
      </c>
    </row>
    <row r="209" spans="1:25" x14ac:dyDescent="0.2">
      <c r="A209" s="327">
        <f t="shared" si="62"/>
        <v>203</v>
      </c>
      <c r="L209" s="347" t="e">
        <f t="shared" si="49"/>
        <v>#DIV/0!</v>
      </c>
      <c r="M209" s="328" t="e">
        <f t="shared" si="50"/>
        <v>#DIV/0!</v>
      </c>
      <c r="N209" s="328" t="e">
        <f t="shared" si="51"/>
        <v>#DIV/0!</v>
      </c>
      <c r="O209" s="328" t="e">
        <f t="shared" si="52"/>
        <v>#DIV/0!</v>
      </c>
      <c r="P209" s="328" t="e">
        <f t="shared" si="55"/>
        <v>#DIV/0!</v>
      </c>
      <c r="Q209" s="328" t="e">
        <f t="shared" si="56"/>
        <v>#DIV/0!</v>
      </c>
      <c r="R209" s="328" t="e">
        <f t="shared" si="57"/>
        <v>#DIV/0!</v>
      </c>
      <c r="S209" s="328" t="e">
        <f t="shared" si="58"/>
        <v>#DIV/0!</v>
      </c>
      <c r="T209" s="328" t="e">
        <f t="shared" si="59"/>
        <v>#DIV/0!</v>
      </c>
      <c r="U209" s="328" t="e">
        <f t="shared" si="60"/>
        <v>#DIV/0!</v>
      </c>
      <c r="V209" s="347" t="e">
        <f t="array" ref="V209">MMULT(MMULT(L209:U209,qinvR_),TRANSPOSE(L209:U209))</f>
        <v>#NAME?</v>
      </c>
      <c r="W209" s="328" t="e">
        <f t="shared" si="61"/>
        <v>#DIV/0!</v>
      </c>
      <c r="X209" s="324" t="e">
        <f t="shared" si="53"/>
        <v>#DIV/0!</v>
      </c>
      <c r="Y209" s="324" t="e">
        <f t="shared" si="54"/>
        <v>#NAME?</v>
      </c>
    </row>
    <row r="210" spans="1:25" x14ac:dyDescent="0.2">
      <c r="A210" s="327">
        <f t="shared" si="62"/>
        <v>204</v>
      </c>
      <c r="L210" s="347" t="e">
        <f t="shared" si="49"/>
        <v>#DIV/0!</v>
      </c>
      <c r="M210" s="328" t="e">
        <f t="shared" si="50"/>
        <v>#DIV/0!</v>
      </c>
      <c r="N210" s="328" t="e">
        <f t="shared" si="51"/>
        <v>#DIV/0!</v>
      </c>
      <c r="O210" s="328" t="e">
        <f t="shared" si="52"/>
        <v>#DIV/0!</v>
      </c>
      <c r="P210" s="328" t="e">
        <f t="shared" si="55"/>
        <v>#DIV/0!</v>
      </c>
      <c r="Q210" s="328" t="e">
        <f t="shared" si="56"/>
        <v>#DIV/0!</v>
      </c>
      <c r="R210" s="328" t="e">
        <f t="shared" si="57"/>
        <v>#DIV/0!</v>
      </c>
      <c r="S210" s="328" t="e">
        <f t="shared" si="58"/>
        <v>#DIV/0!</v>
      </c>
      <c r="T210" s="328" t="e">
        <f t="shared" si="59"/>
        <v>#DIV/0!</v>
      </c>
      <c r="U210" s="328" t="e">
        <f t="shared" si="60"/>
        <v>#DIV/0!</v>
      </c>
      <c r="V210" s="347" t="e">
        <f t="array" ref="V210">MMULT(MMULT(L210:U210,qinvR_),TRANSPOSE(L210:U210))</f>
        <v>#NAME?</v>
      </c>
      <c r="W210" s="328" t="e">
        <f t="shared" si="61"/>
        <v>#DIV/0!</v>
      </c>
      <c r="X210" s="324" t="e">
        <f t="shared" si="53"/>
        <v>#DIV/0!</v>
      </c>
      <c r="Y210" s="324" t="e">
        <f t="shared" si="54"/>
        <v>#NAME?</v>
      </c>
    </row>
    <row r="211" spans="1:25" x14ac:dyDescent="0.2">
      <c r="A211" s="327">
        <f t="shared" si="62"/>
        <v>205</v>
      </c>
      <c r="L211" s="347" t="e">
        <f t="shared" si="49"/>
        <v>#DIV/0!</v>
      </c>
      <c r="M211" s="328" t="e">
        <f t="shared" si="50"/>
        <v>#DIV/0!</v>
      </c>
      <c r="N211" s="328" t="e">
        <f t="shared" si="51"/>
        <v>#DIV/0!</v>
      </c>
      <c r="O211" s="328" t="e">
        <f t="shared" si="52"/>
        <v>#DIV/0!</v>
      </c>
      <c r="P211" s="328" t="e">
        <f t="shared" si="55"/>
        <v>#DIV/0!</v>
      </c>
      <c r="Q211" s="328" t="e">
        <f t="shared" si="56"/>
        <v>#DIV/0!</v>
      </c>
      <c r="R211" s="328" t="e">
        <f t="shared" si="57"/>
        <v>#DIV/0!</v>
      </c>
      <c r="S211" s="328" t="e">
        <f t="shared" si="58"/>
        <v>#DIV/0!</v>
      </c>
      <c r="T211" s="328" t="e">
        <f t="shared" si="59"/>
        <v>#DIV/0!</v>
      </c>
      <c r="U211" s="328" t="e">
        <f t="shared" si="60"/>
        <v>#DIV/0!</v>
      </c>
      <c r="V211" s="347" t="e">
        <f t="array" ref="V211">MMULT(MMULT(L211:U211,qinvR_),TRANSPOSE(L211:U211))</f>
        <v>#NAME?</v>
      </c>
      <c r="W211" s="328" t="e">
        <f t="shared" si="61"/>
        <v>#DIV/0!</v>
      </c>
      <c r="X211" s="324" t="e">
        <f t="shared" si="53"/>
        <v>#DIV/0!</v>
      </c>
      <c r="Y211" s="324" t="e">
        <f t="shared" si="54"/>
        <v>#NAME?</v>
      </c>
    </row>
    <row r="212" spans="1:25" x14ac:dyDescent="0.2">
      <c r="A212" s="327">
        <f t="shared" si="62"/>
        <v>206</v>
      </c>
      <c r="L212" s="347" t="e">
        <f t="shared" si="49"/>
        <v>#DIV/0!</v>
      </c>
      <c r="M212" s="328" t="e">
        <f t="shared" si="50"/>
        <v>#DIV/0!</v>
      </c>
      <c r="N212" s="328" t="e">
        <f t="shared" si="51"/>
        <v>#DIV/0!</v>
      </c>
      <c r="O212" s="328" t="e">
        <f t="shared" si="52"/>
        <v>#DIV/0!</v>
      </c>
      <c r="P212" s="328" t="e">
        <f t="shared" si="55"/>
        <v>#DIV/0!</v>
      </c>
      <c r="Q212" s="328" t="e">
        <f t="shared" si="56"/>
        <v>#DIV/0!</v>
      </c>
      <c r="R212" s="328" t="e">
        <f t="shared" si="57"/>
        <v>#DIV/0!</v>
      </c>
      <c r="S212" s="328" t="e">
        <f t="shared" si="58"/>
        <v>#DIV/0!</v>
      </c>
      <c r="T212" s="328" t="e">
        <f t="shared" si="59"/>
        <v>#DIV/0!</v>
      </c>
      <c r="U212" s="328" t="e">
        <f t="shared" si="60"/>
        <v>#DIV/0!</v>
      </c>
      <c r="V212" s="347" t="e">
        <f t="array" ref="V212">MMULT(MMULT(L212:U212,qinvR_),TRANSPOSE(L212:U212))</f>
        <v>#NAME?</v>
      </c>
      <c r="W212" s="328" t="e">
        <f t="shared" si="61"/>
        <v>#DIV/0!</v>
      </c>
      <c r="X212" s="324" t="e">
        <f t="shared" si="53"/>
        <v>#DIV/0!</v>
      </c>
      <c r="Y212" s="324" t="e">
        <f t="shared" si="54"/>
        <v>#NAME?</v>
      </c>
    </row>
    <row r="213" spans="1:25" x14ac:dyDescent="0.2">
      <c r="A213" s="327">
        <f t="shared" si="62"/>
        <v>207</v>
      </c>
      <c r="L213" s="347" t="e">
        <f t="shared" si="49"/>
        <v>#DIV/0!</v>
      </c>
      <c r="M213" s="328" t="e">
        <f t="shared" si="50"/>
        <v>#DIV/0!</v>
      </c>
      <c r="N213" s="328" t="e">
        <f t="shared" si="51"/>
        <v>#DIV/0!</v>
      </c>
      <c r="O213" s="328" t="e">
        <f t="shared" si="52"/>
        <v>#DIV/0!</v>
      </c>
      <c r="P213" s="328" t="e">
        <f t="shared" si="55"/>
        <v>#DIV/0!</v>
      </c>
      <c r="Q213" s="328" t="e">
        <f t="shared" si="56"/>
        <v>#DIV/0!</v>
      </c>
      <c r="R213" s="328" t="e">
        <f t="shared" si="57"/>
        <v>#DIV/0!</v>
      </c>
      <c r="S213" s="328" t="e">
        <f t="shared" si="58"/>
        <v>#DIV/0!</v>
      </c>
      <c r="T213" s="328" t="e">
        <f t="shared" si="59"/>
        <v>#DIV/0!</v>
      </c>
      <c r="U213" s="328" t="e">
        <f t="shared" si="60"/>
        <v>#DIV/0!</v>
      </c>
      <c r="V213" s="347" t="e">
        <f t="array" ref="V213">MMULT(MMULT(L213:U213,qinvR_),TRANSPOSE(L213:U213))</f>
        <v>#NAME?</v>
      </c>
      <c r="W213" s="328" t="e">
        <f t="shared" si="61"/>
        <v>#DIV/0!</v>
      </c>
      <c r="X213" s="324" t="e">
        <f t="shared" si="53"/>
        <v>#DIV/0!</v>
      </c>
      <c r="Y213" s="324" t="e">
        <f t="shared" si="54"/>
        <v>#NAME?</v>
      </c>
    </row>
    <row r="214" spans="1:25" x14ac:dyDescent="0.2">
      <c r="A214" s="327">
        <f t="shared" si="62"/>
        <v>208</v>
      </c>
      <c r="L214" s="347" t="e">
        <f t="shared" si="49"/>
        <v>#DIV/0!</v>
      </c>
      <c r="M214" s="328" t="e">
        <f t="shared" si="50"/>
        <v>#DIV/0!</v>
      </c>
      <c r="N214" s="328" t="e">
        <f t="shared" si="51"/>
        <v>#DIV/0!</v>
      </c>
      <c r="O214" s="328" t="e">
        <f t="shared" si="52"/>
        <v>#DIV/0!</v>
      </c>
      <c r="P214" s="328" t="e">
        <f t="shared" si="55"/>
        <v>#DIV/0!</v>
      </c>
      <c r="Q214" s="328" t="e">
        <f t="shared" si="56"/>
        <v>#DIV/0!</v>
      </c>
      <c r="R214" s="328" t="e">
        <f t="shared" si="57"/>
        <v>#DIV/0!</v>
      </c>
      <c r="S214" s="328" t="e">
        <f t="shared" si="58"/>
        <v>#DIV/0!</v>
      </c>
      <c r="T214" s="328" t="e">
        <f t="shared" si="59"/>
        <v>#DIV/0!</v>
      </c>
      <c r="U214" s="328" t="e">
        <f t="shared" si="60"/>
        <v>#DIV/0!</v>
      </c>
      <c r="V214" s="347" t="e">
        <f t="array" ref="V214">MMULT(MMULT(L214:U214,qinvR_),TRANSPOSE(L214:U214))</f>
        <v>#NAME?</v>
      </c>
      <c r="W214" s="328" t="e">
        <f t="shared" si="61"/>
        <v>#DIV/0!</v>
      </c>
      <c r="X214" s="324" t="e">
        <f t="shared" si="53"/>
        <v>#DIV/0!</v>
      </c>
      <c r="Y214" s="324" t="e">
        <f t="shared" si="54"/>
        <v>#NAME?</v>
      </c>
    </row>
    <row r="215" spans="1:25" x14ac:dyDescent="0.2">
      <c r="A215" s="327">
        <f t="shared" si="62"/>
        <v>209</v>
      </c>
      <c r="L215" s="347" t="e">
        <f t="shared" si="49"/>
        <v>#DIV/0!</v>
      </c>
      <c r="M215" s="328" t="e">
        <f t="shared" si="50"/>
        <v>#DIV/0!</v>
      </c>
      <c r="N215" s="328" t="e">
        <f t="shared" si="51"/>
        <v>#DIV/0!</v>
      </c>
      <c r="O215" s="328" t="e">
        <f t="shared" si="52"/>
        <v>#DIV/0!</v>
      </c>
      <c r="P215" s="328" t="e">
        <f t="shared" si="55"/>
        <v>#DIV/0!</v>
      </c>
      <c r="Q215" s="328" t="e">
        <f t="shared" si="56"/>
        <v>#DIV/0!</v>
      </c>
      <c r="R215" s="328" t="e">
        <f t="shared" si="57"/>
        <v>#DIV/0!</v>
      </c>
      <c r="S215" s="328" t="e">
        <f t="shared" si="58"/>
        <v>#DIV/0!</v>
      </c>
      <c r="T215" s="328" t="e">
        <f t="shared" si="59"/>
        <v>#DIV/0!</v>
      </c>
      <c r="U215" s="328" t="e">
        <f t="shared" si="60"/>
        <v>#DIV/0!</v>
      </c>
      <c r="V215" s="347" t="e">
        <f t="array" ref="V215">MMULT(MMULT(L215:U215,qinvR_),TRANSPOSE(L215:U215))</f>
        <v>#NAME?</v>
      </c>
      <c r="W215" s="328" t="e">
        <f t="shared" si="61"/>
        <v>#DIV/0!</v>
      </c>
      <c r="X215" s="324" t="e">
        <f t="shared" si="53"/>
        <v>#DIV/0!</v>
      </c>
      <c r="Y215" s="324" t="e">
        <f t="shared" si="54"/>
        <v>#NAME?</v>
      </c>
    </row>
    <row r="216" spans="1:25" x14ac:dyDescent="0.2">
      <c r="A216" s="327">
        <f t="shared" si="62"/>
        <v>210</v>
      </c>
      <c r="L216" s="347" t="e">
        <f t="shared" si="49"/>
        <v>#DIV/0!</v>
      </c>
      <c r="M216" s="328" t="e">
        <f t="shared" si="50"/>
        <v>#DIV/0!</v>
      </c>
      <c r="N216" s="328" t="e">
        <f t="shared" si="51"/>
        <v>#DIV/0!</v>
      </c>
      <c r="O216" s="328" t="e">
        <f t="shared" si="52"/>
        <v>#DIV/0!</v>
      </c>
      <c r="P216" s="328" t="e">
        <f t="shared" si="55"/>
        <v>#DIV/0!</v>
      </c>
      <c r="Q216" s="328" t="e">
        <f t="shared" si="56"/>
        <v>#DIV/0!</v>
      </c>
      <c r="R216" s="328" t="e">
        <f t="shared" si="57"/>
        <v>#DIV/0!</v>
      </c>
      <c r="S216" s="328" t="e">
        <f t="shared" si="58"/>
        <v>#DIV/0!</v>
      </c>
      <c r="T216" s="328" t="e">
        <f t="shared" si="59"/>
        <v>#DIV/0!</v>
      </c>
      <c r="U216" s="328" t="e">
        <f t="shared" si="60"/>
        <v>#DIV/0!</v>
      </c>
      <c r="V216" s="347" t="e">
        <f t="array" ref="V216">MMULT(MMULT(L216:U216,qinvR_),TRANSPOSE(L216:U216))</f>
        <v>#NAME?</v>
      </c>
      <c r="W216" s="328" t="e">
        <f t="shared" si="61"/>
        <v>#DIV/0!</v>
      </c>
      <c r="X216" s="324" t="e">
        <f t="shared" si="53"/>
        <v>#DIV/0!</v>
      </c>
      <c r="Y216" s="324" t="e">
        <f t="shared" si="54"/>
        <v>#NAME?</v>
      </c>
    </row>
    <row r="217" spans="1:25" x14ac:dyDescent="0.2">
      <c r="A217" s="327">
        <f t="shared" si="62"/>
        <v>211</v>
      </c>
      <c r="L217" s="347" t="e">
        <f t="shared" si="49"/>
        <v>#DIV/0!</v>
      </c>
      <c r="M217" s="328" t="e">
        <f t="shared" si="50"/>
        <v>#DIV/0!</v>
      </c>
      <c r="N217" s="328" t="e">
        <f t="shared" si="51"/>
        <v>#DIV/0!</v>
      </c>
      <c r="O217" s="328" t="e">
        <f t="shared" si="52"/>
        <v>#DIV/0!</v>
      </c>
      <c r="P217" s="328" t="e">
        <f t="shared" si="55"/>
        <v>#DIV/0!</v>
      </c>
      <c r="Q217" s="328" t="e">
        <f t="shared" si="56"/>
        <v>#DIV/0!</v>
      </c>
      <c r="R217" s="328" t="e">
        <f t="shared" si="57"/>
        <v>#DIV/0!</v>
      </c>
      <c r="S217" s="328" t="e">
        <f t="shared" si="58"/>
        <v>#DIV/0!</v>
      </c>
      <c r="T217" s="328" t="e">
        <f t="shared" si="59"/>
        <v>#DIV/0!</v>
      </c>
      <c r="U217" s="328" t="e">
        <f t="shared" si="60"/>
        <v>#DIV/0!</v>
      </c>
      <c r="V217" s="347" t="e">
        <f t="array" ref="V217">MMULT(MMULT(L217:U217,qinvR_),TRANSPOSE(L217:U217))</f>
        <v>#NAME?</v>
      </c>
      <c r="W217" s="328" t="e">
        <f t="shared" si="61"/>
        <v>#DIV/0!</v>
      </c>
      <c r="X217" s="324" t="e">
        <f t="shared" si="53"/>
        <v>#DIV/0!</v>
      </c>
      <c r="Y217" s="324" t="e">
        <f t="shared" si="54"/>
        <v>#NAME?</v>
      </c>
    </row>
    <row r="218" spans="1:25" x14ac:dyDescent="0.2">
      <c r="A218" s="327">
        <f t="shared" si="62"/>
        <v>212</v>
      </c>
      <c r="L218" s="347" t="e">
        <f t="shared" si="49"/>
        <v>#DIV/0!</v>
      </c>
      <c r="M218" s="328" t="e">
        <f t="shared" si="50"/>
        <v>#DIV/0!</v>
      </c>
      <c r="N218" s="328" t="e">
        <f t="shared" si="51"/>
        <v>#DIV/0!</v>
      </c>
      <c r="O218" s="328" t="e">
        <f t="shared" si="52"/>
        <v>#DIV/0!</v>
      </c>
      <c r="P218" s="328" t="e">
        <f t="shared" si="55"/>
        <v>#DIV/0!</v>
      </c>
      <c r="Q218" s="328" t="e">
        <f t="shared" si="56"/>
        <v>#DIV/0!</v>
      </c>
      <c r="R218" s="328" t="e">
        <f t="shared" si="57"/>
        <v>#DIV/0!</v>
      </c>
      <c r="S218" s="328" t="e">
        <f t="shared" si="58"/>
        <v>#DIV/0!</v>
      </c>
      <c r="T218" s="328" t="e">
        <f t="shared" si="59"/>
        <v>#DIV/0!</v>
      </c>
      <c r="U218" s="328" t="e">
        <f t="shared" si="60"/>
        <v>#DIV/0!</v>
      </c>
      <c r="V218" s="347" t="e">
        <f t="array" ref="V218">MMULT(MMULT(L218:U218,qinvR_),TRANSPOSE(L218:U218))</f>
        <v>#NAME?</v>
      </c>
      <c r="W218" s="328" t="e">
        <f t="shared" si="61"/>
        <v>#DIV/0!</v>
      </c>
      <c r="X218" s="324" t="e">
        <f t="shared" si="53"/>
        <v>#DIV/0!</v>
      </c>
      <c r="Y218" s="324" t="e">
        <f t="shared" si="54"/>
        <v>#NAME?</v>
      </c>
    </row>
    <row r="219" spans="1:25" x14ac:dyDescent="0.2">
      <c r="A219" s="327">
        <f t="shared" si="62"/>
        <v>213</v>
      </c>
      <c r="L219" s="347" t="e">
        <f t="shared" si="49"/>
        <v>#DIV/0!</v>
      </c>
      <c r="M219" s="328" t="e">
        <f t="shared" si="50"/>
        <v>#DIV/0!</v>
      </c>
      <c r="N219" s="328" t="e">
        <f t="shared" si="51"/>
        <v>#DIV/0!</v>
      </c>
      <c r="O219" s="328" t="e">
        <f t="shared" si="52"/>
        <v>#DIV/0!</v>
      </c>
      <c r="P219" s="328" t="e">
        <f t="shared" si="55"/>
        <v>#DIV/0!</v>
      </c>
      <c r="Q219" s="328" t="e">
        <f t="shared" si="56"/>
        <v>#DIV/0!</v>
      </c>
      <c r="R219" s="328" t="e">
        <f t="shared" si="57"/>
        <v>#DIV/0!</v>
      </c>
      <c r="S219" s="328" t="e">
        <f t="shared" si="58"/>
        <v>#DIV/0!</v>
      </c>
      <c r="T219" s="328" t="e">
        <f t="shared" si="59"/>
        <v>#DIV/0!</v>
      </c>
      <c r="U219" s="328" t="e">
        <f t="shared" si="60"/>
        <v>#DIV/0!</v>
      </c>
      <c r="V219" s="347" t="e">
        <f t="array" ref="V219">MMULT(MMULT(L219:U219,qinvR_),TRANSPOSE(L219:U219))</f>
        <v>#NAME?</v>
      </c>
      <c r="W219" s="328" t="e">
        <f t="shared" si="61"/>
        <v>#DIV/0!</v>
      </c>
      <c r="X219" s="324" t="e">
        <f t="shared" si="53"/>
        <v>#DIV/0!</v>
      </c>
      <c r="Y219" s="324" t="e">
        <f t="shared" si="54"/>
        <v>#NAME?</v>
      </c>
    </row>
    <row r="220" spans="1:25" x14ac:dyDescent="0.2">
      <c r="A220" s="327">
        <f t="shared" si="62"/>
        <v>214</v>
      </c>
      <c r="L220" s="347" t="e">
        <f t="shared" si="49"/>
        <v>#DIV/0!</v>
      </c>
      <c r="M220" s="328" t="e">
        <f t="shared" si="50"/>
        <v>#DIV/0!</v>
      </c>
      <c r="N220" s="328" t="e">
        <f t="shared" si="51"/>
        <v>#DIV/0!</v>
      </c>
      <c r="O220" s="328" t="e">
        <f t="shared" si="52"/>
        <v>#DIV/0!</v>
      </c>
      <c r="P220" s="328" t="e">
        <f t="shared" si="55"/>
        <v>#DIV/0!</v>
      </c>
      <c r="Q220" s="328" t="e">
        <f t="shared" si="56"/>
        <v>#DIV/0!</v>
      </c>
      <c r="R220" s="328" t="e">
        <f t="shared" si="57"/>
        <v>#DIV/0!</v>
      </c>
      <c r="S220" s="328" t="e">
        <f t="shared" si="58"/>
        <v>#DIV/0!</v>
      </c>
      <c r="T220" s="328" t="e">
        <f t="shared" si="59"/>
        <v>#DIV/0!</v>
      </c>
      <c r="U220" s="328" t="e">
        <f t="shared" si="60"/>
        <v>#DIV/0!</v>
      </c>
      <c r="V220" s="347" t="e">
        <f t="array" ref="V220">MMULT(MMULT(L220:U220,qinvR_),TRANSPOSE(L220:U220))</f>
        <v>#NAME?</v>
      </c>
      <c r="W220" s="328" t="e">
        <f t="shared" si="61"/>
        <v>#DIV/0!</v>
      </c>
      <c r="X220" s="324" t="e">
        <f t="shared" si="53"/>
        <v>#DIV/0!</v>
      </c>
      <c r="Y220" s="324" t="e">
        <f t="shared" si="54"/>
        <v>#NAME?</v>
      </c>
    </row>
    <row r="221" spans="1:25" x14ac:dyDescent="0.2">
      <c r="A221" s="327">
        <f t="shared" si="62"/>
        <v>215</v>
      </c>
      <c r="L221" s="347" t="e">
        <f t="shared" si="49"/>
        <v>#DIV/0!</v>
      </c>
      <c r="M221" s="328" t="e">
        <f t="shared" si="50"/>
        <v>#DIV/0!</v>
      </c>
      <c r="N221" s="328" t="e">
        <f t="shared" si="51"/>
        <v>#DIV/0!</v>
      </c>
      <c r="O221" s="328" t="e">
        <f t="shared" si="52"/>
        <v>#DIV/0!</v>
      </c>
      <c r="P221" s="328" t="e">
        <f t="shared" si="55"/>
        <v>#DIV/0!</v>
      </c>
      <c r="Q221" s="328" t="e">
        <f t="shared" si="56"/>
        <v>#DIV/0!</v>
      </c>
      <c r="R221" s="328" t="e">
        <f t="shared" si="57"/>
        <v>#DIV/0!</v>
      </c>
      <c r="S221" s="328" t="e">
        <f t="shared" si="58"/>
        <v>#DIV/0!</v>
      </c>
      <c r="T221" s="328" t="e">
        <f t="shared" si="59"/>
        <v>#DIV/0!</v>
      </c>
      <c r="U221" s="328" t="e">
        <f t="shared" si="60"/>
        <v>#DIV/0!</v>
      </c>
      <c r="V221" s="347" t="e">
        <f t="array" ref="V221">MMULT(MMULT(L221:U221,qinvR_),TRANSPOSE(L221:U221))</f>
        <v>#NAME?</v>
      </c>
      <c r="W221" s="328" t="e">
        <f t="shared" si="61"/>
        <v>#DIV/0!</v>
      </c>
      <c r="X221" s="324" t="e">
        <f t="shared" si="53"/>
        <v>#DIV/0!</v>
      </c>
      <c r="Y221" s="324" t="e">
        <f t="shared" si="54"/>
        <v>#NAME?</v>
      </c>
    </row>
    <row r="222" spans="1:25" x14ac:dyDescent="0.2">
      <c r="A222" s="327">
        <f t="shared" si="62"/>
        <v>216</v>
      </c>
      <c r="L222" s="347" t="e">
        <f t="shared" si="49"/>
        <v>#DIV/0!</v>
      </c>
      <c r="M222" s="328" t="e">
        <f t="shared" si="50"/>
        <v>#DIV/0!</v>
      </c>
      <c r="N222" s="328" t="e">
        <f t="shared" si="51"/>
        <v>#DIV/0!</v>
      </c>
      <c r="O222" s="328" t="e">
        <f t="shared" si="52"/>
        <v>#DIV/0!</v>
      </c>
      <c r="P222" s="328" t="e">
        <f t="shared" si="55"/>
        <v>#DIV/0!</v>
      </c>
      <c r="Q222" s="328" t="e">
        <f t="shared" si="56"/>
        <v>#DIV/0!</v>
      </c>
      <c r="R222" s="328" t="e">
        <f t="shared" si="57"/>
        <v>#DIV/0!</v>
      </c>
      <c r="S222" s="328" t="e">
        <f t="shared" si="58"/>
        <v>#DIV/0!</v>
      </c>
      <c r="T222" s="328" t="e">
        <f t="shared" si="59"/>
        <v>#DIV/0!</v>
      </c>
      <c r="U222" s="328" t="e">
        <f t="shared" si="60"/>
        <v>#DIV/0!</v>
      </c>
      <c r="V222" s="347" t="e">
        <f t="array" ref="V222">MMULT(MMULT(L222:U222,qinvR_),TRANSPOSE(L222:U222))</f>
        <v>#NAME?</v>
      </c>
      <c r="W222" s="328" t="e">
        <f t="shared" si="61"/>
        <v>#DIV/0!</v>
      </c>
      <c r="X222" s="324" t="e">
        <f t="shared" si="53"/>
        <v>#DIV/0!</v>
      </c>
      <c r="Y222" s="324" t="e">
        <f t="shared" si="54"/>
        <v>#NAME?</v>
      </c>
    </row>
    <row r="223" spans="1:25" x14ac:dyDescent="0.2">
      <c r="A223" s="327">
        <f t="shared" si="62"/>
        <v>217</v>
      </c>
      <c r="L223" s="347" t="e">
        <f t="shared" si="49"/>
        <v>#DIV/0!</v>
      </c>
      <c r="M223" s="328" t="e">
        <f t="shared" si="50"/>
        <v>#DIV/0!</v>
      </c>
      <c r="N223" s="328" t="e">
        <f t="shared" si="51"/>
        <v>#DIV/0!</v>
      </c>
      <c r="O223" s="328" t="e">
        <f t="shared" si="52"/>
        <v>#DIV/0!</v>
      </c>
      <c r="P223" s="328" t="e">
        <f t="shared" si="55"/>
        <v>#DIV/0!</v>
      </c>
      <c r="Q223" s="328" t="e">
        <f t="shared" si="56"/>
        <v>#DIV/0!</v>
      </c>
      <c r="R223" s="328" t="e">
        <f t="shared" si="57"/>
        <v>#DIV/0!</v>
      </c>
      <c r="S223" s="328" t="e">
        <f t="shared" si="58"/>
        <v>#DIV/0!</v>
      </c>
      <c r="T223" s="328" t="e">
        <f t="shared" si="59"/>
        <v>#DIV/0!</v>
      </c>
      <c r="U223" s="328" t="e">
        <f t="shared" si="60"/>
        <v>#DIV/0!</v>
      </c>
      <c r="V223" s="347" t="e">
        <f t="array" ref="V223">MMULT(MMULT(L223:U223,qinvR_),TRANSPOSE(L223:U223))</f>
        <v>#NAME?</v>
      </c>
      <c r="W223" s="328" t="e">
        <f t="shared" si="61"/>
        <v>#DIV/0!</v>
      </c>
      <c r="X223" s="324" t="e">
        <f t="shared" si="53"/>
        <v>#DIV/0!</v>
      </c>
      <c r="Y223" s="324" t="e">
        <f t="shared" si="54"/>
        <v>#NAME?</v>
      </c>
    </row>
    <row r="224" spans="1:25" x14ac:dyDescent="0.2">
      <c r="A224" s="327">
        <f t="shared" si="62"/>
        <v>218</v>
      </c>
      <c r="L224" s="347" t="e">
        <f t="shared" si="49"/>
        <v>#DIV/0!</v>
      </c>
      <c r="M224" s="328" t="e">
        <f t="shared" si="50"/>
        <v>#DIV/0!</v>
      </c>
      <c r="N224" s="328" t="e">
        <f t="shared" si="51"/>
        <v>#DIV/0!</v>
      </c>
      <c r="O224" s="328" t="e">
        <f t="shared" si="52"/>
        <v>#DIV/0!</v>
      </c>
      <c r="P224" s="328" t="e">
        <f t="shared" si="55"/>
        <v>#DIV/0!</v>
      </c>
      <c r="Q224" s="328" t="e">
        <f t="shared" si="56"/>
        <v>#DIV/0!</v>
      </c>
      <c r="R224" s="328" t="e">
        <f t="shared" si="57"/>
        <v>#DIV/0!</v>
      </c>
      <c r="S224" s="328" t="e">
        <f t="shared" si="58"/>
        <v>#DIV/0!</v>
      </c>
      <c r="T224" s="328" t="e">
        <f t="shared" si="59"/>
        <v>#DIV/0!</v>
      </c>
      <c r="U224" s="328" t="e">
        <f t="shared" si="60"/>
        <v>#DIV/0!</v>
      </c>
      <c r="V224" s="347" t="e">
        <f t="array" ref="V224">MMULT(MMULT(L224:U224,qinvR_),TRANSPOSE(L224:U224))</f>
        <v>#NAME?</v>
      </c>
      <c r="W224" s="328" t="e">
        <f t="shared" si="61"/>
        <v>#DIV/0!</v>
      </c>
      <c r="X224" s="324" t="e">
        <f t="shared" si="53"/>
        <v>#DIV/0!</v>
      </c>
      <c r="Y224" s="324" t="e">
        <f t="shared" si="54"/>
        <v>#NAME?</v>
      </c>
    </row>
    <row r="225" spans="1:25" x14ac:dyDescent="0.2">
      <c r="A225" s="327">
        <f t="shared" si="62"/>
        <v>219</v>
      </c>
      <c r="L225" s="347" t="e">
        <f t="shared" si="49"/>
        <v>#DIV/0!</v>
      </c>
      <c r="M225" s="328" t="e">
        <f t="shared" si="50"/>
        <v>#DIV/0!</v>
      </c>
      <c r="N225" s="328" t="e">
        <f t="shared" si="51"/>
        <v>#DIV/0!</v>
      </c>
      <c r="O225" s="328" t="e">
        <f t="shared" si="52"/>
        <v>#DIV/0!</v>
      </c>
      <c r="P225" s="328" t="e">
        <f t="shared" si="55"/>
        <v>#DIV/0!</v>
      </c>
      <c r="Q225" s="328" t="e">
        <f t="shared" si="56"/>
        <v>#DIV/0!</v>
      </c>
      <c r="R225" s="328" t="e">
        <f t="shared" si="57"/>
        <v>#DIV/0!</v>
      </c>
      <c r="S225" s="328" t="e">
        <f t="shared" si="58"/>
        <v>#DIV/0!</v>
      </c>
      <c r="T225" s="328" t="e">
        <f t="shared" si="59"/>
        <v>#DIV/0!</v>
      </c>
      <c r="U225" s="328" t="e">
        <f t="shared" si="60"/>
        <v>#DIV/0!</v>
      </c>
      <c r="V225" s="347" t="e">
        <f t="array" ref="V225">MMULT(MMULT(L225:U225,qinvR_),TRANSPOSE(L225:U225))</f>
        <v>#NAME?</v>
      </c>
      <c r="W225" s="328" t="e">
        <f t="shared" si="61"/>
        <v>#DIV/0!</v>
      </c>
      <c r="X225" s="324" t="e">
        <f t="shared" si="53"/>
        <v>#DIV/0!</v>
      </c>
      <c r="Y225" s="324" t="e">
        <f t="shared" si="54"/>
        <v>#NAME?</v>
      </c>
    </row>
    <row r="226" spans="1:25" x14ac:dyDescent="0.2">
      <c r="A226" s="327">
        <f t="shared" si="62"/>
        <v>220</v>
      </c>
      <c r="L226" s="347" t="e">
        <f t="shared" si="49"/>
        <v>#DIV/0!</v>
      </c>
      <c r="M226" s="328" t="e">
        <f t="shared" si="50"/>
        <v>#DIV/0!</v>
      </c>
      <c r="N226" s="328" t="e">
        <f t="shared" si="51"/>
        <v>#DIV/0!</v>
      </c>
      <c r="O226" s="328" t="e">
        <f t="shared" si="52"/>
        <v>#DIV/0!</v>
      </c>
      <c r="P226" s="328" t="e">
        <f t="shared" si="55"/>
        <v>#DIV/0!</v>
      </c>
      <c r="Q226" s="328" t="e">
        <f t="shared" si="56"/>
        <v>#DIV/0!</v>
      </c>
      <c r="R226" s="328" t="e">
        <f t="shared" si="57"/>
        <v>#DIV/0!</v>
      </c>
      <c r="S226" s="328" t="e">
        <f t="shared" si="58"/>
        <v>#DIV/0!</v>
      </c>
      <c r="T226" s="328" t="e">
        <f t="shared" si="59"/>
        <v>#DIV/0!</v>
      </c>
      <c r="U226" s="328" t="e">
        <f t="shared" si="60"/>
        <v>#DIV/0!</v>
      </c>
      <c r="V226" s="347" t="e">
        <f t="array" ref="V226">MMULT(MMULT(L226:U226,qinvR_),TRANSPOSE(L226:U226))</f>
        <v>#NAME?</v>
      </c>
      <c r="W226" s="328" t="e">
        <f t="shared" si="61"/>
        <v>#DIV/0!</v>
      </c>
      <c r="X226" s="324" t="e">
        <f t="shared" si="53"/>
        <v>#DIV/0!</v>
      </c>
      <c r="Y226" s="324" t="e">
        <f t="shared" si="54"/>
        <v>#NAME?</v>
      </c>
    </row>
    <row r="227" spans="1:25" x14ac:dyDescent="0.2">
      <c r="A227" s="327">
        <f t="shared" si="62"/>
        <v>221</v>
      </c>
      <c r="L227" s="347" t="e">
        <f t="shared" si="49"/>
        <v>#DIV/0!</v>
      </c>
      <c r="M227" s="328" t="e">
        <f t="shared" si="50"/>
        <v>#DIV/0!</v>
      </c>
      <c r="N227" s="328" t="e">
        <f t="shared" si="51"/>
        <v>#DIV/0!</v>
      </c>
      <c r="O227" s="328" t="e">
        <f t="shared" si="52"/>
        <v>#DIV/0!</v>
      </c>
      <c r="P227" s="328" t="e">
        <f t="shared" si="55"/>
        <v>#DIV/0!</v>
      </c>
      <c r="Q227" s="328" t="e">
        <f t="shared" si="56"/>
        <v>#DIV/0!</v>
      </c>
      <c r="R227" s="328" t="e">
        <f t="shared" si="57"/>
        <v>#DIV/0!</v>
      </c>
      <c r="S227" s="328" t="e">
        <f t="shared" si="58"/>
        <v>#DIV/0!</v>
      </c>
      <c r="T227" s="328" t="e">
        <f t="shared" si="59"/>
        <v>#DIV/0!</v>
      </c>
      <c r="U227" s="328" t="e">
        <f t="shared" si="60"/>
        <v>#DIV/0!</v>
      </c>
      <c r="V227" s="347" t="e">
        <f t="array" ref="V227">MMULT(MMULT(L227:U227,qinvR_),TRANSPOSE(L227:U227))</f>
        <v>#NAME?</v>
      </c>
      <c r="W227" s="328" t="e">
        <f t="shared" si="61"/>
        <v>#DIV/0!</v>
      </c>
      <c r="X227" s="324" t="e">
        <f t="shared" si="53"/>
        <v>#DIV/0!</v>
      </c>
      <c r="Y227" s="324" t="e">
        <f t="shared" si="54"/>
        <v>#NAME?</v>
      </c>
    </row>
    <row r="228" spans="1:25" x14ac:dyDescent="0.2">
      <c r="A228" s="327">
        <f t="shared" si="62"/>
        <v>222</v>
      </c>
      <c r="L228" s="347" t="e">
        <f t="shared" si="49"/>
        <v>#DIV/0!</v>
      </c>
      <c r="M228" s="328" t="e">
        <f t="shared" si="50"/>
        <v>#DIV/0!</v>
      </c>
      <c r="N228" s="328" t="e">
        <f t="shared" si="51"/>
        <v>#DIV/0!</v>
      </c>
      <c r="O228" s="328" t="e">
        <f t="shared" si="52"/>
        <v>#DIV/0!</v>
      </c>
      <c r="P228" s="328" t="e">
        <f t="shared" si="55"/>
        <v>#DIV/0!</v>
      </c>
      <c r="Q228" s="328" t="e">
        <f t="shared" si="56"/>
        <v>#DIV/0!</v>
      </c>
      <c r="R228" s="328" t="e">
        <f t="shared" si="57"/>
        <v>#DIV/0!</v>
      </c>
      <c r="S228" s="328" t="e">
        <f t="shared" si="58"/>
        <v>#DIV/0!</v>
      </c>
      <c r="T228" s="328" t="e">
        <f t="shared" si="59"/>
        <v>#DIV/0!</v>
      </c>
      <c r="U228" s="328" t="e">
        <f t="shared" si="60"/>
        <v>#DIV/0!</v>
      </c>
      <c r="V228" s="347" t="e">
        <f t="array" ref="V228">MMULT(MMULT(L228:U228,qinvR_),TRANSPOSE(L228:U228))</f>
        <v>#NAME?</v>
      </c>
      <c r="W228" s="328" t="e">
        <f t="shared" si="61"/>
        <v>#DIV/0!</v>
      </c>
      <c r="X228" s="324" t="e">
        <f t="shared" si="53"/>
        <v>#DIV/0!</v>
      </c>
      <c r="Y228" s="324" t="e">
        <f t="shared" si="54"/>
        <v>#NAME?</v>
      </c>
    </row>
    <row r="229" spans="1:25" x14ac:dyDescent="0.2">
      <c r="A229" s="327">
        <f t="shared" si="62"/>
        <v>223</v>
      </c>
      <c r="L229" s="347" t="e">
        <f t="shared" ref="L229:L292" si="63">(B229-B$2)/B$3</f>
        <v>#DIV/0!</v>
      </c>
      <c r="M229" s="328" t="e">
        <f t="shared" ref="M229:M292" si="64">(C229-C$2)/C$3</f>
        <v>#DIV/0!</v>
      </c>
      <c r="N229" s="328" t="e">
        <f t="shared" ref="N229:N292" si="65">(D229-D$2)/D$3</f>
        <v>#DIV/0!</v>
      </c>
      <c r="O229" s="328" t="e">
        <f t="shared" ref="O229:O292" si="66">(E229-E$2)/E$3</f>
        <v>#DIV/0!</v>
      </c>
      <c r="P229" s="328" t="e">
        <f t="shared" si="55"/>
        <v>#DIV/0!</v>
      </c>
      <c r="Q229" s="328" t="e">
        <f t="shared" si="56"/>
        <v>#DIV/0!</v>
      </c>
      <c r="R229" s="328" t="e">
        <f t="shared" si="57"/>
        <v>#DIV/0!</v>
      </c>
      <c r="S229" s="328" t="e">
        <f t="shared" si="58"/>
        <v>#DIV/0!</v>
      </c>
      <c r="T229" s="328" t="e">
        <f t="shared" si="59"/>
        <v>#DIV/0!</v>
      </c>
      <c r="U229" s="328" t="e">
        <f t="shared" si="60"/>
        <v>#DIV/0!</v>
      </c>
      <c r="V229" s="347" t="e">
        <f t="array" ref="V229">MMULT(MMULT(L229:U229,qinvR_),TRANSPOSE(L229:U229))</f>
        <v>#NAME?</v>
      </c>
      <c r="W229" s="328" t="e">
        <f t="shared" si="61"/>
        <v>#DIV/0!</v>
      </c>
      <c r="X229" s="324" t="e">
        <f t="shared" ref="X229:X292" si="67">_xlfn.CHISQ.INV(W229,4)</f>
        <v>#DIV/0!</v>
      </c>
      <c r="Y229" s="324" t="e">
        <f t="shared" ref="Y229:Y292" si="68">V229-X229</f>
        <v>#NAME?</v>
      </c>
    </row>
    <row r="230" spans="1:25" x14ac:dyDescent="0.2">
      <c r="A230" s="327">
        <f t="shared" si="62"/>
        <v>224</v>
      </c>
      <c r="L230" s="347" t="e">
        <f t="shared" si="63"/>
        <v>#DIV/0!</v>
      </c>
      <c r="M230" s="328" t="e">
        <f t="shared" si="64"/>
        <v>#DIV/0!</v>
      </c>
      <c r="N230" s="328" t="e">
        <f t="shared" si="65"/>
        <v>#DIV/0!</v>
      </c>
      <c r="O230" s="328" t="e">
        <f t="shared" si="66"/>
        <v>#DIV/0!</v>
      </c>
      <c r="P230" s="328" t="e">
        <f t="shared" si="55"/>
        <v>#DIV/0!</v>
      </c>
      <c r="Q230" s="328" t="e">
        <f t="shared" si="56"/>
        <v>#DIV/0!</v>
      </c>
      <c r="R230" s="328" t="e">
        <f t="shared" si="57"/>
        <v>#DIV/0!</v>
      </c>
      <c r="S230" s="328" t="e">
        <f t="shared" si="58"/>
        <v>#DIV/0!</v>
      </c>
      <c r="T230" s="328" t="e">
        <f t="shared" si="59"/>
        <v>#DIV/0!</v>
      </c>
      <c r="U230" s="328" t="e">
        <f t="shared" si="60"/>
        <v>#DIV/0!</v>
      </c>
      <c r="V230" s="347" t="e">
        <f t="array" ref="V230">MMULT(MMULT(L230:U230,qinvR_),TRANSPOSE(L230:U230))</f>
        <v>#NAME?</v>
      </c>
      <c r="W230" s="328" t="e">
        <f t="shared" si="61"/>
        <v>#DIV/0!</v>
      </c>
      <c r="X230" s="324" t="e">
        <f t="shared" si="67"/>
        <v>#DIV/0!</v>
      </c>
      <c r="Y230" s="324" t="e">
        <f t="shared" si="68"/>
        <v>#NAME?</v>
      </c>
    </row>
    <row r="231" spans="1:25" x14ac:dyDescent="0.2">
      <c r="A231" s="327">
        <f t="shared" si="62"/>
        <v>225</v>
      </c>
      <c r="L231" s="347" t="e">
        <f t="shared" si="63"/>
        <v>#DIV/0!</v>
      </c>
      <c r="M231" s="328" t="e">
        <f t="shared" si="64"/>
        <v>#DIV/0!</v>
      </c>
      <c r="N231" s="328" t="e">
        <f t="shared" si="65"/>
        <v>#DIV/0!</v>
      </c>
      <c r="O231" s="328" t="e">
        <f t="shared" si="66"/>
        <v>#DIV/0!</v>
      </c>
      <c r="P231" s="328" t="e">
        <f t="shared" ref="P231:P294" si="69">(F231-F$2)/F$3</f>
        <v>#DIV/0!</v>
      </c>
      <c r="Q231" s="328" t="e">
        <f t="shared" ref="Q231:Q294" si="70">(G231-G$2)/G$3</f>
        <v>#DIV/0!</v>
      </c>
      <c r="R231" s="328" t="e">
        <f t="shared" ref="R231:R294" si="71">(H231-H$2)/H$3</f>
        <v>#DIV/0!</v>
      </c>
      <c r="S231" s="328" t="e">
        <f t="shared" ref="S231:S294" si="72">(I231-I$2)/I$3</f>
        <v>#DIV/0!</v>
      </c>
      <c r="T231" s="328" t="e">
        <f t="shared" ref="T231:T294" si="73">(J231-J$2)/J$3</f>
        <v>#DIV/0!</v>
      </c>
      <c r="U231" s="328" t="e">
        <f t="shared" ref="U231:U294" si="74">(K231-K$2)/K$3</f>
        <v>#DIV/0!</v>
      </c>
      <c r="V231" s="347" t="e">
        <f t="array" ref="V231">MMULT(MMULT(L231:U231,qinvR_),TRANSPOSE(L231:U231))</f>
        <v>#NAME?</v>
      </c>
      <c r="W231" s="328" t="e">
        <f t="shared" si="61"/>
        <v>#DIV/0!</v>
      </c>
      <c r="X231" s="324" t="e">
        <f t="shared" si="67"/>
        <v>#DIV/0!</v>
      </c>
      <c r="Y231" s="324" t="e">
        <f t="shared" si="68"/>
        <v>#NAME?</v>
      </c>
    </row>
    <row r="232" spans="1:25" x14ac:dyDescent="0.2">
      <c r="A232" s="327">
        <f t="shared" si="62"/>
        <v>226</v>
      </c>
      <c r="L232" s="347" t="e">
        <f t="shared" si="63"/>
        <v>#DIV/0!</v>
      </c>
      <c r="M232" s="328" t="e">
        <f t="shared" si="64"/>
        <v>#DIV/0!</v>
      </c>
      <c r="N232" s="328" t="e">
        <f t="shared" si="65"/>
        <v>#DIV/0!</v>
      </c>
      <c r="O232" s="328" t="e">
        <f t="shared" si="66"/>
        <v>#DIV/0!</v>
      </c>
      <c r="P232" s="328" t="e">
        <f t="shared" si="69"/>
        <v>#DIV/0!</v>
      </c>
      <c r="Q232" s="328" t="e">
        <f t="shared" si="70"/>
        <v>#DIV/0!</v>
      </c>
      <c r="R232" s="328" t="e">
        <f t="shared" si="71"/>
        <v>#DIV/0!</v>
      </c>
      <c r="S232" s="328" t="e">
        <f t="shared" si="72"/>
        <v>#DIV/0!</v>
      </c>
      <c r="T232" s="328" t="e">
        <f t="shared" si="73"/>
        <v>#DIV/0!</v>
      </c>
      <c r="U232" s="328" t="e">
        <f t="shared" si="74"/>
        <v>#DIV/0!</v>
      </c>
      <c r="V232" s="347" t="e">
        <f t="array" ref="V232">MMULT(MMULT(L232:U232,qinvR_),TRANSPOSE(L232:U232))</f>
        <v>#NAME?</v>
      </c>
      <c r="W232" s="328" t="e">
        <f t="shared" si="61"/>
        <v>#DIV/0!</v>
      </c>
      <c r="X232" s="324" t="e">
        <f t="shared" si="67"/>
        <v>#DIV/0!</v>
      </c>
      <c r="Y232" s="324" t="e">
        <f t="shared" si="68"/>
        <v>#NAME?</v>
      </c>
    </row>
    <row r="233" spans="1:25" x14ac:dyDescent="0.2">
      <c r="A233" s="327">
        <f t="shared" si="62"/>
        <v>227</v>
      </c>
      <c r="L233" s="347" t="e">
        <f t="shared" si="63"/>
        <v>#DIV/0!</v>
      </c>
      <c r="M233" s="328" t="e">
        <f t="shared" si="64"/>
        <v>#DIV/0!</v>
      </c>
      <c r="N233" s="328" t="e">
        <f t="shared" si="65"/>
        <v>#DIV/0!</v>
      </c>
      <c r="O233" s="328" t="e">
        <f t="shared" si="66"/>
        <v>#DIV/0!</v>
      </c>
      <c r="P233" s="328" t="e">
        <f t="shared" si="69"/>
        <v>#DIV/0!</v>
      </c>
      <c r="Q233" s="328" t="e">
        <f t="shared" si="70"/>
        <v>#DIV/0!</v>
      </c>
      <c r="R233" s="328" t="e">
        <f t="shared" si="71"/>
        <v>#DIV/0!</v>
      </c>
      <c r="S233" s="328" t="e">
        <f t="shared" si="72"/>
        <v>#DIV/0!</v>
      </c>
      <c r="T233" s="328" t="e">
        <f t="shared" si="73"/>
        <v>#DIV/0!</v>
      </c>
      <c r="U233" s="328" t="e">
        <f t="shared" si="74"/>
        <v>#DIV/0!</v>
      </c>
      <c r="V233" s="347" t="e">
        <f t="array" ref="V233">MMULT(MMULT(L233:U233,qinvR_),TRANSPOSE(L233:U233))</f>
        <v>#NAME?</v>
      </c>
      <c r="W233" s="328" t="e">
        <f t="shared" si="61"/>
        <v>#DIV/0!</v>
      </c>
      <c r="X233" s="324" t="e">
        <f t="shared" si="67"/>
        <v>#DIV/0!</v>
      </c>
      <c r="Y233" s="324" t="e">
        <f t="shared" si="68"/>
        <v>#NAME?</v>
      </c>
    </row>
    <row r="234" spans="1:25" x14ac:dyDescent="0.2">
      <c r="A234" s="327">
        <f t="shared" si="62"/>
        <v>228</v>
      </c>
      <c r="L234" s="347" t="e">
        <f t="shared" si="63"/>
        <v>#DIV/0!</v>
      </c>
      <c r="M234" s="328" t="e">
        <f t="shared" si="64"/>
        <v>#DIV/0!</v>
      </c>
      <c r="N234" s="328" t="e">
        <f t="shared" si="65"/>
        <v>#DIV/0!</v>
      </c>
      <c r="O234" s="328" t="e">
        <f t="shared" si="66"/>
        <v>#DIV/0!</v>
      </c>
      <c r="P234" s="328" t="e">
        <f t="shared" si="69"/>
        <v>#DIV/0!</v>
      </c>
      <c r="Q234" s="328" t="e">
        <f t="shared" si="70"/>
        <v>#DIV/0!</v>
      </c>
      <c r="R234" s="328" t="e">
        <f t="shared" si="71"/>
        <v>#DIV/0!</v>
      </c>
      <c r="S234" s="328" t="e">
        <f t="shared" si="72"/>
        <v>#DIV/0!</v>
      </c>
      <c r="T234" s="328" t="e">
        <f t="shared" si="73"/>
        <v>#DIV/0!</v>
      </c>
      <c r="U234" s="328" t="e">
        <f t="shared" si="74"/>
        <v>#DIV/0!</v>
      </c>
      <c r="V234" s="347" t="e">
        <f t="array" ref="V234">MMULT(MMULT(L234:U234,qinvR_),TRANSPOSE(L234:U234))</f>
        <v>#NAME?</v>
      </c>
      <c r="W234" s="328" t="e">
        <f t="shared" si="61"/>
        <v>#DIV/0!</v>
      </c>
      <c r="X234" s="324" t="e">
        <f t="shared" si="67"/>
        <v>#DIV/0!</v>
      </c>
      <c r="Y234" s="324" t="e">
        <f t="shared" si="68"/>
        <v>#NAME?</v>
      </c>
    </row>
    <row r="235" spans="1:25" x14ac:dyDescent="0.2">
      <c r="A235" s="327">
        <f t="shared" si="62"/>
        <v>229</v>
      </c>
      <c r="L235" s="347" t="e">
        <f t="shared" si="63"/>
        <v>#DIV/0!</v>
      </c>
      <c r="M235" s="328" t="e">
        <f t="shared" si="64"/>
        <v>#DIV/0!</v>
      </c>
      <c r="N235" s="328" t="e">
        <f t="shared" si="65"/>
        <v>#DIV/0!</v>
      </c>
      <c r="O235" s="328" t="e">
        <f t="shared" si="66"/>
        <v>#DIV/0!</v>
      </c>
      <c r="P235" s="328" t="e">
        <f t="shared" si="69"/>
        <v>#DIV/0!</v>
      </c>
      <c r="Q235" s="328" t="e">
        <f t="shared" si="70"/>
        <v>#DIV/0!</v>
      </c>
      <c r="R235" s="328" t="e">
        <f t="shared" si="71"/>
        <v>#DIV/0!</v>
      </c>
      <c r="S235" s="328" t="e">
        <f t="shared" si="72"/>
        <v>#DIV/0!</v>
      </c>
      <c r="T235" s="328" t="e">
        <f t="shared" si="73"/>
        <v>#DIV/0!</v>
      </c>
      <c r="U235" s="328" t="e">
        <f t="shared" si="74"/>
        <v>#DIV/0!</v>
      </c>
      <c r="V235" s="347" t="e">
        <f t="array" ref="V235">MMULT(MMULT(L235:U235,qinvR_),TRANSPOSE(L235:U235))</f>
        <v>#NAME?</v>
      </c>
      <c r="W235" s="328" t="e">
        <f t="shared" si="61"/>
        <v>#DIV/0!</v>
      </c>
      <c r="X235" s="324" t="e">
        <f t="shared" si="67"/>
        <v>#DIV/0!</v>
      </c>
      <c r="Y235" s="324" t="e">
        <f t="shared" si="68"/>
        <v>#NAME?</v>
      </c>
    </row>
    <row r="236" spans="1:25" x14ac:dyDescent="0.2">
      <c r="A236" s="327">
        <f t="shared" si="62"/>
        <v>230</v>
      </c>
      <c r="L236" s="347" t="e">
        <f t="shared" si="63"/>
        <v>#DIV/0!</v>
      </c>
      <c r="M236" s="328" t="e">
        <f t="shared" si="64"/>
        <v>#DIV/0!</v>
      </c>
      <c r="N236" s="328" t="e">
        <f t="shared" si="65"/>
        <v>#DIV/0!</v>
      </c>
      <c r="O236" s="328" t="e">
        <f t="shared" si="66"/>
        <v>#DIV/0!</v>
      </c>
      <c r="P236" s="328" t="e">
        <f t="shared" si="69"/>
        <v>#DIV/0!</v>
      </c>
      <c r="Q236" s="328" t="e">
        <f t="shared" si="70"/>
        <v>#DIV/0!</v>
      </c>
      <c r="R236" s="328" t="e">
        <f t="shared" si="71"/>
        <v>#DIV/0!</v>
      </c>
      <c r="S236" s="328" t="e">
        <f t="shared" si="72"/>
        <v>#DIV/0!</v>
      </c>
      <c r="T236" s="328" t="e">
        <f t="shared" si="73"/>
        <v>#DIV/0!</v>
      </c>
      <c r="U236" s="328" t="e">
        <f t="shared" si="74"/>
        <v>#DIV/0!</v>
      </c>
      <c r="V236" s="347" t="e">
        <f t="array" ref="V236">MMULT(MMULT(L236:U236,qinvR_),TRANSPOSE(L236:U236))</f>
        <v>#NAME?</v>
      </c>
      <c r="W236" s="328" t="e">
        <f t="shared" si="61"/>
        <v>#DIV/0!</v>
      </c>
      <c r="X236" s="324" t="e">
        <f t="shared" si="67"/>
        <v>#DIV/0!</v>
      </c>
      <c r="Y236" s="324" t="e">
        <f t="shared" si="68"/>
        <v>#NAME?</v>
      </c>
    </row>
    <row r="237" spans="1:25" x14ac:dyDescent="0.2">
      <c r="A237" s="327">
        <f t="shared" si="62"/>
        <v>231</v>
      </c>
      <c r="L237" s="347" t="e">
        <f t="shared" si="63"/>
        <v>#DIV/0!</v>
      </c>
      <c r="M237" s="328" t="e">
        <f t="shared" si="64"/>
        <v>#DIV/0!</v>
      </c>
      <c r="N237" s="328" t="e">
        <f t="shared" si="65"/>
        <v>#DIV/0!</v>
      </c>
      <c r="O237" s="328" t="e">
        <f t="shared" si="66"/>
        <v>#DIV/0!</v>
      </c>
      <c r="P237" s="328" t="e">
        <f t="shared" si="69"/>
        <v>#DIV/0!</v>
      </c>
      <c r="Q237" s="328" t="e">
        <f t="shared" si="70"/>
        <v>#DIV/0!</v>
      </c>
      <c r="R237" s="328" t="e">
        <f t="shared" si="71"/>
        <v>#DIV/0!</v>
      </c>
      <c r="S237" s="328" t="e">
        <f t="shared" si="72"/>
        <v>#DIV/0!</v>
      </c>
      <c r="T237" s="328" t="e">
        <f t="shared" si="73"/>
        <v>#DIV/0!</v>
      </c>
      <c r="U237" s="328" t="e">
        <f t="shared" si="74"/>
        <v>#DIV/0!</v>
      </c>
      <c r="V237" s="347" t="e">
        <f t="array" ref="V237">MMULT(MMULT(L237:U237,qinvR_),TRANSPOSE(L237:U237))</f>
        <v>#NAME?</v>
      </c>
      <c r="W237" s="328" t="e">
        <f t="shared" si="61"/>
        <v>#DIV/0!</v>
      </c>
      <c r="X237" s="324" t="e">
        <f t="shared" si="67"/>
        <v>#DIV/0!</v>
      </c>
      <c r="Y237" s="324" t="e">
        <f t="shared" si="68"/>
        <v>#NAME?</v>
      </c>
    </row>
    <row r="238" spans="1:25" x14ac:dyDescent="0.2">
      <c r="A238" s="327">
        <f t="shared" si="62"/>
        <v>232</v>
      </c>
      <c r="L238" s="347" t="e">
        <f t="shared" si="63"/>
        <v>#DIV/0!</v>
      </c>
      <c r="M238" s="328" t="e">
        <f t="shared" si="64"/>
        <v>#DIV/0!</v>
      </c>
      <c r="N238" s="328" t="e">
        <f t="shared" si="65"/>
        <v>#DIV/0!</v>
      </c>
      <c r="O238" s="328" t="e">
        <f t="shared" si="66"/>
        <v>#DIV/0!</v>
      </c>
      <c r="P238" s="328" t="e">
        <f t="shared" si="69"/>
        <v>#DIV/0!</v>
      </c>
      <c r="Q238" s="328" t="e">
        <f t="shared" si="70"/>
        <v>#DIV/0!</v>
      </c>
      <c r="R238" s="328" t="e">
        <f t="shared" si="71"/>
        <v>#DIV/0!</v>
      </c>
      <c r="S238" s="328" t="e">
        <f t="shared" si="72"/>
        <v>#DIV/0!</v>
      </c>
      <c r="T238" s="328" t="e">
        <f t="shared" si="73"/>
        <v>#DIV/0!</v>
      </c>
      <c r="U238" s="328" t="e">
        <f t="shared" si="74"/>
        <v>#DIV/0!</v>
      </c>
      <c r="V238" s="347" t="e">
        <f t="array" ref="V238">MMULT(MMULT(L238:U238,qinvR_),TRANSPOSE(L238:U238))</f>
        <v>#NAME?</v>
      </c>
      <c r="W238" s="328" t="e">
        <f t="shared" si="61"/>
        <v>#DIV/0!</v>
      </c>
      <c r="X238" s="324" t="e">
        <f t="shared" si="67"/>
        <v>#DIV/0!</v>
      </c>
      <c r="Y238" s="324" t="e">
        <f t="shared" si="68"/>
        <v>#NAME?</v>
      </c>
    </row>
    <row r="239" spans="1:25" x14ac:dyDescent="0.2">
      <c r="A239" s="327">
        <f t="shared" si="62"/>
        <v>233</v>
      </c>
      <c r="L239" s="347" t="e">
        <f t="shared" si="63"/>
        <v>#DIV/0!</v>
      </c>
      <c r="M239" s="328" t="e">
        <f t="shared" si="64"/>
        <v>#DIV/0!</v>
      </c>
      <c r="N239" s="328" t="e">
        <f t="shared" si="65"/>
        <v>#DIV/0!</v>
      </c>
      <c r="O239" s="328" t="e">
        <f t="shared" si="66"/>
        <v>#DIV/0!</v>
      </c>
      <c r="P239" s="328" t="e">
        <f t="shared" si="69"/>
        <v>#DIV/0!</v>
      </c>
      <c r="Q239" s="328" t="e">
        <f t="shared" si="70"/>
        <v>#DIV/0!</v>
      </c>
      <c r="R239" s="328" t="e">
        <f t="shared" si="71"/>
        <v>#DIV/0!</v>
      </c>
      <c r="S239" s="328" t="e">
        <f t="shared" si="72"/>
        <v>#DIV/0!</v>
      </c>
      <c r="T239" s="328" t="e">
        <f t="shared" si="73"/>
        <v>#DIV/0!</v>
      </c>
      <c r="U239" s="328" t="e">
        <f t="shared" si="74"/>
        <v>#DIV/0!</v>
      </c>
      <c r="V239" s="347" t="e">
        <f t="array" ref="V239">MMULT(MMULT(L239:U239,qinvR_),TRANSPOSE(L239:U239))</f>
        <v>#NAME?</v>
      </c>
      <c r="W239" s="328" t="e">
        <f t="shared" si="61"/>
        <v>#DIV/0!</v>
      </c>
      <c r="X239" s="324" t="e">
        <f t="shared" si="67"/>
        <v>#DIV/0!</v>
      </c>
      <c r="Y239" s="324" t="e">
        <f t="shared" si="68"/>
        <v>#NAME?</v>
      </c>
    </row>
    <row r="240" spans="1:25" x14ac:dyDescent="0.2">
      <c r="A240" s="327">
        <f t="shared" si="62"/>
        <v>234</v>
      </c>
      <c r="L240" s="347" t="e">
        <f t="shared" si="63"/>
        <v>#DIV/0!</v>
      </c>
      <c r="M240" s="328" t="e">
        <f t="shared" si="64"/>
        <v>#DIV/0!</v>
      </c>
      <c r="N240" s="328" t="e">
        <f t="shared" si="65"/>
        <v>#DIV/0!</v>
      </c>
      <c r="O240" s="328" t="e">
        <f t="shared" si="66"/>
        <v>#DIV/0!</v>
      </c>
      <c r="P240" s="328" t="e">
        <f t="shared" si="69"/>
        <v>#DIV/0!</v>
      </c>
      <c r="Q240" s="328" t="e">
        <f t="shared" si="70"/>
        <v>#DIV/0!</v>
      </c>
      <c r="R240" s="328" t="e">
        <f t="shared" si="71"/>
        <v>#DIV/0!</v>
      </c>
      <c r="S240" s="328" t="e">
        <f t="shared" si="72"/>
        <v>#DIV/0!</v>
      </c>
      <c r="T240" s="328" t="e">
        <f t="shared" si="73"/>
        <v>#DIV/0!</v>
      </c>
      <c r="U240" s="328" t="e">
        <f t="shared" si="74"/>
        <v>#DIV/0!</v>
      </c>
      <c r="V240" s="347" t="e">
        <f t="array" ref="V240">MMULT(MMULT(L240:U240,qinvR_),TRANSPOSE(L240:U240))</f>
        <v>#NAME?</v>
      </c>
      <c r="W240" s="328" t="e">
        <f t="shared" si="61"/>
        <v>#DIV/0!</v>
      </c>
      <c r="X240" s="324" t="e">
        <f t="shared" si="67"/>
        <v>#DIV/0!</v>
      </c>
      <c r="Y240" s="324" t="e">
        <f t="shared" si="68"/>
        <v>#NAME?</v>
      </c>
    </row>
    <row r="241" spans="1:25" x14ac:dyDescent="0.2">
      <c r="A241" s="327">
        <f t="shared" si="62"/>
        <v>235</v>
      </c>
      <c r="L241" s="347" t="e">
        <f t="shared" si="63"/>
        <v>#DIV/0!</v>
      </c>
      <c r="M241" s="328" t="e">
        <f t="shared" si="64"/>
        <v>#DIV/0!</v>
      </c>
      <c r="N241" s="328" t="e">
        <f t="shared" si="65"/>
        <v>#DIV/0!</v>
      </c>
      <c r="O241" s="328" t="e">
        <f t="shared" si="66"/>
        <v>#DIV/0!</v>
      </c>
      <c r="P241" s="328" t="e">
        <f t="shared" si="69"/>
        <v>#DIV/0!</v>
      </c>
      <c r="Q241" s="328" t="e">
        <f t="shared" si="70"/>
        <v>#DIV/0!</v>
      </c>
      <c r="R241" s="328" t="e">
        <f t="shared" si="71"/>
        <v>#DIV/0!</v>
      </c>
      <c r="S241" s="328" t="e">
        <f t="shared" si="72"/>
        <v>#DIV/0!</v>
      </c>
      <c r="T241" s="328" t="e">
        <f t="shared" si="73"/>
        <v>#DIV/0!</v>
      </c>
      <c r="U241" s="328" t="e">
        <f t="shared" si="74"/>
        <v>#DIV/0!</v>
      </c>
      <c r="V241" s="347" t="e">
        <f t="array" ref="V241">MMULT(MMULT(L241:U241,qinvR_),TRANSPOSE(L241:U241))</f>
        <v>#NAME?</v>
      </c>
      <c r="W241" s="328" t="e">
        <f t="shared" si="61"/>
        <v>#DIV/0!</v>
      </c>
      <c r="X241" s="324" t="e">
        <f t="shared" si="67"/>
        <v>#DIV/0!</v>
      </c>
      <c r="Y241" s="324" t="e">
        <f t="shared" si="68"/>
        <v>#NAME?</v>
      </c>
    </row>
    <row r="242" spans="1:25" x14ac:dyDescent="0.2">
      <c r="A242" s="327">
        <f t="shared" si="62"/>
        <v>236</v>
      </c>
      <c r="L242" s="347" t="e">
        <f t="shared" si="63"/>
        <v>#DIV/0!</v>
      </c>
      <c r="M242" s="328" t="e">
        <f t="shared" si="64"/>
        <v>#DIV/0!</v>
      </c>
      <c r="N242" s="328" t="e">
        <f t="shared" si="65"/>
        <v>#DIV/0!</v>
      </c>
      <c r="O242" s="328" t="e">
        <f t="shared" si="66"/>
        <v>#DIV/0!</v>
      </c>
      <c r="P242" s="328" t="e">
        <f t="shared" si="69"/>
        <v>#DIV/0!</v>
      </c>
      <c r="Q242" s="328" t="e">
        <f t="shared" si="70"/>
        <v>#DIV/0!</v>
      </c>
      <c r="R242" s="328" t="e">
        <f t="shared" si="71"/>
        <v>#DIV/0!</v>
      </c>
      <c r="S242" s="328" t="e">
        <f t="shared" si="72"/>
        <v>#DIV/0!</v>
      </c>
      <c r="T242" s="328" t="e">
        <f t="shared" si="73"/>
        <v>#DIV/0!</v>
      </c>
      <c r="U242" s="328" t="e">
        <f t="shared" si="74"/>
        <v>#DIV/0!</v>
      </c>
      <c r="V242" s="347" t="e">
        <f t="array" ref="V242">MMULT(MMULT(L242:U242,qinvR_),TRANSPOSE(L242:U242))</f>
        <v>#NAME?</v>
      </c>
      <c r="W242" s="328" t="e">
        <f t="shared" si="61"/>
        <v>#DIV/0!</v>
      </c>
      <c r="X242" s="324" t="e">
        <f t="shared" si="67"/>
        <v>#DIV/0!</v>
      </c>
      <c r="Y242" s="324" t="e">
        <f t="shared" si="68"/>
        <v>#NAME?</v>
      </c>
    </row>
    <row r="243" spans="1:25" x14ac:dyDescent="0.2">
      <c r="A243" s="327">
        <f t="shared" si="62"/>
        <v>237</v>
      </c>
      <c r="L243" s="347" t="e">
        <f t="shared" si="63"/>
        <v>#DIV/0!</v>
      </c>
      <c r="M243" s="328" t="e">
        <f t="shared" si="64"/>
        <v>#DIV/0!</v>
      </c>
      <c r="N243" s="328" t="e">
        <f t="shared" si="65"/>
        <v>#DIV/0!</v>
      </c>
      <c r="O243" s="328" t="e">
        <f t="shared" si="66"/>
        <v>#DIV/0!</v>
      </c>
      <c r="P243" s="328" t="e">
        <f t="shared" si="69"/>
        <v>#DIV/0!</v>
      </c>
      <c r="Q243" s="328" t="e">
        <f t="shared" si="70"/>
        <v>#DIV/0!</v>
      </c>
      <c r="R243" s="328" t="e">
        <f t="shared" si="71"/>
        <v>#DIV/0!</v>
      </c>
      <c r="S243" s="328" t="e">
        <f t="shared" si="72"/>
        <v>#DIV/0!</v>
      </c>
      <c r="T243" s="328" t="e">
        <f t="shared" si="73"/>
        <v>#DIV/0!</v>
      </c>
      <c r="U243" s="328" t="e">
        <f t="shared" si="74"/>
        <v>#DIV/0!</v>
      </c>
      <c r="V243" s="347" t="e">
        <f t="array" ref="V243">MMULT(MMULT(L243:U243,qinvR_),TRANSPOSE(L243:U243))</f>
        <v>#NAME?</v>
      </c>
      <c r="W243" s="328" t="e">
        <f t="shared" si="61"/>
        <v>#DIV/0!</v>
      </c>
      <c r="X243" s="324" t="e">
        <f t="shared" si="67"/>
        <v>#DIV/0!</v>
      </c>
      <c r="Y243" s="324" t="e">
        <f t="shared" si="68"/>
        <v>#NAME?</v>
      </c>
    </row>
    <row r="244" spans="1:25" x14ac:dyDescent="0.2">
      <c r="A244" s="327">
        <f t="shared" si="62"/>
        <v>238</v>
      </c>
      <c r="L244" s="347" t="e">
        <f t="shared" si="63"/>
        <v>#DIV/0!</v>
      </c>
      <c r="M244" s="328" t="e">
        <f t="shared" si="64"/>
        <v>#DIV/0!</v>
      </c>
      <c r="N244" s="328" t="e">
        <f t="shared" si="65"/>
        <v>#DIV/0!</v>
      </c>
      <c r="O244" s="328" t="e">
        <f t="shared" si="66"/>
        <v>#DIV/0!</v>
      </c>
      <c r="P244" s="328" t="e">
        <f t="shared" si="69"/>
        <v>#DIV/0!</v>
      </c>
      <c r="Q244" s="328" t="e">
        <f t="shared" si="70"/>
        <v>#DIV/0!</v>
      </c>
      <c r="R244" s="328" t="e">
        <f t="shared" si="71"/>
        <v>#DIV/0!</v>
      </c>
      <c r="S244" s="328" t="e">
        <f t="shared" si="72"/>
        <v>#DIV/0!</v>
      </c>
      <c r="T244" s="328" t="e">
        <f t="shared" si="73"/>
        <v>#DIV/0!</v>
      </c>
      <c r="U244" s="328" t="e">
        <f t="shared" si="74"/>
        <v>#DIV/0!</v>
      </c>
      <c r="V244" s="347" t="e">
        <f t="array" ref="V244">MMULT(MMULT(L244:U244,qinvR_),TRANSPOSE(L244:U244))</f>
        <v>#NAME?</v>
      </c>
      <c r="W244" s="328" t="e">
        <f t="shared" si="61"/>
        <v>#DIV/0!</v>
      </c>
      <c r="X244" s="324" t="e">
        <f t="shared" si="67"/>
        <v>#DIV/0!</v>
      </c>
      <c r="Y244" s="324" t="e">
        <f t="shared" si="68"/>
        <v>#NAME?</v>
      </c>
    </row>
    <row r="245" spans="1:25" x14ac:dyDescent="0.2">
      <c r="A245" s="327">
        <f t="shared" si="62"/>
        <v>239</v>
      </c>
      <c r="L245" s="347" t="e">
        <f t="shared" si="63"/>
        <v>#DIV/0!</v>
      </c>
      <c r="M245" s="328" t="e">
        <f t="shared" si="64"/>
        <v>#DIV/0!</v>
      </c>
      <c r="N245" s="328" t="e">
        <f t="shared" si="65"/>
        <v>#DIV/0!</v>
      </c>
      <c r="O245" s="328" t="e">
        <f t="shared" si="66"/>
        <v>#DIV/0!</v>
      </c>
      <c r="P245" s="328" t="e">
        <f t="shared" si="69"/>
        <v>#DIV/0!</v>
      </c>
      <c r="Q245" s="328" t="e">
        <f t="shared" si="70"/>
        <v>#DIV/0!</v>
      </c>
      <c r="R245" s="328" t="e">
        <f t="shared" si="71"/>
        <v>#DIV/0!</v>
      </c>
      <c r="S245" s="328" t="e">
        <f t="shared" si="72"/>
        <v>#DIV/0!</v>
      </c>
      <c r="T245" s="328" t="e">
        <f t="shared" si="73"/>
        <v>#DIV/0!</v>
      </c>
      <c r="U245" s="328" t="e">
        <f t="shared" si="74"/>
        <v>#DIV/0!</v>
      </c>
      <c r="V245" s="347" t="e">
        <f t="array" ref="V245">MMULT(MMULT(L245:U245,qinvR_),TRANSPOSE(L245:U245))</f>
        <v>#NAME?</v>
      </c>
      <c r="W245" s="328" t="e">
        <f t="shared" si="61"/>
        <v>#DIV/0!</v>
      </c>
      <c r="X245" s="324" t="e">
        <f t="shared" si="67"/>
        <v>#DIV/0!</v>
      </c>
      <c r="Y245" s="324" t="e">
        <f t="shared" si="68"/>
        <v>#NAME?</v>
      </c>
    </row>
    <row r="246" spans="1:25" x14ac:dyDescent="0.2">
      <c r="A246" s="327">
        <f t="shared" si="62"/>
        <v>240</v>
      </c>
      <c r="L246" s="347" t="e">
        <f t="shared" si="63"/>
        <v>#DIV/0!</v>
      </c>
      <c r="M246" s="328" t="e">
        <f t="shared" si="64"/>
        <v>#DIV/0!</v>
      </c>
      <c r="N246" s="328" t="e">
        <f t="shared" si="65"/>
        <v>#DIV/0!</v>
      </c>
      <c r="O246" s="328" t="e">
        <f t="shared" si="66"/>
        <v>#DIV/0!</v>
      </c>
      <c r="P246" s="328" t="e">
        <f t="shared" si="69"/>
        <v>#DIV/0!</v>
      </c>
      <c r="Q246" s="328" t="e">
        <f t="shared" si="70"/>
        <v>#DIV/0!</v>
      </c>
      <c r="R246" s="328" t="e">
        <f t="shared" si="71"/>
        <v>#DIV/0!</v>
      </c>
      <c r="S246" s="328" t="e">
        <f t="shared" si="72"/>
        <v>#DIV/0!</v>
      </c>
      <c r="T246" s="328" t="e">
        <f t="shared" si="73"/>
        <v>#DIV/0!</v>
      </c>
      <c r="U246" s="328" t="e">
        <f t="shared" si="74"/>
        <v>#DIV/0!</v>
      </c>
      <c r="V246" s="347" t="e">
        <f t="array" ref="V246">MMULT(MMULT(L246:U246,qinvR_),TRANSPOSE(L246:U246))</f>
        <v>#NAME?</v>
      </c>
      <c r="W246" s="328" t="e">
        <f t="shared" si="61"/>
        <v>#DIV/0!</v>
      </c>
      <c r="X246" s="324" t="e">
        <f t="shared" si="67"/>
        <v>#DIV/0!</v>
      </c>
      <c r="Y246" s="324" t="e">
        <f t="shared" si="68"/>
        <v>#NAME?</v>
      </c>
    </row>
    <row r="247" spans="1:25" x14ac:dyDescent="0.2">
      <c r="A247" s="327">
        <f t="shared" si="62"/>
        <v>241</v>
      </c>
      <c r="L247" s="347" t="e">
        <f t="shared" si="63"/>
        <v>#DIV/0!</v>
      </c>
      <c r="M247" s="328" t="e">
        <f t="shared" si="64"/>
        <v>#DIV/0!</v>
      </c>
      <c r="N247" s="328" t="e">
        <f t="shared" si="65"/>
        <v>#DIV/0!</v>
      </c>
      <c r="O247" s="328" t="e">
        <f t="shared" si="66"/>
        <v>#DIV/0!</v>
      </c>
      <c r="P247" s="328" t="e">
        <f t="shared" si="69"/>
        <v>#DIV/0!</v>
      </c>
      <c r="Q247" s="328" t="e">
        <f t="shared" si="70"/>
        <v>#DIV/0!</v>
      </c>
      <c r="R247" s="328" t="e">
        <f t="shared" si="71"/>
        <v>#DIV/0!</v>
      </c>
      <c r="S247" s="328" t="e">
        <f t="shared" si="72"/>
        <v>#DIV/0!</v>
      </c>
      <c r="T247" s="328" t="e">
        <f t="shared" si="73"/>
        <v>#DIV/0!</v>
      </c>
      <c r="U247" s="328" t="e">
        <f t="shared" si="74"/>
        <v>#DIV/0!</v>
      </c>
      <c r="V247" s="347" t="e">
        <f t="array" ref="V247">MMULT(MMULT(L247:U247,qinvR_),TRANSPOSE(L247:U247))</f>
        <v>#NAME?</v>
      </c>
      <c r="W247" s="328" t="e">
        <f t="shared" si="61"/>
        <v>#DIV/0!</v>
      </c>
      <c r="X247" s="324" t="e">
        <f t="shared" si="67"/>
        <v>#DIV/0!</v>
      </c>
      <c r="Y247" s="324" t="e">
        <f t="shared" si="68"/>
        <v>#NAME?</v>
      </c>
    </row>
    <row r="248" spans="1:25" x14ac:dyDescent="0.2">
      <c r="A248" s="327">
        <f t="shared" si="62"/>
        <v>242</v>
      </c>
      <c r="L248" s="347" t="e">
        <f t="shared" si="63"/>
        <v>#DIV/0!</v>
      </c>
      <c r="M248" s="328" t="e">
        <f t="shared" si="64"/>
        <v>#DIV/0!</v>
      </c>
      <c r="N248" s="328" t="e">
        <f t="shared" si="65"/>
        <v>#DIV/0!</v>
      </c>
      <c r="O248" s="328" t="e">
        <f t="shared" si="66"/>
        <v>#DIV/0!</v>
      </c>
      <c r="P248" s="328" t="e">
        <f t="shared" si="69"/>
        <v>#DIV/0!</v>
      </c>
      <c r="Q248" s="328" t="e">
        <f t="shared" si="70"/>
        <v>#DIV/0!</v>
      </c>
      <c r="R248" s="328" t="e">
        <f t="shared" si="71"/>
        <v>#DIV/0!</v>
      </c>
      <c r="S248" s="328" t="e">
        <f t="shared" si="72"/>
        <v>#DIV/0!</v>
      </c>
      <c r="T248" s="328" t="e">
        <f t="shared" si="73"/>
        <v>#DIV/0!</v>
      </c>
      <c r="U248" s="328" t="e">
        <f t="shared" si="74"/>
        <v>#DIV/0!</v>
      </c>
      <c r="V248" s="347" t="e">
        <f t="array" ref="V248">MMULT(MMULT(L248:U248,qinvR_),TRANSPOSE(L248:U248))</f>
        <v>#NAME?</v>
      </c>
      <c r="W248" s="328" t="e">
        <f t="shared" si="61"/>
        <v>#DIV/0!</v>
      </c>
      <c r="X248" s="324" t="e">
        <f t="shared" si="67"/>
        <v>#DIV/0!</v>
      </c>
      <c r="Y248" s="324" t="e">
        <f t="shared" si="68"/>
        <v>#NAME?</v>
      </c>
    </row>
    <row r="249" spans="1:25" x14ac:dyDescent="0.2">
      <c r="A249" s="327">
        <f t="shared" si="62"/>
        <v>243</v>
      </c>
      <c r="L249" s="347" t="e">
        <f t="shared" si="63"/>
        <v>#DIV/0!</v>
      </c>
      <c r="M249" s="328" t="e">
        <f t="shared" si="64"/>
        <v>#DIV/0!</v>
      </c>
      <c r="N249" s="328" t="e">
        <f t="shared" si="65"/>
        <v>#DIV/0!</v>
      </c>
      <c r="O249" s="328" t="e">
        <f t="shared" si="66"/>
        <v>#DIV/0!</v>
      </c>
      <c r="P249" s="328" t="e">
        <f t="shared" si="69"/>
        <v>#DIV/0!</v>
      </c>
      <c r="Q249" s="328" t="e">
        <f t="shared" si="70"/>
        <v>#DIV/0!</v>
      </c>
      <c r="R249" s="328" t="e">
        <f t="shared" si="71"/>
        <v>#DIV/0!</v>
      </c>
      <c r="S249" s="328" t="e">
        <f t="shared" si="72"/>
        <v>#DIV/0!</v>
      </c>
      <c r="T249" s="328" t="e">
        <f t="shared" si="73"/>
        <v>#DIV/0!</v>
      </c>
      <c r="U249" s="328" t="e">
        <f t="shared" si="74"/>
        <v>#DIV/0!</v>
      </c>
      <c r="V249" s="347" t="e">
        <f t="array" ref="V249">MMULT(MMULT(L249:U249,qinvR_),TRANSPOSE(L249:U249))</f>
        <v>#NAME?</v>
      </c>
      <c r="W249" s="328" t="e">
        <f t="shared" si="61"/>
        <v>#DIV/0!</v>
      </c>
      <c r="X249" s="324" t="e">
        <f t="shared" si="67"/>
        <v>#DIV/0!</v>
      </c>
      <c r="Y249" s="324" t="e">
        <f t="shared" si="68"/>
        <v>#NAME?</v>
      </c>
    </row>
    <row r="250" spans="1:25" x14ac:dyDescent="0.2">
      <c r="A250" s="327">
        <f t="shared" si="62"/>
        <v>244</v>
      </c>
      <c r="L250" s="347" t="e">
        <f t="shared" si="63"/>
        <v>#DIV/0!</v>
      </c>
      <c r="M250" s="328" t="e">
        <f t="shared" si="64"/>
        <v>#DIV/0!</v>
      </c>
      <c r="N250" s="328" t="e">
        <f t="shared" si="65"/>
        <v>#DIV/0!</v>
      </c>
      <c r="O250" s="328" t="e">
        <f t="shared" si="66"/>
        <v>#DIV/0!</v>
      </c>
      <c r="P250" s="328" t="e">
        <f t="shared" si="69"/>
        <v>#DIV/0!</v>
      </c>
      <c r="Q250" s="328" t="e">
        <f t="shared" si="70"/>
        <v>#DIV/0!</v>
      </c>
      <c r="R250" s="328" t="e">
        <f t="shared" si="71"/>
        <v>#DIV/0!</v>
      </c>
      <c r="S250" s="328" t="e">
        <f t="shared" si="72"/>
        <v>#DIV/0!</v>
      </c>
      <c r="T250" s="328" t="e">
        <f t="shared" si="73"/>
        <v>#DIV/0!</v>
      </c>
      <c r="U250" s="328" t="e">
        <f t="shared" si="74"/>
        <v>#DIV/0!</v>
      </c>
      <c r="V250" s="347" t="e">
        <f t="array" ref="V250">MMULT(MMULT(L250:U250,qinvR_),TRANSPOSE(L250:U250))</f>
        <v>#NAME?</v>
      </c>
      <c r="W250" s="328" t="e">
        <f t="shared" si="61"/>
        <v>#DIV/0!</v>
      </c>
      <c r="X250" s="324" t="e">
        <f t="shared" si="67"/>
        <v>#DIV/0!</v>
      </c>
      <c r="Y250" s="324" t="e">
        <f t="shared" si="68"/>
        <v>#NAME?</v>
      </c>
    </row>
    <row r="251" spans="1:25" x14ac:dyDescent="0.2">
      <c r="A251" s="327">
        <f t="shared" si="62"/>
        <v>245</v>
      </c>
      <c r="L251" s="347" t="e">
        <f t="shared" si="63"/>
        <v>#DIV/0!</v>
      </c>
      <c r="M251" s="328" t="e">
        <f t="shared" si="64"/>
        <v>#DIV/0!</v>
      </c>
      <c r="N251" s="328" t="e">
        <f t="shared" si="65"/>
        <v>#DIV/0!</v>
      </c>
      <c r="O251" s="328" t="e">
        <f t="shared" si="66"/>
        <v>#DIV/0!</v>
      </c>
      <c r="P251" s="328" t="e">
        <f t="shared" si="69"/>
        <v>#DIV/0!</v>
      </c>
      <c r="Q251" s="328" t="e">
        <f t="shared" si="70"/>
        <v>#DIV/0!</v>
      </c>
      <c r="R251" s="328" t="e">
        <f t="shared" si="71"/>
        <v>#DIV/0!</v>
      </c>
      <c r="S251" s="328" t="e">
        <f t="shared" si="72"/>
        <v>#DIV/0!</v>
      </c>
      <c r="T251" s="328" t="e">
        <f t="shared" si="73"/>
        <v>#DIV/0!</v>
      </c>
      <c r="U251" s="328" t="e">
        <f t="shared" si="74"/>
        <v>#DIV/0!</v>
      </c>
      <c r="V251" s="347" t="e">
        <f t="array" ref="V251">MMULT(MMULT(L251:U251,qinvR_),TRANSPOSE(L251:U251))</f>
        <v>#NAME?</v>
      </c>
      <c r="W251" s="328" t="e">
        <f t="shared" si="61"/>
        <v>#DIV/0!</v>
      </c>
      <c r="X251" s="324" t="e">
        <f t="shared" si="67"/>
        <v>#DIV/0!</v>
      </c>
      <c r="Y251" s="324" t="e">
        <f t="shared" si="68"/>
        <v>#NAME?</v>
      </c>
    </row>
    <row r="252" spans="1:25" x14ac:dyDescent="0.2">
      <c r="A252" s="327">
        <f t="shared" si="62"/>
        <v>246</v>
      </c>
      <c r="L252" s="347" t="e">
        <f t="shared" si="63"/>
        <v>#DIV/0!</v>
      </c>
      <c r="M252" s="328" t="e">
        <f t="shared" si="64"/>
        <v>#DIV/0!</v>
      </c>
      <c r="N252" s="328" t="e">
        <f t="shared" si="65"/>
        <v>#DIV/0!</v>
      </c>
      <c r="O252" s="328" t="e">
        <f t="shared" si="66"/>
        <v>#DIV/0!</v>
      </c>
      <c r="P252" s="328" t="e">
        <f t="shared" si="69"/>
        <v>#DIV/0!</v>
      </c>
      <c r="Q252" s="328" t="e">
        <f t="shared" si="70"/>
        <v>#DIV/0!</v>
      </c>
      <c r="R252" s="328" t="e">
        <f t="shared" si="71"/>
        <v>#DIV/0!</v>
      </c>
      <c r="S252" s="328" t="e">
        <f t="shared" si="72"/>
        <v>#DIV/0!</v>
      </c>
      <c r="T252" s="328" t="e">
        <f t="shared" si="73"/>
        <v>#DIV/0!</v>
      </c>
      <c r="U252" s="328" t="e">
        <f t="shared" si="74"/>
        <v>#DIV/0!</v>
      </c>
      <c r="V252" s="347" t="e">
        <f t="array" ref="V252">MMULT(MMULT(L252:U252,qinvR_),TRANSPOSE(L252:U252))</f>
        <v>#NAME?</v>
      </c>
      <c r="W252" s="328" t="e">
        <f t="shared" si="61"/>
        <v>#DIV/0!</v>
      </c>
      <c r="X252" s="324" t="e">
        <f t="shared" si="67"/>
        <v>#DIV/0!</v>
      </c>
      <c r="Y252" s="324" t="e">
        <f t="shared" si="68"/>
        <v>#NAME?</v>
      </c>
    </row>
    <row r="253" spans="1:25" x14ac:dyDescent="0.2">
      <c r="A253" s="327">
        <f t="shared" si="62"/>
        <v>247</v>
      </c>
      <c r="L253" s="347" t="e">
        <f t="shared" si="63"/>
        <v>#DIV/0!</v>
      </c>
      <c r="M253" s="328" t="e">
        <f t="shared" si="64"/>
        <v>#DIV/0!</v>
      </c>
      <c r="N253" s="328" t="e">
        <f t="shared" si="65"/>
        <v>#DIV/0!</v>
      </c>
      <c r="O253" s="328" t="e">
        <f t="shared" si="66"/>
        <v>#DIV/0!</v>
      </c>
      <c r="P253" s="328" t="e">
        <f t="shared" si="69"/>
        <v>#DIV/0!</v>
      </c>
      <c r="Q253" s="328" t="e">
        <f t="shared" si="70"/>
        <v>#DIV/0!</v>
      </c>
      <c r="R253" s="328" t="e">
        <f t="shared" si="71"/>
        <v>#DIV/0!</v>
      </c>
      <c r="S253" s="328" t="e">
        <f t="shared" si="72"/>
        <v>#DIV/0!</v>
      </c>
      <c r="T253" s="328" t="e">
        <f t="shared" si="73"/>
        <v>#DIV/0!</v>
      </c>
      <c r="U253" s="328" t="e">
        <f t="shared" si="74"/>
        <v>#DIV/0!</v>
      </c>
      <c r="V253" s="347" t="e">
        <f t="array" ref="V253">MMULT(MMULT(L253:U253,qinvR_),TRANSPOSE(L253:U253))</f>
        <v>#NAME?</v>
      </c>
      <c r="W253" s="328" t="e">
        <f t="shared" si="61"/>
        <v>#DIV/0!</v>
      </c>
      <c r="X253" s="324" t="e">
        <f t="shared" si="67"/>
        <v>#DIV/0!</v>
      </c>
      <c r="Y253" s="324" t="e">
        <f t="shared" si="68"/>
        <v>#NAME?</v>
      </c>
    </row>
    <row r="254" spans="1:25" x14ac:dyDescent="0.2">
      <c r="A254" s="327">
        <f t="shared" si="62"/>
        <v>248</v>
      </c>
      <c r="L254" s="347" t="e">
        <f t="shared" si="63"/>
        <v>#DIV/0!</v>
      </c>
      <c r="M254" s="328" t="e">
        <f t="shared" si="64"/>
        <v>#DIV/0!</v>
      </c>
      <c r="N254" s="328" t="e">
        <f t="shared" si="65"/>
        <v>#DIV/0!</v>
      </c>
      <c r="O254" s="328" t="e">
        <f t="shared" si="66"/>
        <v>#DIV/0!</v>
      </c>
      <c r="P254" s="328" t="e">
        <f t="shared" si="69"/>
        <v>#DIV/0!</v>
      </c>
      <c r="Q254" s="328" t="e">
        <f t="shared" si="70"/>
        <v>#DIV/0!</v>
      </c>
      <c r="R254" s="328" t="e">
        <f t="shared" si="71"/>
        <v>#DIV/0!</v>
      </c>
      <c r="S254" s="328" t="e">
        <f t="shared" si="72"/>
        <v>#DIV/0!</v>
      </c>
      <c r="T254" s="328" t="e">
        <f t="shared" si="73"/>
        <v>#DIV/0!</v>
      </c>
      <c r="U254" s="328" t="e">
        <f t="shared" si="74"/>
        <v>#DIV/0!</v>
      </c>
      <c r="V254" s="347" t="e">
        <f t="array" ref="V254">MMULT(MMULT(L254:U254,qinvR_),TRANSPOSE(L254:U254))</f>
        <v>#NAME?</v>
      </c>
      <c r="W254" s="328" t="e">
        <f t="shared" si="61"/>
        <v>#DIV/0!</v>
      </c>
      <c r="X254" s="324" t="e">
        <f t="shared" si="67"/>
        <v>#DIV/0!</v>
      </c>
      <c r="Y254" s="324" t="e">
        <f t="shared" si="68"/>
        <v>#NAME?</v>
      </c>
    </row>
    <row r="255" spans="1:25" x14ac:dyDescent="0.2">
      <c r="A255" s="327">
        <f t="shared" si="62"/>
        <v>249</v>
      </c>
      <c r="L255" s="347" t="e">
        <f t="shared" si="63"/>
        <v>#DIV/0!</v>
      </c>
      <c r="M255" s="328" t="e">
        <f t="shared" si="64"/>
        <v>#DIV/0!</v>
      </c>
      <c r="N255" s="328" t="e">
        <f t="shared" si="65"/>
        <v>#DIV/0!</v>
      </c>
      <c r="O255" s="328" t="e">
        <f t="shared" si="66"/>
        <v>#DIV/0!</v>
      </c>
      <c r="P255" s="328" t="e">
        <f t="shared" si="69"/>
        <v>#DIV/0!</v>
      </c>
      <c r="Q255" s="328" t="e">
        <f t="shared" si="70"/>
        <v>#DIV/0!</v>
      </c>
      <c r="R255" s="328" t="e">
        <f t="shared" si="71"/>
        <v>#DIV/0!</v>
      </c>
      <c r="S255" s="328" t="e">
        <f t="shared" si="72"/>
        <v>#DIV/0!</v>
      </c>
      <c r="T255" s="328" t="e">
        <f t="shared" si="73"/>
        <v>#DIV/0!</v>
      </c>
      <c r="U255" s="328" t="e">
        <f t="shared" si="74"/>
        <v>#DIV/0!</v>
      </c>
      <c r="V255" s="347" t="e">
        <f t="array" ref="V255">MMULT(MMULT(L255:U255,qinvR_),TRANSPOSE(L255:U255))</f>
        <v>#NAME?</v>
      </c>
      <c r="W255" s="328" t="e">
        <f t="shared" si="61"/>
        <v>#DIV/0!</v>
      </c>
      <c r="X255" s="324" t="e">
        <f t="shared" si="67"/>
        <v>#DIV/0!</v>
      </c>
      <c r="Y255" s="324" t="e">
        <f t="shared" si="68"/>
        <v>#NAME?</v>
      </c>
    </row>
    <row r="256" spans="1:25" x14ac:dyDescent="0.2">
      <c r="A256" s="327">
        <f t="shared" si="62"/>
        <v>250</v>
      </c>
      <c r="L256" s="347" t="e">
        <f t="shared" si="63"/>
        <v>#DIV/0!</v>
      </c>
      <c r="M256" s="328" t="e">
        <f t="shared" si="64"/>
        <v>#DIV/0!</v>
      </c>
      <c r="N256" s="328" t="e">
        <f t="shared" si="65"/>
        <v>#DIV/0!</v>
      </c>
      <c r="O256" s="328" t="e">
        <f t="shared" si="66"/>
        <v>#DIV/0!</v>
      </c>
      <c r="P256" s="328" t="e">
        <f t="shared" si="69"/>
        <v>#DIV/0!</v>
      </c>
      <c r="Q256" s="328" t="e">
        <f t="shared" si="70"/>
        <v>#DIV/0!</v>
      </c>
      <c r="R256" s="328" t="e">
        <f t="shared" si="71"/>
        <v>#DIV/0!</v>
      </c>
      <c r="S256" s="328" t="e">
        <f t="shared" si="72"/>
        <v>#DIV/0!</v>
      </c>
      <c r="T256" s="328" t="e">
        <f t="shared" si="73"/>
        <v>#DIV/0!</v>
      </c>
      <c r="U256" s="328" t="e">
        <f t="shared" si="74"/>
        <v>#DIV/0!</v>
      </c>
      <c r="V256" s="347" t="e">
        <f t="array" ref="V256">MMULT(MMULT(L256:U256,qinvR_),TRANSPOSE(L256:U256))</f>
        <v>#NAME?</v>
      </c>
      <c r="W256" s="328" t="e">
        <f t="shared" si="61"/>
        <v>#DIV/0!</v>
      </c>
      <c r="X256" s="324" t="e">
        <f t="shared" si="67"/>
        <v>#DIV/0!</v>
      </c>
      <c r="Y256" s="324" t="e">
        <f t="shared" si="68"/>
        <v>#NAME?</v>
      </c>
    </row>
    <row r="257" spans="1:25" x14ac:dyDescent="0.2">
      <c r="A257" s="327">
        <f t="shared" si="62"/>
        <v>251</v>
      </c>
      <c r="L257" s="347" t="e">
        <f t="shared" si="63"/>
        <v>#DIV/0!</v>
      </c>
      <c r="M257" s="328" t="e">
        <f t="shared" si="64"/>
        <v>#DIV/0!</v>
      </c>
      <c r="N257" s="328" t="e">
        <f t="shared" si="65"/>
        <v>#DIV/0!</v>
      </c>
      <c r="O257" s="328" t="e">
        <f t="shared" si="66"/>
        <v>#DIV/0!</v>
      </c>
      <c r="P257" s="328" t="e">
        <f t="shared" si="69"/>
        <v>#DIV/0!</v>
      </c>
      <c r="Q257" s="328" t="e">
        <f t="shared" si="70"/>
        <v>#DIV/0!</v>
      </c>
      <c r="R257" s="328" t="e">
        <f t="shared" si="71"/>
        <v>#DIV/0!</v>
      </c>
      <c r="S257" s="328" t="e">
        <f t="shared" si="72"/>
        <v>#DIV/0!</v>
      </c>
      <c r="T257" s="328" t="e">
        <f t="shared" si="73"/>
        <v>#DIV/0!</v>
      </c>
      <c r="U257" s="328" t="e">
        <f t="shared" si="74"/>
        <v>#DIV/0!</v>
      </c>
      <c r="V257" s="347" t="e">
        <f t="array" ref="V257">MMULT(MMULT(L257:U257,qinvR_),TRANSPOSE(L257:U257))</f>
        <v>#NAME?</v>
      </c>
      <c r="W257" s="328" t="e">
        <f t="shared" si="61"/>
        <v>#DIV/0!</v>
      </c>
      <c r="X257" s="324" t="e">
        <f t="shared" si="67"/>
        <v>#DIV/0!</v>
      </c>
      <c r="Y257" s="324" t="e">
        <f t="shared" si="68"/>
        <v>#NAME?</v>
      </c>
    </row>
    <row r="258" spans="1:25" x14ac:dyDescent="0.2">
      <c r="A258" s="327">
        <f t="shared" si="62"/>
        <v>252</v>
      </c>
      <c r="L258" s="347" t="e">
        <f t="shared" si="63"/>
        <v>#DIV/0!</v>
      </c>
      <c r="M258" s="328" t="e">
        <f t="shared" si="64"/>
        <v>#DIV/0!</v>
      </c>
      <c r="N258" s="328" t="e">
        <f t="shared" si="65"/>
        <v>#DIV/0!</v>
      </c>
      <c r="O258" s="328" t="e">
        <f t="shared" si="66"/>
        <v>#DIV/0!</v>
      </c>
      <c r="P258" s="328" t="e">
        <f t="shared" si="69"/>
        <v>#DIV/0!</v>
      </c>
      <c r="Q258" s="328" t="e">
        <f t="shared" si="70"/>
        <v>#DIV/0!</v>
      </c>
      <c r="R258" s="328" t="e">
        <f t="shared" si="71"/>
        <v>#DIV/0!</v>
      </c>
      <c r="S258" s="328" t="e">
        <f t="shared" si="72"/>
        <v>#DIV/0!</v>
      </c>
      <c r="T258" s="328" t="e">
        <f t="shared" si="73"/>
        <v>#DIV/0!</v>
      </c>
      <c r="U258" s="328" t="e">
        <f t="shared" si="74"/>
        <v>#DIV/0!</v>
      </c>
      <c r="V258" s="347" t="e">
        <f t="array" ref="V258">MMULT(MMULT(L258:U258,qinvR_),TRANSPOSE(L258:U258))</f>
        <v>#NAME?</v>
      </c>
      <c r="W258" s="328" t="e">
        <f t="shared" si="61"/>
        <v>#DIV/0!</v>
      </c>
      <c r="X258" s="324" t="e">
        <f t="shared" si="67"/>
        <v>#DIV/0!</v>
      </c>
      <c r="Y258" s="324" t="e">
        <f t="shared" si="68"/>
        <v>#NAME?</v>
      </c>
    </row>
    <row r="259" spans="1:25" x14ac:dyDescent="0.2">
      <c r="A259" s="327">
        <f t="shared" si="62"/>
        <v>253</v>
      </c>
      <c r="L259" s="347" t="e">
        <f t="shared" si="63"/>
        <v>#DIV/0!</v>
      </c>
      <c r="M259" s="328" t="e">
        <f t="shared" si="64"/>
        <v>#DIV/0!</v>
      </c>
      <c r="N259" s="328" t="e">
        <f t="shared" si="65"/>
        <v>#DIV/0!</v>
      </c>
      <c r="O259" s="328" t="e">
        <f t="shared" si="66"/>
        <v>#DIV/0!</v>
      </c>
      <c r="P259" s="328" t="e">
        <f t="shared" si="69"/>
        <v>#DIV/0!</v>
      </c>
      <c r="Q259" s="328" t="e">
        <f t="shared" si="70"/>
        <v>#DIV/0!</v>
      </c>
      <c r="R259" s="328" t="e">
        <f t="shared" si="71"/>
        <v>#DIV/0!</v>
      </c>
      <c r="S259" s="328" t="e">
        <f t="shared" si="72"/>
        <v>#DIV/0!</v>
      </c>
      <c r="T259" s="328" t="e">
        <f t="shared" si="73"/>
        <v>#DIV/0!</v>
      </c>
      <c r="U259" s="328" t="e">
        <f t="shared" si="74"/>
        <v>#DIV/0!</v>
      </c>
      <c r="V259" s="347" t="e">
        <f t="array" ref="V259">MMULT(MMULT(L259:U259,qinvR_),TRANSPOSE(L259:U259))</f>
        <v>#NAME?</v>
      </c>
      <c r="W259" s="328" t="e">
        <f t="shared" si="61"/>
        <v>#DIV/0!</v>
      </c>
      <c r="X259" s="324" t="e">
        <f t="shared" si="67"/>
        <v>#DIV/0!</v>
      </c>
      <c r="Y259" s="324" t="e">
        <f t="shared" si="68"/>
        <v>#NAME?</v>
      </c>
    </row>
    <row r="260" spans="1:25" x14ac:dyDescent="0.2">
      <c r="A260" s="327">
        <f t="shared" si="62"/>
        <v>254</v>
      </c>
      <c r="L260" s="347" t="e">
        <f t="shared" si="63"/>
        <v>#DIV/0!</v>
      </c>
      <c r="M260" s="328" t="e">
        <f t="shared" si="64"/>
        <v>#DIV/0!</v>
      </c>
      <c r="N260" s="328" t="e">
        <f t="shared" si="65"/>
        <v>#DIV/0!</v>
      </c>
      <c r="O260" s="328" t="e">
        <f t="shared" si="66"/>
        <v>#DIV/0!</v>
      </c>
      <c r="P260" s="328" t="e">
        <f t="shared" si="69"/>
        <v>#DIV/0!</v>
      </c>
      <c r="Q260" s="328" t="e">
        <f t="shared" si="70"/>
        <v>#DIV/0!</v>
      </c>
      <c r="R260" s="328" t="e">
        <f t="shared" si="71"/>
        <v>#DIV/0!</v>
      </c>
      <c r="S260" s="328" t="e">
        <f t="shared" si="72"/>
        <v>#DIV/0!</v>
      </c>
      <c r="T260" s="328" t="e">
        <f t="shared" si="73"/>
        <v>#DIV/0!</v>
      </c>
      <c r="U260" s="328" t="e">
        <f t="shared" si="74"/>
        <v>#DIV/0!</v>
      </c>
      <c r="V260" s="347" t="e">
        <f t="array" ref="V260">MMULT(MMULT(L260:U260,qinvR_),TRANSPOSE(L260:U260))</f>
        <v>#NAME?</v>
      </c>
      <c r="W260" s="328" t="e">
        <f t="shared" si="61"/>
        <v>#DIV/0!</v>
      </c>
      <c r="X260" s="324" t="e">
        <f t="shared" si="67"/>
        <v>#DIV/0!</v>
      </c>
      <c r="Y260" s="324" t="e">
        <f t="shared" si="68"/>
        <v>#NAME?</v>
      </c>
    </row>
    <row r="261" spans="1:25" x14ac:dyDescent="0.2">
      <c r="A261" s="327">
        <f t="shared" si="62"/>
        <v>255</v>
      </c>
      <c r="L261" s="347" t="e">
        <f t="shared" si="63"/>
        <v>#DIV/0!</v>
      </c>
      <c r="M261" s="328" t="e">
        <f t="shared" si="64"/>
        <v>#DIV/0!</v>
      </c>
      <c r="N261" s="328" t="e">
        <f t="shared" si="65"/>
        <v>#DIV/0!</v>
      </c>
      <c r="O261" s="328" t="e">
        <f t="shared" si="66"/>
        <v>#DIV/0!</v>
      </c>
      <c r="P261" s="328" t="e">
        <f t="shared" si="69"/>
        <v>#DIV/0!</v>
      </c>
      <c r="Q261" s="328" t="e">
        <f t="shared" si="70"/>
        <v>#DIV/0!</v>
      </c>
      <c r="R261" s="328" t="e">
        <f t="shared" si="71"/>
        <v>#DIV/0!</v>
      </c>
      <c r="S261" s="328" t="e">
        <f t="shared" si="72"/>
        <v>#DIV/0!</v>
      </c>
      <c r="T261" s="328" t="e">
        <f t="shared" si="73"/>
        <v>#DIV/0!</v>
      </c>
      <c r="U261" s="328" t="e">
        <f t="shared" si="74"/>
        <v>#DIV/0!</v>
      </c>
      <c r="V261" s="347" t="e">
        <f t="array" ref="V261">MMULT(MMULT(L261:U261,qinvR_),TRANSPOSE(L261:U261))</f>
        <v>#NAME?</v>
      </c>
      <c r="W261" s="328" t="e">
        <f t="shared" si="61"/>
        <v>#DIV/0!</v>
      </c>
      <c r="X261" s="324" t="e">
        <f t="shared" si="67"/>
        <v>#DIV/0!</v>
      </c>
      <c r="Y261" s="324" t="e">
        <f t="shared" si="68"/>
        <v>#NAME?</v>
      </c>
    </row>
    <row r="262" spans="1:25" x14ac:dyDescent="0.2">
      <c r="A262" s="327">
        <f t="shared" si="62"/>
        <v>256</v>
      </c>
      <c r="L262" s="347" t="e">
        <f t="shared" si="63"/>
        <v>#DIV/0!</v>
      </c>
      <c r="M262" s="328" t="e">
        <f t="shared" si="64"/>
        <v>#DIV/0!</v>
      </c>
      <c r="N262" s="328" t="e">
        <f t="shared" si="65"/>
        <v>#DIV/0!</v>
      </c>
      <c r="O262" s="328" t="e">
        <f t="shared" si="66"/>
        <v>#DIV/0!</v>
      </c>
      <c r="P262" s="328" t="e">
        <f t="shared" si="69"/>
        <v>#DIV/0!</v>
      </c>
      <c r="Q262" s="328" t="e">
        <f t="shared" si="70"/>
        <v>#DIV/0!</v>
      </c>
      <c r="R262" s="328" t="e">
        <f t="shared" si="71"/>
        <v>#DIV/0!</v>
      </c>
      <c r="S262" s="328" t="e">
        <f t="shared" si="72"/>
        <v>#DIV/0!</v>
      </c>
      <c r="T262" s="328" t="e">
        <f t="shared" si="73"/>
        <v>#DIV/0!</v>
      </c>
      <c r="U262" s="328" t="e">
        <f t="shared" si="74"/>
        <v>#DIV/0!</v>
      </c>
      <c r="V262" s="347" t="e">
        <f t="array" ref="V262">MMULT(MMULT(L262:U262,qinvR_),TRANSPOSE(L262:U262))</f>
        <v>#NAME?</v>
      </c>
      <c r="W262" s="328" t="e">
        <f t="shared" si="61"/>
        <v>#DIV/0!</v>
      </c>
      <c r="X262" s="324" t="e">
        <f t="shared" si="67"/>
        <v>#DIV/0!</v>
      </c>
      <c r="Y262" s="324" t="e">
        <f t="shared" si="68"/>
        <v>#NAME?</v>
      </c>
    </row>
    <row r="263" spans="1:25" x14ac:dyDescent="0.2">
      <c r="A263" s="327">
        <f t="shared" si="62"/>
        <v>257</v>
      </c>
      <c r="L263" s="347" t="e">
        <f t="shared" si="63"/>
        <v>#DIV/0!</v>
      </c>
      <c r="M263" s="328" t="e">
        <f t="shared" si="64"/>
        <v>#DIV/0!</v>
      </c>
      <c r="N263" s="328" t="e">
        <f t="shared" si="65"/>
        <v>#DIV/0!</v>
      </c>
      <c r="O263" s="328" t="e">
        <f t="shared" si="66"/>
        <v>#DIV/0!</v>
      </c>
      <c r="P263" s="328" t="e">
        <f t="shared" si="69"/>
        <v>#DIV/0!</v>
      </c>
      <c r="Q263" s="328" t="e">
        <f t="shared" si="70"/>
        <v>#DIV/0!</v>
      </c>
      <c r="R263" s="328" t="e">
        <f t="shared" si="71"/>
        <v>#DIV/0!</v>
      </c>
      <c r="S263" s="328" t="e">
        <f t="shared" si="72"/>
        <v>#DIV/0!</v>
      </c>
      <c r="T263" s="328" t="e">
        <f t="shared" si="73"/>
        <v>#DIV/0!</v>
      </c>
      <c r="U263" s="328" t="e">
        <f t="shared" si="74"/>
        <v>#DIV/0!</v>
      </c>
      <c r="V263" s="347" t="e">
        <f t="array" ref="V263">MMULT(MMULT(L263:U263,qinvR_),TRANSPOSE(L263:U263))</f>
        <v>#NAME?</v>
      </c>
      <c r="W263" s="328" t="e">
        <f t="shared" ref="W263:W326" si="75">(A263-0.5)/qN_</f>
        <v>#DIV/0!</v>
      </c>
      <c r="X263" s="324" t="e">
        <f t="shared" si="67"/>
        <v>#DIV/0!</v>
      </c>
      <c r="Y263" s="324" t="e">
        <f t="shared" si="68"/>
        <v>#NAME?</v>
      </c>
    </row>
    <row r="264" spans="1:25" x14ac:dyDescent="0.2">
      <c r="A264" s="327">
        <f t="shared" si="62"/>
        <v>258</v>
      </c>
      <c r="L264" s="347" t="e">
        <f t="shared" si="63"/>
        <v>#DIV/0!</v>
      </c>
      <c r="M264" s="328" t="e">
        <f t="shared" si="64"/>
        <v>#DIV/0!</v>
      </c>
      <c r="N264" s="328" t="e">
        <f t="shared" si="65"/>
        <v>#DIV/0!</v>
      </c>
      <c r="O264" s="328" t="e">
        <f t="shared" si="66"/>
        <v>#DIV/0!</v>
      </c>
      <c r="P264" s="328" t="e">
        <f t="shared" si="69"/>
        <v>#DIV/0!</v>
      </c>
      <c r="Q264" s="328" t="e">
        <f t="shared" si="70"/>
        <v>#DIV/0!</v>
      </c>
      <c r="R264" s="328" t="e">
        <f t="shared" si="71"/>
        <v>#DIV/0!</v>
      </c>
      <c r="S264" s="328" t="e">
        <f t="shared" si="72"/>
        <v>#DIV/0!</v>
      </c>
      <c r="T264" s="328" t="e">
        <f t="shared" si="73"/>
        <v>#DIV/0!</v>
      </c>
      <c r="U264" s="328" t="e">
        <f t="shared" si="74"/>
        <v>#DIV/0!</v>
      </c>
      <c r="V264" s="347" t="e">
        <f t="array" ref="V264">MMULT(MMULT(L264:U264,qinvR_),TRANSPOSE(L264:U264))</f>
        <v>#NAME?</v>
      </c>
      <c r="W264" s="328" t="e">
        <f t="shared" si="75"/>
        <v>#DIV/0!</v>
      </c>
      <c r="X264" s="324" t="e">
        <f t="shared" si="67"/>
        <v>#DIV/0!</v>
      </c>
      <c r="Y264" s="324" t="e">
        <f t="shared" si="68"/>
        <v>#NAME?</v>
      </c>
    </row>
    <row r="265" spans="1:25" x14ac:dyDescent="0.2">
      <c r="A265" s="327">
        <f t="shared" ref="A265:A328" si="76">A264+1</f>
        <v>259</v>
      </c>
      <c r="L265" s="347" t="e">
        <f t="shared" si="63"/>
        <v>#DIV/0!</v>
      </c>
      <c r="M265" s="328" t="e">
        <f t="shared" si="64"/>
        <v>#DIV/0!</v>
      </c>
      <c r="N265" s="328" t="e">
        <f t="shared" si="65"/>
        <v>#DIV/0!</v>
      </c>
      <c r="O265" s="328" t="e">
        <f t="shared" si="66"/>
        <v>#DIV/0!</v>
      </c>
      <c r="P265" s="328" t="e">
        <f t="shared" si="69"/>
        <v>#DIV/0!</v>
      </c>
      <c r="Q265" s="328" t="e">
        <f t="shared" si="70"/>
        <v>#DIV/0!</v>
      </c>
      <c r="R265" s="328" t="e">
        <f t="shared" si="71"/>
        <v>#DIV/0!</v>
      </c>
      <c r="S265" s="328" t="e">
        <f t="shared" si="72"/>
        <v>#DIV/0!</v>
      </c>
      <c r="T265" s="328" t="e">
        <f t="shared" si="73"/>
        <v>#DIV/0!</v>
      </c>
      <c r="U265" s="328" t="e">
        <f t="shared" si="74"/>
        <v>#DIV/0!</v>
      </c>
      <c r="V265" s="347" t="e">
        <f t="array" ref="V265">MMULT(MMULT(L265:U265,qinvR_),TRANSPOSE(L265:U265))</f>
        <v>#NAME?</v>
      </c>
      <c r="W265" s="328" t="e">
        <f t="shared" si="75"/>
        <v>#DIV/0!</v>
      </c>
      <c r="X265" s="324" t="e">
        <f t="shared" si="67"/>
        <v>#DIV/0!</v>
      </c>
      <c r="Y265" s="324" t="e">
        <f t="shared" si="68"/>
        <v>#NAME?</v>
      </c>
    </row>
    <row r="266" spans="1:25" x14ac:dyDescent="0.2">
      <c r="A266" s="327">
        <f t="shared" si="76"/>
        <v>260</v>
      </c>
      <c r="L266" s="347" t="e">
        <f t="shared" si="63"/>
        <v>#DIV/0!</v>
      </c>
      <c r="M266" s="328" t="e">
        <f t="shared" si="64"/>
        <v>#DIV/0!</v>
      </c>
      <c r="N266" s="328" t="e">
        <f t="shared" si="65"/>
        <v>#DIV/0!</v>
      </c>
      <c r="O266" s="328" t="e">
        <f t="shared" si="66"/>
        <v>#DIV/0!</v>
      </c>
      <c r="P266" s="328" t="e">
        <f t="shared" si="69"/>
        <v>#DIV/0!</v>
      </c>
      <c r="Q266" s="328" t="e">
        <f t="shared" si="70"/>
        <v>#DIV/0!</v>
      </c>
      <c r="R266" s="328" t="e">
        <f t="shared" si="71"/>
        <v>#DIV/0!</v>
      </c>
      <c r="S266" s="328" t="e">
        <f t="shared" si="72"/>
        <v>#DIV/0!</v>
      </c>
      <c r="T266" s="328" t="e">
        <f t="shared" si="73"/>
        <v>#DIV/0!</v>
      </c>
      <c r="U266" s="328" t="e">
        <f t="shared" si="74"/>
        <v>#DIV/0!</v>
      </c>
      <c r="V266" s="347" t="e">
        <f t="array" ref="V266">MMULT(MMULT(L266:U266,qinvR_),TRANSPOSE(L266:U266))</f>
        <v>#NAME?</v>
      </c>
      <c r="W266" s="328" t="e">
        <f t="shared" si="75"/>
        <v>#DIV/0!</v>
      </c>
      <c r="X266" s="324" t="e">
        <f t="shared" si="67"/>
        <v>#DIV/0!</v>
      </c>
      <c r="Y266" s="324" t="e">
        <f t="shared" si="68"/>
        <v>#NAME?</v>
      </c>
    </row>
    <row r="267" spans="1:25" x14ac:dyDescent="0.2">
      <c r="A267" s="327">
        <f t="shared" si="76"/>
        <v>261</v>
      </c>
      <c r="L267" s="347" t="e">
        <f t="shared" si="63"/>
        <v>#DIV/0!</v>
      </c>
      <c r="M267" s="328" t="e">
        <f t="shared" si="64"/>
        <v>#DIV/0!</v>
      </c>
      <c r="N267" s="328" t="e">
        <f t="shared" si="65"/>
        <v>#DIV/0!</v>
      </c>
      <c r="O267" s="328" t="e">
        <f t="shared" si="66"/>
        <v>#DIV/0!</v>
      </c>
      <c r="P267" s="328" t="e">
        <f t="shared" si="69"/>
        <v>#DIV/0!</v>
      </c>
      <c r="Q267" s="328" t="e">
        <f t="shared" si="70"/>
        <v>#DIV/0!</v>
      </c>
      <c r="R267" s="328" t="e">
        <f t="shared" si="71"/>
        <v>#DIV/0!</v>
      </c>
      <c r="S267" s="328" t="e">
        <f t="shared" si="72"/>
        <v>#DIV/0!</v>
      </c>
      <c r="T267" s="328" t="e">
        <f t="shared" si="73"/>
        <v>#DIV/0!</v>
      </c>
      <c r="U267" s="328" t="e">
        <f t="shared" si="74"/>
        <v>#DIV/0!</v>
      </c>
      <c r="V267" s="347" t="e">
        <f t="array" ref="V267">MMULT(MMULT(L267:U267,qinvR_),TRANSPOSE(L267:U267))</f>
        <v>#NAME?</v>
      </c>
      <c r="W267" s="328" t="e">
        <f t="shared" si="75"/>
        <v>#DIV/0!</v>
      </c>
      <c r="X267" s="324" t="e">
        <f t="shared" si="67"/>
        <v>#DIV/0!</v>
      </c>
      <c r="Y267" s="324" t="e">
        <f t="shared" si="68"/>
        <v>#NAME?</v>
      </c>
    </row>
    <row r="268" spans="1:25" x14ac:dyDescent="0.2">
      <c r="A268" s="327">
        <f t="shared" si="76"/>
        <v>262</v>
      </c>
      <c r="L268" s="347" t="e">
        <f t="shared" si="63"/>
        <v>#DIV/0!</v>
      </c>
      <c r="M268" s="328" t="e">
        <f t="shared" si="64"/>
        <v>#DIV/0!</v>
      </c>
      <c r="N268" s="328" t="e">
        <f t="shared" si="65"/>
        <v>#DIV/0!</v>
      </c>
      <c r="O268" s="328" t="e">
        <f t="shared" si="66"/>
        <v>#DIV/0!</v>
      </c>
      <c r="P268" s="328" t="e">
        <f t="shared" si="69"/>
        <v>#DIV/0!</v>
      </c>
      <c r="Q268" s="328" t="e">
        <f t="shared" si="70"/>
        <v>#DIV/0!</v>
      </c>
      <c r="R268" s="328" t="e">
        <f t="shared" si="71"/>
        <v>#DIV/0!</v>
      </c>
      <c r="S268" s="328" t="e">
        <f t="shared" si="72"/>
        <v>#DIV/0!</v>
      </c>
      <c r="T268" s="328" t="e">
        <f t="shared" si="73"/>
        <v>#DIV/0!</v>
      </c>
      <c r="U268" s="328" t="e">
        <f t="shared" si="74"/>
        <v>#DIV/0!</v>
      </c>
      <c r="V268" s="347" t="e">
        <f t="array" ref="V268">MMULT(MMULT(L268:U268,qinvR_),TRANSPOSE(L268:U268))</f>
        <v>#NAME?</v>
      </c>
      <c r="W268" s="328" t="e">
        <f t="shared" si="75"/>
        <v>#DIV/0!</v>
      </c>
      <c r="X268" s="324" t="e">
        <f t="shared" si="67"/>
        <v>#DIV/0!</v>
      </c>
      <c r="Y268" s="324" t="e">
        <f t="shared" si="68"/>
        <v>#NAME?</v>
      </c>
    </row>
    <row r="269" spans="1:25" x14ac:dyDescent="0.2">
      <c r="A269" s="327">
        <f t="shared" si="76"/>
        <v>263</v>
      </c>
      <c r="L269" s="347" t="e">
        <f t="shared" si="63"/>
        <v>#DIV/0!</v>
      </c>
      <c r="M269" s="328" t="e">
        <f t="shared" si="64"/>
        <v>#DIV/0!</v>
      </c>
      <c r="N269" s="328" t="e">
        <f t="shared" si="65"/>
        <v>#DIV/0!</v>
      </c>
      <c r="O269" s="328" t="e">
        <f t="shared" si="66"/>
        <v>#DIV/0!</v>
      </c>
      <c r="P269" s="328" t="e">
        <f t="shared" si="69"/>
        <v>#DIV/0!</v>
      </c>
      <c r="Q269" s="328" t="e">
        <f t="shared" si="70"/>
        <v>#DIV/0!</v>
      </c>
      <c r="R269" s="328" t="e">
        <f t="shared" si="71"/>
        <v>#DIV/0!</v>
      </c>
      <c r="S269" s="328" t="e">
        <f t="shared" si="72"/>
        <v>#DIV/0!</v>
      </c>
      <c r="T269" s="328" t="e">
        <f t="shared" si="73"/>
        <v>#DIV/0!</v>
      </c>
      <c r="U269" s="328" t="e">
        <f t="shared" si="74"/>
        <v>#DIV/0!</v>
      </c>
      <c r="V269" s="347" t="e">
        <f t="array" ref="V269">MMULT(MMULT(L269:U269,qinvR_),TRANSPOSE(L269:U269))</f>
        <v>#NAME?</v>
      </c>
      <c r="W269" s="328" t="e">
        <f t="shared" si="75"/>
        <v>#DIV/0!</v>
      </c>
      <c r="X269" s="324" t="e">
        <f t="shared" si="67"/>
        <v>#DIV/0!</v>
      </c>
      <c r="Y269" s="324" t="e">
        <f t="shared" si="68"/>
        <v>#NAME?</v>
      </c>
    </row>
    <row r="270" spans="1:25" x14ac:dyDescent="0.2">
      <c r="A270" s="327">
        <f t="shared" si="76"/>
        <v>264</v>
      </c>
      <c r="L270" s="347" t="e">
        <f t="shared" si="63"/>
        <v>#DIV/0!</v>
      </c>
      <c r="M270" s="328" t="e">
        <f t="shared" si="64"/>
        <v>#DIV/0!</v>
      </c>
      <c r="N270" s="328" t="e">
        <f t="shared" si="65"/>
        <v>#DIV/0!</v>
      </c>
      <c r="O270" s="328" t="e">
        <f t="shared" si="66"/>
        <v>#DIV/0!</v>
      </c>
      <c r="P270" s="328" t="e">
        <f t="shared" si="69"/>
        <v>#DIV/0!</v>
      </c>
      <c r="Q270" s="328" t="e">
        <f t="shared" si="70"/>
        <v>#DIV/0!</v>
      </c>
      <c r="R270" s="328" t="e">
        <f t="shared" si="71"/>
        <v>#DIV/0!</v>
      </c>
      <c r="S270" s="328" t="e">
        <f t="shared" si="72"/>
        <v>#DIV/0!</v>
      </c>
      <c r="T270" s="328" t="e">
        <f t="shared" si="73"/>
        <v>#DIV/0!</v>
      </c>
      <c r="U270" s="328" t="e">
        <f t="shared" si="74"/>
        <v>#DIV/0!</v>
      </c>
      <c r="V270" s="347" t="e">
        <f t="array" ref="V270">MMULT(MMULT(L270:U270,qinvR_),TRANSPOSE(L270:U270))</f>
        <v>#NAME?</v>
      </c>
      <c r="W270" s="328" t="e">
        <f t="shared" si="75"/>
        <v>#DIV/0!</v>
      </c>
      <c r="X270" s="324" t="e">
        <f t="shared" si="67"/>
        <v>#DIV/0!</v>
      </c>
      <c r="Y270" s="324" t="e">
        <f t="shared" si="68"/>
        <v>#NAME?</v>
      </c>
    </row>
    <row r="271" spans="1:25" x14ac:dyDescent="0.2">
      <c r="A271" s="327">
        <f t="shared" si="76"/>
        <v>265</v>
      </c>
      <c r="L271" s="347" t="e">
        <f t="shared" si="63"/>
        <v>#DIV/0!</v>
      </c>
      <c r="M271" s="328" t="e">
        <f t="shared" si="64"/>
        <v>#DIV/0!</v>
      </c>
      <c r="N271" s="328" t="e">
        <f t="shared" si="65"/>
        <v>#DIV/0!</v>
      </c>
      <c r="O271" s="328" t="e">
        <f t="shared" si="66"/>
        <v>#DIV/0!</v>
      </c>
      <c r="P271" s="328" t="e">
        <f t="shared" si="69"/>
        <v>#DIV/0!</v>
      </c>
      <c r="Q271" s="328" t="e">
        <f t="shared" si="70"/>
        <v>#DIV/0!</v>
      </c>
      <c r="R271" s="328" t="e">
        <f t="shared" si="71"/>
        <v>#DIV/0!</v>
      </c>
      <c r="S271" s="328" t="e">
        <f t="shared" si="72"/>
        <v>#DIV/0!</v>
      </c>
      <c r="T271" s="328" t="e">
        <f t="shared" si="73"/>
        <v>#DIV/0!</v>
      </c>
      <c r="U271" s="328" t="e">
        <f t="shared" si="74"/>
        <v>#DIV/0!</v>
      </c>
      <c r="V271" s="347" t="e">
        <f t="array" ref="V271">MMULT(MMULT(L271:U271,qinvR_),TRANSPOSE(L271:U271))</f>
        <v>#NAME?</v>
      </c>
      <c r="W271" s="328" t="e">
        <f t="shared" si="75"/>
        <v>#DIV/0!</v>
      </c>
      <c r="X271" s="324" t="e">
        <f t="shared" si="67"/>
        <v>#DIV/0!</v>
      </c>
      <c r="Y271" s="324" t="e">
        <f t="shared" si="68"/>
        <v>#NAME?</v>
      </c>
    </row>
    <row r="272" spans="1:25" x14ac:dyDescent="0.2">
      <c r="A272" s="327">
        <f t="shared" si="76"/>
        <v>266</v>
      </c>
      <c r="L272" s="347" t="e">
        <f t="shared" si="63"/>
        <v>#DIV/0!</v>
      </c>
      <c r="M272" s="328" t="e">
        <f t="shared" si="64"/>
        <v>#DIV/0!</v>
      </c>
      <c r="N272" s="328" t="e">
        <f t="shared" si="65"/>
        <v>#DIV/0!</v>
      </c>
      <c r="O272" s="328" t="e">
        <f t="shared" si="66"/>
        <v>#DIV/0!</v>
      </c>
      <c r="P272" s="328" t="e">
        <f t="shared" si="69"/>
        <v>#DIV/0!</v>
      </c>
      <c r="Q272" s="328" t="e">
        <f t="shared" si="70"/>
        <v>#DIV/0!</v>
      </c>
      <c r="R272" s="328" t="e">
        <f t="shared" si="71"/>
        <v>#DIV/0!</v>
      </c>
      <c r="S272" s="328" t="e">
        <f t="shared" si="72"/>
        <v>#DIV/0!</v>
      </c>
      <c r="T272" s="328" t="e">
        <f t="shared" si="73"/>
        <v>#DIV/0!</v>
      </c>
      <c r="U272" s="328" t="e">
        <f t="shared" si="74"/>
        <v>#DIV/0!</v>
      </c>
      <c r="V272" s="347" t="e">
        <f t="array" ref="V272">MMULT(MMULT(L272:U272,qinvR_),TRANSPOSE(L272:U272))</f>
        <v>#NAME?</v>
      </c>
      <c r="W272" s="328" t="e">
        <f t="shared" si="75"/>
        <v>#DIV/0!</v>
      </c>
      <c r="X272" s="324" t="e">
        <f t="shared" si="67"/>
        <v>#DIV/0!</v>
      </c>
      <c r="Y272" s="324" t="e">
        <f t="shared" si="68"/>
        <v>#NAME?</v>
      </c>
    </row>
    <row r="273" spans="1:25" x14ac:dyDescent="0.2">
      <c r="A273" s="327">
        <f t="shared" si="76"/>
        <v>267</v>
      </c>
      <c r="L273" s="347" t="e">
        <f t="shared" si="63"/>
        <v>#DIV/0!</v>
      </c>
      <c r="M273" s="328" t="e">
        <f t="shared" si="64"/>
        <v>#DIV/0!</v>
      </c>
      <c r="N273" s="328" t="e">
        <f t="shared" si="65"/>
        <v>#DIV/0!</v>
      </c>
      <c r="O273" s="328" t="e">
        <f t="shared" si="66"/>
        <v>#DIV/0!</v>
      </c>
      <c r="P273" s="328" t="e">
        <f t="shared" si="69"/>
        <v>#DIV/0!</v>
      </c>
      <c r="Q273" s="328" t="e">
        <f t="shared" si="70"/>
        <v>#DIV/0!</v>
      </c>
      <c r="R273" s="328" t="e">
        <f t="shared" si="71"/>
        <v>#DIV/0!</v>
      </c>
      <c r="S273" s="328" t="e">
        <f t="shared" si="72"/>
        <v>#DIV/0!</v>
      </c>
      <c r="T273" s="328" t="e">
        <f t="shared" si="73"/>
        <v>#DIV/0!</v>
      </c>
      <c r="U273" s="328" t="e">
        <f t="shared" si="74"/>
        <v>#DIV/0!</v>
      </c>
      <c r="V273" s="347" t="e">
        <f t="array" ref="V273">MMULT(MMULT(L273:U273,qinvR_),TRANSPOSE(L273:U273))</f>
        <v>#NAME?</v>
      </c>
      <c r="W273" s="328" t="e">
        <f t="shared" si="75"/>
        <v>#DIV/0!</v>
      </c>
      <c r="X273" s="324" t="e">
        <f t="shared" si="67"/>
        <v>#DIV/0!</v>
      </c>
      <c r="Y273" s="324" t="e">
        <f t="shared" si="68"/>
        <v>#NAME?</v>
      </c>
    </row>
    <row r="274" spans="1:25" x14ac:dyDescent="0.2">
      <c r="A274" s="327">
        <f t="shared" si="76"/>
        <v>268</v>
      </c>
      <c r="L274" s="347" t="e">
        <f t="shared" si="63"/>
        <v>#DIV/0!</v>
      </c>
      <c r="M274" s="328" t="e">
        <f t="shared" si="64"/>
        <v>#DIV/0!</v>
      </c>
      <c r="N274" s="328" t="e">
        <f t="shared" si="65"/>
        <v>#DIV/0!</v>
      </c>
      <c r="O274" s="328" t="e">
        <f t="shared" si="66"/>
        <v>#DIV/0!</v>
      </c>
      <c r="P274" s="328" t="e">
        <f t="shared" si="69"/>
        <v>#DIV/0!</v>
      </c>
      <c r="Q274" s="328" t="e">
        <f t="shared" si="70"/>
        <v>#DIV/0!</v>
      </c>
      <c r="R274" s="328" t="e">
        <f t="shared" si="71"/>
        <v>#DIV/0!</v>
      </c>
      <c r="S274" s="328" t="e">
        <f t="shared" si="72"/>
        <v>#DIV/0!</v>
      </c>
      <c r="T274" s="328" t="e">
        <f t="shared" si="73"/>
        <v>#DIV/0!</v>
      </c>
      <c r="U274" s="328" t="e">
        <f t="shared" si="74"/>
        <v>#DIV/0!</v>
      </c>
      <c r="V274" s="347" t="e">
        <f t="array" ref="V274">MMULT(MMULT(L274:U274,qinvR_),TRANSPOSE(L274:U274))</f>
        <v>#NAME?</v>
      </c>
      <c r="W274" s="328" t="e">
        <f t="shared" si="75"/>
        <v>#DIV/0!</v>
      </c>
      <c r="X274" s="324" t="e">
        <f t="shared" si="67"/>
        <v>#DIV/0!</v>
      </c>
      <c r="Y274" s="324" t="e">
        <f t="shared" si="68"/>
        <v>#NAME?</v>
      </c>
    </row>
    <row r="275" spans="1:25" x14ac:dyDescent="0.2">
      <c r="A275" s="327">
        <f t="shared" si="76"/>
        <v>269</v>
      </c>
      <c r="L275" s="347" t="e">
        <f t="shared" si="63"/>
        <v>#DIV/0!</v>
      </c>
      <c r="M275" s="328" t="e">
        <f t="shared" si="64"/>
        <v>#DIV/0!</v>
      </c>
      <c r="N275" s="328" t="e">
        <f t="shared" si="65"/>
        <v>#DIV/0!</v>
      </c>
      <c r="O275" s="328" t="e">
        <f t="shared" si="66"/>
        <v>#DIV/0!</v>
      </c>
      <c r="P275" s="328" t="e">
        <f t="shared" si="69"/>
        <v>#DIV/0!</v>
      </c>
      <c r="Q275" s="328" t="e">
        <f t="shared" si="70"/>
        <v>#DIV/0!</v>
      </c>
      <c r="R275" s="328" t="e">
        <f t="shared" si="71"/>
        <v>#DIV/0!</v>
      </c>
      <c r="S275" s="328" t="e">
        <f t="shared" si="72"/>
        <v>#DIV/0!</v>
      </c>
      <c r="T275" s="328" t="e">
        <f t="shared" si="73"/>
        <v>#DIV/0!</v>
      </c>
      <c r="U275" s="328" t="e">
        <f t="shared" si="74"/>
        <v>#DIV/0!</v>
      </c>
      <c r="V275" s="347" t="e">
        <f t="array" ref="V275">MMULT(MMULT(L275:U275,qinvR_),TRANSPOSE(L275:U275))</f>
        <v>#NAME?</v>
      </c>
      <c r="W275" s="328" t="e">
        <f t="shared" si="75"/>
        <v>#DIV/0!</v>
      </c>
      <c r="X275" s="324" t="e">
        <f t="shared" si="67"/>
        <v>#DIV/0!</v>
      </c>
      <c r="Y275" s="324" t="e">
        <f t="shared" si="68"/>
        <v>#NAME?</v>
      </c>
    </row>
    <row r="276" spans="1:25" x14ac:dyDescent="0.2">
      <c r="A276" s="327">
        <f t="shared" si="76"/>
        <v>270</v>
      </c>
      <c r="L276" s="347" t="e">
        <f t="shared" si="63"/>
        <v>#DIV/0!</v>
      </c>
      <c r="M276" s="328" t="e">
        <f t="shared" si="64"/>
        <v>#DIV/0!</v>
      </c>
      <c r="N276" s="328" t="e">
        <f t="shared" si="65"/>
        <v>#DIV/0!</v>
      </c>
      <c r="O276" s="328" t="e">
        <f t="shared" si="66"/>
        <v>#DIV/0!</v>
      </c>
      <c r="P276" s="328" t="e">
        <f t="shared" si="69"/>
        <v>#DIV/0!</v>
      </c>
      <c r="Q276" s="328" t="e">
        <f t="shared" si="70"/>
        <v>#DIV/0!</v>
      </c>
      <c r="R276" s="328" t="e">
        <f t="shared" si="71"/>
        <v>#DIV/0!</v>
      </c>
      <c r="S276" s="328" t="e">
        <f t="shared" si="72"/>
        <v>#DIV/0!</v>
      </c>
      <c r="T276" s="328" t="e">
        <f t="shared" si="73"/>
        <v>#DIV/0!</v>
      </c>
      <c r="U276" s="328" t="e">
        <f t="shared" si="74"/>
        <v>#DIV/0!</v>
      </c>
      <c r="V276" s="347" t="e">
        <f t="array" ref="V276">MMULT(MMULT(L276:U276,qinvR_),TRANSPOSE(L276:U276))</f>
        <v>#NAME?</v>
      </c>
      <c r="W276" s="328" t="e">
        <f t="shared" si="75"/>
        <v>#DIV/0!</v>
      </c>
      <c r="X276" s="324" t="e">
        <f t="shared" si="67"/>
        <v>#DIV/0!</v>
      </c>
      <c r="Y276" s="324" t="e">
        <f t="shared" si="68"/>
        <v>#NAME?</v>
      </c>
    </row>
    <row r="277" spans="1:25" x14ac:dyDescent="0.2">
      <c r="A277" s="327">
        <f t="shared" si="76"/>
        <v>271</v>
      </c>
      <c r="L277" s="347" t="e">
        <f t="shared" si="63"/>
        <v>#DIV/0!</v>
      </c>
      <c r="M277" s="328" t="e">
        <f t="shared" si="64"/>
        <v>#DIV/0!</v>
      </c>
      <c r="N277" s="328" t="e">
        <f t="shared" si="65"/>
        <v>#DIV/0!</v>
      </c>
      <c r="O277" s="328" t="e">
        <f t="shared" si="66"/>
        <v>#DIV/0!</v>
      </c>
      <c r="P277" s="328" t="e">
        <f t="shared" si="69"/>
        <v>#DIV/0!</v>
      </c>
      <c r="Q277" s="328" t="e">
        <f t="shared" si="70"/>
        <v>#DIV/0!</v>
      </c>
      <c r="R277" s="328" t="e">
        <f t="shared" si="71"/>
        <v>#DIV/0!</v>
      </c>
      <c r="S277" s="328" t="e">
        <f t="shared" si="72"/>
        <v>#DIV/0!</v>
      </c>
      <c r="T277" s="328" t="e">
        <f t="shared" si="73"/>
        <v>#DIV/0!</v>
      </c>
      <c r="U277" s="328" t="e">
        <f t="shared" si="74"/>
        <v>#DIV/0!</v>
      </c>
      <c r="V277" s="347" t="e">
        <f t="array" ref="V277">MMULT(MMULT(L277:U277,qinvR_),TRANSPOSE(L277:U277))</f>
        <v>#NAME?</v>
      </c>
      <c r="W277" s="328" t="e">
        <f t="shared" si="75"/>
        <v>#DIV/0!</v>
      </c>
      <c r="X277" s="324" t="e">
        <f t="shared" si="67"/>
        <v>#DIV/0!</v>
      </c>
      <c r="Y277" s="324" t="e">
        <f t="shared" si="68"/>
        <v>#NAME?</v>
      </c>
    </row>
    <row r="278" spans="1:25" x14ac:dyDescent="0.2">
      <c r="A278" s="327">
        <f t="shared" si="76"/>
        <v>272</v>
      </c>
      <c r="L278" s="347" t="e">
        <f t="shared" si="63"/>
        <v>#DIV/0!</v>
      </c>
      <c r="M278" s="328" t="e">
        <f t="shared" si="64"/>
        <v>#DIV/0!</v>
      </c>
      <c r="N278" s="328" t="e">
        <f t="shared" si="65"/>
        <v>#DIV/0!</v>
      </c>
      <c r="O278" s="328" t="e">
        <f t="shared" si="66"/>
        <v>#DIV/0!</v>
      </c>
      <c r="P278" s="328" t="e">
        <f t="shared" si="69"/>
        <v>#DIV/0!</v>
      </c>
      <c r="Q278" s="328" t="e">
        <f t="shared" si="70"/>
        <v>#DIV/0!</v>
      </c>
      <c r="R278" s="328" t="e">
        <f t="shared" si="71"/>
        <v>#DIV/0!</v>
      </c>
      <c r="S278" s="328" t="e">
        <f t="shared" si="72"/>
        <v>#DIV/0!</v>
      </c>
      <c r="T278" s="328" t="e">
        <f t="shared" si="73"/>
        <v>#DIV/0!</v>
      </c>
      <c r="U278" s="328" t="e">
        <f t="shared" si="74"/>
        <v>#DIV/0!</v>
      </c>
      <c r="V278" s="347" t="e">
        <f t="array" ref="V278">MMULT(MMULT(L278:U278,qinvR_),TRANSPOSE(L278:U278))</f>
        <v>#NAME?</v>
      </c>
      <c r="W278" s="328" t="e">
        <f t="shared" si="75"/>
        <v>#DIV/0!</v>
      </c>
      <c r="X278" s="324" t="e">
        <f t="shared" si="67"/>
        <v>#DIV/0!</v>
      </c>
      <c r="Y278" s="324" t="e">
        <f t="shared" si="68"/>
        <v>#NAME?</v>
      </c>
    </row>
    <row r="279" spans="1:25" x14ac:dyDescent="0.2">
      <c r="A279" s="327">
        <f t="shared" si="76"/>
        <v>273</v>
      </c>
      <c r="L279" s="347" t="e">
        <f t="shared" si="63"/>
        <v>#DIV/0!</v>
      </c>
      <c r="M279" s="328" t="e">
        <f t="shared" si="64"/>
        <v>#DIV/0!</v>
      </c>
      <c r="N279" s="328" t="e">
        <f t="shared" si="65"/>
        <v>#DIV/0!</v>
      </c>
      <c r="O279" s="328" t="e">
        <f t="shared" si="66"/>
        <v>#DIV/0!</v>
      </c>
      <c r="P279" s="328" t="e">
        <f t="shared" si="69"/>
        <v>#DIV/0!</v>
      </c>
      <c r="Q279" s="328" t="e">
        <f t="shared" si="70"/>
        <v>#DIV/0!</v>
      </c>
      <c r="R279" s="328" t="e">
        <f t="shared" si="71"/>
        <v>#DIV/0!</v>
      </c>
      <c r="S279" s="328" t="e">
        <f t="shared" si="72"/>
        <v>#DIV/0!</v>
      </c>
      <c r="T279" s="328" t="e">
        <f t="shared" si="73"/>
        <v>#DIV/0!</v>
      </c>
      <c r="U279" s="328" t="e">
        <f t="shared" si="74"/>
        <v>#DIV/0!</v>
      </c>
      <c r="V279" s="347" t="e">
        <f t="array" ref="V279">MMULT(MMULT(L279:U279,qinvR_),TRANSPOSE(L279:U279))</f>
        <v>#NAME?</v>
      </c>
      <c r="W279" s="328" t="e">
        <f t="shared" si="75"/>
        <v>#DIV/0!</v>
      </c>
      <c r="X279" s="324" t="e">
        <f t="shared" si="67"/>
        <v>#DIV/0!</v>
      </c>
      <c r="Y279" s="324" t="e">
        <f t="shared" si="68"/>
        <v>#NAME?</v>
      </c>
    </row>
    <row r="280" spans="1:25" x14ac:dyDescent="0.2">
      <c r="A280" s="327">
        <f t="shared" si="76"/>
        <v>274</v>
      </c>
      <c r="L280" s="347" t="e">
        <f t="shared" si="63"/>
        <v>#DIV/0!</v>
      </c>
      <c r="M280" s="328" t="e">
        <f t="shared" si="64"/>
        <v>#DIV/0!</v>
      </c>
      <c r="N280" s="328" t="e">
        <f t="shared" si="65"/>
        <v>#DIV/0!</v>
      </c>
      <c r="O280" s="328" t="e">
        <f t="shared" si="66"/>
        <v>#DIV/0!</v>
      </c>
      <c r="P280" s="328" t="e">
        <f t="shared" si="69"/>
        <v>#DIV/0!</v>
      </c>
      <c r="Q280" s="328" t="e">
        <f t="shared" si="70"/>
        <v>#DIV/0!</v>
      </c>
      <c r="R280" s="328" t="e">
        <f t="shared" si="71"/>
        <v>#DIV/0!</v>
      </c>
      <c r="S280" s="328" t="e">
        <f t="shared" si="72"/>
        <v>#DIV/0!</v>
      </c>
      <c r="T280" s="328" t="e">
        <f t="shared" si="73"/>
        <v>#DIV/0!</v>
      </c>
      <c r="U280" s="328" t="e">
        <f t="shared" si="74"/>
        <v>#DIV/0!</v>
      </c>
      <c r="V280" s="347" t="e">
        <f t="array" ref="V280">MMULT(MMULT(L280:U280,qinvR_),TRANSPOSE(L280:U280))</f>
        <v>#NAME?</v>
      </c>
      <c r="W280" s="328" t="e">
        <f t="shared" si="75"/>
        <v>#DIV/0!</v>
      </c>
      <c r="X280" s="324" t="e">
        <f t="shared" si="67"/>
        <v>#DIV/0!</v>
      </c>
      <c r="Y280" s="324" t="e">
        <f t="shared" si="68"/>
        <v>#NAME?</v>
      </c>
    </row>
    <row r="281" spans="1:25" x14ac:dyDescent="0.2">
      <c r="A281" s="327">
        <f t="shared" si="76"/>
        <v>275</v>
      </c>
      <c r="L281" s="347" t="e">
        <f t="shared" si="63"/>
        <v>#DIV/0!</v>
      </c>
      <c r="M281" s="328" t="e">
        <f t="shared" si="64"/>
        <v>#DIV/0!</v>
      </c>
      <c r="N281" s="328" t="e">
        <f t="shared" si="65"/>
        <v>#DIV/0!</v>
      </c>
      <c r="O281" s="328" t="e">
        <f t="shared" si="66"/>
        <v>#DIV/0!</v>
      </c>
      <c r="P281" s="328" t="e">
        <f t="shared" si="69"/>
        <v>#DIV/0!</v>
      </c>
      <c r="Q281" s="328" t="e">
        <f t="shared" si="70"/>
        <v>#DIV/0!</v>
      </c>
      <c r="R281" s="328" t="e">
        <f t="shared" si="71"/>
        <v>#DIV/0!</v>
      </c>
      <c r="S281" s="328" t="e">
        <f t="shared" si="72"/>
        <v>#DIV/0!</v>
      </c>
      <c r="T281" s="328" t="e">
        <f t="shared" si="73"/>
        <v>#DIV/0!</v>
      </c>
      <c r="U281" s="328" t="e">
        <f t="shared" si="74"/>
        <v>#DIV/0!</v>
      </c>
      <c r="V281" s="347" t="e">
        <f t="array" ref="V281">MMULT(MMULT(L281:U281,qinvR_),TRANSPOSE(L281:U281))</f>
        <v>#NAME?</v>
      </c>
      <c r="W281" s="328" t="e">
        <f t="shared" si="75"/>
        <v>#DIV/0!</v>
      </c>
      <c r="X281" s="324" t="e">
        <f t="shared" si="67"/>
        <v>#DIV/0!</v>
      </c>
      <c r="Y281" s="324" t="e">
        <f t="shared" si="68"/>
        <v>#NAME?</v>
      </c>
    </row>
    <row r="282" spans="1:25" x14ac:dyDescent="0.2">
      <c r="A282" s="327">
        <f t="shared" si="76"/>
        <v>276</v>
      </c>
      <c r="L282" s="347" t="e">
        <f t="shared" si="63"/>
        <v>#DIV/0!</v>
      </c>
      <c r="M282" s="328" t="e">
        <f t="shared" si="64"/>
        <v>#DIV/0!</v>
      </c>
      <c r="N282" s="328" t="e">
        <f t="shared" si="65"/>
        <v>#DIV/0!</v>
      </c>
      <c r="O282" s="328" t="e">
        <f t="shared" si="66"/>
        <v>#DIV/0!</v>
      </c>
      <c r="P282" s="328" t="e">
        <f t="shared" si="69"/>
        <v>#DIV/0!</v>
      </c>
      <c r="Q282" s="328" t="e">
        <f t="shared" si="70"/>
        <v>#DIV/0!</v>
      </c>
      <c r="R282" s="328" t="e">
        <f t="shared" si="71"/>
        <v>#DIV/0!</v>
      </c>
      <c r="S282" s="328" t="e">
        <f t="shared" si="72"/>
        <v>#DIV/0!</v>
      </c>
      <c r="T282" s="328" t="e">
        <f t="shared" si="73"/>
        <v>#DIV/0!</v>
      </c>
      <c r="U282" s="328" t="e">
        <f t="shared" si="74"/>
        <v>#DIV/0!</v>
      </c>
      <c r="V282" s="347" t="e">
        <f t="array" ref="V282">MMULT(MMULT(L282:U282,qinvR_),TRANSPOSE(L282:U282))</f>
        <v>#NAME?</v>
      </c>
      <c r="W282" s="328" t="e">
        <f t="shared" si="75"/>
        <v>#DIV/0!</v>
      </c>
      <c r="X282" s="324" t="e">
        <f t="shared" si="67"/>
        <v>#DIV/0!</v>
      </c>
      <c r="Y282" s="324" t="e">
        <f t="shared" si="68"/>
        <v>#NAME?</v>
      </c>
    </row>
    <row r="283" spans="1:25" x14ac:dyDescent="0.2">
      <c r="A283" s="327">
        <f t="shared" si="76"/>
        <v>277</v>
      </c>
      <c r="L283" s="347" t="e">
        <f t="shared" si="63"/>
        <v>#DIV/0!</v>
      </c>
      <c r="M283" s="328" t="e">
        <f t="shared" si="64"/>
        <v>#DIV/0!</v>
      </c>
      <c r="N283" s="328" t="e">
        <f t="shared" si="65"/>
        <v>#DIV/0!</v>
      </c>
      <c r="O283" s="328" t="e">
        <f t="shared" si="66"/>
        <v>#DIV/0!</v>
      </c>
      <c r="P283" s="328" t="e">
        <f t="shared" si="69"/>
        <v>#DIV/0!</v>
      </c>
      <c r="Q283" s="328" t="e">
        <f t="shared" si="70"/>
        <v>#DIV/0!</v>
      </c>
      <c r="R283" s="328" t="e">
        <f t="shared" si="71"/>
        <v>#DIV/0!</v>
      </c>
      <c r="S283" s="328" t="e">
        <f t="shared" si="72"/>
        <v>#DIV/0!</v>
      </c>
      <c r="T283" s="328" t="e">
        <f t="shared" si="73"/>
        <v>#DIV/0!</v>
      </c>
      <c r="U283" s="328" t="e">
        <f t="shared" si="74"/>
        <v>#DIV/0!</v>
      </c>
      <c r="V283" s="347" t="e">
        <f t="array" ref="V283">MMULT(MMULT(L283:U283,qinvR_),TRANSPOSE(L283:U283))</f>
        <v>#NAME?</v>
      </c>
      <c r="W283" s="328" t="e">
        <f t="shared" si="75"/>
        <v>#DIV/0!</v>
      </c>
      <c r="X283" s="324" t="e">
        <f t="shared" si="67"/>
        <v>#DIV/0!</v>
      </c>
      <c r="Y283" s="324" t="e">
        <f t="shared" si="68"/>
        <v>#NAME?</v>
      </c>
    </row>
    <row r="284" spans="1:25" x14ac:dyDescent="0.2">
      <c r="A284" s="327">
        <f t="shared" si="76"/>
        <v>278</v>
      </c>
      <c r="L284" s="347" t="e">
        <f t="shared" si="63"/>
        <v>#DIV/0!</v>
      </c>
      <c r="M284" s="328" t="e">
        <f t="shared" si="64"/>
        <v>#DIV/0!</v>
      </c>
      <c r="N284" s="328" t="e">
        <f t="shared" si="65"/>
        <v>#DIV/0!</v>
      </c>
      <c r="O284" s="328" t="e">
        <f t="shared" si="66"/>
        <v>#DIV/0!</v>
      </c>
      <c r="P284" s="328" t="e">
        <f t="shared" si="69"/>
        <v>#DIV/0!</v>
      </c>
      <c r="Q284" s="328" t="e">
        <f t="shared" si="70"/>
        <v>#DIV/0!</v>
      </c>
      <c r="R284" s="328" t="e">
        <f t="shared" si="71"/>
        <v>#DIV/0!</v>
      </c>
      <c r="S284" s="328" t="e">
        <f t="shared" si="72"/>
        <v>#DIV/0!</v>
      </c>
      <c r="T284" s="328" t="e">
        <f t="shared" si="73"/>
        <v>#DIV/0!</v>
      </c>
      <c r="U284" s="328" t="e">
        <f t="shared" si="74"/>
        <v>#DIV/0!</v>
      </c>
      <c r="V284" s="347" t="e">
        <f t="array" ref="V284">MMULT(MMULT(L284:U284,qinvR_),TRANSPOSE(L284:U284))</f>
        <v>#NAME?</v>
      </c>
      <c r="W284" s="328" t="e">
        <f t="shared" si="75"/>
        <v>#DIV/0!</v>
      </c>
      <c r="X284" s="324" t="e">
        <f t="shared" si="67"/>
        <v>#DIV/0!</v>
      </c>
      <c r="Y284" s="324" t="e">
        <f t="shared" si="68"/>
        <v>#NAME?</v>
      </c>
    </row>
    <row r="285" spans="1:25" x14ac:dyDescent="0.2">
      <c r="A285" s="327">
        <f t="shared" si="76"/>
        <v>279</v>
      </c>
      <c r="L285" s="347" t="e">
        <f t="shared" si="63"/>
        <v>#DIV/0!</v>
      </c>
      <c r="M285" s="328" t="e">
        <f t="shared" si="64"/>
        <v>#DIV/0!</v>
      </c>
      <c r="N285" s="328" t="e">
        <f t="shared" si="65"/>
        <v>#DIV/0!</v>
      </c>
      <c r="O285" s="328" t="e">
        <f t="shared" si="66"/>
        <v>#DIV/0!</v>
      </c>
      <c r="P285" s="328" t="e">
        <f t="shared" si="69"/>
        <v>#DIV/0!</v>
      </c>
      <c r="Q285" s="328" t="e">
        <f t="shared" si="70"/>
        <v>#DIV/0!</v>
      </c>
      <c r="R285" s="328" t="e">
        <f t="shared" si="71"/>
        <v>#DIV/0!</v>
      </c>
      <c r="S285" s="328" t="e">
        <f t="shared" si="72"/>
        <v>#DIV/0!</v>
      </c>
      <c r="T285" s="328" t="e">
        <f t="shared" si="73"/>
        <v>#DIV/0!</v>
      </c>
      <c r="U285" s="328" t="e">
        <f t="shared" si="74"/>
        <v>#DIV/0!</v>
      </c>
      <c r="V285" s="347" t="e">
        <f t="array" ref="V285">MMULT(MMULT(L285:U285,qinvR_),TRANSPOSE(L285:U285))</f>
        <v>#NAME?</v>
      </c>
      <c r="W285" s="328" t="e">
        <f t="shared" si="75"/>
        <v>#DIV/0!</v>
      </c>
      <c r="X285" s="324" t="e">
        <f t="shared" si="67"/>
        <v>#DIV/0!</v>
      </c>
      <c r="Y285" s="324" t="e">
        <f t="shared" si="68"/>
        <v>#NAME?</v>
      </c>
    </row>
    <row r="286" spans="1:25" x14ac:dyDescent="0.2">
      <c r="A286" s="327">
        <f t="shared" si="76"/>
        <v>280</v>
      </c>
      <c r="L286" s="347" t="e">
        <f t="shared" si="63"/>
        <v>#DIV/0!</v>
      </c>
      <c r="M286" s="328" t="e">
        <f t="shared" si="64"/>
        <v>#DIV/0!</v>
      </c>
      <c r="N286" s="328" t="e">
        <f t="shared" si="65"/>
        <v>#DIV/0!</v>
      </c>
      <c r="O286" s="328" t="e">
        <f t="shared" si="66"/>
        <v>#DIV/0!</v>
      </c>
      <c r="P286" s="328" t="e">
        <f t="shared" si="69"/>
        <v>#DIV/0!</v>
      </c>
      <c r="Q286" s="328" t="e">
        <f t="shared" si="70"/>
        <v>#DIV/0!</v>
      </c>
      <c r="R286" s="328" t="e">
        <f t="shared" si="71"/>
        <v>#DIV/0!</v>
      </c>
      <c r="S286" s="328" t="e">
        <f t="shared" si="72"/>
        <v>#DIV/0!</v>
      </c>
      <c r="T286" s="328" t="e">
        <f t="shared" si="73"/>
        <v>#DIV/0!</v>
      </c>
      <c r="U286" s="328" t="e">
        <f t="shared" si="74"/>
        <v>#DIV/0!</v>
      </c>
      <c r="V286" s="347" t="e">
        <f t="array" ref="V286">MMULT(MMULT(L286:U286,qinvR_),TRANSPOSE(L286:U286))</f>
        <v>#NAME?</v>
      </c>
      <c r="W286" s="328" t="e">
        <f t="shared" si="75"/>
        <v>#DIV/0!</v>
      </c>
      <c r="X286" s="324" t="e">
        <f t="shared" si="67"/>
        <v>#DIV/0!</v>
      </c>
      <c r="Y286" s="324" t="e">
        <f t="shared" si="68"/>
        <v>#NAME?</v>
      </c>
    </row>
    <row r="287" spans="1:25" x14ac:dyDescent="0.2">
      <c r="A287" s="327">
        <f t="shared" si="76"/>
        <v>281</v>
      </c>
      <c r="L287" s="347" t="e">
        <f t="shared" si="63"/>
        <v>#DIV/0!</v>
      </c>
      <c r="M287" s="328" t="e">
        <f t="shared" si="64"/>
        <v>#DIV/0!</v>
      </c>
      <c r="N287" s="328" t="e">
        <f t="shared" si="65"/>
        <v>#DIV/0!</v>
      </c>
      <c r="O287" s="328" t="e">
        <f t="shared" si="66"/>
        <v>#DIV/0!</v>
      </c>
      <c r="P287" s="328" t="e">
        <f t="shared" si="69"/>
        <v>#DIV/0!</v>
      </c>
      <c r="Q287" s="328" t="e">
        <f t="shared" si="70"/>
        <v>#DIV/0!</v>
      </c>
      <c r="R287" s="328" t="e">
        <f t="shared" si="71"/>
        <v>#DIV/0!</v>
      </c>
      <c r="S287" s="328" t="e">
        <f t="shared" si="72"/>
        <v>#DIV/0!</v>
      </c>
      <c r="T287" s="328" t="e">
        <f t="shared" si="73"/>
        <v>#DIV/0!</v>
      </c>
      <c r="U287" s="328" t="e">
        <f t="shared" si="74"/>
        <v>#DIV/0!</v>
      </c>
      <c r="V287" s="347" t="e">
        <f t="array" ref="V287">MMULT(MMULT(L287:U287,qinvR_),TRANSPOSE(L287:U287))</f>
        <v>#NAME?</v>
      </c>
      <c r="W287" s="328" t="e">
        <f t="shared" si="75"/>
        <v>#DIV/0!</v>
      </c>
      <c r="X287" s="324" t="e">
        <f t="shared" si="67"/>
        <v>#DIV/0!</v>
      </c>
      <c r="Y287" s="324" t="e">
        <f t="shared" si="68"/>
        <v>#NAME?</v>
      </c>
    </row>
    <row r="288" spans="1:25" x14ac:dyDescent="0.2">
      <c r="A288" s="327">
        <f t="shared" si="76"/>
        <v>282</v>
      </c>
      <c r="L288" s="347" t="e">
        <f t="shared" si="63"/>
        <v>#DIV/0!</v>
      </c>
      <c r="M288" s="328" t="e">
        <f t="shared" si="64"/>
        <v>#DIV/0!</v>
      </c>
      <c r="N288" s="328" t="e">
        <f t="shared" si="65"/>
        <v>#DIV/0!</v>
      </c>
      <c r="O288" s="328" t="e">
        <f t="shared" si="66"/>
        <v>#DIV/0!</v>
      </c>
      <c r="P288" s="328" t="e">
        <f t="shared" si="69"/>
        <v>#DIV/0!</v>
      </c>
      <c r="Q288" s="328" t="e">
        <f t="shared" si="70"/>
        <v>#DIV/0!</v>
      </c>
      <c r="R288" s="328" t="e">
        <f t="shared" si="71"/>
        <v>#DIV/0!</v>
      </c>
      <c r="S288" s="328" t="e">
        <f t="shared" si="72"/>
        <v>#DIV/0!</v>
      </c>
      <c r="T288" s="328" t="e">
        <f t="shared" si="73"/>
        <v>#DIV/0!</v>
      </c>
      <c r="U288" s="328" t="e">
        <f t="shared" si="74"/>
        <v>#DIV/0!</v>
      </c>
      <c r="V288" s="347" t="e">
        <f t="array" ref="V288">MMULT(MMULT(L288:U288,qinvR_),TRANSPOSE(L288:U288))</f>
        <v>#NAME?</v>
      </c>
      <c r="W288" s="328" t="e">
        <f t="shared" si="75"/>
        <v>#DIV/0!</v>
      </c>
      <c r="X288" s="324" t="e">
        <f t="shared" si="67"/>
        <v>#DIV/0!</v>
      </c>
      <c r="Y288" s="324" t="e">
        <f t="shared" si="68"/>
        <v>#NAME?</v>
      </c>
    </row>
    <row r="289" spans="1:25" x14ac:dyDescent="0.2">
      <c r="A289" s="327">
        <f t="shared" si="76"/>
        <v>283</v>
      </c>
      <c r="L289" s="347" t="e">
        <f t="shared" si="63"/>
        <v>#DIV/0!</v>
      </c>
      <c r="M289" s="328" t="e">
        <f t="shared" si="64"/>
        <v>#DIV/0!</v>
      </c>
      <c r="N289" s="328" t="e">
        <f t="shared" si="65"/>
        <v>#DIV/0!</v>
      </c>
      <c r="O289" s="328" t="e">
        <f t="shared" si="66"/>
        <v>#DIV/0!</v>
      </c>
      <c r="P289" s="328" t="e">
        <f t="shared" si="69"/>
        <v>#DIV/0!</v>
      </c>
      <c r="Q289" s="328" t="e">
        <f t="shared" si="70"/>
        <v>#DIV/0!</v>
      </c>
      <c r="R289" s="328" t="e">
        <f t="shared" si="71"/>
        <v>#DIV/0!</v>
      </c>
      <c r="S289" s="328" t="e">
        <f t="shared" si="72"/>
        <v>#DIV/0!</v>
      </c>
      <c r="T289" s="328" t="e">
        <f t="shared" si="73"/>
        <v>#DIV/0!</v>
      </c>
      <c r="U289" s="328" t="e">
        <f t="shared" si="74"/>
        <v>#DIV/0!</v>
      </c>
      <c r="V289" s="347" t="e">
        <f t="array" ref="V289">MMULT(MMULT(L289:U289,qinvR_),TRANSPOSE(L289:U289))</f>
        <v>#NAME?</v>
      </c>
      <c r="W289" s="328" t="e">
        <f t="shared" si="75"/>
        <v>#DIV/0!</v>
      </c>
      <c r="X289" s="324" t="e">
        <f t="shared" si="67"/>
        <v>#DIV/0!</v>
      </c>
      <c r="Y289" s="324" t="e">
        <f t="shared" si="68"/>
        <v>#NAME?</v>
      </c>
    </row>
    <row r="290" spans="1:25" x14ac:dyDescent="0.2">
      <c r="A290" s="327">
        <f t="shared" si="76"/>
        <v>284</v>
      </c>
      <c r="L290" s="347" t="e">
        <f t="shared" si="63"/>
        <v>#DIV/0!</v>
      </c>
      <c r="M290" s="328" t="e">
        <f t="shared" si="64"/>
        <v>#DIV/0!</v>
      </c>
      <c r="N290" s="328" t="e">
        <f t="shared" si="65"/>
        <v>#DIV/0!</v>
      </c>
      <c r="O290" s="328" t="e">
        <f t="shared" si="66"/>
        <v>#DIV/0!</v>
      </c>
      <c r="P290" s="328" t="e">
        <f t="shared" si="69"/>
        <v>#DIV/0!</v>
      </c>
      <c r="Q290" s="328" t="e">
        <f t="shared" si="70"/>
        <v>#DIV/0!</v>
      </c>
      <c r="R290" s="328" t="e">
        <f t="shared" si="71"/>
        <v>#DIV/0!</v>
      </c>
      <c r="S290" s="328" t="e">
        <f t="shared" si="72"/>
        <v>#DIV/0!</v>
      </c>
      <c r="T290" s="328" t="e">
        <f t="shared" si="73"/>
        <v>#DIV/0!</v>
      </c>
      <c r="U290" s="328" t="e">
        <f t="shared" si="74"/>
        <v>#DIV/0!</v>
      </c>
      <c r="V290" s="347" t="e">
        <f t="array" ref="V290">MMULT(MMULT(L290:U290,qinvR_),TRANSPOSE(L290:U290))</f>
        <v>#NAME?</v>
      </c>
      <c r="W290" s="328" t="e">
        <f t="shared" si="75"/>
        <v>#DIV/0!</v>
      </c>
      <c r="X290" s="324" t="e">
        <f t="shared" si="67"/>
        <v>#DIV/0!</v>
      </c>
      <c r="Y290" s="324" t="e">
        <f t="shared" si="68"/>
        <v>#NAME?</v>
      </c>
    </row>
    <row r="291" spans="1:25" x14ac:dyDescent="0.2">
      <c r="A291" s="327">
        <f t="shared" si="76"/>
        <v>285</v>
      </c>
      <c r="L291" s="347" t="e">
        <f t="shared" si="63"/>
        <v>#DIV/0!</v>
      </c>
      <c r="M291" s="328" t="e">
        <f t="shared" si="64"/>
        <v>#DIV/0!</v>
      </c>
      <c r="N291" s="328" t="e">
        <f t="shared" si="65"/>
        <v>#DIV/0!</v>
      </c>
      <c r="O291" s="328" t="e">
        <f t="shared" si="66"/>
        <v>#DIV/0!</v>
      </c>
      <c r="P291" s="328" t="e">
        <f t="shared" si="69"/>
        <v>#DIV/0!</v>
      </c>
      <c r="Q291" s="328" t="e">
        <f t="shared" si="70"/>
        <v>#DIV/0!</v>
      </c>
      <c r="R291" s="328" t="e">
        <f t="shared" si="71"/>
        <v>#DIV/0!</v>
      </c>
      <c r="S291" s="328" t="e">
        <f t="shared" si="72"/>
        <v>#DIV/0!</v>
      </c>
      <c r="T291" s="328" t="e">
        <f t="shared" si="73"/>
        <v>#DIV/0!</v>
      </c>
      <c r="U291" s="328" t="e">
        <f t="shared" si="74"/>
        <v>#DIV/0!</v>
      </c>
      <c r="V291" s="347" t="e">
        <f t="array" ref="V291">MMULT(MMULT(L291:U291,qinvR_),TRANSPOSE(L291:U291))</f>
        <v>#NAME?</v>
      </c>
      <c r="W291" s="328" t="e">
        <f t="shared" si="75"/>
        <v>#DIV/0!</v>
      </c>
      <c r="X291" s="324" t="e">
        <f t="shared" si="67"/>
        <v>#DIV/0!</v>
      </c>
      <c r="Y291" s="324" t="e">
        <f t="shared" si="68"/>
        <v>#NAME?</v>
      </c>
    </row>
    <row r="292" spans="1:25" x14ac:dyDescent="0.2">
      <c r="A292" s="327">
        <f t="shared" si="76"/>
        <v>286</v>
      </c>
      <c r="L292" s="347" t="e">
        <f t="shared" si="63"/>
        <v>#DIV/0!</v>
      </c>
      <c r="M292" s="328" t="e">
        <f t="shared" si="64"/>
        <v>#DIV/0!</v>
      </c>
      <c r="N292" s="328" t="e">
        <f t="shared" si="65"/>
        <v>#DIV/0!</v>
      </c>
      <c r="O292" s="328" t="e">
        <f t="shared" si="66"/>
        <v>#DIV/0!</v>
      </c>
      <c r="P292" s="328" t="e">
        <f t="shared" si="69"/>
        <v>#DIV/0!</v>
      </c>
      <c r="Q292" s="328" t="e">
        <f t="shared" si="70"/>
        <v>#DIV/0!</v>
      </c>
      <c r="R292" s="328" t="e">
        <f t="shared" si="71"/>
        <v>#DIV/0!</v>
      </c>
      <c r="S292" s="328" t="e">
        <f t="shared" si="72"/>
        <v>#DIV/0!</v>
      </c>
      <c r="T292" s="328" t="e">
        <f t="shared" si="73"/>
        <v>#DIV/0!</v>
      </c>
      <c r="U292" s="328" t="e">
        <f t="shared" si="74"/>
        <v>#DIV/0!</v>
      </c>
      <c r="V292" s="347" t="e">
        <f t="array" ref="V292">MMULT(MMULT(L292:U292,qinvR_),TRANSPOSE(L292:U292))</f>
        <v>#NAME?</v>
      </c>
      <c r="W292" s="328" t="e">
        <f t="shared" si="75"/>
        <v>#DIV/0!</v>
      </c>
      <c r="X292" s="324" t="e">
        <f t="shared" si="67"/>
        <v>#DIV/0!</v>
      </c>
      <c r="Y292" s="324" t="e">
        <f t="shared" si="68"/>
        <v>#NAME?</v>
      </c>
    </row>
    <row r="293" spans="1:25" x14ac:dyDescent="0.2">
      <c r="A293" s="327">
        <f t="shared" si="76"/>
        <v>287</v>
      </c>
      <c r="L293" s="347" t="e">
        <f t="shared" ref="L293:L356" si="77">(B293-B$2)/B$3</f>
        <v>#DIV/0!</v>
      </c>
      <c r="M293" s="328" t="e">
        <f t="shared" ref="M293:M356" si="78">(C293-C$2)/C$3</f>
        <v>#DIV/0!</v>
      </c>
      <c r="N293" s="328" t="e">
        <f t="shared" ref="N293:N356" si="79">(D293-D$2)/D$3</f>
        <v>#DIV/0!</v>
      </c>
      <c r="O293" s="328" t="e">
        <f t="shared" ref="O293:O356" si="80">(E293-E$2)/E$3</f>
        <v>#DIV/0!</v>
      </c>
      <c r="P293" s="328" t="e">
        <f t="shared" si="69"/>
        <v>#DIV/0!</v>
      </c>
      <c r="Q293" s="328" t="e">
        <f t="shared" si="70"/>
        <v>#DIV/0!</v>
      </c>
      <c r="R293" s="328" t="e">
        <f t="shared" si="71"/>
        <v>#DIV/0!</v>
      </c>
      <c r="S293" s="328" t="e">
        <f t="shared" si="72"/>
        <v>#DIV/0!</v>
      </c>
      <c r="T293" s="328" t="e">
        <f t="shared" si="73"/>
        <v>#DIV/0!</v>
      </c>
      <c r="U293" s="328" t="e">
        <f t="shared" si="74"/>
        <v>#DIV/0!</v>
      </c>
      <c r="V293" s="347" t="e">
        <f t="array" ref="V293">MMULT(MMULT(L293:U293,qinvR_),TRANSPOSE(L293:U293))</f>
        <v>#NAME?</v>
      </c>
      <c r="W293" s="328" t="e">
        <f t="shared" si="75"/>
        <v>#DIV/0!</v>
      </c>
      <c r="X293" s="324" t="e">
        <f t="shared" ref="X293:X356" si="81">_xlfn.CHISQ.INV(W293,4)</f>
        <v>#DIV/0!</v>
      </c>
      <c r="Y293" s="324" t="e">
        <f t="shared" ref="Y293:Y356" si="82">V293-X293</f>
        <v>#NAME?</v>
      </c>
    </row>
    <row r="294" spans="1:25" x14ac:dyDescent="0.2">
      <c r="A294" s="327">
        <f t="shared" si="76"/>
        <v>288</v>
      </c>
      <c r="L294" s="347" t="e">
        <f t="shared" si="77"/>
        <v>#DIV/0!</v>
      </c>
      <c r="M294" s="328" t="e">
        <f t="shared" si="78"/>
        <v>#DIV/0!</v>
      </c>
      <c r="N294" s="328" t="e">
        <f t="shared" si="79"/>
        <v>#DIV/0!</v>
      </c>
      <c r="O294" s="328" t="e">
        <f t="shared" si="80"/>
        <v>#DIV/0!</v>
      </c>
      <c r="P294" s="328" t="e">
        <f t="shared" si="69"/>
        <v>#DIV/0!</v>
      </c>
      <c r="Q294" s="328" t="e">
        <f t="shared" si="70"/>
        <v>#DIV/0!</v>
      </c>
      <c r="R294" s="328" t="e">
        <f t="shared" si="71"/>
        <v>#DIV/0!</v>
      </c>
      <c r="S294" s="328" t="e">
        <f t="shared" si="72"/>
        <v>#DIV/0!</v>
      </c>
      <c r="T294" s="328" t="e">
        <f t="shared" si="73"/>
        <v>#DIV/0!</v>
      </c>
      <c r="U294" s="328" t="e">
        <f t="shared" si="74"/>
        <v>#DIV/0!</v>
      </c>
      <c r="V294" s="347" t="e">
        <f t="array" ref="V294">MMULT(MMULT(L294:U294,qinvR_),TRANSPOSE(L294:U294))</f>
        <v>#NAME?</v>
      </c>
      <c r="W294" s="328" t="e">
        <f t="shared" si="75"/>
        <v>#DIV/0!</v>
      </c>
      <c r="X294" s="324" t="e">
        <f t="shared" si="81"/>
        <v>#DIV/0!</v>
      </c>
      <c r="Y294" s="324" t="e">
        <f t="shared" si="82"/>
        <v>#NAME?</v>
      </c>
    </row>
    <row r="295" spans="1:25" x14ac:dyDescent="0.2">
      <c r="A295" s="327">
        <f t="shared" si="76"/>
        <v>289</v>
      </c>
      <c r="L295" s="347" t="e">
        <f t="shared" si="77"/>
        <v>#DIV/0!</v>
      </c>
      <c r="M295" s="328" t="e">
        <f t="shared" si="78"/>
        <v>#DIV/0!</v>
      </c>
      <c r="N295" s="328" t="e">
        <f t="shared" si="79"/>
        <v>#DIV/0!</v>
      </c>
      <c r="O295" s="328" t="e">
        <f t="shared" si="80"/>
        <v>#DIV/0!</v>
      </c>
      <c r="P295" s="328" t="e">
        <f t="shared" ref="P295:P356" si="83">(F295-F$2)/F$3</f>
        <v>#DIV/0!</v>
      </c>
      <c r="Q295" s="328" t="e">
        <f t="shared" ref="Q295:Q356" si="84">(G295-G$2)/G$3</f>
        <v>#DIV/0!</v>
      </c>
      <c r="R295" s="328" t="e">
        <f t="shared" ref="R295:R356" si="85">(H295-H$2)/H$3</f>
        <v>#DIV/0!</v>
      </c>
      <c r="S295" s="328" t="e">
        <f t="shared" ref="S295:S356" si="86">(I295-I$2)/I$3</f>
        <v>#DIV/0!</v>
      </c>
      <c r="T295" s="328" t="e">
        <f t="shared" ref="T295:T356" si="87">(J295-J$2)/J$3</f>
        <v>#DIV/0!</v>
      </c>
      <c r="U295" s="328" t="e">
        <f t="shared" ref="U295:U356" si="88">(K295-K$2)/K$3</f>
        <v>#DIV/0!</v>
      </c>
      <c r="V295" s="347" t="e">
        <f t="array" ref="V295">MMULT(MMULT(L295:U295,qinvR_),TRANSPOSE(L295:U295))</f>
        <v>#NAME?</v>
      </c>
      <c r="W295" s="328" t="e">
        <f t="shared" si="75"/>
        <v>#DIV/0!</v>
      </c>
      <c r="X295" s="324" t="e">
        <f t="shared" si="81"/>
        <v>#DIV/0!</v>
      </c>
      <c r="Y295" s="324" t="e">
        <f t="shared" si="82"/>
        <v>#NAME?</v>
      </c>
    </row>
    <row r="296" spans="1:25" x14ac:dyDescent="0.2">
      <c r="A296" s="327">
        <f t="shared" si="76"/>
        <v>290</v>
      </c>
      <c r="L296" s="347" t="e">
        <f t="shared" si="77"/>
        <v>#DIV/0!</v>
      </c>
      <c r="M296" s="328" t="e">
        <f t="shared" si="78"/>
        <v>#DIV/0!</v>
      </c>
      <c r="N296" s="328" t="e">
        <f t="shared" si="79"/>
        <v>#DIV/0!</v>
      </c>
      <c r="O296" s="328" t="e">
        <f t="shared" si="80"/>
        <v>#DIV/0!</v>
      </c>
      <c r="P296" s="328" t="e">
        <f t="shared" si="83"/>
        <v>#DIV/0!</v>
      </c>
      <c r="Q296" s="328" t="e">
        <f t="shared" si="84"/>
        <v>#DIV/0!</v>
      </c>
      <c r="R296" s="328" t="e">
        <f t="shared" si="85"/>
        <v>#DIV/0!</v>
      </c>
      <c r="S296" s="328" t="e">
        <f t="shared" si="86"/>
        <v>#DIV/0!</v>
      </c>
      <c r="T296" s="328" t="e">
        <f t="shared" si="87"/>
        <v>#DIV/0!</v>
      </c>
      <c r="U296" s="328" t="e">
        <f t="shared" si="88"/>
        <v>#DIV/0!</v>
      </c>
      <c r="V296" s="347" t="e">
        <f t="array" ref="V296">MMULT(MMULT(L296:U296,qinvR_),TRANSPOSE(L296:U296))</f>
        <v>#NAME?</v>
      </c>
      <c r="W296" s="328" t="e">
        <f t="shared" si="75"/>
        <v>#DIV/0!</v>
      </c>
      <c r="X296" s="324" t="e">
        <f t="shared" si="81"/>
        <v>#DIV/0!</v>
      </c>
      <c r="Y296" s="324" t="e">
        <f t="shared" si="82"/>
        <v>#NAME?</v>
      </c>
    </row>
    <row r="297" spans="1:25" x14ac:dyDescent="0.2">
      <c r="A297" s="327">
        <f t="shared" si="76"/>
        <v>291</v>
      </c>
      <c r="L297" s="347" t="e">
        <f t="shared" si="77"/>
        <v>#DIV/0!</v>
      </c>
      <c r="M297" s="328" t="e">
        <f t="shared" si="78"/>
        <v>#DIV/0!</v>
      </c>
      <c r="N297" s="328" t="e">
        <f t="shared" si="79"/>
        <v>#DIV/0!</v>
      </c>
      <c r="O297" s="328" t="e">
        <f t="shared" si="80"/>
        <v>#DIV/0!</v>
      </c>
      <c r="P297" s="328" t="e">
        <f t="shared" si="83"/>
        <v>#DIV/0!</v>
      </c>
      <c r="Q297" s="328" t="e">
        <f t="shared" si="84"/>
        <v>#DIV/0!</v>
      </c>
      <c r="R297" s="328" t="e">
        <f t="shared" si="85"/>
        <v>#DIV/0!</v>
      </c>
      <c r="S297" s="328" t="e">
        <f t="shared" si="86"/>
        <v>#DIV/0!</v>
      </c>
      <c r="T297" s="328" t="e">
        <f t="shared" si="87"/>
        <v>#DIV/0!</v>
      </c>
      <c r="U297" s="328" t="e">
        <f t="shared" si="88"/>
        <v>#DIV/0!</v>
      </c>
      <c r="V297" s="347" t="e">
        <f t="array" ref="V297">MMULT(MMULT(L297:U297,qinvR_),TRANSPOSE(L297:U297))</f>
        <v>#NAME?</v>
      </c>
      <c r="W297" s="328" t="e">
        <f t="shared" si="75"/>
        <v>#DIV/0!</v>
      </c>
      <c r="X297" s="324" t="e">
        <f t="shared" si="81"/>
        <v>#DIV/0!</v>
      </c>
      <c r="Y297" s="324" t="e">
        <f t="shared" si="82"/>
        <v>#NAME?</v>
      </c>
    </row>
    <row r="298" spans="1:25" x14ac:dyDescent="0.2">
      <c r="A298" s="327">
        <f t="shared" si="76"/>
        <v>292</v>
      </c>
      <c r="L298" s="347" t="e">
        <f t="shared" si="77"/>
        <v>#DIV/0!</v>
      </c>
      <c r="M298" s="328" t="e">
        <f t="shared" si="78"/>
        <v>#DIV/0!</v>
      </c>
      <c r="N298" s="328" t="e">
        <f t="shared" si="79"/>
        <v>#DIV/0!</v>
      </c>
      <c r="O298" s="328" t="e">
        <f t="shared" si="80"/>
        <v>#DIV/0!</v>
      </c>
      <c r="P298" s="328" t="e">
        <f t="shared" si="83"/>
        <v>#DIV/0!</v>
      </c>
      <c r="Q298" s="328" t="e">
        <f t="shared" si="84"/>
        <v>#DIV/0!</v>
      </c>
      <c r="R298" s="328" t="e">
        <f t="shared" si="85"/>
        <v>#DIV/0!</v>
      </c>
      <c r="S298" s="328" t="e">
        <f t="shared" si="86"/>
        <v>#DIV/0!</v>
      </c>
      <c r="T298" s="328" t="e">
        <f t="shared" si="87"/>
        <v>#DIV/0!</v>
      </c>
      <c r="U298" s="328" t="e">
        <f t="shared" si="88"/>
        <v>#DIV/0!</v>
      </c>
      <c r="V298" s="347" t="e">
        <f t="array" ref="V298">MMULT(MMULT(L298:U298,qinvR_),TRANSPOSE(L298:U298))</f>
        <v>#NAME?</v>
      </c>
      <c r="W298" s="328" t="e">
        <f t="shared" si="75"/>
        <v>#DIV/0!</v>
      </c>
      <c r="X298" s="324" t="e">
        <f t="shared" si="81"/>
        <v>#DIV/0!</v>
      </c>
      <c r="Y298" s="324" t="e">
        <f t="shared" si="82"/>
        <v>#NAME?</v>
      </c>
    </row>
    <row r="299" spans="1:25" x14ac:dyDescent="0.2">
      <c r="A299" s="327">
        <f t="shared" si="76"/>
        <v>293</v>
      </c>
      <c r="L299" s="347" t="e">
        <f t="shared" si="77"/>
        <v>#DIV/0!</v>
      </c>
      <c r="M299" s="328" t="e">
        <f t="shared" si="78"/>
        <v>#DIV/0!</v>
      </c>
      <c r="N299" s="328" t="e">
        <f t="shared" si="79"/>
        <v>#DIV/0!</v>
      </c>
      <c r="O299" s="328" t="e">
        <f t="shared" si="80"/>
        <v>#DIV/0!</v>
      </c>
      <c r="P299" s="328" t="e">
        <f t="shared" si="83"/>
        <v>#DIV/0!</v>
      </c>
      <c r="Q299" s="328" t="e">
        <f t="shared" si="84"/>
        <v>#DIV/0!</v>
      </c>
      <c r="R299" s="328" t="e">
        <f t="shared" si="85"/>
        <v>#DIV/0!</v>
      </c>
      <c r="S299" s="328" t="e">
        <f t="shared" si="86"/>
        <v>#DIV/0!</v>
      </c>
      <c r="T299" s="328" t="e">
        <f t="shared" si="87"/>
        <v>#DIV/0!</v>
      </c>
      <c r="U299" s="328" t="e">
        <f t="shared" si="88"/>
        <v>#DIV/0!</v>
      </c>
      <c r="V299" s="347" t="e">
        <f t="array" ref="V299">MMULT(MMULT(L299:U299,qinvR_),TRANSPOSE(L299:U299))</f>
        <v>#NAME?</v>
      </c>
      <c r="W299" s="328" t="e">
        <f t="shared" si="75"/>
        <v>#DIV/0!</v>
      </c>
      <c r="X299" s="324" t="e">
        <f t="shared" si="81"/>
        <v>#DIV/0!</v>
      </c>
      <c r="Y299" s="324" t="e">
        <f t="shared" si="82"/>
        <v>#NAME?</v>
      </c>
    </row>
    <row r="300" spans="1:25" x14ac:dyDescent="0.2">
      <c r="A300" s="327">
        <f t="shared" si="76"/>
        <v>294</v>
      </c>
      <c r="L300" s="347" t="e">
        <f t="shared" si="77"/>
        <v>#DIV/0!</v>
      </c>
      <c r="M300" s="328" t="e">
        <f t="shared" si="78"/>
        <v>#DIV/0!</v>
      </c>
      <c r="N300" s="328" t="e">
        <f t="shared" si="79"/>
        <v>#DIV/0!</v>
      </c>
      <c r="O300" s="328" t="e">
        <f t="shared" si="80"/>
        <v>#DIV/0!</v>
      </c>
      <c r="P300" s="328" t="e">
        <f t="shared" si="83"/>
        <v>#DIV/0!</v>
      </c>
      <c r="Q300" s="328" t="e">
        <f t="shared" si="84"/>
        <v>#DIV/0!</v>
      </c>
      <c r="R300" s="328" t="e">
        <f t="shared" si="85"/>
        <v>#DIV/0!</v>
      </c>
      <c r="S300" s="328" t="e">
        <f t="shared" si="86"/>
        <v>#DIV/0!</v>
      </c>
      <c r="T300" s="328" t="e">
        <f t="shared" si="87"/>
        <v>#DIV/0!</v>
      </c>
      <c r="U300" s="328" t="e">
        <f t="shared" si="88"/>
        <v>#DIV/0!</v>
      </c>
      <c r="V300" s="347" t="e">
        <f t="array" ref="V300">MMULT(MMULT(L300:U300,qinvR_),TRANSPOSE(L300:U300))</f>
        <v>#NAME?</v>
      </c>
      <c r="W300" s="328" t="e">
        <f t="shared" si="75"/>
        <v>#DIV/0!</v>
      </c>
      <c r="X300" s="324" t="e">
        <f t="shared" si="81"/>
        <v>#DIV/0!</v>
      </c>
      <c r="Y300" s="324" t="e">
        <f t="shared" si="82"/>
        <v>#NAME?</v>
      </c>
    </row>
    <row r="301" spans="1:25" x14ac:dyDescent="0.2">
      <c r="A301" s="327">
        <f t="shared" si="76"/>
        <v>295</v>
      </c>
      <c r="L301" s="347" t="e">
        <f t="shared" si="77"/>
        <v>#DIV/0!</v>
      </c>
      <c r="M301" s="328" t="e">
        <f t="shared" si="78"/>
        <v>#DIV/0!</v>
      </c>
      <c r="N301" s="328" t="e">
        <f t="shared" si="79"/>
        <v>#DIV/0!</v>
      </c>
      <c r="O301" s="328" t="e">
        <f t="shared" si="80"/>
        <v>#DIV/0!</v>
      </c>
      <c r="P301" s="328" t="e">
        <f t="shared" si="83"/>
        <v>#DIV/0!</v>
      </c>
      <c r="Q301" s="328" t="e">
        <f t="shared" si="84"/>
        <v>#DIV/0!</v>
      </c>
      <c r="R301" s="328" t="e">
        <f t="shared" si="85"/>
        <v>#DIV/0!</v>
      </c>
      <c r="S301" s="328" t="e">
        <f t="shared" si="86"/>
        <v>#DIV/0!</v>
      </c>
      <c r="T301" s="328" t="e">
        <f t="shared" si="87"/>
        <v>#DIV/0!</v>
      </c>
      <c r="U301" s="328" t="e">
        <f t="shared" si="88"/>
        <v>#DIV/0!</v>
      </c>
      <c r="V301" s="347" t="e">
        <f t="array" ref="V301">MMULT(MMULT(L301:U301,qinvR_),TRANSPOSE(L301:U301))</f>
        <v>#NAME?</v>
      </c>
      <c r="W301" s="328" t="e">
        <f t="shared" si="75"/>
        <v>#DIV/0!</v>
      </c>
      <c r="X301" s="324" t="e">
        <f t="shared" si="81"/>
        <v>#DIV/0!</v>
      </c>
      <c r="Y301" s="324" t="e">
        <f t="shared" si="82"/>
        <v>#NAME?</v>
      </c>
    </row>
    <row r="302" spans="1:25" x14ac:dyDescent="0.2">
      <c r="A302" s="327">
        <f t="shared" si="76"/>
        <v>296</v>
      </c>
      <c r="L302" s="347" t="e">
        <f t="shared" si="77"/>
        <v>#DIV/0!</v>
      </c>
      <c r="M302" s="328" t="e">
        <f t="shared" si="78"/>
        <v>#DIV/0!</v>
      </c>
      <c r="N302" s="328" t="e">
        <f t="shared" si="79"/>
        <v>#DIV/0!</v>
      </c>
      <c r="O302" s="328" t="e">
        <f t="shared" si="80"/>
        <v>#DIV/0!</v>
      </c>
      <c r="P302" s="328" t="e">
        <f t="shared" si="83"/>
        <v>#DIV/0!</v>
      </c>
      <c r="Q302" s="328" t="e">
        <f t="shared" si="84"/>
        <v>#DIV/0!</v>
      </c>
      <c r="R302" s="328" t="e">
        <f t="shared" si="85"/>
        <v>#DIV/0!</v>
      </c>
      <c r="S302" s="328" t="e">
        <f t="shared" si="86"/>
        <v>#DIV/0!</v>
      </c>
      <c r="T302" s="328" t="e">
        <f t="shared" si="87"/>
        <v>#DIV/0!</v>
      </c>
      <c r="U302" s="328" t="e">
        <f t="shared" si="88"/>
        <v>#DIV/0!</v>
      </c>
      <c r="V302" s="347" t="e">
        <f t="array" ref="V302">MMULT(MMULT(L302:U302,qinvR_),TRANSPOSE(L302:U302))</f>
        <v>#NAME?</v>
      </c>
      <c r="W302" s="328" t="e">
        <f t="shared" si="75"/>
        <v>#DIV/0!</v>
      </c>
      <c r="X302" s="324" t="e">
        <f t="shared" si="81"/>
        <v>#DIV/0!</v>
      </c>
      <c r="Y302" s="324" t="e">
        <f t="shared" si="82"/>
        <v>#NAME?</v>
      </c>
    </row>
    <row r="303" spans="1:25" x14ac:dyDescent="0.2">
      <c r="A303" s="327">
        <f t="shared" si="76"/>
        <v>297</v>
      </c>
      <c r="L303" s="347" t="e">
        <f t="shared" si="77"/>
        <v>#DIV/0!</v>
      </c>
      <c r="M303" s="328" t="e">
        <f t="shared" si="78"/>
        <v>#DIV/0!</v>
      </c>
      <c r="N303" s="328" t="e">
        <f t="shared" si="79"/>
        <v>#DIV/0!</v>
      </c>
      <c r="O303" s="328" t="e">
        <f t="shared" si="80"/>
        <v>#DIV/0!</v>
      </c>
      <c r="P303" s="328" t="e">
        <f t="shared" si="83"/>
        <v>#DIV/0!</v>
      </c>
      <c r="Q303" s="328" t="e">
        <f t="shared" si="84"/>
        <v>#DIV/0!</v>
      </c>
      <c r="R303" s="328" t="e">
        <f t="shared" si="85"/>
        <v>#DIV/0!</v>
      </c>
      <c r="S303" s="328" t="e">
        <f t="shared" si="86"/>
        <v>#DIV/0!</v>
      </c>
      <c r="T303" s="328" t="e">
        <f t="shared" si="87"/>
        <v>#DIV/0!</v>
      </c>
      <c r="U303" s="328" t="e">
        <f t="shared" si="88"/>
        <v>#DIV/0!</v>
      </c>
      <c r="V303" s="347" t="e">
        <f t="array" ref="V303">MMULT(MMULT(L303:U303,qinvR_),TRANSPOSE(L303:U303))</f>
        <v>#NAME?</v>
      </c>
      <c r="W303" s="328" t="e">
        <f t="shared" si="75"/>
        <v>#DIV/0!</v>
      </c>
      <c r="X303" s="324" t="e">
        <f t="shared" si="81"/>
        <v>#DIV/0!</v>
      </c>
      <c r="Y303" s="324" t="e">
        <f t="shared" si="82"/>
        <v>#NAME?</v>
      </c>
    </row>
    <row r="304" spans="1:25" x14ac:dyDescent="0.2">
      <c r="A304" s="327">
        <f t="shared" si="76"/>
        <v>298</v>
      </c>
      <c r="L304" s="347" t="e">
        <f t="shared" si="77"/>
        <v>#DIV/0!</v>
      </c>
      <c r="M304" s="328" t="e">
        <f t="shared" si="78"/>
        <v>#DIV/0!</v>
      </c>
      <c r="N304" s="328" t="e">
        <f t="shared" si="79"/>
        <v>#DIV/0!</v>
      </c>
      <c r="O304" s="328" t="e">
        <f t="shared" si="80"/>
        <v>#DIV/0!</v>
      </c>
      <c r="P304" s="328" t="e">
        <f t="shared" si="83"/>
        <v>#DIV/0!</v>
      </c>
      <c r="Q304" s="328" t="e">
        <f t="shared" si="84"/>
        <v>#DIV/0!</v>
      </c>
      <c r="R304" s="328" t="e">
        <f t="shared" si="85"/>
        <v>#DIV/0!</v>
      </c>
      <c r="S304" s="328" t="e">
        <f t="shared" si="86"/>
        <v>#DIV/0!</v>
      </c>
      <c r="T304" s="328" t="e">
        <f t="shared" si="87"/>
        <v>#DIV/0!</v>
      </c>
      <c r="U304" s="328" t="e">
        <f t="shared" si="88"/>
        <v>#DIV/0!</v>
      </c>
      <c r="V304" s="347" t="e">
        <f t="array" ref="V304">MMULT(MMULT(L304:U304,qinvR_),TRANSPOSE(L304:U304))</f>
        <v>#NAME?</v>
      </c>
      <c r="W304" s="328" t="e">
        <f t="shared" si="75"/>
        <v>#DIV/0!</v>
      </c>
      <c r="X304" s="324" t="e">
        <f t="shared" si="81"/>
        <v>#DIV/0!</v>
      </c>
      <c r="Y304" s="324" t="e">
        <f t="shared" si="82"/>
        <v>#NAME?</v>
      </c>
    </row>
    <row r="305" spans="1:25" x14ac:dyDescent="0.2">
      <c r="A305" s="327">
        <f t="shared" si="76"/>
        <v>299</v>
      </c>
      <c r="L305" s="347" t="e">
        <f t="shared" si="77"/>
        <v>#DIV/0!</v>
      </c>
      <c r="M305" s="328" t="e">
        <f t="shared" si="78"/>
        <v>#DIV/0!</v>
      </c>
      <c r="N305" s="328" t="e">
        <f t="shared" si="79"/>
        <v>#DIV/0!</v>
      </c>
      <c r="O305" s="328" t="e">
        <f t="shared" si="80"/>
        <v>#DIV/0!</v>
      </c>
      <c r="P305" s="328" t="e">
        <f t="shared" si="83"/>
        <v>#DIV/0!</v>
      </c>
      <c r="Q305" s="328" t="e">
        <f t="shared" si="84"/>
        <v>#DIV/0!</v>
      </c>
      <c r="R305" s="328" t="e">
        <f t="shared" si="85"/>
        <v>#DIV/0!</v>
      </c>
      <c r="S305" s="328" t="e">
        <f t="shared" si="86"/>
        <v>#DIV/0!</v>
      </c>
      <c r="T305" s="328" t="e">
        <f t="shared" si="87"/>
        <v>#DIV/0!</v>
      </c>
      <c r="U305" s="328" t="e">
        <f t="shared" si="88"/>
        <v>#DIV/0!</v>
      </c>
      <c r="V305" s="347" t="e">
        <f t="array" ref="V305">MMULT(MMULT(L305:U305,qinvR_),TRANSPOSE(L305:U305))</f>
        <v>#NAME?</v>
      </c>
      <c r="W305" s="328" t="e">
        <f t="shared" si="75"/>
        <v>#DIV/0!</v>
      </c>
      <c r="X305" s="324" t="e">
        <f t="shared" si="81"/>
        <v>#DIV/0!</v>
      </c>
      <c r="Y305" s="324" t="e">
        <f t="shared" si="82"/>
        <v>#NAME?</v>
      </c>
    </row>
    <row r="306" spans="1:25" x14ac:dyDescent="0.2">
      <c r="A306" s="327">
        <f t="shared" si="76"/>
        <v>300</v>
      </c>
      <c r="L306" s="347" t="e">
        <f t="shared" si="77"/>
        <v>#DIV/0!</v>
      </c>
      <c r="M306" s="328" t="e">
        <f t="shared" si="78"/>
        <v>#DIV/0!</v>
      </c>
      <c r="N306" s="328" t="e">
        <f t="shared" si="79"/>
        <v>#DIV/0!</v>
      </c>
      <c r="O306" s="328" t="e">
        <f t="shared" si="80"/>
        <v>#DIV/0!</v>
      </c>
      <c r="P306" s="328" t="e">
        <f t="shared" si="83"/>
        <v>#DIV/0!</v>
      </c>
      <c r="Q306" s="328" t="e">
        <f t="shared" si="84"/>
        <v>#DIV/0!</v>
      </c>
      <c r="R306" s="328" t="e">
        <f t="shared" si="85"/>
        <v>#DIV/0!</v>
      </c>
      <c r="S306" s="328" t="e">
        <f t="shared" si="86"/>
        <v>#DIV/0!</v>
      </c>
      <c r="T306" s="328" t="e">
        <f t="shared" si="87"/>
        <v>#DIV/0!</v>
      </c>
      <c r="U306" s="328" t="e">
        <f t="shared" si="88"/>
        <v>#DIV/0!</v>
      </c>
      <c r="V306" s="347" t="e">
        <f t="array" ref="V306">MMULT(MMULT(L306:U306,qinvR_),TRANSPOSE(L306:U306))</f>
        <v>#NAME?</v>
      </c>
      <c r="W306" s="328" t="e">
        <f t="shared" si="75"/>
        <v>#DIV/0!</v>
      </c>
      <c r="X306" s="324" t="e">
        <f t="shared" si="81"/>
        <v>#DIV/0!</v>
      </c>
      <c r="Y306" s="324" t="e">
        <f t="shared" si="82"/>
        <v>#NAME?</v>
      </c>
    </row>
    <row r="307" spans="1:25" x14ac:dyDescent="0.2">
      <c r="A307" s="327">
        <f t="shared" si="76"/>
        <v>301</v>
      </c>
      <c r="L307" s="347" t="e">
        <f t="shared" si="77"/>
        <v>#DIV/0!</v>
      </c>
      <c r="M307" s="328" t="e">
        <f t="shared" si="78"/>
        <v>#DIV/0!</v>
      </c>
      <c r="N307" s="328" t="e">
        <f t="shared" si="79"/>
        <v>#DIV/0!</v>
      </c>
      <c r="O307" s="328" t="e">
        <f t="shared" si="80"/>
        <v>#DIV/0!</v>
      </c>
      <c r="P307" s="328" t="e">
        <f t="shared" si="83"/>
        <v>#DIV/0!</v>
      </c>
      <c r="Q307" s="328" t="e">
        <f t="shared" si="84"/>
        <v>#DIV/0!</v>
      </c>
      <c r="R307" s="328" t="e">
        <f t="shared" si="85"/>
        <v>#DIV/0!</v>
      </c>
      <c r="S307" s="328" t="e">
        <f t="shared" si="86"/>
        <v>#DIV/0!</v>
      </c>
      <c r="T307" s="328" t="e">
        <f t="shared" si="87"/>
        <v>#DIV/0!</v>
      </c>
      <c r="U307" s="328" t="e">
        <f t="shared" si="88"/>
        <v>#DIV/0!</v>
      </c>
      <c r="V307" s="347" t="e">
        <f t="array" ref="V307">MMULT(MMULT(L307:U307,qinvR_),TRANSPOSE(L307:U307))</f>
        <v>#NAME?</v>
      </c>
      <c r="W307" s="328" t="e">
        <f t="shared" si="75"/>
        <v>#DIV/0!</v>
      </c>
      <c r="X307" s="324" t="e">
        <f t="shared" si="81"/>
        <v>#DIV/0!</v>
      </c>
      <c r="Y307" s="324" t="e">
        <f t="shared" si="82"/>
        <v>#NAME?</v>
      </c>
    </row>
    <row r="308" spans="1:25" x14ac:dyDescent="0.2">
      <c r="A308" s="327">
        <f t="shared" si="76"/>
        <v>302</v>
      </c>
      <c r="L308" s="347" t="e">
        <f t="shared" si="77"/>
        <v>#DIV/0!</v>
      </c>
      <c r="M308" s="328" t="e">
        <f t="shared" si="78"/>
        <v>#DIV/0!</v>
      </c>
      <c r="N308" s="328" t="e">
        <f t="shared" si="79"/>
        <v>#DIV/0!</v>
      </c>
      <c r="O308" s="328" t="e">
        <f t="shared" si="80"/>
        <v>#DIV/0!</v>
      </c>
      <c r="P308" s="328" t="e">
        <f t="shared" si="83"/>
        <v>#DIV/0!</v>
      </c>
      <c r="Q308" s="328" t="e">
        <f t="shared" si="84"/>
        <v>#DIV/0!</v>
      </c>
      <c r="R308" s="328" t="e">
        <f t="shared" si="85"/>
        <v>#DIV/0!</v>
      </c>
      <c r="S308" s="328" t="e">
        <f t="shared" si="86"/>
        <v>#DIV/0!</v>
      </c>
      <c r="T308" s="328" t="e">
        <f t="shared" si="87"/>
        <v>#DIV/0!</v>
      </c>
      <c r="U308" s="328" t="e">
        <f t="shared" si="88"/>
        <v>#DIV/0!</v>
      </c>
      <c r="V308" s="347" t="e">
        <f t="array" ref="V308">MMULT(MMULT(L308:U308,qinvR_),TRANSPOSE(L308:U308))</f>
        <v>#NAME?</v>
      </c>
      <c r="W308" s="328" t="e">
        <f t="shared" si="75"/>
        <v>#DIV/0!</v>
      </c>
      <c r="X308" s="324" t="e">
        <f t="shared" si="81"/>
        <v>#DIV/0!</v>
      </c>
      <c r="Y308" s="324" t="e">
        <f t="shared" si="82"/>
        <v>#NAME?</v>
      </c>
    </row>
    <row r="309" spans="1:25" x14ac:dyDescent="0.2">
      <c r="A309" s="327">
        <f t="shared" si="76"/>
        <v>303</v>
      </c>
      <c r="L309" s="347" t="e">
        <f t="shared" si="77"/>
        <v>#DIV/0!</v>
      </c>
      <c r="M309" s="328" t="e">
        <f t="shared" si="78"/>
        <v>#DIV/0!</v>
      </c>
      <c r="N309" s="328" t="e">
        <f t="shared" si="79"/>
        <v>#DIV/0!</v>
      </c>
      <c r="O309" s="328" t="e">
        <f t="shared" si="80"/>
        <v>#DIV/0!</v>
      </c>
      <c r="P309" s="328" t="e">
        <f t="shared" si="83"/>
        <v>#DIV/0!</v>
      </c>
      <c r="Q309" s="328" t="e">
        <f t="shared" si="84"/>
        <v>#DIV/0!</v>
      </c>
      <c r="R309" s="328" t="e">
        <f t="shared" si="85"/>
        <v>#DIV/0!</v>
      </c>
      <c r="S309" s="328" t="e">
        <f t="shared" si="86"/>
        <v>#DIV/0!</v>
      </c>
      <c r="T309" s="328" t="e">
        <f t="shared" si="87"/>
        <v>#DIV/0!</v>
      </c>
      <c r="U309" s="328" t="e">
        <f t="shared" si="88"/>
        <v>#DIV/0!</v>
      </c>
      <c r="V309" s="347" t="e">
        <f t="array" ref="V309">MMULT(MMULT(L309:U309,qinvR_),TRANSPOSE(L309:U309))</f>
        <v>#NAME?</v>
      </c>
      <c r="W309" s="328" t="e">
        <f t="shared" si="75"/>
        <v>#DIV/0!</v>
      </c>
      <c r="X309" s="324" t="e">
        <f t="shared" si="81"/>
        <v>#DIV/0!</v>
      </c>
      <c r="Y309" s="324" t="e">
        <f t="shared" si="82"/>
        <v>#NAME?</v>
      </c>
    </row>
    <row r="310" spans="1:25" x14ac:dyDescent="0.2">
      <c r="A310" s="327">
        <f t="shared" si="76"/>
        <v>304</v>
      </c>
      <c r="L310" s="347" t="e">
        <f t="shared" si="77"/>
        <v>#DIV/0!</v>
      </c>
      <c r="M310" s="328" t="e">
        <f t="shared" si="78"/>
        <v>#DIV/0!</v>
      </c>
      <c r="N310" s="328" t="e">
        <f t="shared" si="79"/>
        <v>#DIV/0!</v>
      </c>
      <c r="O310" s="328" t="e">
        <f t="shared" si="80"/>
        <v>#DIV/0!</v>
      </c>
      <c r="P310" s="328" t="e">
        <f t="shared" si="83"/>
        <v>#DIV/0!</v>
      </c>
      <c r="Q310" s="328" t="e">
        <f t="shared" si="84"/>
        <v>#DIV/0!</v>
      </c>
      <c r="R310" s="328" t="e">
        <f t="shared" si="85"/>
        <v>#DIV/0!</v>
      </c>
      <c r="S310" s="328" t="e">
        <f t="shared" si="86"/>
        <v>#DIV/0!</v>
      </c>
      <c r="T310" s="328" t="e">
        <f t="shared" si="87"/>
        <v>#DIV/0!</v>
      </c>
      <c r="U310" s="328" t="e">
        <f t="shared" si="88"/>
        <v>#DIV/0!</v>
      </c>
      <c r="V310" s="347" t="e">
        <f t="array" ref="V310">MMULT(MMULT(L310:U310,qinvR_),TRANSPOSE(L310:U310))</f>
        <v>#NAME?</v>
      </c>
      <c r="W310" s="328" t="e">
        <f t="shared" si="75"/>
        <v>#DIV/0!</v>
      </c>
      <c r="X310" s="324" t="e">
        <f t="shared" si="81"/>
        <v>#DIV/0!</v>
      </c>
      <c r="Y310" s="324" t="e">
        <f t="shared" si="82"/>
        <v>#NAME?</v>
      </c>
    </row>
    <row r="311" spans="1:25" x14ac:dyDescent="0.2">
      <c r="A311" s="327">
        <f t="shared" si="76"/>
        <v>305</v>
      </c>
      <c r="L311" s="347" t="e">
        <f t="shared" si="77"/>
        <v>#DIV/0!</v>
      </c>
      <c r="M311" s="328" t="e">
        <f t="shared" si="78"/>
        <v>#DIV/0!</v>
      </c>
      <c r="N311" s="328" t="e">
        <f t="shared" si="79"/>
        <v>#DIV/0!</v>
      </c>
      <c r="O311" s="328" t="e">
        <f t="shared" si="80"/>
        <v>#DIV/0!</v>
      </c>
      <c r="P311" s="328" t="e">
        <f t="shared" si="83"/>
        <v>#DIV/0!</v>
      </c>
      <c r="Q311" s="328" t="e">
        <f t="shared" si="84"/>
        <v>#DIV/0!</v>
      </c>
      <c r="R311" s="328" t="e">
        <f t="shared" si="85"/>
        <v>#DIV/0!</v>
      </c>
      <c r="S311" s="328" t="e">
        <f t="shared" si="86"/>
        <v>#DIV/0!</v>
      </c>
      <c r="T311" s="328" t="e">
        <f t="shared" si="87"/>
        <v>#DIV/0!</v>
      </c>
      <c r="U311" s="328" t="e">
        <f t="shared" si="88"/>
        <v>#DIV/0!</v>
      </c>
      <c r="V311" s="347" t="e">
        <f t="array" ref="V311">MMULT(MMULT(L311:U311,qinvR_),TRANSPOSE(L311:U311))</f>
        <v>#NAME?</v>
      </c>
      <c r="W311" s="328" t="e">
        <f t="shared" si="75"/>
        <v>#DIV/0!</v>
      </c>
      <c r="X311" s="324" t="e">
        <f t="shared" si="81"/>
        <v>#DIV/0!</v>
      </c>
      <c r="Y311" s="324" t="e">
        <f t="shared" si="82"/>
        <v>#NAME?</v>
      </c>
    </row>
    <row r="312" spans="1:25" x14ac:dyDescent="0.2">
      <c r="A312" s="327">
        <f t="shared" si="76"/>
        <v>306</v>
      </c>
      <c r="L312" s="347" t="e">
        <f t="shared" si="77"/>
        <v>#DIV/0!</v>
      </c>
      <c r="M312" s="328" t="e">
        <f t="shared" si="78"/>
        <v>#DIV/0!</v>
      </c>
      <c r="N312" s="328" t="e">
        <f t="shared" si="79"/>
        <v>#DIV/0!</v>
      </c>
      <c r="O312" s="328" t="e">
        <f t="shared" si="80"/>
        <v>#DIV/0!</v>
      </c>
      <c r="P312" s="328" t="e">
        <f t="shared" si="83"/>
        <v>#DIV/0!</v>
      </c>
      <c r="Q312" s="328" t="e">
        <f t="shared" si="84"/>
        <v>#DIV/0!</v>
      </c>
      <c r="R312" s="328" t="e">
        <f t="shared" si="85"/>
        <v>#DIV/0!</v>
      </c>
      <c r="S312" s="328" t="e">
        <f t="shared" si="86"/>
        <v>#DIV/0!</v>
      </c>
      <c r="T312" s="328" t="e">
        <f t="shared" si="87"/>
        <v>#DIV/0!</v>
      </c>
      <c r="U312" s="328" t="e">
        <f t="shared" si="88"/>
        <v>#DIV/0!</v>
      </c>
      <c r="V312" s="347" t="e">
        <f t="array" ref="V312">MMULT(MMULT(L312:U312,qinvR_),TRANSPOSE(L312:U312))</f>
        <v>#NAME?</v>
      </c>
      <c r="W312" s="328" t="e">
        <f t="shared" si="75"/>
        <v>#DIV/0!</v>
      </c>
      <c r="X312" s="324" t="e">
        <f t="shared" si="81"/>
        <v>#DIV/0!</v>
      </c>
      <c r="Y312" s="324" t="e">
        <f t="shared" si="82"/>
        <v>#NAME?</v>
      </c>
    </row>
    <row r="313" spans="1:25" x14ac:dyDescent="0.2">
      <c r="A313" s="327">
        <f t="shared" si="76"/>
        <v>307</v>
      </c>
      <c r="L313" s="347" t="e">
        <f t="shared" si="77"/>
        <v>#DIV/0!</v>
      </c>
      <c r="M313" s="328" t="e">
        <f t="shared" si="78"/>
        <v>#DIV/0!</v>
      </c>
      <c r="N313" s="328" t="e">
        <f t="shared" si="79"/>
        <v>#DIV/0!</v>
      </c>
      <c r="O313" s="328" t="e">
        <f t="shared" si="80"/>
        <v>#DIV/0!</v>
      </c>
      <c r="P313" s="328" t="e">
        <f t="shared" si="83"/>
        <v>#DIV/0!</v>
      </c>
      <c r="Q313" s="328" t="e">
        <f t="shared" si="84"/>
        <v>#DIV/0!</v>
      </c>
      <c r="R313" s="328" t="e">
        <f t="shared" si="85"/>
        <v>#DIV/0!</v>
      </c>
      <c r="S313" s="328" t="e">
        <f t="shared" si="86"/>
        <v>#DIV/0!</v>
      </c>
      <c r="T313" s="328" t="e">
        <f t="shared" si="87"/>
        <v>#DIV/0!</v>
      </c>
      <c r="U313" s="328" t="e">
        <f t="shared" si="88"/>
        <v>#DIV/0!</v>
      </c>
      <c r="V313" s="347" t="e">
        <f t="array" ref="V313">MMULT(MMULT(L313:U313,qinvR_),TRANSPOSE(L313:U313))</f>
        <v>#NAME?</v>
      </c>
      <c r="W313" s="328" t="e">
        <f t="shared" si="75"/>
        <v>#DIV/0!</v>
      </c>
      <c r="X313" s="324" t="e">
        <f t="shared" si="81"/>
        <v>#DIV/0!</v>
      </c>
      <c r="Y313" s="324" t="e">
        <f t="shared" si="82"/>
        <v>#NAME?</v>
      </c>
    </row>
    <row r="314" spans="1:25" x14ac:dyDescent="0.2">
      <c r="A314" s="327">
        <f t="shared" si="76"/>
        <v>308</v>
      </c>
      <c r="L314" s="347" t="e">
        <f t="shared" si="77"/>
        <v>#DIV/0!</v>
      </c>
      <c r="M314" s="328" t="e">
        <f t="shared" si="78"/>
        <v>#DIV/0!</v>
      </c>
      <c r="N314" s="328" t="e">
        <f t="shared" si="79"/>
        <v>#DIV/0!</v>
      </c>
      <c r="O314" s="328" t="e">
        <f t="shared" si="80"/>
        <v>#DIV/0!</v>
      </c>
      <c r="P314" s="328" t="e">
        <f t="shared" si="83"/>
        <v>#DIV/0!</v>
      </c>
      <c r="Q314" s="328" t="e">
        <f t="shared" si="84"/>
        <v>#DIV/0!</v>
      </c>
      <c r="R314" s="328" t="e">
        <f t="shared" si="85"/>
        <v>#DIV/0!</v>
      </c>
      <c r="S314" s="328" t="e">
        <f t="shared" si="86"/>
        <v>#DIV/0!</v>
      </c>
      <c r="T314" s="328" t="e">
        <f t="shared" si="87"/>
        <v>#DIV/0!</v>
      </c>
      <c r="U314" s="328" t="e">
        <f t="shared" si="88"/>
        <v>#DIV/0!</v>
      </c>
      <c r="V314" s="347" t="e">
        <f t="array" ref="V314">MMULT(MMULT(L314:U314,qinvR_),TRANSPOSE(L314:U314))</f>
        <v>#NAME?</v>
      </c>
      <c r="W314" s="328" t="e">
        <f t="shared" si="75"/>
        <v>#DIV/0!</v>
      </c>
      <c r="X314" s="324" t="e">
        <f t="shared" si="81"/>
        <v>#DIV/0!</v>
      </c>
      <c r="Y314" s="324" t="e">
        <f t="shared" si="82"/>
        <v>#NAME?</v>
      </c>
    </row>
    <row r="315" spans="1:25" x14ac:dyDescent="0.2">
      <c r="A315" s="327">
        <f t="shared" si="76"/>
        <v>309</v>
      </c>
      <c r="L315" s="347" t="e">
        <f t="shared" si="77"/>
        <v>#DIV/0!</v>
      </c>
      <c r="M315" s="328" t="e">
        <f t="shared" si="78"/>
        <v>#DIV/0!</v>
      </c>
      <c r="N315" s="328" t="e">
        <f t="shared" si="79"/>
        <v>#DIV/0!</v>
      </c>
      <c r="O315" s="328" t="e">
        <f t="shared" si="80"/>
        <v>#DIV/0!</v>
      </c>
      <c r="P315" s="328" t="e">
        <f t="shared" si="83"/>
        <v>#DIV/0!</v>
      </c>
      <c r="Q315" s="328" t="e">
        <f t="shared" si="84"/>
        <v>#DIV/0!</v>
      </c>
      <c r="R315" s="328" t="e">
        <f t="shared" si="85"/>
        <v>#DIV/0!</v>
      </c>
      <c r="S315" s="328" t="e">
        <f t="shared" si="86"/>
        <v>#DIV/0!</v>
      </c>
      <c r="T315" s="328" t="e">
        <f t="shared" si="87"/>
        <v>#DIV/0!</v>
      </c>
      <c r="U315" s="328" t="e">
        <f t="shared" si="88"/>
        <v>#DIV/0!</v>
      </c>
      <c r="V315" s="347" t="e">
        <f t="array" ref="V315">MMULT(MMULT(L315:U315,qinvR_),TRANSPOSE(L315:U315))</f>
        <v>#NAME?</v>
      </c>
      <c r="W315" s="328" t="e">
        <f t="shared" si="75"/>
        <v>#DIV/0!</v>
      </c>
      <c r="X315" s="324" t="e">
        <f t="shared" si="81"/>
        <v>#DIV/0!</v>
      </c>
      <c r="Y315" s="324" t="e">
        <f t="shared" si="82"/>
        <v>#NAME?</v>
      </c>
    </row>
    <row r="316" spans="1:25" x14ac:dyDescent="0.2">
      <c r="A316" s="327">
        <f t="shared" si="76"/>
        <v>310</v>
      </c>
      <c r="L316" s="347" t="e">
        <f t="shared" si="77"/>
        <v>#DIV/0!</v>
      </c>
      <c r="M316" s="328" t="e">
        <f t="shared" si="78"/>
        <v>#DIV/0!</v>
      </c>
      <c r="N316" s="328" t="e">
        <f t="shared" si="79"/>
        <v>#DIV/0!</v>
      </c>
      <c r="O316" s="328" t="e">
        <f t="shared" si="80"/>
        <v>#DIV/0!</v>
      </c>
      <c r="P316" s="328" t="e">
        <f t="shared" si="83"/>
        <v>#DIV/0!</v>
      </c>
      <c r="Q316" s="328" t="e">
        <f t="shared" si="84"/>
        <v>#DIV/0!</v>
      </c>
      <c r="R316" s="328" t="e">
        <f t="shared" si="85"/>
        <v>#DIV/0!</v>
      </c>
      <c r="S316" s="328" t="e">
        <f t="shared" si="86"/>
        <v>#DIV/0!</v>
      </c>
      <c r="T316" s="328" t="e">
        <f t="shared" si="87"/>
        <v>#DIV/0!</v>
      </c>
      <c r="U316" s="328" t="e">
        <f t="shared" si="88"/>
        <v>#DIV/0!</v>
      </c>
      <c r="V316" s="347" t="e">
        <f t="array" ref="V316">MMULT(MMULT(L316:U316,qinvR_),TRANSPOSE(L316:U316))</f>
        <v>#NAME?</v>
      </c>
      <c r="W316" s="328" t="e">
        <f t="shared" si="75"/>
        <v>#DIV/0!</v>
      </c>
      <c r="X316" s="324" t="e">
        <f t="shared" si="81"/>
        <v>#DIV/0!</v>
      </c>
      <c r="Y316" s="324" t="e">
        <f t="shared" si="82"/>
        <v>#NAME?</v>
      </c>
    </row>
    <row r="317" spans="1:25" x14ac:dyDescent="0.2">
      <c r="A317" s="327">
        <f t="shared" si="76"/>
        <v>311</v>
      </c>
      <c r="L317" s="347" t="e">
        <f t="shared" si="77"/>
        <v>#DIV/0!</v>
      </c>
      <c r="M317" s="328" t="e">
        <f t="shared" si="78"/>
        <v>#DIV/0!</v>
      </c>
      <c r="N317" s="328" t="e">
        <f t="shared" si="79"/>
        <v>#DIV/0!</v>
      </c>
      <c r="O317" s="328" t="e">
        <f t="shared" si="80"/>
        <v>#DIV/0!</v>
      </c>
      <c r="P317" s="328" t="e">
        <f t="shared" si="83"/>
        <v>#DIV/0!</v>
      </c>
      <c r="Q317" s="328" t="e">
        <f t="shared" si="84"/>
        <v>#DIV/0!</v>
      </c>
      <c r="R317" s="328" t="e">
        <f t="shared" si="85"/>
        <v>#DIV/0!</v>
      </c>
      <c r="S317" s="328" t="e">
        <f t="shared" si="86"/>
        <v>#DIV/0!</v>
      </c>
      <c r="T317" s="328" t="e">
        <f t="shared" si="87"/>
        <v>#DIV/0!</v>
      </c>
      <c r="U317" s="328" t="e">
        <f t="shared" si="88"/>
        <v>#DIV/0!</v>
      </c>
      <c r="V317" s="347" t="e">
        <f t="array" ref="V317">MMULT(MMULT(L317:U317,qinvR_),TRANSPOSE(L317:U317))</f>
        <v>#NAME?</v>
      </c>
      <c r="W317" s="328" t="e">
        <f t="shared" si="75"/>
        <v>#DIV/0!</v>
      </c>
      <c r="X317" s="324" t="e">
        <f t="shared" si="81"/>
        <v>#DIV/0!</v>
      </c>
      <c r="Y317" s="324" t="e">
        <f t="shared" si="82"/>
        <v>#NAME?</v>
      </c>
    </row>
    <row r="318" spans="1:25" x14ac:dyDescent="0.2">
      <c r="A318" s="327">
        <f t="shared" si="76"/>
        <v>312</v>
      </c>
      <c r="L318" s="347" t="e">
        <f t="shared" si="77"/>
        <v>#DIV/0!</v>
      </c>
      <c r="M318" s="328" t="e">
        <f t="shared" si="78"/>
        <v>#DIV/0!</v>
      </c>
      <c r="N318" s="328" t="e">
        <f t="shared" si="79"/>
        <v>#DIV/0!</v>
      </c>
      <c r="O318" s="328" t="e">
        <f t="shared" si="80"/>
        <v>#DIV/0!</v>
      </c>
      <c r="P318" s="328" t="e">
        <f t="shared" si="83"/>
        <v>#DIV/0!</v>
      </c>
      <c r="Q318" s="328" t="e">
        <f t="shared" si="84"/>
        <v>#DIV/0!</v>
      </c>
      <c r="R318" s="328" t="e">
        <f t="shared" si="85"/>
        <v>#DIV/0!</v>
      </c>
      <c r="S318" s="328" t="e">
        <f t="shared" si="86"/>
        <v>#DIV/0!</v>
      </c>
      <c r="T318" s="328" t="e">
        <f t="shared" si="87"/>
        <v>#DIV/0!</v>
      </c>
      <c r="U318" s="328" t="e">
        <f t="shared" si="88"/>
        <v>#DIV/0!</v>
      </c>
      <c r="V318" s="347" t="e">
        <f t="array" ref="V318">MMULT(MMULT(L318:U318,qinvR_),TRANSPOSE(L318:U318))</f>
        <v>#NAME?</v>
      </c>
      <c r="W318" s="328" t="e">
        <f t="shared" si="75"/>
        <v>#DIV/0!</v>
      </c>
      <c r="X318" s="324" t="e">
        <f t="shared" si="81"/>
        <v>#DIV/0!</v>
      </c>
      <c r="Y318" s="324" t="e">
        <f t="shared" si="82"/>
        <v>#NAME?</v>
      </c>
    </row>
    <row r="319" spans="1:25" x14ac:dyDescent="0.2">
      <c r="A319" s="327">
        <f t="shared" si="76"/>
        <v>313</v>
      </c>
      <c r="L319" s="347" t="e">
        <f t="shared" si="77"/>
        <v>#DIV/0!</v>
      </c>
      <c r="M319" s="328" t="e">
        <f t="shared" si="78"/>
        <v>#DIV/0!</v>
      </c>
      <c r="N319" s="328" t="e">
        <f t="shared" si="79"/>
        <v>#DIV/0!</v>
      </c>
      <c r="O319" s="328" t="e">
        <f t="shared" si="80"/>
        <v>#DIV/0!</v>
      </c>
      <c r="P319" s="328" t="e">
        <f t="shared" si="83"/>
        <v>#DIV/0!</v>
      </c>
      <c r="Q319" s="328" t="e">
        <f t="shared" si="84"/>
        <v>#DIV/0!</v>
      </c>
      <c r="R319" s="328" t="e">
        <f t="shared" si="85"/>
        <v>#DIV/0!</v>
      </c>
      <c r="S319" s="328" t="e">
        <f t="shared" si="86"/>
        <v>#DIV/0!</v>
      </c>
      <c r="T319" s="328" t="e">
        <f t="shared" si="87"/>
        <v>#DIV/0!</v>
      </c>
      <c r="U319" s="328" t="e">
        <f t="shared" si="88"/>
        <v>#DIV/0!</v>
      </c>
      <c r="V319" s="347" t="e">
        <f t="array" ref="V319">MMULT(MMULT(L319:U319,qinvR_),TRANSPOSE(L319:U319))</f>
        <v>#NAME?</v>
      </c>
      <c r="W319" s="328" t="e">
        <f t="shared" si="75"/>
        <v>#DIV/0!</v>
      </c>
      <c r="X319" s="324" t="e">
        <f t="shared" si="81"/>
        <v>#DIV/0!</v>
      </c>
      <c r="Y319" s="324" t="e">
        <f t="shared" si="82"/>
        <v>#NAME?</v>
      </c>
    </row>
    <row r="320" spans="1:25" x14ac:dyDescent="0.2">
      <c r="A320" s="327">
        <f t="shared" si="76"/>
        <v>314</v>
      </c>
      <c r="L320" s="347" t="e">
        <f t="shared" si="77"/>
        <v>#DIV/0!</v>
      </c>
      <c r="M320" s="328" t="e">
        <f t="shared" si="78"/>
        <v>#DIV/0!</v>
      </c>
      <c r="N320" s="328" t="e">
        <f t="shared" si="79"/>
        <v>#DIV/0!</v>
      </c>
      <c r="O320" s="328" t="e">
        <f t="shared" si="80"/>
        <v>#DIV/0!</v>
      </c>
      <c r="P320" s="328" t="e">
        <f t="shared" si="83"/>
        <v>#DIV/0!</v>
      </c>
      <c r="Q320" s="328" t="e">
        <f t="shared" si="84"/>
        <v>#DIV/0!</v>
      </c>
      <c r="R320" s="328" t="e">
        <f t="shared" si="85"/>
        <v>#DIV/0!</v>
      </c>
      <c r="S320" s="328" t="e">
        <f t="shared" si="86"/>
        <v>#DIV/0!</v>
      </c>
      <c r="T320" s="328" t="e">
        <f t="shared" si="87"/>
        <v>#DIV/0!</v>
      </c>
      <c r="U320" s="328" t="e">
        <f t="shared" si="88"/>
        <v>#DIV/0!</v>
      </c>
      <c r="V320" s="347" t="e">
        <f t="array" ref="V320">MMULT(MMULT(L320:U320,qinvR_),TRANSPOSE(L320:U320))</f>
        <v>#NAME?</v>
      </c>
      <c r="W320" s="328" t="e">
        <f t="shared" si="75"/>
        <v>#DIV/0!</v>
      </c>
      <c r="X320" s="324" t="e">
        <f t="shared" si="81"/>
        <v>#DIV/0!</v>
      </c>
      <c r="Y320" s="324" t="e">
        <f t="shared" si="82"/>
        <v>#NAME?</v>
      </c>
    </row>
    <row r="321" spans="1:25" x14ac:dyDescent="0.2">
      <c r="A321" s="327">
        <f t="shared" si="76"/>
        <v>315</v>
      </c>
      <c r="L321" s="347" t="e">
        <f t="shared" si="77"/>
        <v>#DIV/0!</v>
      </c>
      <c r="M321" s="328" t="e">
        <f t="shared" si="78"/>
        <v>#DIV/0!</v>
      </c>
      <c r="N321" s="328" t="e">
        <f t="shared" si="79"/>
        <v>#DIV/0!</v>
      </c>
      <c r="O321" s="328" t="e">
        <f t="shared" si="80"/>
        <v>#DIV/0!</v>
      </c>
      <c r="P321" s="328" t="e">
        <f t="shared" si="83"/>
        <v>#DIV/0!</v>
      </c>
      <c r="Q321" s="328" t="e">
        <f t="shared" si="84"/>
        <v>#DIV/0!</v>
      </c>
      <c r="R321" s="328" t="e">
        <f t="shared" si="85"/>
        <v>#DIV/0!</v>
      </c>
      <c r="S321" s="328" t="e">
        <f t="shared" si="86"/>
        <v>#DIV/0!</v>
      </c>
      <c r="T321" s="328" t="e">
        <f t="shared" si="87"/>
        <v>#DIV/0!</v>
      </c>
      <c r="U321" s="328" t="e">
        <f t="shared" si="88"/>
        <v>#DIV/0!</v>
      </c>
      <c r="V321" s="347" t="e">
        <f t="array" ref="V321">MMULT(MMULT(L321:U321,qinvR_),TRANSPOSE(L321:U321))</f>
        <v>#NAME?</v>
      </c>
      <c r="W321" s="328" t="e">
        <f t="shared" si="75"/>
        <v>#DIV/0!</v>
      </c>
      <c r="X321" s="324" t="e">
        <f t="shared" si="81"/>
        <v>#DIV/0!</v>
      </c>
      <c r="Y321" s="324" t="e">
        <f t="shared" si="82"/>
        <v>#NAME?</v>
      </c>
    </row>
    <row r="322" spans="1:25" x14ac:dyDescent="0.2">
      <c r="A322" s="327">
        <f t="shared" si="76"/>
        <v>316</v>
      </c>
      <c r="L322" s="347" t="e">
        <f t="shared" si="77"/>
        <v>#DIV/0!</v>
      </c>
      <c r="M322" s="328" t="e">
        <f t="shared" si="78"/>
        <v>#DIV/0!</v>
      </c>
      <c r="N322" s="328" t="e">
        <f t="shared" si="79"/>
        <v>#DIV/0!</v>
      </c>
      <c r="O322" s="328" t="e">
        <f t="shared" si="80"/>
        <v>#DIV/0!</v>
      </c>
      <c r="P322" s="328" t="e">
        <f t="shared" si="83"/>
        <v>#DIV/0!</v>
      </c>
      <c r="Q322" s="328" t="e">
        <f t="shared" si="84"/>
        <v>#DIV/0!</v>
      </c>
      <c r="R322" s="328" t="e">
        <f t="shared" si="85"/>
        <v>#DIV/0!</v>
      </c>
      <c r="S322" s="328" t="e">
        <f t="shared" si="86"/>
        <v>#DIV/0!</v>
      </c>
      <c r="T322" s="328" t="e">
        <f t="shared" si="87"/>
        <v>#DIV/0!</v>
      </c>
      <c r="U322" s="328" t="e">
        <f t="shared" si="88"/>
        <v>#DIV/0!</v>
      </c>
      <c r="V322" s="347" t="e">
        <f t="array" ref="V322">MMULT(MMULT(L322:U322,qinvR_),TRANSPOSE(L322:U322))</f>
        <v>#NAME?</v>
      </c>
      <c r="W322" s="328" t="e">
        <f t="shared" si="75"/>
        <v>#DIV/0!</v>
      </c>
      <c r="X322" s="324" t="e">
        <f t="shared" si="81"/>
        <v>#DIV/0!</v>
      </c>
      <c r="Y322" s="324" t="e">
        <f t="shared" si="82"/>
        <v>#NAME?</v>
      </c>
    </row>
    <row r="323" spans="1:25" x14ac:dyDescent="0.2">
      <c r="A323" s="327">
        <f t="shared" si="76"/>
        <v>317</v>
      </c>
      <c r="L323" s="347" t="e">
        <f t="shared" si="77"/>
        <v>#DIV/0!</v>
      </c>
      <c r="M323" s="328" t="e">
        <f t="shared" si="78"/>
        <v>#DIV/0!</v>
      </c>
      <c r="N323" s="328" t="e">
        <f t="shared" si="79"/>
        <v>#DIV/0!</v>
      </c>
      <c r="O323" s="328" t="e">
        <f t="shared" si="80"/>
        <v>#DIV/0!</v>
      </c>
      <c r="P323" s="328" t="e">
        <f t="shared" si="83"/>
        <v>#DIV/0!</v>
      </c>
      <c r="Q323" s="328" t="e">
        <f t="shared" si="84"/>
        <v>#DIV/0!</v>
      </c>
      <c r="R323" s="328" t="e">
        <f t="shared" si="85"/>
        <v>#DIV/0!</v>
      </c>
      <c r="S323" s="328" t="e">
        <f t="shared" si="86"/>
        <v>#DIV/0!</v>
      </c>
      <c r="T323" s="328" t="e">
        <f t="shared" si="87"/>
        <v>#DIV/0!</v>
      </c>
      <c r="U323" s="328" t="e">
        <f t="shared" si="88"/>
        <v>#DIV/0!</v>
      </c>
      <c r="V323" s="347" t="e">
        <f t="array" ref="V323">MMULT(MMULT(L323:U323,qinvR_),TRANSPOSE(L323:U323))</f>
        <v>#NAME?</v>
      </c>
      <c r="W323" s="328" t="e">
        <f t="shared" si="75"/>
        <v>#DIV/0!</v>
      </c>
      <c r="X323" s="324" t="e">
        <f t="shared" si="81"/>
        <v>#DIV/0!</v>
      </c>
      <c r="Y323" s="324" t="e">
        <f t="shared" si="82"/>
        <v>#NAME?</v>
      </c>
    </row>
    <row r="324" spans="1:25" x14ac:dyDescent="0.2">
      <c r="A324" s="327">
        <f t="shared" si="76"/>
        <v>318</v>
      </c>
      <c r="L324" s="347" t="e">
        <f t="shared" si="77"/>
        <v>#DIV/0!</v>
      </c>
      <c r="M324" s="328" t="e">
        <f t="shared" si="78"/>
        <v>#DIV/0!</v>
      </c>
      <c r="N324" s="328" t="e">
        <f t="shared" si="79"/>
        <v>#DIV/0!</v>
      </c>
      <c r="O324" s="328" t="e">
        <f t="shared" si="80"/>
        <v>#DIV/0!</v>
      </c>
      <c r="P324" s="328" t="e">
        <f t="shared" si="83"/>
        <v>#DIV/0!</v>
      </c>
      <c r="Q324" s="328" t="e">
        <f t="shared" si="84"/>
        <v>#DIV/0!</v>
      </c>
      <c r="R324" s="328" t="e">
        <f t="shared" si="85"/>
        <v>#DIV/0!</v>
      </c>
      <c r="S324" s="328" t="e">
        <f t="shared" si="86"/>
        <v>#DIV/0!</v>
      </c>
      <c r="T324" s="328" t="e">
        <f t="shared" si="87"/>
        <v>#DIV/0!</v>
      </c>
      <c r="U324" s="328" t="e">
        <f t="shared" si="88"/>
        <v>#DIV/0!</v>
      </c>
      <c r="V324" s="347" t="e">
        <f t="array" ref="V324">MMULT(MMULT(L324:U324,qinvR_),TRANSPOSE(L324:U324))</f>
        <v>#NAME?</v>
      </c>
      <c r="W324" s="328" t="e">
        <f t="shared" si="75"/>
        <v>#DIV/0!</v>
      </c>
      <c r="X324" s="324" t="e">
        <f t="shared" si="81"/>
        <v>#DIV/0!</v>
      </c>
      <c r="Y324" s="324" t="e">
        <f t="shared" si="82"/>
        <v>#NAME?</v>
      </c>
    </row>
    <row r="325" spans="1:25" x14ac:dyDescent="0.2">
      <c r="A325" s="327">
        <f t="shared" si="76"/>
        <v>319</v>
      </c>
      <c r="L325" s="347" t="e">
        <f t="shared" si="77"/>
        <v>#DIV/0!</v>
      </c>
      <c r="M325" s="328" t="e">
        <f t="shared" si="78"/>
        <v>#DIV/0!</v>
      </c>
      <c r="N325" s="328" t="e">
        <f t="shared" si="79"/>
        <v>#DIV/0!</v>
      </c>
      <c r="O325" s="328" t="e">
        <f t="shared" si="80"/>
        <v>#DIV/0!</v>
      </c>
      <c r="P325" s="328" t="e">
        <f t="shared" si="83"/>
        <v>#DIV/0!</v>
      </c>
      <c r="Q325" s="328" t="e">
        <f t="shared" si="84"/>
        <v>#DIV/0!</v>
      </c>
      <c r="R325" s="328" t="e">
        <f t="shared" si="85"/>
        <v>#DIV/0!</v>
      </c>
      <c r="S325" s="328" t="e">
        <f t="shared" si="86"/>
        <v>#DIV/0!</v>
      </c>
      <c r="T325" s="328" t="e">
        <f t="shared" si="87"/>
        <v>#DIV/0!</v>
      </c>
      <c r="U325" s="328" t="e">
        <f t="shared" si="88"/>
        <v>#DIV/0!</v>
      </c>
      <c r="V325" s="347" t="e">
        <f t="array" ref="V325">MMULT(MMULT(L325:U325,qinvR_),TRANSPOSE(L325:U325))</f>
        <v>#NAME?</v>
      </c>
      <c r="W325" s="328" t="e">
        <f t="shared" si="75"/>
        <v>#DIV/0!</v>
      </c>
      <c r="X325" s="324" t="e">
        <f t="shared" si="81"/>
        <v>#DIV/0!</v>
      </c>
      <c r="Y325" s="324" t="e">
        <f t="shared" si="82"/>
        <v>#NAME?</v>
      </c>
    </row>
    <row r="326" spans="1:25" x14ac:dyDescent="0.2">
      <c r="A326" s="327">
        <f t="shared" si="76"/>
        <v>320</v>
      </c>
      <c r="L326" s="347" t="e">
        <f t="shared" si="77"/>
        <v>#DIV/0!</v>
      </c>
      <c r="M326" s="328" t="e">
        <f t="shared" si="78"/>
        <v>#DIV/0!</v>
      </c>
      <c r="N326" s="328" t="e">
        <f t="shared" si="79"/>
        <v>#DIV/0!</v>
      </c>
      <c r="O326" s="328" t="e">
        <f t="shared" si="80"/>
        <v>#DIV/0!</v>
      </c>
      <c r="P326" s="328" t="e">
        <f t="shared" si="83"/>
        <v>#DIV/0!</v>
      </c>
      <c r="Q326" s="328" t="e">
        <f t="shared" si="84"/>
        <v>#DIV/0!</v>
      </c>
      <c r="R326" s="328" t="e">
        <f t="shared" si="85"/>
        <v>#DIV/0!</v>
      </c>
      <c r="S326" s="328" t="e">
        <f t="shared" si="86"/>
        <v>#DIV/0!</v>
      </c>
      <c r="T326" s="328" t="e">
        <f t="shared" si="87"/>
        <v>#DIV/0!</v>
      </c>
      <c r="U326" s="328" t="e">
        <f t="shared" si="88"/>
        <v>#DIV/0!</v>
      </c>
      <c r="V326" s="347" t="e">
        <f t="array" ref="V326">MMULT(MMULT(L326:U326,qinvR_),TRANSPOSE(L326:U326))</f>
        <v>#NAME?</v>
      </c>
      <c r="W326" s="328" t="e">
        <f t="shared" si="75"/>
        <v>#DIV/0!</v>
      </c>
      <c r="X326" s="324" t="e">
        <f t="shared" si="81"/>
        <v>#DIV/0!</v>
      </c>
      <c r="Y326" s="324" t="e">
        <f t="shared" si="82"/>
        <v>#NAME?</v>
      </c>
    </row>
    <row r="327" spans="1:25" x14ac:dyDescent="0.2">
      <c r="A327" s="327">
        <f t="shared" si="76"/>
        <v>321</v>
      </c>
      <c r="L327" s="347" t="e">
        <f t="shared" si="77"/>
        <v>#DIV/0!</v>
      </c>
      <c r="M327" s="328" t="e">
        <f t="shared" si="78"/>
        <v>#DIV/0!</v>
      </c>
      <c r="N327" s="328" t="e">
        <f t="shared" si="79"/>
        <v>#DIV/0!</v>
      </c>
      <c r="O327" s="328" t="e">
        <f t="shared" si="80"/>
        <v>#DIV/0!</v>
      </c>
      <c r="P327" s="328" t="e">
        <f t="shared" si="83"/>
        <v>#DIV/0!</v>
      </c>
      <c r="Q327" s="328" t="e">
        <f t="shared" si="84"/>
        <v>#DIV/0!</v>
      </c>
      <c r="R327" s="328" t="e">
        <f t="shared" si="85"/>
        <v>#DIV/0!</v>
      </c>
      <c r="S327" s="328" t="e">
        <f t="shared" si="86"/>
        <v>#DIV/0!</v>
      </c>
      <c r="T327" s="328" t="e">
        <f t="shared" si="87"/>
        <v>#DIV/0!</v>
      </c>
      <c r="U327" s="328" t="e">
        <f t="shared" si="88"/>
        <v>#DIV/0!</v>
      </c>
      <c r="V327" s="347" t="e">
        <f t="array" ref="V327">MMULT(MMULT(L327:U327,qinvR_),TRANSPOSE(L327:U327))</f>
        <v>#NAME?</v>
      </c>
      <c r="W327" s="328" t="e">
        <f t="shared" ref="W327:W356" si="89">(A327-0.5)/qN_</f>
        <v>#DIV/0!</v>
      </c>
      <c r="X327" s="324" t="e">
        <f t="shared" si="81"/>
        <v>#DIV/0!</v>
      </c>
      <c r="Y327" s="324" t="e">
        <f t="shared" si="82"/>
        <v>#NAME?</v>
      </c>
    </row>
    <row r="328" spans="1:25" x14ac:dyDescent="0.2">
      <c r="A328" s="327">
        <f t="shared" si="76"/>
        <v>322</v>
      </c>
      <c r="L328" s="347" t="e">
        <f t="shared" si="77"/>
        <v>#DIV/0!</v>
      </c>
      <c r="M328" s="328" t="e">
        <f t="shared" si="78"/>
        <v>#DIV/0!</v>
      </c>
      <c r="N328" s="328" t="e">
        <f t="shared" si="79"/>
        <v>#DIV/0!</v>
      </c>
      <c r="O328" s="328" t="e">
        <f t="shared" si="80"/>
        <v>#DIV/0!</v>
      </c>
      <c r="P328" s="328" t="e">
        <f t="shared" si="83"/>
        <v>#DIV/0!</v>
      </c>
      <c r="Q328" s="328" t="e">
        <f t="shared" si="84"/>
        <v>#DIV/0!</v>
      </c>
      <c r="R328" s="328" t="e">
        <f t="shared" si="85"/>
        <v>#DIV/0!</v>
      </c>
      <c r="S328" s="328" t="e">
        <f t="shared" si="86"/>
        <v>#DIV/0!</v>
      </c>
      <c r="T328" s="328" t="e">
        <f t="shared" si="87"/>
        <v>#DIV/0!</v>
      </c>
      <c r="U328" s="328" t="e">
        <f t="shared" si="88"/>
        <v>#DIV/0!</v>
      </c>
      <c r="V328" s="347" t="e">
        <f t="array" ref="V328">MMULT(MMULT(L328:U328,qinvR_),TRANSPOSE(L328:U328))</f>
        <v>#NAME?</v>
      </c>
      <c r="W328" s="328" t="e">
        <f t="shared" si="89"/>
        <v>#DIV/0!</v>
      </c>
      <c r="X328" s="324" t="e">
        <f t="shared" si="81"/>
        <v>#DIV/0!</v>
      </c>
      <c r="Y328" s="324" t="e">
        <f t="shared" si="82"/>
        <v>#NAME?</v>
      </c>
    </row>
    <row r="329" spans="1:25" x14ac:dyDescent="0.2">
      <c r="A329" s="327">
        <f t="shared" ref="A329:A392" si="90">A328+1</f>
        <v>323</v>
      </c>
      <c r="L329" s="347" t="e">
        <f t="shared" si="77"/>
        <v>#DIV/0!</v>
      </c>
      <c r="M329" s="328" t="e">
        <f t="shared" si="78"/>
        <v>#DIV/0!</v>
      </c>
      <c r="N329" s="328" t="e">
        <f t="shared" si="79"/>
        <v>#DIV/0!</v>
      </c>
      <c r="O329" s="328" t="e">
        <f t="shared" si="80"/>
        <v>#DIV/0!</v>
      </c>
      <c r="P329" s="328" t="e">
        <f t="shared" si="83"/>
        <v>#DIV/0!</v>
      </c>
      <c r="Q329" s="328" t="e">
        <f t="shared" si="84"/>
        <v>#DIV/0!</v>
      </c>
      <c r="R329" s="328" t="e">
        <f t="shared" si="85"/>
        <v>#DIV/0!</v>
      </c>
      <c r="S329" s="328" t="e">
        <f t="shared" si="86"/>
        <v>#DIV/0!</v>
      </c>
      <c r="T329" s="328" t="e">
        <f t="shared" si="87"/>
        <v>#DIV/0!</v>
      </c>
      <c r="U329" s="328" t="e">
        <f t="shared" si="88"/>
        <v>#DIV/0!</v>
      </c>
      <c r="V329" s="347" t="e">
        <f t="array" ref="V329">MMULT(MMULT(L329:U329,qinvR_),TRANSPOSE(L329:U329))</f>
        <v>#NAME?</v>
      </c>
      <c r="W329" s="328" t="e">
        <f t="shared" si="89"/>
        <v>#DIV/0!</v>
      </c>
      <c r="X329" s="324" t="e">
        <f t="shared" si="81"/>
        <v>#DIV/0!</v>
      </c>
      <c r="Y329" s="324" t="e">
        <f t="shared" si="82"/>
        <v>#NAME?</v>
      </c>
    </row>
    <row r="330" spans="1:25" x14ac:dyDescent="0.2">
      <c r="A330" s="327">
        <f t="shared" si="90"/>
        <v>324</v>
      </c>
      <c r="L330" s="347" t="e">
        <f t="shared" si="77"/>
        <v>#DIV/0!</v>
      </c>
      <c r="M330" s="328" t="e">
        <f t="shared" si="78"/>
        <v>#DIV/0!</v>
      </c>
      <c r="N330" s="328" t="e">
        <f t="shared" si="79"/>
        <v>#DIV/0!</v>
      </c>
      <c r="O330" s="328" t="e">
        <f t="shared" si="80"/>
        <v>#DIV/0!</v>
      </c>
      <c r="P330" s="328" t="e">
        <f t="shared" si="83"/>
        <v>#DIV/0!</v>
      </c>
      <c r="Q330" s="328" t="e">
        <f t="shared" si="84"/>
        <v>#DIV/0!</v>
      </c>
      <c r="R330" s="328" t="e">
        <f t="shared" si="85"/>
        <v>#DIV/0!</v>
      </c>
      <c r="S330" s="328" t="e">
        <f t="shared" si="86"/>
        <v>#DIV/0!</v>
      </c>
      <c r="T330" s="328" t="e">
        <f t="shared" si="87"/>
        <v>#DIV/0!</v>
      </c>
      <c r="U330" s="328" t="e">
        <f t="shared" si="88"/>
        <v>#DIV/0!</v>
      </c>
      <c r="V330" s="347" t="e">
        <f t="array" ref="V330">MMULT(MMULT(L330:U330,qinvR_),TRANSPOSE(L330:U330))</f>
        <v>#NAME?</v>
      </c>
      <c r="W330" s="328" t="e">
        <f t="shared" si="89"/>
        <v>#DIV/0!</v>
      </c>
      <c r="X330" s="324" t="e">
        <f t="shared" si="81"/>
        <v>#DIV/0!</v>
      </c>
      <c r="Y330" s="324" t="e">
        <f t="shared" si="82"/>
        <v>#NAME?</v>
      </c>
    </row>
    <row r="331" spans="1:25" x14ac:dyDescent="0.2">
      <c r="A331" s="327">
        <f t="shared" si="90"/>
        <v>325</v>
      </c>
      <c r="L331" s="347" t="e">
        <f t="shared" si="77"/>
        <v>#DIV/0!</v>
      </c>
      <c r="M331" s="328" t="e">
        <f t="shared" si="78"/>
        <v>#DIV/0!</v>
      </c>
      <c r="N331" s="328" t="e">
        <f t="shared" si="79"/>
        <v>#DIV/0!</v>
      </c>
      <c r="O331" s="328" t="e">
        <f t="shared" si="80"/>
        <v>#DIV/0!</v>
      </c>
      <c r="P331" s="328" t="e">
        <f t="shared" si="83"/>
        <v>#DIV/0!</v>
      </c>
      <c r="Q331" s="328" t="e">
        <f t="shared" si="84"/>
        <v>#DIV/0!</v>
      </c>
      <c r="R331" s="328" t="e">
        <f t="shared" si="85"/>
        <v>#DIV/0!</v>
      </c>
      <c r="S331" s="328" t="e">
        <f t="shared" si="86"/>
        <v>#DIV/0!</v>
      </c>
      <c r="T331" s="328" t="e">
        <f t="shared" si="87"/>
        <v>#DIV/0!</v>
      </c>
      <c r="U331" s="328" t="e">
        <f t="shared" si="88"/>
        <v>#DIV/0!</v>
      </c>
      <c r="V331" s="347" t="e">
        <f t="array" ref="V331">MMULT(MMULT(L331:U331,qinvR_),TRANSPOSE(L331:U331))</f>
        <v>#NAME?</v>
      </c>
      <c r="W331" s="328" t="e">
        <f t="shared" si="89"/>
        <v>#DIV/0!</v>
      </c>
      <c r="X331" s="324" t="e">
        <f t="shared" si="81"/>
        <v>#DIV/0!</v>
      </c>
      <c r="Y331" s="324" t="e">
        <f t="shared" si="82"/>
        <v>#NAME?</v>
      </c>
    </row>
    <row r="332" spans="1:25" x14ac:dyDescent="0.2">
      <c r="A332" s="327">
        <f t="shared" si="90"/>
        <v>326</v>
      </c>
      <c r="L332" s="347" t="e">
        <f t="shared" si="77"/>
        <v>#DIV/0!</v>
      </c>
      <c r="M332" s="328" t="e">
        <f t="shared" si="78"/>
        <v>#DIV/0!</v>
      </c>
      <c r="N332" s="328" t="e">
        <f t="shared" si="79"/>
        <v>#DIV/0!</v>
      </c>
      <c r="O332" s="328" t="e">
        <f t="shared" si="80"/>
        <v>#DIV/0!</v>
      </c>
      <c r="P332" s="328" t="e">
        <f t="shared" si="83"/>
        <v>#DIV/0!</v>
      </c>
      <c r="Q332" s="328" t="e">
        <f t="shared" si="84"/>
        <v>#DIV/0!</v>
      </c>
      <c r="R332" s="328" t="e">
        <f t="shared" si="85"/>
        <v>#DIV/0!</v>
      </c>
      <c r="S332" s="328" t="e">
        <f t="shared" si="86"/>
        <v>#DIV/0!</v>
      </c>
      <c r="T332" s="328" t="e">
        <f t="shared" si="87"/>
        <v>#DIV/0!</v>
      </c>
      <c r="U332" s="328" t="e">
        <f t="shared" si="88"/>
        <v>#DIV/0!</v>
      </c>
      <c r="V332" s="347" t="e">
        <f t="array" ref="V332">MMULT(MMULT(L332:U332,qinvR_),TRANSPOSE(L332:U332))</f>
        <v>#NAME?</v>
      </c>
      <c r="W332" s="328" t="e">
        <f t="shared" si="89"/>
        <v>#DIV/0!</v>
      </c>
      <c r="X332" s="324" t="e">
        <f t="shared" si="81"/>
        <v>#DIV/0!</v>
      </c>
      <c r="Y332" s="324" t="e">
        <f t="shared" si="82"/>
        <v>#NAME?</v>
      </c>
    </row>
    <row r="333" spans="1:25" x14ac:dyDescent="0.2">
      <c r="A333" s="327">
        <f t="shared" si="90"/>
        <v>327</v>
      </c>
      <c r="L333" s="347" t="e">
        <f t="shared" si="77"/>
        <v>#DIV/0!</v>
      </c>
      <c r="M333" s="328" t="e">
        <f t="shared" si="78"/>
        <v>#DIV/0!</v>
      </c>
      <c r="N333" s="328" t="e">
        <f t="shared" si="79"/>
        <v>#DIV/0!</v>
      </c>
      <c r="O333" s="328" t="e">
        <f t="shared" si="80"/>
        <v>#DIV/0!</v>
      </c>
      <c r="P333" s="328" t="e">
        <f t="shared" si="83"/>
        <v>#DIV/0!</v>
      </c>
      <c r="Q333" s="328" t="e">
        <f t="shared" si="84"/>
        <v>#DIV/0!</v>
      </c>
      <c r="R333" s="328" t="e">
        <f t="shared" si="85"/>
        <v>#DIV/0!</v>
      </c>
      <c r="S333" s="328" t="e">
        <f t="shared" si="86"/>
        <v>#DIV/0!</v>
      </c>
      <c r="T333" s="328" t="e">
        <f t="shared" si="87"/>
        <v>#DIV/0!</v>
      </c>
      <c r="U333" s="328" t="e">
        <f t="shared" si="88"/>
        <v>#DIV/0!</v>
      </c>
      <c r="V333" s="347" t="e">
        <f t="array" ref="V333">MMULT(MMULT(L333:U333,qinvR_),TRANSPOSE(L333:U333))</f>
        <v>#NAME?</v>
      </c>
      <c r="W333" s="328" t="e">
        <f t="shared" si="89"/>
        <v>#DIV/0!</v>
      </c>
      <c r="X333" s="324" t="e">
        <f t="shared" si="81"/>
        <v>#DIV/0!</v>
      </c>
      <c r="Y333" s="324" t="e">
        <f t="shared" si="82"/>
        <v>#NAME?</v>
      </c>
    </row>
    <row r="334" spans="1:25" x14ac:dyDescent="0.2">
      <c r="A334" s="327">
        <f t="shared" si="90"/>
        <v>328</v>
      </c>
      <c r="L334" s="347" t="e">
        <f t="shared" si="77"/>
        <v>#DIV/0!</v>
      </c>
      <c r="M334" s="328" t="e">
        <f t="shared" si="78"/>
        <v>#DIV/0!</v>
      </c>
      <c r="N334" s="328" t="e">
        <f t="shared" si="79"/>
        <v>#DIV/0!</v>
      </c>
      <c r="O334" s="328" t="e">
        <f t="shared" si="80"/>
        <v>#DIV/0!</v>
      </c>
      <c r="P334" s="328" t="e">
        <f t="shared" si="83"/>
        <v>#DIV/0!</v>
      </c>
      <c r="Q334" s="328" t="e">
        <f t="shared" si="84"/>
        <v>#DIV/0!</v>
      </c>
      <c r="R334" s="328" t="e">
        <f t="shared" si="85"/>
        <v>#DIV/0!</v>
      </c>
      <c r="S334" s="328" t="e">
        <f t="shared" si="86"/>
        <v>#DIV/0!</v>
      </c>
      <c r="T334" s="328" t="e">
        <f t="shared" si="87"/>
        <v>#DIV/0!</v>
      </c>
      <c r="U334" s="328" t="e">
        <f t="shared" si="88"/>
        <v>#DIV/0!</v>
      </c>
      <c r="V334" s="347" t="e">
        <f t="array" ref="V334">MMULT(MMULT(L334:U334,qinvR_),TRANSPOSE(L334:U334))</f>
        <v>#NAME?</v>
      </c>
      <c r="W334" s="328" t="e">
        <f t="shared" si="89"/>
        <v>#DIV/0!</v>
      </c>
      <c r="X334" s="324" t="e">
        <f t="shared" si="81"/>
        <v>#DIV/0!</v>
      </c>
      <c r="Y334" s="324" t="e">
        <f t="shared" si="82"/>
        <v>#NAME?</v>
      </c>
    </row>
    <row r="335" spans="1:25" x14ac:dyDescent="0.2">
      <c r="A335" s="327">
        <f t="shared" si="90"/>
        <v>329</v>
      </c>
      <c r="L335" s="347" t="e">
        <f t="shared" si="77"/>
        <v>#DIV/0!</v>
      </c>
      <c r="M335" s="328" t="e">
        <f t="shared" si="78"/>
        <v>#DIV/0!</v>
      </c>
      <c r="N335" s="328" t="e">
        <f t="shared" si="79"/>
        <v>#DIV/0!</v>
      </c>
      <c r="O335" s="328" t="e">
        <f t="shared" si="80"/>
        <v>#DIV/0!</v>
      </c>
      <c r="P335" s="328" t="e">
        <f t="shared" si="83"/>
        <v>#DIV/0!</v>
      </c>
      <c r="Q335" s="328" t="e">
        <f t="shared" si="84"/>
        <v>#DIV/0!</v>
      </c>
      <c r="R335" s="328" t="e">
        <f t="shared" si="85"/>
        <v>#DIV/0!</v>
      </c>
      <c r="S335" s="328" t="e">
        <f t="shared" si="86"/>
        <v>#DIV/0!</v>
      </c>
      <c r="T335" s="328" t="e">
        <f t="shared" si="87"/>
        <v>#DIV/0!</v>
      </c>
      <c r="U335" s="328" t="e">
        <f t="shared" si="88"/>
        <v>#DIV/0!</v>
      </c>
      <c r="V335" s="347" t="e">
        <f t="array" ref="V335">MMULT(MMULT(L335:U335,qinvR_),TRANSPOSE(L335:U335))</f>
        <v>#NAME?</v>
      </c>
      <c r="W335" s="328" t="e">
        <f t="shared" si="89"/>
        <v>#DIV/0!</v>
      </c>
      <c r="X335" s="324" t="e">
        <f t="shared" si="81"/>
        <v>#DIV/0!</v>
      </c>
      <c r="Y335" s="324" t="e">
        <f t="shared" si="82"/>
        <v>#NAME?</v>
      </c>
    </row>
    <row r="336" spans="1:25" x14ac:dyDescent="0.2">
      <c r="A336" s="327">
        <f t="shared" si="90"/>
        <v>330</v>
      </c>
      <c r="L336" s="347" t="e">
        <f t="shared" si="77"/>
        <v>#DIV/0!</v>
      </c>
      <c r="M336" s="328" t="e">
        <f t="shared" si="78"/>
        <v>#DIV/0!</v>
      </c>
      <c r="N336" s="328" t="e">
        <f t="shared" si="79"/>
        <v>#DIV/0!</v>
      </c>
      <c r="O336" s="328" t="e">
        <f t="shared" si="80"/>
        <v>#DIV/0!</v>
      </c>
      <c r="P336" s="328" t="e">
        <f t="shared" si="83"/>
        <v>#DIV/0!</v>
      </c>
      <c r="Q336" s="328" t="e">
        <f t="shared" si="84"/>
        <v>#DIV/0!</v>
      </c>
      <c r="R336" s="328" t="e">
        <f t="shared" si="85"/>
        <v>#DIV/0!</v>
      </c>
      <c r="S336" s="328" t="e">
        <f t="shared" si="86"/>
        <v>#DIV/0!</v>
      </c>
      <c r="T336" s="328" t="e">
        <f t="shared" si="87"/>
        <v>#DIV/0!</v>
      </c>
      <c r="U336" s="328" t="e">
        <f t="shared" si="88"/>
        <v>#DIV/0!</v>
      </c>
      <c r="V336" s="347" t="e">
        <f t="array" ref="V336">MMULT(MMULT(L336:U336,qinvR_),TRANSPOSE(L336:U336))</f>
        <v>#NAME?</v>
      </c>
      <c r="W336" s="328" t="e">
        <f t="shared" si="89"/>
        <v>#DIV/0!</v>
      </c>
      <c r="X336" s="324" t="e">
        <f t="shared" si="81"/>
        <v>#DIV/0!</v>
      </c>
      <c r="Y336" s="324" t="e">
        <f t="shared" si="82"/>
        <v>#NAME?</v>
      </c>
    </row>
    <row r="337" spans="1:25" x14ac:dyDescent="0.2">
      <c r="A337" s="327">
        <f t="shared" si="90"/>
        <v>331</v>
      </c>
      <c r="L337" s="347" t="e">
        <f t="shared" si="77"/>
        <v>#DIV/0!</v>
      </c>
      <c r="M337" s="328" t="e">
        <f t="shared" si="78"/>
        <v>#DIV/0!</v>
      </c>
      <c r="N337" s="328" t="e">
        <f t="shared" si="79"/>
        <v>#DIV/0!</v>
      </c>
      <c r="O337" s="328" t="e">
        <f t="shared" si="80"/>
        <v>#DIV/0!</v>
      </c>
      <c r="P337" s="328" t="e">
        <f t="shared" si="83"/>
        <v>#DIV/0!</v>
      </c>
      <c r="Q337" s="328" t="e">
        <f t="shared" si="84"/>
        <v>#DIV/0!</v>
      </c>
      <c r="R337" s="328" t="e">
        <f t="shared" si="85"/>
        <v>#DIV/0!</v>
      </c>
      <c r="S337" s="328" t="e">
        <f t="shared" si="86"/>
        <v>#DIV/0!</v>
      </c>
      <c r="T337" s="328" t="e">
        <f t="shared" si="87"/>
        <v>#DIV/0!</v>
      </c>
      <c r="U337" s="328" t="e">
        <f t="shared" si="88"/>
        <v>#DIV/0!</v>
      </c>
      <c r="V337" s="347" t="e">
        <f t="array" ref="V337">MMULT(MMULT(L337:U337,qinvR_),TRANSPOSE(L337:U337))</f>
        <v>#NAME?</v>
      </c>
      <c r="W337" s="328" t="e">
        <f t="shared" si="89"/>
        <v>#DIV/0!</v>
      </c>
      <c r="X337" s="324" t="e">
        <f t="shared" si="81"/>
        <v>#DIV/0!</v>
      </c>
      <c r="Y337" s="324" t="e">
        <f t="shared" si="82"/>
        <v>#NAME?</v>
      </c>
    </row>
    <row r="338" spans="1:25" x14ac:dyDescent="0.2">
      <c r="A338" s="327">
        <f t="shared" si="90"/>
        <v>332</v>
      </c>
      <c r="L338" s="347" t="e">
        <f t="shared" si="77"/>
        <v>#DIV/0!</v>
      </c>
      <c r="M338" s="328" t="e">
        <f t="shared" si="78"/>
        <v>#DIV/0!</v>
      </c>
      <c r="N338" s="328" t="e">
        <f t="shared" si="79"/>
        <v>#DIV/0!</v>
      </c>
      <c r="O338" s="328" t="e">
        <f t="shared" si="80"/>
        <v>#DIV/0!</v>
      </c>
      <c r="P338" s="328" t="e">
        <f t="shared" si="83"/>
        <v>#DIV/0!</v>
      </c>
      <c r="Q338" s="328" t="e">
        <f t="shared" si="84"/>
        <v>#DIV/0!</v>
      </c>
      <c r="R338" s="328" t="e">
        <f t="shared" si="85"/>
        <v>#DIV/0!</v>
      </c>
      <c r="S338" s="328" t="e">
        <f t="shared" si="86"/>
        <v>#DIV/0!</v>
      </c>
      <c r="T338" s="328" t="e">
        <f t="shared" si="87"/>
        <v>#DIV/0!</v>
      </c>
      <c r="U338" s="328" t="e">
        <f t="shared" si="88"/>
        <v>#DIV/0!</v>
      </c>
      <c r="V338" s="347" t="e">
        <f t="array" ref="V338">MMULT(MMULT(L338:U338,qinvR_),TRANSPOSE(L338:U338))</f>
        <v>#NAME?</v>
      </c>
      <c r="W338" s="328" t="e">
        <f t="shared" si="89"/>
        <v>#DIV/0!</v>
      </c>
      <c r="X338" s="324" t="e">
        <f t="shared" si="81"/>
        <v>#DIV/0!</v>
      </c>
      <c r="Y338" s="324" t="e">
        <f t="shared" si="82"/>
        <v>#NAME?</v>
      </c>
    </row>
    <row r="339" spans="1:25" x14ac:dyDescent="0.2">
      <c r="A339" s="327">
        <f t="shared" si="90"/>
        <v>333</v>
      </c>
      <c r="L339" s="347" t="e">
        <f t="shared" si="77"/>
        <v>#DIV/0!</v>
      </c>
      <c r="M339" s="328" t="e">
        <f t="shared" si="78"/>
        <v>#DIV/0!</v>
      </c>
      <c r="N339" s="328" t="e">
        <f t="shared" si="79"/>
        <v>#DIV/0!</v>
      </c>
      <c r="O339" s="328" t="e">
        <f t="shared" si="80"/>
        <v>#DIV/0!</v>
      </c>
      <c r="P339" s="328" t="e">
        <f t="shared" si="83"/>
        <v>#DIV/0!</v>
      </c>
      <c r="Q339" s="328" t="e">
        <f t="shared" si="84"/>
        <v>#DIV/0!</v>
      </c>
      <c r="R339" s="328" t="e">
        <f t="shared" si="85"/>
        <v>#DIV/0!</v>
      </c>
      <c r="S339" s="328" t="e">
        <f t="shared" si="86"/>
        <v>#DIV/0!</v>
      </c>
      <c r="T339" s="328" t="e">
        <f t="shared" si="87"/>
        <v>#DIV/0!</v>
      </c>
      <c r="U339" s="328" t="e">
        <f t="shared" si="88"/>
        <v>#DIV/0!</v>
      </c>
      <c r="V339" s="347" t="e">
        <f t="array" ref="V339">MMULT(MMULT(L339:U339,qinvR_),TRANSPOSE(L339:U339))</f>
        <v>#NAME?</v>
      </c>
      <c r="W339" s="328" t="e">
        <f t="shared" si="89"/>
        <v>#DIV/0!</v>
      </c>
      <c r="X339" s="324" t="e">
        <f t="shared" si="81"/>
        <v>#DIV/0!</v>
      </c>
      <c r="Y339" s="324" t="e">
        <f t="shared" si="82"/>
        <v>#NAME?</v>
      </c>
    </row>
    <row r="340" spans="1:25" x14ac:dyDescent="0.2">
      <c r="A340" s="327">
        <f t="shared" si="90"/>
        <v>334</v>
      </c>
      <c r="L340" s="347" t="e">
        <f t="shared" si="77"/>
        <v>#DIV/0!</v>
      </c>
      <c r="M340" s="328" t="e">
        <f t="shared" si="78"/>
        <v>#DIV/0!</v>
      </c>
      <c r="N340" s="328" t="e">
        <f t="shared" si="79"/>
        <v>#DIV/0!</v>
      </c>
      <c r="O340" s="328" t="e">
        <f t="shared" si="80"/>
        <v>#DIV/0!</v>
      </c>
      <c r="P340" s="328" t="e">
        <f t="shared" si="83"/>
        <v>#DIV/0!</v>
      </c>
      <c r="Q340" s="328" t="e">
        <f t="shared" si="84"/>
        <v>#DIV/0!</v>
      </c>
      <c r="R340" s="328" t="e">
        <f t="shared" si="85"/>
        <v>#DIV/0!</v>
      </c>
      <c r="S340" s="328" t="e">
        <f t="shared" si="86"/>
        <v>#DIV/0!</v>
      </c>
      <c r="T340" s="328" t="e">
        <f t="shared" si="87"/>
        <v>#DIV/0!</v>
      </c>
      <c r="U340" s="328" t="e">
        <f t="shared" si="88"/>
        <v>#DIV/0!</v>
      </c>
      <c r="V340" s="347" t="e">
        <f t="array" ref="V340">MMULT(MMULT(L340:U340,qinvR_),TRANSPOSE(L340:U340))</f>
        <v>#NAME?</v>
      </c>
      <c r="W340" s="328" t="e">
        <f t="shared" si="89"/>
        <v>#DIV/0!</v>
      </c>
      <c r="X340" s="324" t="e">
        <f t="shared" si="81"/>
        <v>#DIV/0!</v>
      </c>
      <c r="Y340" s="324" t="e">
        <f t="shared" si="82"/>
        <v>#NAME?</v>
      </c>
    </row>
    <row r="341" spans="1:25" x14ac:dyDescent="0.2">
      <c r="A341" s="327">
        <f t="shared" si="90"/>
        <v>335</v>
      </c>
      <c r="L341" s="347" t="e">
        <f t="shared" si="77"/>
        <v>#DIV/0!</v>
      </c>
      <c r="M341" s="328" t="e">
        <f t="shared" si="78"/>
        <v>#DIV/0!</v>
      </c>
      <c r="N341" s="328" t="e">
        <f t="shared" si="79"/>
        <v>#DIV/0!</v>
      </c>
      <c r="O341" s="328" t="e">
        <f t="shared" si="80"/>
        <v>#DIV/0!</v>
      </c>
      <c r="P341" s="328" t="e">
        <f t="shared" si="83"/>
        <v>#DIV/0!</v>
      </c>
      <c r="Q341" s="328" t="e">
        <f t="shared" si="84"/>
        <v>#DIV/0!</v>
      </c>
      <c r="R341" s="328" t="e">
        <f t="shared" si="85"/>
        <v>#DIV/0!</v>
      </c>
      <c r="S341" s="328" t="e">
        <f t="shared" si="86"/>
        <v>#DIV/0!</v>
      </c>
      <c r="T341" s="328" t="e">
        <f t="shared" si="87"/>
        <v>#DIV/0!</v>
      </c>
      <c r="U341" s="328" t="e">
        <f t="shared" si="88"/>
        <v>#DIV/0!</v>
      </c>
      <c r="V341" s="347" t="e">
        <f t="array" ref="V341">MMULT(MMULT(L341:U341,qinvR_),TRANSPOSE(L341:U341))</f>
        <v>#NAME?</v>
      </c>
      <c r="W341" s="328" t="e">
        <f t="shared" si="89"/>
        <v>#DIV/0!</v>
      </c>
      <c r="X341" s="324" t="e">
        <f t="shared" si="81"/>
        <v>#DIV/0!</v>
      </c>
      <c r="Y341" s="324" t="e">
        <f t="shared" si="82"/>
        <v>#NAME?</v>
      </c>
    </row>
    <row r="342" spans="1:25" x14ac:dyDescent="0.2">
      <c r="A342" s="327">
        <f t="shared" si="90"/>
        <v>336</v>
      </c>
      <c r="L342" s="347" t="e">
        <f t="shared" si="77"/>
        <v>#DIV/0!</v>
      </c>
      <c r="M342" s="328" t="e">
        <f t="shared" si="78"/>
        <v>#DIV/0!</v>
      </c>
      <c r="N342" s="328" t="e">
        <f t="shared" si="79"/>
        <v>#DIV/0!</v>
      </c>
      <c r="O342" s="328" t="e">
        <f t="shared" si="80"/>
        <v>#DIV/0!</v>
      </c>
      <c r="P342" s="328" t="e">
        <f t="shared" si="83"/>
        <v>#DIV/0!</v>
      </c>
      <c r="Q342" s="328" t="e">
        <f t="shared" si="84"/>
        <v>#DIV/0!</v>
      </c>
      <c r="R342" s="328" t="e">
        <f t="shared" si="85"/>
        <v>#DIV/0!</v>
      </c>
      <c r="S342" s="328" t="e">
        <f t="shared" si="86"/>
        <v>#DIV/0!</v>
      </c>
      <c r="T342" s="328" t="e">
        <f t="shared" si="87"/>
        <v>#DIV/0!</v>
      </c>
      <c r="U342" s="328" t="e">
        <f t="shared" si="88"/>
        <v>#DIV/0!</v>
      </c>
      <c r="V342" s="347" t="e">
        <f t="array" ref="V342">MMULT(MMULT(L342:U342,qinvR_),TRANSPOSE(L342:U342))</f>
        <v>#NAME?</v>
      </c>
      <c r="W342" s="328" t="e">
        <f t="shared" si="89"/>
        <v>#DIV/0!</v>
      </c>
      <c r="X342" s="324" t="e">
        <f t="shared" si="81"/>
        <v>#DIV/0!</v>
      </c>
      <c r="Y342" s="324" t="e">
        <f t="shared" si="82"/>
        <v>#NAME?</v>
      </c>
    </row>
    <row r="343" spans="1:25" x14ac:dyDescent="0.2">
      <c r="A343" s="327">
        <f t="shared" si="90"/>
        <v>337</v>
      </c>
      <c r="L343" s="347" t="e">
        <f t="shared" si="77"/>
        <v>#DIV/0!</v>
      </c>
      <c r="M343" s="328" t="e">
        <f t="shared" si="78"/>
        <v>#DIV/0!</v>
      </c>
      <c r="N343" s="328" t="e">
        <f t="shared" si="79"/>
        <v>#DIV/0!</v>
      </c>
      <c r="O343" s="328" t="e">
        <f t="shared" si="80"/>
        <v>#DIV/0!</v>
      </c>
      <c r="P343" s="328" t="e">
        <f t="shared" si="83"/>
        <v>#DIV/0!</v>
      </c>
      <c r="Q343" s="328" t="e">
        <f t="shared" si="84"/>
        <v>#DIV/0!</v>
      </c>
      <c r="R343" s="328" t="e">
        <f t="shared" si="85"/>
        <v>#DIV/0!</v>
      </c>
      <c r="S343" s="328" t="e">
        <f t="shared" si="86"/>
        <v>#DIV/0!</v>
      </c>
      <c r="T343" s="328" t="e">
        <f t="shared" si="87"/>
        <v>#DIV/0!</v>
      </c>
      <c r="U343" s="328" t="e">
        <f t="shared" si="88"/>
        <v>#DIV/0!</v>
      </c>
      <c r="V343" s="347" t="e">
        <f t="array" ref="V343">MMULT(MMULT(L343:U343,qinvR_),TRANSPOSE(L343:U343))</f>
        <v>#NAME?</v>
      </c>
      <c r="W343" s="328" t="e">
        <f t="shared" si="89"/>
        <v>#DIV/0!</v>
      </c>
      <c r="X343" s="324" t="e">
        <f t="shared" si="81"/>
        <v>#DIV/0!</v>
      </c>
      <c r="Y343" s="324" t="e">
        <f t="shared" si="82"/>
        <v>#NAME?</v>
      </c>
    </row>
    <row r="344" spans="1:25" x14ac:dyDescent="0.2">
      <c r="A344" s="327">
        <f t="shared" si="90"/>
        <v>338</v>
      </c>
      <c r="L344" s="347" t="e">
        <f t="shared" si="77"/>
        <v>#DIV/0!</v>
      </c>
      <c r="M344" s="328" t="e">
        <f t="shared" si="78"/>
        <v>#DIV/0!</v>
      </c>
      <c r="N344" s="328" t="e">
        <f t="shared" si="79"/>
        <v>#DIV/0!</v>
      </c>
      <c r="O344" s="328" t="e">
        <f t="shared" si="80"/>
        <v>#DIV/0!</v>
      </c>
      <c r="P344" s="328" t="e">
        <f t="shared" si="83"/>
        <v>#DIV/0!</v>
      </c>
      <c r="Q344" s="328" t="e">
        <f t="shared" si="84"/>
        <v>#DIV/0!</v>
      </c>
      <c r="R344" s="328" t="e">
        <f t="shared" si="85"/>
        <v>#DIV/0!</v>
      </c>
      <c r="S344" s="328" t="e">
        <f t="shared" si="86"/>
        <v>#DIV/0!</v>
      </c>
      <c r="T344" s="328" t="e">
        <f t="shared" si="87"/>
        <v>#DIV/0!</v>
      </c>
      <c r="U344" s="328" t="e">
        <f t="shared" si="88"/>
        <v>#DIV/0!</v>
      </c>
      <c r="V344" s="347" t="e">
        <f t="array" ref="V344">MMULT(MMULT(L344:U344,qinvR_),TRANSPOSE(L344:U344))</f>
        <v>#NAME?</v>
      </c>
      <c r="W344" s="328" t="e">
        <f t="shared" si="89"/>
        <v>#DIV/0!</v>
      </c>
      <c r="X344" s="324" t="e">
        <f t="shared" si="81"/>
        <v>#DIV/0!</v>
      </c>
      <c r="Y344" s="324" t="e">
        <f t="shared" si="82"/>
        <v>#NAME?</v>
      </c>
    </row>
    <row r="345" spans="1:25" x14ac:dyDescent="0.2">
      <c r="A345" s="327">
        <f t="shared" si="90"/>
        <v>339</v>
      </c>
      <c r="L345" s="347" t="e">
        <f t="shared" si="77"/>
        <v>#DIV/0!</v>
      </c>
      <c r="M345" s="328" t="e">
        <f t="shared" si="78"/>
        <v>#DIV/0!</v>
      </c>
      <c r="N345" s="328" t="e">
        <f t="shared" si="79"/>
        <v>#DIV/0!</v>
      </c>
      <c r="O345" s="328" t="e">
        <f t="shared" si="80"/>
        <v>#DIV/0!</v>
      </c>
      <c r="P345" s="328" t="e">
        <f t="shared" si="83"/>
        <v>#DIV/0!</v>
      </c>
      <c r="Q345" s="328" t="e">
        <f t="shared" si="84"/>
        <v>#DIV/0!</v>
      </c>
      <c r="R345" s="328" t="e">
        <f t="shared" si="85"/>
        <v>#DIV/0!</v>
      </c>
      <c r="S345" s="328" t="e">
        <f t="shared" si="86"/>
        <v>#DIV/0!</v>
      </c>
      <c r="T345" s="328" t="e">
        <f t="shared" si="87"/>
        <v>#DIV/0!</v>
      </c>
      <c r="U345" s="328" t="e">
        <f t="shared" si="88"/>
        <v>#DIV/0!</v>
      </c>
      <c r="V345" s="347" t="e">
        <f t="array" ref="V345">MMULT(MMULT(L345:U345,qinvR_),TRANSPOSE(L345:U345))</f>
        <v>#NAME?</v>
      </c>
      <c r="W345" s="328" t="e">
        <f t="shared" si="89"/>
        <v>#DIV/0!</v>
      </c>
      <c r="X345" s="324" t="e">
        <f t="shared" si="81"/>
        <v>#DIV/0!</v>
      </c>
      <c r="Y345" s="324" t="e">
        <f t="shared" si="82"/>
        <v>#NAME?</v>
      </c>
    </row>
    <row r="346" spans="1:25" x14ac:dyDescent="0.2">
      <c r="A346" s="327">
        <f t="shared" si="90"/>
        <v>340</v>
      </c>
      <c r="L346" s="347" t="e">
        <f t="shared" si="77"/>
        <v>#DIV/0!</v>
      </c>
      <c r="M346" s="328" t="e">
        <f t="shared" si="78"/>
        <v>#DIV/0!</v>
      </c>
      <c r="N346" s="328" t="e">
        <f t="shared" si="79"/>
        <v>#DIV/0!</v>
      </c>
      <c r="O346" s="328" t="e">
        <f t="shared" si="80"/>
        <v>#DIV/0!</v>
      </c>
      <c r="P346" s="328" t="e">
        <f t="shared" si="83"/>
        <v>#DIV/0!</v>
      </c>
      <c r="Q346" s="328" t="e">
        <f t="shared" si="84"/>
        <v>#DIV/0!</v>
      </c>
      <c r="R346" s="328" t="e">
        <f t="shared" si="85"/>
        <v>#DIV/0!</v>
      </c>
      <c r="S346" s="328" t="e">
        <f t="shared" si="86"/>
        <v>#DIV/0!</v>
      </c>
      <c r="T346" s="328" t="e">
        <f t="shared" si="87"/>
        <v>#DIV/0!</v>
      </c>
      <c r="U346" s="328" t="e">
        <f t="shared" si="88"/>
        <v>#DIV/0!</v>
      </c>
      <c r="V346" s="347" t="e">
        <f t="array" ref="V346">MMULT(MMULT(L346:U346,qinvR_),TRANSPOSE(L346:U346))</f>
        <v>#NAME?</v>
      </c>
      <c r="W346" s="328" t="e">
        <f t="shared" si="89"/>
        <v>#DIV/0!</v>
      </c>
      <c r="X346" s="324" t="e">
        <f t="shared" si="81"/>
        <v>#DIV/0!</v>
      </c>
      <c r="Y346" s="324" t="e">
        <f t="shared" si="82"/>
        <v>#NAME?</v>
      </c>
    </row>
    <row r="347" spans="1:25" x14ac:dyDescent="0.2">
      <c r="A347" s="327">
        <f t="shared" si="90"/>
        <v>341</v>
      </c>
      <c r="L347" s="347" t="e">
        <f t="shared" si="77"/>
        <v>#DIV/0!</v>
      </c>
      <c r="M347" s="328" t="e">
        <f t="shared" si="78"/>
        <v>#DIV/0!</v>
      </c>
      <c r="N347" s="328" t="e">
        <f t="shared" si="79"/>
        <v>#DIV/0!</v>
      </c>
      <c r="O347" s="328" t="e">
        <f t="shared" si="80"/>
        <v>#DIV/0!</v>
      </c>
      <c r="P347" s="328" t="e">
        <f t="shared" si="83"/>
        <v>#DIV/0!</v>
      </c>
      <c r="Q347" s="328" t="e">
        <f t="shared" si="84"/>
        <v>#DIV/0!</v>
      </c>
      <c r="R347" s="328" t="e">
        <f t="shared" si="85"/>
        <v>#DIV/0!</v>
      </c>
      <c r="S347" s="328" t="e">
        <f t="shared" si="86"/>
        <v>#DIV/0!</v>
      </c>
      <c r="T347" s="328" t="e">
        <f t="shared" si="87"/>
        <v>#DIV/0!</v>
      </c>
      <c r="U347" s="328" t="e">
        <f t="shared" si="88"/>
        <v>#DIV/0!</v>
      </c>
      <c r="V347" s="347" t="e">
        <f t="array" ref="V347">MMULT(MMULT(L347:U347,qinvR_),TRANSPOSE(L347:U347))</f>
        <v>#NAME?</v>
      </c>
      <c r="W347" s="328" t="e">
        <f t="shared" si="89"/>
        <v>#DIV/0!</v>
      </c>
      <c r="X347" s="324" t="e">
        <f t="shared" si="81"/>
        <v>#DIV/0!</v>
      </c>
      <c r="Y347" s="324" t="e">
        <f t="shared" si="82"/>
        <v>#NAME?</v>
      </c>
    </row>
    <row r="348" spans="1:25" x14ac:dyDescent="0.2">
      <c r="A348" s="327">
        <f t="shared" si="90"/>
        <v>342</v>
      </c>
      <c r="L348" s="347" t="e">
        <f t="shared" si="77"/>
        <v>#DIV/0!</v>
      </c>
      <c r="M348" s="328" t="e">
        <f t="shared" si="78"/>
        <v>#DIV/0!</v>
      </c>
      <c r="N348" s="328" t="e">
        <f t="shared" si="79"/>
        <v>#DIV/0!</v>
      </c>
      <c r="O348" s="328" t="e">
        <f t="shared" si="80"/>
        <v>#DIV/0!</v>
      </c>
      <c r="P348" s="328" t="e">
        <f t="shared" si="83"/>
        <v>#DIV/0!</v>
      </c>
      <c r="Q348" s="328" t="e">
        <f t="shared" si="84"/>
        <v>#DIV/0!</v>
      </c>
      <c r="R348" s="328" t="e">
        <f t="shared" si="85"/>
        <v>#DIV/0!</v>
      </c>
      <c r="S348" s="328" t="e">
        <f t="shared" si="86"/>
        <v>#DIV/0!</v>
      </c>
      <c r="T348" s="328" t="e">
        <f t="shared" si="87"/>
        <v>#DIV/0!</v>
      </c>
      <c r="U348" s="328" t="e">
        <f t="shared" si="88"/>
        <v>#DIV/0!</v>
      </c>
      <c r="V348" s="347" t="e">
        <f t="array" ref="V348">MMULT(MMULT(L348:U348,qinvR_),TRANSPOSE(L348:U348))</f>
        <v>#NAME?</v>
      </c>
      <c r="W348" s="328" t="e">
        <f t="shared" si="89"/>
        <v>#DIV/0!</v>
      </c>
      <c r="X348" s="324" t="e">
        <f t="shared" si="81"/>
        <v>#DIV/0!</v>
      </c>
      <c r="Y348" s="324" t="e">
        <f t="shared" si="82"/>
        <v>#NAME?</v>
      </c>
    </row>
    <row r="349" spans="1:25" x14ac:dyDescent="0.2">
      <c r="A349" s="327">
        <f t="shared" si="90"/>
        <v>343</v>
      </c>
      <c r="L349" s="347" t="e">
        <f t="shared" si="77"/>
        <v>#DIV/0!</v>
      </c>
      <c r="M349" s="328" t="e">
        <f t="shared" si="78"/>
        <v>#DIV/0!</v>
      </c>
      <c r="N349" s="328" t="e">
        <f t="shared" si="79"/>
        <v>#DIV/0!</v>
      </c>
      <c r="O349" s="328" t="e">
        <f t="shared" si="80"/>
        <v>#DIV/0!</v>
      </c>
      <c r="P349" s="328" t="e">
        <f t="shared" si="83"/>
        <v>#DIV/0!</v>
      </c>
      <c r="Q349" s="328" t="e">
        <f t="shared" si="84"/>
        <v>#DIV/0!</v>
      </c>
      <c r="R349" s="328" t="e">
        <f t="shared" si="85"/>
        <v>#DIV/0!</v>
      </c>
      <c r="S349" s="328" t="e">
        <f t="shared" si="86"/>
        <v>#DIV/0!</v>
      </c>
      <c r="T349" s="328" t="e">
        <f t="shared" si="87"/>
        <v>#DIV/0!</v>
      </c>
      <c r="U349" s="328" t="e">
        <f t="shared" si="88"/>
        <v>#DIV/0!</v>
      </c>
      <c r="V349" s="347" t="e">
        <f t="array" ref="V349">MMULT(MMULT(L349:U349,qinvR_),TRANSPOSE(L349:U349))</f>
        <v>#NAME?</v>
      </c>
      <c r="W349" s="328" t="e">
        <f t="shared" si="89"/>
        <v>#DIV/0!</v>
      </c>
      <c r="X349" s="324" t="e">
        <f t="shared" si="81"/>
        <v>#DIV/0!</v>
      </c>
      <c r="Y349" s="324" t="e">
        <f t="shared" si="82"/>
        <v>#NAME?</v>
      </c>
    </row>
    <row r="350" spans="1:25" x14ac:dyDescent="0.2">
      <c r="A350" s="327">
        <f t="shared" si="90"/>
        <v>344</v>
      </c>
      <c r="L350" s="347" t="e">
        <f t="shared" si="77"/>
        <v>#DIV/0!</v>
      </c>
      <c r="M350" s="328" t="e">
        <f t="shared" si="78"/>
        <v>#DIV/0!</v>
      </c>
      <c r="N350" s="328" t="e">
        <f t="shared" si="79"/>
        <v>#DIV/0!</v>
      </c>
      <c r="O350" s="328" t="e">
        <f t="shared" si="80"/>
        <v>#DIV/0!</v>
      </c>
      <c r="P350" s="328" t="e">
        <f t="shared" si="83"/>
        <v>#DIV/0!</v>
      </c>
      <c r="Q350" s="328" t="e">
        <f t="shared" si="84"/>
        <v>#DIV/0!</v>
      </c>
      <c r="R350" s="328" t="e">
        <f t="shared" si="85"/>
        <v>#DIV/0!</v>
      </c>
      <c r="S350" s="328" t="e">
        <f t="shared" si="86"/>
        <v>#DIV/0!</v>
      </c>
      <c r="T350" s="328" t="e">
        <f t="shared" si="87"/>
        <v>#DIV/0!</v>
      </c>
      <c r="U350" s="328" t="e">
        <f t="shared" si="88"/>
        <v>#DIV/0!</v>
      </c>
      <c r="V350" s="347" t="e">
        <f t="array" ref="V350">MMULT(MMULT(L350:U350,qinvR_),TRANSPOSE(L350:U350))</f>
        <v>#NAME?</v>
      </c>
      <c r="W350" s="328" t="e">
        <f t="shared" si="89"/>
        <v>#DIV/0!</v>
      </c>
      <c r="X350" s="324" t="e">
        <f t="shared" si="81"/>
        <v>#DIV/0!</v>
      </c>
      <c r="Y350" s="324" t="e">
        <f t="shared" si="82"/>
        <v>#NAME?</v>
      </c>
    </row>
    <row r="351" spans="1:25" x14ac:dyDescent="0.2">
      <c r="A351" s="327">
        <f t="shared" si="90"/>
        <v>345</v>
      </c>
      <c r="L351" s="347" t="e">
        <f t="shared" si="77"/>
        <v>#DIV/0!</v>
      </c>
      <c r="M351" s="328" t="e">
        <f t="shared" si="78"/>
        <v>#DIV/0!</v>
      </c>
      <c r="N351" s="328" t="e">
        <f t="shared" si="79"/>
        <v>#DIV/0!</v>
      </c>
      <c r="O351" s="328" t="e">
        <f t="shared" si="80"/>
        <v>#DIV/0!</v>
      </c>
      <c r="P351" s="328" t="e">
        <f t="shared" si="83"/>
        <v>#DIV/0!</v>
      </c>
      <c r="Q351" s="328" t="e">
        <f t="shared" si="84"/>
        <v>#DIV/0!</v>
      </c>
      <c r="R351" s="328" t="e">
        <f t="shared" si="85"/>
        <v>#DIV/0!</v>
      </c>
      <c r="S351" s="328" t="e">
        <f t="shared" si="86"/>
        <v>#DIV/0!</v>
      </c>
      <c r="T351" s="328" t="e">
        <f t="shared" si="87"/>
        <v>#DIV/0!</v>
      </c>
      <c r="U351" s="328" t="e">
        <f t="shared" si="88"/>
        <v>#DIV/0!</v>
      </c>
      <c r="V351" s="347" t="e">
        <f t="array" ref="V351">MMULT(MMULT(L351:U351,qinvR_),TRANSPOSE(L351:U351))</f>
        <v>#NAME?</v>
      </c>
      <c r="W351" s="328" t="e">
        <f t="shared" si="89"/>
        <v>#DIV/0!</v>
      </c>
      <c r="X351" s="324" t="e">
        <f t="shared" si="81"/>
        <v>#DIV/0!</v>
      </c>
      <c r="Y351" s="324" t="e">
        <f t="shared" si="82"/>
        <v>#NAME?</v>
      </c>
    </row>
    <row r="352" spans="1:25" x14ac:dyDescent="0.2">
      <c r="A352" s="327">
        <f t="shared" si="90"/>
        <v>346</v>
      </c>
      <c r="L352" s="347" t="e">
        <f t="shared" si="77"/>
        <v>#DIV/0!</v>
      </c>
      <c r="M352" s="328" t="e">
        <f t="shared" si="78"/>
        <v>#DIV/0!</v>
      </c>
      <c r="N352" s="328" t="e">
        <f t="shared" si="79"/>
        <v>#DIV/0!</v>
      </c>
      <c r="O352" s="328" t="e">
        <f t="shared" si="80"/>
        <v>#DIV/0!</v>
      </c>
      <c r="P352" s="328" t="e">
        <f t="shared" si="83"/>
        <v>#DIV/0!</v>
      </c>
      <c r="Q352" s="328" t="e">
        <f t="shared" si="84"/>
        <v>#DIV/0!</v>
      </c>
      <c r="R352" s="328" t="e">
        <f t="shared" si="85"/>
        <v>#DIV/0!</v>
      </c>
      <c r="S352" s="328" t="e">
        <f t="shared" si="86"/>
        <v>#DIV/0!</v>
      </c>
      <c r="T352" s="328" t="e">
        <f t="shared" si="87"/>
        <v>#DIV/0!</v>
      </c>
      <c r="U352" s="328" t="e">
        <f t="shared" si="88"/>
        <v>#DIV/0!</v>
      </c>
      <c r="V352" s="347" t="e">
        <f t="array" ref="V352">MMULT(MMULT(L352:U352,qinvR_),TRANSPOSE(L352:U352))</f>
        <v>#NAME?</v>
      </c>
      <c r="W352" s="328" t="e">
        <f t="shared" si="89"/>
        <v>#DIV/0!</v>
      </c>
      <c r="X352" s="324" t="e">
        <f t="shared" si="81"/>
        <v>#DIV/0!</v>
      </c>
      <c r="Y352" s="324" t="e">
        <f t="shared" si="82"/>
        <v>#NAME?</v>
      </c>
    </row>
    <row r="353" spans="1:25" x14ac:dyDescent="0.2">
      <c r="A353" s="327">
        <f t="shared" si="90"/>
        <v>347</v>
      </c>
      <c r="L353" s="347" t="e">
        <f t="shared" si="77"/>
        <v>#DIV/0!</v>
      </c>
      <c r="M353" s="328" t="e">
        <f t="shared" si="78"/>
        <v>#DIV/0!</v>
      </c>
      <c r="N353" s="328" t="e">
        <f t="shared" si="79"/>
        <v>#DIV/0!</v>
      </c>
      <c r="O353" s="328" t="e">
        <f t="shared" si="80"/>
        <v>#DIV/0!</v>
      </c>
      <c r="P353" s="328" t="e">
        <f t="shared" si="83"/>
        <v>#DIV/0!</v>
      </c>
      <c r="Q353" s="328" t="e">
        <f t="shared" si="84"/>
        <v>#DIV/0!</v>
      </c>
      <c r="R353" s="328" t="e">
        <f t="shared" si="85"/>
        <v>#DIV/0!</v>
      </c>
      <c r="S353" s="328" t="e">
        <f t="shared" si="86"/>
        <v>#DIV/0!</v>
      </c>
      <c r="T353" s="328" t="e">
        <f t="shared" si="87"/>
        <v>#DIV/0!</v>
      </c>
      <c r="U353" s="328" t="e">
        <f t="shared" si="88"/>
        <v>#DIV/0!</v>
      </c>
      <c r="V353" s="347" t="e">
        <f t="array" ref="V353">MMULT(MMULT(L353:U353,qinvR_),TRANSPOSE(L353:U353))</f>
        <v>#NAME?</v>
      </c>
      <c r="W353" s="328" t="e">
        <f t="shared" si="89"/>
        <v>#DIV/0!</v>
      </c>
      <c r="X353" s="324" t="e">
        <f t="shared" si="81"/>
        <v>#DIV/0!</v>
      </c>
      <c r="Y353" s="324" t="e">
        <f t="shared" si="82"/>
        <v>#NAME?</v>
      </c>
    </row>
    <row r="354" spans="1:25" x14ac:dyDescent="0.2">
      <c r="A354" s="327">
        <f t="shared" si="90"/>
        <v>348</v>
      </c>
      <c r="L354" s="347" t="e">
        <f t="shared" si="77"/>
        <v>#DIV/0!</v>
      </c>
      <c r="M354" s="328" t="e">
        <f t="shared" si="78"/>
        <v>#DIV/0!</v>
      </c>
      <c r="N354" s="328" t="e">
        <f t="shared" si="79"/>
        <v>#DIV/0!</v>
      </c>
      <c r="O354" s="328" t="e">
        <f t="shared" si="80"/>
        <v>#DIV/0!</v>
      </c>
      <c r="P354" s="328" t="e">
        <f t="shared" si="83"/>
        <v>#DIV/0!</v>
      </c>
      <c r="Q354" s="328" t="e">
        <f t="shared" si="84"/>
        <v>#DIV/0!</v>
      </c>
      <c r="R354" s="328" t="e">
        <f t="shared" si="85"/>
        <v>#DIV/0!</v>
      </c>
      <c r="S354" s="328" t="e">
        <f t="shared" si="86"/>
        <v>#DIV/0!</v>
      </c>
      <c r="T354" s="328" t="e">
        <f t="shared" si="87"/>
        <v>#DIV/0!</v>
      </c>
      <c r="U354" s="328" t="e">
        <f t="shared" si="88"/>
        <v>#DIV/0!</v>
      </c>
      <c r="V354" s="347" t="e">
        <f t="array" ref="V354">MMULT(MMULT(L354:U354,qinvR_),TRANSPOSE(L354:U354))</f>
        <v>#NAME?</v>
      </c>
      <c r="W354" s="328" t="e">
        <f t="shared" si="89"/>
        <v>#DIV/0!</v>
      </c>
      <c r="X354" s="324" t="e">
        <f t="shared" si="81"/>
        <v>#DIV/0!</v>
      </c>
      <c r="Y354" s="324" t="e">
        <f t="shared" si="82"/>
        <v>#NAME?</v>
      </c>
    </row>
    <row r="355" spans="1:25" x14ac:dyDescent="0.2">
      <c r="A355" s="327">
        <f t="shared" si="90"/>
        <v>349</v>
      </c>
      <c r="L355" s="347" t="e">
        <f t="shared" si="77"/>
        <v>#DIV/0!</v>
      </c>
      <c r="M355" s="328" t="e">
        <f t="shared" si="78"/>
        <v>#DIV/0!</v>
      </c>
      <c r="N355" s="328" t="e">
        <f t="shared" si="79"/>
        <v>#DIV/0!</v>
      </c>
      <c r="O355" s="328" t="e">
        <f t="shared" si="80"/>
        <v>#DIV/0!</v>
      </c>
      <c r="P355" s="328" t="e">
        <f t="shared" si="83"/>
        <v>#DIV/0!</v>
      </c>
      <c r="Q355" s="328" t="e">
        <f t="shared" si="84"/>
        <v>#DIV/0!</v>
      </c>
      <c r="R355" s="328" t="e">
        <f t="shared" si="85"/>
        <v>#DIV/0!</v>
      </c>
      <c r="S355" s="328" t="e">
        <f t="shared" si="86"/>
        <v>#DIV/0!</v>
      </c>
      <c r="T355" s="328" t="e">
        <f t="shared" si="87"/>
        <v>#DIV/0!</v>
      </c>
      <c r="U355" s="328" t="e">
        <f t="shared" si="88"/>
        <v>#DIV/0!</v>
      </c>
      <c r="V355" s="347" t="e">
        <f t="array" ref="V355">MMULT(MMULT(L355:U355,qinvR_),TRANSPOSE(L355:U355))</f>
        <v>#NAME?</v>
      </c>
      <c r="W355" s="328" t="e">
        <f t="shared" si="89"/>
        <v>#DIV/0!</v>
      </c>
      <c r="X355" s="324" t="e">
        <f t="shared" si="81"/>
        <v>#DIV/0!</v>
      </c>
      <c r="Y355" s="324" t="e">
        <f t="shared" si="82"/>
        <v>#NAME?</v>
      </c>
    </row>
    <row r="356" spans="1:25" x14ac:dyDescent="0.2">
      <c r="A356" s="327">
        <f t="shared" si="90"/>
        <v>350</v>
      </c>
      <c r="L356" s="347" t="e">
        <f t="shared" si="77"/>
        <v>#DIV/0!</v>
      </c>
      <c r="M356" s="328" t="e">
        <f t="shared" si="78"/>
        <v>#DIV/0!</v>
      </c>
      <c r="N356" s="328" t="e">
        <f t="shared" si="79"/>
        <v>#DIV/0!</v>
      </c>
      <c r="O356" s="328" t="e">
        <f t="shared" si="80"/>
        <v>#DIV/0!</v>
      </c>
      <c r="P356" s="328" t="e">
        <f t="shared" si="83"/>
        <v>#DIV/0!</v>
      </c>
      <c r="Q356" s="328" t="e">
        <f t="shared" si="84"/>
        <v>#DIV/0!</v>
      </c>
      <c r="R356" s="328" t="e">
        <f t="shared" si="85"/>
        <v>#DIV/0!</v>
      </c>
      <c r="S356" s="328" t="e">
        <f t="shared" si="86"/>
        <v>#DIV/0!</v>
      </c>
      <c r="T356" s="328" t="e">
        <f t="shared" si="87"/>
        <v>#DIV/0!</v>
      </c>
      <c r="U356" s="328" t="e">
        <f t="shared" si="88"/>
        <v>#DIV/0!</v>
      </c>
      <c r="V356" s="347" t="e">
        <f t="array" ref="V356">MMULT(MMULT(L356:U356,qinvR_),TRANSPOSE(L356:U356))</f>
        <v>#NAME?</v>
      </c>
      <c r="W356" s="328" t="e">
        <f t="shared" si="89"/>
        <v>#DIV/0!</v>
      </c>
      <c r="X356" s="324" t="e">
        <f t="shared" si="81"/>
        <v>#DIV/0!</v>
      </c>
      <c r="Y356" s="324" t="e">
        <f t="shared" si="82"/>
        <v>#NAME?</v>
      </c>
    </row>
    <row r="357" spans="1:25" x14ac:dyDescent="0.2">
      <c r="A357" s="327">
        <f t="shared" si="90"/>
        <v>351</v>
      </c>
      <c r="L357" s="347" t="e">
        <f t="shared" ref="L357:L420" si="91">(B357-B$2)/B$3</f>
        <v>#DIV/0!</v>
      </c>
      <c r="M357" s="328" t="e">
        <f t="shared" ref="M357:M420" si="92">(C357-C$2)/C$3</f>
        <v>#DIV/0!</v>
      </c>
      <c r="N357" s="328" t="e">
        <f t="shared" ref="N357:N420" si="93">(D357-D$2)/D$3</f>
        <v>#DIV/0!</v>
      </c>
      <c r="O357" s="328" t="e">
        <f t="shared" ref="O357:O420" si="94">(E357-E$2)/E$3</f>
        <v>#DIV/0!</v>
      </c>
      <c r="P357" s="328" t="e">
        <f t="shared" ref="P357:P420" si="95">(F357-F$2)/F$3</f>
        <v>#DIV/0!</v>
      </c>
      <c r="Q357" s="328" t="e">
        <f t="shared" ref="Q357:Q420" si="96">(G357-G$2)/G$3</f>
        <v>#DIV/0!</v>
      </c>
      <c r="R357" s="328" t="e">
        <f t="shared" ref="R357:R420" si="97">(H357-H$2)/H$3</f>
        <v>#DIV/0!</v>
      </c>
      <c r="S357" s="328" t="e">
        <f t="shared" ref="S357:S420" si="98">(I357-I$2)/I$3</f>
        <v>#DIV/0!</v>
      </c>
      <c r="T357" s="328" t="e">
        <f t="shared" ref="T357:T420" si="99">(J357-J$2)/J$3</f>
        <v>#DIV/0!</v>
      </c>
      <c r="U357" s="328" t="e">
        <f t="shared" ref="U357:U420" si="100">(K357-K$2)/K$3</f>
        <v>#DIV/0!</v>
      </c>
      <c r="V357" s="347" t="e">
        <f t="array" ref="V357">MMULT(MMULT(L357:U357,qinvR_),TRANSPOSE(L357:U357))</f>
        <v>#NAME?</v>
      </c>
      <c r="W357" s="328" t="e">
        <f t="shared" ref="W357:W420" si="101">(A357-0.5)/qN_</f>
        <v>#DIV/0!</v>
      </c>
      <c r="X357" s="324" t="e">
        <f t="shared" ref="X357:X420" si="102">_xlfn.CHISQ.INV(W357,4)</f>
        <v>#DIV/0!</v>
      </c>
      <c r="Y357" s="324" t="e">
        <f t="shared" ref="Y357:Y420" si="103">V357-X357</f>
        <v>#NAME?</v>
      </c>
    </row>
    <row r="358" spans="1:25" x14ac:dyDescent="0.2">
      <c r="A358" s="327">
        <f t="shared" si="90"/>
        <v>352</v>
      </c>
      <c r="L358" s="347" t="e">
        <f t="shared" si="91"/>
        <v>#DIV/0!</v>
      </c>
      <c r="M358" s="328" t="e">
        <f t="shared" si="92"/>
        <v>#DIV/0!</v>
      </c>
      <c r="N358" s="328" t="e">
        <f t="shared" si="93"/>
        <v>#DIV/0!</v>
      </c>
      <c r="O358" s="328" t="e">
        <f t="shared" si="94"/>
        <v>#DIV/0!</v>
      </c>
      <c r="P358" s="328" t="e">
        <f t="shared" si="95"/>
        <v>#DIV/0!</v>
      </c>
      <c r="Q358" s="328" t="e">
        <f t="shared" si="96"/>
        <v>#DIV/0!</v>
      </c>
      <c r="R358" s="328" t="e">
        <f t="shared" si="97"/>
        <v>#DIV/0!</v>
      </c>
      <c r="S358" s="328" t="e">
        <f t="shared" si="98"/>
        <v>#DIV/0!</v>
      </c>
      <c r="T358" s="328" t="e">
        <f t="shared" si="99"/>
        <v>#DIV/0!</v>
      </c>
      <c r="U358" s="328" t="e">
        <f t="shared" si="100"/>
        <v>#DIV/0!</v>
      </c>
      <c r="V358" s="347" t="e">
        <f t="array" ref="V358">MMULT(MMULT(L358:U358,qinvR_),TRANSPOSE(L358:U358))</f>
        <v>#NAME?</v>
      </c>
      <c r="W358" s="328" t="e">
        <f t="shared" si="101"/>
        <v>#DIV/0!</v>
      </c>
      <c r="X358" s="324" t="e">
        <f t="shared" si="102"/>
        <v>#DIV/0!</v>
      </c>
      <c r="Y358" s="324" t="e">
        <f t="shared" si="103"/>
        <v>#NAME?</v>
      </c>
    </row>
    <row r="359" spans="1:25" x14ac:dyDescent="0.2">
      <c r="A359" s="327">
        <f t="shared" si="90"/>
        <v>353</v>
      </c>
      <c r="L359" s="347" t="e">
        <f t="shared" si="91"/>
        <v>#DIV/0!</v>
      </c>
      <c r="M359" s="328" t="e">
        <f t="shared" si="92"/>
        <v>#DIV/0!</v>
      </c>
      <c r="N359" s="328" t="e">
        <f t="shared" si="93"/>
        <v>#DIV/0!</v>
      </c>
      <c r="O359" s="328" t="e">
        <f t="shared" si="94"/>
        <v>#DIV/0!</v>
      </c>
      <c r="P359" s="328" t="e">
        <f t="shared" si="95"/>
        <v>#DIV/0!</v>
      </c>
      <c r="Q359" s="328" t="e">
        <f t="shared" si="96"/>
        <v>#DIV/0!</v>
      </c>
      <c r="R359" s="328" t="e">
        <f t="shared" si="97"/>
        <v>#DIV/0!</v>
      </c>
      <c r="S359" s="328" t="e">
        <f t="shared" si="98"/>
        <v>#DIV/0!</v>
      </c>
      <c r="T359" s="328" t="e">
        <f t="shared" si="99"/>
        <v>#DIV/0!</v>
      </c>
      <c r="U359" s="328" t="e">
        <f t="shared" si="100"/>
        <v>#DIV/0!</v>
      </c>
      <c r="V359" s="347" t="e">
        <f t="array" ref="V359">MMULT(MMULT(L359:U359,qinvR_),TRANSPOSE(L359:U359))</f>
        <v>#NAME?</v>
      </c>
      <c r="W359" s="328" t="e">
        <f t="shared" si="101"/>
        <v>#DIV/0!</v>
      </c>
      <c r="X359" s="324" t="e">
        <f t="shared" si="102"/>
        <v>#DIV/0!</v>
      </c>
      <c r="Y359" s="324" t="e">
        <f t="shared" si="103"/>
        <v>#NAME?</v>
      </c>
    </row>
    <row r="360" spans="1:25" x14ac:dyDescent="0.2">
      <c r="A360" s="327">
        <f t="shared" si="90"/>
        <v>354</v>
      </c>
      <c r="L360" s="347" t="e">
        <f t="shared" si="91"/>
        <v>#DIV/0!</v>
      </c>
      <c r="M360" s="328" t="e">
        <f t="shared" si="92"/>
        <v>#DIV/0!</v>
      </c>
      <c r="N360" s="328" t="e">
        <f t="shared" si="93"/>
        <v>#DIV/0!</v>
      </c>
      <c r="O360" s="328" t="e">
        <f t="shared" si="94"/>
        <v>#DIV/0!</v>
      </c>
      <c r="P360" s="328" t="e">
        <f t="shared" si="95"/>
        <v>#DIV/0!</v>
      </c>
      <c r="Q360" s="328" t="e">
        <f t="shared" si="96"/>
        <v>#DIV/0!</v>
      </c>
      <c r="R360" s="328" t="e">
        <f t="shared" si="97"/>
        <v>#DIV/0!</v>
      </c>
      <c r="S360" s="328" t="e">
        <f t="shared" si="98"/>
        <v>#DIV/0!</v>
      </c>
      <c r="T360" s="328" t="e">
        <f t="shared" si="99"/>
        <v>#DIV/0!</v>
      </c>
      <c r="U360" s="328" t="e">
        <f t="shared" si="100"/>
        <v>#DIV/0!</v>
      </c>
      <c r="V360" s="347" t="e">
        <f t="array" ref="V360">MMULT(MMULT(L360:U360,qinvR_),TRANSPOSE(L360:U360))</f>
        <v>#NAME?</v>
      </c>
      <c r="W360" s="328" t="e">
        <f t="shared" si="101"/>
        <v>#DIV/0!</v>
      </c>
      <c r="X360" s="324" t="e">
        <f t="shared" si="102"/>
        <v>#DIV/0!</v>
      </c>
      <c r="Y360" s="324" t="e">
        <f t="shared" si="103"/>
        <v>#NAME?</v>
      </c>
    </row>
    <row r="361" spans="1:25" x14ac:dyDescent="0.2">
      <c r="A361" s="327">
        <f t="shared" si="90"/>
        <v>355</v>
      </c>
      <c r="L361" s="347" t="e">
        <f t="shared" si="91"/>
        <v>#DIV/0!</v>
      </c>
      <c r="M361" s="328" t="e">
        <f t="shared" si="92"/>
        <v>#DIV/0!</v>
      </c>
      <c r="N361" s="328" t="e">
        <f t="shared" si="93"/>
        <v>#DIV/0!</v>
      </c>
      <c r="O361" s="328" t="e">
        <f t="shared" si="94"/>
        <v>#DIV/0!</v>
      </c>
      <c r="P361" s="328" t="e">
        <f t="shared" si="95"/>
        <v>#DIV/0!</v>
      </c>
      <c r="Q361" s="328" t="e">
        <f t="shared" si="96"/>
        <v>#DIV/0!</v>
      </c>
      <c r="R361" s="328" t="e">
        <f t="shared" si="97"/>
        <v>#DIV/0!</v>
      </c>
      <c r="S361" s="328" t="e">
        <f t="shared" si="98"/>
        <v>#DIV/0!</v>
      </c>
      <c r="T361" s="328" t="e">
        <f t="shared" si="99"/>
        <v>#DIV/0!</v>
      </c>
      <c r="U361" s="328" t="e">
        <f t="shared" si="100"/>
        <v>#DIV/0!</v>
      </c>
      <c r="V361" s="347" t="e">
        <f t="array" ref="V361">MMULT(MMULT(L361:U361,qinvR_),TRANSPOSE(L361:U361))</f>
        <v>#NAME?</v>
      </c>
      <c r="W361" s="328" t="e">
        <f t="shared" si="101"/>
        <v>#DIV/0!</v>
      </c>
      <c r="X361" s="324" t="e">
        <f t="shared" si="102"/>
        <v>#DIV/0!</v>
      </c>
      <c r="Y361" s="324" t="e">
        <f t="shared" si="103"/>
        <v>#NAME?</v>
      </c>
    </row>
    <row r="362" spans="1:25" x14ac:dyDescent="0.2">
      <c r="A362" s="327">
        <f t="shared" si="90"/>
        <v>356</v>
      </c>
      <c r="L362" s="347" t="e">
        <f t="shared" si="91"/>
        <v>#DIV/0!</v>
      </c>
      <c r="M362" s="328" t="e">
        <f t="shared" si="92"/>
        <v>#DIV/0!</v>
      </c>
      <c r="N362" s="328" t="e">
        <f t="shared" si="93"/>
        <v>#DIV/0!</v>
      </c>
      <c r="O362" s="328" t="e">
        <f t="shared" si="94"/>
        <v>#DIV/0!</v>
      </c>
      <c r="P362" s="328" t="e">
        <f t="shared" si="95"/>
        <v>#DIV/0!</v>
      </c>
      <c r="Q362" s="328" t="e">
        <f t="shared" si="96"/>
        <v>#DIV/0!</v>
      </c>
      <c r="R362" s="328" t="e">
        <f t="shared" si="97"/>
        <v>#DIV/0!</v>
      </c>
      <c r="S362" s="328" t="e">
        <f t="shared" si="98"/>
        <v>#DIV/0!</v>
      </c>
      <c r="T362" s="328" t="e">
        <f t="shared" si="99"/>
        <v>#DIV/0!</v>
      </c>
      <c r="U362" s="328" t="e">
        <f t="shared" si="100"/>
        <v>#DIV/0!</v>
      </c>
      <c r="V362" s="347" t="e">
        <f t="array" ref="V362">MMULT(MMULT(L362:U362,qinvR_),TRANSPOSE(L362:U362))</f>
        <v>#NAME?</v>
      </c>
      <c r="W362" s="328" t="e">
        <f t="shared" si="101"/>
        <v>#DIV/0!</v>
      </c>
      <c r="X362" s="324" t="e">
        <f t="shared" si="102"/>
        <v>#DIV/0!</v>
      </c>
      <c r="Y362" s="324" t="e">
        <f t="shared" si="103"/>
        <v>#NAME?</v>
      </c>
    </row>
    <row r="363" spans="1:25" x14ac:dyDescent="0.2">
      <c r="A363" s="327">
        <f t="shared" si="90"/>
        <v>357</v>
      </c>
      <c r="L363" s="347" t="e">
        <f t="shared" si="91"/>
        <v>#DIV/0!</v>
      </c>
      <c r="M363" s="328" t="e">
        <f t="shared" si="92"/>
        <v>#DIV/0!</v>
      </c>
      <c r="N363" s="328" t="e">
        <f t="shared" si="93"/>
        <v>#DIV/0!</v>
      </c>
      <c r="O363" s="328" t="e">
        <f t="shared" si="94"/>
        <v>#DIV/0!</v>
      </c>
      <c r="P363" s="328" t="e">
        <f t="shared" si="95"/>
        <v>#DIV/0!</v>
      </c>
      <c r="Q363" s="328" t="e">
        <f t="shared" si="96"/>
        <v>#DIV/0!</v>
      </c>
      <c r="R363" s="328" t="e">
        <f t="shared" si="97"/>
        <v>#DIV/0!</v>
      </c>
      <c r="S363" s="328" t="e">
        <f t="shared" si="98"/>
        <v>#DIV/0!</v>
      </c>
      <c r="T363" s="328" t="e">
        <f t="shared" si="99"/>
        <v>#DIV/0!</v>
      </c>
      <c r="U363" s="328" t="e">
        <f t="shared" si="100"/>
        <v>#DIV/0!</v>
      </c>
      <c r="V363" s="347" t="e">
        <f t="array" ref="V363">MMULT(MMULT(L363:U363,qinvR_),TRANSPOSE(L363:U363))</f>
        <v>#NAME?</v>
      </c>
      <c r="W363" s="328" t="e">
        <f t="shared" si="101"/>
        <v>#DIV/0!</v>
      </c>
      <c r="X363" s="324" t="e">
        <f t="shared" si="102"/>
        <v>#DIV/0!</v>
      </c>
      <c r="Y363" s="324" t="e">
        <f t="shared" si="103"/>
        <v>#NAME?</v>
      </c>
    </row>
    <row r="364" spans="1:25" x14ac:dyDescent="0.2">
      <c r="A364" s="327">
        <f t="shared" si="90"/>
        <v>358</v>
      </c>
      <c r="L364" s="347" t="e">
        <f t="shared" si="91"/>
        <v>#DIV/0!</v>
      </c>
      <c r="M364" s="328" t="e">
        <f t="shared" si="92"/>
        <v>#DIV/0!</v>
      </c>
      <c r="N364" s="328" t="e">
        <f t="shared" si="93"/>
        <v>#DIV/0!</v>
      </c>
      <c r="O364" s="328" t="e">
        <f t="shared" si="94"/>
        <v>#DIV/0!</v>
      </c>
      <c r="P364" s="328" t="e">
        <f t="shared" si="95"/>
        <v>#DIV/0!</v>
      </c>
      <c r="Q364" s="328" t="e">
        <f t="shared" si="96"/>
        <v>#DIV/0!</v>
      </c>
      <c r="R364" s="328" t="e">
        <f t="shared" si="97"/>
        <v>#DIV/0!</v>
      </c>
      <c r="S364" s="328" t="e">
        <f t="shared" si="98"/>
        <v>#DIV/0!</v>
      </c>
      <c r="T364" s="328" t="e">
        <f t="shared" si="99"/>
        <v>#DIV/0!</v>
      </c>
      <c r="U364" s="328" t="e">
        <f t="shared" si="100"/>
        <v>#DIV/0!</v>
      </c>
      <c r="V364" s="347" t="e">
        <f t="array" ref="V364">MMULT(MMULT(L364:U364,qinvR_),TRANSPOSE(L364:U364))</f>
        <v>#NAME?</v>
      </c>
      <c r="W364" s="328" t="e">
        <f t="shared" si="101"/>
        <v>#DIV/0!</v>
      </c>
      <c r="X364" s="324" t="e">
        <f t="shared" si="102"/>
        <v>#DIV/0!</v>
      </c>
      <c r="Y364" s="324" t="e">
        <f t="shared" si="103"/>
        <v>#NAME?</v>
      </c>
    </row>
    <row r="365" spans="1:25" x14ac:dyDescent="0.2">
      <c r="A365" s="327">
        <f t="shared" si="90"/>
        <v>359</v>
      </c>
      <c r="L365" s="347" t="e">
        <f t="shared" si="91"/>
        <v>#DIV/0!</v>
      </c>
      <c r="M365" s="328" t="e">
        <f t="shared" si="92"/>
        <v>#DIV/0!</v>
      </c>
      <c r="N365" s="328" t="e">
        <f t="shared" si="93"/>
        <v>#DIV/0!</v>
      </c>
      <c r="O365" s="328" t="e">
        <f t="shared" si="94"/>
        <v>#DIV/0!</v>
      </c>
      <c r="P365" s="328" t="e">
        <f t="shared" si="95"/>
        <v>#DIV/0!</v>
      </c>
      <c r="Q365" s="328" t="e">
        <f t="shared" si="96"/>
        <v>#DIV/0!</v>
      </c>
      <c r="R365" s="328" t="e">
        <f t="shared" si="97"/>
        <v>#DIV/0!</v>
      </c>
      <c r="S365" s="328" t="e">
        <f t="shared" si="98"/>
        <v>#DIV/0!</v>
      </c>
      <c r="T365" s="328" t="e">
        <f t="shared" si="99"/>
        <v>#DIV/0!</v>
      </c>
      <c r="U365" s="328" t="e">
        <f t="shared" si="100"/>
        <v>#DIV/0!</v>
      </c>
      <c r="V365" s="347" t="e">
        <f t="array" ref="V365">MMULT(MMULT(L365:U365,qinvR_),TRANSPOSE(L365:U365))</f>
        <v>#NAME?</v>
      </c>
      <c r="W365" s="328" t="e">
        <f t="shared" si="101"/>
        <v>#DIV/0!</v>
      </c>
      <c r="X365" s="324" t="e">
        <f t="shared" si="102"/>
        <v>#DIV/0!</v>
      </c>
      <c r="Y365" s="324" t="e">
        <f t="shared" si="103"/>
        <v>#NAME?</v>
      </c>
    </row>
    <row r="366" spans="1:25" x14ac:dyDescent="0.2">
      <c r="A366" s="327">
        <f t="shared" si="90"/>
        <v>360</v>
      </c>
      <c r="L366" s="347" t="e">
        <f t="shared" si="91"/>
        <v>#DIV/0!</v>
      </c>
      <c r="M366" s="328" t="e">
        <f t="shared" si="92"/>
        <v>#DIV/0!</v>
      </c>
      <c r="N366" s="328" t="e">
        <f t="shared" si="93"/>
        <v>#DIV/0!</v>
      </c>
      <c r="O366" s="328" t="e">
        <f t="shared" si="94"/>
        <v>#DIV/0!</v>
      </c>
      <c r="P366" s="328" t="e">
        <f t="shared" si="95"/>
        <v>#DIV/0!</v>
      </c>
      <c r="Q366" s="328" t="e">
        <f t="shared" si="96"/>
        <v>#DIV/0!</v>
      </c>
      <c r="R366" s="328" t="e">
        <f t="shared" si="97"/>
        <v>#DIV/0!</v>
      </c>
      <c r="S366" s="328" t="e">
        <f t="shared" si="98"/>
        <v>#DIV/0!</v>
      </c>
      <c r="T366" s="328" t="e">
        <f t="shared" si="99"/>
        <v>#DIV/0!</v>
      </c>
      <c r="U366" s="328" t="e">
        <f t="shared" si="100"/>
        <v>#DIV/0!</v>
      </c>
      <c r="V366" s="347" t="e">
        <f t="array" ref="V366">MMULT(MMULT(L366:U366,qinvR_),TRANSPOSE(L366:U366))</f>
        <v>#NAME?</v>
      </c>
      <c r="W366" s="328" t="e">
        <f t="shared" si="101"/>
        <v>#DIV/0!</v>
      </c>
      <c r="X366" s="324" t="e">
        <f t="shared" si="102"/>
        <v>#DIV/0!</v>
      </c>
      <c r="Y366" s="324" t="e">
        <f t="shared" si="103"/>
        <v>#NAME?</v>
      </c>
    </row>
    <row r="367" spans="1:25" x14ac:dyDescent="0.2">
      <c r="A367" s="327">
        <f t="shared" si="90"/>
        <v>361</v>
      </c>
      <c r="L367" s="347" t="e">
        <f t="shared" si="91"/>
        <v>#DIV/0!</v>
      </c>
      <c r="M367" s="328" t="e">
        <f t="shared" si="92"/>
        <v>#DIV/0!</v>
      </c>
      <c r="N367" s="328" t="e">
        <f t="shared" si="93"/>
        <v>#DIV/0!</v>
      </c>
      <c r="O367" s="328" t="e">
        <f t="shared" si="94"/>
        <v>#DIV/0!</v>
      </c>
      <c r="P367" s="328" t="e">
        <f t="shared" si="95"/>
        <v>#DIV/0!</v>
      </c>
      <c r="Q367" s="328" t="e">
        <f t="shared" si="96"/>
        <v>#DIV/0!</v>
      </c>
      <c r="R367" s="328" t="e">
        <f t="shared" si="97"/>
        <v>#DIV/0!</v>
      </c>
      <c r="S367" s="328" t="e">
        <f t="shared" si="98"/>
        <v>#DIV/0!</v>
      </c>
      <c r="T367" s="328" t="e">
        <f t="shared" si="99"/>
        <v>#DIV/0!</v>
      </c>
      <c r="U367" s="328" t="e">
        <f t="shared" si="100"/>
        <v>#DIV/0!</v>
      </c>
      <c r="V367" s="347" t="e">
        <f t="array" ref="V367">MMULT(MMULT(L367:U367,qinvR_),TRANSPOSE(L367:U367))</f>
        <v>#NAME?</v>
      </c>
      <c r="W367" s="328" t="e">
        <f t="shared" si="101"/>
        <v>#DIV/0!</v>
      </c>
      <c r="X367" s="324" t="e">
        <f t="shared" si="102"/>
        <v>#DIV/0!</v>
      </c>
      <c r="Y367" s="324" t="e">
        <f t="shared" si="103"/>
        <v>#NAME?</v>
      </c>
    </row>
    <row r="368" spans="1:25" x14ac:dyDescent="0.2">
      <c r="A368" s="327">
        <f t="shared" si="90"/>
        <v>362</v>
      </c>
      <c r="L368" s="347" t="e">
        <f t="shared" si="91"/>
        <v>#DIV/0!</v>
      </c>
      <c r="M368" s="328" t="e">
        <f t="shared" si="92"/>
        <v>#DIV/0!</v>
      </c>
      <c r="N368" s="328" t="e">
        <f t="shared" si="93"/>
        <v>#DIV/0!</v>
      </c>
      <c r="O368" s="328" t="e">
        <f t="shared" si="94"/>
        <v>#DIV/0!</v>
      </c>
      <c r="P368" s="328" t="e">
        <f t="shared" si="95"/>
        <v>#DIV/0!</v>
      </c>
      <c r="Q368" s="328" t="e">
        <f t="shared" si="96"/>
        <v>#DIV/0!</v>
      </c>
      <c r="R368" s="328" t="e">
        <f t="shared" si="97"/>
        <v>#DIV/0!</v>
      </c>
      <c r="S368" s="328" t="e">
        <f t="shared" si="98"/>
        <v>#DIV/0!</v>
      </c>
      <c r="T368" s="328" t="e">
        <f t="shared" si="99"/>
        <v>#DIV/0!</v>
      </c>
      <c r="U368" s="328" t="e">
        <f t="shared" si="100"/>
        <v>#DIV/0!</v>
      </c>
      <c r="V368" s="347" t="e">
        <f t="array" ref="V368">MMULT(MMULT(L368:U368,qinvR_),TRANSPOSE(L368:U368))</f>
        <v>#NAME?</v>
      </c>
      <c r="W368" s="328" t="e">
        <f t="shared" si="101"/>
        <v>#DIV/0!</v>
      </c>
      <c r="X368" s="324" t="e">
        <f t="shared" si="102"/>
        <v>#DIV/0!</v>
      </c>
      <c r="Y368" s="324" t="e">
        <f t="shared" si="103"/>
        <v>#NAME?</v>
      </c>
    </row>
    <row r="369" spans="1:25" x14ac:dyDescent="0.2">
      <c r="A369" s="327">
        <f t="shared" si="90"/>
        <v>363</v>
      </c>
      <c r="L369" s="347" t="e">
        <f t="shared" si="91"/>
        <v>#DIV/0!</v>
      </c>
      <c r="M369" s="328" t="e">
        <f t="shared" si="92"/>
        <v>#DIV/0!</v>
      </c>
      <c r="N369" s="328" t="e">
        <f t="shared" si="93"/>
        <v>#DIV/0!</v>
      </c>
      <c r="O369" s="328" t="e">
        <f t="shared" si="94"/>
        <v>#DIV/0!</v>
      </c>
      <c r="P369" s="328" t="e">
        <f t="shared" si="95"/>
        <v>#DIV/0!</v>
      </c>
      <c r="Q369" s="328" t="e">
        <f t="shared" si="96"/>
        <v>#DIV/0!</v>
      </c>
      <c r="R369" s="328" t="e">
        <f t="shared" si="97"/>
        <v>#DIV/0!</v>
      </c>
      <c r="S369" s="328" t="e">
        <f t="shared" si="98"/>
        <v>#DIV/0!</v>
      </c>
      <c r="T369" s="328" t="e">
        <f t="shared" si="99"/>
        <v>#DIV/0!</v>
      </c>
      <c r="U369" s="328" t="e">
        <f t="shared" si="100"/>
        <v>#DIV/0!</v>
      </c>
      <c r="V369" s="347" t="e">
        <f t="array" ref="V369">MMULT(MMULT(L369:U369,qinvR_),TRANSPOSE(L369:U369))</f>
        <v>#NAME?</v>
      </c>
      <c r="W369" s="328" t="e">
        <f t="shared" si="101"/>
        <v>#DIV/0!</v>
      </c>
      <c r="X369" s="324" t="e">
        <f t="shared" si="102"/>
        <v>#DIV/0!</v>
      </c>
      <c r="Y369" s="324" t="e">
        <f t="shared" si="103"/>
        <v>#NAME?</v>
      </c>
    </row>
    <row r="370" spans="1:25" x14ac:dyDescent="0.2">
      <c r="A370" s="327">
        <f t="shared" si="90"/>
        <v>364</v>
      </c>
      <c r="L370" s="347" t="e">
        <f t="shared" si="91"/>
        <v>#DIV/0!</v>
      </c>
      <c r="M370" s="328" t="e">
        <f t="shared" si="92"/>
        <v>#DIV/0!</v>
      </c>
      <c r="N370" s="328" t="e">
        <f t="shared" si="93"/>
        <v>#DIV/0!</v>
      </c>
      <c r="O370" s="328" t="e">
        <f t="shared" si="94"/>
        <v>#DIV/0!</v>
      </c>
      <c r="P370" s="328" t="e">
        <f t="shared" si="95"/>
        <v>#DIV/0!</v>
      </c>
      <c r="Q370" s="328" t="e">
        <f t="shared" si="96"/>
        <v>#DIV/0!</v>
      </c>
      <c r="R370" s="328" t="e">
        <f t="shared" si="97"/>
        <v>#DIV/0!</v>
      </c>
      <c r="S370" s="328" t="e">
        <f t="shared" si="98"/>
        <v>#DIV/0!</v>
      </c>
      <c r="T370" s="328" t="e">
        <f t="shared" si="99"/>
        <v>#DIV/0!</v>
      </c>
      <c r="U370" s="328" t="e">
        <f t="shared" si="100"/>
        <v>#DIV/0!</v>
      </c>
      <c r="V370" s="347" t="e">
        <f t="array" ref="V370">MMULT(MMULT(L370:U370,qinvR_),TRANSPOSE(L370:U370))</f>
        <v>#NAME?</v>
      </c>
      <c r="W370" s="328" t="e">
        <f t="shared" si="101"/>
        <v>#DIV/0!</v>
      </c>
      <c r="X370" s="324" t="e">
        <f t="shared" si="102"/>
        <v>#DIV/0!</v>
      </c>
      <c r="Y370" s="324" t="e">
        <f t="shared" si="103"/>
        <v>#NAME?</v>
      </c>
    </row>
    <row r="371" spans="1:25" x14ac:dyDescent="0.2">
      <c r="A371" s="327">
        <f t="shared" si="90"/>
        <v>365</v>
      </c>
      <c r="L371" s="347" t="e">
        <f t="shared" si="91"/>
        <v>#DIV/0!</v>
      </c>
      <c r="M371" s="328" t="e">
        <f t="shared" si="92"/>
        <v>#DIV/0!</v>
      </c>
      <c r="N371" s="328" t="e">
        <f t="shared" si="93"/>
        <v>#DIV/0!</v>
      </c>
      <c r="O371" s="328" t="e">
        <f t="shared" si="94"/>
        <v>#DIV/0!</v>
      </c>
      <c r="P371" s="328" t="e">
        <f t="shared" si="95"/>
        <v>#DIV/0!</v>
      </c>
      <c r="Q371" s="328" t="e">
        <f t="shared" si="96"/>
        <v>#DIV/0!</v>
      </c>
      <c r="R371" s="328" t="e">
        <f t="shared" si="97"/>
        <v>#DIV/0!</v>
      </c>
      <c r="S371" s="328" t="e">
        <f t="shared" si="98"/>
        <v>#DIV/0!</v>
      </c>
      <c r="T371" s="328" t="e">
        <f t="shared" si="99"/>
        <v>#DIV/0!</v>
      </c>
      <c r="U371" s="328" t="e">
        <f t="shared" si="100"/>
        <v>#DIV/0!</v>
      </c>
      <c r="V371" s="347" t="e">
        <f t="array" ref="V371">MMULT(MMULT(L371:U371,qinvR_),TRANSPOSE(L371:U371))</f>
        <v>#NAME?</v>
      </c>
      <c r="W371" s="328" t="e">
        <f t="shared" si="101"/>
        <v>#DIV/0!</v>
      </c>
      <c r="X371" s="324" t="e">
        <f t="shared" si="102"/>
        <v>#DIV/0!</v>
      </c>
      <c r="Y371" s="324" t="e">
        <f t="shared" si="103"/>
        <v>#NAME?</v>
      </c>
    </row>
    <row r="372" spans="1:25" x14ac:dyDescent="0.2">
      <c r="A372" s="327">
        <f t="shared" si="90"/>
        <v>366</v>
      </c>
      <c r="L372" s="347" t="e">
        <f t="shared" si="91"/>
        <v>#DIV/0!</v>
      </c>
      <c r="M372" s="328" t="e">
        <f t="shared" si="92"/>
        <v>#DIV/0!</v>
      </c>
      <c r="N372" s="328" t="e">
        <f t="shared" si="93"/>
        <v>#DIV/0!</v>
      </c>
      <c r="O372" s="328" t="e">
        <f t="shared" si="94"/>
        <v>#DIV/0!</v>
      </c>
      <c r="P372" s="328" t="e">
        <f t="shared" si="95"/>
        <v>#DIV/0!</v>
      </c>
      <c r="Q372" s="328" t="e">
        <f t="shared" si="96"/>
        <v>#DIV/0!</v>
      </c>
      <c r="R372" s="328" t="e">
        <f t="shared" si="97"/>
        <v>#DIV/0!</v>
      </c>
      <c r="S372" s="328" t="e">
        <f t="shared" si="98"/>
        <v>#DIV/0!</v>
      </c>
      <c r="T372" s="328" t="e">
        <f t="shared" si="99"/>
        <v>#DIV/0!</v>
      </c>
      <c r="U372" s="328" t="e">
        <f t="shared" si="100"/>
        <v>#DIV/0!</v>
      </c>
      <c r="V372" s="347" t="e">
        <f t="array" ref="V372">MMULT(MMULT(L372:U372,qinvR_),TRANSPOSE(L372:U372))</f>
        <v>#NAME?</v>
      </c>
      <c r="W372" s="328" t="e">
        <f t="shared" si="101"/>
        <v>#DIV/0!</v>
      </c>
      <c r="X372" s="324" t="e">
        <f t="shared" si="102"/>
        <v>#DIV/0!</v>
      </c>
      <c r="Y372" s="324" t="e">
        <f t="shared" si="103"/>
        <v>#NAME?</v>
      </c>
    </row>
    <row r="373" spans="1:25" x14ac:dyDescent="0.2">
      <c r="A373" s="327">
        <f t="shared" si="90"/>
        <v>367</v>
      </c>
      <c r="L373" s="347" t="e">
        <f t="shared" si="91"/>
        <v>#DIV/0!</v>
      </c>
      <c r="M373" s="328" t="e">
        <f t="shared" si="92"/>
        <v>#DIV/0!</v>
      </c>
      <c r="N373" s="328" t="e">
        <f t="shared" si="93"/>
        <v>#DIV/0!</v>
      </c>
      <c r="O373" s="328" t="e">
        <f t="shared" si="94"/>
        <v>#DIV/0!</v>
      </c>
      <c r="P373" s="328" t="e">
        <f t="shared" si="95"/>
        <v>#DIV/0!</v>
      </c>
      <c r="Q373" s="328" t="e">
        <f t="shared" si="96"/>
        <v>#DIV/0!</v>
      </c>
      <c r="R373" s="328" t="e">
        <f t="shared" si="97"/>
        <v>#DIV/0!</v>
      </c>
      <c r="S373" s="328" t="e">
        <f t="shared" si="98"/>
        <v>#DIV/0!</v>
      </c>
      <c r="T373" s="328" t="e">
        <f t="shared" si="99"/>
        <v>#DIV/0!</v>
      </c>
      <c r="U373" s="328" t="e">
        <f t="shared" si="100"/>
        <v>#DIV/0!</v>
      </c>
      <c r="V373" s="347" t="e">
        <f t="array" ref="V373">MMULT(MMULT(L373:U373,qinvR_),TRANSPOSE(L373:U373))</f>
        <v>#NAME?</v>
      </c>
      <c r="W373" s="328" t="e">
        <f t="shared" si="101"/>
        <v>#DIV/0!</v>
      </c>
      <c r="X373" s="324" t="e">
        <f t="shared" si="102"/>
        <v>#DIV/0!</v>
      </c>
      <c r="Y373" s="324" t="e">
        <f t="shared" si="103"/>
        <v>#NAME?</v>
      </c>
    </row>
    <row r="374" spans="1:25" x14ac:dyDescent="0.2">
      <c r="A374" s="327">
        <f t="shared" si="90"/>
        <v>368</v>
      </c>
      <c r="L374" s="347" t="e">
        <f t="shared" si="91"/>
        <v>#DIV/0!</v>
      </c>
      <c r="M374" s="328" t="e">
        <f t="shared" si="92"/>
        <v>#DIV/0!</v>
      </c>
      <c r="N374" s="328" t="e">
        <f t="shared" si="93"/>
        <v>#DIV/0!</v>
      </c>
      <c r="O374" s="328" t="e">
        <f t="shared" si="94"/>
        <v>#DIV/0!</v>
      </c>
      <c r="P374" s="328" t="e">
        <f t="shared" si="95"/>
        <v>#DIV/0!</v>
      </c>
      <c r="Q374" s="328" t="e">
        <f t="shared" si="96"/>
        <v>#DIV/0!</v>
      </c>
      <c r="R374" s="328" t="e">
        <f t="shared" si="97"/>
        <v>#DIV/0!</v>
      </c>
      <c r="S374" s="328" t="e">
        <f t="shared" si="98"/>
        <v>#DIV/0!</v>
      </c>
      <c r="T374" s="328" t="e">
        <f t="shared" si="99"/>
        <v>#DIV/0!</v>
      </c>
      <c r="U374" s="328" t="e">
        <f t="shared" si="100"/>
        <v>#DIV/0!</v>
      </c>
      <c r="V374" s="347" t="e">
        <f t="array" ref="V374">MMULT(MMULT(L374:U374,qinvR_),TRANSPOSE(L374:U374))</f>
        <v>#NAME?</v>
      </c>
      <c r="W374" s="328" t="e">
        <f t="shared" si="101"/>
        <v>#DIV/0!</v>
      </c>
      <c r="X374" s="324" t="e">
        <f t="shared" si="102"/>
        <v>#DIV/0!</v>
      </c>
      <c r="Y374" s="324" t="e">
        <f t="shared" si="103"/>
        <v>#NAME?</v>
      </c>
    </row>
    <row r="375" spans="1:25" x14ac:dyDescent="0.2">
      <c r="A375" s="327">
        <f t="shared" si="90"/>
        <v>369</v>
      </c>
      <c r="L375" s="347" t="e">
        <f t="shared" si="91"/>
        <v>#DIV/0!</v>
      </c>
      <c r="M375" s="328" t="e">
        <f t="shared" si="92"/>
        <v>#DIV/0!</v>
      </c>
      <c r="N375" s="328" t="e">
        <f t="shared" si="93"/>
        <v>#DIV/0!</v>
      </c>
      <c r="O375" s="328" t="e">
        <f t="shared" si="94"/>
        <v>#DIV/0!</v>
      </c>
      <c r="P375" s="328" t="e">
        <f t="shared" si="95"/>
        <v>#DIV/0!</v>
      </c>
      <c r="Q375" s="328" t="e">
        <f t="shared" si="96"/>
        <v>#DIV/0!</v>
      </c>
      <c r="R375" s="328" t="e">
        <f t="shared" si="97"/>
        <v>#DIV/0!</v>
      </c>
      <c r="S375" s="328" t="e">
        <f t="shared" si="98"/>
        <v>#DIV/0!</v>
      </c>
      <c r="T375" s="328" t="e">
        <f t="shared" si="99"/>
        <v>#DIV/0!</v>
      </c>
      <c r="U375" s="328" t="e">
        <f t="shared" si="100"/>
        <v>#DIV/0!</v>
      </c>
      <c r="V375" s="347" t="e">
        <f t="array" ref="V375">MMULT(MMULT(L375:U375,qinvR_),TRANSPOSE(L375:U375))</f>
        <v>#NAME?</v>
      </c>
      <c r="W375" s="328" t="e">
        <f t="shared" si="101"/>
        <v>#DIV/0!</v>
      </c>
      <c r="X375" s="324" t="e">
        <f t="shared" si="102"/>
        <v>#DIV/0!</v>
      </c>
      <c r="Y375" s="324" t="e">
        <f t="shared" si="103"/>
        <v>#NAME?</v>
      </c>
    </row>
    <row r="376" spans="1:25" x14ac:dyDescent="0.2">
      <c r="A376" s="327">
        <f t="shared" si="90"/>
        <v>370</v>
      </c>
      <c r="L376" s="347" t="e">
        <f t="shared" si="91"/>
        <v>#DIV/0!</v>
      </c>
      <c r="M376" s="328" t="e">
        <f t="shared" si="92"/>
        <v>#DIV/0!</v>
      </c>
      <c r="N376" s="328" t="e">
        <f t="shared" si="93"/>
        <v>#DIV/0!</v>
      </c>
      <c r="O376" s="328" t="e">
        <f t="shared" si="94"/>
        <v>#DIV/0!</v>
      </c>
      <c r="P376" s="328" t="e">
        <f t="shared" si="95"/>
        <v>#DIV/0!</v>
      </c>
      <c r="Q376" s="328" t="e">
        <f t="shared" si="96"/>
        <v>#DIV/0!</v>
      </c>
      <c r="R376" s="328" t="e">
        <f t="shared" si="97"/>
        <v>#DIV/0!</v>
      </c>
      <c r="S376" s="328" t="e">
        <f t="shared" si="98"/>
        <v>#DIV/0!</v>
      </c>
      <c r="T376" s="328" t="e">
        <f t="shared" si="99"/>
        <v>#DIV/0!</v>
      </c>
      <c r="U376" s="328" t="e">
        <f t="shared" si="100"/>
        <v>#DIV/0!</v>
      </c>
      <c r="V376" s="347" t="e">
        <f t="array" ref="V376">MMULT(MMULT(L376:U376,qinvR_),TRANSPOSE(L376:U376))</f>
        <v>#NAME?</v>
      </c>
      <c r="W376" s="328" t="e">
        <f t="shared" si="101"/>
        <v>#DIV/0!</v>
      </c>
      <c r="X376" s="324" t="e">
        <f t="shared" si="102"/>
        <v>#DIV/0!</v>
      </c>
      <c r="Y376" s="324" t="e">
        <f t="shared" si="103"/>
        <v>#NAME?</v>
      </c>
    </row>
    <row r="377" spans="1:25" x14ac:dyDescent="0.2">
      <c r="A377" s="327">
        <f t="shared" si="90"/>
        <v>371</v>
      </c>
      <c r="L377" s="347" t="e">
        <f t="shared" si="91"/>
        <v>#DIV/0!</v>
      </c>
      <c r="M377" s="328" t="e">
        <f t="shared" si="92"/>
        <v>#DIV/0!</v>
      </c>
      <c r="N377" s="328" t="e">
        <f t="shared" si="93"/>
        <v>#DIV/0!</v>
      </c>
      <c r="O377" s="328" t="e">
        <f t="shared" si="94"/>
        <v>#DIV/0!</v>
      </c>
      <c r="P377" s="328" t="e">
        <f t="shared" si="95"/>
        <v>#DIV/0!</v>
      </c>
      <c r="Q377" s="328" t="e">
        <f t="shared" si="96"/>
        <v>#DIV/0!</v>
      </c>
      <c r="R377" s="328" t="e">
        <f t="shared" si="97"/>
        <v>#DIV/0!</v>
      </c>
      <c r="S377" s="328" t="e">
        <f t="shared" si="98"/>
        <v>#DIV/0!</v>
      </c>
      <c r="T377" s="328" t="e">
        <f t="shared" si="99"/>
        <v>#DIV/0!</v>
      </c>
      <c r="U377" s="328" t="e">
        <f t="shared" si="100"/>
        <v>#DIV/0!</v>
      </c>
      <c r="V377" s="347" t="e">
        <f t="array" ref="V377">MMULT(MMULT(L377:U377,qinvR_),TRANSPOSE(L377:U377))</f>
        <v>#NAME?</v>
      </c>
      <c r="W377" s="328" t="e">
        <f t="shared" si="101"/>
        <v>#DIV/0!</v>
      </c>
      <c r="X377" s="324" t="e">
        <f t="shared" si="102"/>
        <v>#DIV/0!</v>
      </c>
      <c r="Y377" s="324" t="e">
        <f t="shared" si="103"/>
        <v>#NAME?</v>
      </c>
    </row>
    <row r="378" spans="1:25" x14ac:dyDescent="0.2">
      <c r="A378" s="327">
        <f t="shared" si="90"/>
        <v>372</v>
      </c>
      <c r="L378" s="347" t="e">
        <f t="shared" si="91"/>
        <v>#DIV/0!</v>
      </c>
      <c r="M378" s="328" t="e">
        <f t="shared" si="92"/>
        <v>#DIV/0!</v>
      </c>
      <c r="N378" s="328" t="e">
        <f t="shared" si="93"/>
        <v>#DIV/0!</v>
      </c>
      <c r="O378" s="328" t="e">
        <f t="shared" si="94"/>
        <v>#DIV/0!</v>
      </c>
      <c r="P378" s="328" t="e">
        <f t="shared" si="95"/>
        <v>#DIV/0!</v>
      </c>
      <c r="Q378" s="328" t="e">
        <f t="shared" si="96"/>
        <v>#DIV/0!</v>
      </c>
      <c r="R378" s="328" t="e">
        <f t="shared" si="97"/>
        <v>#DIV/0!</v>
      </c>
      <c r="S378" s="328" t="e">
        <f t="shared" si="98"/>
        <v>#DIV/0!</v>
      </c>
      <c r="T378" s="328" t="e">
        <f t="shared" si="99"/>
        <v>#DIV/0!</v>
      </c>
      <c r="U378" s="328" t="e">
        <f t="shared" si="100"/>
        <v>#DIV/0!</v>
      </c>
      <c r="V378" s="347" t="e">
        <f t="array" ref="V378">MMULT(MMULT(L378:U378,qinvR_),TRANSPOSE(L378:U378))</f>
        <v>#NAME?</v>
      </c>
      <c r="W378" s="328" t="e">
        <f t="shared" si="101"/>
        <v>#DIV/0!</v>
      </c>
      <c r="X378" s="324" t="e">
        <f t="shared" si="102"/>
        <v>#DIV/0!</v>
      </c>
      <c r="Y378" s="324" t="e">
        <f t="shared" si="103"/>
        <v>#NAME?</v>
      </c>
    </row>
    <row r="379" spans="1:25" x14ac:dyDescent="0.2">
      <c r="A379" s="327">
        <f t="shared" si="90"/>
        <v>373</v>
      </c>
      <c r="L379" s="347" t="e">
        <f t="shared" si="91"/>
        <v>#DIV/0!</v>
      </c>
      <c r="M379" s="328" t="e">
        <f t="shared" si="92"/>
        <v>#DIV/0!</v>
      </c>
      <c r="N379" s="328" t="e">
        <f t="shared" si="93"/>
        <v>#DIV/0!</v>
      </c>
      <c r="O379" s="328" t="e">
        <f t="shared" si="94"/>
        <v>#DIV/0!</v>
      </c>
      <c r="P379" s="328" t="e">
        <f t="shared" si="95"/>
        <v>#DIV/0!</v>
      </c>
      <c r="Q379" s="328" t="e">
        <f t="shared" si="96"/>
        <v>#DIV/0!</v>
      </c>
      <c r="R379" s="328" t="e">
        <f t="shared" si="97"/>
        <v>#DIV/0!</v>
      </c>
      <c r="S379" s="328" t="e">
        <f t="shared" si="98"/>
        <v>#DIV/0!</v>
      </c>
      <c r="T379" s="328" t="e">
        <f t="shared" si="99"/>
        <v>#DIV/0!</v>
      </c>
      <c r="U379" s="328" t="e">
        <f t="shared" si="100"/>
        <v>#DIV/0!</v>
      </c>
      <c r="V379" s="347" t="e">
        <f t="array" ref="V379">MMULT(MMULT(L379:U379,qinvR_),TRANSPOSE(L379:U379))</f>
        <v>#NAME?</v>
      </c>
      <c r="W379" s="328" t="e">
        <f t="shared" si="101"/>
        <v>#DIV/0!</v>
      </c>
      <c r="X379" s="324" t="e">
        <f t="shared" si="102"/>
        <v>#DIV/0!</v>
      </c>
      <c r="Y379" s="324" t="e">
        <f t="shared" si="103"/>
        <v>#NAME?</v>
      </c>
    </row>
    <row r="380" spans="1:25" x14ac:dyDescent="0.2">
      <c r="A380" s="327">
        <f t="shared" si="90"/>
        <v>374</v>
      </c>
      <c r="L380" s="347" t="e">
        <f t="shared" si="91"/>
        <v>#DIV/0!</v>
      </c>
      <c r="M380" s="328" t="e">
        <f t="shared" si="92"/>
        <v>#DIV/0!</v>
      </c>
      <c r="N380" s="328" t="e">
        <f t="shared" si="93"/>
        <v>#DIV/0!</v>
      </c>
      <c r="O380" s="328" t="e">
        <f t="shared" si="94"/>
        <v>#DIV/0!</v>
      </c>
      <c r="P380" s="328" t="e">
        <f t="shared" si="95"/>
        <v>#DIV/0!</v>
      </c>
      <c r="Q380" s="328" t="e">
        <f t="shared" si="96"/>
        <v>#DIV/0!</v>
      </c>
      <c r="R380" s="328" t="e">
        <f t="shared" si="97"/>
        <v>#DIV/0!</v>
      </c>
      <c r="S380" s="328" t="e">
        <f t="shared" si="98"/>
        <v>#DIV/0!</v>
      </c>
      <c r="T380" s="328" t="e">
        <f t="shared" si="99"/>
        <v>#DIV/0!</v>
      </c>
      <c r="U380" s="328" t="e">
        <f t="shared" si="100"/>
        <v>#DIV/0!</v>
      </c>
      <c r="V380" s="347" t="e">
        <f t="array" ref="V380">MMULT(MMULT(L380:U380,qinvR_),TRANSPOSE(L380:U380))</f>
        <v>#NAME?</v>
      </c>
      <c r="W380" s="328" t="e">
        <f t="shared" si="101"/>
        <v>#DIV/0!</v>
      </c>
      <c r="X380" s="324" t="e">
        <f t="shared" si="102"/>
        <v>#DIV/0!</v>
      </c>
      <c r="Y380" s="324" t="e">
        <f t="shared" si="103"/>
        <v>#NAME?</v>
      </c>
    </row>
    <row r="381" spans="1:25" x14ac:dyDescent="0.2">
      <c r="A381" s="327">
        <f t="shared" si="90"/>
        <v>375</v>
      </c>
      <c r="L381" s="347" t="e">
        <f t="shared" si="91"/>
        <v>#DIV/0!</v>
      </c>
      <c r="M381" s="328" t="e">
        <f t="shared" si="92"/>
        <v>#DIV/0!</v>
      </c>
      <c r="N381" s="328" t="e">
        <f t="shared" si="93"/>
        <v>#DIV/0!</v>
      </c>
      <c r="O381" s="328" t="e">
        <f t="shared" si="94"/>
        <v>#DIV/0!</v>
      </c>
      <c r="P381" s="328" t="e">
        <f t="shared" si="95"/>
        <v>#DIV/0!</v>
      </c>
      <c r="Q381" s="328" t="e">
        <f t="shared" si="96"/>
        <v>#DIV/0!</v>
      </c>
      <c r="R381" s="328" t="e">
        <f t="shared" si="97"/>
        <v>#DIV/0!</v>
      </c>
      <c r="S381" s="328" t="e">
        <f t="shared" si="98"/>
        <v>#DIV/0!</v>
      </c>
      <c r="T381" s="328" t="e">
        <f t="shared" si="99"/>
        <v>#DIV/0!</v>
      </c>
      <c r="U381" s="328" t="e">
        <f t="shared" si="100"/>
        <v>#DIV/0!</v>
      </c>
      <c r="V381" s="347" t="e">
        <f t="array" ref="V381">MMULT(MMULT(L381:U381,qinvR_),TRANSPOSE(L381:U381))</f>
        <v>#NAME?</v>
      </c>
      <c r="W381" s="328" t="e">
        <f t="shared" si="101"/>
        <v>#DIV/0!</v>
      </c>
      <c r="X381" s="324" t="e">
        <f t="shared" si="102"/>
        <v>#DIV/0!</v>
      </c>
      <c r="Y381" s="324" t="e">
        <f t="shared" si="103"/>
        <v>#NAME?</v>
      </c>
    </row>
    <row r="382" spans="1:25" x14ac:dyDescent="0.2">
      <c r="A382" s="327">
        <f t="shared" si="90"/>
        <v>376</v>
      </c>
      <c r="L382" s="347" t="e">
        <f t="shared" si="91"/>
        <v>#DIV/0!</v>
      </c>
      <c r="M382" s="328" t="e">
        <f t="shared" si="92"/>
        <v>#DIV/0!</v>
      </c>
      <c r="N382" s="328" t="e">
        <f t="shared" si="93"/>
        <v>#DIV/0!</v>
      </c>
      <c r="O382" s="328" t="e">
        <f t="shared" si="94"/>
        <v>#DIV/0!</v>
      </c>
      <c r="P382" s="328" t="e">
        <f t="shared" si="95"/>
        <v>#DIV/0!</v>
      </c>
      <c r="Q382" s="328" t="e">
        <f t="shared" si="96"/>
        <v>#DIV/0!</v>
      </c>
      <c r="R382" s="328" t="e">
        <f t="shared" si="97"/>
        <v>#DIV/0!</v>
      </c>
      <c r="S382" s="328" t="e">
        <f t="shared" si="98"/>
        <v>#DIV/0!</v>
      </c>
      <c r="T382" s="328" t="e">
        <f t="shared" si="99"/>
        <v>#DIV/0!</v>
      </c>
      <c r="U382" s="328" t="e">
        <f t="shared" si="100"/>
        <v>#DIV/0!</v>
      </c>
      <c r="V382" s="347" t="e">
        <f t="array" ref="V382">MMULT(MMULT(L382:U382,qinvR_),TRANSPOSE(L382:U382))</f>
        <v>#NAME?</v>
      </c>
      <c r="W382" s="328" t="e">
        <f t="shared" si="101"/>
        <v>#DIV/0!</v>
      </c>
      <c r="X382" s="324" t="e">
        <f t="shared" si="102"/>
        <v>#DIV/0!</v>
      </c>
      <c r="Y382" s="324" t="e">
        <f t="shared" si="103"/>
        <v>#NAME?</v>
      </c>
    </row>
    <row r="383" spans="1:25" x14ac:dyDescent="0.2">
      <c r="A383" s="327">
        <f t="shared" si="90"/>
        <v>377</v>
      </c>
      <c r="L383" s="347" t="e">
        <f t="shared" si="91"/>
        <v>#DIV/0!</v>
      </c>
      <c r="M383" s="328" t="e">
        <f t="shared" si="92"/>
        <v>#DIV/0!</v>
      </c>
      <c r="N383" s="328" t="e">
        <f t="shared" si="93"/>
        <v>#DIV/0!</v>
      </c>
      <c r="O383" s="328" t="e">
        <f t="shared" si="94"/>
        <v>#DIV/0!</v>
      </c>
      <c r="P383" s="328" t="e">
        <f t="shared" si="95"/>
        <v>#DIV/0!</v>
      </c>
      <c r="Q383" s="328" t="e">
        <f t="shared" si="96"/>
        <v>#DIV/0!</v>
      </c>
      <c r="R383" s="328" t="e">
        <f t="shared" si="97"/>
        <v>#DIV/0!</v>
      </c>
      <c r="S383" s="328" t="e">
        <f t="shared" si="98"/>
        <v>#DIV/0!</v>
      </c>
      <c r="T383" s="328" t="e">
        <f t="shared" si="99"/>
        <v>#DIV/0!</v>
      </c>
      <c r="U383" s="328" t="e">
        <f t="shared" si="100"/>
        <v>#DIV/0!</v>
      </c>
      <c r="V383" s="347" t="e">
        <f t="array" ref="V383">MMULT(MMULT(L383:U383,qinvR_),TRANSPOSE(L383:U383))</f>
        <v>#NAME?</v>
      </c>
      <c r="W383" s="328" t="e">
        <f t="shared" si="101"/>
        <v>#DIV/0!</v>
      </c>
      <c r="X383" s="324" t="e">
        <f t="shared" si="102"/>
        <v>#DIV/0!</v>
      </c>
      <c r="Y383" s="324" t="e">
        <f t="shared" si="103"/>
        <v>#NAME?</v>
      </c>
    </row>
    <row r="384" spans="1:25" x14ac:dyDescent="0.2">
      <c r="A384" s="327">
        <f t="shared" si="90"/>
        <v>378</v>
      </c>
      <c r="L384" s="347" t="e">
        <f t="shared" si="91"/>
        <v>#DIV/0!</v>
      </c>
      <c r="M384" s="328" t="e">
        <f t="shared" si="92"/>
        <v>#DIV/0!</v>
      </c>
      <c r="N384" s="328" t="e">
        <f t="shared" si="93"/>
        <v>#DIV/0!</v>
      </c>
      <c r="O384" s="328" t="e">
        <f t="shared" si="94"/>
        <v>#DIV/0!</v>
      </c>
      <c r="P384" s="328" t="e">
        <f t="shared" si="95"/>
        <v>#DIV/0!</v>
      </c>
      <c r="Q384" s="328" t="e">
        <f t="shared" si="96"/>
        <v>#DIV/0!</v>
      </c>
      <c r="R384" s="328" t="e">
        <f t="shared" si="97"/>
        <v>#DIV/0!</v>
      </c>
      <c r="S384" s="328" t="e">
        <f t="shared" si="98"/>
        <v>#DIV/0!</v>
      </c>
      <c r="T384" s="328" t="e">
        <f t="shared" si="99"/>
        <v>#DIV/0!</v>
      </c>
      <c r="U384" s="328" t="e">
        <f t="shared" si="100"/>
        <v>#DIV/0!</v>
      </c>
      <c r="V384" s="347" t="e">
        <f t="array" ref="V384">MMULT(MMULT(L384:U384,qinvR_),TRANSPOSE(L384:U384))</f>
        <v>#NAME?</v>
      </c>
      <c r="W384" s="328" t="e">
        <f t="shared" si="101"/>
        <v>#DIV/0!</v>
      </c>
      <c r="X384" s="324" t="e">
        <f t="shared" si="102"/>
        <v>#DIV/0!</v>
      </c>
      <c r="Y384" s="324" t="e">
        <f t="shared" si="103"/>
        <v>#NAME?</v>
      </c>
    </row>
    <row r="385" spans="1:25" x14ac:dyDescent="0.2">
      <c r="A385" s="327">
        <f t="shared" si="90"/>
        <v>379</v>
      </c>
      <c r="L385" s="347" t="e">
        <f t="shared" si="91"/>
        <v>#DIV/0!</v>
      </c>
      <c r="M385" s="328" t="e">
        <f t="shared" si="92"/>
        <v>#DIV/0!</v>
      </c>
      <c r="N385" s="328" t="e">
        <f t="shared" si="93"/>
        <v>#DIV/0!</v>
      </c>
      <c r="O385" s="328" t="e">
        <f t="shared" si="94"/>
        <v>#DIV/0!</v>
      </c>
      <c r="P385" s="328" t="e">
        <f t="shared" si="95"/>
        <v>#DIV/0!</v>
      </c>
      <c r="Q385" s="328" t="e">
        <f t="shared" si="96"/>
        <v>#DIV/0!</v>
      </c>
      <c r="R385" s="328" t="e">
        <f t="shared" si="97"/>
        <v>#DIV/0!</v>
      </c>
      <c r="S385" s="328" t="e">
        <f t="shared" si="98"/>
        <v>#DIV/0!</v>
      </c>
      <c r="T385" s="328" t="e">
        <f t="shared" si="99"/>
        <v>#DIV/0!</v>
      </c>
      <c r="U385" s="328" t="e">
        <f t="shared" si="100"/>
        <v>#DIV/0!</v>
      </c>
      <c r="V385" s="347" t="e">
        <f t="array" ref="V385">MMULT(MMULT(L385:U385,qinvR_),TRANSPOSE(L385:U385))</f>
        <v>#NAME?</v>
      </c>
      <c r="W385" s="328" t="e">
        <f t="shared" si="101"/>
        <v>#DIV/0!</v>
      </c>
      <c r="X385" s="324" t="e">
        <f t="shared" si="102"/>
        <v>#DIV/0!</v>
      </c>
      <c r="Y385" s="324" t="e">
        <f t="shared" si="103"/>
        <v>#NAME?</v>
      </c>
    </row>
    <row r="386" spans="1:25" x14ac:dyDescent="0.2">
      <c r="A386" s="327">
        <f t="shared" si="90"/>
        <v>380</v>
      </c>
      <c r="L386" s="347" t="e">
        <f t="shared" si="91"/>
        <v>#DIV/0!</v>
      </c>
      <c r="M386" s="328" t="e">
        <f t="shared" si="92"/>
        <v>#DIV/0!</v>
      </c>
      <c r="N386" s="328" t="e">
        <f t="shared" si="93"/>
        <v>#DIV/0!</v>
      </c>
      <c r="O386" s="328" t="e">
        <f t="shared" si="94"/>
        <v>#DIV/0!</v>
      </c>
      <c r="P386" s="328" t="e">
        <f t="shared" si="95"/>
        <v>#DIV/0!</v>
      </c>
      <c r="Q386" s="328" t="e">
        <f t="shared" si="96"/>
        <v>#DIV/0!</v>
      </c>
      <c r="R386" s="328" t="e">
        <f t="shared" si="97"/>
        <v>#DIV/0!</v>
      </c>
      <c r="S386" s="328" t="e">
        <f t="shared" si="98"/>
        <v>#DIV/0!</v>
      </c>
      <c r="T386" s="328" t="e">
        <f t="shared" si="99"/>
        <v>#DIV/0!</v>
      </c>
      <c r="U386" s="328" t="e">
        <f t="shared" si="100"/>
        <v>#DIV/0!</v>
      </c>
      <c r="V386" s="347" t="e">
        <f t="array" ref="V386">MMULT(MMULT(L386:U386,qinvR_),TRANSPOSE(L386:U386))</f>
        <v>#NAME?</v>
      </c>
      <c r="W386" s="328" t="e">
        <f t="shared" si="101"/>
        <v>#DIV/0!</v>
      </c>
      <c r="X386" s="324" t="e">
        <f t="shared" si="102"/>
        <v>#DIV/0!</v>
      </c>
      <c r="Y386" s="324" t="e">
        <f t="shared" si="103"/>
        <v>#NAME?</v>
      </c>
    </row>
    <row r="387" spans="1:25" x14ac:dyDescent="0.2">
      <c r="A387" s="327">
        <f t="shared" si="90"/>
        <v>381</v>
      </c>
      <c r="L387" s="347" t="e">
        <f t="shared" si="91"/>
        <v>#DIV/0!</v>
      </c>
      <c r="M387" s="328" t="e">
        <f t="shared" si="92"/>
        <v>#DIV/0!</v>
      </c>
      <c r="N387" s="328" t="e">
        <f t="shared" si="93"/>
        <v>#DIV/0!</v>
      </c>
      <c r="O387" s="328" t="e">
        <f t="shared" si="94"/>
        <v>#DIV/0!</v>
      </c>
      <c r="P387" s="328" t="e">
        <f t="shared" si="95"/>
        <v>#DIV/0!</v>
      </c>
      <c r="Q387" s="328" t="e">
        <f t="shared" si="96"/>
        <v>#DIV/0!</v>
      </c>
      <c r="R387" s="328" t="e">
        <f t="shared" si="97"/>
        <v>#DIV/0!</v>
      </c>
      <c r="S387" s="328" t="e">
        <f t="shared" si="98"/>
        <v>#DIV/0!</v>
      </c>
      <c r="T387" s="328" t="e">
        <f t="shared" si="99"/>
        <v>#DIV/0!</v>
      </c>
      <c r="U387" s="328" t="e">
        <f t="shared" si="100"/>
        <v>#DIV/0!</v>
      </c>
      <c r="V387" s="347" t="e">
        <f t="array" ref="V387">MMULT(MMULT(L387:U387,qinvR_),TRANSPOSE(L387:U387))</f>
        <v>#NAME?</v>
      </c>
      <c r="W387" s="328" t="e">
        <f t="shared" si="101"/>
        <v>#DIV/0!</v>
      </c>
      <c r="X387" s="324" t="e">
        <f t="shared" si="102"/>
        <v>#DIV/0!</v>
      </c>
      <c r="Y387" s="324" t="e">
        <f t="shared" si="103"/>
        <v>#NAME?</v>
      </c>
    </row>
    <row r="388" spans="1:25" x14ac:dyDescent="0.2">
      <c r="A388" s="327">
        <f t="shared" si="90"/>
        <v>382</v>
      </c>
      <c r="L388" s="347" t="e">
        <f t="shared" si="91"/>
        <v>#DIV/0!</v>
      </c>
      <c r="M388" s="328" t="e">
        <f t="shared" si="92"/>
        <v>#DIV/0!</v>
      </c>
      <c r="N388" s="328" t="e">
        <f t="shared" si="93"/>
        <v>#DIV/0!</v>
      </c>
      <c r="O388" s="328" t="e">
        <f t="shared" si="94"/>
        <v>#DIV/0!</v>
      </c>
      <c r="P388" s="328" t="e">
        <f t="shared" si="95"/>
        <v>#DIV/0!</v>
      </c>
      <c r="Q388" s="328" t="e">
        <f t="shared" si="96"/>
        <v>#DIV/0!</v>
      </c>
      <c r="R388" s="328" t="e">
        <f t="shared" si="97"/>
        <v>#DIV/0!</v>
      </c>
      <c r="S388" s="328" t="e">
        <f t="shared" si="98"/>
        <v>#DIV/0!</v>
      </c>
      <c r="T388" s="328" t="e">
        <f t="shared" si="99"/>
        <v>#DIV/0!</v>
      </c>
      <c r="U388" s="328" t="e">
        <f t="shared" si="100"/>
        <v>#DIV/0!</v>
      </c>
      <c r="V388" s="347" t="e">
        <f t="array" ref="V388">MMULT(MMULT(L388:U388,qinvR_),TRANSPOSE(L388:U388))</f>
        <v>#NAME?</v>
      </c>
      <c r="W388" s="328" t="e">
        <f t="shared" si="101"/>
        <v>#DIV/0!</v>
      </c>
      <c r="X388" s="324" t="e">
        <f t="shared" si="102"/>
        <v>#DIV/0!</v>
      </c>
      <c r="Y388" s="324" t="e">
        <f t="shared" si="103"/>
        <v>#NAME?</v>
      </c>
    </row>
    <row r="389" spans="1:25" x14ac:dyDescent="0.2">
      <c r="A389" s="327">
        <f t="shared" si="90"/>
        <v>383</v>
      </c>
      <c r="L389" s="347" t="e">
        <f t="shared" si="91"/>
        <v>#DIV/0!</v>
      </c>
      <c r="M389" s="328" t="e">
        <f t="shared" si="92"/>
        <v>#DIV/0!</v>
      </c>
      <c r="N389" s="328" t="e">
        <f t="shared" si="93"/>
        <v>#DIV/0!</v>
      </c>
      <c r="O389" s="328" t="e">
        <f t="shared" si="94"/>
        <v>#DIV/0!</v>
      </c>
      <c r="P389" s="328" t="e">
        <f t="shared" si="95"/>
        <v>#DIV/0!</v>
      </c>
      <c r="Q389" s="328" t="e">
        <f t="shared" si="96"/>
        <v>#DIV/0!</v>
      </c>
      <c r="R389" s="328" t="e">
        <f t="shared" si="97"/>
        <v>#DIV/0!</v>
      </c>
      <c r="S389" s="328" t="e">
        <f t="shared" si="98"/>
        <v>#DIV/0!</v>
      </c>
      <c r="T389" s="328" t="e">
        <f t="shared" si="99"/>
        <v>#DIV/0!</v>
      </c>
      <c r="U389" s="328" t="e">
        <f t="shared" si="100"/>
        <v>#DIV/0!</v>
      </c>
      <c r="V389" s="347" t="e">
        <f t="array" ref="V389">MMULT(MMULT(L389:U389,qinvR_),TRANSPOSE(L389:U389))</f>
        <v>#NAME?</v>
      </c>
      <c r="W389" s="328" t="e">
        <f t="shared" si="101"/>
        <v>#DIV/0!</v>
      </c>
      <c r="X389" s="324" t="e">
        <f t="shared" si="102"/>
        <v>#DIV/0!</v>
      </c>
      <c r="Y389" s="324" t="e">
        <f t="shared" si="103"/>
        <v>#NAME?</v>
      </c>
    </row>
    <row r="390" spans="1:25" x14ac:dyDescent="0.2">
      <c r="A390" s="327">
        <f t="shared" si="90"/>
        <v>384</v>
      </c>
      <c r="L390" s="347" t="e">
        <f t="shared" si="91"/>
        <v>#DIV/0!</v>
      </c>
      <c r="M390" s="328" t="e">
        <f t="shared" si="92"/>
        <v>#DIV/0!</v>
      </c>
      <c r="N390" s="328" t="e">
        <f t="shared" si="93"/>
        <v>#DIV/0!</v>
      </c>
      <c r="O390" s="328" t="e">
        <f t="shared" si="94"/>
        <v>#DIV/0!</v>
      </c>
      <c r="P390" s="328" t="e">
        <f t="shared" si="95"/>
        <v>#DIV/0!</v>
      </c>
      <c r="Q390" s="328" t="e">
        <f t="shared" si="96"/>
        <v>#DIV/0!</v>
      </c>
      <c r="R390" s="328" t="e">
        <f t="shared" si="97"/>
        <v>#DIV/0!</v>
      </c>
      <c r="S390" s="328" t="e">
        <f t="shared" si="98"/>
        <v>#DIV/0!</v>
      </c>
      <c r="T390" s="328" t="e">
        <f t="shared" si="99"/>
        <v>#DIV/0!</v>
      </c>
      <c r="U390" s="328" t="e">
        <f t="shared" si="100"/>
        <v>#DIV/0!</v>
      </c>
      <c r="V390" s="347" t="e">
        <f t="array" ref="V390">MMULT(MMULT(L390:U390,qinvR_),TRANSPOSE(L390:U390))</f>
        <v>#NAME?</v>
      </c>
      <c r="W390" s="328" t="e">
        <f t="shared" si="101"/>
        <v>#DIV/0!</v>
      </c>
      <c r="X390" s="324" t="e">
        <f t="shared" si="102"/>
        <v>#DIV/0!</v>
      </c>
      <c r="Y390" s="324" t="e">
        <f t="shared" si="103"/>
        <v>#NAME?</v>
      </c>
    </row>
    <row r="391" spans="1:25" x14ac:dyDescent="0.2">
      <c r="A391" s="327">
        <f t="shared" si="90"/>
        <v>385</v>
      </c>
      <c r="L391" s="347" t="e">
        <f t="shared" si="91"/>
        <v>#DIV/0!</v>
      </c>
      <c r="M391" s="328" t="e">
        <f t="shared" si="92"/>
        <v>#DIV/0!</v>
      </c>
      <c r="N391" s="328" t="e">
        <f t="shared" si="93"/>
        <v>#DIV/0!</v>
      </c>
      <c r="O391" s="328" t="e">
        <f t="shared" si="94"/>
        <v>#DIV/0!</v>
      </c>
      <c r="P391" s="328" t="e">
        <f t="shared" si="95"/>
        <v>#DIV/0!</v>
      </c>
      <c r="Q391" s="328" t="e">
        <f t="shared" si="96"/>
        <v>#DIV/0!</v>
      </c>
      <c r="R391" s="328" t="e">
        <f t="shared" si="97"/>
        <v>#DIV/0!</v>
      </c>
      <c r="S391" s="328" t="e">
        <f t="shared" si="98"/>
        <v>#DIV/0!</v>
      </c>
      <c r="T391" s="328" t="e">
        <f t="shared" si="99"/>
        <v>#DIV/0!</v>
      </c>
      <c r="U391" s="328" t="e">
        <f t="shared" si="100"/>
        <v>#DIV/0!</v>
      </c>
      <c r="V391" s="347" t="e">
        <f t="array" ref="V391">MMULT(MMULT(L391:U391,qinvR_),TRANSPOSE(L391:U391))</f>
        <v>#NAME?</v>
      </c>
      <c r="W391" s="328" t="e">
        <f t="shared" si="101"/>
        <v>#DIV/0!</v>
      </c>
      <c r="X391" s="324" t="e">
        <f t="shared" si="102"/>
        <v>#DIV/0!</v>
      </c>
      <c r="Y391" s="324" t="e">
        <f t="shared" si="103"/>
        <v>#NAME?</v>
      </c>
    </row>
    <row r="392" spans="1:25" x14ac:dyDescent="0.2">
      <c r="A392" s="327">
        <f t="shared" si="90"/>
        <v>386</v>
      </c>
      <c r="L392" s="347" t="e">
        <f t="shared" si="91"/>
        <v>#DIV/0!</v>
      </c>
      <c r="M392" s="328" t="e">
        <f t="shared" si="92"/>
        <v>#DIV/0!</v>
      </c>
      <c r="N392" s="328" t="e">
        <f t="shared" si="93"/>
        <v>#DIV/0!</v>
      </c>
      <c r="O392" s="328" t="e">
        <f t="shared" si="94"/>
        <v>#DIV/0!</v>
      </c>
      <c r="P392" s="328" t="e">
        <f t="shared" si="95"/>
        <v>#DIV/0!</v>
      </c>
      <c r="Q392" s="328" t="e">
        <f t="shared" si="96"/>
        <v>#DIV/0!</v>
      </c>
      <c r="R392" s="328" t="e">
        <f t="shared" si="97"/>
        <v>#DIV/0!</v>
      </c>
      <c r="S392" s="328" t="e">
        <f t="shared" si="98"/>
        <v>#DIV/0!</v>
      </c>
      <c r="T392" s="328" t="e">
        <f t="shared" si="99"/>
        <v>#DIV/0!</v>
      </c>
      <c r="U392" s="328" t="e">
        <f t="shared" si="100"/>
        <v>#DIV/0!</v>
      </c>
      <c r="V392" s="347" t="e">
        <f t="array" ref="V392">MMULT(MMULT(L392:U392,qinvR_),TRANSPOSE(L392:U392))</f>
        <v>#NAME?</v>
      </c>
      <c r="W392" s="328" t="e">
        <f t="shared" si="101"/>
        <v>#DIV/0!</v>
      </c>
      <c r="X392" s="324" t="e">
        <f t="shared" si="102"/>
        <v>#DIV/0!</v>
      </c>
      <c r="Y392" s="324" t="e">
        <f t="shared" si="103"/>
        <v>#NAME?</v>
      </c>
    </row>
    <row r="393" spans="1:25" x14ac:dyDescent="0.2">
      <c r="A393" s="327">
        <f t="shared" ref="A393:A456" si="104">A392+1</f>
        <v>387</v>
      </c>
      <c r="L393" s="347" t="e">
        <f t="shared" si="91"/>
        <v>#DIV/0!</v>
      </c>
      <c r="M393" s="328" t="e">
        <f t="shared" si="92"/>
        <v>#DIV/0!</v>
      </c>
      <c r="N393" s="328" t="e">
        <f t="shared" si="93"/>
        <v>#DIV/0!</v>
      </c>
      <c r="O393" s="328" t="e">
        <f t="shared" si="94"/>
        <v>#DIV/0!</v>
      </c>
      <c r="P393" s="328" t="e">
        <f t="shared" si="95"/>
        <v>#DIV/0!</v>
      </c>
      <c r="Q393" s="328" t="e">
        <f t="shared" si="96"/>
        <v>#DIV/0!</v>
      </c>
      <c r="R393" s="328" t="e">
        <f t="shared" si="97"/>
        <v>#DIV/0!</v>
      </c>
      <c r="S393" s="328" t="e">
        <f t="shared" si="98"/>
        <v>#DIV/0!</v>
      </c>
      <c r="T393" s="328" t="e">
        <f t="shared" si="99"/>
        <v>#DIV/0!</v>
      </c>
      <c r="U393" s="328" t="e">
        <f t="shared" si="100"/>
        <v>#DIV/0!</v>
      </c>
      <c r="V393" s="347" t="e">
        <f t="array" ref="V393">MMULT(MMULT(L393:U393,qinvR_),TRANSPOSE(L393:U393))</f>
        <v>#NAME?</v>
      </c>
      <c r="W393" s="328" t="e">
        <f t="shared" si="101"/>
        <v>#DIV/0!</v>
      </c>
      <c r="X393" s="324" t="e">
        <f t="shared" si="102"/>
        <v>#DIV/0!</v>
      </c>
      <c r="Y393" s="324" t="e">
        <f t="shared" si="103"/>
        <v>#NAME?</v>
      </c>
    </row>
    <row r="394" spans="1:25" x14ac:dyDescent="0.2">
      <c r="A394" s="327">
        <f t="shared" si="104"/>
        <v>388</v>
      </c>
      <c r="L394" s="347" t="e">
        <f t="shared" si="91"/>
        <v>#DIV/0!</v>
      </c>
      <c r="M394" s="328" t="e">
        <f t="shared" si="92"/>
        <v>#DIV/0!</v>
      </c>
      <c r="N394" s="328" t="e">
        <f t="shared" si="93"/>
        <v>#DIV/0!</v>
      </c>
      <c r="O394" s="328" t="e">
        <f t="shared" si="94"/>
        <v>#DIV/0!</v>
      </c>
      <c r="P394" s="328" t="e">
        <f t="shared" si="95"/>
        <v>#DIV/0!</v>
      </c>
      <c r="Q394" s="328" t="e">
        <f t="shared" si="96"/>
        <v>#DIV/0!</v>
      </c>
      <c r="R394" s="328" t="e">
        <f t="shared" si="97"/>
        <v>#DIV/0!</v>
      </c>
      <c r="S394" s="328" t="e">
        <f t="shared" si="98"/>
        <v>#DIV/0!</v>
      </c>
      <c r="T394" s="328" t="e">
        <f t="shared" si="99"/>
        <v>#DIV/0!</v>
      </c>
      <c r="U394" s="328" t="e">
        <f t="shared" si="100"/>
        <v>#DIV/0!</v>
      </c>
      <c r="V394" s="347" t="e">
        <f t="array" ref="V394">MMULT(MMULT(L394:U394,qinvR_),TRANSPOSE(L394:U394))</f>
        <v>#NAME?</v>
      </c>
      <c r="W394" s="328" t="e">
        <f t="shared" si="101"/>
        <v>#DIV/0!</v>
      </c>
      <c r="X394" s="324" t="e">
        <f t="shared" si="102"/>
        <v>#DIV/0!</v>
      </c>
      <c r="Y394" s="324" t="e">
        <f t="shared" si="103"/>
        <v>#NAME?</v>
      </c>
    </row>
    <row r="395" spans="1:25" x14ac:dyDescent="0.2">
      <c r="A395" s="327">
        <f t="shared" si="104"/>
        <v>389</v>
      </c>
      <c r="L395" s="347" t="e">
        <f t="shared" si="91"/>
        <v>#DIV/0!</v>
      </c>
      <c r="M395" s="328" t="e">
        <f t="shared" si="92"/>
        <v>#DIV/0!</v>
      </c>
      <c r="N395" s="328" t="e">
        <f t="shared" si="93"/>
        <v>#DIV/0!</v>
      </c>
      <c r="O395" s="328" t="e">
        <f t="shared" si="94"/>
        <v>#DIV/0!</v>
      </c>
      <c r="P395" s="328" t="e">
        <f t="shared" si="95"/>
        <v>#DIV/0!</v>
      </c>
      <c r="Q395" s="328" t="e">
        <f t="shared" si="96"/>
        <v>#DIV/0!</v>
      </c>
      <c r="R395" s="328" t="e">
        <f t="shared" si="97"/>
        <v>#DIV/0!</v>
      </c>
      <c r="S395" s="328" t="e">
        <f t="shared" si="98"/>
        <v>#DIV/0!</v>
      </c>
      <c r="T395" s="328" t="e">
        <f t="shared" si="99"/>
        <v>#DIV/0!</v>
      </c>
      <c r="U395" s="328" t="e">
        <f t="shared" si="100"/>
        <v>#DIV/0!</v>
      </c>
      <c r="V395" s="347" t="e">
        <f t="array" ref="V395">MMULT(MMULT(L395:U395,qinvR_),TRANSPOSE(L395:U395))</f>
        <v>#NAME?</v>
      </c>
      <c r="W395" s="328" t="e">
        <f t="shared" si="101"/>
        <v>#DIV/0!</v>
      </c>
      <c r="X395" s="324" t="e">
        <f t="shared" si="102"/>
        <v>#DIV/0!</v>
      </c>
      <c r="Y395" s="324" t="e">
        <f t="shared" si="103"/>
        <v>#NAME?</v>
      </c>
    </row>
    <row r="396" spans="1:25" x14ac:dyDescent="0.2">
      <c r="A396" s="327">
        <f t="shared" si="104"/>
        <v>390</v>
      </c>
      <c r="L396" s="347" t="e">
        <f t="shared" si="91"/>
        <v>#DIV/0!</v>
      </c>
      <c r="M396" s="328" t="e">
        <f t="shared" si="92"/>
        <v>#DIV/0!</v>
      </c>
      <c r="N396" s="328" t="e">
        <f t="shared" si="93"/>
        <v>#DIV/0!</v>
      </c>
      <c r="O396" s="328" t="e">
        <f t="shared" si="94"/>
        <v>#DIV/0!</v>
      </c>
      <c r="P396" s="328" t="e">
        <f t="shared" si="95"/>
        <v>#DIV/0!</v>
      </c>
      <c r="Q396" s="328" t="e">
        <f t="shared" si="96"/>
        <v>#DIV/0!</v>
      </c>
      <c r="R396" s="328" t="e">
        <f t="shared" si="97"/>
        <v>#DIV/0!</v>
      </c>
      <c r="S396" s="328" t="e">
        <f t="shared" si="98"/>
        <v>#DIV/0!</v>
      </c>
      <c r="T396" s="328" t="e">
        <f t="shared" si="99"/>
        <v>#DIV/0!</v>
      </c>
      <c r="U396" s="328" t="e">
        <f t="shared" si="100"/>
        <v>#DIV/0!</v>
      </c>
      <c r="V396" s="347" t="e">
        <f t="array" ref="V396">MMULT(MMULT(L396:U396,qinvR_),TRANSPOSE(L396:U396))</f>
        <v>#NAME?</v>
      </c>
      <c r="W396" s="328" t="e">
        <f t="shared" si="101"/>
        <v>#DIV/0!</v>
      </c>
      <c r="X396" s="324" t="e">
        <f t="shared" si="102"/>
        <v>#DIV/0!</v>
      </c>
      <c r="Y396" s="324" t="e">
        <f t="shared" si="103"/>
        <v>#NAME?</v>
      </c>
    </row>
    <row r="397" spans="1:25" x14ac:dyDescent="0.2">
      <c r="A397" s="327">
        <f t="shared" si="104"/>
        <v>391</v>
      </c>
      <c r="L397" s="347" t="e">
        <f t="shared" si="91"/>
        <v>#DIV/0!</v>
      </c>
      <c r="M397" s="328" t="e">
        <f t="shared" si="92"/>
        <v>#DIV/0!</v>
      </c>
      <c r="N397" s="328" t="e">
        <f t="shared" si="93"/>
        <v>#DIV/0!</v>
      </c>
      <c r="O397" s="328" t="e">
        <f t="shared" si="94"/>
        <v>#DIV/0!</v>
      </c>
      <c r="P397" s="328" t="e">
        <f t="shared" si="95"/>
        <v>#DIV/0!</v>
      </c>
      <c r="Q397" s="328" t="e">
        <f t="shared" si="96"/>
        <v>#DIV/0!</v>
      </c>
      <c r="R397" s="328" t="e">
        <f t="shared" si="97"/>
        <v>#DIV/0!</v>
      </c>
      <c r="S397" s="328" t="e">
        <f t="shared" si="98"/>
        <v>#DIV/0!</v>
      </c>
      <c r="T397" s="328" t="e">
        <f t="shared" si="99"/>
        <v>#DIV/0!</v>
      </c>
      <c r="U397" s="328" t="e">
        <f t="shared" si="100"/>
        <v>#DIV/0!</v>
      </c>
      <c r="V397" s="347" t="e">
        <f t="array" ref="V397">MMULT(MMULT(L397:U397,qinvR_),TRANSPOSE(L397:U397))</f>
        <v>#NAME?</v>
      </c>
      <c r="W397" s="328" t="e">
        <f t="shared" si="101"/>
        <v>#DIV/0!</v>
      </c>
      <c r="X397" s="324" t="e">
        <f t="shared" si="102"/>
        <v>#DIV/0!</v>
      </c>
      <c r="Y397" s="324" t="e">
        <f t="shared" si="103"/>
        <v>#NAME?</v>
      </c>
    </row>
    <row r="398" spans="1:25" x14ac:dyDescent="0.2">
      <c r="A398" s="327">
        <f t="shared" si="104"/>
        <v>392</v>
      </c>
      <c r="L398" s="347" t="e">
        <f t="shared" si="91"/>
        <v>#DIV/0!</v>
      </c>
      <c r="M398" s="328" t="e">
        <f t="shared" si="92"/>
        <v>#DIV/0!</v>
      </c>
      <c r="N398" s="328" t="e">
        <f t="shared" si="93"/>
        <v>#DIV/0!</v>
      </c>
      <c r="O398" s="328" t="e">
        <f t="shared" si="94"/>
        <v>#DIV/0!</v>
      </c>
      <c r="P398" s="328" t="e">
        <f t="shared" si="95"/>
        <v>#DIV/0!</v>
      </c>
      <c r="Q398" s="328" t="e">
        <f t="shared" si="96"/>
        <v>#DIV/0!</v>
      </c>
      <c r="R398" s="328" t="e">
        <f t="shared" si="97"/>
        <v>#DIV/0!</v>
      </c>
      <c r="S398" s="328" t="e">
        <f t="shared" si="98"/>
        <v>#DIV/0!</v>
      </c>
      <c r="T398" s="328" t="e">
        <f t="shared" si="99"/>
        <v>#DIV/0!</v>
      </c>
      <c r="U398" s="328" t="e">
        <f t="shared" si="100"/>
        <v>#DIV/0!</v>
      </c>
      <c r="V398" s="347" t="e">
        <f t="array" ref="V398">MMULT(MMULT(L398:U398,qinvR_),TRANSPOSE(L398:U398))</f>
        <v>#NAME?</v>
      </c>
      <c r="W398" s="328" t="e">
        <f t="shared" si="101"/>
        <v>#DIV/0!</v>
      </c>
      <c r="X398" s="324" t="e">
        <f t="shared" si="102"/>
        <v>#DIV/0!</v>
      </c>
      <c r="Y398" s="324" t="e">
        <f t="shared" si="103"/>
        <v>#NAME?</v>
      </c>
    </row>
    <row r="399" spans="1:25" x14ac:dyDescent="0.2">
      <c r="A399" s="327">
        <f t="shared" si="104"/>
        <v>393</v>
      </c>
      <c r="L399" s="347" t="e">
        <f t="shared" si="91"/>
        <v>#DIV/0!</v>
      </c>
      <c r="M399" s="328" t="e">
        <f t="shared" si="92"/>
        <v>#DIV/0!</v>
      </c>
      <c r="N399" s="328" t="e">
        <f t="shared" si="93"/>
        <v>#DIV/0!</v>
      </c>
      <c r="O399" s="328" t="e">
        <f t="shared" si="94"/>
        <v>#DIV/0!</v>
      </c>
      <c r="P399" s="328" t="e">
        <f t="shared" si="95"/>
        <v>#DIV/0!</v>
      </c>
      <c r="Q399" s="328" t="e">
        <f t="shared" si="96"/>
        <v>#DIV/0!</v>
      </c>
      <c r="R399" s="328" t="e">
        <f t="shared" si="97"/>
        <v>#DIV/0!</v>
      </c>
      <c r="S399" s="328" t="e">
        <f t="shared" si="98"/>
        <v>#DIV/0!</v>
      </c>
      <c r="T399" s="328" t="e">
        <f t="shared" si="99"/>
        <v>#DIV/0!</v>
      </c>
      <c r="U399" s="328" t="e">
        <f t="shared" si="100"/>
        <v>#DIV/0!</v>
      </c>
      <c r="V399" s="347" t="e">
        <f t="array" ref="V399">MMULT(MMULT(L399:U399,qinvR_),TRANSPOSE(L399:U399))</f>
        <v>#NAME?</v>
      </c>
      <c r="W399" s="328" t="e">
        <f t="shared" si="101"/>
        <v>#DIV/0!</v>
      </c>
      <c r="X399" s="324" t="e">
        <f t="shared" si="102"/>
        <v>#DIV/0!</v>
      </c>
      <c r="Y399" s="324" t="e">
        <f t="shared" si="103"/>
        <v>#NAME?</v>
      </c>
    </row>
    <row r="400" spans="1:25" x14ac:dyDescent="0.2">
      <c r="A400" s="327">
        <f t="shared" si="104"/>
        <v>394</v>
      </c>
      <c r="L400" s="347" t="e">
        <f t="shared" si="91"/>
        <v>#DIV/0!</v>
      </c>
      <c r="M400" s="328" t="e">
        <f t="shared" si="92"/>
        <v>#DIV/0!</v>
      </c>
      <c r="N400" s="328" t="e">
        <f t="shared" si="93"/>
        <v>#DIV/0!</v>
      </c>
      <c r="O400" s="328" t="e">
        <f t="shared" si="94"/>
        <v>#DIV/0!</v>
      </c>
      <c r="P400" s="328" t="e">
        <f t="shared" si="95"/>
        <v>#DIV/0!</v>
      </c>
      <c r="Q400" s="328" t="e">
        <f t="shared" si="96"/>
        <v>#DIV/0!</v>
      </c>
      <c r="R400" s="328" t="e">
        <f t="shared" si="97"/>
        <v>#DIV/0!</v>
      </c>
      <c r="S400" s="328" t="e">
        <f t="shared" si="98"/>
        <v>#DIV/0!</v>
      </c>
      <c r="T400" s="328" t="e">
        <f t="shared" si="99"/>
        <v>#DIV/0!</v>
      </c>
      <c r="U400" s="328" t="e">
        <f t="shared" si="100"/>
        <v>#DIV/0!</v>
      </c>
      <c r="V400" s="347" t="e">
        <f t="array" ref="V400">MMULT(MMULT(L400:U400,qinvR_),TRANSPOSE(L400:U400))</f>
        <v>#NAME?</v>
      </c>
      <c r="W400" s="328" t="e">
        <f t="shared" si="101"/>
        <v>#DIV/0!</v>
      </c>
      <c r="X400" s="324" t="e">
        <f t="shared" si="102"/>
        <v>#DIV/0!</v>
      </c>
      <c r="Y400" s="324" t="e">
        <f t="shared" si="103"/>
        <v>#NAME?</v>
      </c>
    </row>
    <row r="401" spans="1:25" x14ac:dyDescent="0.2">
      <c r="A401" s="327">
        <f t="shared" si="104"/>
        <v>395</v>
      </c>
      <c r="L401" s="347" t="e">
        <f t="shared" si="91"/>
        <v>#DIV/0!</v>
      </c>
      <c r="M401" s="328" t="e">
        <f t="shared" si="92"/>
        <v>#DIV/0!</v>
      </c>
      <c r="N401" s="328" t="e">
        <f t="shared" si="93"/>
        <v>#DIV/0!</v>
      </c>
      <c r="O401" s="328" t="e">
        <f t="shared" si="94"/>
        <v>#DIV/0!</v>
      </c>
      <c r="P401" s="328" t="e">
        <f t="shared" si="95"/>
        <v>#DIV/0!</v>
      </c>
      <c r="Q401" s="328" t="e">
        <f t="shared" si="96"/>
        <v>#DIV/0!</v>
      </c>
      <c r="R401" s="328" t="e">
        <f t="shared" si="97"/>
        <v>#DIV/0!</v>
      </c>
      <c r="S401" s="328" t="e">
        <f t="shared" si="98"/>
        <v>#DIV/0!</v>
      </c>
      <c r="T401" s="328" t="e">
        <f t="shared" si="99"/>
        <v>#DIV/0!</v>
      </c>
      <c r="U401" s="328" t="e">
        <f t="shared" si="100"/>
        <v>#DIV/0!</v>
      </c>
      <c r="V401" s="347" t="e">
        <f t="array" ref="V401">MMULT(MMULT(L401:U401,qinvR_),TRANSPOSE(L401:U401))</f>
        <v>#NAME?</v>
      </c>
      <c r="W401" s="328" t="e">
        <f t="shared" si="101"/>
        <v>#DIV/0!</v>
      </c>
      <c r="X401" s="324" t="e">
        <f t="shared" si="102"/>
        <v>#DIV/0!</v>
      </c>
      <c r="Y401" s="324" t="e">
        <f t="shared" si="103"/>
        <v>#NAME?</v>
      </c>
    </row>
    <row r="402" spans="1:25" x14ac:dyDescent="0.2">
      <c r="A402" s="327">
        <f t="shared" si="104"/>
        <v>396</v>
      </c>
      <c r="L402" s="347" t="e">
        <f t="shared" si="91"/>
        <v>#DIV/0!</v>
      </c>
      <c r="M402" s="328" t="e">
        <f t="shared" si="92"/>
        <v>#DIV/0!</v>
      </c>
      <c r="N402" s="328" t="e">
        <f t="shared" si="93"/>
        <v>#DIV/0!</v>
      </c>
      <c r="O402" s="328" t="e">
        <f t="shared" si="94"/>
        <v>#DIV/0!</v>
      </c>
      <c r="P402" s="328" t="e">
        <f t="shared" si="95"/>
        <v>#DIV/0!</v>
      </c>
      <c r="Q402" s="328" t="e">
        <f t="shared" si="96"/>
        <v>#DIV/0!</v>
      </c>
      <c r="R402" s="328" t="e">
        <f t="shared" si="97"/>
        <v>#DIV/0!</v>
      </c>
      <c r="S402" s="328" t="e">
        <f t="shared" si="98"/>
        <v>#DIV/0!</v>
      </c>
      <c r="T402" s="328" t="e">
        <f t="shared" si="99"/>
        <v>#DIV/0!</v>
      </c>
      <c r="U402" s="328" t="e">
        <f t="shared" si="100"/>
        <v>#DIV/0!</v>
      </c>
      <c r="V402" s="347" t="e">
        <f t="array" ref="V402">MMULT(MMULT(L402:U402,qinvR_),TRANSPOSE(L402:U402))</f>
        <v>#NAME?</v>
      </c>
      <c r="W402" s="328" t="e">
        <f t="shared" si="101"/>
        <v>#DIV/0!</v>
      </c>
      <c r="X402" s="324" t="e">
        <f t="shared" si="102"/>
        <v>#DIV/0!</v>
      </c>
      <c r="Y402" s="324" t="e">
        <f t="shared" si="103"/>
        <v>#NAME?</v>
      </c>
    </row>
    <row r="403" spans="1:25" x14ac:dyDescent="0.2">
      <c r="A403" s="327">
        <f t="shared" si="104"/>
        <v>397</v>
      </c>
      <c r="L403" s="347" t="e">
        <f t="shared" si="91"/>
        <v>#DIV/0!</v>
      </c>
      <c r="M403" s="328" t="e">
        <f t="shared" si="92"/>
        <v>#DIV/0!</v>
      </c>
      <c r="N403" s="328" t="e">
        <f t="shared" si="93"/>
        <v>#DIV/0!</v>
      </c>
      <c r="O403" s="328" t="e">
        <f t="shared" si="94"/>
        <v>#DIV/0!</v>
      </c>
      <c r="P403" s="328" t="e">
        <f t="shared" si="95"/>
        <v>#DIV/0!</v>
      </c>
      <c r="Q403" s="328" t="e">
        <f t="shared" si="96"/>
        <v>#DIV/0!</v>
      </c>
      <c r="R403" s="328" t="e">
        <f t="shared" si="97"/>
        <v>#DIV/0!</v>
      </c>
      <c r="S403" s="328" t="e">
        <f t="shared" si="98"/>
        <v>#DIV/0!</v>
      </c>
      <c r="T403" s="328" t="e">
        <f t="shared" si="99"/>
        <v>#DIV/0!</v>
      </c>
      <c r="U403" s="328" t="e">
        <f t="shared" si="100"/>
        <v>#DIV/0!</v>
      </c>
      <c r="V403" s="347" t="e">
        <f t="array" ref="V403">MMULT(MMULT(L403:U403,qinvR_),TRANSPOSE(L403:U403))</f>
        <v>#NAME?</v>
      </c>
      <c r="W403" s="328" t="e">
        <f t="shared" si="101"/>
        <v>#DIV/0!</v>
      </c>
      <c r="X403" s="324" t="e">
        <f t="shared" si="102"/>
        <v>#DIV/0!</v>
      </c>
      <c r="Y403" s="324" t="e">
        <f t="shared" si="103"/>
        <v>#NAME?</v>
      </c>
    </row>
    <row r="404" spans="1:25" x14ac:dyDescent="0.2">
      <c r="A404" s="327">
        <f t="shared" si="104"/>
        <v>398</v>
      </c>
      <c r="L404" s="347" t="e">
        <f t="shared" si="91"/>
        <v>#DIV/0!</v>
      </c>
      <c r="M404" s="328" t="e">
        <f t="shared" si="92"/>
        <v>#DIV/0!</v>
      </c>
      <c r="N404" s="328" t="e">
        <f t="shared" si="93"/>
        <v>#DIV/0!</v>
      </c>
      <c r="O404" s="328" t="e">
        <f t="shared" si="94"/>
        <v>#DIV/0!</v>
      </c>
      <c r="P404" s="328" t="e">
        <f t="shared" si="95"/>
        <v>#DIV/0!</v>
      </c>
      <c r="Q404" s="328" t="e">
        <f t="shared" si="96"/>
        <v>#DIV/0!</v>
      </c>
      <c r="R404" s="328" t="e">
        <f t="shared" si="97"/>
        <v>#DIV/0!</v>
      </c>
      <c r="S404" s="328" t="e">
        <f t="shared" si="98"/>
        <v>#DIV/0!</v>
      </c>
      <c r="T404" s="328" t="e">
        <f t="shared" si="99"/>
        <v>#DIV/0!</v>
      </c>
      <c r="U404" s="328" t="e">
        <f t="shared" si="100"/>
        <v>#DIV/0!</v>
      </c>
      <c r="V404" s="347" t="e">
        <f t="array" ref="V404">MMULT(MMULT(L404:U404,qinvR_),TRANSPOSE(L404:U404))</f>
        <v>#NAME?</v>
      </c>
      <c r="W404" s="328" t="e">
        <f t="shared" si="101"/>
        <v>#DIV/0!</v>
      </c>
      <c r="X404" s="324" t="e">
        <f t="shared" si="102"/>
        <v>#DIV/0!</v>
      </c>
      <c r="Y404" s="324" t="e">
        <f t="shared" si="103"/>
        <v>#NAME?</v>
      </c>
    </row>
    <row r="405" spans="1:25" x14ac:dyDescent="0.2">
      <c r="A405" s="327">
        <f t="shared" si="104"/>
        <v>399</v>
      </c>
      <c r="L405" s="347" t="e">
        <f t="shared" si="91"/>
        <v>#DIV/0!</v>
      </c>
      <c r="M405" s="328" t="e">
        <f t="shared" si="92"/>
        <v>#DIV/0!</v>
      </c>
      <c r="N405" s="328" t="e">
        <f t="shared" si="93"/>
        <v>#DIV/0!</v>
      </c>
      <c r="O405" s="328" t="e">
        <f t="shared" si="94"/>
        <v>#DIV/0!</v>
      </c>
      <c r="P405" s="328" t="e">
        <f t="shared" si="95"/>
        <v>#DIV/0!</v>
      </c>
      <c r="Q405" s="328" t="e">
        <f t="shared" si="96"/>
        <v>#DIV/0!</v>
      </c>
      <c r="R405" s="328" t="e">
        <f t="shared" si="97"/>
        <v>#DIV/0!</v>
      </c>
      <c r="S405" s="328" t="e">
        <f t="shared" si="98"/>
        <v>#DIV/0!</v>
      </c>
      <c r="T405" s="328" t="e">
        <f t="shared" si="99"/>
        <v>#DIV/0!</v>
      </c>
      <c r="U405" s="328" t="e">
        <f t="shared" si="100"/>
        <v>#DIV/0!</v>
      </c>
      <c r="V405" s="347" t="e">
        <f t="array" ref="V405">MMULT(MMULT(L405:U405,qinvR_),TRANSPOSE(L405:U405))</f>
        <v>#NAME?</v>
      </c>
      <c r="W405" s="328" t="e">
        <f t="shared" si="101"/>
        <v>#DIV/0!</v>
      </c>
      <c r="X405" s="324" t="e">
        <f t="shared" si="102"/>
        <v>#DIV/0!</v>
      </c>
      <c r="Y405" s="324" t="e">
        <f t="shared" si="103"/>
        <v>#NAME?</v>
      </c>
    </row>
    <row r="406" spans="1:25" x14ac:dyDescent="0.2">
      <c r="A406" s="327">
        <f t="shared" si="104"/>
        <v>400</v>
      </c>
      <c r="L406" s="347" t="e">
        <f t="shared" si="91"/>
        <v>#DIV/0!</v>
      </c>
      <c r="M406" s="328" t="e">
        <f t="shared" si="92"/>
        <v>#DIV/0!</v>
      </c>
      <c r="N406" s="328" t="e">
        <f t="shared" si="93"/>
        <v>#DIV/0!</v>
      </c>
      <c r="O406" s="328" t="e">
        <f t="shared" si="94"/>
        <v>#DIV/0!</v>
      </c>
      <c r="P406" s="328" t="e">
        <f t="shared" si="95"/>
        <v>#DIV/0!</v>
      </c>
      <c r="Q406" s="328" t="e">
        <f t="shared" si="96"/>
        <v>#DIV/0!</v>
      </c>
      <c r="R406" s="328" t="e">
        <f t="shared" si="97"/>
        <v>#DIV/0!</v>
      </c>
      <c r="S406" s="328" t="e">
        <f t="shared" si="98"/>
        <v>#DIV/0!</v>
      </c>
      <c r="T406" s="328" t="e">
        <f t="shared" si="99"/>
        <v>#DIV/0!</v>
      </c>
      <c r="U406" s="328" t="e">
        <f t="shared" si="100"/>
        <v>#DIV/0!</v>
      </c>
      <c r="V406" s="347" t="e">
        <f t="array" ref="V406">MMULT(MMULT(L406:U406,qinvR_),TRANSPOSE(L406:U406))</f>
        <v>#NAME?</v>
      </c>
      <c r="W406" s="328" t="e">
        <f t="shared" si="101"/>
        <v>#DIV/0!</v>
      </c>
      <c r="X406" s="324" t="e">
        <f t="shared" si="102"/>
        <v>#DIV/0!</v>
      </c>
      <c r="Y406" s="324" t="e">
        <f t="shared" si="103"/>
        <v>#NAME?</v>
      </c>
    </row>
    <row r="407" spans="1:25" x14ac:dyDescent="0.2">
      <c r="A407" s="327">
        <f t="shared" si="104"/>
        <v>401</v>
      </c>
      <c r="L407" s="347" t="e">
        <f t="shared" si="91"/>
        <v>#DIV/0!</v>
      </c>
      <c r="M407" s="328" t="e">
        <f t="shared" si="92"/>
        <v>#DIV/0!</v>
      </c>
      <c r="N407" s="328" t="e">
        <f t="shared" si="93"/>
        <v>#DIV/0!</v>
      </c>
      <c r="O407" s="328" t="e">
        <f t="shared" si="94"/>
        <v>#DIV/0!</v>
      </c>
      <c r="P407" s="328" t="e">
        <f t="shared" si="95"/>
        <v>#DIV/0!</v>
      </c>
      <c r="Q407" s="328" t="e">
        <f t="shared" si="96"/>
        <v>#DIV/0!</v>
      </c>
      <c r="R407" s="328" t="e">
        <f t="shared" si="97"/>
        <v>#DIV/0!</v>
      </c>
      <c r="S407" s="328" t="e">
        <f t="shared" si="98"/>
        <v>#DIV/0!</v>
      </c>
      <c r="T407" s="328" t="e">
        <f t="shared" si="99"/>
        <v>#DIV/0!</v>
      </c>
      <c r="U407" s="328" t="e">
        <f t="shared" si="100"/>
        <v>#DIV/0!</v>
      </c>
      <c r="V407" s="347" t="e">
        <f t="array" ref="V407">MMULT(MMULT(L407:U407,qinvR_),TRANSPOSE(L407:U407))</f>
        <v>#NAME?</v>
      </c>
      <c r="W407" s="328" t="e">
        <f t="shared" si="101"/>
        <v>#DIV/0!</v>
      </c>
      <c r="X407" s="324" t="e">
        <f t="shared" si="102"/>
        <v>#DIV/0!</v>
      </c>
      <c r="Y407" s="324" t="e">
        <f t="shared" si="103"/>
        <v>#NAME?</v>
      </c>
    </row>
    <row r="408" spans="1:25" x14ac:dyDescent="0.2">
      <c r="A408" s="327">
        <f t="shared" si="104"/>
        <v>402</v>
      </c>
      <c r="L408" s="347" t="e">
        <f t="shared" si="91"/>
        <v>#DIV/0!</v>
      </c>
      <c r="M408" s="328" t="e">
        <f t="shared" si="92"/>
        <v>#DIV/0!</v>
      </c>
      <c r="N408" s="328" t="e">
        <f t="shared" si="93"/>
        <v>#DIV/0!</v>
      </c>
      <c r="O408" s="328" t="e">
        <f t="shared" si="94"/>
        <v>#DIV/0!</v>
      </c>
      <c r="P408" s="328" t="e">
        <f t="shared" si="95"/>
        <v>#DIV/0!</v>
      </c>
      <c r="Q408" s="328" t="e">
        <f t="shared" si="96"/>
        <v>#DIV/0!</v>
      </c>
      <c r="R408" s="328" t="e">
        <f t="shared" si="97"/>
        <v>#DIV/0!</v>
      </c>
      <c r="S408" s="328" t="e">
        <f t="shared" si="98"/>
        <v>#DIV/0!</v>
      </c>
      <c r="T408" s="328" t="e">
        <f t="shared" si="99"/>
        <v>#DIV/0!</v>
      </c>
      <c r="U408" s="328" t="e">
        <f t="shared" si="100"/>
        <v>#DIV/0!</v>
      </c>
      <c r="V408" s="347" t="e">
        <f t="array" ref="V408">MMULT(MMULT(L408:U408,qinvR_),TRANSPOSE(L408:U408))</f>
        <v>#NAME?</v>
      </c>
      <c r="W408" s="328" t="e">
        <f t="shared" si="101"/>
        <v>#DIV/0!</v>
      </c>
      <c r="X408" s="324" t="e">
        <f t="shared" si="102"/>
        <v>#DIV/0!</v>
      </c>
      <c r="Y408" s="324" t="e">
        <f t="shared" si="103"/>
        <v>#NAME?</v>
      </c>
    </row>
    <row r="409" spans="1:25" x14ac:dyDescent="0.2">
      <c r="A409" s="327">
        <f t="shared" si="104"/>
        <v>403</v>
      </c>
      <c r="L409" s="347" t="e">
        <f t="shared" si="91"/>
        <v>#DIV/0!</v>
      </c>
      <c r="M409" s="328" t="e">
        <f t="shared" si="92"/>
        <v>#DIV/0!</v>
      </c>
      <c r="N409" s="328" t="e">
        <f t="shared" si="93"/>
        <v>#DIV/0!</v>
      </c>
      <c r="O409" s="328" t="e">
        <f t="shared" si="94"/>
        <v>#DIV/0!</v>
      </c>
      <c r="P409" s="328" t="e">
        <f t="shared" si="95"/>
        <v>#DIV/0!</v>
      </c>
      <c r="Q409" s="328" t="e">
        <f t="shared" si="96"/>
        <v>#DIV/0!</v>
      </c>
      <c r="R409" s="328" t="e">
        <f t="shared" si="97"/>
        <v>#DIV/0!</v>
      </c>
      <c r="S409" s="328" t="e">
        <f t="shared" si="98"/>
        <v>#DIV/0!</v>
      </c>
      <c r="T409" s="328" t="e">
        <f t="shared" si="99"/>
        <v>#DIV/0!</v>
      </c>
      <c r="U409" s="328" t="e">
        <f t="shared" si="100"/>
        <v>#DIV/0!</v>
      </c>
      <c r="V409" s="347" t="e">
        <f t="array" ref="V409">MMULT(MMULT(L409:U409,qinvR_),TRANSPOSE(L409:U409))</f>
        <v>#NAME?</v>
      </c>
      <c r="W409" s="328" t="e">
        <f t="shared" si="101"/>
        <v>#DIV/0!</v>
      </c>
      <c r="X409" s="324" t="e">
        <f t="shared" si="102"/>
        <v>#DIV/0!</v>
      </c>
      <c r="Y409" s="324" t="e">
        <f t="shared" si="103"/>
        <v>#NAME?</v>
      </c>
    </row>
    <row r="410" spans="1:25" x14ac:dyDescent="0.2">
      <c r="A410" s="327">
        <f t="shared" si="104"/>
        <v>404</v>
      </c>
      <c r="L410" s="347" t="e">
        <f t="shared" si="91"/>
        <v>#DIV/0!</v>
      </c>
      <c r="M410" s="328" t="e">
        <f t="shared" si="92"/>
        <v>#DIV/0!</v>
      </c>
      <c r="N410" s="328" t="e">
        <f t="shared" si="93"/>
        <v>#DIV/0!</v>
      </c>
      <c r="O410" s="328" t="e">
        <f t="shared" si="94"/>
        <v>#DIV/0!</v>
      </c>
      <c r="P410" s="328" t="e">
        <f t="shared" si="95"/>
        <v>#DIV/0!</v>
      </c>
      <c r="Q410" s="328" t="e">
        <f t="shared" si="96"/>
        <v>#DIV/0!</v>
      </c>
      <c r="R410" s="328" t="e">
        <f t="shared" si="97"/>
        <v>#DIV/0!</v>
      </c>
      <c r="S410" s="328" t="e">
        <f t="shared" si="98"/>
        <v>#DIV/0!</v>
      </c>
      <c r="T410" s="328" t="e">
        <f t="shared" si="99"/>
        <v>#DIV/0!</v>
      </c>
      <c r="U410" s="328" t="e">
        <f t="shared" si="100"/>
        <v>#DIV/0!</v>
      </c>
      <c r="V410" s="347" t="e">
        <f t="array" ref="V410">MMULT(MMULT(L410:U410,qinvR_),TRANSPOSE(L410:U410))</f>
        <v>#NAME?</v>
      </c>
      <c r="W410" s="328" t="e">
        <f t="shared" si="101"/>
        <v>#DIV/0!</v>
      </c>
      <c r="X410" s="324" t="e">
        <f t="shared" si="102"/>
        <v>#DIV/0!</v>
      </c>
      <c r="Y410" s="324" t="e">
        <f t="shared" si="103"/>
        <v>#NAME?</v>
      </c>
    </row>
    <row r="411" spans="1:25" x14ac:dyDescent="0.2">
      <c r="A411" s="327">
        <f t="shared" si="104"/>
        <v>405</v>
      </c>
      <c r="L411" s="347" t="e">
        <f t="shared" si="91"/>
        <v>#DIV/0!</v>
      </c>
      <c r="M411" s="328" t="e">
        <f t="shared" si="92"/>
        <v>#DIV/0!</v>
      </c>
      <c r="N411" s="328" t="e">
        <f t="shared" si="93"/>
        <v>#DIV/0!</v>
      </c>
      <c r="O411" s="328" t="e">
        <f t="shared" si="94"/>
        <v>#DIV/0!</v>
      </c>
      <c r="P411" s="328" t="e">
        <f t="shared" si="95"/>
        <v>#DIV/0!</v>
      </c>
      <c r="Q411" s="328" t="e">
        <f t="shared" si="96"/>
        <v>#DIV/0!</v>
      </c>
      <c r="R411" s="328" t="e">
        <f t="shared" si="97"/>
        <v>#DIV/0!</v>
      </c>
      <c r="S411" s="328" t="e">
        <f t="shared" si="98"/>
        <v>#DIV/0!</v>
      </c>
      <c r="T411" s="328" t="e">
        <f t="shared" si="99"/>
        <v>#DIV/0!</v>
      </c>
      <c r="U411" s="328" t="e">
        <f t="shared" si="100"/>
        <v>#DIV/0!</v>
      </c>
      <c r="V411" s="347" t="e">
        <f t="array" ref="V411">MMULT(MMULT(L411:U411,qinvR_),TRANSPOSE(L411:U411))</f>
        <v>#NAME?</v>
      </c>
      <c r="W411" s="328" t="e">
        <f t="shared" si="101"/>
        <v>#DIV/0!</v>
      </c>
      <c r="X411" s="324" t="e">
        <f t="shared" si="102"/>
        <v>#DIV/0!</v>
      </c>
      <c r="Y411" s="324" t="e">
        <f t="shared" si="103"/>
        <v>#NAME?</v>
      </c>
    </row>
    <row r="412" spans="1:25" x14ac:dyDescent="0.2">
      <c r="A412" s="327">
        <f t="shared" si="104"/>
        <v>406</v>
      </c>
      <c r="L412" s="347" t="e">
        <f t="shared" si="91"/>
        <v>#DIV/0!</v>
      </c>
      <c r="M412" s="328" t="e">
        <f t="shared" si="92"/>
        <v>#DIV/0!</v>
      </c>
      <c r="N412" s="328" t="e">
        <f t="shared" si="93"/>
        <v>#DIV/0!</v>
      </c>
      <c r="O412" s="328" t="e">
        <f t="shared" si="94"/>
        <v>#DIV/0!</v>
      </c>
      <c r="P412" s="328" t="e">
        <f t="shared" si="95"/>
        <v>#DIV/0!</v>
      </c>
      <c r="Q412" s="328" t="e">
        <f t="shared" si="96"/>
        <v>#DIV/0!</v>
      </c>
      <c r="R412" s="328" t="e">
        <f t="shared" si="97"/>
        <v>#DIV/0!</v>
      </c>
      <c r="S412" s="328" t="e">
        <f t="shared" si="98"/>
        <v>#DIV/0!</v>
      </c>
      <c r="T412" s="328" t="e">
        <f t="shared" si="99"/>
        <v>#DIV/0!</v>
      </c>
      <c r="U412" s="328" t="e">
        <f t="shared" si="100"/>
        <v>#DIV/0!</v>
      </c>
      <c r="V412" s="347" t="e">
        <f t="array" ref="V412">MMULT(MMULT(L412:U412,qinvR_),TRANSPOSE(L412:U412))</f>
        <v>#NAME?</v>
      </c>
      <c r="W412" s="328" t="e">
        <f t="shared" si="101"/>
        <v>#DIV/0!</v>
      </c>
      <c r="X412" s="324" t="e">
        <f t="shared" si="102"/>
        <v>#DIV/0!</v>
      </c>
      <c r="Y412" s="324" t="e">
        <f t="shared" si="103"/>
        <v>#NAME?</v>
      </c>
    </row>
    <row r="413" spans="1:25" x14ac:dyDescent="0.2">
      <c r="A413" s="327">
        <f t="shared" si="104"/>
        <v>407</v>
      </c>
      <c r="L413" s="347" t="e">
        <f t="shared" si="91"/>
        <v>#DIV/0!</v>
      </c>
      <c r="M413" s="328" t="e">
        <f t="shared" si="92"/>
        <v>#DIV/0!</v>
      </c>
      <c r="N413" s="328" t="e">
        <f t="shared" si="93"/>
        <v>#DIV/0!</v>
      </c>
      <c r="O413" s="328" t="e">
        <f t="shared" si="94"/>
        <v>#DIV/0!</v>
      </c>
      <c r="P413" s="328" t="e">
        <f t="shared" si="95"/>
        <v>#DIV/0!</v>
      </c>
      <c r="Q413" s="328" t="e">
        <f t="shared" si="96"/>
        <v>#DIV/0!</v>
      </c>
      <c r="R413" s="328" t="e">
        <f t="shared" si="97"/>
        <v>#DIV/0!</v>
      </c>
      <c r="S413" s="328" t="e">
        <f t="shared" si="98"/>
        <v>#DIV/0!</v>
      </c>
      <c r="T413" s="328" t="e">
        <f t="shared" si="99"/>
        <v>#DIV/0!</v>
      </c>
      <c r="U413" s="328" t="e">
        <f t="shared" si="100"/>
        <v>#DIV/0!</v>
      </c>
      <c r="V413" s="347" t="e">
        <f t="array" ref="V413">MMULT(MMULT(L413:U413,qinvR_),TRANSPOSE(L413:U413))</f>
        <v>#NAME?</v>
      </c>
      <c r="W413" s="328" t="e">
        <f t="shared" si="101"/>
        <v>#DIV/0!</v>
      </c>
      <c r="X413" s="324" t="e">
        <f t="shared" si="102"/>
        <v>#DIV/0!</v>
      </c>
      <c r="Y413" s="324" t="e">
        <f t="shared" si="103"/>
        <v>#NAME?</v>
      </c>
    </row>
    <row r="414" spans="1:25" x14ac:dyDescent="0.2">
      <c r="A414" s="327">
        <f t="shared" si="104"/>
        <v>408</v>
      </c>
      <c r="L414" s="347" t="e">
        <f t="shared" si="91"/>
        <v>#DIV/0!</v>
      </c>
      <c r="M414" s="328" t="e">
        <f t="shared" si="92"/>
        <v>#DIV/0!</v>
      </c>
      <c r="N414" s="328" t="e">
        <f t="shared" si="93"/>
        <v>#DIV/0!</v>
      </c>
      <c r="O414" s="328" t="e">
        <f t="shared" si="94"/>
        <v>#DIV/0!</v>
      </c>
      <c r="P414" s="328" t="e">
        <f t="shared" si="95"/>
        <v>#DIV/0!</v>
      </c>
      <c r="Q414" s="328" t="e">
        <f t="shared" si="96"/>
        <v>#DIV/0!</v>
      </c>
      <c r="R414" s="328" t="e">
        <f t="shared" si="97"/>
        <v>#DIV/0!</v>
      </c>
      <c r="S414" s="328" t="e">
        <f t="shared" si="98"/>
        <v>#DIV/0!</v>
      </c>
      <c r="T414" s="328" t="e">
        <f t="shared" si="99"/>
        <v>#DIV/0!</v>
      </c>
      <c r="U414" s="328" t="e">
        <f t="shared" si="100"/>
        <v>#DIV/0!</v>
      </c>
      <c r="V414" s="347" t="e">
        <f t="array" ref="V414">MMULT(MMULT(L414:U414,qinvR_),TRANSPOSE(L414:U414))</f>
        <v>#NAME?</v>
      </c>
      <c r="W414" s="328" t="e">
        <f t="shared" si="101"/>
        <v>#DIV/0!</v>
      </c>
      <c r="X414" s="324" t="e">
        <f t="shared" si="102"/>
        <v>#DIV/0!</v>
      </c>
      <c r="Y414" s="324" t="e">
        <f t="shared" si="103"/>
        <v>#NAME?</v>
      </c>
    </row>
    <row r="415" spans="1:25" x14ac:dyDescent="0.2">
      <c r="A415" s="327">
        <f t="shared" si="104"/>
        <v>409</v>
      </c>
      <c r="L415" s="347" t="e">
        <f t="shared" si="91"/>
        <v>#DIV/0!</v>
      </c>
      <c r="M415" s="328" t="e">
        <f t="shared" si="92"/>
        <v>#DIV/0!</v>
      </c>
      <c r="N415" s="328" t="e">
        <f t="shared" si="93"/>
        <v>#DIV/0!</v>
      </c>
      <c r="O415" s="328" t="e">
        <f t="shared" si="94"/>
        <v>#DIV/0!</v>
      </c>
      <c r="P415" s="328" t="e">
        <f t="shared" si="95"/>
        <v>#DIV/0!</v>
      </c>
      <c r="Q415" s="328" t="e">
        <f t="shared" si="96"/>
        <v>#DIV/0!</v>
      </c>
      <c r="R415" s="328" t="e">
        <f t="shared" si="97"/>
        <v>#DIV/0!</v>
      </c>
      <c r="S415" s="328" t="e">
        <f t="shared" si="98"/>
        <v>#DIV/0!</v>
      </c>
      <c r="T415" s="328" t="e">
        <f t="shared" si="99"/>
        <v>#DIV/0!</v>
      </c>
      <c r="U415" s="328" t="e">
        <f t="shared" si="100"/>
        <v>#DIV/0!</v>
      </c>
      <c r="V415" s="347" t="e">
        <f t="array" ref="V415">MMULT(MMULT(L415:U415,qinvR_),TRANSPOSE(L415:U415))</f>
        <v>#NAME?</v>
      </c>
      <c r="W415" s="328" t="e">
        <f t="shared" si="101"/>
        <v>#DIV/0!</v>
      </c>
      <c r="X415" s="324" t="e">
        <f t="shared" si="102"/>
        <v>#DIV/0!</v>
      </c>
      <c r="Y415" s="324" t="e">
        <f t="shared" si="103"/>
        <v>#NAME?</v>
      </c>
    </row>
    <row r="416" spans="1:25" x14ac:dyDescent="0.2">
      <c r="A416" s="327">
        <f t="shared" si="104"/>
        <v>410</v>
      </c>
      <c r="L416" s="347" t="e">
        <f t="shared" si="91"/>
        <v>#DIV/0!</v>
      </c>
      <c r="M416" s="328" t="e">
        <f t="shared" si="92"/>
        <v>#DIV/0!</v>
      </c>
      <c r="N416" s="328" t="e">
        <f t="shared" si="93"/>
        <v>#DIV/0!</v>
      </c>
      <c r="O416" s="328" t="e">
        <f t="shared" si="94"/>
        <v>#DIV/0!</v>
      </c>
      <c r="P416" s="328" t="e">
        <f t="shared" si="95"/>
        <v>#DIV/0!</v>
      </c>
      <c r="Q416" s="328" t="e">
        <f t="shared" si="96"/>
        <v>#DIV/0!</v>
      </c>
      <c r="R416" s="328" t="e">
        <f t="shared" si="97"/>
        <v>#DIV/0!</v>
      </c>
      <c r="S416" s="328" t="e">
        <f t="shared" si="98"/>
        <v>#DIV/0!</v>
      </c>
      <c r="T416" s="328" t="e">
        <f t="shared" si="99"/>
        <v>#DIV/0!</v>
      </c>
      <c r="U416" s="328" t="e">
        <f t="shared" si="100"/>
        <v>#DIV/0!</v>
      </c>
      <c r="V416" s="347" t="e">
        <f t="array" ref="V416">MMULT(MMULT(L416:U416,qinvR_),TRANSPOSE(L416:U416))</f>
        <v>#NAME?</v>
      </c>
      <c r="W416" s="328" t="e">
        <f t="shared" si="101"/>
        <v>#DIV/0!</v>
      </c>
      <c r="X416" s="324" t="e">
        <f t="shared" si="102"/>
        <v>#DIV/0!</v>
      </c>
      <c r="Y416" s="324" t="e">
        <f t="shared" si="103"/>
        <v>#NAME?</v>
      </c>
    </row>
    <row r="417" spans="1:25" x14ac:dyDescent="0.2">
      <c r="A417" s="327">
        <f t="shared" si="104"/>
        <v>411</v>
      </c>
      <c r="L417" s="347" t="e">
        <f t="shared" si="91"/>
        <v>#DIV/0!</v>
      </c>
      <c r="M417" s="328" t="e">
        <f t="shared" si="92"/>
        <v>#DIV/0!</v>
      </c>
      <c r="N417" s="328" t="e">
        <f t="shared" si="93"/>
        <v>#DIV/0!</v>
      </c>
      <c r="O417" s="328" t="e">
        <f t="shared" si="94"/>
        <v>#DIV/0!</v>
      </c>
      <c r="P417" s="328" t="e">
        <f t="shared" si="95"/>
        <v>#DIV/0!</v>
      </c>
      <c r="Q417" s="328" t="e">
        <f t="shared" si="96"/>
        <v>#DIV/0!</v>
      </c>
      <c r="R417" s="328" t="e">
        <f t="shared" si="97"/>
        <v>#DIV/0!</v>
      </c>
      <c r="S417" s="328" t="e">
        <f t="shared" si="98"/>
        <v>#DIV/0!</v>
      </c>
      <c r="T417" s="328" t="e">
        <f t="shared" si="99"/>
        <v>#DIV/0!</v>
      </c>
      <c r="U417" s="328" t="e">
        <f t="shared" si="100"/>
        <v>#DIV/0!</v>
      </c>
      <c r="V417" s="347" t="e">
        <f t="array" ref="V417">MMULT(MMULT(L417:U417,qinvR_),TRANSPOSE(L417:U417))</f>
        <v>#NAME?</v>
      </c>
      <c r="W417" s="328" t="e">
        <f t="shared" si="101"/>
        <v>#DIV/0!</v>
      </c>
      <c r="X417" s="324" t="e">
        <f t="shared" si="102"/>
        <v>#DIV/0!</v>
      </c>
      <c r="Y417" s="324" t="e">
        <f t="shared" si="103"/>
        <v>#NAME?</v>
      </c>
    </row>
    <row r="418" spans="1:25" x14ac:dyDescent="0.2">
      <c r="A418" s="327">
        <f t="shared" si="104"/>
        <v>412</v>
      </c>
      <c r="L418" s="347" t="e">
        <f t="shared" si="91"/>
        <v>#DIV/0!</v>
      </c>
      <c r="M418" s="328" t="e">
        <f t="shared" si="92"/>
        <v>#DIV/0!</v>
      </c>
      <c r="N418" s="328" t="e">
        <f t="shared" si="93"/>
        <v>#DIV/0!</v>
      </c>
      <c r="O418" s="328" t="e">
        <f t="shared" si="94"/>
        <v>#DIV/0!</v>
      </c>
      <c r="P418" s="328" t="e">
        <f t="shared" si="95"/>
        <v>#DIV/0!</v>
      </c>
      <c r="Q418" s="328" t="e">
        <f t="shared" si="96"/>
        <v>#DIV/0!</v>
      </c>
      <c r="R418" s="328" t="e">
        <f t="shared" si="97"/>
        <v>#DIV/0!</v>
      </c>
      <c r="S418" s="328" t="e">
        <f t="shared" si="98"/>
        <v>#DIV/0!</v>
      </c>
      <c r="T418" s="328" t="e">
        <f t="shared" si="99"/>
        <v>#DIV/0!</v>
      </c>
      <c r="U418" s="328" t="e">
        <f t="shared" si="100"/>
        <v>#DIV/0!</v>
      </c>
      <c r="V418" s="347" t="e">
        <f t="array" ref="V418">MMULT(MMULT(L418:U418,qinvR_),TRANSPOSE(L418:U418))</f>
        <v>#NAME?</v>
      </c>
      <c r="W418" s="328" t="e">
        <f t="shared" si="101"/>
        <v>#DIV/0!</v>
      </c>
      <c r="X418" s="324" t="e">
        <f t="shared" si="102"/>
        <v>#DIV/0!</v>
      </c>
      <c r="Y418" s="324" t="e">
        <f t="shared" si="103"/>
        <v>#NAME?</v>
      </c>
    </row>
    <row r="419" spans="1:25" x14ac:dyDescent="0.2">
      <c r="A419" s="327">
        <f t="shared" si="104"/>
        <v>413</v>
      </c>
      <c r="L419" s="347" t="e">
        <f t="shared" si="91"/>
        <v>#DIV/0!</v>
      </c>
      <c r="M419" s="328" t="e">
        <f t="shared" si="92"/>
        <v>#DIV/0!</v>
      </c>
      <c r="N419" s="328" t="e">
        <f t="shared" si="93"/>
        <v>#DIV/0!</v>
      </c>
      <c r="O419" s="328" t="e">
        <f t="shared" si="94"/>
        <v>#DIV/0!</v>
      </c>
      <c r="P419" s="328" t="e">
        <f t="shared" si="95"/>
        <v>#DIV/0!</v>
      </c>
      <c r="Q419" s="328" t="e">
        <f t="shared" si="96"/>
        <v>#DIV/0!</v>
      </c>
      <c r="R419" s="328" t="e">
        <f t="shared" si="97"/>
        <v>#DIV/0!</v>
      </c>
      <c r="S419" s="328" t="e">
        <f t="shared" si="98"/>
        <v>#DIV/0!</v>
      </c>
      <c r="T419" s="328" t="e">
        <f t="shared" si="99"/>
        <v>#DIV/0!</v>
      </c>
      <c r="U419" s="328" t="e">
        <f t="shared" si="100"/>
        <v>#DIV/0!</v>
      </c>
      <c r="V419" s="347" t="e">
        <f t="array" ref="V419">MMULT(MMULT(L419:U419,qinvR_),TRANSPOSE(L419:U419))</f>
        <v>#NAME?</v>
      </c>
      <c r="W419" s="328" t="e">
        <f t="shared" si="101"/>
        <v>#DIV/0!</v>
      </c>
      <c r="X419" s="324" t="e">
        <f t="shared" si="102"/>
        <v>#DIV/0!</v>
      </c>
      <c r="Y419" s="324" t="e">
        <f t="shared" si="103"/>
        <v>#NAME?</v>
      </c>
    </row>
    <row r="420" spans="1:25" x14ac:dyDescent="0.2">
      <c r="A420" s="327">
        <f t="shared" si="104"/>
        <v>414</v>
      </c>
      <c r="L420" s="347" t="e">
        <f t="shared" si="91"/>
        <v>#DIV/0!</v>
      </c>
      <c r="M420" s="328" t="e">
        <f t="shared" si="92"/>
        <v>#DIV/0!</v>
      </c>
      <c r="N420" s="328" t="e">
        <f t="shared" si="93"/>
        <v>#DIV/0!</v>
      </c>
      <c r="O420" s="328" t="e">
        <f t="shared" si="94"/>
        <v>#DIV/0!</v>
      </c>
      <c r="P420" s="328" t="e">
        <f t="shared" si="95"/>
        <v>#DIV/0!</v>
      </c>
      <c r="Q420" s="328" t="e">
        <f t="shared" si="96"/>
        <v>#DIV/0!</v>
      </c>
      <c r="R420" s="328" t="e">
        <f t="shared" si="97"/>
        <v>#DIV/0!</v>
      </c>
      <c r="S420" s="328" t="e">
        <f t="shared" si="98"/>
        <v>#DIV/0!</v>
      </c>
      <c r="T420" s="328" t="e">
        <f t="shared" si="99"/>
        <v>#DIV/0!</v>
      </c>
      <c r="U420" s="328" t="e">
        <f t="shared" si="100"/>
        <v>#DIV/0!</v>
      </c>
      <c r="V420" s="347" t="e">
        <f t="array" ref="V420">MMULT(MMULT(L420:U420,qinvR_),TRANSPOSE(L420:U420))</f>
        <v>#NAME?</v>
      </c>
      <c r="W420" s="328" t="e">
        <f t="shared" si="101"/>
        <v>#DIV/0!</v>
      </c>
      <c r="X420" s="324" t="e">
        <f t="shared" si="102"/>
        <v>#DIV/0!</v>
      </c>
      <c r="Y420" s="324" t="e">
        <f t="shared" si="103"/>
        <v>#NAME?</v>
      </c>
    </row>
    <row r="421" spans="1:25" x14ac:dyDescent="0.2">
      <c r="A421" s="327">
        <f t="shared" si="104"/>
        <v>415</v>
      </c>
      <c r="L421" s="347" t="e">
        <f t="shared" ref="L421:L484" si="105">(B421-B$2)/B$3</f>
        <v>#DIV/0!</v>
      </c>
      <c r="M421" s="328" t="e">
        <f t="shared" ref="M421:M484" si="106">(C421-C$2)/C$3</f>
        <v>#DIV/0!</v>
      </c>
      <c r="N421" s="328" t="e">
        <f t="shared" ref="N421:N484" si="107">(D421-D$2)/D$3</f>
        <v>#DIV/0!</v>
      </c>
      <c r="O421" s="328" t="e">
        <f t="shared" ref="O421:O484" si="108">(E421-E$2)/E$3</f>
        <v>#DIV/0!</v>
      </c>
      <c r="P421" s="328" t="e">
        <f t="shared" ref="P421:P484" si="109">(F421-F$2)/F$3</f>
        <v>#DIV/0!</v>
      </c>
      <c r="Q421" s="328" t="e">
        <f t="shared" ref="Q421:Q484" si="110">(G421-G$2)/G$3</f>
        <v>#DIV/0!</v>
      </c>
      <c r="R421" s="328" t="e">
        <f t="shared" ref="R421:R484" si="111">(H421-H$2)/H$3</f>
        <v>#DIV/0!</v>
      </c>
      <c r="S421" s="328" t="e">
        <f t="shared" ref="S421:S484" si="112">(I421-I$2)/I$3</f>
        <v>#DIV/0!</v>
      </c>
      <c r="T421" s="328" t="e">
        <f t="shared" ref="T421:T484" si="113">(J421-J$2)/J$3</f>
        <v>#DIV/0!</v>
      </c>
      <c r="U421" s="328" t="e">
        <f t="shared" ref="U421:U484" si="114">(K421-K$2)/K$3</f>
        <v>#DIV/0!</v>
      </c>
      <c r="V421" s="347" t="e">
        <f t="array" ref="V421">MMULT(MMULT(L421:U421,qinvR_),TRANSPOSE(L421:U421))</f>
        <v>#NAME?</v>
      </c>
      <c r="W421" s="328" t="e">
        <f t="shared" ref="W421:W484" si="115">(A421-0.5)/qN_</f>
        <v>#DIV/0!</v>
      </c>
      <c r="X421" s="324" t="e">
        <f t="shared" ref="X421:X484" si="116">_xlfn.CHISQ.INV(W421,4)</f>
        <v>#DIV/0!</v>
      </c>
      <c r="Y421" s="324" t="e">
        <f t="shared" ref="Y421:Y484" si="117">V421-X421</f>
        <v>#NAME?</v>
      </c>
    </row>
    <row r="422" spans="1:25" x14ac:dyDescent="0.2">
      <c r="A422" s="327">
        <f t="shared" si="104"/>
        <v>416</v>
      </c>
      <c r="L422" s="347" t="e">
        <f t="shared" si="105"/>
        <v>#DIV/0!</v>
      </c>
      <c r="M422" s="328" t="e">
        <f t="shared" si="106"/>
        <v>#DIV/0!</v>
      </c>
      <c r="N422" s="328" t="e">
        <f t="shared" si="107"/>
        <v>#DIV/0!</v>
      </c>
      <c r="O422" s="328" t="e">
        <f t="shared" si="108"/>
        <v>#DIV/0!</v>
      </c>
      <c r="P422" s="328" t="e">
        <f t="shared" si="109"/>
        <v>#DIV/0!</v>
      </c>
      <c r="Q422" s="328" t="e">
        <f t="shared" si="110"/>
        <v>#DIV/0!</v>
      </c>
      <c r="R422" s="328" t="e">
        <f t="shared" si="111"/>
        <v>#DIV/0!</v>
      </c>
      <c r="S422" s="328" t="e">
        <f t="shared" si="112"/>
        <v>#DIV/0!</v>
      </c>
      <c r="T422" s="328" t="e">
        <f t="shared" si="113"/>
        <v>#DIV/0!</v>
      </c>
      <c r="U422" s="328" t="e">
        <f t="shared" si="114"/>
        <v>#DIV/0!</v>
      </c>
      <c r="V422" s="347" t="e">
        <f t="array" ref="V422">MMULT(MMULT(L422:U422,qinvR_),TRANSPOSE(L422:U422))</f>
        <v>#NAME?</v>
      </c>
      <c r="W422" s="328" t="e">
        <f t="shared" si="115"/>
        <v>#DIV/0!</v>
      </c>
      <c r="X422" s="324" t="e">
        <f t="shared" si="116"/>
        <v>#DIV/0!</v>
      </c>
      <c r="Y422" s="324" t="e">
        <f t="shared" si="117"/>
        <v>#NAME?</v>
      </c>
    </row>
    <row r="423" spans="1:25" x14ac:dyDescent="0.2">
      <c r="A423" s="327">
        <f t="shared" si="104"/>
        <v>417</v>
      </c>
      <c r="L423" s="347" t="e">
        <f t="shared" si="105"/>
        <v>#DIV/0!</v>
      </c>
      <c r="M423" s="328" t="e">
        <f t="shared" si="106"/>
        <v>#DIV/0!</v>
      </c>
      <c r="N423" s="328" t="e">
        <f t="shared" si="107"/>
        <v>#DIV/0!</v>
      </c>
      <c r="O423" s="328" t="e">
        <f t="shared" si="108"/>
        <v>#DIV/0!</v>
      </c>
      <c r="P423" s="328" t="e">
        <f t="shared" si="109"/>
        <v>#DIV/0!</v>
      </c>
      <c r="Q423" s="328" t="e">
        <f t="shared" si="110"/>
        <v>#DIV/0!</v>
      </c>
      <c r="R423" s="328" t="e">
        <f t="shared" si="111"/>
        <v>#DIV/0!</v>
      </c>
      <c r="S423" s="328" t="e">
        <f t="shared" si="112"/>
        <v>#DIV/0!</v>
      </c>
      <c r="T423" s="328" t="e">
        <f t="shared" si="113"/>
        <v>#DIV/0!</v>
      </c>
      <c r="U423" s="328" t="e">
        <f t="shared" si="114"/>
        <v>#DIV/0!</v>
      </c>
      <c r="V423" s="347" t="e">
        <f t="array" ref="V423">MMULT(MMULT(L423:U423,qinvR_),TRANSPOSE(L423:U423))</f>
        <v>#NAME?</v>
      </c>
      <c r="W423" s="328" t="e">
        <f t="shared" si="115"/>
        <v>#DIV/0!</v>
      </c>
      <c r="X423" s="324" t="e">
        <f t="shared" si="116"/>
        <v>#DIV/0!</v>
      </c>
      <c r="Y423" s="324" t="e">
        <f t="shared" si="117"/>
        <v>#NAME?</v>
      </c>
    </row>
    <row r="424" spans="1:25" x14ac:dyDescent="0.2">
      <c r="A424" s="327">
        <f t="shared" si="104"/>
        <v>418</v>
      </c>
      <c r="L424" s="347" t="e">
        <f t="shared" si="105"/>
        <v>#DIV/0!</v>
      </c>
      <c r="M424" s="328" t="e">
        <f t="shared" si="106"/>
        <v>#DIV/0!</v>
      </c>
      <c r="N424" s="328" t="e">
        <f t="shared" si="107"/>
        <v>#DIV/0!</v>
      </c>
      <c r="O424" s="328" t="e">
        <f t="shared" si="108"/>
        <v>#DIV/0!</v>
      </c>
      <c r="P424" s="328" t="e">
        <f t="shared" si="109"/>
        <v>#DIV/0!</v>
      </c>
      <c r="Q424" s="328" t="e">
        <f t="shared" si="110"/>
        <v>#DIV/0!</v>
      </c>
      <c r="R424" s="328" t="e">
        <f t="shared" si="111"/>
        <v>#DIV/0!</v>
      </c>
      <c r="S424" s="328" t="e">
        <f t="shared" si="112"/>
        <v>#DIV/0!</v>
      </c>
      <c r="T424" s="328" t="e">
        <f t="shared" si="113"/>
        <v>#DIV/0!</v>
      </c>
      <c r="U424" s="328" t="e">
        <f t="shared" si="114"/>
        <v>#DIV/0!</v>
      </c>
      <c r="V424" s="347" t="e">
        <f t="array" ref="V424">MMULT(MMULT(L424:U424,qinvR_),TRANSPOSE(L424:U424))</f>
        <v>#NAME?</v>
      </c>
      <c r="W424" s="328" t="e">
        <f t="shared" si="115"/>
        <v>#DIV/0!</v>
      </c>
      <c r="X424" s="324" t="e">
        <f t="shared" si="116"/>
        <v>#DIV/0!</v>
      </c>
      <c r="Y424" s="324" t="e">
        <f t="shared" si="117"/>
        <v>#NAME?</v>
      </c>
    </row>
    <row r="425" spans="1:25" x14ac:dyDescent="0.2">
      <c r="A425" s="327">
        <f t="shared" si="104"/>
        <v>419</v>
      </c>
      <c r="L425" s="347" t="e">
        <f t="shared" si="105"/>
        <v>#DIV/0!</v>
      </c>
      <c r="M425" s="328" t="e">
        <f t="shared" si="106"/>
        <v>#DIV/0!</v>
      </c>
      <c r="N425" s="328" t="e">
        <f t="shared" si="107"/>
        <v>#DIV/0!</v>
      </c>
      <c r="O425" s="328" t="e">
        <f t="shared" si="108"/>
        <v>#DIV/0!</v>
      </c>
      <c r="P425" s="328" t="e">
        <f t="shared" si="109"/>
        <v>#DIV/0!</v>
      </c>
      <c r="Q425" s="328" t="e">
        <f t="shared" si="110"/>
        <v>#DIV/0!</v>
      </c>
      <c r="R425" s="328" t="e">
        <f t="shared" si="111"/>
        <v>#DIV/0!</v>
      </c>
      <c r="S425" s="328" t="e">
        <f t="shared" si="112"/>
        <v>#DIV/0!</v>
      </c>
      <c r="T425" s="328" t="e">
        <f t="shared" si="113"/>
        <v>#DIV/0!</v>
      </c>
      <c r="U425" s="328" t="e">
        <f t="shared" si="114"/>
        <v>#DIV/0!</v>
      </c>
      <c r="V425" s="347" t="e">
        <f t="array" ref="V425">MMULT(MMULT(L425:U425,qinvR_),TRANSPOSE(L425:U425))</f>
        <v>#NAME?</v>
      </c>
      <c r="W425" s="328" t="e">
        <f t="shared" si="115"/>
        <v>#DIV/0!</v>
      </c>
      <c r="X425" s="324" t="e">
        <f t="shared" si="116"/>
        <v>#DIV/0!</v>
      </c>
      <c r="Y425" s="324" t="e">
        <f t="shared" si="117"/>
        <v>#NAME?</v>
      </c>
    </row>
    <row r="426" spans="1:25" x14ac:dyDescent="0.2">
      <c r="A426" s="327">
        <f t="shared" si="104"/>
        <v>420</v>
      </c>
      <c r="L426" s="347" t="e">
        <f t="shared" si="105"/>
        <v>#DIV/0!</v>
      </c>
      <c r="M426" s="328" t="e">
        <f t="shared" si="106"/>
        <v>#DIV/0!</v>
      </c>
      <c r="N426" s="328" t="e">
        <f t="shared" si="107"/>
        <v>#DIV/0!</v>
      </c>
      <c r="O426" s="328" t="e">
        <f t="shared" si="108"/>
        <v>#DIV/0!</v>
      </c>
      <c r="P426" s="328" t="e">
        <f t="shared" si="109"/>
        <v>#DIV/0!</v>
      </c>
      <c r="Q426" s="328" t="e">
        <f t="shared" si="110"/>
        <v>#DIV/0!</v>
      </c>
      <c r="R426" s="328" t="e">
        <f t="shared" si="111"/>
        <v>#DIV/0!</v>
      </c>
      <c r="S426" s="328" t="e">
        <f t="shared" si="112"/>
        <v>#DIV/0!</v>
      </c>
      <c r="T426" s="328" t="e">
        <f t="shared" si="113"/>
        <v>#DIV/0!</v>
      </c>
      <c r="U426" s="328" t="e">
        <f t="shared" si="114"/>
        <v>#DIV/0!</v>
      </c>
      <c r="V426" s="347" t="e">
        <f t="array" ref="V426">MMULT(MMULT(L426:U426,qinvR_),TRANSPOSE(L426:U426))</f>
        <v>#NAME?</v>
      </c>
      <c r="W426" s="328" t="e">
        <f t="shared" si="115"/>
        <v>#DIV/0!</v>
      </c>
      <c r="X426" s="324" t="e">
        <f t="shared" si="116"/>
        <v>#DIV/0!</v>
      </c>
      <c r="Y426" s="324" t="e">
        <f t="shared" si="117"/>
        <v>#NAME?</v>
      </c>
    </row>
    <row r="427" spans="1:25" x14ac:dyDescent="0.2">
      <c r="A427" s="327">
        <f t="shared" si="104"/>
        <v>421</v>
      </c>
      <c r="L427" s="347" t="e">
        <f t="shared" si="105"/>
        <v>#DIV/0!</v>
      </c>
      <c r="M427" s="328" t="e">
        <f t="shared" si="106"/>
        <v>#DIV/0!</v>
      </c>
      <c r="N427" s="328" t="e">
        <f t="shared" si="107"/>
        <v>#DIV/0!</v>
      </c>
      <c r="O427" s="328" t="e">
        <f t="shared" si="108"/>
        <v>#DIV/0!</v>
      </c>
      <c r="P427" s="328" t="e">
        <f t="shared" si="109"/>
        <v>#DIV/0!</v>
      </c>
      <c r="Q427" s="328" t="e">
        <f t="shared" si="110"/>
        <v>#DIV/0!</v>
      </c>
      <c r="R427" s="328" t="e">
        <f t="shared" si="111"/>
        <v>#DIV/0!</v>
      </c>
      <c r="S427" s="328" t="e">
        <f t="shared" si="112"/>
        <v>#DIV/0!</v>
      </c>
      <c r="T427" s="328" t="e">
        <f t="shared" si="113"/>
        <v>#DIV/0!</v>
      </c>
      <c r="U427" s="328" t="e">
        <f t="shared" si="114"/>
        <v>#DIV/0!</v>
      </c>
      <c r="V427" s="347" t="e">
        <f t="array" ref="V427">MMULT(MMULT(L427:U427,qinvR_),TRANSPOSE(L427:U427))</f>
        <v>#NAME?</v>
      </c>
      <c r="W427" s="328" t="e">
        <f t="shared" si="115"/>
        <v>#DIV/0!</v>
      </c>
      <c r="X427" s="324" t="e">
        <f t="shared" si="116"/>
        <v>#DIV/0!</v>
      </c>
      <c r="Y427" s="324" t="e">
        <f t="shared" si="117"/>
        <v>#NAME?</v>
      </c>
    </row>
    <row r="428" spans="1:25" x14ac:dyDescent="0.2">
      <c r="A428" s="327">
        <f t="shared" si="104"/>
        <v>422</v>
      </c>
      <c r="L428" s="347" t="e">
        <f t="shared" si="105"/>
        <v>#DIV/0!</v>
      </c>
      <c r="M428" s="328" t="e">
        <f t="shared" si="106"/>
        <v>#DIV/0!</v>
      </c>
      <c r="N428" s="328" t="e">
        <f t="shared" si="107"/>
        <v>#DIV/0!</v>
      </c>
      <c r="O428" s="328" t="e">
        <f t="shared" si="108"/>
        <v>#DIV/0!</v>
      </c>
      <c r="P428" s="328" t="e">
        <f t="shared" si="109"/>
        <v>#DIV/0!</v>
      </c>
      <c r="Q428" s="328" t="e">
        <f t="shared" si="110"/>
        <v>#DIV/0!</v>
      </c>
      <c r="R428" s="328" t="e">
        <f t="shared" si="111"/>
        <v>#DIV/0!</v>
      </c>
      <c r="S428" s="328" t="e">
        <f t="shared" si="112"/>
        <v>#DIV/0!</v>
      </c>
      <c r="T428" s="328" t="e">
        <f t="shared" si="113"/>
        <v>#DIV/0!</v>
      </c>
      <c r="U428" s="328" t="e">
        <f t="shared" si="114"/>
        <v>#DIV/0!</v>
      </c>
      <c r="V428" s="347" t="e">
        <f t="array" ref="V428">MMULT(MMULT(L428:U428,qinvR_),TRANSPOSE(L428:U428))</f>
        <v>#NAME?</v>
      </c>
      <c r="W428" s="328" t="e">
        <f t="shared" si="115"/>
        <v>#DIV/0!</v>
      </c>
      <c r="X428" s="324" t="e">
        <f t="shared" si="116"/>
        <v>#DIV/0!</v>
      </c>
      <c r="Y428" s="324" t="e">
        <f t="shared" si="117"/>
        <v>#NAME?</v>
      </c>
    </row>
    <row r="429" spans="1:25" x14ac:dyDescent="0.2">
      <c r="A429" s="327">
        <f t="shared" si="104"/>
        <v>423</v>
      </c>
      <c r="L429" s="347" t="e">
        <f t="shared" si="105"/>
        <v>#DIV/0!</v>
      </c>
      <c r="M429" s="328" t="e">
        <f t="shared" si="106"/>
        <v>#DIV/0!</v>
      </c>
      <c r="N429" s="328" t="e">
        <f t="shared" si="107"/>
        <v>#DIV/0!</v>
      </c>
      <c r="O429" s="328" t="e">
        <f t="shared" si="108"/>
        <v>#DIV/0!</v>
      </c>
      <c r="P429" s="328" t="e">
        <f t="shared" si="109"/>
        <v>#DIV/0!</v>
      </c>
      <c r="Q429" s="328" t="e">
        <f t="shared" si="110"/>
        <v>#DIV/0!</v>
      </c>
      <c r="R429" s="328" t="e">
        <f t="shared" si="111"/>
        <v>#DIV/0!</v>
      </c>
      <c r="S429" s="328" t="e">
        <f t="shared" si="112"/>
        <v>#DIV/0!</v>
      </c>
      <c r="T429" s="328" t="e">
        <f t="shared" si="113"/>
        <v>#DIV/0!</v>
      </c>
      <c r="U429" s="328" t="e">
        <f t="shared" si="114"/>
        <v>#DIV/0!</v>
      </c>
      <c r="V429" s="347" t="e">
        <f t="array" ref="V429">MMULT(MMULT(L429:U429,qinvR_),TRANSPOSE(L429:U429))</f>
        <v>#NAME?</v>
      </c>
      <c r="W429" s="328" t="e">
        <f t="shared" si="115"/>
        <v>#DIV/0!</v>
      </c>
      <c r="X429" s="324" t="e">
        <f t="shared" si="116"/>
        <v>#DIV/0!</v>
      </c>
      <c r="Y429" s="324" t="e">
        <f t="shared" si="117"/>
        <v>#NAME?</v>
      </c>
    </row>
    <row r="430" spans="1:25" x14ac:dyDescent="0.2">
      <c r="A430" s="327">
        <f t="shared" si="104"/>
        <v>424</v>
      </c>
      <c r="L430" s="347" t="e">
        <f t="shared" si="105"/>
        <v>#DIV/0!</v>
      </c>
      <c r="M430" s="328" t="e">
        <f t="shared" si="106"/>
        <v>#DIV/0!</v>
      </c>
      <c r="N430" s="328" t="e">
        <f t="shared" si="107"/>
        <v>#DIV/0!</v>
      </c>
      <c r="O430" s="328" t="e">
        <f t="shared" si="108"/>
        <v>#DIV/0!</v>
      </c>
      <c r="P430" s="328" t="e">
        <f t="shared" si="109"/>
        <v>#DIV/0!</v>
      </c>
      <c r="Q430" s="328" t="e">
        <f t="shared" si="110"/>
        <v>#DIV/0!</v>
      </c>
      <c r="R430" s="328" t="e">
        <f t="shared" si="111"/>
        <v>#DIV/0!</v>
      </c>
      <c r="S430" s="328" t="e">
        <f t="shared" si="112"/>
        <v>#DIV/0!</v>
      </c>
      <c r="T430" s="328" t="e">
        <f t="shared" si="113"/>
        <v>#DIV/0!</v>
      </c>
      <c r="U430" s="328" t="e">
        <f t="shared" si="114"/>
        <v>#DIV/0!</v>
      </c>
      <c r="V430" s="347" t="e">
        <f t="array" ref="V430">MMULT(MMULT(L430:U430,qinvR_),TRANSPOSE(L430:U430))</f>
        <v>#NAME?</v>
      </c>
      <c r="W430" s="328" t="e">
        <f t="shared" si="115"/>
        <v>#DIV/0!</v>
      </c>
      <c r="X430" s="324" t="e">
        <f t="shared" si="116"/>
        <v>#DIV/0!</v>
      </c>
      <c r="Y430" s="324" t="e">
        <f t="shared" si="117"/>
        <v>#NAME?</v>
      </c>
    </row>
    <row r="431" spans="1:25" x14ac:dyDescent="0.2">
      <c r="A431" s="327">
        <f t="shared" si="104"/>
        <v>425</v>
      </c>
      <c r="L431" s="347" t="e">
        <f t="shared" si="105"/>
        <v>#DIV/0!</v>
      </c>
      <c r="M431" s="328" t="e">
        <f t="shared" si="106"/>
        <v>#DIV/0!</v>
      </c>
      <c r="N431" s="328" t="e">
        <f t="shared" si="107"/>
        <v>#DIV/0!</v>
      </c>
      <c r="O431" s="328" t="e">
        <f t="shared" si="108"/>
        <v>#DIV/0!</v>
      </c>
      <c r="P431" s="328" t="e">
        <f t="shared" si="109"/>
        <v>#DIV/0!</v>
      </c>
      <c r="Q431" s="328" t="e">
        <f t="shared" si="110"/>
        <v>#DIV/0!</v>
      </c>
      <c r="R431" s="328" t="e">
        <f t="shared" si="111"/>
        <v>#DIV/0!</v>
      </c>
      <c r="S431" s="328" t="e">
        <f t="shared" si="112"/>
        <v>#DIV/0!</v>
      </c>
      <c r="T431" s="328" t="e">
        <f t="shared" si="113"/>
        <v>#DIV/0!</v>
      </c>
      <c r="U431" s="328" t="e">
        <f t="shared" si="114"/>
        <v>#DIV/0!</v>
      </c>
      <c r="V431" s="347" t="e">
        <f t="array" ref="V431">MMULT(MMULT(L431:U431,qinvR_),TRANSPOSE(L431:U431))</f>
        <v>#NAME?</v>
      </c>
      <c r="W431" s="328" t="e">
        <f t="shared" si="115"/>
        <v>#DIV/0!</v>
      </c>
      <c r="X431" s="324" t="e">
        <f t="shared" si="116"/>
        <v>#DIV/0!</v>
      </c>
      <c r="Y431" s="324" t="e">
        <f t="shared" si="117"/>
        <v>#NAME?</v>
      </c>
    </row>
    <row r="432" spans="1:25" x14ac:dyDescent="0.2">
      <c r="A432" s="327">
        <f t="shared" si="104"/>
        <v>426</v>
      </c>
      <c r="L432" s="347" t="e">
        <f t="shared" si="105"/>
        <v>#DIV/0!</v>
      </c>
      <c r="M432" s="328" t="e">
        <f t="shared" si="106"/>
        <v>#DIV/0!</v>
      </c>
      <c r="N432" s="328" t="e">
        <f t="shared" si="107"/>
        <v>#DIV/0!</v>
      </c>
      <c r="O432" s="328" t="e">
        <f t="shared" si="108"/>
        <v>#DIV/0!</v>
      </c>
      <c r="P432" s="328" t="e">
        <f t="shared" si="109"/>
        <v>#DIV/0!</v>
      </c>
      <c r="Q432" s="328" t="e">
        <f t="shared" si="110"/>
        <v>#DIV/0!</v>
      </c>
      <c r="R432" s="328" t="e">
        <f t="shared" si="111"/>
        <v>#DIV/0!</v>
      </c>
      <c r="S432" s="328" t="e">
        <f t="shared" si="112"/>
        <v>#DIV/0!</v>
      </c>
      <c r="T432" s="328" t="e">
        <f t="shared" si="113"/>
        <v>#DIV/0!</v>
      </c>
      <c r="U432" s="328" t="e">
        <f t="shared" si="114"/>
        <v>#DIV/0!</v>
      </c>
      <c r="V432" s="347" t="e">
        <f t="array" ref="V432">MMULT(MMULT(L432:U432,qinvR_),TRANSPOSE(L432:U432))</f>
        <v>#NAME?</v>
      </c>
      <c r="W432" s="328" t="e">
        <f t="shared" si="115"/>
        <v>#DIV/0!</v>
      </c>
      <c r="X432" s="324" t="e">
        <f t="shared" si="116"/>
        <v>#DIV/0!</v>
      </c>
      <c r="Y432" s="324" t="e">
        <f t="shared" si="117"/>
        <v>#NAME?</v>
      </c>
    </row>
    <row r="433" spans="1:25" x14ac:dyDescent="0.2">
      <c r="A433" s="327">
        <f t="shared" si="104"/>
        <v>427</v>
      </c>
      <c r="L433" s="347" t="e">
        <f t="shared" si="105"/>
        <v>#DIV/0!</v>
      </c>
      <c r="M433" s="328" t="e">
        <f t="shared" si="106"/>
        <v>#DIV/0!</v>
      </c>
      <c r="N433" s="328" t="e">
        <f t="shared" si="107"/>
        <v>#DIV/0!</v>
      </c>
      <c r="O433" s="328" t="e">
        <f t="shared" si="108"/>
        <v>#DIV/0!</v>
      </c>
      <c r="P433" s="328" t="e">
        <f t="shared" si="109"/>
        <v>#DIV/0!</v>
      </c>
      <c r="Q433" s="328" t="e">
        <f t="shared" si="110"/>
        <v>#DIV/0!</v>
      </c>
      <c r="R433" s="328" t="e">
        <f t="shared" si="111"/>
        <v>#DIV/0!</v>
      </c>
      <c r="S433" s="328" t="e">
        <f t="shared" si="112"/>
        <v>#DIV/0!</v>
      </c>
      <c r="T433" s="328" t="e">
        <f t="shared" si="113"/>
        <v>#DIV/0!</v>
      </c>
      <c r="U433" s="328" t="e">
        <f t="shared" si="114"/>
        <v>#DIV/0!</v>
      </c>
      <c r="V433" s="347" t="e">
        <f t="array" ref="V433">MMULT(MMULT(L433:U433,qinvR_),TRANSPOSE(L433:U433))</f>
        <v>#NAME?</v>
      </c>
      <c r="W433" s="328" t="e">
        <f t="shared" si="115"/>
        <v>#DIV/0!</v>
      </c>
      <c r="X433" s="324" t="e">
        <f t="shared" si="116"/>
        <v>#DIV/0!</v>
      </c>
      <c r="Y433" s="324" t="e">
        <f t="shared" si="117"/>
        <v>#NAME?</v>
      </c>
    </row>
    <row r="434" spans="1:25" x14ac:dyDescent="0.2">
      <c r="A434" s="327">
        <f t="shared" si="104"/>
        <v>428</v>
      </c>
      <c r="L434" s="347" t="e">
        <f t="shared" si="105"/>
        <v>#DIV/0!</v>
      </c>
      <c r="M434" s="328" t="e">
        <f t="shared" si="106"/>
        <v>#DIV/0!</v>
      </c>
      <c r="N434" s="328" t="e">
        <f t="shared" si="107"/>
        <v>#DIV/0!</v>
      </c>
      <c r="O434" s="328" t="e">
        <f t="shared" si="108"/>
        <v>#DIV/0!</v>
      </c>
      <c r="P434" s="328" t="e">
        <f t="shared" si="109"/>
        <v>#DIV/0!</v>
      </c>
      <c r="Q434" s="328" t="e">
        <f t="shared" si="110"/>
        <v>#DIV/0!</v>
      </c>
      <c r="R434" s="328" t="e">
        <f t="shared" si="111"/>
        <v>#DIV/0!</v>
      </c>
      <c r="S434" s="328" t="e">
        <f t="shared" si="112"/>
        <v>#DIV/0!</v>
      </c>
      <c r="T434" s="328" t="e">
        <f t="shared" si="113"/>
        <v>#DIV/0!</v>
      </c>
      <c r="U434" s="328" t="e">
        <f t="shared" si="114"/>
        <v>#DIV/0!</v>
      </c>
      <c r="V434" s="347" t="e">
        <f t="array" ref="V434">MMULT(MMULT(L434:U434,qinvR_),TRANSPOSE(L434:U434))</f>
        <v>#NAME?</v>
      </c>
      <c r="W434" s="328" t="e">
        <f t="shared" si="115"/>
        <v>#DIV/0!</v>
      </c>
      <c r="X434" s="324" t="e">
        <f t="shared" si="116"/>
        <v>#DIV/0!</v>
      </c>
      <c r="Y434" s="324" t="e">
        <f t="shared" si="117"/>
        <v>#NAME?</v>
      </c>
    </row>
    <row r="435" spans="1:25" x14ac:dyDescent="0.2">
      <c r="A435" s="327">
        <f t="shared" si="104"/>
        <v>429</v>
      </c>
      <c r="L435" s="347" t="e">
        <f t="shared" si="105"/>
        <v>#DIV/0!</v>
      </c>
      <c r="M435" s="328" t="e">
        <f t="shared" si="106"/>
        <v>#DIV/0!</v>
      </c>
      <c r="N435" s="328" t="e">
        <f t="shared" si="107"/>
        <v>#DIV/0!</v>
      </c>
      <c r="O435" s="328" t="e">
        <f t="shared" si="108"/>
        <v>#DIV/0!</v>
      </c>
      <c r="P435" s="328" t="e">
        <f t="shared" si="109"/>
        <v>#DIV/0!</v>
      </c>
      <c r="Q435" s="328" t="e">
        <f t="shared" si="110"/>
        <v>#DIV/0!</v>
      </c>
      <c r="R435" s="328" t="e">
        <f t="shared" si="111"/>
        <v>#DIV/0!</v>
      </c>
      <c r="S435" s="328" t="e">
        <f t="shared" si="112"/>
        <v>#DIV/0!</v>
      </c>
      <c r="T435" s="328" t="e">
        <f t="shared" si="113"/>
        <v>#DIV/0!</v>
      </c>
      <c r="U435" s="328" t="e">
        <f t="shared" si="114"/>
        <v>#DIV/0!</v>
      </c>
      <c r="V435" s="347" t="e">
        <f t="array" ref="V435">MMULT(MMULT(L435:U435,qinvR_),TRANSPOSE(L435:U435))</f>
        <v>#NAME?</v>
      </c>
      <c r="W435" s="328" t="e">
        <f t="shared" si="115"/>
        <v>#DIV/0!</v>
      </c>
      <c r="X435" s="324" t="e">
        <f t="shared" si="116"/>
        <v>#DIV/0!</v>
      </c>
      <c r="Y435" s="324" t="e">
        <f t="shared" si="117"/>
        <v>#NAME?</v>
      </c>
    </row>
    <row r="436" spans="1:25" x14ac:dyDescent="0.2">
      <c r="A436" s="327">
        <f t="shared" si="104"/>
        <v>430</v>
      </c>
      <c r="L436" s="347" t="e">
        <f t="shared" si="105"/>
        <v>#DIV/0!</v>
      </c>
      <c r="M436" s="328" t="e">
        <f t="shared" si="106"/>
        <v>#DIV/0!</v>
      </c>
      <c r="N436" s="328" t="e">
        <f t="shared" si="107"/>
        <v>#DIV/0!</v>
      </c>
      <c r="O436" s="328" t="e">
        <f t="shared" si="108"/>
        <v>#DIV/0!</v>
      </c>
      <c r="P436" s="328" t="e">
        <f t="shared" si="109"/>
        <v>#DIV/0!</v>
      </c>
      <c r="Q436" s="328" t="e">
        <f t="shared" si="110"/>
        <v>#DIV/0!</v>
      </c>
      <c r="R436" s="328" t="e">
        <f t="shared" si="111"/>
        <v>#DIV/0!</v>
      </c>
      <c r="S436" s="328" t="e">
        <f t="shared" si="112"/>
        <v>#DIV/0!</v>
      </c>
      <c r="T436" s="328" t="e">
        <f t="shared" si="113"/>
        <v>#DIV/0!</v>
      </c>
      <c r="U436" s="328" t="e">
        <f t="shared" si="114"/>
        <v>#DIV/0!</v>
      </c>
      <c r="V436" s="347" t="e">
        <f t="array" ref="V436">MMULT(MMULT(L436:U436,qinvR_),TRANSPOSE(L436:U436))</f>
        <v>#NAME?</v>
      </c>
      <c r="W436" s="328" t="e">
        <f t="shared" si="115"/>
        <v>#DIV/0!</v>
      </c>
      <c r="X436" s="324" t="e">
        <f t="shared" si="116"/>
        <v>#DIV/0!</v>
      </c>
      <c r="Y436" s="324" t="e">
        <f t="shared" si="117"/>
        <v>#NAME?</v>
      </c>
    </row>
    <row r="437" spans="1:25" x14ac:dyDescent="0.2">
      <c r="A437" s="327">
        <f t="shared" si="104"/>
        <v>431</v>
      </c>
      <c r="L437" s="347" t="e">
        <f t="shared" si="105"/>
        <v>#DIV/0!</v>
      </c>
      <c r="M437" s="328" t="e">
        <f t="shared" si="106"/>
        <v>#DIV/0!</v>
      </c>
      <c r="N437" s="328" t="e">
        <f t="shared" si="107"/>
        <v>#DIV/0!</v>
      </c>
      <c r="O437" s="328" t="e">
        <f t="shared" si="108"/>
        <v>#DIV/0!</v>
      </c>
      <c r="P437" s="328" t="e">
        <f t="shared" si="109"/>
        <v>#DIV/0!</v>
      </c>
      <c r="Q437" s="328" t="e">
        <f t="shared" si="110"/>
        <v>#DIV/0!</v>
      </c>
      <c r="R437" s="328" t="e">
        <f t="shared" si="111"/>
        <v>#DIV/0!</v>
      </c>
      <c r="S437" s="328" t="e">
        <f t="shared" si="112"/>
        <v>#DIV/0!</v>
      </c>
      <c r="T437" s="328" t="e">
        <f t="shared" si="113"/>
        <v>#DIV/0!</v>
      </c>
      <c r="U437" s="328" t="e">
        <f t="shared" si="114"/>
        <v>#DIV/0!</v>
      </c>
      <c r="V437" s="347" t="e">
        <f t="array" ref="V437">MMULT(MMULT(L437:U437,qinvR_),TRANSPOSE(L437:U437))</f>
        <v>#NAME?</v>
      </c>
      <c r="W437" s="328" t="e">
        <f t="shared" si="115"/>
        <v>#DIV/0!</v>
      </c>
      <c r="X437" s="324" t="e">
        <f t="shared" si="116"/>
        <v>#DIV/0!</v>
      </c>
      <c r="Y437" s="324" t="e">
        <f t="shared" si="117"/>
        <v>#NAME?</v>
      </c>
    </row>
    <row r="438" spans="1:25" x14ac:dyDescent="0.2">
      <c r="A438" s="327">
        <f t="shared" si="104"/>
        <v>432</v>
      </c>
      <c r="L438" s="347" t="e">
        <f t="shared" si="105"/>
        <v>#DIV/0!</v>
      </c>
      <c r="M438" s="328" t="e">
        <f t="shared" si="106"/>
        <v>#DIV/0!</v>
      </c>
      <c r="N438" s="328" t="e">
        <f t="shared" si="107"/>
        <v>#DIV/0!</v>
      </c>
      <c r="O438" s="328" t="e">
        <f t="shared" si="108"/>
        <v>#DIV/0!</v>
      </c>
      <c r="P438" s="328" t="e">
        <f t="shared" si="109"/>
        <v>#DIV/0!</v>
      </c>
      <c r="Q438" s="328" t="e">
        <f t="shared" si="110"/>
        <v>#DIV/0!</v>
      </c>
      <c r="R438" s="328" t="e">
        <f t="shared" si="111"/>
        <v>#DIV/0!</v>
      </c>
      <c r="S438" s="328" t="e">
        <f t="shared" si="112"/>
        <v>#DIV/0!</v>
      </c>
      <c r="T438" s="328" t="e">
        <f t="shared" si="113"/>
        <v>#DIV/0!</v>
      </c>
      <c r="U438" s="328" t="e">
        <f t="shared" si="114"/>
        <v>#DIV/0!</v>
      </c>
      <c r="V438" s="347" t="e">
        <f t="array" ref="V438">MMULT(MMULT(L438:U438,qinvR_),TRANSPOSE(L438:U438))</f>
        <v>#NAME?</v>
      </c>
      <c r="W438" s="328" t="e">
        <f t="shared" si="115"/>
        <v>#DIV/0!</v>
      </c>
      <c r="X438" s="324" t="e">
        <f t="shared" si="116"/>
        <v>#DIV/0!</v>
      </c>
      <c r="Y438" s="324" t="e">
        <f t="shared" si="117"/>
        <v>#NAME?</v>
      </c>
    </row>
    <row r="439" spans="1:25" x14ac:dyDescent="0.2">
      <c r="A439" s="327">
        <f t="shared" si="104"/>
        <v>433</v>
      </c>
      <c r="L439" s="347" t="e">
        <f t="shared" si="105"/>
        <v>#DIV/0!</v>
      </c>
      <c r="M439" s="328" t="e">
        <f t="shared" si="106"/>
        <v>#DIV/0!</v>
      </c>
      <c r="N439" s="328" t="e">
        <f t="shared" si="107"/>
        <v>#DIV/0!</v>
      </c>
      <c r="O439" s="328" t="e">
        <f t="shared" si="108"/>
        <v>#DIV/0!</v>
      </c>
      <c r="P439" s="328" t="e">
        <f t="shared" si="109"/>
        <v>#DIV/0!</v>
      </c>
      <c r="Q439" s="328" t="e">
        <f t="shared" si="110"/>
        <v>#DIV/0!</v>
      </c>
      <c r="R439" s="328" t="e">
        <f t="shared" si="111"/>
        <v>#DIV/0!</v>
      </c>
      <c r="S439" s="328" t="e">
        <f t="shared" si="112"/>
        <v>#DIV/0!</v>
      </c>
      <c r="T439" s="328" t="e">
        <f t="shared" si="113"/>
        <v>#DIV/0!</v>
      </c>
      <c r="U439" s="328" t="e">
        <f t="shared" si="114"/>
        <v>#DIV/0!</v>
      </c>
      <c r="V439" s="347" t="e">
        <f t="array" ref="V439">MMULT(MMULT(L439:U439,qinvR_),TRANSPOSE(L439:U439))</f>
        <v>#NAME?</v>
      </c>
      <c r="W439" s="328" t="e">
        <f t="shared" si="115"/>
        <v>#DIV/0!</v>
      </c>
      <c r="X439" s="324" t="e">
        <f t="shared" si="116"/>
        <v>#DIV/0!</v>
      </c>
      <c r="Y439" s="324" t="e">
        <f t="shared" si="117"/>
        <v>#NAME?</v>
      </c>
    </row>
    <row r="440" spans="1:25" x14ac:dyDescent="0.2">
      <c r="A440" s="327">
        <f t="shared" si="104"/>
        <v>434</v>
      </c>
      <c r="L440" s="347" t="e">
        <f t="shared" si="105"/>
        <v>#DIV/0!</v>
      </c>
      <c r="M440" s="328" t="e">
        <f t="shared" si="106"/>
        <v>#DIV/0!</v>
      </c>
      <c r="N440" s="328" t="e">
        <f t="shared" si="107"/>
        <v>#DIV/0!</v>
      </c>
      <c r="O440" s="328" t="e">
        <f t="shared" si="108"/>
        <v>#DIV/0!</v>
      </c>
      <c r="P440" s="328" t="e">
        <f t="shared" si="109"/>
        <v>#DIV/0!</v>
      </c>
      <c r="Q440" s="328" t="e">
        <f t="shared" si="110"/>
        <v>#DIV/0!</v>
      </c>
      <c r="R440" s="328" t="e">
        <f t="shared" si="111"/>
        <v>#DIV/0!</v>
      </c>
      <c r="S440" s="328" t="e">
        <f t="shared" si="112"/>
        <v>#DIV/0!</v>
      </c>
      <c r="T440" s="328" t="e">
        <f t="shared" si="113"/>
        <v>#DIV/0!</v>
      </c>
      <c r="U440" s="328" t="e">
        <f t="shared" si="114"/>
        <v>#DIV/0!</v>
      </c>
      <c r="V440" s="347" t="e">
        <f t="array" ref="V440">MMULT(MMULT(L440:U440,qinvR_),TRANSPOSE(L440:U440))</f>
        <v>#NAME?</v>
      </c>
      <c r="W440" s="328" t="e">
        <f t="shared" si="115"/>
        <v>#DIV/0!</v>
      </c>
      <c r="X440" s="324" t="e">
        <f t="shared" si="116"/>
        <v>#DIV/0!</v>
      </c>
      <c r="Y440" s="324" t="e">
        <f t="shared" si="117"/>
        <v>#NAME?</v>
      </c>
    </row>
    <row r="441" spans="1:25" x14ac:dyDescent="0.2">
      <c r="A441" s="327">
        <f t="shared" si="104"/>
        <v>435</v>
      </c>
      <c r="L441" s="347" t="e">
        <f t="shared" si="105"/>
        <v>#DIV/0!</v>
      </c>
      <c r="M441" s="328" t="e">
        <f t="shared" si="106"/>
        <v>#DIV/0!</v>
      </c>
      <c r="N441" s="328" t="e">
        <f t="shared" si="107"/>
        <v>#DIV/0!</v>
      </c>
      <c r="O441" s="328" t="e">
        <f t="shared" si="108"/>
        <v>#DIV/0!</v>
      </c>
      <c r="P441" s="328" t="e">
        <f t="shared" si="109"/>
        <v>#DIV/0!</v>
      </c>
      <c r="Q441" s="328" t="e">
        <f t="shared" si="110"/>
        <v>#DIV/0!</v>
      </c>
      <c r="R441" s="328" t="e">
        <f t="shared" si="111"/>
        <v>#DIV/0!</v>
      </c>
      <c r="S441" s="328" t="e">
        <f t="shared" si="112"/>
        <v>#DIV/0!</v>
      </c>
      <c r="T441" s="328" t="e">
        <f t="shared" si="113"/>
        <v>#DIV/0!</v>
      </c>
      <c r="U441" s="328" t="e">
        <f t="shared" si="114"/>
        <v>#DIV/0!</v>
      </c>
      <c r="V441" s="347" t="e">
        <f t="array" ref="V441">MMULT(MMULT(L441:U441,qinvR_),TRANSPOSE(L441:U441))</f>
        <v>#NAME?</v>
      </c>
      <c r="W441" s="328" t="e">
        <f t="shared" si="115"/>
        <v>#DIV/0!</v>
      </c>
      <c r="X441" s="324" t="e">
        <f t="shared" si="116"/>
        <v>#DIV/0!</v>
      </c>
      <c r="Y441" s="324" t="e">
        <f t="shared" si="117"/>
        <v>#NAME?</v>
      </c>
    </row>
    <row r="442" spans="1:25" x14ac:dyDescent="0.2">
      <c r="A442" s="327">
        <f t="shared" si="104"/>
        <v>436</v>
      </c>
      <c r="L442" s="347" t="e">
        <f t="shared" si="105"/>
        <v>#DIV/0!</v>
      </c>
      <c r="M442" s="328" t="e">
        <f t="shared" si="106"/>
        <v>#DIV/0!</v>
      </c>
      <c r="N442" s="328" t="e">
        <f t="shared" si="107"/>
        <v>#DIV/0!</v>
      </c>
      <c r="O442" s="328" t="e">
        <f t="shared" si="108"/>
        <v>#DIV/0!</v>
      </c>
      <c r="P442" s="328" t="e">
        <f t="shared" si="109"/>
        <v>#DIV/0!</v>
      </c>
      <c r="Q442" s="328" t="e">
        <f t="shared" si="110"/>
        <v>#DIV/0!</v>
      </c>
      <c r="R442" s="328" t="e">
        <f t="shared" si="111"/>
        <v>#DIV/0!</v>
      </c>
      <c r="S442" s="328" t="e">
        <f t="shared" si="112"/>
        <v>#DIV/0!</v>
      </c>
      <c r="T442" s="328" t="e">
        <f t="shared" si="113"/>
        <v>#DIV/0!</v>
      </c>
      <c r="U442" s="328" t="e">
        <f t="shared" si="114"/>
        <v>#DIV/0!</v>
      </c>
      <c r="V442" s="347" t="e">
        <f t="array" ref="V442">MMULT(MMULT(L442:U442,qinvR_),TRANSPOSE(L442:U442))</f>
        <v>#NAME?</v>
      </c>
      <c r="W442" s="328" t="e">
        <f t="shared" si="115"/>
        <v>#DIV/0!</v>
      </c>
      <c r="X442" s="324" t="e">
        <f t="shared" si="116"/>
        <v>#DIV/0!</v>
      </c>
      <c r="Y442" s="324" t="e">
        <f t="shared" si="117"/>
        <v>#NAME?</v>
      </c>
    </row>
    <row r="443" spans="1:25" x14ac:dyDescent="0.2">
      <c r="A443" s="327">
        <f t="shared" si="104"/>
        <v>437</v>
      </c>
      <c r="L443" s="347" t="e">
        <f t="shared" si="105"/>
        <v>#DIV/0!</v>
      </c>
      <c r="M443" s="328" t="e">
        <f t="shared" si="106"/>
        <v>#DIV/0!</v>
      </c>
      <c r="N443" s="328" t="e">
        <f t="shared" si="107"/>
        <v>#DIV/0!</v>
      </c>
      <c r="O443" s="328" t="e">
        <f t="shared" si="108"/>
        <v>#DIV/0!</v>
      </c>
      <c r="P443" s="328" t="e">
        <f t="shared" si="109"/>
        <v>#DIV/0!</v>
      </c>
      <c r="Q443" s="328" t="e">
        <f t="shared" si="110"/>
        <v>#DIV/0!</v>
      </c>
      <c r="R443" s="328" t="e">
        <f t="shared" si="111"/>
        <v>#DIV/0!</v>
      </c>
      <c r="S443" s="328" t="e">
        <f t="shared" si="112"/>
        <v>#DIV/0!</v>
      </c>
      <c r="T443" s="328" t="e">
        <f t="shared" si="113"/>
        <v>#DIV/0!</v>
      </c>
      <c r="U443" s="328" t="e">
        <f t="shared" si="114"/>
        <v>#DIV/0!</v>
      </c>
      <c r="V443" s="347" t="e">
        <f t="array" ref="V443">MMULT(MMULT(L443:U443,qinvR_),TRANSPOSE(L443:U443))</f>
        <v>#NAME?</v>
      </c>
      <c r="W443" s="328" t="e">
        <f t="shared" si="115"/>
        <v>#DIV/0!</v>
      </c>
      <c r="X443" s="324" t="e">
        <f t="shared" si="116"/>
        <v>#DIV/0!</v>
      </c>
      <c r="Y443" s="324" t="e">
        <f t="shared" si="117"/>
        <v>#NAME?</v>
      </c>
    </row>
    <row r="444" spans="1:25" x14ac:dyDescent="0.2">
      <c r="A444" s="327">
        <f t="shared" si="104"/>
        <v>438</v>
      </c>
      <c r="L444" s="347" t="e">
        <f t="shared" si="105"/>
        <v>#DIV/0!</v>
      </c>
      <c r="M444" s="328" t="e">
        <f t="shared" si="106"/>
        <v>#DIV/0!</v>
      </c>
      <c r="N444" s="328" t="e">
        <f t="shared" si="107"/>
        <v>#DIV/0!</v>
      </c>
      <c r="O444" s="328" t="e">
        <f t="shared" si="108"/>
        <v>#DIV/0!</v>
      </c>
      <c r="P444" s="328" t="e">
        <f t="shared" si="109"/>
        <v>#DIV/0!</v>
      </c>
      <c r="Q444" s="328" t="e">
        <f t="shared" si="110"/>
        <v>#DIV/0!</v>
      </c>
      <c r="R444" s="328" t="e">
        <f t="shared" si="111"/>
        <v>#DIV/0!</v>
      </c>
      <c r="S444" s="328" t="e">
        <f t="shared" si="112"/>
        <v>#DIV/0!</v>
      </c>
      <c r="T444" s="328" t="e">
        <f t="shared" si="113"/>
        <v>#DIV/0!</v>
      </c>
      <c r="U444" s="328" t="e">
        <f t="shared" si="114"/>
        <v>#DIV/0!</v>
      </c>
      <c r="V444" s="347" t="e">
        <f t="array" ref="V444">MMULT(MMULT(L444:U444,qinvR_),TRANSPOSE(L444:U444))</f>
        <v>#NAME?</v>
      </c>
      <c r="W444" s="328" t="e">
        <f t="shared" si="115"/>
        <v>#DIV/0!</v>
      </c>
      <c r="X444" s="324" t="e">
        <f t="shared" si="116"/>
        <v>#DIV/0!</v>
      </c>
      <c r="Y444" s="324" t="e">
        <f t="shared" si="117"/>
        <v>#NAME?</v>
      </c>
    </row>
    <row r="445" spans="1:25" x14ac:dyDescent="0.2">
      <c r="A445" s="327">
        <f t="shared" si="104"/>
        <v>439</v>
      </c>
      <c r="L445" s="347" t="e">
        <f t="shared" si="105"/>
        <v>#DIV/0!</v>
      </c>
      <c r="M445" s="328" t="e">
        <f t="shared" si="106"/>
        <v>#DIV/0!</v>
      </c>
      <c r="N445" s="328" t="e">
        <f t="shared" si="107"/>
        <v>#DIV/0!</v>
      </c>
      <c r="O445" s="328" t="e">
        <f t="shared" si="108"/>
        <v>#DIV/0!</v>
      </c>
      <c r="P445" s="328" t="e">
        <f t="shared" si="109"/>
        <v>#DIV/0!</v>
      </c>
      <c r="Q445" s="328" t="e">
        <f t="shared" si="110"/>
        <v>#DIV/0!</v>
      </c>
      <c r="R445" s="328" t="e">
        <f t="shared" si="111"/>
        <v>#DIV/0!</v>
      </c>
      <c r="S445" s="328" t="e">
        <f t="shared" si="112"/>
        <v>#DIV/0!</v>
      </c>
      <c r="T445" s="328" t="e">
        <f t="shared" si="113"/>
        <v>#DIV/0!</v>
      </c>
      <c r="U445" s="328" t="e">
        <f t="shared" si="114"/>
        <v>#DIV/0!</v>
      </c>
      <c r="V445" s="347" t="e">
        <f t="array" ref="V445">MMULT(MMULT(L445:U445,qinvR_),TRANSPOSE(L445:U445))</f>
        <v>#NAME?</v>
      </c>
      <c r="W445" s="328" t="e">
        <f t="shared" si="115"/>
        <v>#DIV/0!</v>
      </c>
      <c r="X445" s="324" t="e">
        <f t="shared" si="116"/>
        <v>#DIV/0!</v>
      </c>
      <c r="Y445" s="324" t="e">
        <f t="shared" si="117"/>
        <v>#NAME?</v>
      </c>
    </row>
    <row r="446" spans="1:25" x14ac:dyDescent="0.2">
      <c r="A446" s="327">
        <f t="shared" si="104"/>
        <v>440</v>
      </c>
      <c r="L446" s="347" t="e">
        <f t="shared" si="105"/>
        <v>#DIV/0!</v>
      </c>
      <c r="M446" s="328" t="e">
        <f t="shared" si="106"/>
        <v>#DIV/0!</v>
      </c>
      <c r="N446" s="328" t="e">
        <f t="shared" si="107"/>
        <v>#DIV/0!</v>
      </c>
      <c r="O446" s="328" t="e">
        <f t="shared" si="108"/>
        <v>#DIV/0!</v>
      </c>
      <c r="P446" s="328" t="e">
        <f t="shared" si="109"/>
        <v>#DIV/0!</v>
      </c>
      <c r="Q446" s="328" t="e">
        <f t="shared" si="110"/>
        <v>#DIV/0!</v>
      </c>
      <c r="R446" s="328" t="e">
        <f t="shared" si="111"/>
        <v>#DIV/0!</v>
      </c>
      <c r="S446" s="328" t="e">
        <f t="shared" si="112"/>
        <v>#DIV/0!</v>
      </c>
      <c r="T446" s="328" t="e">
        <f t="shared" si="113"/>
        <v>#DIV/0!</v>
      </c>
      <c r="U446" s="328" t="e">
        <f t="shared" si="114"/>
        <v>#DIV/0!</v>
      </c>
      <c r="V446" s="347" t="e">
        <f t="array" ref="V446">MMULT(MMULT(L446:U446,qinvR_),TRANSPOSE(L446:U446))</f>
        <v>#NAME?</v>
      </c>
      <c r="W446" s="328" t="e">
        <f t="shared" si="115"/>
        <v>#DIV/0!</v>
      </c>
      <c r="X446" s="324" t="e">
        <f t="shared" si="116"/>
        <v>#DIV/0!</v>
      </c>
      <c r="Y446" s="324" t="e">
        <f t="shared" si="117"/>
        <v>#NAME?</v>
      </c>
    </row>
    <row r="447" spans="1:25" x14ac:dyDescent="0.2">
      <c r="A447" s="327">
        <f t="shared" si="104"/>
        <v>441</v>
      </c>
      <c r="L447" s="347" t="e">
        <f t="shared" si="105"/>
        <v>#DIV/0!</v>
      </c>
      <c r="M447" s="328" t="e">
        <f t="shared" si="106"/>
        <v>#DIV/0!</v>
      </c>
      <c r="N447" s="328" t="e">
        <f t="shared" si="107"/>
        <v>#DIV/0!</v>
      </c>
      <c r="O447" s="328" t="e">
        <f t="shared" si="108"/>
        <v>#DIV/0!</v>
      </c>
      <c r="P447" s="328" t="e">
        <f t="shared" si="109"/>
        <v>#DIV/0!</v>
      </c>
      <c r="Q447" s="328" t="e">
        <f t="shared" si="110"/>
        <v>#DIV/0!</v>
      </c>
      <c r="R447" s="328" t="e">
        <f t="shared" si="111"/>
        <v>#DIV/0!</v>
      </c>
      <c r="S447" s="328" t="e">
        <f t="shared" si="112"/>
        <v>#DIV/0!</v>
      </c>
      <c r="T447" s="328" t="e">
        <f t="shared" si="113"/>
        <v>#DIV/0!</v>
      </c>
      <c r="U447" s="328" t="e">
        <f t="shared" si="114"/>
        <v>#DIV/0!</v>
      </c>
      <c r="V447" s="347" t="e">
        <f t="array" ref="V447">MMULT(MMULT(L447:U447,qinvR_),TRANSPOSE(L447:U447))</f>
        <v>#NAME?</v>
      </c>
      <c r="W447" s="328" t="e">
        <f t="shared" si="115"/>
        <v>#DIV/0!</v>
      </c>
      <c r="X447" s="324" t="e">
        <f t="shared" si="116"/>
        <v>#DIV/0!</v>
      </c>
      <c r="Y447" s="324" t="e">
        <f t="shared" si="117"/>
        <v>#NAME?</v>
      </c>
    </row>
    <row r="448" spans="1:25" x14ac:dyDescent="0.2">
      <c r="A448" s="327">
        <f t="shared" si="104"/>
        <v>442</v>
      </c>
      <c r="L448" s="347" t="e">
        <f t="shared" si="105"/>
        <v>#DIV/0!</v>
      </c>
      <c r="M448" s="328" t="e">
        <f t="shared" si="106"/>
        <v>#DIV/0!</v>
      </c>
      <c r="N448" s="328" t="e">
        <f t="shared" si="107"/>
        <v>#DIV/0!</v>
      </c>
      <c r="O448" s="328" t="e">
        <f t="shared" si="108"/>
        <v>#DIV/0!</v>
      </c>
      <c r="P448" s="328" t="e">
        <f t="shared" si="109"/>
        <v>#DIV/0!</v>
      </c>
      <c r="Q448" s="328" t="e">
        <f t="shared" si="110"/>
        <v>#DIV/0!</v>
      </c>
      <c r="R448" s="328" t="e">
        <f t="shared" si="111"/>
        <v>#DIV/0!</v>
      </c>
      <c r="S448" s="328" t="e">
        <f t="shared" si="112"/>
        <v>#DIV/0!</v>
      </c>
      <c r="T448" s="328" t="e">
        <f t="shared" si="113"/>
        <v>#DIV/0!</v>
      </c>
      <c r="U448" s="328" t="e">
        <f t="shared" si="114"/>
        <v>#DIV/0!</v>
      </c>
      <c r="V448" s="347" t="e">
        <f t="array" ref="V448">MMULT(MMULT(L448:U448,qinvR_),TRANSPOSE(L448:U448))</f>
        <v>#NAME?</v>
      </c>
      <c r="W448" s="328" t="e">
        <f t="shared" si="115"/>
        <v>#DIV/0!</v>
      </c>
      <c r="X448" s="324" t="e">
        <f t="shared" si="116"/>
        <v>#DIV/0!</v>
      </c>
      <c r="Y448" s="324" t="e">
        <f t="shared" si="117"/>
        <v>#NAME?</v>
      </c>
    </row>
    <row r="449" spans="1:25" x14ac:dyDescent="0.2">
      <c r="A449" s="327">
        <f t="shared" si="104"/>
        <v>443</v>
      </c>
      <c r="L449" s="347" t="e">
        <f t="shared" si="105"/>
        <v>#DIV/0!</v>
      </c>
      <c r="M449" s="328" t="e">
        <f t="shared" si="106"/>
        <v>#DIV/0!</v>
      </c>
      <c r="N449" s="328" t="e">
        <f t="shared" si="107"/>
        <v>#DIV/0!</v>
      </c>
      <c r="O449" s="328" t="e">
        <f t="shared" si="108"/>
        <v>#DIV/0!</v>
      </c>
      <c r="P449" s="328" t="e">
        <f t="shared" si="109"/>
        <v>#DIV/0!</v>
      </c>
      <c r="Q449" s="328" t="e">
        <f t="shared" si="110"/>
        <v>#DIV/0!</v>
      </c>
      <c r="R449" s="328" t="e">
        <f t="shared" si="111"/>
        <v>#DIV/0!</v>
      </c>
      <c r="S449" s="328" t="e">
        <f t="shared" si="112"/>
        <v>#DIV/0!</v>
      </c>
      <c r="T449" s="328" t="e">
        <f t="shared" si="113"/>
        <v>#DIV/0!</v>
      </c>
      <c r="U449" s="328" t="e">
        <f t="shared" si="114"/>
        <v>#DIV/0!</v>
      </c>
      <c r="V449" s="347" t="e">
        <f t="array" ref="V449">MMULT(MMULT(L449:U449,qinvR_),TRANSPOSE(L449:U449))</f>
        <v>#NAME?</v>
      </c>
      <c r="W449" s="328" t="e">
        <f t="shared" si="115"/>
        <v>#DIV/0!</v>
      </c>
      <c r="X449" s="324" t="e">
        <f t="shared" si="116"/>
        <v>#DIV/0!</v>
      </c>
      <c r="Y449" s="324" t="e">
        <f t="shared" si="117"/>
        <v>#NAME?</v>
      </c>
    </row>
    <row r="450" spans="1:25" x14ac:dyDescent="0.2">
      <c r="A450" s="327">
        <f t="shared" si="104"/>
        <v>444</v>
      </c>
      <c r="L450" s="347" t="e">
        <f t="shared" si="105"/>
        <v>#DIV/0!</v>
      </c>
      <c r="M450" s="328" t="e">
        <f t="shared" si="106"/>
        <v>#DIV/0!</v>
      </c>
      <c r="N450" s="328" t="e">
        <f t="shared" si="107"/>
        <v>#DIV/0!</v>
      </c>
      <c r="O450" s="328" t="e">
        <f t="shared" si="108"/>
        <v>#DIV/0!</v>
      </c>
      <c r="P450" s="328" t="e">
        <f t="shared" si="109"/>
        <v>#DIV/0!</v>
      </c>
      <c r="Q450" s="328" t="e">
        <f t="shared" si="110"/>
        <v>#DIV/0!</v>
      </c>
      <c r="R450" s="328" t="e">
        <f t="shared" si="111"/>
        <v>#DIV/0!</v>
      </c>
      <c r="S450" s="328" t="e">
        <f t="shared" si="112"/>
        <v>#DIV/0!</v>
      </c>
      <c r="T450" s="328" t="e">
        <f t="shared" si="113"/>
        <v>#DIV/0!</v>
      </c>
      <c r="U450" s="328" t="e">
        <f t="shared" si="114"/>
        <v>#DIV/0!</v>
      </c>
      <c r="V450" s="347" t="e">
        <f t="array" ref="V450">MMULT(MMULT(L450:U450,qinvR_),TRANSPOSE(L450:U450))</f>
        <v>#NAME?</v>
      </c>
      <c r="W450" s="328" t="e">
        <f t="shared" si="115"/>
        <v>#DIV/0!</v>
      </c>
      <c r="X450" s="324" t="e">
        <f t="shared" si="116"/>
        <v>#DIV/0!</v>
      </c>
      <c r="Y450" s="324" t="e">
        <f t="shared" si="117"/>
        <v>#NAME?</v>
      </c>
    </row>
    <row r="451" spans="1:25" x14ac:dyDescent="0.2">
      <c r="A451" s="327">
        <f t="shared" si="104"/>
        <v>445</v>
      </c>
      <c r="L451" s="347" t="e">
        <f t="shared" si="105"/>
        <v>#DIV/0!</v>
      </c>
      <c r="M451" s="328" t="e">
        <f t="shared" si="106"/>
        <v>#DIV/0!</v>
      </c>
      <c r="N451" s="328" t="e">
        <f t="shared" si="107"/>
        <v>#DIV/0!</v>
      </c>
      <c r="O451" s="328" t="e">
        <f t="shared" si="108"/>
        <v>#DIV/0!</v>
      </c>
      <c r="P451" s="328" t="e">
        <f t="shared" si="109"/>
        <v>#DIV/0!</v>
      </c>
      <c r="Q451" s="328" t="e">
        <f t="shared" si="110"/>
        <v>#DIV/0!</v>
      </c>
      <c r="R451" s="328" t="e">
        <f t="shared" si="111"/>
        <v>#DIV/0!</v>
      </c>
      <c r="S451" s="328" t="e">
        <f t="shared" si="112"/>
        <v>#DIV/0!</v>
      </c>
      <c r="T451" s="328" t="e">
        <f t="shared" si="113"/>
        <v>#DIV/0!</v>
      </c>
      <c r="U451" s="328" t="e">
        <f t="shared" si="114"/>
        <v>#DIV/0!</v>
      </c>
      <c r="V451" s="347" t="e">
        <f t="array" ref="V451">MMULT(MMULT(L451:U451,qinvR_),TRANSPOSE(L451:U451))</f>
        <v>#NAME?</v>
      </c>
      <c r="W451" s="328" t="e">
        <f t="shared" si="115"/>
        <v>#DIV/0!</v>
      </c>
      <c r="X451" s="324" t="e">
        <f t="shared" si="116"/>
        <v>#DIV/0!</v>
      </c>
      <c r="Y451" s="324" t="e">
        <f t="shared" si="117"/>
        <v>#NAME?</v>
      </c>
    </row>
    <row r="452" spans="1:25" x14ac:dyDescent="0.2">
      <c r="A452" s="327">
        <f t="shared" si="104"/>
        <v>446</v>
      </c>
      <c r="L452" s="347" t="e">
        <f t="shared" si="105"/>
        <v>#DIV/0!</v>
      </c>
      <c r="M452" s="328" t="e">
        <f t="shared" si="106"/>
        <v>#DIV/0!</v>
      </c>
      <c r="N452" s="328" t="e">
        <f t="shared" si="107"/>
        <v>#DIV/0!</v>
      </c>
      <c r="O452" s="328" t="e">
        <f t="shared" si="108"/>
        <v>#DIV/0!</v>
      </c>
      <c r="P452" s="328" t="e">
        <f t="shared" si="109"/>
        <v>#DIV/0!</v>
      </c>
      <c r="Q452" s="328" t="e">
        <f t="shared" si="110"/>
        <v>#DIV/0!</v>
      </c>
      <c r="R452" s="328" t="e">
        <f t="shared" si="111"/>
        <v>#DIV/0!</v>
      </c>
      <c r="S452" s="328" t="e">
        <f t="shared" si="112"/>
        <v>#DIV/0!</v>
      </c>
      <c r="T452" s="328" t="e">
        <f t="shared" si="113"/>
        <v>#DIV/0!</v>
      </c>
      <c r="U452" s="328" t="e">
        <f t="shared" si="114"/>
        <v>#DIV/0!</v>
      </c>
      <c r="V452" s="347" t="e">
        <f t="array" ref="V452">MMULT(MMULT(L452:U452,qinvR_),TRANSPOSE(L452:U452))</f>
        <v>#NAME?</v>
      </c>
      <c r="W452" s="328" t="e">
        <f t="shared" si="115"/>
        <v>#DIV/0!</v>
      </c>
      <c r="X452" s="324" t="e">
        <f t="shared" si="116"/>
        <v>#DIV/0!</v>
      </c>
      <c r="Y452" s="324" t="e">
        <f t="shared" si="117"/>
        <v>#NAME?</v>
      </c>
    </row>
    <row r="453" spans="1:25" x14ac:dyDescent="0.2">
      <c r="A453" s="327">
        <f t="shared" si="104"/>
        <v>447</v>
      </c>
      <c r="L453" s="347" t="e">
        <f t="shared" si="105"/>
        <v>#DIV/0!</v>
      </c>
      <c r="M453" s="328" t="e">
        <f t="shared" si="106"/>
        <v>#DIV/0!</v>
      </c>
      <c r="N453" s="328" t="e">
        <f t="shared" si="107"/>
        <v>#DIV/0!</v>
      </c>
      <c r="O453" s="328" t="e">
        <f t="shared" si="108"/>
        <v>#DIV/0!</v>
      </c>
      <c r="P453" s="328" t="e">
        <f t="shared" si="109"/>
        <v>#DIV/0!</v>
      </c>
      <c r="Q453" s="328" t="e">
        <f t="shared" si="110"/>
        <v>#DIV/0!</v>
      </c>
      <c r="R453" s="328" t="e">
        <f t="shared" si="111"/>
        <v>#DIV/0!</v>
      </c>
      <c r="S453" s="328" t="e">
        <f t="shared" si="112"/>
        <v>#DIV/0!</v>
      </c>
      <c r="T453" s="328" t="e">
        <f t="shared" si="113"/>
        <v>#DIV/0!</v>
      </c>
      <c r="U453" s="328" t="e">
        <f t="shared" si="114"/>
        <v>#DIV/0!</v>
      </c>
      <c r="V453" s="347" t="e">
        <f t="array" ref="V453">MMULT(MMULT(L453:U453,qinvR_),TRANSPOSE(L453:U453))</f>
        <v>#NAME?</v>
      </c>
      <c r="W453" s="328" t="e">
        <f t="shared" si="115"/>
        <v>#DIV/0!</v>
      </c>
      <c r="X453" s="324" t="e">
        <f t="shared" si="116"/>
        <v>#DIV/0!</v>
      </c>
      <c r="Y453" s="324" t="e">
        <f t="shared" si="117"/>
        <v>#NAME?</v>
      </c>
    </row>
    <row r="454" spans="1:25" x14ac:dyDescent="0.2">
      <c r="A454" s="327">
        <f t="shared" si="104"/>
        <v>448</v>
      </c>
      <c r="L454" s="347" t="e">
        <f t="shared" si="105"/>
        <v>#DIV/0!</v>
      </c>
      <c r="M454" s="328" t="e">
        <f t="shared" si="106"/>
        <v>#DIV/0!</v>
      </c>
      <c r="N454" s="328" t="e">
        <f t="shared" si="107"/>
        <v>#DIV/0!</v>
      </c>
      <c r="O454" s="328" t="e">
        <f t="shared" si="108"/>
        <v>#DIV/0!</v>
      </c>
      <c r="P454" s="328" t="e">
        <f t="shared" si="109"/>
        <v>#DIV/0!</v>
      </c>
      <c r="Q454" s="328" t="e">
        <f t="shared" si="110"/>
        <v>#DIV/0!</v>
      </c>
      <c r="R454" s="328" t="e">
        <f t="shared" si="111"/>
        <v>#DIV/0!</v>
      </c>
      <c r="S454" s="328" t="e">
        <f t="shared" si="112"/>
        <v>#DIV/0!</v>
      </c>
      <c r="T454" s="328" t="e">
        <f t="shared" si="113"/>
        <v>#DIV/0!</v>
      </c>
      <c r="U454" s="328" t="e">
        <f t="shared" si="114"/>
        <v>#DIV/0!</v>
      </c>
      <c r="V454" s="347" t="e">
        <f t="array" ref="V454">MMULT(MMULT(L454:U454,qinvR_),TRANSPOSE(L454:U454))</f>
        <v>#NAME?</v>
      </c>
      <c r="W454" s="328" t="e">
        <f t="shared" si="115"/>
        <v>#DIV/0!</v>
      </c>
      <c r="X454" s="324" t="e">
        <f t="shared" si="116"/>
        <v>#DIV/0!</v>
      </c>
      <c r="Y454" s="324" t="e">
        <f t="shared" si="117"/>
        <v>#NAME?</v>
      </c>
    </row>
    <row r="455" spans="1:25" x14ac:dyDescent="0.2">
      <c r="A455" s="327">
        <f t="shared" si="104"/>
        <v>449</v>
      </c>
      <c r="L455" s="347" t="e">
        <f t="shared" si="105"/>
        <v>#DIV/0!</v>
      </c>
      <c r="M455" s="328" t="e">
        <f t="shared" si="106"/>
        <v>#DIV/0!</v>
      </c>
      <c r="N455" s="328" t="e">
        <f t="shared" si="107"/>
        <v>#DIV/0!</v>
      </c>
      <c r="O455" s="328" t="e">
        <f t="shared" si="108"/>
        <v>#DIV/0!</v>
      </c>
      <c r="P455" s="328" t="e">
        <f t="shared" si="109"/>
        <v>#DIV/0!</v>
      </c>
      <c r="Q455" s="328" t="e">
        <f t="shared" si="110"/>
        <v>#DIV/0!</v>
      </c>
      <c r="R455" s="328" t="e">
        <f t="shared" si="111"/>
        <v>#DIV/0!</v>
      </c>
      <c r="S455" s="328" t="e">
        <f t="shared" si="112"/>
        <v>#DIV/0!</v>
      </c>
      <c r="T455" s="328" t="e">
        <f t="shared" si="113"/>
        <v>#DIV/0!</v>
      </c>
      <c r="U455" s="328" t="e">
        <f t="shared" si="114"/>
        <v>#DIV/0!</v>
      </c>
      <c r="V455" s="347" t="e">
        <f t="array" ref="V455">MMULT(MMULT(L455:U455,qinvR_),TRANSPOSE(L455:U455))</f>
        <v>#NAME?</v>
      </c>
      <c r="W455" s="328" t="e">
        <f t="shared" si="115"/>
        <v>#DIV/0!</v>
      </c>
      <c r="X455" s="324" t="e">
        <f t="shared" si="116"/>
        <v>#DIV/0!</v>
      </c>
      <c r="Y455" s="324" t="e">
        <f t="shared" si="117"/>
        <v>#NAME?</v>
      </c>
    </row>
    <row r="456" spans="1:25" x14ac:dyDescent="0.2">
      <c r="A456" s="327">
        <f t="shared" si="104"/>
        <v>450</v>
      </c>
      <c r="L456" s="347" t="e">
        <f t="shared" si="105"/>
        <v>#DIV/0!</v>
      </c>
      <c r="M456" s="328" t="e">
        <f t="shared" si="106"/>
        <v>#DIV/0!</v>
      </c>
      <c r="N456" s="328" t="e">
        <f t="shared" si="107"/>
        <v>#DIV/0!</v>
      </c>
      <c r="O456" s="328" t="e">
        <f t="shared" si="108"/>
        <v>#DIV/0!</v>
      </c>
      <c r="P456" s="328" t="e">
        <f t="shared" si="109"/>
        <v>#DIV/0!</v>
      </c>
      <c r="Q456" s="328" t="e">
        <f t="shared" si="110"/>
        <v>#DIV/0!</v>
      </c>
      <c r="R456" s="328" t="e">
        <f t="shared" si="111"/>
        <v>#DIV/0!</v>
      </c>
      <c r="S456" s="328" t="e">
        <f t="shared" si="112"/>
        <v>#DIV/0!</v>
      </c>
      <c r="T456" s="328" t="e">
        <f t="shared" si="113"/>
        <v>#DIV/0!</v>
      </c>
      <c r="U456" s="328" t="e">
        <f t="shared" si="114"/>
        <v>#DIV/0!</v>
      </c>
      <c r="V456" s="347" t="e">
        <f t="array" ref="V456">MMULT(MMULT(L456:U456,qinvR_),TRANSPOSE(L456:U456))</f>
        <v>#NAME?</v>
      </c>
      <c r="W456" s="328" t="e">
        <f t="shared" si="115"/>
        <v>#DIV/0!</v>
      </c>
      <c r="X456" s="324" t="e">
        <f t="shared" si="116"/>
        <v>#DIV/0!</v>
      </c>
      <c r="Y456" s="324" t="e">
        <f t="shared" si="117"/>
        <v>#NAME?</v>
      </c>
    </row>
    <row r="457" spans="1:25" x14ac:dyDescent="0.2">
      <c r="A457" s="327">
        <f t="shared" ref="A457:A506" si="118">A456+1</f>
        <v>451</v>
      </c>
      <c r="L457" s="347" t="e">
        <f t="shared" si="105"/>
        <v>#DIV/0!</v>
      </c>
      <c r="M457" s="328" t="e">
        <f t="shared" si="106"/>
        <v>#DIV/0!</v>
      </c>
      <c r="N457" s="328" t="e">
        <f t="shared" si="107"/>
        <v>#DIV/0!</v>
      </c>
      <c r="O457" s="328" t="e">
        <f t="shared" si="108"/>
        <v>#DIV/0!</v>
      </c>
      <c r="P457" s="328" t="e">
        <f t="shared" si="109"/>
        <v>#DIV/0!</v>
      </c>
      <c r="Q457" s="328" t="e">
        <f t="shared" si="110"/>
        <v>#DIV/0!</v>
      </c>
      <c r="R457" s="328" t="e">
        <f t="shared" si="111"/>
        <v>#DIV/0!</v>
      </c>
      <c r="S457" s="328" t="e">
        <f t="shared" si="112"/>
        <v>#DIV/0!</v>
      </c>
      <c r="T457" s="328" t="e">
        <f t="shared" si="113"/>
        <v>#DIV/0!</v>
      </c>
      <c r="U457" s="328" t="e">
        <f t="shared" si="114"/>
        <v>#DIV/0!</v>
      </c>
      <c r="V457" s="347" t="e">
        <f t="array" ref="V457">MMULT(MMULT(L457:U457,qinvR_),TRANSPOSE(L457:U457))</f>
        <v>#NAME?</v>
      </c>
      <c r="W457" s="328" t="e">
        <f t="shared" si="115"/>
        <v>#DIV/0!</v>
      </c>
      <c r="X457" s="324" t="e">
        <f t="shared" si="116"/>
        <v>#DIV/0!</v>
      </c>
      <c r="Y457" s="324" t="e">
        <f t="shared" si="117"/>
        <v>#NAME?</v>
      </c>
    </row>
    <row r="458" spans="1:25" x14ac:dyDescent="0.2">
      <c r="A458" s="327">
        <f t="shared" si="118"/>
        <v>452</v>
      </c>
      <c r="L458" s="347" t="e">
        <f t="shared" si="105"/>
        <v>#DIV/0!</v>
      </c>
      <c r="M458" s="328" t="e">
        <f t="shared" si="106"/>
        <v>#DIV/0!</v>
      </c>
      <c r="N458" s="328" t="e">
        <f t="shared" si="107"/>
        <v>#DIV/0!</v>
      </c>
      <c r="O458" s="328" t="e">
        <f t="shared" si="108"/>
        <v>#DIV/0!</v>
      </c>
      <c r="P458" s="328" t="e">
        <f t="shared" si="109"/>
        <v>#DIV/0!</v>
      </c>
      <c r="Q458" s="328" t="e">
        <f t="shared" si="110"/>
        <v>#DIV/0!</v>
      </c>
      <c r="R458" s="328" t="e">
        <f t="shared" si="111"/>
        <v>#DIV/0!</v>
      </c>
      <c r="S458" s="328" t="e">
        <f t="shared" si="112"/>
        <v>#DIV/0!</v>
      </c>
      <c r="T458" s="328" t="e">
        <f t="shared" si="113"/>
        <v>#DIV/0!</v>
      </c>
      <c r="U458" s="328" t="e">
        <f t="shared" si="114"/>
        <v>#DIV/0!</v>
      </c>
      <c r="V458" s="347" t="e">
        <f t="array" ref="V458">MMULT(MMULT(L458:U458,qinvR_),TRANSPOSE(L458:U458))</f>
        <v>#NAME?</v>
      </c>
      <c r="W458" s="328" t="e">
        <f t="shared" si="115"/>
        <v>#DIV/0!</v>
      </c>
      <c r="X458" s="324" t="e">
        <f t="shared" si="116"/>
        <v>#DIV/0!</v>
      </c>
      <c r="Y458" s="324" t="e">
        <f t="shared" si="117"/>
        <v>#NAME?</v>
      </c>
    </row>
    <row r="459" spans="1:25" x14ac:dyDescent="0.2">
      <c r="A459" s="327">
        <f t="shared" si="118"/>
        <v>453</v>
      </c>
      <c r="L459" s="347" t="e">
        <f t="shared" si="105"/>
        <v>#DIV/0!</v>
      </c>
      <c r="M459" s="328" t="e">
        <f t="shared" si="106"/>
        <v>#DIV/0!</v>
      </c>
      <c r="N459" s="328" t="e">
        <f t="shared" si="107"/>
        <v>#DIV/0!</v>
      </c>
      <c r="O459" s="328" t="e">
        <f t="shared" si="108"/>
        <v>#DIV/0!</v>
      </c>
      <c r="P459" s="328" t="e">
        <f t="shared" si="109"/>
        <v>#DIV/0!</v>
      </c>
      <c r="Q459" s="328" t="e">
        <f t="shared" si="110"/>
        <v>#DIV/0!</v>
      </c>
      <c r="R459" s="328" t="e">
        <f t="shared" si="111"/>
        <v>#DIV/0!</v>
      </c>
      <c r="S459" s="328" t="e">
        <f t="shared" si="112"/>
        <v>#DIV/0!</v>
      </c>
      <c r="T459" s="328" t="e">
        <f t="shared" si="113"/>
        <v>#DIV/0!</v>
      </c>
      <c r="U459" s="328" t="e">
        <f t="shared" si="114"/>
        <v>#DIV/0!</v>
      </c>
      <c r="V459" s="347" t="e">
        <f t="array" ref="V459">MMULT(MMULT(L459:U459,qinvR_),TRANSPOSE(L459:U459))</f>
        <v>#NAME?</v>
      </c>
      <c r="W459" s="328" t="e">
        <f t="shared" si="115"/>
        <v>#DIV/0!</v>
      </c>
      <c r="X459" s="324" t="e">
        <f t="shared" si="116"/>
        <v>#DIV/0!</v>
      </c>
      <c r="Y459" s="324" t="e">
        <f t="shared" si="117"/>
        <v>#NAME?</v>
      </c>
    </row>
    <row r="460" spans="1:25" x14ac:dyDescent="0.2">
      <c r="A460" s="327">
        <f t="shared" si="118"/>
        <v>454</v>
      </c>
      <c r="L460" s="347" t="e">
        <f t="shared" si="105"/>
        <v>#DIV/0!</v>
      </c>
      <c r="M460" s="328" t="e">
        <f t="shared" si="106"/>
        <v>#DIV/0!</v>
      </c>
      <c r="N460" s="328" t="e">
        <f t="shared" si="107"/>
        <v>#DIV/0!</v>
      </c>
      <c r="O460" s="328" t="e">
        <f t="shared" si="108"/>
        <v>#DIV/0!</v>
      </c>
      <c r="P460" s="328" t="e">
        <f t="shared" si="109"/>
        <v>#DIV/0!</v>
      </c>
      <c r="Q460" s="328" t="e">
        <f t="shared" si="110"/>
        <v>#DIV/0!</v>
      </c>
      <c r="R460" s="328" t="e">
        <f t="shared" si="111"/>
        <v>#DIV/0!</v>
      </c>
      <c r="S460" s="328" t="e">
        <f t="shared" si="112"/>
        <v>#DIV/0!</v>
      </c>
      <c r="T460" s="328" t="e">
        <f t="shared" si="113"/>
        <v>#DIV/0!</v>
      </c>
      <c r="U460" s="328" t="e">
        <f t="shared" si="114"/>
        <v>#DIV/0!</v>
      </c>
      <c r="V460" s="347" t="e">
        <f t="array" ref="V460">MMULT(MMULT(L460:U460,qinvR_),TRANSPOSE(L460:U460))</f>
        <v>#NAME?</v>
      </c>
      <c r="W460" s="328" t="e">
        <f t="shared" si="115"/>
        <v>#DIV/0!</v>
      </c>
      <c r="X460" s="324" t="e">
        <f t="shared" si="116"/>
        <v>#DIV/0!</v>
      </c>
      <c r="Y460" s="324" t="e">
        <f t="shared" si="117"/>
        <v>#NAME?</v>
      </c>
    </row>
    <row r="461" spans="1:25" x14ac:dyDescent="0.2">
      <c r="A461" s="327">
        <f t="shared" si="118"/>
        <v>455</v>
      </c>
      <c r="L461" s="347" t="e">
        <f t="shared" si="105"/>
        <v>#DIV/0!</v>
      </c>
      <c r="M461" s="328" t="e">
        <f t="shared" si="106"/>
        <v>#DIV/0!</v>
      </c>
      <c r="N461" s="328" t="e">
        <f t="shared" si="107"/>
        <v>#DIV/0!</v>
      </c>
      <c r="O461" s="328" t="e">
        <f t="shared" si="108"/>
        <v>#DIV/0!</v>
      </c>
      <c r="P461" s="328" t="e">
        <f t="shared" si="109"/>
        <v>#DIV/0!</v>
      </c>
      <c r="Q461" s="328" t="e">
        <f t="shared" si="110"/>
        <v>#DIV/0!</v>
      </c>
      <c r="R461" s="328" t="e">
        <f t="shared" si="111"/>
        <v>#DIV/0!</v>
      </c>
      <c r="S461" s="328" t="e">
        <f t="shared" si="112"/>
        <v>#DIV/0!</v>
      </c>
      <c r="T461" s="328" t="e">
        <f t="shared" si="113"/>
        <v>#DIV/0!</v>
      </c>
      <c r="U461" s="328" t="e">
        <f t="shared" si="114"/>
        <v>#DIV/0!</v>
      </c>
      <c r="V461" s="347" t="e">
        <f t="array" ref="V461">MMULT(MMULT(L461:U461,qinvR_),TRANSPOSE(L461:U461))</f>
        <v>#NAME?</v>
      </c>
      <c r="W461" s="328" t="e">
        <f t="shared" si="115"/>
        <v>#DIV/0!</v>
      </c>
      <c r="X461" s="324" t="e">
        <f t="shared" si="116"/>
        <v>#DIV/0!</v>
      </c>
      <c r="Y461" s="324" t="e">
        <f t="shared" si="117"/>
        <v>#NAME?</v>
      </c>
    </row>
    <row r="462" spans="1:25" x14ac:dyDescent="0.2">
      <c r="A462" s="327">
        <f t="shared" si="118"/>
        <v>456</v>
      </c>
      <c r="L462" s="347" t="e">
        <f t="shared" si="105"/>
        <v>#DIV/0!</v>
      </c>
      <c r="M462" s="328" t="e">
        <f t="shared" si="106"/>
        <v>#DIV/0!</v>
      </c>
      <c r="N462" s="328" t="e">
        <f t="shared" si="107"/>
        <v>#DIV/0!</v>
      </c>
      <c r="O462" s="328" t="e">
        <f t="shared" si="108"/>
        <v>#DIV/0!</v>
      </c>
      <c r="P462" s="328" t="e">
        <f t="shared" si="109"/>
        <v>#DIV/0!</v>
      </c>
      <c r="Q462" s="328" t="e">
        <f t="shared" si="110"/>
        <v>#DIV/0!</v>
      </c>
      <c r="R462" s="328" t="e">
        <f t="shared" si="111"/>
        <v>#DIV/0!</v>
      </c>
      <c r="S462" s="328" t="e">
        <f t="shared" si="112"/>
        <v>#DIV/0!</v>
      </c>
      <c r="T462" s="328" t="e">
        <f t="shared" si="113"/>
        <v>#DIV/0!</v>
      </c>
      <c r="U462" s="328" t="e">
        <f t="shared" si="114"/>
        <v>#DIV/0!</v>
      </c>
      <c r="V462" s="347" t="e">
        <f t="array" ref="V462">MMULT(MMULT(L462:U462,qinvR_),TRANSPOSE(L462:U462))</f>
        <v>#NAME?</v>
      </c>
      <c r="W462" s="328" t="e">
        <f t="shared" si="115"/>
        <v>#DIV/0!</v>
      </c>
      <c r="X462" s="324" t="e">
        <f t="shared" si="116"/>
        <v>#DIV/0!</v>
      </c>
      <c r="Y462" s="324" t="e">
        <f t="shared" si="117"/>
        <v>#NAME?</v>
      </c>
    </row>
    <row r="463" spans="1:25" x14ac:dyDescent="0.2">
      <c r="A463" s="327">
        <f t="shared" si="118"/>
        <v>457</v>
      </c>
      <c r="L463" s="347" t="e">
        <f t="shared" si="105"/>
        <v>#DIV/0!</v>
      </c>
      <c r="M463" s="328" t="e">
        <f t="shared" si="106"/>
        <v>#DIV/0!</v>
      </c>
      <c r="N463" s="328" t="e">
        <f t="shared" si="107"/>
        <v>#DIV/0!</v>
      </c>
      <c r="O463" s="328" t="e">
        <f t="shared" si="108"/>
        <v>#DIV/0!</v>
      </c>
      <c r="P463" s="328" t="e">
        <f t="shared" si="109"/>
        <v>#DIV/0!</v>
      </c>
      <c r="Q463" s="328" t="e">
        <f t="shared" si="110"/>
        <v>#DIV/0!</v>
      </c>
      <c r="R463" s="328" t="e">
        <f t="shared" si="111"/>
        <v>#DIV/0!</v>
      </c>
      <c r="S463" s="328" t="e">
        <f t="shared" si="112"/>
        <v>#DIV/0!</v>
      </c>
      <c r="T463" s="328" t="e">
        <f t="shared" si="113"/>
        <v>#DIV/0!</v>
      </c>
      <c r="U463" s="328" t="e">
        <f t="shared" si="114"/>
        <v>#DIV/0!</v>
      </c>
      <c r="V463" s="347" t="e">
        <f t="array" ref="V463">MMULT(MMULT(L463:U463,qinvR_),TRANSPOSE(L463:U463))</f>
        <v>#NAME?</v>
      </c>
      <c r="W463" s="328" t="e">
        <f t="shared" si="115"/>
        <v>#DIV/0!</v>
      </c>
      <c r="X463" s="324" t="e">
        <f t="shared" si="116"/>
        <v>#DIV/0!</v>
      </c>
      <c r="Y463" s="324" t="e">
        <f t="shared" si="117"/>
        <v>#NAME?</v>
      </c>
    </row>
    <row r="464" spans="1:25" x14ac:dyDescent="0.2">
      <c r="A464" s="327">
        <f t="shared" si="118"/>
        <v>458</v>
      </c>
      <c r="L464" s="347" t="e">
        <f t="shared" si="105"/>
        <v>#DIV/0!</v>
      </c>
      <c r="M464" s="328" t="e">
        <f t="shared" si="106"/>
        <v>#DIV/0!</v>
      </c>
      <c r="N464" s="328" t="e">
        <f t="shared" si="107"/>
        <v>#DIV/0!</v>
      </c>
      <c r="O464" s="328" t="e">
        <f t="shared" si="108"/>
        <v>#DIV/0!</v>
      </c>
      <c r="P464" s="328" t="e">
        <f t="shared" si="109"/>
        <v>#DIV/0!</v>
      </c>
      <c r="Q464" s="328" t="e">
        <f t="shared" si="110"/>
        <v>#DIV/0!</v>
      </c>
      <c r="R464" s="328" t="e">
        <f t="shared" si="111"/>
        <v>#DIV/0!</v>
      </c>
      <c r="S464" s="328" t="e">
        <f t="shared" si="112"/>
        <v>#DIV/0!</v>
      </c>
      <c r="T464" s="328" t="e">
        <f t="shared" si="113"/>
        <v>#DIV/0!</v>
      </c>
      <c r="U464" s="328" t="e">
        <f t="shared" si="114"/>
        <v>#DIV/0!</v>
      </c>
      <c r="V464" s="347" t="e">
        <f t="array" ref="V464">MMULT(MMULT(L464:U464,qinvR_),TRANSPOSE(L464:U464))</f>
        <v>#NAME?</v>
      </c>
      <c r="W464" s="328" t="e">
        <f t="shared" si="115"/>
        <v>#DIV/0!</v>
      </c>
      <c r="X464" s="324" t="e">
        <f t="shared" si="116"/>
        <v>#DIV/0!</v>
      </c>
      <c r="Y464" s="324" t="e">
        <f t="shared" si="117"/>
        <v>#NAME?</v>
      </c>
    </row>
    <row r="465" spans="1:25" x14ac:dyDescent="0.2">
      <c r="A465" s="327">
        <f t="shared" si="118"/>
        <v>459</v>
      </c>
      <c r="L465" s="347" t="e">
        <f t="shared" si="105"/>
        <v>#DIV/0!</v>
      </c>
      <c r="M465" s="328" t="e">
        <f t="shared" si="106"/>
        <v>#DIV/0!</v>
      </c>
      <c r="N465" s="328" t="e">
        <f t="shared" si="107"/>
        <v>#DIV/0!</v>
      </c>
      <c r="O465" s="328" t="e">
        <f t="shared" si="108"/>
        <v>#DIV/0!</v>
      </c>
      <c r="P465" s="328" t="e">
        <f t="shared" si="109"/>
        <v>#DIV/0!</v>
      </c>
      <c r="Q465" s="328" t="e">
        <f t="shared" si="110"/>
        <v>#DIV/0!</v>
      </c>
      <c r="R465" s="328" t="e">
        <f t="shared" si="111"/>
        <v>#DIV/0!</v>
      </c>
      <c r="S465" s="328" t="e">
        <f t="shared" si="112"/>
        <v>#DIV/0!</v>
      </c>
      <c r="T465" s="328" t="e">
        <f t="shared" si="113"/>
        <v>#DIV/0!</v>
      </c>
      <c r="U465" s="328" t="e">
        <f t="shared" si="114"/>
        <v>#DIV/0!</v>
      </c>
      <c r="V465" s="347" t="e">
        <f t="array" ref="V465">MMULT(MMULT(L465:U465,qinvR_),TRANSPOSE(L465:U465))</f>
        <v>#NAME?</v>
      </c>
      <c r="W465" s="328" t="e">
        <f t="shared" si="115"/>
        <v>#DIV/0!</v>
      </c>
      <c r="X465" s="324" t="e">
        <f t="shared" si="116"/>
        <v>#DIV/0!</v>
      </c>
      <c r="Y465" s="324" t="e">
        <f t="shared" si="117"/>
        <v>#NAME?</v>
      </c>
    </row>
    <row r="466" spans="1:25" x14ac:dyDescent="0.2">
      <c r="A466" s="327">
        <f t="shared" si="118"/>
        <v>460</v>
      </c>
      <c r="L466" s="347" t="e">
        <f t="shared" si="105"/>
        <v>#DIV/0!</v>
      </c>
      <c r="M466" s="328" t="e">
        <f t="shared" si="106"/>
        <v>#DIV/0!</v>
      </c>
      <c r="N466" s="328" t="e">
        <f t="shared" si="107"/>
        <v>#DIV/0!</v>
      </c>
      <c r="O466" s="328" t="e">
        <f t="shared" si="108"/>
        <v>#DIV/0!</v>
      </c>
      <c r="P466" s="328" t="e">
        <f t="shared" si="109"/>
        <v>#DIV/0!</v>
      </c>
      <c r="Q466" s="328" t="e">
        <f t="shared" si="110"/>
        <v>#DIV/0!</v>
      </c>
      <c r="R466" s="328" t="e">
        <f t="shared" si="111"/>
        <v>#DIV/0!</v>
      </c>
      <c r="S466" s="328" t="e">
        <f t="shared" si="112"/>
        <v>#DIV/0!</v>
      </c>
      <c r="T466" s="328" t="e">
        <f t="shared" si="113"/>
        <v>#DIV/0!</v>
      </c>
      <c r="U466" s="328" t="e">
        <f t="shared" si="114"/>
        <v>#DIV/0!</v>
      </c>
      <c r="V466" s="347" t="e">
        <f t="array" ref="V466">MMULT(MMULT(L466:U466,qinvR_),TRANSPOSE(L466:U466))</f>
        <v>#NAME?</v>
      </c>
      <c r="W466" s="328" t="e">
        <f t="shared" si="115"/>
        <v>#DIV/0!</v>
      </c>
      <c r="X466" s="324" t="e">
        <f t="shared" si="116"/>
        <v>#DIV/0!</v>
      </c>
      <c r="Y466" s="324" t="e">
        <f t="shared" si="117"/>
        <v>#NAME?</v>
      </c>
    </row>
    <row r="467" spans="1:25" x14ac:dyDescent="0.2">
      <c r="A467" s="327">
        <f t="shared" si="118"/>
        <v>461</v>
      </c>
      <c r="L467" s="347" t="e">
        <f t="shared" si="105"/>
        <v>#DIV/0!</v>
      </c>
      <c r="M467" s="328" t="e">
        <f t="shared" si="106"/>
        <v>#DIV/0!</v>
      </c>
      <c r="N467" s="328" t="e">
        <f t="shared" si="107"/>
        <v>#DIV/0!</v>
      </c>
      <c r="O467" s="328" t="e">
        <f t="shared" si="108"/>
        <v>#DIV/0!</v>
      </c>
      <c r="P467" s="328" t="e">
        <f t="shared" si="109"/>
        <v>#DIV/0!</v>
      </c>
      <c r="Q467" s="328" t="e">
        <f t="shared" si="110"/>
        <v>#DIV/0!</v>
      </c>
      <c r="R467" s="328" t="e">
        <f t="shared" si="111"/>
        <v>#DIV/0!</v>
      </c>
      <c r="S467" s="328" t="e">
        <f t="shared" si="112"/>
        <v>#DIV/0!</v>
      </c>
      <c r="T467" s="328" t="e">
        <f t="shared" si="113"/>
        <v>#DIV/0!</v>
      </c>
      <c r="U467" s="328" t="e">
        <f t="shared" si="114"/>
        <v>#DIV/0!</v>
      </c>
      <c r="V467" s="347" t="e">
        <f t="array" ref="V467">MMULT(MMULT(L467:U467,qinvR_),TRANSPOSE(L467:U467))</f>
        <v>#NAME?</v>
      </c>
      <c r="W467" s="328" t="e">
        <f t="shared" si="115"/>
        <v>#DIV/0!</v>
      </c>
      <c r="X467" s="324" t="e">
        <f t="shared" si="116"/>
        <v>#DIV/0!</v>
      </c>
      <c r="Y467" s="324" t="e">
        <f t="shared" si="117"/>
        <v>#NAME?</v>
      </c>
    </row>
    <row r="468" spans="1:25" x14ac:dyDescent="0.2">
      <c r="A468" s="327">
        <f t="shared" si="118"/>
        <v>462</v>
      </c>
      <c r="L468" s="347" t="e">
        <f t="shared" si="105"/>
        <v>#DIV/0!</v>
      </c>
      <c r="M468" s="328" t="e">
        <f t="shared" si="106"/>
        <v>#DIV/0!</v>
      </c>
      <c r="N468" s="328" t="e">
        <f t="shared" si="107"/>
        <v>#DIV/0!</v>
      </c>
      <c r="O468" s="328" t="e">
        <f t="shared" si="108"/>
        <v>#DIV/0!</v>
      </c>
      <c r="P468" s="328" t="e">
        <f t="shared" si="109"/>
        <v>#DIV/0!</v>
      </c>
      <c r="Q468" s="328" t="e">
        <f t="shared" si="110"/>
        <v>#DIV/0!</v>
      </c>
      <c r="R468" s="328" t="e">
        <f t="shared" si="111"/>
        <v>#DIV/0!</v>
      </c>
      <c r="S468" s="328" t="e">
        <f t="shared" si="112"/>
        <v>#DIV/0!</v>
      </c>
      <c r="T468" s="328" t="e">
        <f t="shared" si="113"/>
        <v>#DIV/0!</v>
      </c>
      <c r="U468" s="328" t="e">
        <f t="shared" si="114"/>
        <v>#DIV/0!</v>
      </c>
      <c r="V468" s="347" t="e">
        <f t="array" ref="V468">MMULT(MMULT(L468:U468,qinvR_),TRANSPOSE(L468:U468))</f>
        <v>#NAME?</v>
      </c>
      <c r="W468" s="328" t="e">
        <f t="shared" si="115"/>
        <v>#DIV/0!</v>
      </c>
      <c r="X468" s="324" t="e">
        <f t="shared" si="116"/>
        <v>#DIV/0!</v>
      </c>
      <c r="Y468" s="324" t="e">
        <f t="shared" si="117"/>
        <v>#NAME?</v>
      </c>
    </row>
    <row r="469" spans="1:25" x14ac:dyDescent="0.2">
      <c r="A469" s="327">
        <f t="shared" si="118"/>
        <v>463</v>
      </c>
      <c r="L469" s="347" t="e">
        <f t="shared" si="105"/>
        <v>#DIV/0!</v>
      </c>
      <c r="M469" s="328" t="e">
        <f t="shared" si="106"/>
        <v>#DIV/0!</v>
      </c>
      <c r="N469" s="328" t="e">
        <f t="shared" si="107"/>
        <v>#DIV/0!</v>
      </c>
      <c r="O469" s="328" t="e">
        <f t="shared" si="108"/>
        <v>#DIV/0!</v>
      </c>
      <c r="P469" s="328" t="e">
        <f t="shared" si="109"/>
        <v>#DIV/0!</v>
      </c>
      <c r="Q469" s="328" t="e">
        <f t="shared" si="110"/>
        <v>#DIV/0!</v>
      </c>
      <c r="R469" s="328" t="e">
        <f t="shared" si="111"/>
        <v>#DIV/0!</v>
      </c>
      <c r="S469" s="328" t="e">
        <f t="shared" si="112"/>
        <v>#DIV/0!</v>
      </c>
      <c r="T469" s="328" t="e">
        <f t="shared" si="113"/>
        <v>#DIV/0!</v>
      </c>
      <c r="U469" s="328" t="e">
        <f t="shared" si="114"/>
        <v>#DIV/0!</v>
      </c>
      <c r="V469" s="347" t="e">
        <f t="array" ref="V469">MMULT(MMULT(L469:U469,qinvR_),TRANSPOSE(L469:U469))</f>
        <v>#NAME?</v>
      </c>
      <c r="W469" s="328" t="e">
        <f t="shared" si="115"/>
        <v>#DIV/0!</v>
      </c>
      <c r="X469" s="324" t="e">
        <f t="shared" si="116"/>
        <v>#DIV/0!</v>
      </c>
      <c r="Y469" s="324" t="e">
        <f t="shared" si="117"/>
        <v>#NAME?</v>
      </c>
    </row>
    <row r="470" spans="1:25" x14ac:dyDescent="0.2">
      <c r="A470" s="327">
        <f t="shared" si="118"/>
        <v>464</v>
      </c>
      <c r="L470" s="347" t="e">
        <f t="shared" si="105"/>
        <v>#DIV/0!</v>
      </c>
      <c r="M470" s="328" t="e">
        <f t="shared" si="106"/>
        <v>#DIV/0!</v>
      </c>
      <c r="N470" s="328" t="e">
        <f t="shared" si="107"/>
        <v>#DIV/0!</v>
      </c>
      <c r="O470" s="328" t="e">
        <f t="shared" si="108"/>
        <v>#DIV/0!</v>
      </c>
      <c r="P470" s="328" t="e">
        <f t="shared" si="109"/>
        <v>#DIV/0!</v>
      </c>
      <c r="Q470" s="328" t="e">
        <f t="shared" si="110"/>
        <v>#DIV/0!</v>
      </c>
      <c r="R470" s="328" t="e">
        <f t="shared" si="111"/>
        <v>#DIV/0!</v>
      </c>
      <c r="S470" s="328" t="e">
        <f t="shared" si="112"/>
        <v>#DIV/0!</v>
      </c>
      <c r="T470" s="328" t="e">
        <f t="shared" si="113"/>
        <v>#DIV/0!</v>
      </c>
      <c r="U470" s="328" t="e">
        <f t="shared" si="114"/>
        <v>#DIV/0!</v>
      </c>
      <c r="V470" s="347" t="e">
        <f t="array" ref="V470">MMULT(MMULT(L470:U470,qinvR_),TRANSPOSE(L470:U470))</f>
        <v>#NAME?</v>
      </c>
      <c r="W470" s="328" t="e">
        <f t="shared" si="115"/>
        <v>#DIV/0!</v>
      </c>
      <c r="X470" s="324" t="e">
        <f t="shared" si="116"/>
        <v>#DIV/0!</v>
      </c>
      <c r="Y470" s="324" t="e">
        <f t="shared" si="117"/>
        <v>#NAME?</v>
      </c>
    </row>
    <row r="471" spans="1:25" x14ac:dyDescent="0.2">
      <c r="A471" s="327">
        <f t="shared" si="118"/>
        <v>465</v>
      </c>
      <c r="L471" s="347" t="e">
        <f t="shared" si="105"/>
        <v>#DIV/0!</v>
      </c>
      <c r="M471" s="328" t="e">
        <f t="shared" si="106"/>
        <v>#DIV/0!</v>
      </c>
      <c r="N471" s="328" t="e">
        <f t="shared" si="107"/>
        <v>#DIV/0!</v>
      </c>
      <c r="O471" s="328" t="e">
        <f t="shared" si="108"/>
        <v>#DIV/0!</v>
      </c>
      <c r="P471" s="328" t="e">
        <f t="shared" si="109"/>
        <v>#DIV/0!</v>
      </c>
      <c r="Q471" s="328" t="e">
        <f t="shared" si="110"/>
        <v>#DIV/0!</v>
      </c>
      <c r="R471" s="328" t="e">
        <f t="shared" si="111"/>
        <v>#DIV/0!</v>
      </c>
      <c r="S471" s="328" t="e">
        <f t="shared" si="112"/>
        <v>#DIV/0!</v>
      </c>
      <c r="T471" s="328" t="e">
        <f t="shared" si="113"/>
        <v>#DIV/0!</v>
      </c>
      <c r="U471" s="328" t="e">
        <f t="shared" si="114"/>
        <v>#DIV/0!</v>
      </c>
      <c r="V471" s="347" t="e">
        <f t="array" ref="V471">MMULT(MMULT(L471:U471,qinvR_),TRANSPOSE(L471:U471))</f>
        <v>#NAME?</v>
      </c>
      <c r="W471" s="328" t="e">
        <f t="shared" si="115"/>
        <v>#DIV/0!</v>
      </c>
      <c r="X471" s="324" t="e">
        <f t="shared" si="116"/>
        <v>#DIV/0!</v>
      </c>
      <c r="Y471" s="324" t="e">
        <f t="shared" si="117"/>
        <v>#NAME?</v>
      </c>
    </row>
    <row r="472" spans="1:25" x14ac:dyDescent="0.2">
      <c r="A472" s="327">
        <f t="shared" si="118"/>
        <v>466</v>
      </c>
      <c r="L472" s="347" t="e">
        <f t="shared" si="105"/>
        <v>#DIV/0!</v>
      </c>
      <c r="M472" s="328" t="e">
        <f t="shared" si="106"/>
        <v>#DIV/0!</v>
      </c>
      <c r="N472" s="328" t="e">
        <f t="shared" si="107"/>
        <v>#DIV/0!</v>
      </c>
      <c r="O472" s="328" t="e">
        <f t="shared" si="108"/>
        <v>#DIV/0!</v>
      </c>
      <c r="P472" s="328" t="e">
        <f t="shared" si="109"/>
        <v>#DIV/0!</v>
      </c>
      <c r="Q472" s="328" t="e">
        <f t="shared" si="110"/>
        <v>#DIV/0!</v>
      </c>
      <c r="R472" s="328" t="e">
        <f t="shared" si="111"/>
        <v>#DIV/0!</v>
      </c>
      <c r="S472" s="328" t="e">
        <f t="shared" si="112"/>
        <v>#DIV/0!</v>
      </c>
      <c r="T472" s="328" t="e">
        <f t="shared" si="113"/>
        <v>#DIV/0!</v>
      </c>
      <c r="U472" s="328" t="e">
        <f t="shared" si="114"/>
        <v>#DIV/0!</v>
      </c>
      <c r="V472" s="347" t="e">
        <f t="array" ref="V472">MMULT(MMULT(L472:U472,qinvR_),TRANSPOSE(L472:U472))</f>
        <v>#NAME?</v>
      </c>
      <c r="W472" s="328" t="e">
        <f t="shared" si="115"/>
        <v>#DIV/0!</v>
      </c>
      <c r="X472" s="324" t="e">
        <f t="shared" si="116"/>
        <v>#DIV/0!</v>
      </c>
      <c r="Y472" s="324" t="e">
        <f t="shared" si="117"/>
        <v>#NAME?</v>
      </c>
    </row>
    <row r="473" spans="1:25" x14ac:dyDescent="0.2">
      <c r="A473" s="327">
        <f t="shared" si="118"/>
        <v>467</v>
      </c>
      <c r="L473" s="347" t="e">
        <f t="shared" si="105"/>
        <v>#DIV/0!</v>
      </c>
      <c r="M473" s="328" t="e">
        <f t="shared" si="106"/>
        <v>#DIV/0!</v>
      </c>
      <c r="N473" s="328" t="e">
        <f t="shared" si="107"/>
        <v>#DIV/0!</v>
      </c>
      <c r="O473" s="328" t="e">
        <f t="shared" si="108"/>
        <v>#DIV/0!</v>
      </c>
      <c r="P473" s="328" t="e">
        <f t="shared" si="109"/>
        <v>#DIV/0!</v>
      </c>
      <c r="Q473" s="328" t="e">
        <f t="shared" si="110"/>
        <v>#DIV/0!</v>
      </c>
      <c r="R473" s="328" t="e">
        <f t="shared" si="111"/>
        <v>#DIV/0!</v>
      </c>
      <c r="S473" s="328" t="e">
        <f t="shared" si="112"/>
        <v>#DIV/0!</v>
      </c>
      <c r="T473" s="328" t="e">
        <f t="shared" si="113"/>
        <v>#DIV/0!</v>
      </c>
      <c r="U473" s="328" t="e">
        <f t="shared" si="114"/>
        <v>#DIV/0!</v>
      </c>
      <c r="V473" s="347" t="e">
        <f t="array" ref="V473">MMULT(MMULT(L473:U473,qinvR_),TRANSPOSE(L473:U473))</f>
        <v>#NAME?</v>
      </c>
      <c r="W473" s="328" t="e">
        <f t="shared" si="115"/>
        <v>#DIV/0!</v>
      </c>
      <c r="X473" s="324" t="e">
        <f t="shared" si="116"/>
        <v>#DIV/0!</v>
      </c>
      <c r="Y473" s="324" t="e">
        <f t="shared" si="117"/>
        <v>#NAME?</v>
      </c>
    </row>
    <row r="474" spans="1:25" x14ac:dyDescent="0.2">
      <c r="A474" s="327">
        <f t="shared" si="118"/>
        <v>468</v>
      </c>
      <c r="L474" s="347" t="e">
        <f t="shared" si="105"/>
        <v>#DIV/0!</v>
      </c>
      <c r="M474" s="328" t="e">
        <f t="shared" si="106"/>
        <v>#DIV/0!</v>
      </c>
      <c r="N474" s="328" t="e">
        <f t="shared" si="107"/>
        <v>#DIV/0!</v>
      </c>
      <c r="O474" s="328" t="e">
        <f t="shared" si="108"/>
        <v>#DIV/0!</v>
      </c>
      <c r="P474" s="328" t="e">
        <f t="shared" si="109"/>
        <v>#DIV/0!</v>
      </c>
      <c r="Q474" s="328" t="e">
        <f t="shared" si="110"/>
        <v>#DIV/0!</v>
      </c>
      <c r="R474" s="328" t="e">
        <f t="shared" si="111"/>
        <v>#DIV/0!</v>
      </c>
      <c r="S474" s="328" t="e">
        <f t="shared" si="112"/>
        <v>#DIV/0!</v>
      </c>
      <c r="T474" s="328" t="e">
        <f t="shared" si="113"/>
        <v>#DIV/0!</v>
      </c>
      <c r="U474" s="328" t="e">
        <f t="shared" si="114"/>
        <v>#DIV/0!</v>
      </c>
      <c r="V474" s="347" t="e">
        <f t="array" ref="V474">MMULT(MMULT(L474:U474,qinvR_),TRANSPOSE(L474:U474))</f>
        <v>#NAME?</v>
      </c>
      <c r="W474" s="328" t="e">
        <f t="shared" si="115"/>
        <v>#DIV/0!</v>
      </c>
      <c r="X474" s="324" t="e">
        <f t="shared" si="116"/>
        <v>#DIV/0!</v>
      </c>
      <c r="Y474" s="324" t="e">
        <f t="shared" si="117"/>
        <v>#NAME?</v>
      </c>
    </row>
    <row r="475" spans="1:25" x14ac:dyDescent="0.2">
      <c r="A475" s="327">
        <f t="shared" si="118"/>
        <v>469</v>
      </c>
      <c r="L475" s="347" t="e">
        <f t="shared" si="105"/>
        <v>#DIV/0!</v>
      </c>
      <c r="M475" s="328" t="e">
        <f t="shared" si="106"/>
        <v>#DIV/0!</v>
      </c>
      <c r="N475" s="328" t="e">
        <f t="shared" si="107"/>
        <v>#DIV/0!</v>
      </c>
      <c r="O475" s="328" t="e">
        <f t="shared" si="108"/>
        <v>#DIV/0!</v>
      </c>
      <c r="P475" s="328" t="e">
        <f t="shared" si="109"/>
        <v>#DIV/0!</v>
      </c>
      <c r="Q475" s="328" t="e">
        <f t="shared" si="110"/>
        <v>#DIV/0!</v>
      </c>
      <c r="R475" s="328" t="e">
        <f t="shared" si="111"/>
        <v>#DIV/0!</v>
      </c>
      <c r="S475" s="328" t="e">
        <f t="shared" si="112"/>
        <v>#DIV/0!</v>
      </c>
      <c r="T475" s="328" t="e">
        <f t="shared" si="113"/>
        <v>#DIV/0!</v>
      </c>
      <c r="U475" s="328" t="e">
        <f t="shared" si="114"/>
        <v>#DIV/0!</v>
      </c>
      <c r="V475" s="347" t="e">
        <f t="array" ref="V475">MMULT(MMULT(L475:U475,qinvR_),TRANSPOSE(L475:U475))</f>
        <v>#NAME?</v>
      </c>
      <c r="W475" s="328" t="e">
        <f t="shared" si="115"/>
        <v>#DIV/0!</v>
      </c>
      <c r="X475" s="324" t="e">
        <f t="shared" si="116"/>
        <v>#DIV/0!</v>
      </c>
      <c r="Y475" s="324" t="e">
        <f t="shared" si="117"/>
        <v>#NAME?</v>
      </c>
    </row>
    <row r="476" spans="1:25" x14ac:dyDescent="0.2">
      <c r="A476" s="327">
        <f t="shared" si="118"/>
        <v>470</v>
      </c>
      <c r="L476" s="347" t="e">
        <f t="shared" si="105"/>
        <v>#DIV/0!</v>
      </c>
      <c r="M476" s="328" t="e">
        <f t="shared" si="106"/>
        <v>#DIV/0!</v>
      </c>
      <c r="N476" s="328" t="e">
        <f t="shared" si="107"/>
        <v>#DIV/0!</v>
      </c>
      <c r="O476" s="328" t="e">
        <f t="shared" si="108"/>
        <v>#DIV/0!</v>
      </c>
      <c r="P476" s="328" t="e">
        <f t="shared" si="109"/>
        <v>#DIV/0!</v>
      </c>
      <c r="Q476" s="328" t="e">
        <f t="shared" si="110"/>
        <v>#DIV/0!</v>
      </c>
      <c r="R476" s="328" t="e">
        <f t="shared" si="111"/>
        <v>#DIV/0!</v>
      </c>
      <c r="S476" s="328" t="e">
        <f t="shared" si="112"/>
        <v>#DIV/0!</v>
      </c>
      <c r="T476" s="328" t="e">
        <f t="shared" si="113"/>
        <v>#DIV/0!</v>
      </c>
      <c r="U476" s="328" t="e">
        <f t="shared" si="114"/>
        <v>#DIV/0!</v>
      </c>
      <c r="V476" s="347" t="e">
        <f t="array" ref="V476">MMULT(MMULT(L476:U476,qinvR_),TRANSPOSE(L476:U476))</f>
        <v>#NAME?</v>
      </c>
      <c r="W476" s="328" t="e">
        <f t="shared" si="115"/>
        <v>#DIV/0!</v>
      </c>
      <c r="X476" s="324" t="e">
        <f t="shared" si="116"/>
        <v>#DIV/0!</v>
      </c>
      <c r="Y476" s="324" t="e">
        <f t="shared" si="117"/>
        <v>#NAME?</v>
      </c>
    </row>
    <row r="477" spans="1:25" x14ac:dyDescent="0.2">
      <c r="A477" s="327">
        <f t="shared" si="118"/>
        <v>471</v>
      </c>
      <c r="L477" s="347" t="e">
        <f t="shared" si="105"/>
        <v>#DIV/0!</v>
      </c>
      <c r="M477" s="328" t="e">
        <f t="shared" si="106"/>
        <v>#DIV/0!</v>
      </c>
      <c r="N477" s="328" t="e">
        <f t="shared" si="107"/>
        <v>#DIV/0!</v>
      </c>
      <c r="O477" s="328" t="e">
        <f t="shared" si="108"/>
        <v>#DIV/0!</v>
      </c>
      <c r="P477" s="328" t="e">
        <f t="shared" si="109"/>
        <v>#DIV/0!</v>
      </c>
      <c r="Q477" s="328" t="e">
        <f t="shared" si="110"/>
        <v>#DIV/0!</v>
      </c>
      <c r="R477" s="328" t="e">
        <f t="shared" si="111"/>
        <v>#DIV/0!</v>
      </c>
      <c r="S477" s="328" t="e">
        <f t="shared" si="112"/>
        <v>#DIV/0!</v>
      </c>
      <c r="T477" s="328" t="e">
        <f t="shared" si="113"/>
        <v>#DIV/0!</v>
      </c>
      <c r="U477" s="328" t="e">
        <f t="shared" si="114"/>
        <v>#DIV/0!</v>
      </c>
      <c r="V477" s="347" t="e">
        <f t="array" ref="V477">MMULT(MMULT(L477:U477,qinvR_),TRANSPOSE(L477:U477))</f>
        <v>#NAME?</v>
      </c>
      <c r="W477" s="328" t="e">
        <f t="shared" si="115"/>
        <v>#DIV/0!</v>
      </c>
      <c r="X477" s="324" t="e">
        <f t="shared" si="116"/>
        <v>#DIV/0!</v>
      </c>
      <c r="Y477" s="324" t="e">
        <f t="shared" si="117"/>
        <v>#NAME?</v>
      </c>
    </row>
    <row r="478" spans="1:25" x14ac:dyDescent="0.2">
      <c r="A478" s="327">
        <f t="shared" si="118"/>
        <v>472</v>
      </c>
      <c r="L478" s="347" t="e">
        <f t="shared" si="105"/>
        <v>#DIV/0!</v>
      </c>
      <c r="M478" s="328" t="e">
        <f t="shared" si="106"/>
        <v>#DIV/0!</v>
      </c>
      <c r="N478" s="328" t="e">
        <f t="shared" si="107"/>
        <v>#DIV/0!</v>
      </c>
      <c r="O478" s="328" t="e">
        <f t="shared" si="108"/>
        <v>#DIV/0!</v>
      </c>
      <c r="P478" s="328" t="e">
        <f t="shared" si="109"/>
        <v>#DIV/0!</v>
      </c>
      <c r="Q478" s="328" t="e">
        <f t="shared" si="110"/>
        <v>#DIV/0!</v>
      </c>
      <c r="R478" s="328" t="e">
        <f t="shared" si="111"/>
        <v>#DIV/0!</v>
      </c>
      <c r="S478" s="328" t="e">
        <f t="shared" si="112"/>
        <v>#DIV/0!</v>
      </c>
      <c r="T478" s="328" t="e">
        <f t="shared" si="113"/>
        <v>#DIV/0!</v>
      </c>
      <c r="U478" s="328" t="e">
        <f t="shared" si="114"/>
        <v>#DIV/0!</v>
      </c>
      <c r="V478" s="347" t="e">
        <f t="array" ref="V478">MMULT(MMULT(L478:U478,qinvR_),TRANSPOSE(L478:U478))</f>
        <v>#NAME?</v>
      </c>
      <c r="W478" s="328" t="e">
        <f t="shared" si="115"/>
        <v>#DIV/0!</v>
      </c>
      <c r="X478" s="324" t="e">
        <f t="shared" si="116"/>
        <v>#DIV/0!</v>
      </c>
      <c r="Y478" s="324" t="e">
        <f t="shared" si="117"/>
        <v>#NAME?</v>
      </c>
    </row>
    <row r="479" spans="1:25" x14ac:dyDescent="0.2">
      <c r="A479" s="327">
        <f t="shared" si="118"/>
        <v>473</v>
      </c>
      <c r="L479" s="347" t="e">
        <f t="shared" si="105"/>
        <v>#DIV/0!</v>
      </c>
      <c r="M479" s="328" t="e">
        <f t="shared" si="106"/>
        <v>#DIV/0!</v>
      </c>
      <c r="N479" s="328" t="e">
        <f t="shared" si="107"/>
        <v>#DIV/0!</v>
      </c>
      <c r="O479" s="328" t="e">
        <f t="shared" si="108"/>
        <v>#DIV/0!</v>
      </c>
      <c r="P479" s="328" t="e">
        <f t="shared" si="109"/>
        <v>#DIV/0!</v>
      </c>
      <c r="Q479" s="328" t="e">
        <f t="shared" si="110"/>
        <v>#DIV/0!</v>
      </c>
      <c r="R479" s="328" t="e">
        <f t="shared" si="111"/>
        <v>#DIV/0!</v>
      </c>
      <c r="S479" s="328" t="e">
        <f t="shared" si="112"/>
        <v>#DIV/0!</v>
      </c>
      <c r="T479" s="328" t="e">
        <f t="shared" si="113"/>
        <v>#DIV/0!</v>
      </c>
      <c r="U479" s="328" t="e">
        <f t="shared" si="114"/>
        <v>#DIV/0!</v>
      </c>
      <c r="V479" s="347" t="e">
        <f t="array" ref="V479">MMULT(MMULT(L479:U479,qinvR_),TRANSPOSE(L479:U479))</f>
        <v>#NAME?</v>
      </c>
      <c r="W479" s="328" t="e">
        <f t="shared" si="115"/>
        <v>#DIV/0!</v>
      </c>
      <c r="X479" s="324" t="e">
        <f t="shared" si="116"/>
        <v>#DIV/0!</v>
      </c>
      <c r="Y479" s="324" t="e">
        <f t="shared" si="117"/>
        <v>#NAME?</v>
      </c>
    </row>
    <row r="480" spans="1:25" x14ac:dyDescent="0.2">
      <c r="A480" s="327">
        <f t="shared" si="118"/>
        <v>474</v>
      </c>
      <c r="L480" s="347" t="e">
        <f t="shared" si="105"/>
        <v>#DIV/0!</v>
      </c>
      <c r="M480" s="328" t="e">
        <f t="shared" si="106"/>
        <v>#DIV/0!</v>
      </c>
      <c r="N480" s="328" t="e">
        <f t="shared" si="107"/>
        <v>#DIV/0!</v>
      </c>
      <c r="O480" s="328" t="e">
        <f t="shared" si="108"/>
        <v>#DIV/0!</v>
      </c>
      <c r="P480" s="328" t="e">
        <f t="shared" si="109"/>
        <v>#DIV/0!</v>
      </c>
      <c r="Q480" s="328" t="e">
        <f t="shared" si="110"/>
        <v>#DIV/0!</v>
      </c>
      <c r="R480" s="328" t="e">
        <f t="shared" si="111"/>
        <v>#DIV/0!</v>
      </c>
      <c r="S480" s="328" t="e">
        <f t="shared" si="112"/>
        <v>#DIV/0!</v>
      </c>
      <c r="T480" s="328" t="e">
        <f t="shared" si="113"/>
        <v>#DIV/0!</v>
      </c>
      <c r="U480" s="328" t="e">
        <f t="shared" si="114"/>
        <v>#DIV/0!</v>
      </c>
      <c r="V480" s="347" t="e">
        <f t="array" ref="V480">MMULT(MMULT(L480:U480,qinvR_),TRANSPOSE(L480:U480))</f>
        <v>#NAME?</v>
      </c>
      <c r="W480" s="328" t="e">
        <f t="shared" si="115"/>
        <v>#DIV/0!</v>
      </c>
      <c r="X480" s="324" t="e">
        <f t="shared" si="116"/>
        <v>#DIV/0!</v>
      </c>
      <c r="Y480" s="324" t="e">
        <f t="shared" si="117"/>
        <v>#NAME?</v>
      </c>
    </row>
    <row r="481" spans="1:25" x14ac:dyDescent="0.2">
      <c r="A481" s="327">
        <f t="shared" si="118"/>
        <v>475</v>
      </c>
      <c r="L481" s="347" t="e">
        <f t="shared" si="105"/>
        <v>#DIV/0!</v>
      </c>
      <c r="M481" s="328" t="e">
        <f t="shared" si="106"/>
        <v>#DIV/0!</v>
      </c>
      <c r="N481" s="328" t="e">
        <f t="shared" si="107"/>
        <v>#DIV/0!</v>
      </c>
      <c r="O481" s="328" t="e">
        <f t="shared" si="108"/>
        <v>#DIV/0!</v>
      </c>
      <c r="P481" s="328" t="e">
        <f t="shared" si="109"/>
        <v>#DIV/0!</v>
      </c>
      <c r="Q481" s="328" t="e">
        <f t="shared" si="110"/>
        <v>#DIV/0!</v>
      </c>
      <c r="R481" s="328" t="e">
        <f t="shared" si="111"/>
        <v>#DIV/0!</v>
      </c>
      <c r="S481" s="328" t="e">
        <f t="shared" si="112"/>
        <v>#DIV/0!</v>
      </c>
      <c r="T481" s="328" t="e">
        <f t="shared" si="113"/>
        <v>#DIV/0!</v>
      </c>
      <c r="U481" s="328" t="e">
        <f t="shared" si="114"/>
        <v>#DIV/0!</v>
      </c>
      <c r="V481" s="347" t="e">
        <f t="array" ref="V481">MMULT(MMULT(L481:U481,qinvR_),TRANSPOSE(L481:U481))</f>
        <v>#NAME?</v>
      </c>
      <c r="W481" s="328" t="e">
        <f t="shared" si="115"/>
        <v>#DIV/0!</v>
      </c>
      <c r="X481" s="324" t="e">
        <f t="shared" si="116"/>
        <v>#DIV/0!</v>
      </c>
      <c r="Y481" s="324" t="e">
        <f t="shared" si="117"/>
        <v>#NAME?</v>
      </c>
    </row>
    <row r="482" spans="1:25" x14ac:dyDescent="0.2">
      <c r="A482" s="327">
        <f t="shared" si="118"/>
        <v>476</v>
      </c>
      <c r="L482" s="347" t="e">
        <f t="shared" si="105"/>
        <v>#DIV/0!</v>
      </c>
      <c r="M482" s="328" t="e">
        <f t="shared" si="106"/>
        <v>#DIV/0!</v>
      </c>
      <c r="N482" s="328" t="e">
        <f t="shared" si="107"/>
        <v>#DIV/0!</v>
      </c>
      <c r="O482" s="328" t="e">
        <f t="shared" si="108"/>
        <v>#DIV/0!</v>
      </c>
      <c r="P482" s="328" t="e">
        <f t="shared" si="109"/>
        <v>#DIV/0!</v>
      </c>
      <c r="Q482" s="328" t="e">
        <f t="shared" si="110"/>
        <v>#DIV/0!</v>
      </c>
      <c r="R482" s="328" t="e">
        <f t="shared" si="111"/>
        <v>#DIV/0!</v>
      </c>
      <c r="S482" s="328" t="e">
        <f t="shared" si="112"/>
        <v>#DIV/0!</v>
      </c>
      <c r="T482" s="328" t="e">
        <f t="shared" si="113"/>
        <v>#DIV/0!</v>
      </c>
      <c r="U482" s="328" t="e">
        <f t="shared" si="114"/>
        <v>#DIV/0!</v>
      </c>
      <c r="V482" s="347" t="e">
        <f t="array" ref="V482">MMULT(MMULT(L482:U482,qinvR_),TRANSPOSE(L482:U482))</f>
        <v>#NAME?</v>
      </c>
      <c r="W482" s="328" t="e">
        <f t="shared" si="115"/>
        <v>#DIV/0!</v>
      </c>
      <c r="X482" s="324" t="e">
        <f t="shared" si="116"/>
        <v>#DIV/0!</v>
      </c>
      <c r="Y482" s="324" t="e">
        <f t="shared" si="117"/>
        <v>#NAME?</v>
      </c>
    </row>
    <row r="483" spans="1:25" x14ac:dyDescent="0.2">
      <c r="A483" s="327">
        <f t="shared" si="118"/>
        <v>477</v>
      </c>
      <c r="L483" s="347" t="e">
        <f t="shared" si="105"/>
        <v>#DIV/0!</v>
      </c>
      <c r="M483" s="328" t="e">
        <f t="shared" si="106"/>
        <v>#DIV/0!</v>
      </c>
      <c r="N483" s="328" t="e">
        <f t="shared" si="107"/>
        <v>#DIV/0!</v>
      </c>
      <c r="O483" s="328" t="e">
        <f t="shared" si="108"/>
        <v>#DIV/0!</v>
      </c>
      <c r="P483" s="328" t="e">
        <f t="shared" si="109"/>
        <v>#DIV/0!</v>
      </c>
      <c r="Q483" s="328" t="e">
        <f t="shared" si="110"/>
        <v>#DIV/0!</v>
      </c>
      <c r="R483" s="328" t="e">
        <f t="shared" si="111"/>
        <v>#DIV/0!</v>
      </c>
      <c r="S483" s="328" t="e">
        <f t="shared" si="112"/>
        <v>#DIV/0!</v>
      </c>
      <c r="T483" s="328" t="e">
        <f t="shared" si="113"/>
        <v>#DIV/0!</v>
      </c>
      <c r="U483" s="328" t="e">
        <f t="shared" si="114"/>
        <v>#DIV/0!</v>
      </c>
      <c r="V483" s="347" t="e">
        <f t="array" ref="V483">MMULT(MMULT(L483:U483,qinvR_),TRANSPOSE(L483:U483))</f>
        <v>#NAME?</v>
      </c>
      <c r="W483" s="328" t="e">
        <f t="shared" si="115"/>
        <v>#DIV/0!</v>
      </c>
      <c r="X483" s="324" t="e">
        <f t="shared" si="116"/>
        <v>#DIV/0!</v>
      </c>
      <c r="Y483" s="324" t="e">
        <f t="shared" si="117"/>
        <v>#NAME?</v>
      </c>
    </row>
    <row r="484" spans="1:25" x14ac:dyDescent="0.2">
      <c r="A484" s="327">
        <f t="shared" si="118"/>
        <v>478</v>
      </c>
      <c r="L484" s="347" t="e">
        <f t="shared" si="105"/>
        <v>#DIV/0!</v>
      </c>
      <c r="M484" s="328" t="e">
        <f t="shared" si="106"/>
        <v>#DIV/0!</v>
      </c>
      <c r="N484" s="328" t="e">
        <f t="shared" si="107"/>
        <v>#DIV/0!</v>
      </c>
      <c r="O484" s="328" t="e">
        <f t="shared" si="108"/>
        <v>#DIV/0!</v>
      </c>
      <c r="P484" s="328" t="e">
        <f t="shared" si="109"/>
        <v>#DIV/0!</v>
      </c>
      <c r="Q484" s="328" t="e">
        <f t="shared" si="110"/>
        <v>#DIV/0!</v>
      </c>
      <c r="R484" s="328" t="e">
        <f t="shared" si="111"/>
        <v>#DIV/0!</v>
      </c>
      <c r="S484" s="328" t="e">
        <f t="shared" si="112"/>
        <v>#DIV/0!</v>
      </c>
      <c r="T484" s="328" t="e">
        <f t="shared" si="113"/>
        <v>#DIV/0!</v>
      </c>
      <c r="U484" s="328" t="e">
        <f t="shared" si="114"/>
        <v>#DIV/0!</v>
      </c>
      <c r="V484" s="347" t="e">
        <f t="array" ref="V484">MMULT(MMULT(L484:U484,qinvR_),TRANSPOSE(L484:U484))</f>
        <v>#NAME?</v>
      </c>
      <c r="W484" s="328" t="e">
        <f t="shared" si="115"/>
        <v>#DIV/0!</v>
      </c>
      <c r="X484" s="324" t="e">
        <f t="shared" si="116"/>
        <v>#DIV/0!</v>
      </c>
      <c r="Y484" s="324" t="e">
        <f t="shared" si="117"/>
        <v>#NAME?</v>
      </c>
    </row>
    <row r="485" spans="1:25" x14ac:dyDescent="0.2">
      <c r="A485" s="327">
        <f t="shared" si="118"/>
        <v>479</v>
      </c>
      <c r="L485" s="347" t="e">
        <f t="shared" ref="L485:L506" si="119">(B485-B$2)/B$3</f>
        <v>#DIV/0!</v>
      </c>
      <c r="M485" s="328" t="e">
        <f t="shared" ref="M485:M506" si="120">(C485-C$2)/C$3</f>
        <v>#DIV/0!</v>
      </c>
      <c r="N485" s="328" t="e">
        <f t="shared" ref="N485:N506" si="121">(D485-D$2)/D$3</f>
        <v>#DIV/0!</v>
      </c>
      <c r="O485" s="328" t="e">
        <f t="shared" ref="O485:O506" si="122">(E485-E$2)/E$3</f>
        <v>#DIV/0!</v>
      </c>
      <c r="P485" s="328" t="e">
        <f t="shared" ref="P485:P506" si="123">(F485-F$2)/F$3</f>
        <v>#DIV/0!</v>
      </c>
      <c r="Q485" s="328" t="e">
        <f t="shared" ref="Q485:Q506" si="124">(G485-G$2)/G$3</f>
        <v>#DIV/0!</v>
      </c>
      <c r="R485" s="328" t="e">
        <f t="shared" ref="R485:R506" si="125">(H485-H$2)/H$3</f>
        <v>#DIV/0!</v>
      </c>
      <c r="S485" s="328" t="e">
        <f t="shared" ref="S485:S506" si="126">(I485-I$2)/I$3</f>
        <v>#DIV/0!</v>
      </c>
      <c r="T485" s="328" t="e">
        <f t="shared" ref="T485:T506" si="127">(J485-J$2)/J$3</f>
        <v>#DIV/0!</v>
      </c>
      <c r="U485" s="328" t="e">
        <f t="shared" ref="U485:U506" si="128">(K485-K$2)/K$3</f>
        <v>#DIV/0!</v>
      </c>
      <c r="V485" s="347" t="e">
        <f t="array" ref="V485">MMULT(MMULT(L485:U485,qinvR_),TRANSPOSE(L485:U485))</f>
        <v>#NAME?</v>
      </c>
      <c r="W485" s="328" t="e">
        <f t="shared" ref="W485:W506" si="129">(A485-0.5)/qN_</f>
        <v>#DIV/0!</v>
      </c>
      <c r="X485" s="324" t="e">
        <f t="shared" ref="X485:X506" si="130">_xlfn.CHISQ.INV(W485,4)</f>
        <v>#DIV/0!</v>
      </c>
      <c r="Y485" s="324" t="e">
        <f t="shared" ref="Y485:Y506" si="131">V485-X485</f>
        <v>#NAME?</v>
      </c>
    </row>
    <row r="486" spans="1:25" x14ac:dyDescent="0.2">
      <c r="A486" s="327">
        <f t="shared" si="118"/>
        <v>480</v>
      </c>
      <c r="L486" s="347" t="e">
        <f t="shared" si="119"/>
        <v>#DIV/0!</v>
      </c>
      <c r="M486" s="328" t="e">
        <f t="shared" si="120"/>
        <v>#DIV/0!</v>
      </c>
      <c r="N486" s="328" t="e">
        <f t="shared" si="121"/>
        <v>#DIV/0!</v>
      </c>
      <c r="O486" s="328" t="e">
        <f t="shared" si="122"/>
        <v>#DIV/0!</v>
      </c>
      <c r="P486" s="328" t="e">
        <f t="shared" si="123"/>
        <v>#DIV/0!</v>
      </c>
      <c r="Q486" s="328" t="e">
        <f t="shared" si="124"/>
        <v>#DIV/0!</v>
      </c>
      <c r="R486" s="328" t="e">
        <f t="shared" si="125"/>
        <v>#DIV/0!</v>
      </c>
      <c r="S486" s="328" t="e">
        <f t="shared" si="126"/>
        <v>#DIV/0!</v>
      </c>
      <c r="T486" s="328" t="e">
        <f t="shared" si="127"/>
        <v>#DIV/0!</v>
      </c>
      <c r="U486" s="328" t="e">
        <f t="shared" si="128"/>
        <v>#DIV/0!</v>
      </c>
      <c r="V486" s="347" t="e">
        <f t="array" ref="V486">MMULT(MMULT(L486:U486,qinvR_),TRANSPOSE(L486:U486))</f>
        <v>#NAME?</v>
      </c>
      <c r="W486" s="328" t="e">
        <f t="shared" si="129"/>
        <v>#DIV/0!</v>
      </c>
      <c r="X486" s="324" t="e">
        <f t="shared" si="130"/>
        <v>#DIV/0!</v>
      </c>
      <c r="Y486" s="324" t="e">
        <f t="shared" si="131"/>
        <v>#NAME?</v>
      </c>
    </row>
    <row r="487" spans="1:25" x14ac:dyDescent="0.2">
      <c r="A487" s="327">
        <f t="shared" si="118"/>
        <v>481</v>
      </c>
      <c r="L487" s="347" t="e">
        <f t="shared" si="119"/>
        <v>#DIV/0!</v>
      </c>
      <c r="M487" s="328" t="e">
        <f t="shared" si="120"/>
        <v>#DIV/0!</v>
      </c>
      <c r="N487" s="328" t="e">
        <f t="shared" si="121"/>
        <v>#DIV/0!</v>
      </c>
      <c r="O487" s="328" t="e">
        <f t="shared" si="122"/>
        <v>#DIV/0!</v>
      </c>
      <c r="P487" s="328" t="e">
        <f t="shared" si="123"/>
        <v>#DIV/0!</v>
      </c>
      <c r="Q487" s="328" t="e">
        <f t="shared" si="124"/>
        <v>#DIV/0!</v>
      </c>
      <c r="R487" s="328" t="e">
        <f t="shared" si="125"/>
        <v>#DIV/0!</v>
      </c>
      <c r="S487" s="328" t="e">
        <f t="shared" si="126"/>
        <v>#DIV/0!</v>
      </c>
      <c r="T487" s="328" t="e">
        <f t="shared" si="127"/>
        <v>#DIV/0!</v>
      </c>
      <c r="U487" s="328" t="e">
        <f t="shared" si="128"/>
        <v>#DIV/0!</v>
      </c>
      <c r="V487" s="347" t="e">
        <f t="array" ref="V487">MMULT(MMULT(L487:U487,qinvR_),TRANSPOSE(L487:U487))</f>
        <v>#NAME?</v>
      </c>
      <c r="W487" s="328" t="e">
        <f t="shared" si="129"/>
        <v>#DIV/0!</v>
      </c>
      <c r="X487" s="324" t="e">
        <f t="shared" si="130"/>
        <v>#DIV/0!</v>
      </c>
      <c r="Y487" s="324" t="e">
        <f t="shared" si="131"/>
        <v>#NAME?</v>
      </c>
    </row>
    <row r="488" spans="1:25" x14ac:dyDescent="0.2">
      <c r="A488" s="327">
        <f t="shared" si="118"/>
        <v>482</v>
      </c>
      <c r="L488" s="347" t="e">
        <f t="shared" si="119"/>
        <v>#DIV/0!</v>
      </c>
      <c r="M488" s="328" t="e">
        <f t="shared" si="120"/>
        <v>#DIV/0!</v>
      </c>
      <c r="N488" s="328" t="e">
        <f t="shared" si="121"/>
        <v>#DIV/0!</v>
      </c>
      <c r="O488" s="328" t="e">
        <f t="shared" si="122"/>
        <v>#DIV/0!</v>
      </c>
      <c r="P488" s="328" t="e">
        <f t="shared" si="123"/>
        <v>#DIV/0!</v>
      </c>
      <c r="Q488" s="328" t="e">
        <f t="shared" si="124"/>
        <v>#DIV/0!</v>
      </c>
      <c r="R488" s="328" t="e">
        <f t="shared" si="125"/>
        <v>#DIV/0!</v>
      </c>
      <c r="S488" s="328" t="e">
        <f t="shared" si="126"/>
        <v>#DIV/0!</v>
      </c>
      <c r="T488" s="328" t="e">
        <f t="shared" si="127"/>
        <v>#DIV/0!</v>
      </c>
      <c r="U488" s="328" t="e">
        <f t="shared" si="128"/>
        <v>#DIV/0!</v>
      </c>
      <c r="V488" s="347" t="e">
        <f t="array" ref="V488">MMULT(MMULT(L488:U488,qinvR_),TRANSPOSE(L488:U488))</f>
        <v>#NAME?</v>
      </c>
      <c r="W488" s="328" t="e">
        <f t="shared" si="129"/>
        <v>#DIV/0!</v>
      </c>
      <c r="X488" s="324" t="e">
        <f t="shared" si="130"/>
        <v>#DIV/0!</v>
      </c>
      <c r="Y488" s="324" t="e">
        <f t="shared" si="131"/>
        <v>#NAME?</v>
      </c>
    </row>
    <row r="489" spans="1:25" x14ac:dyDescent="0.2">
      <c r="A489" s="327">
        <f t="shared" si="118"/>
        <v>483</v>
      </c>
      <c r="L489" s="347" t="e">
        <f t="shared" si="119"/>
        <v>#DIV/0!</v>
      </c>
      <c r="M489" s="328" t="e">
        <f t="shared" si="120"/>
        <v>#DIV/0!</v>
      </c>
      <c r="N489" s="328" t="e">
        <f t="shared" si="121"/>
        <v>#DIV/0!</v>
      </c>
      <c r="O489" s="328" t="e">
        <f t="shared" si="122"/>
        <v>#DIV/0!</v>
      </c>
      <c r="P489" s="328" t="e">
        <f t="shared" si="123"/>
        <v>#DIV/0!</v>
      </c>
      <c r="Q489" s="328" t="e">
        <f t="shared" si="124"/>
        <v>#DIV/0!</v>
      </c>
      <c r="R489" s="328" t="e">
        <f t="shared" si="125"/>
        <v>#DIV/0!</v>
      </c>
      <c r="S489" s="328" t="e">
        <f t="shared" si="126"/>
        <v>#DIV/0!</v>
      </c>
      <c r="T489" s="328" t="e">
        <f t="shared" si="127"/>
        <v>#DIV/0!</v>
      </c>
      <c r="U489" s="328" t="e">
        <f t="shared" si="128"/>
        <v>#DIV/0!</v>
      </c>
      <c r="V489" s="347" t="e">
        <f t="array" ref="V489">MMULT(MMULT(L489:U489,qinvR_),TRANSPOSE(L489:U489))</f>
        <v>#NAME?</v>
      </c>
      <c r="W489" s="328" t="e">
        <f t="shared" si="129"/>
        <v>#DIV/0!</v>
      </c>
      <c r="X489" s="324" t="e">
        <f t="shared" si="130"/>
        <v>#DIV/0!</v>
      </c>
      <c r="Y489" s="324" t="e">
        <f t="shared" si="131"/>
        <v>#NAME?</v>
      </c>
    </row>
    <row r="490" spans="1:25" x14ac:dyDescent="0.2">
      <c r="A490" s="327">
        <f t="shared" si="118"/>
        <v>484</v>
      </c>
      <c r="L490" s="347" t="e">
        <f t="shared" si="119"/>
        <v>#DIV/0!</v>
      </c>
      <c r="M490" s="328" t="e">
        <f t="shared" si="120"/>
        <v>#DIV/0!</v>
      </c>
      <c r="N490" s="328" t="e">
        <f t="shared" si="121"/>
        <v>#DIV/0!</v>
      </c>
      <c r="O490" s="328" t="e">
        <f t="shared" si="122"/>
        <v>#DIV/0!</v>
      </c>
      <c r="P490" s="328" t="e">
        <f t="shared" si="123"/>
        <v>#DIV/0!</v>
      </c>
      <c r="Q490" s="328" t="e">
        <f t="shared" si="124"/>
        <v>#DIV/0!</v>
      </c>
      <c r="R490" s="328" t="e">
        <f t="shared" si="125"/>
        <v>#DIV/0!</v>
      </c>
      <c r="S490" s="328" t="e">
        <f t="shared" si="126"/>
        <v>#DIV/0!</v>
      </c>
      <c r="T490" s="328" t="e">
        <f t="shared" si="127"/>
        <v>#DIV/0!</v>
      </c>
      <c r="U490" s="328" t="e">
        <f t="shared" si="128"/>
        <v>#DIV/0!</v>
      </c>
      <c r="V490" s="347" t="e">
        <f t="array" ref="V490">MMULT(MMULT(L490:U490,qinvR_),TRANSPOSE(L490:U490))</f>
        <v>#NAME?</v>
      </c>
      <c r="W490" s="328" t="e">
        <f t="shared" si="129"/>
        <v>#DIV/0!</v>
      </c>
      <c r="X490" s="324" t="e">
        <f t="shared" si="130"/>
        <v>#DIV/0!</v>
      </c>
      <c r="Y490" s="324" t="e">
        <f t="shared" si="131"/>
        <v>#NAME?</v>
      </c>
    </row>
    <row r="491" spans="1:25" x14ac:dyDescent="0.2">
      <c r="A491" s="327">
        <f t="shared" si="118"/>
        <v>485</v>
      </c>
      <c r="L491" s="347" t="e">
        <f t="shared" si="119"/>
        <v>#DIV/0!</v>
      </c>
      <c r="M491" s="328" t="e">
        <f t="shared" si="120"/>
        <v>#DIV/0!</v>
      </c>
      <c r="N491" s="328" t="e">
        <f t="shared" si="121"/>
        <v>#DIV/0!</v>
      </c>
      <c r="O491" s="328" t="e">
        <f t="shared" si="122"/>
        <v>#DIV/0!</v>
      </c>
      <c r="P491" s="328" t="e">
        <f t="shared" si="123"/>
        <v>#DIV/0!</v>
      </c>
      <c r="Q491" s="328" t="e">
        <f t="shared" si="124"/>
        <v>#DIV/0!</v>
      </c>
      <c r="R491" s="328" t="e">
        <f t="shared" si="125"/>
        <v>#DIV/0!</v>
      </c>
      <c r="S491" s="328" t="e">
        <f t="shared" si="126"/>
        <v>#DIV/0!</v>
      </c>
      <c r="T491" s="328" t="e">
        <f t="shared" si="127"/>
        <v>#DIV/0!</v>
      </c>
      <c r="U491" s="328" t="e">
        <f t="shared" si="128"/>
        <v>#DIV/0!</v>
      </c>
      <c r="V491" s="347" t="e">
        <f t="array" ref="V491">MMULT(MMULT(L491:U491,qinvR_),TRANSPOSE(L491:U491))</f>
        <v>#NAME?</v>
      </c>
      <c r="W491" s="328" t="e">
        <f t="shared" si="129"/>
        <v>#DIV/0!</v>
      </c>
      <c r="X491" s="324" t="e">
        <f t="shared" si="130"/>
        <v>#DIV/0!</v>
      </c>
      <c r="Y491" s="324" t="e">
        <f t="shared" si="131"/>
        <v>#NAME?</v>
      </c>
    </row>
    <row r="492" spans="1:25" x14ac:dyDescent="0.2">
      <c r="A492" s="327">
        <f t="shared" si="118"/>
        <v>486</v>
      </c>
      <c r="L492" s="347" t="e">
        <f t="shared" si="119"/>
        <v>#DIV/0!</v>
      </c>
      <c r="M492" s="328" t="e">
        <f t="shared" si="120"/>
        <v>#DIV/0!</v>
      </c>
      <c r="N492" s="328" t="e">
        <f t="shared" si="121"/>
        <v>#DIV/0!</v>
      </c>
      <c r="O492" s="328" t="e">
        <f t="shared" si="122"/>
        <v>#DIV/0!</v>
      </c>
      <c r="P492" s="328" t="e">
        <f t="shared" si="123"/>
        <v>#DIV/0!</v>
      </c>
      <c r="Q492" s="328" t="e">
        <f t="shared" si="124"/>
        <v>#DIV/0!</v>
      </c>
      <c r="R492" s="328" t="e">
        <f t="shared" si="125"/>
        <v>#DIV/0!</v>
      </c>
      <c r="S492" s="328" t="e">
        <f t="shared" si="126"/>
        <v>#DIV/0!</v>
      </c>
      <c r="T492" s="328" t="e">
        <f t="shared" si="127"/>
        <v>#DIV/0!</v>
      </c>
      <c r="U492" s="328" t="e">
        <f t="shared" si="128"/>
        <v>#DIV/0!</v>
      </c>
      <c r="V492" s="347" t="e">
        <f t="array" ref="V492">MMULT(MMULT(L492:U492,qinvR_),TRANSPOSE(L492:U492))</f>
        <v>#NAME?</v>
      </c>
      <c r="W492" s="328" t="e">
        <f t="shared" si="129"/>
        <v>#DIV/0!</v>
      </c>
      <c r="X492" s="324" t="e">
        <f t="shared" si="130"/>
        <v>#DIV/0!</v>
      </c>
      <c r="Y492" s="324" t="e">
        <f t="shared" si="131"/>
        <v>#NAME?</v>
      </c>
    </row>
    <row r="493" spans="1:25" x14ac:dyDescent="0.2">
      <c r="A493" s="327">
        <f t="shared" si="118"/>
        <v>487</v>
      </c>
      <c r="L493" s="347" t="e">
        <f t="shared" si="119"/>
        <v>#DIV/0!</v>
      </c>
      <c r="M493" s="328" t="e">
        <f t="shared" si="120"/>
        <v>#DIV/0!</v>
      </c>
      <c r="N493" s="328" t="e">
        <f t="shared" si="121"/>
        <v>#DIV/0!</v>
      </c>
      <c r="O493" s="328" t="e">
        <f t="shared" si="122"/>
        <v>#DIV/0!</v>
      </c>
      <c r="P493" s="328" t="e">
        <f t="shared" si="123"/>
        <v>#DIV/0!</v>
      </c>
      <c r="Q493" s="328" t="e">
        <f t="shared" si="124"/>
        <v>#DIV/0!</v>
      </c>
      <c r="R493" s="328" t="e">
        <f t="shared" si="125"/>
        <v>#DIV/0!</v>
      </c>
      <c r="S493" s="328" t="e">
        <f t="shared" si="126"/>
        <v>#DIV/0!</v>
      </c>
      <c r="T493" s="328" t="e">
        <f t="shared" si="127"/>
        <v>#DIV/0!</v>
      </c>
      <c r="U493" s="328" t="e">
        <f t="shared" si="128"/>
        <v>#DIV/0!</v>
      </c>
      <c r="V493" s="347" t="e">
        <f t="array" ref="V493">MMULT(MMULT(L493:U493,qinvR_),TRANSPOSE(L493:U493))</f>
        <v>#NAME?</v>
      </c>
      <c r="W493" s="328" t="e">
        <f t="shared" si="129"/>
        <v>#DIV/0!</v>
      </c>
      <c r="X493" s="324" t="e">
        <f t="shared" si="130"/>
        <v>#DIV/0!</v>
      </c>
      <c r="Y493" s="324" t="e">
        <f t="shared" si="131"/>
        <v>#NAME?</v>
      </c>
    </row>
    <row r="494" spans="1:25" x14ac:dyDescent="0.2">
      <c r="A494" s="327">
        <f t="shared" si="118"/>
        <v>488</v>
      </c>
      <c r="L494" s="347" t="e">
        <f t="shared" si="119"/>
        <v>#DIV/0!</v>
      </c>
      <c r="M494" s="328" t="e">
        <f t="shared" si="120"/>
        <v>#DIV/0!</v>
      </c>
      <c r="N494" s="328" t="e">
        <f t="shared" si="121"/>
        <v>#DIV/0!</v>
      </c>
      <c r="O494" s="328" t="e">
        <f t="shared" si="122"/>
        <v>#DIV/0!</v>
      </c>
      <c r="P494" s="328" t="e">
        <f t="shared" si="123"/>
        <v>#DIV/0!</v>
      </c>
      <c r="Q494" s="328" t="e">
        <f t="shared" si="124"/>
        <v>#DIV/0!</v>
      </c>
      <c r="R494" s="328" t="e">
        <f t="shared" si="125"/>
        <v>#DIV/0!</v>
      </c>
      <c r="S494" s="328" t="e">
        <f t="shared" si="126"/>
        <v>#DIV/0!</v>
      </c>
      <c r="T494" s="328" t="e">
        <f t="shared" si="127"/>
        <v>#DIV/0!</v>
      </c>
      <c r="U494" s="328" t="e">
        <f t="shared" si="128"/>
        <v>#DIV/0!</v>
      </c>
      <c r="V494" s="347" t="e">
        <f t="array" ref="V494">MMULT(MMULT(L494:U494,qinvR_),TRANSPOSE(L494:U494))</f>
        <v>#NAME?</v>
      </c>
      <c r="W494" s="328" t="e">
        <f t="shared" si="129"/>
        <v>#DIV/0!</v>
      </c>
      <c r="X494" s="324" t="e">
        <f t="shared" si="130"/>
        <v>#DIV/0!</v>
      </c>
      <c r="Y494" s="324" t="e">
        <f t="shared" si="131"/>
        <v>#NAME?</v>
      </c>
    </row>
    <row r="495" spans="1:25" x14ac:dyDescent="0.2">
      <c r="A495" s="327">
        <f t="shared" si="118"/>
        <v>489</v>
      </c>
      <c r="L495" s="347" t="e">
        <f t="shared" si="119"/>
        <v>#DIV/0!</v>
      </c>
      <c r="M495" s="328" t="e">
        <f t="shared" si="120"/>
        <v>#DIV/0!</v>
      </c>
      <c r="N495" s="328" t="e">
        <f t="shared" si="121"/>
        <v>#DIV/0!</v>
      </c>
      <c r="O495" s="328" t="e">
        <f t="shared" si="122"/>
        <v>#DIV/0!</v>
      </c>
      <c r="P495" s="328" t="e">
        <f t="shared" si="123"/>
        <v>#DIV/0!</v>
      </c>
      <c r="Q495" s="328" t="e">
        <f t="shared" si="124"/>
        <v>#DIV/0!</v>
      </c>
      <c r="R495" s="328" t="e">
        <f t="shared" si="125"/>
        <v>#DIV/0!</v>
      </c>
      <c r="S495" s="328" t="e">
        <f t="shared" si="126"/>
        <v>#DIV/0!</v>
      </c>
      <c r="T495" s="328" t="e">
        <f t="shared" si="127"/>
        <v>#DIV/0!</v>
      </c>
      <c r="U495" s="328" t="e">
        <f t="shared" si="128"/>
        <v>#DIV/0!</v>
      </c>
      <c r="V495" s="347" t="e">
        <f t="array" ref="V495">MMULT(MMULT(L495:U495,qinvR_),TRANSPOSE(L495:U495))</f>
        <v>#NAME?</v>
      </c>
      <c r="W495" s="328" t="e">
        <f t="shared" si="129"/>
        <v>#DIV/0!</v>
      </c>
      <c r="X495" s="324" t="e">
        <f t="shared" si="130"/>
        <v>#DIV/0!</v>
      </c>
      <c r="Y495" s="324" t="e">
        <f t="shared" si="131"/>
        <v>#NAME?</v>
      </c>
    </row>
    <row r="496" spans="1:25" x14ac:dyDescent="0.2">
      <c r="A496" s="327">
        <f t="shared" si="118"/>
        <v>490</v>
      </c>
      <c r="L496" s="347" t="e">
        <f t="shared" si="119"/>
        <v>#DIV/0!</v>
      </c>
      <c r="M496" s="328" t="e">
        <f t="shared" si="120"/>
        <v>#DIV/0!</v>
      </c>
      <c r="N496" s="328" t="e">
        <f t="shared" si="121"/>
        <v>#DIV/0!</v>
      </c>
      <c r="O496" s="328" t="e">
        <f t="shared" si="122"/>
        <v>#DIV/0!</v>
      </c>
      <c r="P496" s="328" t="e">
        <f t="shared" si="123"/>
        <v>#DIV/0!</v>
      </c>
      <c r="Q496" s="328" t="e">
        <f t="shared" si="124"/>
        <v>#DIV/0!</v>
      </c>
      <c r="R496" s="328" t="e">
        <f t="shared" si="125"/>
        <v>#DIV/0!</v>
      </c>
      <c r="S496" s="328" t="e">
        <f t="shared" si="126"/>
        <v>#DIV/0!</v>
      </c>
      <c r="T496" s="328" t="e">
        <f t="shared" si="127"/>
        <v>#DIV/0!</v>
      </c>
      <c r="U496" s="328" t="e">
        <f t="shared" si="128"/>
        <v>#DIV/0!</v>
      </c>
      <c r="V496" s="347" t="e">
        <f t="array" ref="V496">MMULT(MMULT(L496:U496,qinvR_),TRANSPOSE(L496:U496))</f>
        <v>#NAME?</v>
      </c>
      <c r="W496" s="328" t="e">
        <f t="shared" si="129"/>
        <v>#DIV/0!</v>
      </c>
      <c r="X496" s="324" t="e">
        <f t="shared" si="130"/>
        <v>#DIV/0!</v>
      </c>
      <c r="Y496" s="324" t="e">
        <f t="shared" si="131"/>
        <v>#NAME?</v>
      </c>
    </row>
    <row r="497" spans="1:25" x14ac:dyDescent="0.2">
      <c r="A497" s="327">
        <f t="shared" si="118"/>
        <v>491</v>
      </c>
      <c r="L497" s="347" t="e">
        <f t="shared" si="119"/>
        <v>#DIV/0!</v>
      </c>
      <c r="M497" s="328" t="e">
        <f t="shared" si="120"/>
        <v>#DIV/0!</v>
      </c>
      <c r="N497" s="328" t="e">
        <f t="shared" si="121"/>
        <v>#DIV/0!</v>
      </c>
      <c r="O497" s="328" t="e">
        <f t="shared" si="122"/>
        <v>#DIV/0!</v>
      </c>
      <c r="P497" s="328" t="e">
        <f t="shared" si="123"/>
        <v>#DIV/0!</v>
      </c>
      <c r="Q497" s="328" t="e">
        <f t="shared" si="124"/>
        <v>#DIV/0!</v>
      </c>
      <c r="R497" s="328" t="e">
        <f t="shared" si="125"/>
        <v>#DIV/0!</v>
      </c>
      <c r="S497" s="328" t="e">
        <f t="shared" si="126"/>
        <v>#DIV/0!</v>
      </c>
      <c r="T497" s="328" t="e">
        <f t="shared" si="127"/>
        <v>#DIV/0!</v>
      </c>
      <c r="U497" s="328" t="e">
        <f t="shared" si="128"/>
        <v>#DIV/0!</v>
      </c>
      <c r="V497" s="347" t="e">
        <f t="array" ref="V497">MMULT(MMULT(L497:U497,qinvR_),TRANSPOSE(L497:U497))</f>
        <v>#NAME?</v>
      </c>
      <c r="W497" s="328" t="e">
        <f t="shared" si="129"/>
        <v>#DIV/0!</v>
      </c>
      <c r="X497" s="324" t="e">
        <f t="shared" si="130"/>
        <v>#DIV/0!</v>
      </c>
      <c r="Y497" s="324" t="e">
        <f t="shared" si="131"/>
        <v>#NAME?</v>
      </c>
    </row>
    <row r="498" spans="1:25" x14ac:dyDescent="0.2">
      <c r="A498" s="327">
        <f t="shared" si="118"/>
        <v>492</v>
      </c>
      <c r="L498" s="347" t="e">
        <f t="shared" si="119"/>
        <v>#DIV/0!</v>
      </c>
      <c r="M498" s="328" t="e">
        <f t="shared" si="120"/>
        <v>#DIV/0!</v>
      </c>
      <c r="N498" s="328" t="e">
        <f t="shared" si="121"/>
        <v>#DIV/0!</v>
      </c>
      <c r="O498" s="328" t="e">
        <f t="shared" si="122"/>
        <v>#DIV/0!</v>
      </c>
      <c r="P498" s="328" t="e">
        <f t="shared" si="123"/>
        <v>#DIV/0!</v>
      </c>
      <c r="Q498" s="328" t="e">
        <f t="shared" si="124"/>
        <v>#DIV/0!</v>
      </c>
      <c r="R498" s="328" t="e">
        <f t="shared" si="125"/>
        <v>#DIV/0!</v>
      </c>
      <c r="S498" s="328" t="e">
        <f t="shared" si="126"/>
        <v>#DIV/0!</v>
      </c>
      <c r="T498" s="328" t="e">
        <f t="shared" si="127"/>
        <v>#DIV/0!</v>
      </c>
      <c r="U498" s="328" t="e">
        <f t="shared" si="128"/>
        <v>#DIV/0!</v>
      </c>
      <c r="V498" s="347" t="e">
        <f t="array" ref="V498">MMULT(MMULT(L498:U498,qinvR_),TRANSPOSE(L498:U498))</f>
        <v>#NAME?</v>
      </c>
      <c r="W498" s="328" t="e">
        <f t="shared" si="129"/>
        <v>#DIV/0!</v>
      </c>
      <c r="X498" s="324" t="e">
        <f t="shared" si="130"/>
        <v>#DIV/0!</v>
      </c>
      <c r="Y498" s="324" t="e">
        <f t="shared" si="131"/>
        <v>#NAME?</v>
      </c>
    </row>
    <row r="499" spans="1:25" x14ac:dyDescent="0.2">
      <c r="A499" s="327">
        <f t="shared" si="118"/>
        <v>493</v>
      </c>
      <c r="L499" s="347" t="e">
        <f t="shared" si="119"/>
        <v>#DIV/0!</v>
      </c>
      <c r="M499" s="328" t="e">
        <f t="shared" si="120"/>
        <v>#DIV/0!</v>
      </c>
      <c r="N499" s="328" t="e">
        <f t="shared" si="121"/>
        <v>#DIV/0!</v>
      </c>
      <c r="O499" s="328" t="e">
        <f t="shared" si="122"/>
        <v>#DIV/0!</v>
      </c>
      <c r="P499" s="328" t="e">
        <f t="shared" si="123"/>
        <v>#DIV/0!</v>
      </c>
      <c r="Q499" s="328" t="e">
        <f t="shared" si="124"/>
        <v>#DIV/0!</v>
      </c>
      <c r="R499" s="328" t="e">
        <f t="shared" si="125"/>
        <v>#DIV/0!</v>
      </c>
      <c r="S499" s="328" t="e">
        <f t="shared" si="126"/>
        <v>#DIV/0!</v>
      </c>
      <c r="T499" s="328" t="e">
        <f t="shared" si="127"/>
        <v>#DIV/0!</v>
      </c>
      <c r="U499" s="328" t="e">
        <f t="shared" si="128"/>
        <v>#DIV/0!</v>
      </c>
      <c r="V499" s="347" t="e">
        <f t="array" ref="V499">MMULT(MMULT(L499:U499,qinvR_),TRANSPOSE(L499:U499))</f>
        <v>#NAME?</v>
      </c>
      <c r="W499" s="328" t="e">
        <f t="shared" si="129"/>
        <v>#DIV/0!</v>
      </c>
      <c r="X499" s="324" t="e">
        <f t="shared" si="130"/>
        <v>#DIV/0!</v>
      </c>
      <c r="Y499" s="324" t="e">
        <f t="shared" si="131"/>
        <v>#NAME?</v>
      </c>
    </row>
    <row r="500" spans="1:25" x14ac:dyDescent="0.2">
      <c r="A500" s="327">
        <f t="shared" si="118"/>
        <v>494</v>
      </c>
      <c r="L500" s="347" t="e">
        <f t="shared" si="119"/>
        <v>#DIV/0!</v>
      </c>
      <c r="M500" s="328" t="e">
        <f t="shared" si="120"/>
        <v>#DIV/0!</v>
      </c>
      <c r="N500" s="328" t="e">
        <f t="shared" si="121"/>
        <v>#DIV/0!</v>
      </c>
      <c r="O500" s="328" t="e">
        <f t="shared" si="122"/>
        <v>#DIV/0!</v>
      </c>
      <c r="P500" s="328" t="e">
        <f t="shared" si="123"/>
        <v>#DIV/0!</v>
      </c>
      <c r="Q500" s="328" t="e">
        <f t="shared" si="124"/>
        <v>#DIV/0!</v>
      </c>
      <c r="R500" s="328" t="e">
        <f t="shared" si="125"/>
        <v>#DIV/0!</v>
      </c>
      <c r="S500" s="328" t="e">
        <f t="shared" si="126"/>
        <v>#DIV/0!</v>
      </c>
      <c r="T500" s="328" t="e">
        <f t="shared" si="127"/>
        <v>#DIV/0!</v>
      </c>
      <c r="U500" s="328" t="e">
        <f t="shared" si="128"/>
        <v>#DIV/0!</v>
      </c>
      <c r="V500" s="347" t="e">
        <f t="array" ref="V500">MMULT(MMULT(L500:U500,qinvR_),TRANSPOSE(L500:U500))</f>
        <v>#NAME?</v>
      </c>
      <c r="W500" s="328" t="e">
        <f t="shared" si="129"/>
        <v>#DIV/0!</v>
      </c>
      <c r="X500" s="324" t="e">
        <f t="shared" si="130"/>
        <v>#DIV/0!</v>
      </c>
      <c r="Y500" s="324" t="e">
        <f t="shared" si="131"/>
        <v>#NAME?</v>
      </c>
    </row>
    <row r="501" spans="1:25" x14ac:dyDescent="0.2">
      <c r="A501" s="327">
        <f t="shared" si="118"/>
        <v>495</v>
      </c>
      <c r="L501" s="347" t="e">
        <f t="shared" si="119"/>
        <v>#DIV/0!</v>
      </c>
      <c r="M501" s="328" t="e">
        <f t="shared" si="120"/>
        <v>#DIV/0!</v>
      </c>
      <c r="N501" s="328" t="e">
        <f t="shared" si="121"/>
        <v>#DIV/0!</v>
      </c>
      <c r="O501" s="328" t="e">
        <f t="shared" si="122"/>
        <v>#DIV/0!</v>
      </c>
      <c r="P501" s="328" t="e">
        <f t="shared" si="123"/>
        <v>#DIV/0!</v>
      </c>
      <c r="Q501" s="328" t="e">
        <f t="shared" si="124"/>
        <v>#DIV/0!</v>
      </c>
      <c r="R501" s="328" t="e">
        <f t="shared" si="125"/>
        <v>#DIV/0!</v>
      </c>
      <c r="S501" s="328" t="e">
        <f t="shared" si="126"/>
        <v>#DIV/0!</v>
      </c>
      <c r="T501" s="328" t="e">
        <f t="shared" si="127"/>
        <v>#DIV/0!</v>
      </c>
      <c r="U501" s="328" t="e">
        <f t="shared" si="128"/>
        <v>#DIV/0!</v>
      </c>
      <c r="V501" s="347" t="e">
        <f t="array" ref="V501">MMULT(MMULT(L501:U501,qinvR_),TRANSPOSE(L501:U501))</f>
        <v>#NAME?</v>
      </c>
      <c r="W501" s="328" t="e">
        <f t="shared" si="129"/>
        <v>#DIV/0!</v>
      </c>
      <c r="X501" s="324" t="e">
        <f t="shared" si="130"/>
        <v>#DIV/0!</v>
      </c>
      <c r="Y501" s="324" t="e">
        <f t="shared" si="131"/>
        <v>#NAME?</v>
      </c>
    </row>
    <row r="502" spans="1:25" x14ac:dyDescent="0.2">
      <c r="A502" s="327">
        <f t="shared" si="118"/>
        <v>496</v>
      </c>
      <c r="L502" s="347" t="e">
        <f t="shared" si="119"/>
        <v>#DIV/0!</v>
      </c>
      <c r="M502" s="328" t="e">
        <f t="shared" si="120"/>
        <v>#DIV/0!</v>
      </c>
      <c r="N502" s="328" t="e">
        <f t="shared" si="121"/>
        <v>#DIV/0!</v>
      </c>
      <c r="O502" s="328" t="e">
        <f t="shared" si="122"/>
        <v>#DIV/0!</v>
      </c>
      <c r="P502" s="328" t="e">
        <f t="shared" si="123"/>
        <v>#DIV/0!</v>
      </c>
      <c r="Q502" s="328" t="e">
        <f t="shared" si="124"/>
        <v>#DIV/0!</v>
      </c>
      <c r="R502" s="328" t="e">
        <f t="shared" si="125"/>
        <v>#DIV/0!</v>
      </c>
      <c r="S502" s="328" t="e">
        <f t="shared" si="126"/>
        <v>#DIV/0!</v>
      </c>
      <c r="T502" s="328" t="e">
        <f t="shared" si="127"/>
        <v>#DIV/0!</v>
      </c>
      <c r="U502" s="328" t="e">
        <f t="shared" si="128"/>
        <v>#DIV/0!</v>
      </c>
      <c r="V502" s="347" t="e">
        <f t="array" ref="V502">MMULT(MMULT(L502:U502,qinvR_),TRANSPOSE(L502:U502))</f>
        <v>#NAME?</v>
      </c>
      <c r="W502" s="328" t="e">
        <f t="shared" si="129"/>
        <v>#DIV/0!</v>
      </c>
      <c r="X502" s="324" t="e">
        <f t="shared" si="130"/>
        <v>#DIV/0!</v>
      </c>
      <c r="Y502" s="324" t="e">
        <f t="shared" si="131"/>
        <v>#NAME?</v>
      </c>
    </row>
    <row r="503" spans="1:25" x14ac:dyDescent="0.2">
      <c r="A503" s="327">
        <f t="shared" si="118"/>
        <v>497</v>
      </c>
      <c r="L503" s="347" t="e">
        <f t="shared" si="119"/>
        <v>#DIV/0!</v>
      </c>
      <c r="M503" s="328" t="e">
        <f t="shared" si="120"/>
        <v>#DIV/0!</v>
      </c>
      <c r="N503" s="328" t="e">
        <f t="shared" si="121"/>
        <v>#DIV/0!</v>
      </c>
      <c r="O503" s="328" t="e">
        <f t="shared" si="122"/>
        <v>#DIV/0!</v>
      </c>
      <c r="P503" s="328" t="e">
        <f t="shared" si="123"/>
        <v>#DIV/0!</v>
      </c>
      <c r="Q503" s="328" t="e">
        <f t="shared" si="124"/>
        <v>#DIV/0!</v>
      </c>
      <c r="R503" s="328" t="e">
        <f t="shared" si="125"/>
        <v>#DIV/0!</v>
      </c>
      <c r="S503" s="328" t="e">
        <f t="shared" si="126"/>
        <v>#DIV/0!</v>
      </c>
      <c r="T503" s="328" t="e">
        <f t="shared" si="127"/>
        <v>#DIV/0!</v>
      </c>
      <c r="U503" s="328" t="e">
        <f t="shared" si="128"/>
        <v>#DIV/0!</v>
      </c>
      <c r="V503" s="347" t="e">
        <f t="array" ref="V503">MMULT(MMULT(L503:U503,qinvR_),TRANSPOSE(L503:U503))</f>
        <v>#NAME?</v>
      </c>
      <c r="W503" s="328" t="e">
        <f t="shared" si="129"/>
        <v>#DIV/0!</v>
      </c>
      <c r="X503" s="324" t="e">
        <f t="shared" si="130"/>
        <v>#DIV/0!</v>
      </c>
      <c r="Y503" s="324" t="e">
        <f t="shared" si="131"/>
        <v>#NAME?</v>
      </c>
    </row>
    <row r="504" spans="1:25" x14ac:dyDescent="0.2">
      <c r="A504" s="327">
        <f t="shared" si="118"/>
        <v>498</v>
      </c>
      <c r="L504" s="347" t="e">
        <f t="shared" si="119"/>
        <v>#DIV/0!</v>
      </c>
      <c r="M504" s="328" t="e">
        <f t="shared" si="120"/>
        <v>#DIV/0!</v>
      </c>
      <c r="N504" s="328" t="e">
        <f t="shared" si="121"/>
        <v>#DIV/0!</v>
      </c>
      <c r="O504" s="328" t="e">
        <f t="shared" si="122"/>
        <v>#DIV/0!</v>
      </c>
      <c r="P504" s="328" t="e">
        <f t="shared" si="123"/>
        <v>#DIV/0!</v>
      </c>
      <c r="Q504" s="328" t="e">
        <f t="shared" si="124"/>
        <v>#DIV/0!</v>
      </c>
      <c r="R504" s="328" t="e">
        <f t="shared" si="125"/>
        <v>#DIV/0!</v>
      </c>
      <c r="S504" s="328" t="e">
        <f t="shared" si="126"/>
        <v>#DIV/0!</v>
      </c>
      <c r="T504" s="328" t="e">
        <f t="shared" si="127"/>
        <v>#DIV/0!</v>
      </c>
      <c r="U504" s="328" t="e">
        <f t="shared" si="128"/>
        <v>#DIV/0!</v>
      </c>
      <c r="V504" s="347" t="e">
        <f t="array" ref="V504">MMULT(MMULT(L504:U504,qinvR_),TRANSPOSE(L504:U504))</f>
        <v>#NAME?</v>
      </c>
      <c r="W504" s="328" t="e">
        <f t="shared" si="129"/>
        <v>#DIV/0!</v>
      </c>
      <c r="X504" s="324" t="e">
        <f t="shared" si="130"/>
        <v>#DIV/0!</v>
      </c>
      <c r="Y504" s="324" t="e">
        <f t="shared" si="131"/>
        <v>#NAME?</v>
      </c>
    </row>
    <row r="505" spans="1:25" x14ac:dyDescent="0.2">
      <c r="A505" s="327">
        <f t="shared" si="118"/>
        <v>499</v>
      </c>
      <c r="L505" s="347" t="e">
        <f t="shared" si="119"/>
        <v>#DIV/0!</v>
      </c>
      <c r="M505" s="328" t="e">
        <f t="shared" si="120"/>
        <v>#DIV/0!</v>
      </c>
      <c r="N505" s="328" t="e">
        <f t="shared" si="121"/>
        <v>#DIV/0!</v>
      </c>
      <c r="O505" s="328" t="e">
        <f t="shared" si="122"/>
        <v>#DIV/0!</v>
      </c>
      <c r="P505" s="328" t="e">
        <f t="shared" si="123"/>
        <v>#DIV/0!</v>
      </c>
      <c r="Q505" s="328" t="e">
        <f t="shared" si="124"/>
        <v>#DIV/0!</v>
      </c>
      <c r="R505" s="328" t="e">
        <f t="shared" si="125"/>
        <v>#DIV/0!</v>
      </c>
      <c r="S505" s="328" t="e">
        <f t="shared" si="126"/>
        <v>#DIV/0!</v>
      </c>
      <c r="T505" s="328" t="e">
        <f t="shared" si="127"/>
        <v>#DIV/0!</v>
      </c>
      <c r="U505" s="328" t="e">
        <f t="shared" si="128"/>
        <v>#DIV/0!</v>
      </c>
      <c r="V505" s="347" t="e">
        <f t="array" ref="V505">MMULT(MMULT(L505:U505,qinvR_),TRANSPOSE(L505:U505))</f>
        <v>#NAME?</v>
      </c>
      <c r="W505" s="328" t="e">
        <f t="shared" si="129"/>
        <v>#DIV/0!</v>
      </c>
      <c r="X505" s="324" t="e">
        <f t="shared" si="130"/>
        <v>#DIV/0!</v>
      </c>
      <c r="Y505" s="324" t="e">
        <f t="shared" si="131"/>
        <v>#NAME?</v>
      </c>
    </row>
    <row r="506" spans="1:25" x14ac:dyDescent="0.2">
      <c r="A506" s="327">
        <f t="shared" si="118"/>
        <v>500</v>
      </c>
      <c r="L506" s="347" t="e">
        <f t="shared" si="119"/>
        <v>#DIV/0!</v>
      </c>
      <c r="M506" s="328" t="e">
        <f t="shared" si="120"/>
        <v>#DIV/0!</v>
      </c>
      <c r="N506" s="328" t="e">
        <f t="shared" si="121"/>
        <v>#DIV/0!</v>
      </c>
      <c r="O506" s="328" t="e">
        <f t="shared" si="122"/>
        <v>#DIV/0!</v>
      </c>
      <c r="P506" s="328" t="e">
        <f t="shared" si="123"/>
        <v>#DIV/0!</v>
      </c>
      <c r="Q506" s="328" t="e">
        <f t="shared" si="124"/>
        <v>#DIV/0!</v>
      </c>
      <c r="R506" s="328" t="e">
        <f t="shared" si="125"/>
        <v>#DIV/0!</v>
      </c>
      <c r="S506" s="328" t="e">
        <f t="shared" si="126"/>
        <v>#DIV/0!</v>
      </c>
      <c r="T506" s="328" t="e">
        <f t="shared" si="127"/>
        <v>#DIV/0!</v>
      </c>
      <c r="U506" s="328" t="e">
        <f t="shared" si="128"/>
        <v>#DIV/0!</v>
      </c>
      <c r="V506" s="347" t="e">
        <f t="array" ref="V506">MMULT(MMULT(L506:U506,qinvR_),TRANSPOSE(L506:U506))</f>
        <v>#NAME?</v>
      </c>
      <c r="W506" s="328" t="e">
        <f t="shared" si="129"/>
        <v>#DIV/0!</v>
      </c>
      <c r="X506" s="324" t="e">
        <f t="shared" si="130"/>
        <v>#DIV/0!</v>
      </c>
      <c r="Y506" s="324" t="e">
        <f t="shared" si="131"/>
        <v>#NAME?</v>
      </c>
    </row>
    <row r="507" spans="1:25" x14ac:dyDescent="0.2">
      <c r="A507" s="70"/>
    </row>
    <row r="508" spans="1:25" x14ac:dyDescent="0.2">
      <c r="A508" s="70"/>
    </row>
    <row r="509" spans="1:25" x14ac:dyDescent="0.2">
      <c r="A509" s="70"/>
    </row>
    <row r="510" spans="1:25" x14ac:dyDescent="0.2">
      <c r="A510" s="70"/>
    </row>
    <row r="511" spans="1:25" x14ac:dyDescent="0.2">
      <c r="A511" s="70"/>
    </row>
    <row r="512" spans="1:25" x14ac:dyDescent="0.2">
      <c r="A512" s="70"/>
    </row>
    <row r="513" spans="1:1" x14ac:dyDescent="0.2">
      <c r="A513" s="70"/>
    </row>
    <row r="514" spans="1:1" x14ac:dyDescent="0.2">
      <c r="A514" s="70"/>
    </row>
    <row r="515" spans="1:1" x14ac:dyDescent="0.2">
      <c r="A515" s="70"/>
    </row>
    <row r="516" spans="1:1" x14ac:dyDescent="0.2">
      <c r="A516" s="70"/>
    </row>
    <row r="517" spans="1:1" x14ac:dyDescent="0.2">
      <c r="A517" s="70"/>
    </row>
    <row r="518" spans="1:1" x14ac:dyDescent="0.2">
      <c r="A518" s="70"/>
    </row>
    <row r="519" spans="1:1" x14ac:dyDescent="0.2">
      <c r="A519" s="70"/>
    </row>
    <row r="520" spans="1:1" x14ac:dyDescent="0.2">
      <c r="A520" s="70"/>
    </row>
    <row r="521" spans="1:1" x14ac:dyDescent="0.2">
      <c r="A521" s="70"/>
    </row>
    <row r="522" spans="1:1" x14ac:dyDescent="0.2">
      <c r="A522" s="70"/>
    </row>
    <row r="523" spans="1:1" x14ac:dyDescent="0.2">
      <c r="A523" s="70"/>
    </row>
    <row r="524" spans="1:1" x14ac:dyDescent="0.2">
      <c r="A524" s="70"/>
    </row>
    <row r="525" spans="1:1" x14ac:dyDescent="0.2">
      <c r="A525" s="70"/>
    </row>
    <row r="526" spans="1:1" x14ac:dyDescent="0.2">
      <c r="A526" s="70"/>
    </row>
    <row r="527" spans="1:1" x14ac:dyDescent="0.2">
      <c r="A527" s="70"/>
    </row>
    <row r="528" spans="1:1" x14ac:dyDescent="0.2">
      <c r="A528" s="70"/>
    </row>
    <row r="529" spans="1:1" x14ac:dyDescent="0.2">
      <c r="A529" s="70"/>
    </row>
    <row r="530" spans="1:1" x14ac:dyDescent="0.2">
      <c r="A530" s="70"/>
    </row>
    <row r="531" spans="1:1" x14ac:dyDescent="0.2">
      <c r="A531" s="70"/>
    </row>
    <row r="532" spans="1:1" x14ac:dyDescent="0.2">
      <c r="A532" s="70"/>
    </row>
    <row r="533" spans="1:1" x14ac:dyDescent="0.2">
      <c r="A533" s="70"/>
    </row>
    <row r="534" spans="1:1" x14ac:dyDescent="0.2">
      <c r="A534" s="70"/>
    </row>
    <row r="535" spans="1:1" x14ac:dyDescent="0.2">
      <c r="A535" s="70"/>
    </row>
    <row r="536" spans="1:1" x14ac:dyDescent="0.2">
      <c r="A536" s="70"/>
    </row>
    <row r="537" spans="1:1" x14ac:dyDescent="0.2">
      <c r="A537" s="70"/>
    </row>
    <row r="538" spans="1:1" x14ac:dyDescent="0.2">
      <c r="A538" s="70"/>
    </row>
    <row r="539" spans="1:1" x14ac:dyDescent="0.2">
      <c r="A539" s="70"/>
    </row>
    <row r="540" spans="1:1" x14ac:dyDescent="0.2">
      <c r="A540" s="70"/>
    </row>
    <row r="541" spans="1:1" x14ac:dyDescent="0.2">
      <c r="A541" s="70"/>
    </row>
    <row r="542" spans="1:1" x14ac:dyDescent="0.2">
      <c r="A542" s="70"/>
    </row>
    <row r="543" spans="1:1" x14ac:dyDescent="0.2">
      <c r="A543" s="70"/>
    </row>
    <row r="544" spans="1:1" x14ac:dyDescent="0.2">
      <c r="A544" s="70"/>
    </row>
    <row r="545" spans="1:1" x14ac:dyDescent="0.2">
      <c r="A545" s="70"/>
    </row>
    <row r="546" spans="1:1" x14ac:dyDescent="0.2">
      <c r="A546" s="70"/>
    </row>
    <row r="547" spans="1:1" x14ac:dyDescent="0.2">
      <c r="A547" s="70"/>
    </row>
    <row r="548" spans="1:1" x14ac:dyDescent="0.2">
      <c r="A548" s="70"/>
    </row>
    <row r="549" spans="1:1" x14ac:dyDescent="0.2">
      <c r="A549" s="70"/>
    </row>
    <row r="550" spans="1:1" x14ac:dyDescent="0.2">
      <c r="A550" s="70"/>
    </row>
    <row r="551" spans="1:1" x14ac:dyDescent="0.2">
      <c r="A551" s="70"/>
    </row>
    <row r="552" spans="1:1" x14ac:dyDescent="0.2">
      <c r="A552" s="70"/>
    </row>
    <row r="553" spans="1:1" x14ac:dyDescent="0.2">
      <c r="A553" s="70"/>
    </row>
    <row r="554" spans="1:1" x14ac:dyDescent="0.2">
      <c r="A554" s="70"/>
    </row>
    <row r="555" spans="1:1" x14ac:dyDescent="0.2">
      <c r="A555" s="70"/>
    </row>
    <row r="556" spans="1:1" x14ac:dyDescent="0.2">
      <c r="A556" s="70"/>
    </row>
    <row r="557" spans="1:1" x14ac:dyDescent="0.2">
      <c r="A557" s="70"/>
    </row>
    <row r="558" spans="1:1" x14ac:dyDescent="0.2">
      <c r="A558" s="70"/>
    </row>
    <row r="559" spans="1:1" x14ac:dyDescent="0.2">
      <c r="A559" s="70"/>
    </row>
    <row r="560" spans="1:1" x14ac:dyDescent="0.2">
      <c r="A560" s="70"/>
    </row>
    <row r="561" spans="1:1" x14ac:dyDescent="0.2">
      <c r="A561" s="70"/>
    </row>
    <row r="562" spans="1:1" x14ac:dyDescent="0.2">
      <c r="A562" s="70"/>
    </row>
    <row r="563" spans="1:1" x14ac:dyDescent="0.2">
      <c r="A563" s="70"/>
    </row>
    <row r="564" spans="1:1" x14ac:dyDescent="0.2">
      <c r="A564" s="70"/>
    </row>
    <row r="565" spans="1:1" x14ac:dyDescent="0.2">
      <c r="A565" s="70"/>
    </row>
    <row r="566" spans="1:1" x14ac:dyDescent="0.2">
      <c r="A566" s="70"/>
    </row>
    <row r="567" spans="1:1" x14ac:dyDescent="0.2">
      <c r="A567" s="70"/>
    </row>
    <row r="568" spans="1:1" x14ac:dyDescent="0.2">
      <c r="A568" s="70"/>
    </row>
    <row r="569" spans="1:1" x14ac:dyDescent="0.2">
      <c r="A569" s="70"/>
    </row>
    <row r="570" spans="1:1" x14ac:dyDescent="0.2">
      <c r="A570" s="70"/>
    </row>
    <row r="571" spans="1:1" x14ac:dyDescent="0.2">
      <c r="A571" s="70"/>
    </row>
    <row r="572" spans="1:1" x14ac:dyDescent="0.2">
      <c r="A572" s="70"/>
    </row>
    <row r="573" spans="1:1" x14ac:dyDescent="0.2">
      <c r="A573" s="70"/>
    </row>
    <row r="574" spans="1:1" x14ac:dyDescent="0.2">
      <c r="A574" s="70"/>
    </row>
    <row r="575" spans="1:1" x14ac:dyDescent="0.2">
      <c r="A575" s="70"/>
    </row>
    <row r="576" spans="1:1" x14ac:dyDescent="0.2">
      <c r="A576" s="70"/>
    </row>
    <row r="577" spans="1:1" x14ac:dyDescent="0.2">
      <c r="A577" s="70"/>
    </row>
    <row r="578" spans="1:1" x14ac:dyDescent="0.2">
      <c r="A578" s="70"/>
    </row>
    <row r="579" spans="1:1" x14ac:dyDescent="0.2">
      <c r="A579" s="70"/>
    </row>
    <row r="580" spans="1:1" x14ac:dyDescent="0.2">
      <c r="A580" s="70"/>
    </row>
    <row r="581" spans="1:1" x14ac:dyDescent="0.2">
      <c r="A581" s="70"/>
    </row>
    <row r="582" spans="1:1" x14ac:dyDescent="0.2">
      <c r="A582" s="70"/>
    </row>
    <row r="583" spans="1:1" x14ac:dyDescent="0.2">
      <c r="A583" s="70"/>
    </row>
    <row r="584" spans="1:1" x14ac:dyDescent="0.2">
      <c r="A584" s="70"/>
    </row>
    <row r="585" spans="1:1" x14ac:dyDescent="0.2">
      <c r="A585" s="70"/>
    </row>
    <row r="586" spans="1:1" x14ac:dyDescent="0.2">
      <c r="A586" s="70"/>
    </row>
    <row r="587" spans="1:1" x14ac:dyDescent="0.2">
      <c r="A587" s="70"/>
    </row>
    <row r="588" spans="1:1" x14ac:dyDescent="0.2">
      <c r="A588" s="70"/>
    </row>
    <row r="589" spans="1:1" x14ac:dyDescent="0.2">
      <c r="A589" s="70"/>
    </row>
    <row r="590" spans="1:1" x14ac:dyDescent="0.2">
      <c r="A590" s="70"/>
    </row>
    <row r="591" spans="1:1" x14ac:dyDescent="0.2">
      <c r="A591" s="70"/>
    </row>
    <row r="592" spans="1:1" x14ac:dyDescent="0.2">
      <c r="A592" s="70"/>
    </row>
    <row r="593" spans="1:1" x14ac:dyDescent="0.2">
      <c r="A593" s="70"/>
    </row>
    <row r="594" spans="1:1" x14ac:dyDescent="0.2">
      <c r="A594" s="70"/>
    </row>
    <row r="595" spans="1:1" x14ac:dyDescent="0.2">
      <c r="A595" s="70"/>
    </row>
    <row r="596" spans="1:1" x14ac:dyDescent="0.2">
      <c r="A596" s="70"/>
    </row>
    <row r="597" spans="1:1" x14ac:dyDescent="0.2">
      <c r="A597" s="70"/>
    </row>
    <row r="598" spans="1:1" x14ac:dyDescent="0.2">
      <c r="A598" s="70"/>
    </row>
    <row r="599" spans="1:1" x14ac:dyDescent="0.2">
      <c r="A599" s="70"/>
    </row>
    <row r="600" spans="1:1" x14ac:dyDescent="0.2">
      <c r="A600" s="70"/>
    </row>
    <row r="601" spans="1:1" x14ac:dyDescent="0.2">
      <c r="A601" s="70"/>
    </row>
    <row r="602" spans="1:1" x14ac:dyDescent="0.2">
      <c r="A602" s="70"/>
    </row>
    <row r="603" spans="1:1" x14ac:dyDescent="0.2">
      <c r="A603" s="70"/>
    </row>
    <row r="604" spans="1:1" x14ac:dyDescent="0.2">
      <c r="A604" s="70"/>
    </row>
    <row r="605" spans="1:1" x14ac:dyDescent="0.2">
      <c r="A605" s="70"/>
    </row>
    <row r="606" spans="1:1" x14ac:dyDescent="0.2">
      <c r="A606" s="70"/>
    </row>
    <row r="607" spans="1:1" x14ac:dyDescent="0.2">
      <c r="A607" s="70"/>
    </row>
    <row r="608" spans="1:1" x14ac:dyDescent="0.2">
      <c r="A608" s="70"/>
    </row>
    <row r="609" spans="1:1" x14ac:dyDescent="0.2">
      <c r="A609" s="70"/>
    </row>
    <row r="610" spans="1:1" x14ac:dyDescent="0.2">
      <c r="A610" s="70"/>
    </row>
    <row r="611" spans="1:1" x14ac:dyDescent="0.2">
      <c r="A611" s="70"/>
    </row>
    <row r="612" spans="1:1" x14ac:dyDescent="0.2">
      <c r="A612" s="70"/>
    </row>
    <row r="613" spans="1:1" x14ac:dyDescent="0.2">
      <c r="A613" s="70"/>
    </row>
    <row r="614" spans="1:1" x14ac:dyDescent="0.2">
      <c r="A614" s="70"/>
    </row>
    <row r="615" spans="1:1" x14ac:dyDescent="0.2">
      <c r="A615" s="70"/>
    </row>
    <row r="616" spans="1:1" x14ac:dyDescent="0.2">
      <c r="A616" s="70"/>
    </row>
    <row r="617" spans="1:1" x14ac:dyDescent="0.2">
      <c r="A617" s="70"/>
    </row>
    <row r="618" spans="1:1" x14ac:dyDescent="0.2">
      <c r="A618" s="70"/>
    </row>
    <row r="619" spans="1:1" x14ac:dyDescent="0.2">
      <c r="A619" s="70"/>
    </row>
    <row r="620" spans="1:1" x14ac:dyDescent="0.2">
      <c r="A620" s="70"/>
    </row>
    <row r="621" spans="1:1" x14ac:dyDescent="0.2">
      <c r="A621" s="70"/>
    </row>
    <row r="622" spans="1:1" x14ac:dyDescent="0.2">
      <c r="A622" s="70"/>
    </row>
    <row r="623" spans="1:1" x14ac:dyDescent="0.2">
      <c r="A623" s="70"/>
    </row>
    <row r="624" spans="1:1" x14ac:dyDescent="0.2">
      <c r="A624" s="70"/>
    </row>
    <row r="625" spans="1:1" x14ac:dyDescent="0.2">
      <c r="A625" s="70"/>
    </row>
    <row r="626" spans="1:1" x14ac:dyDescent="0.2">
      <c r="A626" s="70"/>
    </row>
    <row r="627" spans="1:1" x14ac:dyDescent="0.2">
      <c r="A627" s="70"/>
    </row>
    <row r="628" spans="1:1" x14ac:dyDescent="0.2">
      <c r="A628" s="70"/>
    </row>
    <row r="629" spans="1:1" x14ac:dyDescent="0.2">
      <c r="A629" s="70"/>
    </row>
    <row r="630" spans="1:1" x14ac:dyDescent="0.2">
      <c r="A630" s="70"/>
    </row>
    <row r="631" spans="1:1" x14ac:dyDescent="0.2">
      <c r="A631" s="70"/>
    </row>
    <row r="632" spans="1:1" x14ac:dyDescent="0.2">
      <c r="A632" s="70"/>
    </row>
    <row r="633" spans="1:1" x14ac:dyDescent="0.2">
      <c r="A633" s="70"/>
    </row>
    <row r="634" spans="1:1" x14ac:dyDescent="0.2">
      <c r="A634" s="70"/>
    </row>
    <row r="635" spans="1:1" x14ac:dyDescent="0.2">
      <c r="A635" s="70"/>
    </row>
    <row r="636" spans="1:1" x14ac:dyDescent="0.2">
      <c r="A636" s="70"/>
    </row>
    <row r="637" spans="1:1" x14ac:dyDescent="0.2">
      <c r="A637" s="70"/>
    </row>
    <row r="638" spans="1:1" x14ac:dyDescent="0.2">
      <c r="A638" s="70"/>
    </row>
    <row r="639" spans="1:1" x14ac:dyDescent="0.2">
      <c r="A639" s="70"/>
    </row>
    <row r="640" spans="1:1" x14ac:dyDescent="0.2">
      <c r="A640" s="70"/>
    </row>
    <row r="641" spans="1:1" x14ac:dyDescent="0.2">
      <c r="A641" s="70"/>
    </row>
    <row r="642" spans="1:1" x14ac:dyDescent="0.2">
      <c r="A642" s="70"/>
    </row>
    <row r="643" spans="1:1" x14ac:dyDescent="0.2">
      <c r="A643" s="70"/>
    </row>
    <row r="644" spans="1:1" x14ac:dyDescent="0.2">
      <c r="A644" s="70"/>
    </row>
    <row r="645" spans="1:1" x14ac:dyDescent="0.2">
      <c r="A645" s="70"/>
    </row>
    <row r="646" spans="1:1" x14ac:dyDescent="0.2">
      <c r="A646" s="70"/>
    </row>
    <row r="647" spans="1:1" x14ac:dyDescent="0.2">
      <c r="A647" s="70"/>
    </row>
    <row r="648" spans="1:1" x14ac:dyDescent="0.2">
      <c r="A648" s="70"/>
    </row>
    <row r="649" spans="1:1" x14ac:dyDescent="0.2">
      <c r="A649" s="70"/>
    </row>
    <row r="650" spans="1:1" x14ac:dyDescent="0.2">
      <c r="A650" s="70"/>
    </row>
    <row r="651" spans="1:1" x14ac:dyDescent="0.2">
      <c r="A651" s="70"/>
    </row>
    <row r="652" spans="1:1" x14ac:dyDescent="0.2">
      <c r="A652" s="70"/>
    </row>
    <row r="653" spans="1:1" x14ac:dyDescent="0.2">
      <c r="A653" s="70"/>
    </row>
    <row r="654" spans="1:1" x14ac:dyDescent="0.2">
      <c r="A654" s="70"/>
    </row>
    <row r="655" spans="1:1" x14ac:dyDescent="0.2">
      <c r="A655" s="70"/>
    </row>
    <row r="656" spans="1:1" x14ac:dyDescent="0.2">
      <c r="A656" s="70"/>
    </row>
    <row r="657" spans="1:1" x14ac:dyDescent="0.2">
      <c r="A657" s="70"/>
    </row>
    <row r="658" spans="1:1" x14ac:dyDescent="0.2">
      <c r="A658" s="70"/>
    </row>
    <row r="659" spans="1:1" x14ac:dyDescent="0.2">
      <c r="A659" s="70"/>
    </row>
    <row r="660" spans="1:1" x14ac:dyDescent="0.2">
      <c r="A660" s="70"/>
    </row>
    <row r="661" spans="1:1" x14ac:dyDescent="0.2">
      <c r="A661" s="70"/>
    </row>
    <row r="662" spans="1:1" x14ac:dyDescent="0.2">
      <c r="A662" s="70"/>
    </row>
    <row r="663" spans="1:1" x14ac:dyDescent="0.2">
      <c r="A663" s="70"/>
    </row>
    <row r="664" spans="1:1" x14ac:dyDescent="0.2">
      <c r="A664" s="70"/>
    </row>
    <row r="665" spans="1:1" x14ac:dyDescent="0.2">
      <c r="A665" s="70"/>
    </row>
    <row r="666" spans="1:1" x14ac:dyDescent="0.2">
      <c r="A666" s="70"/>
    </row>
    <row r="667" spans="1:1" x14ac:dyDescent="0.2">
      <c r="A667" s="70"/>
    </row>
    <row r="668" spans="1:1" x14ac:dyDescent="0.2">
      <c r="A668" s="70"/>
    </row>
    <row r="669" spans="1:1" x14ac:dyDescent="0.2">
      <c r="A669" s="70"/>
    </row>
    <row r="670" spans="1:1" x14ac:dyDescent="0.2">
      <c r="A670" s="70"/>
    </row>
    <row r="671" spans="1:1" x14ac:dyDescent="0.2">
      <c r="A671" s="70"/>
    </row>
    <row r="672" spans="1:1" x14ac:dyDescent="0.2">
      <c r="A672" s="70"/>
    </row>
    <row r="673" spans="1:1" x14ac:dyDescent="0.2">
      <c r="A673" s="70"/>
    </row>
    <row r="674" spans="1:1" x14ac:dyDescent="0.2">
      <c r="A674" s="70"/>
    </row>
    <row r="675" spans="1:1" x14ac:dyDescent="0.2">
      <c r="A675" s="70"/>
    </row>
    <row r="676" spans="1:1" x14ac:dyDescent="0.2">
      <c r="A676" s="70"/>
    </row>
    <row r="677" spans="1:1" x14ac:dyDescent="0.2">
      <c r="A677" s="70"/>
    </row>
    <row r="678" spans="1:1" x14ac:dyDescent="0.2">
      <c r="A678" s="70"/>
    </row>
    <row r="679" spans="1:1" x14ac:dyDescent="0.2">
      <c r="A679" s="70"/>
    </row>
    <row r="680" spans="1:1" x14ac:dyDescent="0.2">
      <c r="A680" s="70"/>
    </row>
    <row r="681" spans="1:1" x14ac:dyDescent="0.2">
      <c r="A681" s="70"/>
    </row>
    <row r="682" spans="1:1" x14ac:dyDescent="0.2">
      <c r="A682" s="70"/>
    </row>
    <row r="683" spans="1:1" x14ac:dyDescent="0.2">
      <c r="A683" s="70"/>
    </row>
  </sheetData>
  <sortState xmlns:xlrd2="http://schemas.microsoft.com/office/spreadsheetml/2017/richdata2" ref="B7:Y36">
    <sortCondition ref="V7:V36"/>
  </sortState>
  <pageMargins left="0.78740157499999996" right="0.78740157499999996" top="0.984251969" bottom="0.984251969" header="0.4921259845" footer="0.4921259845"/>
  <pageSetup paperSize="9" orientation="portrait" horizontalDpi="1200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12289" r:id="rId4">
          <objectPr defaultSize="0" autoPict="0" r:id="rId5">
            <anchor moveWithCells="1">
              <from>
                <xdr:col>19</xdr:col>
                <xdr:colOff>533400</xdr:colOff>
                <xdr:row>3</xdr:row>
                <xdr:rowOff>47625</xdr:rowOff>
              </from>
              <to>
                <xdr:col>21</xdr:col>
                <xdr:colOff>485775</xdr:colOff>
                <xdr:row>4</xdr:row>
                <xdr:rowOff>152400</xdr:rowOff>
              </to>
            </anchor>
          </objectPr>
        </oleObject>
      </mc:Choice>
      <mc:Fallback>
        <oleObject shapeId="12289" r:id="rId4"/>
      </mc:Fallback>
    </mc:AlternateContent>
    <mc:AlternateContent xmlns:mc="http://schemas.openxmlformats.org/markup-compatibility/2006">
      <mc:Choice Requires="x14">
        <oleObject shapeId="12290" r:id="rId6">
          <objectPr defaultSize="0" autoPict="0" r:id="rId7">
            <anchor moveWithCells="1">
              <from>
                <xdr:col>34</xdr:col>
                <xdr:colOff>333375</xdr:colOff>
                <xdr:row>0</xdr:row>
                <xdr:rowOff>47625</xdr:rowOff>
              </from>
              <to>
                <xdr:col>38</xdr:col>
                <xdr:colOff>704850</xdr:colOff>
                <xdr:row>17</xdr:row>
                <xdr:rowOff>152400</xdr:rowOff>
              </to>
            </anchor>
          </objectPr>
        </oleObject>
      </mc:Choice>
      <mc:Fallback>
        <oleObject shapeId="12290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V822"/>
  <sheetViews>
    <sheetView zoomScale="80" zoomScaleNormal="80" workbookViewId="0">
      <selection activeCell="A6" sqref="A6:A7"/>
    </sheetView>
  </sheetViews>
  <sheetFormatPr baseColWidth="10" defaultRowHeight="15" x14ac:dyDescent="0.25"/>
  <cols>
    <col min="1" max="1" width="39.28515625" customWidth="1"/>
    <col min="4" max="4" width="13.42578125" customWidth="1"/>
    <col min="8" max="8" width="18" bestFit="1" customWidth="1"/>
    <col min="10" max="10" width="14.5703125" bestFit="1" customWidth="1"/>
    <col min="19" max="19" width="16.7109375" bestFit="1" customWidth="1"/>
  </cols>
  <sheetData>
    <row r="1" spans="1:42" ht="15.75" x14ac:dyDescent="0.25">
      <c r="A1" s="83" t="s">
        <v>30</v>
      </c>
      <c r="B1" s="84"/>
      <c r="C1" s="15"/>
      <c r="D1" s="15"/>
      <c r="E1" s="15"/>
      <c r="AF1" s="8" t="s">
        <v>31</v>
      </c>
      <c r="AG1" s="8"/>
      <c r="AH1" s="8"/>
    </row>
    <row r="2" spans="1:42" ht="15.75" x14ac:dyDescent="0.25">
      <c r="F2" s="83" t="s">
        <v>32</v>
      </c>
      <c r="G2" s="83"/>
      <c r="H2" s="83"/>
      <c r="I2" s="83"/>
      <c r="J2" s="83"/>
      <c r="K2" s="83"/>
      <c r="L2" s="83"/>
      <c r="M2" s="83"/>
      <c r="T2" s="83" t="s">
        <v>33</v>
      </c>
      <c r="U2" s="83"/>
      <c r="V2" s="83"/>
      <c r="W2" s="83"/>
      <c r="X2" s="83"/>
    </row>
    <row r="3" spans="1:42" ht="15.75" x14ac:dyDescent="0.25">
      <c r="A3" s="83" t="s">
        <v>34</v>
      </c>
      <c r="H3" s="16"/>
      <c r="I3" s="85" t="s">
        <v>35</v>
      </c>
      <c r="J3" s="85" t="s">
        <v>36</v>
      </c>
      <c r="K3" s="85" t="s">
        <v>37</v>
      </c>
      <c r="L3" s="85" t="s">
        <v>38</v>
      </c>
      <c r="M3" s="85" t="s">
        <v>39</v>
      </c>
      <c r="N3" s="85" t="s">
        <v>40</v>
      </c>
      <c r="O3" s="85" t="s">
        <v>41</v>
      </c>
      <c r="P3" s="85" t="s">
        <v>42</v>
      </c>
      <c r="Q3" s="85" t="s">
        <v>621</v>
      </c>
      <c r="R3" s="85" t="s">
        <v>622</v>
      </c>
      <c r="AF3" s="16"/>
      <c r="AG3" s="85" t="s">
        <v>43</v>
      </c>
      <c r="AH3" s="85" t="s">
        <v>44</v>
      </c>
      <c r="AI3" s="85" t="s">
        <v>45</v>
      </c>
      <c r="AJ3" s="85" t="s">
        <v>46</v>
      </c>
      <c r="AK3" s="85" t="s">
        <v>47</v>
      </c>
      <c r="AL3" s="85" t="s">
        <v>48</v>
      </c>
      <c r="AM3" s="85" t="s">
        <v>49</v>
      </c>
      <c r="AN3" s="85" t="s">
        <v>50</v>
      </c>
      <c r="AO3" s="85" t="s">
        <v>625</v>
      </c>
      <c r="AP3" s="85" t="s">
        <v>626</v>
      </c>
    </row>
    <row r="4" spans="1:42" x14ac:dyDescent="0.25">
      <c r="A4" s="135" t="s">
        <v>51</v>
      </c>
      <c r="H4" s="85" t="s">
        <v>52</v>
      </c>
      <c r="I4" s="135" t="e">
        <f>AVERAGE(I25:I568)</f>
        <v>#DIV/0!</v>
      </c>
      <c r="J4" s="135" t="e">
        <f t="shared" ref="J4:P4" si="0">AVERAGE(J25:J568)</f>
        <v>#DIV/0!</v>
      </c>
      <c r="K4" s="135" t="e">
        <f t="shared" si="0"/>
        <v>#DIV/0!</v>
      </c>
      <c r="L4" s="135" t="e">
        <f t="shared" si="0"/>
        <v>#DIV/0!</v>
      </c>
      <c r="M4" s="135" t="e">
        <f t="shared" si="0"/>
        <v>#DIV/0!</v>
      </c>
      <c r="N4" s="135" t="e">
        <f t="shared" si="0"/>
        <v>#DIV/0!</v>
      </c>
      <c r="O4" s="135" t="e">
        <f t="shared" si="0"/>
        <v>#DIV/0!</v>
      </c>
      <c r="P4" s="135" t="e">
        <f t="shared" si="0"/>
        <v>#DIV/0!</v>
      </c>
      <c r="Q4" s="135" t="e">
        <f>AVERAGE(Q25:Q568)</f>
        <v>#DIV/0!</v>
      </c>
      <c r="R4" s="135" t="e">
        <f t="shared" ref="R4" si="1">AVERAGE(R25:R568)</f>
        <v>#DIV/0!</v>
      </c>
      <c r="S4" s="116" t="s">
        <v>53</v>
      </c>
      <c r="T4" s="18"/>
      <c r="U4" s="18"/>
      <c r="V4" s="18"/>
      <c r="AF4" s="85" t="s">
        <v>52</v>
      </c>
      <c r="AG4" s="86" t="e">
        <f t="shared" ref="AG4:AN4" si="2">AVERAGE(AG25:AG226)</f>
        <v>#DIV/0!</v>
      </c>
      <c r="AH4" s="86" t="e">
        <f t="shared" si="2"/>
        <v>#DIV/0!</v>
      </c>
      <c r="AI4" s="86" t="e">
        <f t="shared" si="2"/>
        <v>#DIV/0!</v>
      </c>
      <c r="AJ4" s="86" t="e">
        <f t="shared" si="2"/>
        <v>#DIV/0!</v>
      </c>
      <c r="AK4" s="86" t="e">
        <f t="shared" si="2"/>
        <v>#DIV/0!</v>
      </c>
      <c r="AL4" s="86" t="e">
        <f t="shared" si="2"/>
        <v>#DIV/0!</v>
      </c>
      <c r="AM4" s="86" t="e">
        <f t="shared" si="2"/>
        <v>#DIV/0!</v>
      </c>
      <c r="AN4" s="86" t="e">
        <f t="shared" si="2"/>
        <v>#DIV/0!</v>
      </c>
      <c r="AO4" s="86" t="e">
        <f t="shared" ref="AO4:AP4" si="3">AVERAGE(AO25:AO226)</f>
        <v>#DIV/0!</v>
      </c>
      <c r="AP4" s="86" t="e">
        <f t="shared" si="3"/>
        <v>#DIV/0!</v>
      </c>
    </row>
    <row r="5" spans="1:42" x14ac:dyDescent="0.25">
      <c r="A5" s="27"/>
      <c r="B5" s="135" t="s">
        <v>54</v>
      </c>
      <c r="C5" s="135"/>
      <c r="D5" s="173" t="s">
        <v>2</v>
      </c>
      <c r="H5" s="85" t="s">
        <v>55</v>
      </c>
      <c r="I5" s="135" t="e">
        <f>_xlfn.STDEV.P(I25:I568)</f>
        <v>#DIV/0!</v>
      </c>
      <c r="J5" s="135" t="e">
        <f t="shared" ref="J5:P5" si="4">_xlfn.STDEV.P(J25:J568)</f>
        <v>#DIV/0!</v>
      </c>
      <c r="K5" s="135" t="e">
        <f t="shared" si="4"/>
        <v>#DIV/0!</v>
      </c>
      <c r="L5" s="135" t="e">
        <f t="shared" si="4"/>
        <v>#DIV/0!</v>
      </c>
      <c r="M5" s="135" t="e">
        <f t="shared" si="4"/>
        <v>#DIV/0!</v>
      </c>
      <c r="N5" s="135" t="e">
        <f t="shared" si="4"/>
        <v>#DIV/0!</v>
      </c>
      <c r="O5" s="135" t="e">
        <f t="shared" si="4"/>
        <v>#DIV/0!</v>
      </c>
      <c r="P5" s="135" t="e">
        <f t="shared" si="4"/>
        <v>#DIV/0!</v>
      </c>
      <c r="Q5" s="135" t="e">
        <f>_xlfn.STDEV.P(Q25:Q568)</f>
        <v>#DIV/0!</v>
      </c>
      <c r="R5" s="135" t="e">
        <f t="shared" ref="R5" si="5">_xlfn.STDEV.P(R25:R568)</f>
        <v>#DIV/0!</v>
      </c>
      <c r="AF5" s="85" t="s">
        <v>55</v>
      </c>
      <c r="AG5" s="87" t="e">
        <f t="shared" ref="AG5:AN5" si="6">_xlfn.STDEV.P(AG25:AG226)</f>
        <v>#DIV/0!</v>
      </c>
      <c r="AH5" s="87" t="e">
        <f t="shared" si="6"/>
        <v>#DIV/0!</v>
      </c>
      <c r="AI5" s="87" t="e">
        <f t="shared" si="6"/>
        <v>#DIV/0!</v>
      </c>
      <c r="AJ5" s="87" t="e">
        <f t="shared" si="6"/>
        <v>#DIV/0!</v>
      </c>
      <c r="AK5" s="87" t="e">
        <f t="shared" si="6"/>
        <v>#DIV/0!</v>
      </c>
      <c r="AL5" s="87" t="e">
        <f t="shared" si="6"/>
        <v>#DIV/0!</v>
      </c>
      <c r="AM5" s="87" t="e">
        <f t="shared" si="6"/>
        <v>#DIV/0!</v>
      </c>
      <c r="AN5" s="87" t="e">
        <f t="shared" si="6"/>
        <v>#DIV/0!</v>
      </c>
      <c r="AO5" s="87" t="e">
        <f t="shared" ref="AO5:AP5" si="7">_xlfn.STDEV.P(AO25:AO226)</f>
        <v>#DIV/0!</v>
      </c>
      <c r="AP5" s="87" t="e">
        <f t="shared" si="7"/>
        <v>#DIV/0!</v>
      </c>
    </row>
    <row r="6" spans="1:42" x14ac:dyDescent="0.25">
      <c r="A6" s="27"/>
      <c r="B6" s="85" t="s">
        <v>56</v>
      </c>
      <c r="C6" s="89">
        <f>COUNTIF($H$25:$H$460,D6)</f>
        <v>0</v>
      </c>
      <c r="D6" s="135"/>
      <c r="E6" s="188"/>
      <c r="F6" s="189" t="s">
        <v>57</v>
      </c>
      <c r="G6" s="188"/>
      <c r="H6" s="85" t="s">
        <v>353</v>
      </c>
      <c r="I6" t="e">
        <f>C624</f>
        <v>#NAME?</v>
      </c>
      <c r="J6" t="e">
        <f>D625</f>
        <v>#NAME?</v>
      </c>
      <c r="K6" t="e">
        <f>E626</f>
        <v>#NAME?</v>
      </c>
      <c r="L6" t="e">
        <f>F627</f>
        <v>#NAME?</v>
      </c>
      <c r="M6" t="e">
        <f>G628</f>
        <v>#NAME?</v>
      </c>
      <c r="N6" t="e">
        <f>H629</f>
        <v>#NAME?</v>
      </c>
      <c r="O6" t="e">
        <f>I630</f>
        <v>#NAME?</v>
      </c>
      <c r="P6" t="e">
        <f>J631</f>
        <v>#NAME?</v>
      </c>
      <c r="Q6" t="e">
        <f>K632</f>
        <v>#NAME?</v>
      </c>
      <c r="R6" t="e">
        <f>L633</f>
        <v>#NAME?</v>
      </c>
    </row>
    <row r="7" spans="1:42" x14ac:dyDescent="0.25">
      <c r="A7" s="27"/>
      <c r="B7" s="85" t="s">
        <v>58</v>
      </c>
      <c r="C7" s="89">
        <f>COUNTIF($H$25:$H$460,D7)</f>
        <v>0</v>
      </c>
      <c r="D7" s="135"/>
      <c r="E7" s="20"/>
      <c r="H7" s="85" t="s">
        <v>354</v>
      </c>
      <c r="I7" t="e">
        <f>SQRT(I6)</f>
        <v>#NAME?</v>
      </c>
      <c r="J7" t="e">
        <f t="shared" ref="J7:R7" si="8">SQRT(J6)</f>
        <v>#NAME?</v>
      </c>
      <c r="K7" t="e">
        <f t="shared" si="8"/>
        <v>#NAME?</v>
      </c>
      <c r="L7" t="e">
        <f t="shared" si="8"/>
        <v>#NAME?</v>
      </c>
      <c r="M7" t="e">
        <f t="shared" si="8"/>
        <v>#NAME?</v>
      </c>
      <c r="N7" t="e">
        <f t="shared" si="8"/>
        <v>#NAME?</v>
      </c>
      <c r="O7" t="e">
        <f t="shared" si="8"/>
        <v>#NAME?</v>
      </c>
      <c r="P7" t="e">
        <f t="shared" si="8"/>
        <v>#NAME?</v>
      </c>
      <c r="Q7" t="e">
        <f>SQRT(Q6)</f>
        <v>#NAME?</v>
      </c>
      <c r="R7" t="e">
        <f t="shared" si="8"/>
        <v>#NAME?</v>
      </c>
    </row>
    <row r="8" spans="1:42" x14ac:dyDescent="0.25">
      <c r="A8" s="27"/>
      <c r="B8" s="85" t="s">
        <v>59</v>
      </c>
      <c r="C8" s="89">
        <f>COUNTIF($H$25:$H$460,D8)</f>
        <v>0</v>
      </c>
      <c r="D8" s="135"/>
      <c r="E8" s="16"/>
    </row>
    <row r="9" spans="1:42" x14ac:dyDescent="0.25">
      <c r="B9" s="85" t="s">
        <v>61</v>
      </c>
      <c r="C9" s="89">
        <f>COUNTIF($H$25:$H$460,D9)</f>
        <v>0</v>
      </c>
      <c r="D9" s="135"/>
      <c r="E9" s="22"/>
      <c r="AG9" s="191" t="s">
        <v>62</v>
      </c>
      <c r="AH9" s="191"/>
      <c r="AI9" s="191"/>
    </row>
    <row r="10" spans="1:42" ht="15.75" x14ac:dyDescent="0.25">
      <c r="B10" s="85" t="s">
        <v>623</v>
      </c>
      <c r="C10" s="89">
        <f>COUNTIF($H$25:$H$460,D10)</f>
        <v>0</v>
      </c>
      <c r="D10" s="135"/>
      <c r="E10" s="22"/>
      <c r="F10" s="83" t="s">
        <v>60</v>
      </c>
      <c r="G10" s="83"/>
      <c r="H10" s="83"/>
      <c r="I10" s="83"/>
      <c r="J10" s="21"/>
      <c r="K10" s="21"/>
      <c r="AF10" s="85" t="s">
        <v>64</v>
      </c>
      <c r="AG10" t="e">
        <f>AVERAGEIF($AF$25:$AF$568,_gr1,AG$25:AG$568)</f>
        <v>#DIV/0!</v>
      </c>
      <c r="AH10" t="e">
        <f t="shared" ref="AH10:AP10" si="9">AVERAGEIF($AF$25:$AF$568,_gr1,AH$25:AH$568)</f>
        <v>#DIV/0!</v>
      </c>
      <c r="AI10" t="e">
        <f t="shared" si="9"/>
        <v>#DIV/0!</v>
      </c>
      <c r="AJ10" t="e">
        <f t="shared" si="9"/>
        <v>#DIV/0!</v>
      </c>
      <c r="AK10" t="e">
        <f t="shared" si="9"/>
        <v>#DIV/0!</v>
      </c>
      <c r="AL10" t="e">
        <f t="shared" si="9"/>
        <v>#DIV/0!</v>
      </c>
      <c r="AM10" t="e">
        <f t="shared" si="9"/>
        <v>#DIV/0!</v>
      </c>
      <c r="AN10" t="e">
        <f t="shared" si="9"/>
        <v>#DIV/0!</v>
      </c>
      <c r="AO10" t="e">
        <f t="shared" si="9"/>
        <v>#DIV/0!</v>
      </c>
      <c r="AP10" t="e">
        <f t="shared" si="9"/>
        <v>#DIV/0!</v>
      </c>
    </row>
    <row r="11" spans="1:42" x14ac:dyDescent="0.25">
      <c r="I11" s="19" t="s">
        <v>62</v>
      </c>
      <c r="J11" s="19"/>
      <c r="K11" s="19"/>
      <c r="AF11" s="85" t="s">
        <v>68</v>
      </c>
      <c r="AG11" t="e">
        <f>AVERAGEIF($AF$25:$AF$568,_gr2,AG$25:AG$568)</f>
        <v>#DIV/0!</v>
      </c>
      <c r="AH11" t="e">
        <f t="shared" ref="AH11:AP11" si="10">AVERAGEIF($AF$25:$AF$568,_gr2,AH$25:AH$568)</f>
        <v>#DIV/0!</v>
      </c>
      <c r="AI11" t="e">
        <f t="shared" si="10"/>
        <v>#DIV/0!</v>
      </c>
      <c r="AJ11" t="e">
        <f t="shared" si="10"/>
        <v>#DIV/0!</v>
      </c>
      <c r="AK11" t="e">
        <f t="shared" si="10"/>
        <v>#DIV/0!</v>
      </c>
      <c r="AL11" t="e">
        <f t="shared" si="10"/>
        <v>#DIV/0!</v>
      </c>
      <c r="AM11" t="e">
        <f t="shared" si="10"/>
        <v>#DIV/0!</v>
      </c>
      <c r="AN11" t="e">
        <f t="shared" si="10"/>
        <v>#DIV/0!</v>
      </c>
      <c r="AO11" t="e">
        <f t="shared" si="10"/>
        <v>#DIV/0!</v>
      </c>
      <c r="AP11" t="e">
        <f t="shared" si="10"/>
        <v>#DIV/0!</v>
      </c>
    </row>
    <row r="12" spans="1:42" x14ac:dyDescent="0.25">
      <c r="B12" s="85" t="s">
        <v>65</v>
      </c>
      <c r="C12" s="90">
        <f>COUNT(I25:I460)</f>
        <v>0</v>
      </c>
      <c r="D12" s="135" t="s">
        <v>66</v>
      </c>
      <c r="E12" s="27"/>
      <c r="H12" s="85" t="s">
        <v>63</v>
      </c>
      <c r="I12" t="e">
        <f t="shared" ref="I12:R12" ca="1" si="11">AVERAGEIF($H$25:$I$568,gr_1,I$25:I$568)</f>
        <v>#DIV/0!</v>
      </c>
      <c r="J12" t="e">
        <f t="shared" ca="1" si="11"/>
        <v>#DIV/0!</v>
      </c>
      <c r="K12" t="e">
        <f t="shared" ca="1" si="11"/>
        <v>#DIV/0!</v>
      </c>
      <c r="L12" t="e">
        <f t="shared" ca="1" si="11"/>
        <v>#DIV/0!</v>
      </c>
      <c r="M12" t="e">
        <f t="shared" ca="1" si="11"/>
        <v>#DIV/0!</v>
      </c>
      <c r="N12" t="e">
        <f t="shared" ca="1" si="11"/>
        <v>#DIV/0!</v>
      </c>
      <c r="O12" t="e">
        <f t="shared" ca="1" si="11"/>
        <v>#DIV/0!</v>
      </c>
      <c r="P12" t="e">
        <f t="shared" ca="1" si="11"/>
        <v>#DIV/0!</v>
      </c>
      <c r="Q12" t="e">
        <f t="shared" ca="1" si="11"/>
        <v>#DIV/0!</v>
      </c>
      <c r="R12" t="e">
        <f t="shared" ca="1" si="11"/>
        <v>#DIV/0!</v>
      </c>
      <c r="AF12" s="85" t="s">
        <v>72</v>
      </c>
      <c r="AG12" t="e">
        <f>AVERAGEIF($AF$25:$AF$568,_gr3,AG$25:AG$568)</f>
        <v>#DIV/0!</v>
      </c>
      <c r="AH12" t="e">
        <f t="shared" ref="AH12:AP12" si="12">AVERAGEIF($AF$25:$AF$568,_gr3,AH$25:AH$568)</f>
        <v>#DIV/0!</v>
      </c>
      <c r="AI12" t="e">
        <f t="shared" si="12"/>
        <v>#DIV/0!</v>
      </c>
      <c r="AJ12" t="e">
        <f t="shared" si="12"/>
        <v>#DIV/0!</v>
      </c>
      <c r="AK12" t="e">
        <f t="shared" si="12"/>
        <v>#DIV/0!</v>
      </c>
      <c r="AL12" t="e">
        <f t="shared" si="12"/>
        <v>#DIV/0!</v>
      </c>
      <c r="AM12" t="e">
        <f t="shared" si="12"/>
        <v>#DIV/0!</v>
      </c>
      <c r="AN12" t="e">
        <f t="shared" si="12"/>
        <v>#DIV/0!</v>
      </c>
      <c r="AO12" t="e">
        <f t="shared" si="12"/>
        <v>#DIV/0!</v>
      </c>
      <c r="AP12" t="e">
        <f t="shared" si="12"/>
        <v>#DIV/0!</v>
      </c>
    </row>
    <row r="13" spans="1:42" x14ac:dyDescent="0.25">
      <c r="B13" s="85" t="s">
        <v>69</v>
      </c>
      <c r="C13" s="89">
        <f>COUNTA(D6:D9)</f>
        <v>0</v>
      </c>
      <c r="D13" s="135" t="s">
        <v>70</v>
      </c>
      <c r="E13" s="135"/>
      <c r="H13" s="85" t="s">
        <v>67</v>
      </c>
      <c r="I13" t="e">
        <f t="shared" ref="I13:R13" ca="1" si="13">AVERAGEIF($H$25:$I$568,gr_2,I$25:I$568)</f>
        <v>#DIV/0!</v>
      </c>
      <c r="J13" t="e">
        <f t="shared" ca="1" si="13"/>
        <v>#DIV/0!</v>
      </c>
      <c r="K13" t="e">
        <f t="shared" ca="1" si="13"/>
        <v>#DIV/0!</v>
      </c>
      <c r="L13" t="e">
        <f t="shared" ca="1" si="13"/>
        <v>#DIV/0!</v>
      </c>
      <c r="M13" t="e">
        <f t="shared" ca="1" si="13"/>
        <v>#DIV/0!</v>
      </c>
      <c r="N13" t="e">
        <f t="shared" ca="1" si="13"/>
        <v>#DIV/0!</v>
      </c>
      <c r="O13" t="e">
        <f t="shared" ca="1" si="13"/>
        <v>#DIV/0!</v>
      </c>
      <c r="P13" t="e">
        <f t="shared" ca="1" si="13"/>
        <v>#DIV/0!</v>
      </c>
      <c r="Q13" t="e">
        <f t="shared" ca="1" si="13"/>
        <v>#DIV/0!</v>
      </c>
      <c r="R13" t="e">
        <f t="shared" ca="1" si="13"/>
        <v>#DIV/0!</v>
      </c>
      <c r="AF13" s="85" t="s">
        <v>76</v>
      </c>
      <c r="AG13" t="e">
        <f>AVERAGEIF($AF$25:$AF$568,_gr4,AG$25:AG$568)</f>
        <v>#DIV/0!</v>
      </c>
      <c r="AH13" t="e">
        <f t="shared" ref="AH13:AP13" si="14">AVERAGEIF($AF$25:$AF$568,_gr4,AH$25:AH$568)</f>
        <v>#DIV/0!</v>
      </c>
      <c r="AI13" t="e">
        <f t="shared" si="14"/>
        <v>#DIV/0!</v>
      </c>
      <c r="AJ13" t="e">
        <f t="shared" si="14"/>
        <v>#DIV/0!</v>
      </c>
      <c r="AK13" t="e">
        <f t="shared" si="14"/>
        <v>#DIV/0!</v>
      </c>
      <c r="AL13" t="e">
        <f t="shared" si="14"/>
        <v>#DIV/0!</v>
      </c>
      <c r="AM13" t="e">
        <f t="shared" si="14"/>
        <v>#DIV/0!</v>
      </c>
      <c r="AN13" t="e">
        <f t="shared" si="14"/>
        <v>#DIV/0!</v>
      </c>
      <c r="AO13" t="e">
        <f t="shared" si="14"/>
        <v>#DIV/0!</v>
      </c>
      <c r="AP13" t="e">
        <f t="shared" si="14"/>
        <v>#DIV/0!</v>
      </c>
    </row>
    <row r="14" spans="1:42" x14ac:dyDescent="0.25">
      <c r="B14" s="85" t="s">
        <v>73</v>
      </c>
      <c r="C14" s="90">
        <f>COUNTA(I25:P25)</f>
        <v>0</v>
      </c>
      <c r="D14" s="135" t="s">
        <v>74</v>
      </c>
      <c r="E14" s="135"/>
      <c r="H14" s="85" t="s">
        <v>71</v>
      </c>
      <c r="I14" t="e">
        <f t="shared" ref="I14:R14" ca="1" si="15">AVERAGEIF($H$25:$I$568,gr_3,I$25:I$568)</f>
        <v>#DIV/0!</v>
      </c>
      <c r="J14" t="e">
        <f t="shared" ca="1" si="15"/>
        <v>#DIV/0!</v>
      </c>
      <c r="K14" t="e">
        <f t="shared" ca="1" si="15"/>
        <v>#DIV/0!</v>
      </c>
      <c r="L14" t="e">
        <f t="shared" ca="1" si="15"/>
        <v>#DIV/0!</v>
      </c>
      <c r="M14" t="e">
        <f t="shared" ca="1" si="15"/>
        <v>#DIV/0!</v>
      </c>
      <c r="N14" t="e">
        <f t="shared" ca="1" si="15"/>
        <v>#DIV/0!</v>
      </c>
      <c r="O14" t="e">
        <f t="shared" ca="1" si="15"/>
        <v>#DIV/0!</v>
      </c>
      <c r="P14" t="e">
        <f t="shared" ca="1" si="15"/>
        <v>#DIV/0!</v>
      </c>
      <c r="Q14" t="e">
        <f t="shared" ca="1" si="15"/>
        <v>#DIV/0!</v>
      </c>
      <c r="R14" t="e">
        <f t="shared" ca="1" si="15"/>
        <v>#DIV/0!</v>
      </c>
      <c r="AF14" s="85" t="s">
        <v>627</v>
      </c>
      <c r="AG14" t="e">
        <f>AVERAGEIF($AF$25:$AF$568,_gr5,AG$25:AG$568)</f>
        <v>#DIV/0!</v>
      </c>
      <c r="AH14" t="e">
        <f t="shared" ref="AH14:AP14" si="16">AVERAGEIF($AF$25:$AF$568,_gr5,AH$25:AH$568)</f>
        <v>#DIV/0!</v>
      </c>
      <c r="AI14" t="e">
        <f t="shared" si="16"/>
        <v>#DIV/0!</v>
      </c>
      <c r="AJ14" t="e">
        <f t="shared" si="16"/>
        <v>#DIV/0!</v>
      </c>
      <c r="AK14" t="e">
        <f t="shared" si="16"/>
        <v>#DIV/0!</v>
      </c>
      <c r="AL14" t="e">
        <f t="shared" si="16"/>
        <v>#DIV/0!</v>
      </c>
      <c r="AM14" t="e">
        <f t="shared" si="16"/>
        <v>#DIV/0!</v>
      </c>
      <c r="AN14" t="e">
        <f t="shared" si="16"/>
        <v>#DIV/0!</v>
      </c>
      <c r="AO14" t="e">
        <f t="shared" si="16"/>
        <v>#DIV/0!</v>
      </c>
      <c r="AP14" t="e">
        <f t="shared" si="16"/>
        <v>#DIV/0!</v>
      </c>
    </row>
    <row r="15" spans="1:42" x14ac:dyDescent="0.25">
      <c r="B15" s="85" t="s">
        <v>615</v>
      </c>
      <c r="C15" s="90">
        <f>N-k_</f>
        <v>0</v>
      </c>
      <c r="D15" s="135" t="s">
        <v>616</v>
      </c>
      <c r="E15" s="135"/>
      <c r="H15" s="85" t="s">
        <v>75</v>
      </c>
      <c r="I15" t="e">
        <f t="shared" ref="I15:R15" ca="1" si="17">AVERAGEIF($H$25:$I$568,gr_4,I$25:I$568)</f>
        <v>#DIV/0!</v>
      </c>
      <c r="J15" t="e">
        <f t="shared" ca="1" si="17"/>
        <v>#DIV/0!</v>
      </c>
      <c r="K15" t="e">
        <f t="shared" ca="1" si="17"/>
        <v>#DIV/0!</v>
      </c>
      <c r="L15" t="e">
        <f t="shared" ca="1" si="17"/>
        <v>#DIV/0!</v>
      </c>
      <c r="M15" t="e">
        <f t="shared" ca="1" si="17"/>
        <v>#DIV/0!</v>
      </c>
      <c r="N15" t="e">
        <f t="shared" ca="1" si="17"/>
        <v>#DIV/0!</v>
      </c>
      <c r="O15" t="e">
        <f t="shared" ca="1" si="17"/>
        <v>#DIV/0!</v>
      </c>
      <c r="P15" t="e">
        <f t="shared" ca="1" si="17"/>
        <v>#DIV/0!</v>
      </c>
      <c r="Q15" t="e">
        <f t="shared" ca="1" si="17"/>
        <v>#DIV/0!</v>
      </c>
      <c r="R15" t="e">
        <f t="shared" ca="1" si="17"/>
        <v>#DIV/0!</v>
      </c>
      <c r="AF15" s="23"/>
      <c r="AG15" s="20"/>
      <c r="AH15" s="20"/>
      <c r="AI15" s="20"/>
      <c r="AJ15" s="20"/>
      <c r="AK15" s="20"/>
      <c r="AL15" s="20"/>
    </row>
    <row r="16" spans="1:42" x14ac:dyDescent="0.25">
      <c r="B16" s="16"/>
      <c r="C16" s="25"/>
      <c r="D16" s="22"/>
      <c r="E16" s="22"/>
      <c r="H16" s="85" t="s">
        <v>624</v>
      </c>
      <c r="I16" s="20" t="e">
        <f t="shared" ref="I16:R16" ca="1" si="18">AVERAGEIF($H$25:$I$568,gr_5,I$25:I$568)</f>
        <v>#DIV/0!</v>
      </c>
      <c r="J16" s="20" t="e">
        <f t="shared" ca="1" si="18"/>
        <v>#DIV/0!</v>
      </c>
      <c r="K16" s="20" t="e">
        <f t="shared" ca="1" si="18"/>
        <v>#DIV/0!</v>
      </c>
      <c r="L16" s="20" t="e">
        <f t="shared" ca="1" si="18"/>
        <v>#DIV/0!</v>
      </c>
      <c r="M16" s="20" t="e">
        <f t="shared" ca="1" si="18"/>
        <v>#DIV/0!</v>
      </c>
      <c r="N16" s="20" t="e">
        <f t="shared" ca="1" si="18"/>
        <v>#DIV/0!</v>
      </c>
      <c r="O16" s="20" t="e">
        <f t="shared" ca="1" si="18"/>
        <v>#DIV/0!</v>
      </c>
      <c r="P16" s="20" t="e">
        <f t="shared" ca="1" si="18"/>
        <v>#DIV/0!</v>
      </c>
      <c r="Q16" s="20" t="e">
        <f t="shared" ca="1" si="18"/>
        <v>#DIV/0!</v>
      </c>
      <c r="R16" s="20" t="e">
        <f t="shared" ca="1" si="18"/>
        <v>#DIV/0!</v>
      </c>
    </row>
    <row r="17" spans="2:42" x14ac:dyDescent="0.25">
      <c r="B17" s="16"/>
      <c r="C17" s="25"/>
      <c r="D17" s="22"/>
      <c r="E17" s="22"/>
      <c r="H17" s="23"/>
      <c r="M17" s="20"/>
      <c r="N17" s="20"/>
      <c r="T17" s="116" t="s">
        <v>77</v>
      </c>
      <c r="U17" s="116"/>
      <c r="AG17" s="187" t="s">
        <v>78</v>
      </c>
      <c r="AH17" s="187"/>
    </row>
    <row r="18" spans="2:42" x14ac:dyDescent="0.25">
      <c r="B18" s="16"/>
      <c r="C18" s="25"/>
      <c r="D18" s="22"/>
      <c r="E18" s="22"/>
      <c r="I18" s="187" t="s">
        <v>629</v>
      </c>
      <c r="J18" s="187"/>
      <c r="K18" s="116"/>
      <c r="L18" s="116"/>
      <c r="M18" s="20"/>
    </row>
    <row r="19" spans="2:42" x14ac:dyDescent="0.25">
      <c r="B19" s="16"/>
      <c r="C19" s="25"/>
      <c r="D19" s="22"/>
      <c r="E19" s="22"/>
      <c r="I19" s="116" t="s">
        <v>628</v>
      </c>
      <c r="J19" s="116"/>
      <c r="K19" s="116"/>
      <c r="L19" s="116"/>
    </row>
    <row r="20" spans="2:42" x14ac:dyDescent="0.25">
      <c r="B20" s="16"/>
      <c r="C20" s="25"/>
      <c r="D20" s="22"/>
      <c r="E20" s="22"/>
    </row>
    <row r="21" spans="2:42" x14ac:dyDescent="0.25">
      <c r="B21" s="16"/>
      <c r="C21" s="25"/>
      <c r="D21" s="22"/>
      <c r="E21" s="22"/>
    </row>
    <row r="22" spans="2:42" x14ac:dyDescent="0.25">
      <c r="B22" s="190" t="s">
        <v>79</v>
      </c>
      <c r="C22" s="190"/>
      <c r="D22" s="190"/>
      <c r="E22" s="22"/>
      <c r="Q22" t="s">
        <v>80</v>
      </c>
      <c r="AG22" t="s">
        <v>724</v>
      </c>
    </row>
    <row r="23" spans="2:42" x14ac:dyDescent="0.25">
      <c r="B23" s="16"/>
      <c r="C23" s="25"/>
      <c r="D23" s="22"/>
      <c r="E23" s="22"/>
      <c r="G23" t="s">
        <v>81</v>
      </c>
      <c r="I23" s="116" t="s">
        <v>82</v>
      </c>
      <c r="J23" s="116"/>
      <c r="K23" s="116"/>
      <c r="S23" t="s">
        <v>83</v>
      </c>
      <c r="AE23" t="s">
        <v>84</v>
      </c>
    </row>
    <row r="24" spans="2:42" x14ac:dyDescent="0.25">
      <c r="B24" s="16"/>
      <c r="C24" s="25"/>
      <c r="D24" s="22"/>
      <c r="E24" s="22"/>
      <c r="G24" s="133" t="s">
        <v>9</v>
      </c>
      <c r="H24" s="133" t="s">
        <v>85</v>
      </c>
      <c r="I24" s="133" t="s">
        <v>35</v>
      </c>
      <c r="J24" s="133" t="s">
        <v>36</v>
      </c>
      <c r="K24" s="133" t="s">
        <v>37</v>
      </c>
      <c r="L24" s="133" t="s">
        <v>38</v>
      </c>
      <c r="M24" s="133" t="s">
        <v>39</v>
      </c>
      <c r="N24" s="133" t="s">
        <v>40</v>
      </c>
      <c r="O24" s="133" t="s">
        <v>41</v>
      </c>
      <c r="P24" s="133" t="s">
        <v>42</v>
      </c>
      <c r="Q24" s="133" t="s">
        <v>621</v>
      </c>
      <c r="R24" s="133" t="s">
        <v>622</v>
      </c>
      <c r="S24" s="133" t="s">
        <v>9</v>
      </c>
      <c r="T24" s="133" t="s">
        <v>10</v>
      </c>
      <c r="U24" s="133" t="s">
        <v>35</v>
      </c>
      <c r="V24" s="133" t="s">
        <v>36</v>
      </c>
      <c r="W24" s="133" t="s">
        <v>37</v>
      </c>
      <c r="X24" s="133" t="s">
        <v>38</v>
      </c>
      <c r="Y24" s="133" t="s">
        <v>39</v>
      </c>
      <c r="Z24" s="133" t="s">
        <v>40</v>
      </c>
      <c r="AA24" s="133" t="s">
        <v>41</v>
      </c>
      <c r="AB24" s="133" t="s">
        <v>42</v>
      </c>
      <c r="AC24" s="133" t="s">
        <v>621</v>
      </c>
      <c r="AD24" s="133" t="s">
        <v>622</v>
      </c>
      <c r="AE24" s="133" t="s">
        <v>9</v>
      </c>
      <c r="AF24" s="133" t="s">
        <v>10</v>
      </c>
      <c r="AG24" s="133" t="s">
        <v>43</v>
      </c>
      <c r="AH24" s="133" t="s">
        <v>44</v>
      </c>
      <c r="AI24" s="133" t="s">
        <v>45</v>
      </c>
      <c r="AJ24" s="133" t="s">
        <v>46</v>
      </c>
      <c r="AK24" s="133" t="s">
        <v>47</v>
      </c>
      <c r="AL24" s="133" t="s">
        <v>48</v>
      </c>
      <c r="AM24" s="133" t="s">
        <v>49</v>
      </c>
      <c r="AN24" s="133" t="s">
        <v>50</v>
      </c>
      <c r="AO24" s="133" t="s">
        <v>625</v>
      </c>
      <c r="AP24" s="133" t="s">
        <v>626</v>
      </c>
    </row>
    <row r="25" spans="2:42" x14ac:dyDescent="0.25">
      <c r="B25" s="16"/>
      <c r="C25" s="25"/>
      <c r="D25" s="22"/>
      <c r="E25" s="22"/>
      <c r="G25" s="88">
        <v>1</v>
      </c>
      <c r="H25" s="135"/>
      <c r="M25" s="28"/>
      <c r="N25" s="28"/>
      <c r="O25" s="27"/>
      <c r="P25" s="27"/>
      <c r="S25" s="88">
        <v>1</v>
      </c>
      <c r="T25" s="192">
        <f t="shared" ref="T25:T88" si="19">H25</f>
        <v>0</v>
      </c>
      <c r="U25" s="22" t="e">
        <f t="shared" ref="U25:U88" ca="1" si="20">IF($T$25:$T$568=gr_1,I$12,IF($T$25:$T$568=gr_2,I$13,IF($T$25:$T$568=gr_3,I$14,IF($T$25:$T$568=gr_4,I$15, IF($T$25:$T$568=gr_5,I$16)))))</f>
        <v>#DIV/0!</v>
      </c>
      <c r="V25" s="22" t="e">
        <f t="shared" ref="V25:V88" ca="1" si="21">IF($T$25:$T$568=gr_1,J$12,IF($T$25:$T$568=gr_2,J$13,IF($T$25:$T$568=gr_3,J$14,IF($T$25:$T$568=gr_4,J$15, IF($T$25:$T$568=gr_5,J$16)))))</f>
        <v>#DIV/0!</v>
      </c>
      <c r="W25" s="22" t="e">
        <f t="shared" ref="W25:W88" ca="1" si="22">IF($T$25:$T$568=gr_1,K$12,IF($T$25:$T$568=gr_2,K$13,IF($T$25:$T$568=gr_3,K$14,IF($T$25:$T$568=gr_4,K$15, IF($T$25:$T$568=gr_5,K$16)))))</f>
        <v>#DIV/0!</v>
      </c>
      <c r="X25" s="22" t="e">
        <f t="shared" ref="X25:X88" ca="1" si="23">IF($T$25:$T$568=gr_1,L$12,IF($T$25:$T$568=gr_2,L$13,IF($T$25:$T$568=gr_3,L$14,IF($T$25:$T$568=gr_4,L$15, IF($T$25:$T$568=gr_5,L$16)))))</f>
        <v>#DIV/0!</v>
      </c>
      <c r="Y25" s="22" t="e">
        <f t="shared" ref="Y25:Y88" ca="1" si="24">IF($T$25:$T$568=gr_1,M$12,IF($T$25:$T$568=gr_2,M$13,IF($T$25:$T$568=gr_3,M$14,IF($T$25:$T$568=gr_4,M$15, IF($T$25:$T$568=gr_5,M$16)))))</f>
        <v>#DIV/0!</v>
      </c>
      <c r="Z25" s="22" t="e">
        <f t="shared" ref="Z25:Z88" ca="1" si="25">IF($T$25:$T$568=gr_1,N$12,IF($T$25:$T$568=gr_2,N$13,IF($T$25:$T$568=gr_3,N$14,IF($T$25:$T$568=gr_4,N$15, IF($T$25:$T$568=gr_5,N$16)))))</f>
        <v>#DIV/0!</v>
      </c>
      <c r="AA25" s="22" t="e">
        <f t="shared" ref="AA25:AA88" ca="1" si="26">IF($T$25:$T$568=gr_1,O$12,IF($T$25:$T$568=gr_2,O$13,IF($T$25:$T$568=gr_3,O$14,IF($T$25:$T$568=gr_4,O$15, IF($T$25:$T$568=gr_5,O$16)))))</f>
        <v>#DIV/0!</v>
      </c>
      <c r="AB25" s="22" t="e">
        <f t="shared" ref="AB25:AB88" ca="1" si="27">IF($T$25:$T$568=gr_1,P$12,IF($T$25:$T$568=gr_2,P$13,IF($T$25:$T$568=gr_3,P$14,IF($T$25:$T$568=gr_4,P$15, IF($T$25:$T$568=gr_5,P$16)))))</f>
        <v>#DIV/0!</v>
      </c>
      <c r="AC25" s="22" t="e">
        <f t="shared" ref="AC25:AC88" ca="1" si="28">IF($T$25:$T$568=gr_1,Q$12,IF($T$25:$T$568=gr_2,Q$13,IF($T$25:$T$568=gr_3,Q$14,IF($T$25:$T$568=gr_4,Q$15, IF($T$25:$T$568=gr_5,Q$16)))))</f>
        <v>#DIV/0!</v>
      </c>
      <c r="AD25" s="22" t="e">
        <f t="shared" ref="AD25:AD88" ca="1" si="29">IF($T$25:$T$568=gr_1,R$12,IF($T$25:$T$568=gr_2,R$13,IF($T$25:$T$568=gr_3,R$14,IF($T$25:$T$568=gr_4,R$15, IF($T$25:$T$568=gr_5,R$16)))))</f>
        <v>#DIV/0!</v>
      </c>
      <c r="AE25" s="88">
        <v>1</v>
      </c>
      <c r="AF25" s="192">
        <f t="shared" ref="AF25:AF88" si="30">H25</f>
        <v>0</v>
      </c>
      <c r="AG25" s="22" t="e">
        <f>(I25-I$4)/I$7</f>
        <v>#DIV/0!</v>
      </c>
      <c r="AH25" s="22" t="e">
        <f t="shared" ref="AH25:AP25" si="31">(J25-J$4)/J$7</f>
        <v>#DIV/0!</v>
      </c>
      <c r="AI25" s="22" t="e">
        <f t="shared" si="31"/>
        <v>#DIV/0!</v>
      </c>
      <c r="AJ25" s="22" t="e">
        <f t="shared" si="31"/>
        <v>#DIV/0!</v>
      </c>
      <c r="AK25" s="22" t="e">
        <f t="shared" si="31"/>
        <v>#DIV/0!</v>
      </c>
      <c r="AL25" s="22" t="e">
        <f t="shared" si="31"/>
        <v>#DIV/0!</v>
      </c>
      <c r="AM25" s="22" t="e">
        <f t="shared" si="31"/>
        <v>#DIV/0!</v>
      </c>
      <c r="AN25" s="22" t="e">
        <f t="shared" si="31"/>
        <v>#DIV/0!</v>
      </c>
      <c r="AO25" s="22" t="e">
        <f t="shared" si="31"/>
        <v>#DIV/0!</v>
      </c>
      <c r="AP25" s="22" t="e">
        <f t="shared" si="31"/>
        <v>#DIV/0!</v>
      </c>
    </row>
    <row r="26" spans="2:42" x14ac:dyDescent="0.25">
      <c r="B26" s="16"/>
      <c r="C26" s="25"/>
      <c r="D26" s="22"/>
      <c r="E26" s="22"/>
      <c r="G26" s="88">
        <f t="shared" ref="G26:G89" si="32">G25+1</f>
        <v>2</v>
      </c>
      <c r="H26" s="135"/>
      <c r="M26" s="28"/>
      <c r="N26" s="28"/>
      <c r="O26" s="27"/>
      <c r="P26" s="27"/>
      <c r="S26" s="88">
        <f t="shared" ref="S26:S89" si="33">S25+1</f>
        <v>2</v>
      </c>
      <c r="T26" s="192">
        <f t="shared" si="19"/>
        <v>0</v>
      </c>
      <c r="U26" s="22" t="e">
        <f t="shared" ca="1" si="20"/>
        <v>#DIV/0!</v>
      </c>
      <c r="V26" s="22" t="e">
        <f t="shared" ca="1" si="21"/>
        <v>#DIV/0!</v>
      </c>
      <c r="W26" s="22" t="e">
        <f t="shared" ca="1" si="22"/>
        <v>#DIV/0!</v>
      </c>
      <c r="X26" s="22" t="e">
        <f t="shared" ca="1" si="23"/>
        <v>#DIV/0!</v>
      </c>
      <c r="Y26" s="22" t="e">
        <f t="shared" ca="1" si="24"/>
        <v>#DIV/0!</v>
      </c>
      <c r="Z26" s="22" t="e">
        <f t="shared" ca="1" si="25"/>
        <v>#DIV/0!</v>
      </c>
      <c r="AA26" s="22" t="e">
        <f t="shared" ca="1" si="26"/>
        <v>#DIV/0!</v>
      </c>
      <c r="AB26" s="22" t="e">
        <f t="shared" ca="1" si="27"/>
        <v>#DIV/0!</v>
      </c>
      <c r="AC26" s="22" t="e">
        <f t="shared" ca="1" si="28"/>
        <v>#DIV/0!</v>
      </c>
      <c r="AD26" s="22" t="e">
        <f t="shared" ca="1" si="29"/>
        <v>#DIV/0!</v>
      </c>
      <c r="AE26" s="88">
        <f t="shared" ref="AE26:AE89" si="34">AE25+1</f>
        <v>2</v>
      </c>
      <c r="AF26" s="192">
        <f t="shared" si="30"/>
        <v>0</v>
      </c>
      <c r="AG26" s="22" t="e">
        <f t="shared" ref="AG26:AG89" si="35">(I26-I$4)/I$7</f>
        <v>#DIV/0!</v>
      </c>
      <c r="AH26" s="22" t="e">
        <f t="shared" ref="AH26:AH89" si="36">(J26-J$4)/J$7</f>
        <v>#DIV/0!</v>
      </c>
      <c r="AI26" s="22" t="e">
        <f t="shared" ref="AI26:AI89" si="37">(K26-K$4)/K$7</f>
        <v>#DIV/0!</v>
      </c>
      <c r="AJ26" s="22" t="e">
        <f t="shared" ref="AJ26:AJ89" si="38">(L26-L$4)/L$7</f>
        <v>#DIV/0!</v>
      </c>
      <c r="AK26" s="22" t="e">
        <f t="shared" ref="AK26:AK89" si="39">(M26-M$4)/M$7</f>
        <v>#DIV/0!</v>
      </c>
      <c r="AL26" s="22" t="e">
        <f t="shared" ref="AL26:AL89" si="40">(N26-N$4)/N$7</f>
        <v>#DIV/0!</v>
      </c>
      <c r="AM26" s="22" t="e">
        <f t="shared" ref="AM26:AM89" si="41">(O26-O$4)/O$7</f>
        <v>#DIV/0!</v>
      </c>
      <c r="AN26" s="22" t="e">
        <f t="shared" ref="AN26:AN89" si="42">(P26-P$4)/P$7</f>
        <v>#DIV/0!</v>
      </c>
      <c r="AO26" s="22" t="e">
        <f t="shared" ref="AO26:AO89" si="43">(Q26-Q$4)/Q$7</f>
        <v>#DIV/0!</v>
      </c>
      <c r="AP26" s="22" t="e">
        <f t="shared" ref="AP26:AP89" si="44">(R26-R$4)/R$7</f>
        <v>#DIV/0!</v>
      </c>
    </row>
    <row r="27" spans="2:42" x14ac:dyDescent="0.25">
      <c r="B27" s="16"/>
      <c r="C27" s="25"/>
      <c r="D27" s="22"/>
      <c r="E27" s="22"/>
      <c r="G27" s="88">
        <f t="shared" si="32"/>
        <v>3</v>
      </c>
      <c r="H27" s="135"/>
      <c r="M27" s="28"/>
      <c r="N27" s="28"/>
      <c r="O27" s="27"/>
      <c r="P27" s="27"/>
      <c r="S27" s="88">
        <f t="shared" si="33"/>
        <v>3</v>
      </c>
      <c r="T27" s="192">
        <f t="shared" si="19"/>
        <v>0</v>
      </c>
      <c r="U27" s="22" t="e">
        <f t="shared" ca="1" si="20"/>
        <v>#DIV/0!</v>
      </c>
      <c r="V27" s="22" t="e">
        <f t="shared" ca="1" si="21"/>
        <v>#DIV/0!</v>
      </c>
      <c r="W27" s="22" t="e">
        <f t="shared" ca="1" si="22"/>
        <v>#DIV/0!</v>
      </c>
      <c r="X27" s="22" t="e">
        <f t="shared" ca="1" si="23"/>
        <v>#DIV/0!</v>
      </c>
      <c r="Y27" s="22" t="e">
        <f t="shared" ca="1" si="24"/>
        <v>#DIV/0!</v>
      </c>
      <c r="Z27" s="22" t="e">
        <f t="shared" ca="1" si="25"/>
        <v>#DIV/0!</v>
      </c>
      <c r="AA27" s="22" t="e">
        <f t="shared" ca="1" si="26"/>
        <v>#DIV/0!</v>
      </c>
      <c r="AB27" s="22" t="e">
        <f t="shared" ca="1" si="27"/>
        <v>#DIV/0!</v>
      </c>
      <c r="AC27" s="22" t="e">
        <f t="shared" ca="1" si="28"/>
        <v>#DIV/0!</v>
      </c>
      <c r="AD27" s="22" t="e">
        <f t="shared" ca="1" si="29"/>
        <v>#DIV/0!</v>
      </c>
      <c r="AE27" s="88">
        <f t="shared" si="34"/>
        <v>3</v>
      </c>
      <c r="AF27" s="192">
        <f t="shared" si="30"/>
        <v>0</v>
      </c>
      <c r="AG27" s="22" t="e">
        <f t="shared" si="35"/>
        <v>#DIV/0!</v>
      </c>
      <c r="AH27" s="22" t="e">
        <f t="shared" si="36"/>
        <v>#DIV/0!</v>
      </c>
      <c r="AI27" s="22" t="e">
        <f t="shared" si="37"/>
        <v>#DIV/0!</v>
      </c>
      <c r="AJ27" s="22" t="e">
        <f t="shared" si="38"/>
        <v>#DIV/0!</v>
      </c>
      <c r="AK27" s="22" t="e">
        <f t="shared" si="39"/>
        <v>#DIV/0!</v>
      </c>
      <c r="AL27" s="22" t="e">
        <f t="shared" si="40"/>
        <v>#DIV/0!</v>
      </c>
      <c r="AM27" s="22" t="e">
        <f t="shared" si="41"/>
        <v>#DIV/0!</v>
      </c>
      <c r="AN27" s="22" t="e">
        <f t="shared" si="42"/>
        <v>#DIV/0!</v>
      </c>
      <c r="AO27" s="22" t="e">
        <f t="shared" si="43"/>
        <v>#DIV/0!</v>
      </c>
      <c r="AP27" s="22" t="e">
        <f t="shared" si="44"/>
        <v>#DIV/0!</v>
      </c>
    </row>
    <row r="28" spans="2:42" x14ac:dyDescent="0.25">
      <c r="B28" s="16"/>
      <c r="C28" s="25"/>
      <c r="D28" s="22"/>
      <c r="E28" s="22"/>
      <c r="G28" s="88">
        <f t="shared" si="32"/>
        <v>4</v>
      </c>
      <c r="H28" s="135"/>
      <c r="M28" s="28"/>
      <c r="N28" s="28"/>
      <c r="O28" s="27"/>
      <c r="P28" s="27"/>
      <c r="S28" s="88">
        <f t="shared" si="33"/>
        <v>4</v>
      </c>
      <c r="T28" s="192">
        <f t="shared" si="19"/>
        <v>0</v>
      </c>
      <c r="U28" s="22" t="e">
        <f t="shared" ca="1" si="20"/>
        <v>#DIV/0!</v>
      </c>
      <c r="V28" s="22" t="e">
        <f t="shared" ca="1" si="21"/>
        <v>#DIV/0!</v>
      </c>
      <c r="W28" s="22" t="e">
        <f t="shared" ca="1" si="22"/>
        <v>#DIV/0!</v>
      </c>
      <c r="X28" s="22" t="e">
        <f t="shared" ca="1" si="23"/>
        <v>#DIV/0!</v>
      </c>
      <c r="Y28" s="22" t="e">
        <f t="shared" ca="1" si="24"/>
        <v>#DIV/0!</v>
      </c>
      <c r="Z28" s="22" t="e">
        <f t="shared" ca="1" si="25"/>
        <v>#DIV/0!</v>
      </c>
      <c r="AA28" s="22" t="e">
        <f t="shared" ca="1" si="26"/>
        <v>#DIV/0!</v>
      </c>
      <c r="AB28" s="22" t="e">
        <f t="shared" ca="1" si="27"/>
        <v>#DIV/0!</v>
      </c>
      <c r="AC28" s="22" t="e">
        <f t="shared" ca="1" si="28"/>
        <v>#DIV/0!</v>
      </c>
      <c r="AD28" s="22" t="e">
        <f t="shared" ca="1" si="29"/>
        <v>#DIV/0!</v>
      </c>
      <c r="AE28" s="88">
        <f t="shared" si="34"/>
        <v>4</v>
      </c>
      <c r="AF28" s="192">
        <f t="shared" si="30"/>
        <v>0</v>
      </c>
      <c r="AG28" s="22" t="e">
        <f t="shared" si="35"/>
        <v>#DIV/0!</v>
      </c>
      <c r="AH28" s="22" t="e">
        <f t="shared" si="36"/>
        <v>#DIV/0!</v>
      </c>
      <c r="AI28" s="22" t="e">
        <f t="shared" si="37"/>
        <v>#DIV/0!</v>
      </c>
      <c r="AJ28" s="22" t="e">
        <f t="shared" si="38"/>
        <v>#DIV/0!</v>
      </c>
      <c r="AK28" s="22" t="e">
        <f t="shared" si="39"/>
        <v>#DIV/0!</v>
      </c>
      <c r="AL28" s="22" t="e">
        <f t="shared" si="40"/>
        <v>#DIV/0!</v>
      </c>
      <c r="AM28" s="22" t="e">
        <f t="shared" si="41"/>
        <v>#DIV/0!</v>
      </c>
      <c r="AN28" s="22" t="e">
        <f t="shared" si="42"/>
        <v>#DIV/0!</v>
      </c>
      <c r="AO28" s="22" t="e">
        <f t="shared" si="43"/>
        <v>#DIV/0!</v>
      </c>
      <c r="AP28" s="22" t="e">
        <f t="shared" si="44"/>
        <v>#DIV/0!</v>
      </c>
    </row>
    <row r="29" spans="2:42" x14ac:dyDescent="0.25">
      <c r="B29" s="16"/>
      <c r="C29" s="25"/>
      <c r="D29" s="22"/>
      <c r="E29" s="22"/>
      <c r="G29" s="88">
        <f t="shared" si="32"/>
        <v>5</v>
      </c>
      <c r="H29" s="135"/>
      <c r="M29" s="28"/>
      <c r="N29" s="28"/>
      <c r="O29" s="27"/>
      <c r="P29" s="27"/>
      <c r="S29" s="88">
        <f t="shared" si="33"/>
        <v>5</v>
      </c>
      <c r="T29" s="192">
        <f t="shared" si="19"/>
        <v>0</v>
      </c>
      <c r="U29" s="22" t="e">
        <f t="shared" ca="1" si="20"/>
        <v>#DIV/0!</v>
      </c>
      <c r="V29" s="22" t="e">
        <f t="shared" ca="1" si="21"/>
        <v>#DIV/0!</v>
      </c>
      <c r="W29" s="22" t="e">
        <f t="shared" ca="1" si="22"/>
        <v>#DIV/0!</v>
      </c>
      <c r="X29" s="22" t="e">
        <f t="shared" ca="1" si="23"/>
        <v>#DIV/0!</v>
      </c>
      <c r="Y29" s="22" t="e">
        <f t="shared" ca="1" si="24"/>
        <v>#DIV/0!</v>
      </c>
      <c r="Z29" s="22" t="e">
        <f t="shared" ca="1" si="25"/>
        <v>#DIV/0!</v>
      </c>
      <c r="AA29" s="22" t="e">
        <f t="shared" ca="1" si="26"/>
        <v>#DIV/0!</v>
      </c>
      <c r="AB29" s="22" t="e">
        <f t="shared" ca="1" si="27"/>
        <v>#DIV/0!</v>
      </c>
      <c r="AC29" s="22" t="e">
        <f t="shared" ca="1" si="28"/>
        <v>#DIV/0!</v>
      </c>
      <c r="AD29" s="22" t="e">
        <f t="shared" ca="1" si="29"/>
        <v>#DIV/0!</v>
      </c>
      <c r="AE29" s="88">
        <f t="shared" si="34"/>
        <v>5</v>
      </c>
      <c r="AF29" s="192">
        <f t="shared" si="30"/>
        <v>0</v>
      </c>
      <c r="AG29" s="22" t="e">
        <f t="shared" si="35"/>
        <v>#DIV/0!</v>
      </c>
      <c r="AH29" s="22" t="e">
        <f t="shared" si="36"/>
        <v>#DIV/0!</v>
      </c>
      <c r="AI29" s="22" t="e">
        <f t="shared" si="37"/>
        <v>#DIV/0!</v>
      </c>
      <c r="AJ29" s="22" t="e">
        <f t="shared" si="38"/>
        <v>#DIV/0!</v>
      </c>
      <c r="AK29" s="22" t="e">
        <f t="shared" si="39"/>
        <v>#DIV/0!</v>
      </c>
      <c r="AL29" s="22" t="e">
        <f t="shared" si="40"/>
        <v>#DIV/0!</v>
      </c>
      <c r="AM29" s="22" t="e">
        <f t="shared" si="41"/>
        <v>#DIV/0!</v>
      </c>
      <c r="AN29" s="22" t="e">
        <f t="shared" si="42"/>
        <v>#DIV/0!</v>
      </c>
      <c r="AO29" s="22" t="e">
        <f t="shared" si="43"/>
        <v>#DIV/0!</v>
      </c>
      <c r="AP29" s="22" t="e">
        <f t="shared" si="44"/>
        <v>#DIV/0!</v>
      </c>
    </row>
    <row r="30" spans="2:42" x14ac:dyDescent="0.25">
      <c r="B30" s="16"/>
      <c r="C30" s="25"/>
      <c r="D30" s="22"/>
      <c r="E30" s="22"/>
      <c r="G30" s="88">
        <f t="shared" si="32"/>
        <v>6</v>
      </c>
      <c r="H30" s="135"/>
      <c r="M30" s="28"/>
      <c r="N30" s="28"/>
      <c r="O30" s="27"/>
      <c r="P30" s="27"/>
      <c r="S30" s="88">
        <f t="shared" si="33"/>
        <v>6</v>
      </c>
      <c r="T30" s="192">
        <f t="shared" si="19"/>
        <v>0</v>
      </c>
      <c r="U30" s="22" t="e">
        <f t="shared" ca="1" si="20"/>
        <v>#DIV/0!</v>
      </c>
      <c r="V30" s="22" t="e">
        <f t="shared" ca="1" si="21"/>
        <v>#DIV/0!</v>
      </c>
      <c r="W30" s="22" t="e">
        <f t="shared" ca="1" si="22"/>
        <v>#DIV/0!</v>
      </c>
      <c r="X30" s="22" t="e">
        <f t="shared" ca="1" si="23"/>
        <v>#DIV/0!</v>
      </c>
      <c r="Y30" s="22" t="e">
        <f t="shared" ca="1" si="24"/>
        <v>#DIV/0!</v>
      </c>
      <c r="Z30" s="22" t="e">
        <f t="shared" ca="1" si="25"/>
        <v>#DIV/0!</v>
      </c>
      <c r="AA30" s="22" t="e">
        <f t="shared" ca="1" si="26"/>
        <v>#DIV/0!</v>
      </c>
      <c r="AB30" s="22" t="e">
        <f t="shared" ca="1" si="27"/>
        <v>#DIV/0!</v>
      </c>
      <c r="AC30" s="22" t="e">
        <f t="shared" ca="1" si="28"/>
        <v>#DIV/0!</v>
      </c>
      <c r="AD30" s="22" t="e">
        <f t="shared" ca="1" si="29"/>
        <v>#DIV/0!</v>
      </c>
      <c r="AE30" s="88">
        <f t="shared" si="34"/>
        <v>6</v>
      </c>
      <c r="AF30" s="192">
        <f t="shared" si="30"/>
        <v>0</v>
      </c>
      <c r="AG30" s="22" t="e">
        <f t="shared" si="35"/>
        <v>#DIV/0!</v>
      </c>
      <c r="AH30" s="22" t="e">
        <f t="shared" si="36"/>
        <v>#DIV/0!</v>
      </c>
      <c r="AI30" s="22" t="e">
        <f t="shared" si="37"/>
        <v>#DIV/0!</v>
      </c>
      <c r="AJ30" s="22" t="e">
        <f t="shared" si="38"/>
        <v>#DIV/0!</v>
      </c>
      <c r="AK30" s="22" t="e">
        <f t="shared" si="39"/>
        <v>#DIV/0!</v>
      </c>
      <c r="AL30" s="22" t="e">
        <f t="shared" si="40"/>
        <v>#DIV/0!</v>
      </c>
      <c r="AM30" s="22" t="e">
        <f t="shared" si="41"/>
        <v>#DIV/0!</v>
      </c>
      <c r="AN30" s="22" t="e">
        <f t="shared" si="42"/>
        <v>#DIV/0!</v>
      </c>
      <c r="AO30" s="22" t="e">
        <f t="shared" si="43"/>
        <v>#DIV/0!</v>
      </c>
      <c r="AP30" s="22" t="e">
        <f t="shared" si="44"/>
        <v>#DIV/0!</v>
      </c>
    </row>
    <row r="31" spans="2:42" x14ac:dyDescent="0.25">
      <c r="B31" s="16"/>
      <c r="C31" s="25"/>
      <c r="D31" s="22"/>
      <c r="E31" s="22"/>
      <c r="G31" s="88">
        <f t="shared" si="32"/>
        <v>7</v>
      </c>
      <c r="H31" s="135"/>
      <c r="M31" s="28"/>
      <c r="N31" s="28"/>
      <c r="O31" s="27"/>
      <c r="P31" s="27"/>
      <c r="S31" s="88">
        <f t="shared" si="33"/>
        <v>7</v>
      </c>
      <c r="T31" s="192">
        <f t="shared" si="19"/>
        <v>0</v>
      </c>
      <c r="U31" s="22" t="e">
        <f t="shared" ca="1" si="20"/>
        <v>#DIV/0!</v>
      </c>
      <c r="V31" s="22" t="e">
        <f t="shared" ca="1" si="21"/>
        <v>#DIV/0!</v>
      </c>
      <c r="W31" s="22" t="e">
        <f t="shared" ca="1" si="22"/>
        <v>#DIV/0!</v>
      </c>
      <c r="X31" s="22" t="e">
        <f t="shared" ca="1" si="23"/>
        <v>#DIV/0!</v>
      </c>
      <c r="Y31" s="22" t="e">
        <f t="shared" ca="1" si="24"/>
        <v>#DIV/0!</v>
      </c>
      <c r="Z31" s="22" t="e">
        <f t="shared" ca="1" si="25"/>
        <v>#DIV/0!</v>
      </c>
      <c r="AA31" s="22" t="e">
        <f t="shared" ca="1" si="26"/>
        <v>#DIV/0!</v>
      </c>
      <c r="AB31" s="22" t="e">
        <f t="shared" ca="1" si="27"/>
        <v>#DIV/0!</v>
      </c>
      <c r="AC31" s="22" t="e">
        <f t="shared" ca="1" si="28"/>
        <v>#DIV/0!</v>
      </c>
      <c r="AD31" s="22" t="e">
        <f t="shared" ca="1" si="29"/>
        <v>#DIV/0!</v>
      </c>
      <c r="AE31" s="88">
        <f t="shared" si="34"/>
        <v>7</v>
      </c>
      <c r="AF31" s="192">
        <f t="shared" si="30"/>
        <v>0</v>
      </c>
      <c r="AG31" s="22" t="e">
        <f t="shared" si="35"/>
        <v>#DIV/0!</v>
      </c>
      <c r="AH31" s="22" t="e">
        <f t="shared" si="36"/>
        <v>#DIV/0!</v>
      </c>
      <c r="AI31" s="22" t="e">
        <f t="shared" si="37"/>
        <v>#DIV/0!</v>
      </c>
      <c r="AJ31" s="22" t="e">
        <f t="shared" si="38"/>
        <v>#DIV/0!</v>
      </c>
      <c r="AK31" s="22" t="e">
        <f t="shared" si="39"/>
        <v>#DIV/0!</v>
      </c>
      <c r="AL31" s="22" t="e">
        <f t="shared" si="40"/>
        <v>#DIV/0!</v>
      </c>
      <c r="AM31" s="22" t="e">
        <f t="shared" si="41"/>
        <v>#DIV/0!</v>
      </c>
      <c r="AN31" s="22" t="e">
        <f t="shared" si="42"/>
        <v>#DIV/0!</v>
      </c>
      <c r="AO31" s="22" t="e">
        <f t="shared" si="43"/>
        <v>#DIV/0!</v>
      </c>
      <c r="AP31" s="22" t="e">
        <f t="shared" si="44"/>
        <v>#DIV/0!</v>
      </c>
    </row>
    <row r="32" spans="2:42" x14ac:dyDescent="0.25">
      <c r="B32" s="16"/>
      <c r="C32" s="25"/>
      <c r="D32" s="22"/>
      <c r="E32" s="22"/>
      <c r="G32" s="88">
        <f t="shared" si="32"/>
        <v>8</v>
      </c>
      <c r="H32" s="135"/>
      <c r="M32" s="28"/>
      <c r="N32" s="28"/>
      <c r="O32" s="27"/>
      <c r="P32" s="27"/>
      <c r="S32" s="88">
        <f t="shared" si="33"/>
        <v>8</v>
      </c>
      <c r="T32" s="192">
        <f t="shared" si="19"/>
        <v>0</v>
      </c>
      <c r="U32" s="22" t="e">
        <f t="shared" ca="1" si="20"/>
        <v>#DIV/0!</v>
      </c>
      <c r="V32" s="22" t="e">
        <f t="shared" ca="1" si="21"/>
        <v>#DIV/0!</v>
      </c>
      <c r="W32" s="22" t="e">
        <f t="shared" ca="1" si="22"/>
        <v>#DIV/0!</v>
      </c>
      <c r="X32" s="22" t="e">
        <f t="shared" ca="1" si="23"/>
        <v>#DIV/0!</v>
      </c>
      <c r="Y32" s="22" t="e">
        <f t="shared" ca="1" si="24"/>
        <v>#DIV/0!</v>
      </c>
      <c r="Z32" s="22" t="e">
        <f t="shared" ca="1" si="25"/>
        <v>#DIV/0!</v>
      </c>
      <c r="AA32" s="22" t="e">
        <f t="shared" ca="1" si="26"/>
        <v>#DIV/0!</v>
      </c>
      <c r="AB32" s="22" t="e">
        <f t="shared" ca="1" si="27"/>
        <v>#DIV/0!</v>
      </c>
      <c r="AC32" s="22" t="e">
        <f t="shared" ca="1" si="28"/>
        <v>#DIV/0!</v>
      </c>
      <c r="AD32" s="22" t="e">
        <f t="shared" ca="1" si="29"/>
        <v>#DIV/0!</v>
      </c>
      <c r="AE32" s="88">
        <f t="shared" si="34"/>
        <v>8</v>
      </c>
      <c r="AF32" s="192">
        <f t="shared" si="30"/>
        <v>0</v>
      </c>
      <c r="AG32" s="22" t="e">
        <f t="shared" si="35"/>
        <v>#DIV/0!</v>
      </c>
      <c r="AH32" s="22" t="e">
        <f t="shared" si="36"/>
        <v>#DIV/0!</v>
      </c>
      <c r="AI32" s="22" t="e">
        <f t="shared" si="37"/>
        <v>#DIV/0!</v>
      </c>
      <c r="AJ32" s="22" t="e">
        <f t="shared" si="38"/>
        <v>#DIV/0!</v>
      </c>
      <c r="AK32" s="22" t="e">
        <f t="shared" si="39"/>
        <v>#DIV/0!</v>
      </c>
      <c r="AL32" s="22" t="e">
        <f t="shared" si="40"/>
        <v>#DIV/0!</v>
      </c>
      <c r="AM32" s="22" t="e">
        <f t="shared" si="41"/>
        <v>#DIV/0!</v>
      </c>
      <c r="AN32" s="22" t="e">
        <f t="shared" si="42"/>
        <v>#DIV/0!</v>
      </c>
      <c r="AO32" s="22" t="e">
        <f t="shared" si="43"/>
        <v>#DIV/0!</v>
      </c>
      <c r="AP32" s="22" t="e">
        <f t="shared" si="44"/>
        <v>#DIV/0!</v>
      </c>
    </row>
    <row r="33" spans="2:42" x14ac:dyDescent="0.25">
      <c r="B33" s="16"/>
      <c r="C33" s="25"/>
      <c r="D33" s="22"/>
      <c r="E33" s="22"/>
      <c r="G33" s="88">
        <f t="shared" si="32"/>
        <v>9</v>
      </c>
      <c r="H33" s="135"/>
      <c r="M33" s="28"/>
      <c r="N33" s="28"/>
      <c r="O33" s="27"/>
      <c r="P33" s="27"/>
      <c r="S33" s="88">
        <f t="shared" si="33"/>
        <v>9</v>
      </c>
      <c r="T33" s="192">
        <f t="shared" si="19"/>
        <v>0</v>
      </c>
      <c r="U33" s="22" t="e">
        <f t="shared" ca="1" si="20"/>
        <v>#DIV/0!</v>
      </c>
      <c r="V33" s="22" t="e">
        <f t="shared" ca="1" si="21"/>
        <v>#DIV/0!</v>
      </c>
      <c r="W33" s="22" t="e">
        <f t="shared" ca="1" si="22"/>
        <v>#DIV/0!</v>
      </c>
      <c r="X33" s="22" t="e">
        <f t="shared" ca="1" si="23"/>
        <v>#DIV/0!</v>
      </c>
      <c r="Y33" s="22" t="e">
        <f t="shared" ca="1" si="24"/>
        <v>#DIV/0!</v>
      </c>
      <c r="Z33" s="22" t="e">
        <f t="shared" ca="1" si="25"/>
        <v>#DIV/0!</v>
      </c>
      <c r="AA33" s="22" t="e">
        <f t="shared" ca="1" si="26"/>
        <v>#DIV/0!</v>
      </c>
      <c r="AB33" s="22" t="e">
        <f t="shared" ca="1" si="27"/>
        <v>#DIV/0!</v>
      </c>
      <c r="AC33" s="22" t="e">
        <f t="shared" ca="1" si="28"/>
        <v>#DIV/0!</v>
      </c>
      <c r="AD33" s="22" t="e">
        <f t="shared" ca="1" si="29"/>
        <v>#DIV/0!</v>
      </c>
      <c r="AE33" s="88">
        <f t="shared" si="34"/>
        <v>9</v>
      </c>
      <c r="AF33" s="192">
        <f t="shared" si="30"/>
        <v>0</v>
      </c>
      <c r="AG33" s="22" t="e">
        <f t="shared" si="35"/>
        <v>#DIV/0!</v>
      </c>
      <c r="AH33" s="22" t="e">
        <f t="shared" si="36"/>
        <v>#DIV/0!</v>
      </c>
      <c r="AI33" s="22" t="e">
        <f t="shared" si="37"/>
        <v>#DIV/0!</v>
      </c>
      <c r="AJ33" s="22" t="e">
        <f t="shared" si="38"/>
        <v>#DIV/0!</v>
      </c>
      <c r="AK33" s="22" t="e">
        <f t="shared" si="39"/>
        <v>#DIV/0!</v>
      </c>
      <c r="AL33" s="22" t="e">
        <f t="shared" si="40"/>
        <v>#DIV/0!</v>
      </c>
      <c r="AM33" s="22" t="e">
        <f t="shared" si="41"/>
        <v>#DIV/0!</v>
      </c>
      <c r="AN33" s="22" t="e">
        <f t="shared" si="42"/>
        <v>#DIV/0!</v>
      </c>
      <c r="AO33" s="22" t="e">
        <f t="shared" si="43"/>
        <v>#DIV/0!</v>
      </c>
      <c r="AP33" s="22" t="e">
        <f t="shared" si="44"/>
        <v>#DIV/0!</v>
      </c>
    </row>
    <row r="34" spans="2:42" x14ac:dyDescent="0.25">
      <c r="B34" s="16"/>
      <c r="C34" s="25"/>
      <c r="D34" s="22"/>
      <c r="E34" s="22"/>
      <c r="G34" s="88">
        <f t="shared" si="32"/>
        <v>10</v>
      </c>
      <c r="H34" s="135"/>
      <c r="M34" s="28"/>
      <c r="N34" s="28"/>
      <c r="O34" s="27"/>
      <c r="P34" s="27"/>
      <c r="S34" s="88">
        <f t="shared" si="33"/>
        <v>10</v>
      </c>
      <c r="T34" s="192">
        <f t="shared" si="19"/>
        <v>0</v>
      </c>
      <c r="U34" s="22" t="e">
        <f t="shared" ca="1" si="20"/>
        <v>#DIV/0!</v>
      </c>
      <c r="V34" s="22" t="e">
        <f t="shared" ca="1" si="21"/>
        <v>#DIV/0!</v>
      </c>
      <c r="W34" s="22" t="e">
        <f t="shared" ca="1" si="22"/>
        <v>#DIV/0!</v>
      </c>
      <c r="X34" s="22" t="e">
        <f t="shared" ca="1" si="23"/>
        <v>#DIV/0!</v>
      </c>
      <c r="Y34" s="22" t="e">
        <f t="shared" ca="1" si="24"/>
        <v>#DIV/0!</v>
      </c>
      <c r="Z34" s="22" t="e">
        <f t="shared" ca="1" si="25"/>
        <v>#DIV/0!</v>
      </c>
      <c r="AA34" s="22" t="e">
        <f t="shared" ca="1" si="26"/>
        <v>#DIV/0!</v>
      </c>
      <c r="AB34" s="22" t="e">
        <f t="shared" ca="1" si="27"/>
        <v>#DIV/0!</v>
      </c>
      <c r="AC34" s="22" t="e">
        <f t="shared" ca="1" si="28"/>
        <v>#DIV/0!</v>
      </c>
      <c r="AD34" s="22" t="e">
        <f t="shared" ca="1" si="29"/>
        <v>#DIV/0!</v>
      </c>
      <c r="AE34" s="88">
        <f t="shared" si="34"/>
        <v>10</v>
      </c>
      <c r="AF34" s="192">
        <f t="shared" si="30"/>
        <v>0</v>
      </c>
      <c r="AG34" s="22" t="e">
        <f t="shared" si="35"/>
        <v>#DIV/0!</v>
      </c>
      <c r="AH34" s="22" t="e">
        <f t="shared" si="36"/>
        <v>#DIV/0!</v>
      </c>
      <c r="AI34" s="22" t="e">
        <f t="shared" si="37"/>
        <v>#DIV/0!</v>
      </c>
      <c r="AJ34" s="22" t="e">
        <f t="shared" si="38"/>
        <v>#DIV/0!</v>
      </c>
      <c r="AK34" s="22" t="e">
        <f t="shared" si="39"/>
        <v>#DIV/0!</v>
      </c>
      <c r="AL34" s="22" t="e">
        <f t="shared" si="40"/>
        <v>#DIV/0!</v>
      </c>
      <c r="AM34" s="22" t="e">
        <f t="shared" si="41"/>
        <v>#DIV/0!</v>
      </c>
      <c r="AN34" s="22" t="e">
        <f t="shared" si="42"/>
        <v>#DIV/0!</v>
      </c>
      <c r="AO34" s="22" t="e">
        <f t="shared" si="43"/>
        <v>#DIV/0!</v>
      </c>
      <c r="AP34" s="22" t="e">
        <f t="shared" si="44"/>
        <v>#DIV/0!</v>
      </c>
    </row>
    <row r="35" spans="2:42" x14ac:dyDescent="0.25">
      <c r="B35" s="16"/>
      <c r="C35" s="25"/>
      <c r="D35" s="22"/>
      <c r="E35" s="22"/>
      <c r="G35" s="88">
        <f t="shared" si="32"/>
        <v>11</v>
      </c>
      <c r="H35" s="135"/>
      <c r="M35" s="28"/>
      <c r="N35" s="28"/>
      <c r="O35" s="27"/>
      <c r="P35" s="27"/>
      <c r="S35" s="88">
        <f t="shared" si="33"/>
        <v>11</v>
      </c>
      <c r="T35" s="192">
        <f t="shared" si="19"/>
        <v>0</v>
      </c>
      <c r="U35" s="22" t="e">
        <f t="shared" ca="1" si="20"/>
        <v>#DIV/0!</v>
      </c>
      <c r="V35" s="22" t="e">
        <f t="shared" ca="1" si="21"/>
        <v>#DIV/0!</v>
      </c>
      <c r="W35" s="22" t="e">
        <f t="shared" ca="1" si="22"/>
        <v>#DIV/0!</v>
      </c>
      <c r="X35" s="22" t="e">
        <f t="shared" ca="1" si="23"/>
        <v>#DIV/0!</v>
      </c>
      <c r="Y35" s="22" t="e">
        <f t="shared" ca="1" si="24"/>
        <v>#DIV/0!</v>
      </c>
      <c r="Z35" s="22" t="e">
        <f t="shared" ca="1" si="25"/>
        <v>#DIV/0!</v>
      </c>
      <c r="AA35" s="22" t="e">
        <f t="shared" ca="1" si="26"/>
        <v>#DIV/0!</v>
      </c>
      <c r="AB35" s="22" t="e">
        <f t="shared" ca="1" si="27"/>
        <v>#DIV/0!</v>
      </c>
      <c r="AC35" s="22" t="e">
        <f t="shared" ca="1" si="28"/>
        <v>#DIV/0!</v>
      </c>
      <c r="AD35" s="22" t="e">
        <f t="shared" ca="1" si="29"/>
        <v>#DIV/0!</v>
      </c>
      <c r="AE35" s="88">
        <f t="shared" si="34"/>
        <v>11</v>
      </c>
      <c r="AF35" s="192">
        <f t="shared" si="30"/>
        <v>0</v>
      </c>
      <c r="AG35" s="22" t="e">
        <f t="shared" si="35"/>
        <v>#DIV/0!</v>
      </c>
      <c r="AH35" s="22" t="e">
        <f t="shared" si="36"/>
        <v>#DIV/0!</v>
      </c>
      <c r="AI35" s="22" t="e">
        <f t="shared" si="37"/>
        <v>#DIV/0!</v>
      </c>
      <c r="AJ35" s="22" t="e">
        <f t="shared" si="38"/>
        <v>#DIV/0!</v>
      </c>
      <c r="AK35" s="22" t="e">
        <f t="shared" si="39"/>
        <v>#DIV/0!</v>
      </c>
      <c r="AL35" s="22" t="e">
        <f t="shared" si="40"/>
        <v>#DIV/0!</v>
      </c>
      <c r="AM35" s="22" t="e">
        <f t="shared" si="41"/>
        <v>#DIV/0!</v>
      </c>
      <c r="AN35" s="22" t="e">
        <f t="shared" si="42"/>
        <v>#DIV/0!</v>
      </c>
      <c r="AO35" s="22" t="e">
        <f t="shared" si="43"/>
        <v>#DIV/0!</v>
      </c>
      <c r="AP35" s="22" t="e">
        <f t="shared" si="44"/>
        <v>#DIV/0!</v>
      </c>
    </row>
    <row r="36" spans="2:42" x14ac:dyDescent="0.25">
      <c r="B36" s="16"/>
      <c r="C36" s="25"/>
      <c r="D36" s="22"/>
      <c r="E36" s="22"/>
      <c r="G36" s="88">
        <f t="shared" si="32"/>
        <v>12</v>
      </c>
      <c r="H36" s="135"/>
      <c r="M36" s="28"/>
      <c r="N36" s="28"/>
      <c r="O36" s="27"/>
      <c r="P36" s="27"/>
      <c r="S36" s="88">
        <f t="shared" si="33"/>
        <v>12</v>
      </c>
      <c r="T36" s="192">
        <f t="shared" si="19"/>
        <v>0</v>
      </c>
      <c r="U36" s="22" t="e">
        <f t="shared" ca="1" si="20"/>
        <v>#DIV/0!</v>
      </c>
      <c r="V36" s="22" t="e">
        <f t="shared" ca="1" si="21"/>
        <v>#DIV/0!</v>
      </c>
      <c r="W36" s="22" t="e">
        <f t="shared" ca="1" si="22"/>
        <v>#DIV/0!</v>
      </c>
      <c r="X36" s="22" t="e">
        <f t="shared" ca="1" si="23"/>
        <v>#DIV/0!</v>
      </c>
      <c r="Y36" s="22" t="e">
        <f t="shared" ca="1" si="24"/>
        <v>#DIV/0!</v>
      </c>
      <c r="Z36" s="22" t="e">
        <f t="shared" ca="1" si="25"/>
        <v>#DIV/0!</v>
      </c>
      <c r="AA36" s="22" t="e">
        <f t="shared" ca="1" si="26"/>
        <v>#DIV/0!</v>
      </c>
      <c r="AB36" s="22" t="e">
        <f t="shared" ca="1" si="27"/>
        <v>#DIV/0!</v>
      </c>
      <c r="AC36" s="22" t="e">
        <f t="shared" ca="1" si="28"/>
        <v>#DIV/0!</v>
      </c>
      <c r="AD36" s="22" t="e">
        <f t="shared" ca="1" si="29"/>
        <v>#DIV/0!</v>
      </c>
      <c r="AE36" s="88">
        <f t="shared" si="34"/>
        <v>12</v>
      </c>
      <c r="AF36" s="192">
        <f t="shared" si="30"/>
        <v>0</v>
      </c>
      <c r="AG36" s="22" t="e">
        <f t="shared" si="35"/>
        <v>#DIV/0!</v>
      </c>
      <c r="AH36" s="22" t="e">
        <f t="shared" si="36"/>
        <v>#DIV/0!</v>
      </c>
      <c r="AI36" s="22" t="e">
        <f t="shared" si="37"/>
        <v>#DIV/0!</v>
      </c>
      <c r="AJ36" s="22" t="e">
        <f t="shared" si="38"/>
        <v>#DIV/0!</v>
      </c>
      <c r="AK36" s="22" t="e">
        <f t="shared" si="39"/>
        <v>#DIV/0!</v>
      </c>
      <c r="AL36" s="22" t="e">
        <f t="shared" si="40"/>
        <v>#DIV/0!</v>
      </c>
      <c r="AM36" s="22" t="e">
        <f t="shared" si="41"/>
        <v>#DIV/0!</v>
      </c>
      <c r="AN36" s="22" t="e">
        <f t="shared" si="42"/>
        <v>#DIV/0!</v>
      </c>
      <c r="AO36" s="22" t="e">
        <f t="shared" si="43"/>
        <v>#DIV/0!</v>
      </c>
      <c r="AP36" s="22" t="e">
        <f t="shared" si="44"/>
        <v>#DIV/0!</v>
      </c>
    </row>
    <row r="37" spans="2:42" x14ac:dyDescent="0.25">
      <c r="B37" s="16"/>
      <c r="C37" s="25"/>
      <c r="D37" s="22"/>
      <c r="E37" s="22"/>
      <c r="G37" s="88">
        <f t="shared" si="32"/>
        <v>13</v>
      </c>
      <c r="H37" s="135"/>
      <c r="M37" s="28"/>
      <c r="N37" s="28"/>
      <c r="O37" s="27"/>
      <c r="P37" s="27"/>
      <c r="S37" s="88">
        <f t="shared" si="33"/>
        <v>13</v>
      </c>
      <c r="T37" s="192">
        <f t="shared" si="19"/>
        <v>0</v>
      </c>
      <c r="U37" s="22" t="e">
        <f t="shared" ca="1" si="20"/>
        <v>#DIV/0!</v>
      </c>
      <c r="V37" s="22" t="e">
        <f t="shared" ca="1" si="21"/>
        <v>#DIV/0!</v>
      </c>
      <c r="W37" s="22" t="e">
        <f t="shared" ca="1" si="22"/>
        <v>#DIV/0!</v>
      </c>
      <c r="X37" s="22" t="e">
        <f t="shared" ca="1" si="23"/>
        <v>#DIV/0!</v>
      </c>
      <c r="Y37" s="22" t="e">
        <f t="shared" ca="1" si="24"/>
        <v>#DIV/0!</v>
      </c>
      <c r="Z37" s="22" t="e">
        <f t="shared" ca="1" si="25"/>
        <v>#DIV/0!</v>
      </c>
      <c r="AA37" s="22" t="e">
        <f t="shared" ca="1" si="26"/>
        <v>#DIV/0!</v>
      </c>
      <c r="AB37" s="22" t="e">
        <f t="shared" ca="1" si="27"/>
        <v>#DIV/0!</v>
      </c>
      <c r="AC37" s="22" t="e">
        <f t="shared" ca="1" si="28"/>
        <v>#DIV/0!</v>
      </c>
      <c r="AD37" s="22" t="e">
        <f t="shared" ca="1" si="29"/>
        <v>#DIV/0!</v>
      </c>
      <c r="AE37" s="88">
        <f t="shared" si="34"/>
        <v>13</v>
      </c>
      <c r="AF37" s="192">
        <f t="shared" si="30"/>
        <v>0</v>
      </c>
      <c r="AG37" s="22" t="e">
        <f t="shared" si="35"/>
        <v>#DIV/0!</v>
      </c>
      <c r="AH37" s="22" t="e">
        <f t="shared" si="36"/>
        <v>#DIV/0!</v>
      </c>
      <c r="AI37" s="22" t="e">
        <f t="shared" si="37"/>
        <v>#DIV/0!</v>
      </c>
      <c r="AJ37" s="22" t="e">
        <f t="shared" si="38"/>
        <v>#DIV/0!</v>
      </c>
      <c r="AK37" s="22" t="e">
        <f t="shared" si="39"/>
        <v>#DIV/0!</v>
      </c>
      <c r="AL37" s="22" t="e">
        <f t="shared" si="40"/>
        <v>#DIV/0!</v>
      </c>
      <c r="AM37" s="22" t="e">
        <f t="shared" si="41"/>
        <v>#DIV/0!</v>
      </c>
      <c r="AN37" s="22" t="e">
        <f t="shared" si="42"/>
        <v>#DIV/0!</v>
      </c>
      <c r="AO37" s="22" t="e">
        <f t="shared" si="43"/>
        <v>#DIV/0!</v>
      </c>
      <c r="AP37" s="22" t="e">
        <f t="shared" si="44"/>
        <v>#DIV/0!</v>
      </c>
    </row>
    <row r="38" spans="2:42" x14ac:dyDescent="0.25">
      <c r="B38" s="16"/>
      <c r="C38" s="25"/>
      <c r="D38" s="22"/>
      <c r="E38" s="22"/>
      <c r="G38" s="88">
        <f t="shared" si="32"/>
        <v>14</v>
      </c>
      <c r="H38" s="135"/>
      <c r="M38" s="28"/>
      <c r="N38" s="28"/>
      <c r="O38" s="27"/>
      <c r="P38" s="27"/>
      <c r="S38" s="88">
        <f t="shared" si="33"/>
        <v>14</v>
      </c>
      <c r="T38" s="192">
        <f t="shared" si="19"/>
        <v>0</v>
      </c>
      <c r="U38" s="22" t="e">
        <f t="shared" ca="1" si="20"/>
        <v>#DIV/0!</v>
      </c>
      <c r="V38" s="22" t="e">
        <f t="shared" ca="1" si="21"/>
        <v>#DIV/0!</v>
      </c>
      <c r="W38" s="22" t="e">
        <f t="shared" ca="1" si="22"/>
        <v>#DIV/0!</v>
      </c>
      <c r="X38" s="22" t="e">
        <f t="shared" ca="1" si="23"/>
        <v>#DIV/0!</v>
      </c>
      <c r="Y38" s="22" t="e">
        <f t="shared" ca="1" si="24"/>
        <v>#DIV/0!</v>
      </c>
      <c r="Z38" s="22" t="e">
        <f t="shared" ca="1" si="25"/>
        <v>#DIV/0!</v>
      </c>
      <c r="AA38" s="22" t="e">
        <f t="shared" ca="1" si="26"/>
        <v>#DIV/0!</v>
      </c>
      <c r="AB38" s="22" t="e">
        <f t="shared" ca="1" si="27"/>
        <v>#DIV/0!</v>
      </c>
      <c r="AC38" s="22" t="e">
        <f t="shared" ca="1" si="28"/>
        <v>#DIV/0!</v>
      </c>
      <c r="AD38" s="22" t="e">
        <f t="shared" ca="1" si="29"/>
        <v>#DIV/0!</v>
      </c>
      <c r="AE38" s="88">
        <f t="shared" si="34"/>
        <v>14</v>
      </c>
      <c r="AF38" s="192">
        <f t="shared" si="30"/>
        <v>0</v>
      </c>
      <c r="AG38" s="22" t="e">
        <f t="shared" si="35"/>
        <v>#DIV/0!</v>
      </c>
      <c r="AH38" s="22" t="e">
        <f t="shared" si="36"/>
        <v>#DIV/0!</v>
      </c>
      <c r="AI38" s="22" t="e">
        <f t="shared" si="37"/>
        <v>#DIV/0!</v>
      </c>
      <c r="AJ38" s="22" t="e">
        <f t="shared" si="38"/>
        <v>#DIV/0!</v>
      </c>
      <c r="AK38" s="22" t="e">
        <f t="shared" si="39"/>
        <v>#DIV/0!</v>
      </c>
      <c r="AL38" s="22" t="e">
        <f t="shared" si="40"/>
        <v>#DIV/0!</v>
      </c>
      <c r="AM38" s="22" t="e">
        <f t="shared" si="41"/>
        <v>#DIV/0!</v>
      </c>
      <c r="AN38" s="22" t="e">
        <f t="shared" si="42"/>
        <v>#DIV/0!</v>
      </c>
      <c r="AO38" s="22" t="e">
        <f t="shared" si="43"/>
        <v>#DIV/0!</v>
      </c>
      <c r="AP38" s="22" t="e">
        <f t="shared" si="44"/>
        <v>#DIV/0!</v>
      </c>
    </row>
    <row r="39" spans="2:42" x14ac:dyDescent="0.25">
      <c r="B39" s="16"/>
      <c r="C39" s="25"/>
      <c r="D39" s="22"/>
      <c r="E39" s="22"/>
      <c r="G39" s="88">
        <f t="shared" si="32"/>
        <v>15</v>
      </c>
      <c r="H39" s="135"/>
      <c r="M39" s="28"/>
      <c r="N39" s="28"/>
      <c r="O39" s="27"/>
      <c r="P39" s="27"/>
      <c r="S39" s="88">
        <f t="shared" si="33"/>
        <v>15</v>
      </c>
      <c r="T39" s="192">
        <f t="shared" si="19"/>
        <v>0</v>
      </c>
      <c r="U39" s="22" t="e">
        <f t="shared" ca="1" si="20"/>
        <v>#DIV/0!</v>
      </c>
      <c r="V39" s="22" t="e">
        <f t="shared" ca="1" si="21"/>
        <v>#DIV/0!</v>
      </c>
      <c r="W39" s="22" t="e">
        <f t="shared" ca="1" si="22"/>
        <v>#DIV/0!</v>
      </c>
      <c r="X39" s="22" t="e">
        <f t="shared" ca="1" si="23"/>
        <v>#DIV/0!</v>
      </c>
      <c r="Y39" s="22" t="e">
        <f t="shared" ca="1" si="24"/>
        <v>#DIV/0!</v>
      </c>
      <c r="Z39" s="22" t="e">
        <f t="shared" ca="1" si="25"/>
        <v>#DIV/0!</v>
      </c>
      <c r="AA39" s="22" t="e">
        <f t="shared" ca="1" si="26"/>
        <v>#DIV/0!</v>
      </c>
      <c r="AB39" s="22" t="e">
        <f t="shared" ca="1" si="27"/>
        <v>#DIV/0!</v>
      </c>
      <c r="AC39" s="22" t="e">
        <f t="shared" ca="1" si="28"/>
        <v>#DIV/0!</v>
      </c>
      <c r="AD39" s="22" t="e">
        <f t="shared" ca="1" si="29"/>
        <v>#DIV/0!</v>
      </c>
      <c r="AE39" s="88">
        <f t="shared" si="34"/>
        <v>15</v>
      </c>
      <c r="AF39" s="192">
        <f t="shared" si="30"/>
        <v>0</v>
      </c>
      <c r="AG39" s="22" t="e">
        <f t="shared" si="35"/>
        <v>#DIV/0!</v>
      </c>
      <c r="AH39" s="22" t="e">
        <f t="shared" si="36"/>
        <v>#DIV/0!</v>
      </c>
      <c r="AI39" s="22" t="e">
        <f t="shared" si="37"/>
        <v>#DIV/0!</v>
      </c>
      <c r="AJ39" s="22" t="e">
        <f t="shared" si="38"/>
        <v>#DIV/0!</v>
      </c>
      <c r="AK39" s="22" t="e">
        <f t="shared" si="39"/>
        <v>#DIV/0!</v>
      </c>
      <c r="AL39" s="22" t="e">
        <f t="shared" si="40"/>
        <v>#DIV/0!</v>
      </c>
      <c r="AM39" s="22" t="e">
        <f t="shared" si="41"/>
        <v>#DIV/0!</v>
      </c>
      <c r="AN39" s="22" t="e">
        <f t="shared" si="42"/>
        <v>#DIV/0!</v>
      </c>
      <c r="AO39" s="22" t="e">
        <f t="shared" si="43"/>
        <v>#DIV/0!</v>
      </c>
      <c r="AP39" s="22" t="e">
        <f t="shared" si="44"/>
        <v>#DIV/0!</v>
      </c>
    </row>
    <row r="40" spans="2:42" x14ac:dyDescent="0.25">
      <c r="B40" s="16"/>
      <c r="C40" s="25"/>
      <c r="D40" s="22"/>
      <c r="E40" s="22"/>
      <c r="G40" s="88">
        <f t="shared" si="32"/>
        <v>16</v>
      </c>
      <c r="H40" s="135"/>
      <c r="M40" s="28"/>
      <c r="N40" s="28"/>
      <c r="O40" s="27"/>
      <c r="P40" s="27"/>
      <c r="S40" s="88">
        <f t="shared" si="33"/>
        <v>16</v>
      </c>
      <c r="T40" s="192">
        <f t="shared" si="19"/>
        <v>0</v>
      </c>
      <c r="U40" s="22" t="e">
        <f t="shared" ca="1" si="20"/>
        <v>#DIV/0!</v>
      </c>
      <c r="V40" s="22" t="e">
        <f t="shared" ca="1" si="21"/>
        <v>#DIV/0!</v>
      </c>
      <c r="W40" s="22" t="e">
        <f t="shared" ca="1" si="22"/>
        <v>#DIV/0!</v>
      </c>
      <c r="X40" s="22" t="e">
        <f t="shared" ca="1" si="23"/>
        <v>#DIV/0!</v>
      </c>
      <c r="Y40" s="22" t="e">
        <f t="shared" ca="1" si="24"/>
        <v>#DIV/0!</v>
      </c>
      <c r="Z40" s="22" t="e">
        <f t="shared" ca="1" si="25"/>
        <v>#DIV/0!</v>
      </c>
      <c r="AA40" s="22" t="e">
        <f t="shared" ca="1" si="26"/>
        <v>#DIV/0!</v>
      </c>
      <c r="AB40" s="22" t="e">
        <f t="shared" ca="1" si="27"/>
        <v>#DIV/0!</v>
      </c>
      <c r="AC40" s="22" t="e">
        <f t="shared" ca="1" si="28"/>
        <v>#DIV/0!</v>
      </c>
      <c r="AD40" s="22" t="e">
        <f t="shared" ca="1" si="29"/>
        <v>#DIV/0!</v>
      </c>
      <c r="AE40" s="88">
        <f t="shared" si="34"/>
        <v>16</v>
      </c>
      <c r="AF40" s="192">
        <f t="shared" si="30"/>
        <v>0</v>
      </c>
      <c r="AG40" s="22" t="e">
        <f t="shared" si="35"/>
        <v>#DIV/0!</v>
      </c>
      <c r="AH40" s="22" t="e">
        <f t="shared" si="36"/>
        <v>#DIV/0!</v>
      </c>
      <c r="AI40" s="22" t="e">
        <f t="shared" si="37"/>
        <v>#DIV/0!</v>
      </c>
      <c r="AJ40" s="22" t="e">
        <f t="shared" si="38"/>
        <v>#DIV/0!</v>
      </c>
      <c r="AK40" s="22" t="e">
        <f t="shared" si="39"/>
        <v>#DIV/0!</v>
      </c>
      <c r="AL40" s="22" t="e">
        <f t="shared" si="40"/>
        <v>#DIV/0!</v>
      </c>
      <c r="AM40" s="22" t="e">
        <f t="shared" si="41"/>
        <v>#DIV/0!</v>
      </c>
      <c r="AN40" s="22" t="e">
        <f t="shared" si="42"/>
        <v>#DIV/0!</v>
      </c>
      <c r="AO40" s="22" t="e">
        <f t="shared" si="43"/>
        <v>#DIV/0!</v>
      </c>
      <c r="AP40" s="22" t="e">
        <f t="shared" si="44"/>
        <v>#DIV/0!</v>
      </c>
    </row>
    <row r="41" spans="2:42" x14ac:dyDescent="0.25">
      <c r="B41" s="16"/>
      <c r="C41" s="25"/>
      <c r="D41" s="22"/>
      <c r="E41" s="22"/>
      <c r="G41" s="88">
        <f t="shared" si="32"/>
        <v>17</v>
      </c>
      <c r="H41" s="135"/>
      <c r="M41" s="28"/>
      <c r="N41" s="28"/>
      <c r="O41" s="27"/>
      <c r="P41" s="27"/>
      <c r="S41" s="88">
        <f t="shared" si="33"/>
        <v>17</v>
      </c>
      <c r="T41" s="192">
        <f t="shared" si="19"/>
        <v>0</v>
      </c>
      <c r="U41" s="22" t="e">
        <f t="shared" ca="1" si="20"/>
        <v>#DIV/0!</v>
      </c>
      <c r="V41" s="22" t="e">
        <f t="shared" ca="1" si="21"/>
        <v>#DIV/0!</v>
      </c>
      <c r="W41" s="22" t="e">
        <f t="shared" ca="1" si="22"/>
        <v>#DIV/0!</v>
      </c>
      <c r="X41" s="22" t="e">
        <f t="shared" ca="1" si="23"/>
        <v>#DIV/0!</v>
      </c>
      <c r="Y41" s="22" t="e">
        <f t="shared" ca="1" si="24"/>
        <v>#DIV/0!</v>
      </c>
      <c r="Z41" s="22" t="e">
        <f t="shared" ca="1" si="25"/>
        <v>#DIV/0!</v>
      </c>
      <c r="AA41" s="22" t="e">
        <f t="shared" ca="1" si="26"/>
        <v>#DIV/0!</v>
      </c>
      <c r="AB41" s="22" t="e">
        <f t="shared" ca="1" si="27"/>
        <v>#DIV/0!</v>
      </c>
      <c r="AC41" s="22" t="e">
        <f t="shared" ca="1" si="28"/>
        <v>#DIV/0!</v>
      </c>
      <c r="AD41" s="22" t="e">
        <f t="shared" ca="1" si="29"/>
        <v>#DIV/0!</v>
      </c>
      <c r="AE41" s="88">
        <f t="shared" si="34"/>
        <v>17</v>
      </c>
      <c r="AF41" s="192">
        <f t="shared" si="30"/>
        <v>0</v>
      </c>
      <c r="AG41" s="22" t="e">
        <f t="shared" si="35"/>
        <v>#DIV/0!</v>
      </c>
      <c r="AH41" s="22" t="e">
        <f t="shared" si="36"/>
        <v>#DIV/0!</v>
      </c>
      <c r="AI41" s="22" t="e">
        <f t="shared" si="37"/>
        <v>#DIV/0!</v>
      </c>
      <c r="AJ41" s="22" t="e">
        <f t="shared" si="38"/>
        <v>#DIV/0!</v>
      </c>
      <c r="AK41" s="22" t="e">
        <f t="shared" si="39"/>
        <v>#DIV/0!</v>
      </c>
      <c r="AL41" s="22" t="e">
        <f t="shared" si="40"/>
        <v>#DIV/0!</v>
      </c>
      <c r="AM41" s="22" t="e">
        <f t="shared" si="41"/>
        <v>#DIV/0!</v>
      </c>
      <c r="AN41" s="22" t="e">
        <f t="shared" si="42"/>
        <v>#DIV/0!</v>
      </c>
      <c r="AO41" s="22" t="e">
        <f t="shared" si="43"/>
        <v>#DIV/0!</v>
      </c>
      <c r="AP41" s="22" t="e">
        <f t="shared" si="44"/>
        <v>#DIV/0!</v>
      </c>
    </row>
    <row r="42" spans="2:42" x14ac:dyDescent="0.25">
      <c r="B42" s="16"/>
      <c r="C42" s="25"/>
      <c r="D42" s="22"/>
      <c r="E42" s="22"/>
      <c r="G42" s="88">
        <f t="shared" si="32"/>
        <v>18</v>
      </c>
      <c r="H42" s="135"/>
      <c r="M42" s="28"/>
      <c r="N42" s="28"/>
      <c r="O42" s="27"/>
      <c r="P42" s="27"/>
      <c r="S42" s="88">
        <f t="shared" si="33"/>
        <v>18</v>
      </c>
      <c r="T42" s="192">
        <f t="shared" si="19"/>
        <v>0</v>
      </c>
      <c r="U42" s="22" t="e">
        <f t="shared" ca="1" si="20"/>
        <v>#DIV/0!</v>
      </c>
      <c r="V42" s="22" t="e">
        <f t="shared" ca="1" si="21"/>
        <v>#DIV/0!</v>
      </c>
      <c r="W42" s="22" t="e">
        <f t="shared" ca="1" si="22"/>
        <v>#DIV/0!</v>
      </c>
      <c r="X42" s="22" t="e">
        <f t="shared" ca="1" si="23"/>
        <v>#DIV/0!</v>
      </c>
      <c r="Y42" s="22" t="e">
        <f t="shared" ca="1" si="24"/>
        <v>#DIV/0!</v>
      </c>
      <c r="Z42" s="22" t="e">
        <f t="shared" ca="1" si="25"/>
        <v>#DIV/0!</v>
      </c>
      <c r="AA42" s="22" t="e">
        <f t="shared" ca="1" si="26"/>
        <v>#DIV/0!</v>
      </c>
      <c r="AB42" s="22" t="e">
        <f t="shared" ca="1" si="27"/>
        <v>#DIV/0!</v>
      </c>
      <c r="AC42" s="22" t="e">
        <f t="shared" ca="1" si="28"/>
        <v>#DIV/0!</v>
      </c>
      <c r="AD42" s="22" t="e">
        <f t="shared" ca="1" si="29"/>
        <v>#DIV/0!</v>
      </c>
      <c r="AE42" s="88">
        <f t="shared" si="34"/>
        <v>18</v>
      </c>
      <c r="AF42" s="192">
        <f t="shared" si="30"/>
        <v>0</v>
      </c>
      <c r="AG42" s="22" t="e">
        <f t="shared" si="35"/>
        <v>#DIV/0!</v>
      </c>
      <c r="AH42" s="22" t="e">
        <f t="shared" si="36"/>
        <v>#DIV/0!</v>
      </c>
      <c r="AI42" s="22" t="e">
        <f t="shared" si="37"/>
        <v>#DIV/0!</v>
      </c>
      <c r="AJ42" s="22" t="e">
        <f t="shared" si="38"/>
        <v>#DIV/0!</v>
      </c>
      <c r="AK42" s="22" t="e">
        <f t="shared" si="39"/>
        <v>#DIV/0!</v>
      </c>
      <c r="AL42" s="22" t="e">
        <f t="shared" si="40"/>
        <v>#DIV/0!</v>
      </c>
      <c r="AM42" s="22" t="e">
        <f t="shared" si="41"/>
        <v>#DIV/0!</v>
      </c>
      <c r="AN42" s="22" t="e">
        <f t="shared" si="42"/>
        <v>#DIV/0!</v>
      </c>
      <c r="AO42" s="22" t="e">
        <f t="shared" si="43"/>
        <v>#DIV/0!</v>
      </c>
      <c r="AP42" s="22" t="e">
        <f t="shared" si="44"/>
        <v>#DIV/0!</v>
      </c>
    </row>
    <row r="43" spans="2:42" x14ac:dyDescent="0.25">
      <c r="B43" s="16"/>
      <c r="C43" s="25"/>
      <c r="D43" s="22"/>
      <c r="E43" s="22"/>
      <c r="G43" s="88">
        <f t="shared" si="32"/>
        <v>19</v>
      </c>
      <c r="H43" s="135"/>
      <c r="M43" s="28"/>
      <c r="N43" s="28"/>
      <c r="O43" s="27"/>
      <c r="P43" s="27"/>
      <c r="S43" s="88">
        <f t="shared" si="33"/>
        <v>19</v>
      </c>
      <c r="T43" s="192">
        <f t="shared" si="19"/>
        <v>0</v>
      </c>
      <c r="U43" s="22" t="e">
        <f t="shared" ca="1" si="20"/>
        <v>#DIV/0!</v>
      </c>
      <c r="V43" s="22" t="e">
        <f t="shared" ca="1" si="21"/>
        <v>#DIV/0!</v>
      </c>
      <c r="W43" s="22" t="e">
        <f t="shared" ca="1" si="22"/>
        <v>#DIV/0!</v>
      </c>
      <c r="X43" s="22" t="e">
        <f t="shared" ca="1" si="23"/>
        <v>#DIV/0!</v>
      </c>
      <c r="Y43" s="22" t="e">
        <f t="shared" ca="1" si="24"/>
        <v>#DIV/0!</v>
      </c>
      <c r="Z43" s="22" t="e">
        <f t="shared" ca="1" si="25"/>
        <v>#DIV/0!</v>
      </c>
      <c r="AA43" s="22" t="e">
        <f t="shared" ca="1" si="26"/>
        <v>#DIV/0!</v>
      </c>
      <c r="AB43" s="22" t="e">
        <f t="shared" ca="1" si="27"/>
        <v>#DIV/0!</v>
      </c>
      <c r="AC43" s="22" t="e">
        <f t="shared" ca="1" si="28"/>
        <v>#DIV/0!</v>
      </c>
      <c r="AD43" s="22" t="e">
        <f t="shared" ca="1" si="29"/>
        <v>#DIV/0!</v>
      </c>
      <c r="AE43" s="88">
        <f t="shared" si="34"/>
        <v>19</v>
      </c>
      <c r="AF43" s="192">
        <f t="shared" si="30"/>
        <v>0</v>
      </c>
      <c r="AG43" s="22" t="e">
        <f t="shared" si="35"/>
        <v>#DIV/0!</v>
      </c>
      <c r="AH43" s="22" t="e">
        <f t="shared" si="36"/>
        <v>#DIV/0!</v>
      </c>
      <c r="AI43" s="22" t="e">
        <f t="shared" si="37"/>
        <v>#DIV/0!</v>
      </c>
      <c r="AJ43" s="22" t="e">
        <f t="shared" si="38"/>
        <v>#DIV/0!</v>
      </c>
      <c r="AK43" s="22" t="e">
        <f t="shared" si="39"/>
        <v>#DIV/0!</v>
      </c>
      <c r="AL43" s="22" t="e">
        <f t="shared" si="40"/>
        <v>#DIV/0!</v>
      </c>
      <c r="AM43" s="22" t="e">
        <f t="shared" si="41"/>
        <v>#DIV/0!</v>
      </c>
      <c r="AN43" s="22" t="e">
        <f t="shared" si="42"/>
        <v>#DIV/0!</v>
      </c>
      <c r="AO43" s="22" t="e">
        <f t="shared" si="43"/>
        <v>#DIV/0!</v>
      </c>
      <c r="AP43" s="22" t="e">
        <f t="shared" si="44"/>
        <v>#DIV/0!</v>
      </c>
    </row>
    <row r="44" spans="2:42" x14ac:dyDescent="0.25">
      <c r="B44" s="16"/>
      <c r="C44" s="25"/>
      <c r="D44" s="22"/>
      <c r="E44" s="22"/>
      <c r="G44" s="88">
        <f t="shared" si="32"/>
        <v>20</v>
      </c>
      <c r="H44" s="135"/>
      <c r="M44" s="28"/>
      <c r="N44" s="28"/>
      <c r="O44" s="27"/>
      <c r="P44" s="27"/>
      <c r="S44" s="88">
        <f t="shared" si="33"/>
        <v>20</v>
      </c>
      <c r="T44" s="192">
        <f t="shared" si="19"/>
        <v>0</v>
      </c>
      <c r="U44" s="22" t="e">
        <f t="shared" ca="1" si="20"/>
        <v>#DIV/0!</v>
      </c>
      <c r="V44" s="22" t="e">
        <f t="shared" ca="1" si="21"/>
        <v>#DIV/0!</v>
      </c>
      <c r="W44" s="22" t="e">
        <f t="shared" ca="1" si="22"/>
        <v>#DIV/0!</v>
      </c>
      <c r="X44" s="22" t="e">
        <f t="shared" ca="1" si="23"/>
        <v>#DIV/0!</v>
      </c>
      <c r="Y44" s="22" t="e">
        <f t="shared" ca="1" si="24"/>
        <v>#DIV/0!</v>
      </c>
      <c r="Z44" s="22" t="e">
        <f t="shared" ca="1" si="25"/>
        <v>#DIV/0!</v>
      </c>
      <c r="AA44" s="22" t="e">
        <f t="shared" ca="1" si="26"/>
        <v>#DIV/0!</v>
      </c>
      <c r="AB44" s="22" t="e">
        <f t="shared" ca="1" si="27"/>
        <v>#DIV/0!</v>
      </c>
      <c r="AC44" s="22" t="e">
        <f t="shared" ca="1" si="28"/>
        <v>#DIV/0!</v>
      </c>
      <c r="AD44" s="22" t="e">
        <f t="shared" ca="1" si="29"/>
        <v>#DIV/0!</v>
      </c>
      <c r="AE44" s="88">
        <f t="shared" si="34"/>
        <v>20</v>
      </c>
      <c r="AF44" s="192">
        <f t="shared" si="30"/>
        <v>0</v>
      </c>
      <c r="AG44" s="22" t="e">
        <f t="shared" si="35"/>
        <v>#DIV/0!</v>
      </c>
      <c r="AH44" s="22" t="e">
        <f t="shared" si="36"/>
        <v>#DIV/0!</v>
      </c>
      <c r="AI44" s="22" t="e">
        <f t="shared" si="37"/>
        <v>#DIV/0!</v>
      </c>
      <c r="AJ44" s="22" t="e">
        <f t="shared" si="38"/>
        <v>#DIV/0!</v>
      </c>
      <c r="AK44" s="22" t="e">
        <f t="shared" si="39"/>
        <v>#DIV/0!</v>
      </c>
      <c r="AL44" s="22" t="e">
        <f t="shared" si="40"/>
        <v>#DIV/0!</v>
      </c>
      <c r="AM44" s="22" t="e">
        <f t="shared" si="41"/>
        <v>#DIV/0!</v>
      </c>
      <c r="AN44" s="22" t="e">
        <f t="shared" si="42"/>
        <v>#DIV/0!</v>
      </c>
      <c r="AO44" s="22" t="e">
        <f t="shared" si="43"/>
        <v>#DIV/0!</v>
      </c>
      <c r="AP44" s="22" t="e">
        <f t="shared" si="44"/>
        <v>#DIV/0!</v>
      </c>
    </row>
    <row r="45" spans="2:42" x14ac:dyDescent="0.25">
      <c r="B45" s="16"/>
      <c r="C45" s="25"/>
      <c r="D45" s="22"/>
      <c r="E45" s="22"/>
      <c r="G45" s="88">
        <f t="shared" si="32"/>
        <v>21</v>
      </c>
      <c r="H45" s="135"/>
      <c r="M45" s="28"/>
      <c r="N45" s="28"/>
      <c r="O45" s="27"/>
      <c r="P45" s="27"/>
      <c r="S45" s="88">
        <f t="shared" si="33"/>
        <v>21</v>
      </c>
      <c r="T45" s="192">
        <f t="shared" si="19"/>
        <v>0</v>
      </c>
      <c r="U45" s="22" t="e">
        <f t="shared" ca="1" si="20"/>
        <v>#DIV/0!</v>
      </c>
      <c r="V45" s="22" t="e">
        <f t="shared" ca="1" si="21"/>
        <v>#DIV/0!</v>
      </c>
      <c r="W45" s="22" t="e">
        <f t="shared" ca="1" si="22"/>
        <v>#DIV/0!</v>
      </c>
      <c r="X45" s="22" t="e">
        <f t="shared" ca="1" si="23"/>
        <v>#DIV/0!</v>
      </c>
      <c r="Y45" s="22" t="e">
        <f t="shared" ca="1" si="24"/>
        <v>#DIV/0!</v>
      </c>
      <c r="Z45" s="22" t="e">
        <f t="shared" ca="1" si="25"/>
        <v>#DIV/0!</v>
      </c>
      <c r="AA45" s="22" t="e">
        <f t="shared" ca="1" si="26"/>
        <v>#DIV/0!</v>
      </c>
      <c r="AB45" s="22" t="e">
        <f t="shared" ca="1" si="27"/>
        <v>#DIV/0!</v>
      </c>
      <c r="AC45" s="22" t="e">
        <f t="shared" ca="1" si="28"/>
        <v>#DIV/0!</v>
      </c>
      <c r="AD45" s="22" t="e">
        <f t="shared" ca="1" si="29"/>
        <v>#DIV/0!</v>
      </c>
      <c r="AE45" s="88">
        <f t="shared" si="34"/>
        <v>21</v>
      </c>
      <c r="AF45" s="192">
        <f t="shared" si="30"/>
        <v>0</v>
      </c>
      <c r="AG45" s="22" t="e">
        <f t="shared" si="35"/>
        <v>#DIV/0!</v>
      </c>
      <c r="AH45" s="22" t="e">
        <f t="shared" si="36"/>
        <v>#DIV/0!</v>
      </c>
      <c r="AI45" s="22" t="e">
        <f t="shared" si="37"/>
        <v>#DIV/0!</v>
      </c>
      <c r="AJ45" s="22" t="e">
        <f t="shared" si="38"/>
        <v>#DIV/0!</v>
      </c>
      <c r="AK45" s="22" t="e">
        <f t="shared" si="39"/>
        <v>#DIV/0!</v>
      </c>
      <c r="AL45" s="22" t="e">
        <f t="shared" si="40"/>
        <v>#DIV/0!</v>
      </c>
      <c r="AM45" s="22" t="e">
        <f t="shared" si="41"/>
        <v>#DIV/0!</v>
      </c>
      <c r="AN45" s="22" t="e">
        <f t="shared" si="42"/>
        <v>#DIV/0!</v>
      </c>
      <c r="AO45" s="22" t="e">
        <f t="shared" si="43"/>
        <v>#DIV/0!</v>
      </c>
      <c r="AP45" s="22" t="e">
        <f t="shared" si="44"/>
        <v>#DIV/0!</v>
      </c>
    </row>
    <row r="46" spans="2:42" x14ac:dyDescent="0.25">
      <c r="B46" s="16"/>
      <c r="C46" s="25"/>
      <c r="D46" s="22"/>
      <c r="E46" s="22"/>
      <c r="G46" s="88">
        <f t="shared" si="32"/>
        <v>22</v>
      </c>
      <c r="H46" s="135"/>
      <c r="M46" s="28"/>
      <c r="N46" s="28"/>
      <c r="O46" s="27"/>
      <c r="P46" s="27"/>
      <c r="S46" s="88">
        <f t="shared" si="33"/>
        <v>22</v>
      </c>
      <c r="T46" s="192">
        <f t="shared" si="19"/>
        <v>0</v>
      </c>
      <c r="U46" s="22" t="e">
        <f t="shared" ca="1" si="20"/>
        <v>#DIV/0!</v>
      </c>
      <c r="V46" s="22" t="e">
        <f t="shared" ca="1" si="21"/>
        <v>#DIV/0!</v>
      </c>
      <c r="W46" s="22" t="e">
        <f t="shared" ca="1" si="22"/>
        <v>#DIV/0!</v>
      </c>
      <c r="X46" s="22" t="e">
        <f t="shared" ca="1" si="23"/>
        <v>#DIV/0!</v>
      </c>
      <c r="Y46" s="22" t="e">
        <f t="shared" ca="1" si="24"/>
        <v>#DIV/0!</v>
      </c>
      <c r="Z46" s="22" t="e">
        <f t="shared" ca="1" si="25"/>
        <v>#DIV/0!</v>
      </c>
      <c r="AA46" s="22" t="e">
        <f t="shared" ca="1" si="26"/>
        <v>#DIV/0!</v>
      </c>
      <c r="AB46" s="22" t="e">
        <f t="shared" ca="1" si="27"/>
        <v>#DIV/0!</v>
      </c>
      <c r="AC46" s="22" t="e">
        <f t="shared" ca="1" si="28"/>
        <v>#DIV/0!</v>
      </c>
      <c r="AD46" s="22" t="e">
        <f t="shared" ca="1" si="29"/>
        <v>#DIV/0!</v>
      </c>
      <c r="AE46" s="88">
        <f t="shared" si="34"/>
        <v>22</v>
      </c>
      <c r="AF46" s="192">
        <f t="shared" si="30"/>
        <v>0</v>
      </c>
      <c r="AG46" s="22" t="e">
        <f t="shared" si="35"/>
        <v>#DIV/0!</v>
      </c>
      <c r="AH46" s="22" t="e">
        <f t="shared" si="36"/>
        <v>#DIV/0!</v>
      </c>
      <c r="AI46" s="22" t="e">
        <f t="shared" si="37"/>
        <v>#DIV/0!</v>
      </c>
      <c r="AJ46" s="22" t="e">
        <f t="shared" si="38"/>
        <v>#DIV/0!</v>
      </c>
      <c r="AK46" s="22" t="e">
        <f t="shared" si="39"/>
        <v>#DIV/0!</v>
      </c>
      <c r="AL46" s="22" t="e">
        <f t="shared" si="40"/>
        <v>#DIV/0!</v>
      </c>
      <c r="AM46" s="22" t="e">
        <f t="shared" si="41"/>
        <v>#DIV/0!</v>
      </c>
      <c r="AN46" s="22" t="e">
        <f t="shared" si="42"/>
        <v>#DIV/0!</v>
      </c>
      <c r="AO46" s="22" t="e">
        <f t="shared" si="43"/>
        <v>#DIV/0!</v>
      </c>
      <c r="AP46" s="22" t="e">
        <f t="shared" si="44"/>
        <v>#DIV/0!</v>
      </c>
    </row>
    <row r="47" spans="2:42" x14ac:dyDescent="0.25">
      <c r="B47" s="16"/>
      <c r="C47" s="25"/>
      <c r="D47" s="22"/>
      <c r="E47" s="22"/>
      <c r="G47" s="88">
        <f t="shared" si="32"/>
        <v>23</v>
      </c>
      <c r="H47" s="135"/>
      <c r="M47" s="28"/>
      <c r="N47" s="28"/>
      <c r="O47" s="27"/>
      <c r="P47" s="27"/>
      <c r="S47" s="88">
        <f t="shared" si="33"/>
        <v>23</v>
      </c>
      <c r="T47" s="192">
        <f t="shared" si="19"/>
        <v>0</v>
      </c>
      <c r="U47" s="22" t="e">
        <f t="shared" ca="1" si="20"/>
        <v>#DIV/0!</v>
      </c>
      <c r="V47" s="22" t="e">
        <f t="shared" ca="1" si="21"/>
        <v>#DIV/0!</v>
      </c>
      <c r="W47" s="22" t="e">
        <f t="shared" ca="1" si="22"/>
        <v>#DIV/0!</v>
      </c>
      <c r="X47" s="22" t="e">
        <f t="shared" ca="1" si="23"/>
        <v>#DIV/0!</v>
      </c>
      <c r="Y47" s="22" t="e">
        <f t="shared" ca="1" si="24"/>
        <v>#DIV/0!</v>
      </c>
      <c r="Z47" s="22" t="e">
        <f t="shared" ca="1" si="25"/>
        <v>#DIV/0!</v>
      </c>
      <c r="AA47" s="22" t="e">
        <f t="shared" ca="1" si="26"/>
        <v>#DIV/0!</v>
      </c>
      <c r="AB47" s="22" t="e">
        <f t="shared" ca="1" si="27"/>
        <v>#DIV/0!</v>
      </c>
      <c r="AC47" s="22" t="e">
        <f t="shared" ca="1" si="28"/>
        <v>#DIV/0!</v>
      </c>
      <c r="AD47" s="22" t="e">
        <f t="shared" ca="1" si="29"/>
        <v>#DIV/0!</v>
      </c>
      <c r="AE47" s="88">
        <f t="shared" si="34"/>
        <v>23</v>
      </c>
      <c r="AF47" s="192">
        <f t="shared" si="30"/>
        <v>0</v>
      </c>
      <c r="AG47" s="22" t="e">
        <f t="shared" si="35"/>
        <v>#DIV/0!</v>
      </c>
      <c r="AH47" s="22" t="e">
        <f t="shared" si="36"/>
        <v>#DIV/0!</v>
      </c>
      <c r="AI47" s="22" t="e">
        <f t="shared" si="37"/>
        <v>#DIV/0!</v>
      </c>
      <c r="AJ47" s="22" t="e">
        <f t="shared" si="38"/>
        <v>#DIV/0!</v>
      </c>
      <c r="AK47" s="22" t="e">
        <f t="shared" si="39"/>
        <v>#DIV/0!</v>
      </c>
      <c r="AL47" s="22" t="e">
        <f t="shared" si="40"/>
        <v>#DIV/0!</v>
      </c>
      <c r="AM47" s="22" t="e">
        <f t="shared" si="41"/>
        <v>#DIV/0!</v>
      </c>
      <c r="AN47" s="22" t="e">
        <f t="shared" si="42"/>
        <v>#DIV/0!</v>
      </c>
      <c r="AO47" s="22" t="e">
        <f t="shared" si="43"/>
        <v>#DIV/0!</v>
      </c>
      <c r="AP47" s="22" t="e">
        <f t="shared" si="44"/>
        <v>#DIV/0!</v>
      </c>
    </row>
    <row r="48" spans="2:42" x14ac:dyDescent="0.25">
      <c r="B48" s="16"/>
      <c r="C48" s="25"/>
      <c r="D48" s="22"/>
      <c r="E48" s="22"/>
      <c r="G48" s="88">
        <f t="shared" si="32"/>
        <v>24</v>
      </c>
      <c r="H48" s="135"/>
      <c r="M48" s="28"/>
      <c r="N48" s="28"/>
      <c r="O48" s="27"/>
      <c r="P48" s="27"/>
      <c r="S48" s="88">
        <f t="shared" si="33"/>
        <v>24</v>
      </c>
      <c r="T48" s="192">
        <f t="shared" si="19"/>
        <v>0</v>
      </c>
      <c r="U48" s="22" t="e">
        <f t="shared" ca="1" si="20"/>
        <v>#DIV/0!</v>
      </c>
      <c r="V48" s="22" t="e">
        <f t="shared" ca="1" si="21"/>
        <v>#DIV/0!</v>
      </c>
      <c r="W48" s="22" t="e">
        <f t="shared" ca="1" si="22"/>
        <v>#DIV/0!</v>
      </c>
      <c r="X48" s="22" t="e">
        <f t="shared" ca="1" si="23"/>
        <v>#DIV/0!</v>
      </c>
      <c r="Y48" s="22" t="e">
        <f t="shared" ca="1" si="24"/>
        <v>#DIV/0!</v>
      </c>
      <c r="Z48" s="22" t="e">
        <f t="shared" ca="1" si="25"/>
        <v>#DIV/0!</v>
      </c>
      <c r="AA48" s="22" t="e">
        <f t="shared" ca="1" si="26"/>
        <v>#DIV/0!</v>
      </c>
      <c r="AB48" s="22" t="e">
        <f t="shared" ca="1" si="27"/>
        <v>#DIV/0!</v>
      </c>
      <c r="AC48" s="22" t="e">
        <f t="shared" ca="1" si="28"/>
        <v>#DIV/0!</v>
      </c>
      <c r="AD48" s="22" t="e">
        <f t="shared" ca="1" si="29"/>
        <v>#DIV/0!</v>
      </c>
      <c r="AE48" s="88">
        <f t="shared" si="34"/>
        <v>24</v>
      </c>
      <c r="AF48" s="192">
        <f t="shared" si="30"/>
        <v>0</v>
      </c>
      <c r="AG48" s="22" t="e">
        <f t="shared" si="35"/>
        <v>#DIV/0!</v>
      </c>
      <c r="AH48" s="22" t="e">
        <f t="shared" si="36"/>
        <v>#DIV/0!</v>
      </c>
      <c r="AI48" s="22" t="e">
        <f t="shared" si="37"/>
        <v>#DIV/0!</v>
      </c>
      <c r="AJ48" s="22" t="e">
        <f t="shared" si="38"/>
        <v>#DIV/0!</v>
      </c>
      <c r="AK48" s="22" t="e">
        <f t="shared" si="39"/>
        <v>#DIV/0!</v>
      </c>
      <c r="AL48" s="22" t="e">
        <f t="shared" si="40"/>
        <v>#DIV/0!</v>
      </c>
      <c r="AM48" s="22" t="e">
        <f t="shared" si="41"/>
        <v>#DIV/0!</v>
      </c>
      <c r="AN48" s="22" t="e">
        <f t="shared" si="42"/>
        <v>#DIV/0!</v>
      </c>
      <c r="AO48" s="22" t="e">
        <f t="shared" si="43"/>
        <v>#DIV/0!</v>
      </c>
      <c r="AP48" s="22" t="e">
        <f t="shared" si="44"/>
        <v>#DIV/0!</v>
      </c>
    </row>
    <row r="49" spans="2:42" x14ac:dyDescent="0.25">
      <c r="B49" s="16"/>
      <c r="C49" s="25"/>
      <c r="D49" s="22"/>
      <c r="E49" s="22"/>
      <c r="G49" s="88">
        <f t="shared" si="32"/>
        <v>25</v>
      </c>
      <c r="H49" s="135"/>
      <c r="M49" s="28"/>
      <c r="N49" s="28"/>
      <c r="O49" s="27"/>
      <c r="P49" s="27"/>
      <c r="S49" s="88">
        <f t="shared" si="33"/>
        <v>25</v>
      </c>
      <c r="T49" s="192">
        <f t="shared" si="19"/>
        <v>0</v>
      </c>
      <c r="U49" s="22" t="e">
        <f t="shared" ca="1" si="20"/>
        <v>#DIV/0!</v>
      </c>
      <c r="V49" s="22" t="e">
        <f t="shared" ca="1" si="21"/>
        <v>#DIV/0!</v>
      </c>
      <c r="W49" s="22" t="e">
        <f t="shared" ca="1" si="22"/>
        <v>#DIV/0!</v>
      </c>
      <c r="X49" s="22" t="e">
        <f t="shared" ca="1" si="23"/>
        <v>#DIV/0!</v>
      </c>
      <c r="Y49" s="22" t="e">
        <f t="shared" ca="1" si="24"/>
        <v>#DIV/0!</v>
      </c>
      <c r="Z49" s="22" t="e">
        <f t="shared" ca="1" si="25"/>
        <v>#DIV/0!</v>
      </c>
      <c r="AA49" s="22" t="e">
        <f t="shared" ca="1" si="26"/>
        <v>#DIV/0!</v>
      </c>
      <c r="AB49" s="22" t="e">
        <f t="shared" ca="1" si="27"/>
        <v>#DIV/0!</v>
      </c>
      <c r="AC49" s="22" t="e">
        <f t="shared" ca="1" si="28"/>
        <v>#DIV/0!</v>
      </c>
      <c r="AD49" s="22" t="e">
        <f t="shared" ca="1" si="29"/>
        <v>#DIV/0!</v>
      </c>
      <c r="AE49" s="88">
        <f t="shared" si="34"/>
        <v>25</v>
      </c>
      <c r="AF49" s="192">
        <f t="shared" si="30"/>
        <v>0</v>
      </c>
      <c r="AG49" s="22" t="e">
        <f t="shared" si="35"/>
        <v>#DIV/0!</v>
      </c>
      <c r="AH49" s="22" t="e">
        <f t="shared" si="36"/>
        <v>#DIV/0!</v>
      </c>
      <c r="AI49" s="22" t="e">
        <f t="shared" si="37"/>
        <v>#DIV/0!</v>
      </c>
      <c r="AJ49" s="22" t="e">
        <f t="shared" si="38"/>
        <v>#DIV/0!</v>
      </c>
      <c r="AK49" s="22" t="e">
        <f t="shared" si="39"/>
        <v>#DIV/0!</v>
      </c>
      <c r="AL49" s="22" t="e">
        <f t="shared" si="40"/>
        <v>#DIV/0!</v>
      </c>
      <c r="AM49" s="22" t="e">
        <f t="shared" si="41"/>
        <v>#DIV/0!</v>
      </c>
      <c r="AN49" s="22" t="e">
        <f t="shared" si="42"/>
        <v>#DIV/0!</v>
      </c>
      <c r="AO49" s="22" t="e">
        <f t="shared" si="43"/>
        <v>#DIV/0!</v>
      </c>
      <c r="AP49" s="22" t="e">
        <f t="shared" si="44"/>
        <v>#DIV/0!</v>
      </c>
    </row>
    <row r="50" spans="2:42" x14ac:dyDescent="0.25">
      <c r="B50" s="16"/>
      <c r="C50" s="25"/>
      <c r="D50" s="22"/>
      <c r="E50" s="22"/>
      <c r="G50" s="88">
        <f t="shared" si="32"/>
        <v>26</v>
      </c>
      <c r="H50" s="135"/>
      <c r="M50" s="28"/>
      <c r="N50" s="28"/>
      <c r="O50" s="27"/>
      <c r="P50" s="27"/>
      <c r="S50" s="88">
        <f t="shared" si="33"/>
        <v>26</v>
      </c>
      <c r="T50" s="192">
        <f t="shared" si="19"/>
        <v>0</v>
      </c>
      <c r="U50" s="22" t="e">
        <f t="shared" ca="1" si="20"/>
        <v>#DIV/0!</v>
      </c>
      <c r="V50" s="22" t="e">
        <f t="shared" ca="1" si="21"/>
        <v>#DIV/0!</v>
      </c>
      <c r="W50" s="22" t="e">
        <f t="shared" ca="1" si="22"/>
        <v>#DIV/0!</v>
      </c>
      <c r="X50" s="22" t="e">
        <f t="shared" ca="1" si="23"/>
        <v>#DIV/0!</v>
      </c>
      <c r="Y50" s="22" t="e">
        <f t="shared" ca="1" si="24"/>
        <v>#DIV/0!</v>
      </c>
      <c r="Z50" s="22" t="e">
        <f t="shared" ca="1" si="25"/>
        <v>#DIV/0!</v>
      </c>
      <c r="AA50" s="22" t="e">
        <f t="shared" ca="1" si="26"/>
        <v>#DIV/0!</v>
      </c>
      <c r="AB50" s="22" t="e">
        <f t="shared" ca="1" si="27"/>
        <v>#DIV/0!</v>
      </c>
      <c r="AC50" s="22" t="e">
        <f t="shared" ca="1" si="28"/>
        <v>#DIV/0!</v>
      </c>
      <c r="AD50" s="22" t="e">
        <f t="shared" ca="1" si="29"/>
        <v>#DIV/0!</v>
      </c>
      <c r="AE50" s="88">
        <f t="shared" si="34"/>
        <v>26</v>
      </c>
      <c r="AF50" s="192">
        <f t="shared" si="30"/>
        <v>0</v>
      </c>
      <c r="AG50" s="22" t="e">
        <f t="shared" si="35"/>
        <v>#DIV/0!</v>
      </c>
      <c r="AH50" s="22" t="e">
        <f t="shared" si="36"/>
        <v>#DIV/0!</v>
      </c>
      <c r="AI50" s="22" t="e">
        <f t="shared" si="37"/>
        <v>#DIV/0!</v>
      </c>
      <c r="AJ50" s="22" t="e">
        <f t="shared" si="38"/>
        <v>#DIV/0!</v>
      </c>
      <c r="AK50" s="22" t="e">
        <f t="shared" si="39"/>
        <v>#DIV/0!</v>
      </c>
      <c r="AL50" s="22" t="e">
        <f t="shared" si="40"/>
        <v>#DIV/0!</v>
      </c>
      <c r="AM50" s="22" t="e">
        <f t="shared" si="41"/>
        <v>#DIV/0!</v>
      </c>
      <c r="AN50" s="22" t="e">
        <f t="shared" si="42"/>
        <v>#DIV/0!</v>
      </c>
      <c r="AO50" s="22" t="e">
        <f t="shared" si="43"/>
        <v>#DIV/0!</v>
      </c>
      <c r="AP50" s="22" t="e">
        <f t="shared" si="44"/>
        <v>#DIV/0!</v>
      </c>
    </row>
    <row r="51" spans="2:42" x14ac:dyDescent="0.25">
      <c r="B51" s="16"/>
      <c r="C51" s="25"/>
      <c r="D51" s="22"/>
      <c r="E51" s="22"/>
      <c r="G51" s="88">
        <f t="shared" si="32"/>
        <v>27</v>
      </c>
      <c r="H51" s="135"/>
      <c r="M51" s="28"/>
      <c r="N51" s="28"/>
      <c r="O51" s="27"/>
      <c r="P51" s="27"/>
      <c r="S51" s="88">
        <f t="shared" si="33"/>
        <v>27</v>
      </c>
      <c r="T51" s="192">
        <f t="shared" si="19"/>
        <v>0</v>
      </c>
      <c r="U51" s="22" t="e">
        <f t="shared" ca="1" si="20"/>
        <v>#DIV/0!</v>
      </c>
      <c r="V51" s="22" t="e">
        <f t="shared" ca="1" si="21"/>
        <v>#DIV/0!</v>
      </c>
      <c r="W51" s="22" t="e">
        <f t="shared" ca="1" si="22"/>
        <v>#DIV/0!</v>
      </c>
      <c r="X51" s="22" t="e">
        <f t="shared" ca="1" si="23"/>
        <v>#DIV/0!</v>
      </c>
      <c r="Y51" s="22" t="e">
        <f t="shared" ca="1" si="24"/>
        <v>#DIV/0!</v>
      </c>
      <c r="Z51" s="22" t="e">
        <f t="shared" ca="1" si="25"/>
        <v>#DIV/0!</v>
      </c>
      <c r="AA51" s="22" t="e">
        <f t="shared" ca="1" si="26"/>
        <v>#DIV/0!</v>
      </c>
      <c r="AB51" s="22" t="e">
        <f t="shared" ca="1" si="27"/>
        <v>#DIV/0!</v>
      </c>
      <c r="AC51" s="22" t="e">
        <f t="shared" ca="1" si="28"/>
        <v>#DIV/0!</v>
      </c>
      <c r="AD51" s="22" t="e">
        <f t="shared" ca="1" si="29"/>
        <v>#DIV/0!</v>
      </c>
      <c r="AE51" s="88">
        <f t="shared" si="34"/>
        <v>27</v>
      </c>
      <c r="AF51" s="192">
        <f t="shared" si="30"/>
        <v>0</v>
      </c>
      <c r="AG51" s="22" t="e">
        <f t="shared" si="35"/>
        <v>#DIV/0!</v>
      </c>
      <c r="AH51" s="22" t="e">
        <f t="shared" si="36"/>
        <v>#DIV/0!</v>
      </c>
      <c r="AI51" s="22" t="e">
        <f t="shared" si="37"/>
        <v>#DIV/0!</v>
      </c>
      <c r="AJ51" s="22" t="e">
        <f t="shared" si="38"/>
        <v>#DIV/0!</v>
      </c>
      <c r="AK51" s="22" t="e">
        <f t="shared" si="39"/>
        <v>#DIV/0!</v>
      </c>
      <c r="AL51" s="22" t="e">
        <f t="shared" si="40"/>
        <v>#DIV/0!</v>
      </c>
      <c r="AM51" s="22" t="e">
        <f t="shared" si="41"/>
        <v>#DIV/0!</v>
      </c>
      <c r="AN51" s="22" t="e">
        <f t="shared" si="42"/>
        <v>#DIV/0!</v>
      </c>
      <c r="AO51" s="22" t="e">
        <f t="shared" si="43"/>
        <v>#DIV/0!</v>
      </c>
      <c r="AP51" s="22" t="e">
        <f t="shared" si="44"/>
        <v>#DIV/0!</v>
      </c>
    </row>
    <row r="52" spans="2:42" x14ac:dyDescent="0.25">
      <c r="B52" s="16"/>
      <c r="C52" s="25"/>
      <c r="D52" s="22"/>
      <c r="E52" s="22"/>
      <c r="G52" s="88">
        <f t="shared" si="32"/>
        <v>28</v>
      </c>
      <c r="H52" s="135"/>
      <c r="M52" s="28"/>
      <c r="N52" s="28"/>
      <c r="O52" s="27"/>
      <c r="P52" s="27"/>
      <c r="S52" s="88">
        <f t="shared" si="33"/>
        <v>28</v>
      </c>
      <c r="T52" s="192">
        <f t="shared" si="19"/>
        <v>0</v>
      </c>
      <c r="U52" s="22" t="e">
        <f t="shared" ca="1" si="20"/>
        <v>#DIV/0!</v>
      </c>
      <c r="V52" s="22" t="e">
        <f t="shared" ca="1" si="21"/>
        <v>#DIV/0!</v>
      </c>
      <c r="W52" s="22" t="e">
        <f t="shared" ca="1" si="22"/>
        <v>#DIV/0!</v>
      </c>
      <c r="X52" s="22" t="e">
        <f t="shared" ca="1" si="23"/>
        <v>#DIV/0!</v>
      </c>
      <c r="Y52" s="22" t="e">
        <f t="shared" ca="1" si="24"/>
        <v>#DIV/0!</v>
      </c>
      <c r="Z52" s="22" t="e">
        <f t="shared" ca="1" si="25"/>
        <v>#DIV/0!</v>
      </c>
      <c r="AA52" s="22" t="e">
        <f t="shared" ca="1" si="26"/>
        <v>#DIV/0!</v>
      </c>
      <c r="AB52" s="22" t="e">
        <f t="shared" ca="1" si="27"/>
        <v>#DIV/0!</v>
      </c>
      <c r="AC52" s="22" t="e">
        <f t="shared" ca="1" si="28"/>
        <v>#DIV/0!</v>
      </c>
      <c r="AD52" s="22" t="e">
        <f t="shared" ca="1" si="29"/>
        <v>#DIV/0!</v>
      </c>
      <c r="AE52" s="88">
        <f t="shared" si="34"/>
        <v>28</v>
      </c>
      <c r="AF52" s="192">
        <f t="shared" si="30"/>
        <v>0</v>
      </c>
      <c r="AG52" s="22" t="e">
        <f t="shared" si="35"/>
        <v>#DIV/0!</v>
      </c>
      <c r="AH52" s="22" t="e">
        <f t="shared" si="36"/>
        <v>#DIV/0!</v>
      </c>
      <c r="AI52" s="22" t="e">
        <f t="shared" si="37"/>
        <v>#DIV/0!</v>
      </c>
      <c r="AJ52" s="22" t="e">
        <f t="shared" si="38"/>
        <v>#DIV/0!</v>
      </c>
      <c r="AK52" s="22" t="e">
        <f t="shared" si="39"/>
        <v>#DIV/0!</v>
      </c>
      <c r="AL52" s="22" t="e">
        <f t="shared" si="40"/>
        <v>#DIV/0!</v>
      </c>
      <c r="AM52" s="22" t="e">
        <f t="shared" si="41"/>
        <v>#DIV/0!</v>
      </c>
      <c r="AN52" s="22" t="e">
        <f t="shared" si="42"/>
        <v>#DIV/0!</v>
      </c>
      <c r="AO52" s="22" t="e">
        <f t="shared" si="43"/>
        <v>#DIV/0!</v>
      </c>
      <c r="AP52" s="22" t="e">
        <f t="shared" si="44"/>
        <v>#DIV/0!</v>
      </c>
    </row>
    <row r="53" spans="2:42" x14ac:dyDescent="0.25">
      <c r="B53" s="16"/>
      <c r="C53" s="25"/>
      <c r="D53" s="22"/>
      <c r="E53" s="22"/>
      <c r="G53" s="88">
        <f t="shared" si="32"/>
        <v>29</v>
      </c>
      <c r="H53" s="135"/>
      <c r="M53" s="28"/>
      <c r="N53" s="28"/>
      <c r="O53" s="27"/>
      <c r="P53" s="27"/>
      <c r="S53" s="88">
        <f t="shared" si="33"/>
        <v>29</v>
      </c>
      <c r="T53" s="192">
        <f t="shared" si="19"/>
        <v>0</v>
      </c>
      <c r="U53" s="22" t="e">
        <f t="shared" ca="1" si="20"/>
        <v>#DIV/0!</v>
      </c>
      <c r="V53" s="22" t="e">
        <f t="shared" ca="1" si="21"/>
        <v>#DIV/0!</v>
      </c>
      <c r="W53" s="22" t="e">
        <f t="shared" ca="1" si="22"/>
        <v>#DIV/0!</v>
      </c>
      <c r="X53" s="22" t="e">
        <f t="shared" ca="1" si="23"/>
        <v>#DIV/0!</v>
      </c>
      <c r="Y53" s="22" t="e">
        <f t="shared" ca="1" si="24"/>
        <v>#DIV/0!</v>
      </c>
      <c r="Z53" s="22" t="e">
        <f t="shared" ca="1" si="25"/>
        <v>#DIV/0!</v>
      </c>
      <c r="AA53" s="22" t="e">
        <f t="shared" ca="1" si="26"/>
        <v>#DIV/0!</v>
      </c>
      <c r="AB53" s="22" t="e">
        <f t="shared" ca="1" si="27"/>
        <v>#DIV/0!</v>
      </c>
      <c r="AC53" s="22" t="e">
        <f t="shared" ca="1" si="28"/>
        <v>#DIV/0!</v>
      </c>
      <c r="AD53" s="22" t="e">
        <f t="shared" ca="1" si="29"/>
        <v>#DIV/0!</v>
      </c>
      <c r="AE53" s="88">
        <f t="shared" si="34"/>
        <v>29</v>
      </c>
      <c r="AF53" s="192">
        <f t="shared" si="30"/>
        <v>0</v>
      </c>
      <c r="AG53" s="22" t="e">
        <f t="shared" si="35"/>
        <v>#DIV/0!</v>
      </c>
      <c r="AH53" s="22" t="e">
        <f t="shared" si="36"/>
        <v>#DIV/0!</v>
      </c>
      <c r="AI53" s="22" t="e">
        <f t="shared" si="37"/>
        <v>#DIV/0!</v>
      </c>
      <c r="AJ53" s="22" t="e">
        <f t="shared" si="38"/>
        <v>#DIV/0!</v>
      </c>
      <c r="AK53" s="22" t="e">
        <f t="shared" si="39"/>
        <v>#DIV/0!</v>
      </c>
      <c r="AL53" s="22" t="e">
        <f t="shared" si="40"/>
        <v>#DIV/0!</v>
      </c>
      <c r="AM53" s="22" t="e">
        <f t="shared" si="41"/>
        <v>#DIV/0!</v>
      </c>
      <c r="AN53" s="22" t="e">
        <f t="shared" si="42"/>
        <v>#DIV/0!</v>
      </c>
      <c r="AO53" s="22" t="e">
        <f t="shared" si="43"/>
        <v>#DIV/0!</v>
      </c>
      <c r="AP53" s="22" t="e">
        <f t="shared" si="44"/>
        <v>#DIV/0!</v>
      </c>
    </row>
    <row r="54" spans="2:42" x14ac:dyDescent="0.25">
      <c r="B54" s="16"/>
      <c r="C54" s="25"/>
      <c r="D54" s="22"/>
      <c r="E54" s="22"/>
      <c r="G54" s="88">
        <f t="shared" si="32"/>
        <v>30</v>
      </c>
      <c r="H54" s="135"/>
      <c r="M54" s="28"/>
      <c r="N54" s="28"/>
      <c r="O54" s="27"/>
      <c r="P54" s="27"/>
      <c r="S54" s="88">
        <f t="shared" si="33"/>
        <v>30</v>
      </c>
      <c r="T54" s="192">
        <f t="shared" si="19"/>
        <v>0</v>
      </c>
      <c r="U54" s="22" t="e">
        <f t="shared" ca="1" si="20"/>
        <v>#DIV/0!</v>
      </c>
      <c r="V54" s="22" t="e">
        <f t="shared" ca="1" si="21"/>
        <v>#DIV/0!</v>
      </c>
      <c r="W54" s="22" t="e">
        <f t="shared" ca="1" si="22"/>
        <v>#DIV/0!</v>
      </c>
      <c r="X54" s="22" t="e">
        <f t="shared" ca="1" si="23"/>
        <v>#DIV/0!</v>
      </c>
      <c r="Y54" s="22" t="e">
        <f t="shared" ca="1" si="24"/>
        <v>#DIV/0!</v>
      </c>
      <c r="Z54" s="22" t="e">
        <f t="shared" ca="1" si="25"/>
        <v>#DIV/0!</v>
      </c>
      <c r="AA54" s="22" t="e">
        <f t="shared" ca="1" si="26"/>
        <v>#DIV/0!</v>
      </c>
      <c r="AB54" s="22" t="e">
        <f t="shared" ca="1" si="27"/>
        <v>#DIV/0!</v>
      </c>
      <c r="AC54" s="22" t="e">
        <f t="shared" ca="1" si="28"/>
        <v>#DIV/0!</v>
      </c>
      <c r="AD54" s="22" t="e">
        <f t="shared" ca="1" si="29"/>
        <v>#DIV/0!</v>
      </c>
      <c r="AE54" s="88">
        <f t="shared" si="34"/>
        <v>30</v>
      </c>
      <c r="AF54" s="192">
        <f t="shared" si="30"/>
        <v>0</v>
      </c>
      <c r="AG54" s="22" t="e">
        <f t="shared" si="35"/>
        <v>#DIV/0!</v>
      </c>
      <c r="AH54" s="22" t="e">
        <f t="shared" si="36"/>
        <v>#DIV/0!</v>
      </c>
      <c r="AI54" s="22" t="e">
        <f t="shared" si="37"/>
        <v>#DIV/0!</v>
      </c>
      <c r="AJ54" s="22" t="e">
        <f t="shared" si="38"/>
        <v>#DIV/0!</v>
      </c>
      <c r="AK54" s="22" t="e">
        <f t="shared" si="39"/>
        <v>#DIV/0!</v>
      </c>
      <c r="AL54" s="22" t="e">
        <f t="shared" si="40"/>
        <v>#DIV/0!</v>
      </c>
      <c r="AM54" s="22" t="e">
        <f t="shared" si="41"/>
        <v>#DIV/0!</v>
      </c>
      <c r="AN54" s="22" t="e">
        <f t="shared" si="42"/>
        <v>#DIV/0!</v>
      </c>
      <c r="AO54" s="22" t="e">
        <f t="shared" si="43"/>
        <v>#DIV/0!</v>
      </c>
      <c r="AP54" s="22" t="e">
        <f t="shared" si="44"/>
        <v>#DIV/0!</v>
      </c>
    </row>
    <row r="55" spans="2:42" x14ac:dyDescent="0.25">
      <c r="B55" s="16"/>
      <c r="C55" s="25"/>
      <c r="D55" s="22"/>
      <c r="E55" s="22"/>
      <c r="G55" s="88">
        <f t="shared" si="32"/>
        <v>31</v>
      </c>
      <c r="H55" s="135"/>
      <c r="M55" s="28"/>
      <c r="N55" s="28"/>
      <c r="O55" s="27"/>
      <c r="P55" s="27"/>
      <c r="S55" s="88">
        <f t="shared" si="33"/>
        <v>31</v>
      </c>
      <c r="T55" s="192">
        <f t="shared" si="19"/>
        <v>0</v>
      </c>
      <c r="U55" s="22" t="e">
        <f t="shared" ca="1" si="20"/>
        <v>#DIV/0!</v>
      </c>
      <c r="V55" s="22" t="e">
        <f t="shared" ca="1" si="21"/>
        <v>#DIV/0!</v>
      </c>
      <c r="W55" s="22" t="e">
        <f t="shared" ca="1" si="22"/>
        <v>#DIV/0!</v>
      </c>
      <c r="X55" s="22" t="e">
        <f t="shared" ca="1" si="23"/>
        <v>#DIV/0!</v>
      </c>
      <c r="Y55" s="22" t="e">
        <f t="shared" ca="1" si="24"/>
        <v>#DIV/0!</v>
      </c>
      <c r="Z55" s="22" t="e">
        <f t="shared" ca="1" si="25"/>
        <v>#DIV/0!</v>
      </c>
      <c r="AA55" s="22" t="e">
        <f t="shared" ca="1" si="26"/>
        <v>#DIV/0!</v>
      </c>
      <c r="AB55" s="22" t="e">
        <f t="shared" ca="1" si="27"/>
        <v>#DIV/0!</v>
      </c>
      <c r="AC55" s="22" t="e">
        <f t="shared" ca="1" si="28"/>
        <v>#DIV/0!</v>
      </c>
      <c r="AD55" s="22" t="e">
        <f t="shared" ca="1" si="29"/>
        <v>#DIV/0!</v>
      </c>
      <c r="AE55" s="88">
        <f t="shared" si="34"/>
        <v>31</v>
      </c>
      <c r="AF55" s="192">
        <f t="shared" si="30"/>
        <v>0</v>
      </c>
      <c r="AG55" s="22" t="e">
        <f t="shared" si="35"/>
        <v>#DIV/0!</v>
      </c>
      <c r="AH55" s="22" t="e">
        <f t="shared" si="36"/>
        <v>#DIV/0!</v>
      </c>
      <c r="AI55" s="22" t="e">
        <f t="shared" si="37"/>
        <v>#DIV/0!</v>
      </c>
      <c r="AJ55" s="22" t="e">
        <f t="shared" si="38"/>
        <v>#DIV/0!</v>
      </c>
      <c r="AK55" s="22" t="e">
        <f t="shared" si="39"/>
        <v>#DIV/0!</v>
      </c>
      <c r="AL55" s="22" t="e">
        <f t="shared" si="40"/>
        <v>#DIV/0!</v>
      </c>
      <c r="AM55" s="22" t="e">
        <f t="shared" si="41"/>
        <v>#DIV/0!</v>
      </c>
      <c r="AN55" s="22" t="e">
        <f t="shared" si="42"/>
        <v>#DIV/0!</v>
      </c>
      <c r="AO55" s="22" t="e">
        <f t="shared" si="43"/>
        <v>#DIV/0!</v>
      </c>
      <c r="AP55" s="22" t="e">
        <f t="shared" si="44"/>
        <v>#DIV/0!</v>
      </c>
    </row>
    <row r="56" spans="2:42" x14ac:dyDescent="0.25">
      <c r="B56" s="16"/>
      <c r="C56" s="25"/>
      <c r="D56" s="22"/>
      <c r="E56" s="22"/>
      <c r="G56" s="88">
        <f t="shared" si="32"/>
        <v>32</v>
      </c>
      <c r="H56" s="135"/>
      <c r="M56" s="28"/>
      <c r="N56" s="28"/>
      <c r="O56" s="27"/>
      <c r="P56" s="27"/>
      <c r="S56" s="88">
        <f t="shared" si="33"/>
        <v>32</v>
      </c>
      <c r="T56" s="192">
        <f t="shared" si="19"/>
        <v>0</v>
      </c>
      <c r="U56" s="22" t="e">
        <f t="shared" ca="1" si="20"/>
        <v>#DIV/0!</v>
      </c>
      <c r="V56" s="22" t="e">
        <f t="shared" ca="1" si="21"/>
        <v>#DIV/0!</v>
      </c>
      <c r="W56" s="22" t="e">
        <f t="shared" ca="1" si="22"/>
        <v>#DIV/0!</v>
      </c>
      <c r="X56" s="22" t="e">
        <f t="shared" ca="1" si="23"/>
        <v>#DIV/0!</v>
      </c>
      <c r="Y56" s="22" t="e">
        <f t="shared" ca="1" si="24"/>
        <v>#DIV/0!</v>
      </c>
      <c r="Z56" s="22" t="e">
        <f t="shared" ca="1" si="25"/>
        <v>#DIV/0!</v>
      </c>
      <c r="AA56" s="22" t="e">
        <f t="shared" ca="1" si="26"/>
        <v>#DIV/0!</v>
      </c>
      <c r="AB56" s="22" t="e">
        <f t="shared" ca="1" si="27"/>
        <v>#DIV/0!</v>
      </c>
      <c r="AC56" s="22" t="e">
        <f t="shared" ca="1" si="28"/>
        <v>#DIV/0!</v>
      </c>
      <c r="AD56" s="22" t="e">
        <f t="shared" ca="1" si="29"/>
        <v>#DIV/0!</v>
      </c>
      <c r="AE56" s="88">
        <f t="shared" si="34"/>
        <v>32</v>
      </c>
      <c r="AF56" s="192">
        <f t="shared" si="30"/>
        <v>0</v>
      </c>
      <c r="AG56" s="22" t="e">
        <f t="shared" si="35"/>
        <v>#DIV/0!</v>
      </c>
      <c r="AH56" s="22" t="e">
        <f t="shared" si="36"/>
        <v>#DIV/0!</v>
      </c>
      <c r="AI56" s="22" t="e">
        <f t="shared" si="37"/>
        <v>#DIV/0!</v>
      </c>
      <c r="AJ56" s="22" t="e">
        <f t="shared" si="38"/>
        <v>#DIV/0!</v>
      </c>
      <c r="AK56" s="22" t="e">
        <f t="shared" si="39"/>
        <v>#DIV/0!</v>
      </c>
      <c r="AL56" s="22" t="e">
        <f t="shared" si="40"/>
        <v>#DIV/0!</v>
      </c>
      <c r="AM56" s="22" t="e">
        <f t="shared" si="41"/>
        <v>#DIV/0!</v>
      </c>
      <c r="AN56" s="22" t="e">
        <f t="shared" si="42"/>
        <v>#DIV/0!</v>
      </c>
      <c r="AO56" s="22" t="e">
        <f t="shared" si="43"/>
        <v>#DIV/0!</v>
      </c>
      <c r="AP56" s="22" t="e">
        <f t="shared" si="44"/>
        <v>#DIV/0!</v>
      </c>
    </row>
    <row r="57" spans="2:42" x14ac:dyDescent="0.25">
      <c r="B57" s="16"/>
      <c r="C57" s="25"/>
      <c r="D57" s="22"/>
      <c r="E57" s="22"/>
      <c r="G57" s="88">
        <f t="shared" si="32"/>
        <v>33</v>
      </c>
      <c r="H57" s="135"/>
      <c r="M57" s="28"/>
      <c r="N57" s="28"/>
      <c r="O57" s="27"/>
      <c r="P57" s="27"/>
      <c r="S57" s="88">
        <f t="shared" si="33"/>
        <v>33</v>
      </c>
      <c r="T57" s="192">
        <f t="shared" si="19"/>
        <v>0</v>
      </c>
      <c r="U57" s="22" t="e">
        <f t="shared" ca="1" si="20"/>
        <v>#DIV/0!</v>
      </c>
      <c r="V57" s="22" t="e">
        <f t="shared" ca="1" si="21"/>
        <v>#DIV/0!</v>
      </c>
      <c r="W57" s="22" t="e">
        <f t="shared" ca="1" si="22"/>
        <v>#DIV/0!</v>
      </c>
      <c r="X57" s="22" t="e">
        <f t="shared" ca="1" si="23"/>
        <v>#DIV/0!</v>
      </c>
      <c r="Y57" s="22" t="e">
        <f t="shared" ca="1" si="24"/>
        <v>#DIV/0!</v>
      </c>
      <c r="Z57" s="22" t="e">
        <f t="shared" ca="1" si="25"/>
        <v>#DIV/0!</v>
      </c>
      <c r="AA57" s="22" t="e">
        <f t="shared" ca="1" si="26"/>
        <v>#DIV/0!</v>
      </c>
      <c r="AB57" s="22" t="e">
        <f t="shared" ca="1" si="27"/>
        <v>#DIV/0!</v>
      </c>
      <c r="AC57" s="22" t="e">
        <f t="shared" ca="1" si="28"/>
        <v>#DIV/0!</v>
      </c>
      <c r="AD57" s="22" t="e">
        <f t="shared" ca="1" si="29"/>
        <v>#DIV/0!</v>
      </c>
      <c r="AE57" s="88">
        <f t="shared" si="34"/>
        <v>33</v>
      </c>
      <c r="AF57" s="192">
        <f t="shared" si="30"/>
        <v>0</v>
      </c>
      <c r="AG57" s="22" t="e">
        <f t="shared" si="35"/>
        <v>#DIV/0!</v>
      </c>
      <c r="AH57" s="22" t="e">
        <f t="shared" si="36"/>
        <v>#DIV/0!</v>
      </c>
      <c r="AI57" s="22" t="e">
        <f t="shared" si="37"/>
        <v>#DIV/0!</v>
      </c>
      <c r="AJ57" s="22" t="e">
        <f t="shared" si="38"/>
        <v>#DIV/0!</v>
      </c>
      <c r="AK57" s="22" t="e">
        <f t="shared" si="39"/>
        <v>#DIV/0!</v>
      </c>
      <c r="AL57" s="22" t="e">
        <f t="shared" si="40"/>
        <v>#DIV/0!</v>
      </c>
      <c r="AM57" s="22" t="e">
        <f t="shared" si="41"/>
        <v>#DIV/0!</v>
      </c>
      <c r="AN57" s="22" t="e">
        <f t="shared" si="42"/>
        <v>#DIV/0!</v>
      </c>
      <c r="AO57" s="22" t="e">
        <f t="shared" si="43"/>
        <v>#DIV/0!</v>
      </c>
      <c r="AP57" s="22" t="e">
        <f t="shared" si="44"/>
        <v>#DIV/0!</v>
      </c>
    </row>
    <row r="58" spans="2:42" x14ac:dyDescent="0.25">
      <c r="B58" s="16"/>
      <c r="C58" s="25"/>
      <c r="D58" s="22"/>
      <c r="E58" s="22"/>
      <c r="G58" s="88">
        <f t="shared" si="32"/>
        <v>34</v>
      </c>
      <c r="H58" s="135"/>
      <c r="M58" s="28"/>
      <c r="N58" s="28"/>
      <c r="O58" s="27"/>
      <c r="P58" s="27"/>
      <c r="S58" s="88">
        <f t="shared" si="33"/>
        <v>34</v>
      </c>
      <c r="T58" s="192">
        <f t="shared" si="19"/>
        <v>0</v>
      </c>
      <c r="U58" s="22" t="e">
        <f t="shared" ca="1" si="20"/>
        <v>#DIV/0!</v>
      </c>
      <c r="V58" s="22" t="e">
        <f t="shared" ca="1" si="21"/>
        <v>#DIV/0!</v>
      </c>
      <c r="W58" s="22" t="e">
        <f t="shared" ca="1" si="22"/>
        <v>#DIV/0!</v>
      </c>
      <c r="X58" s="22" t="e">
        <f t="shared" ca="1" si="23"/>
        <v>#DIV/0!</v>
      </c>
      <c r="Y58" s="22" t="e">
        <f t="shared" ca="1" si="24"/>
        <v>#DIV/0!</v>
      </c>
      <c r="Z58" s="22" t="e">
        <f t="shared" ca="1" si="25"/>
        <v>#DIV/0!</v>
      </c>
      <c r="AA58" s="22" t="e">
        <f t="shared" ca="1" si="26"/>
        <v>#DIV/0!</v>
      </c>
      <c r="AB58" s="22" t="e">
        <f t="shared" ca="1" si="27"/>
        <v>#DIV/0!</v>
      </c>
      <c r="AC58" s="22" t="e">
        <f t="shared" ca="1" si="28"/>
        <v>#DIV/0!</v>
      </c>
      <c r="AD58" s="22" t="e">
        <f t="shared" ca="1" si="29"/>
        <v>#DIV/0!</v>
      </c>
      <c r="AE58" s="88">
        <f t="shared" si="34"/>
        <v>34</v>
      </c>
      <c r="AF58" s="192">
        <f t="shared" si="30"/>
        <v>0</v>
      </c>
      <c r="AG58" s="22" t="e">
        <f t="shared" si="35"/>
        <v>#DIV/0!</v>
      </c>
      <c r="AH58" s="22" t="e">
        <f t="shared" si="36"/>
        <v>#DIV/0!</v>
      </c>
      <c r="AI58" s="22" t="e">
        <f t="shared" si="37"/>
        <v>#DIV/0!</v>
      </c>
      <c r="AJ58" s="22" t="e">
        <f t="shared" si="38"/>
        <v>#DIV/0!</v>
      </c>
      <c r="AK58" s="22" t="e">
        <f t="shared" si="39"/>
        <v>#DIV/0!</v>
      </c>
      <c r="AL58" s="22" t="e">
        <f t="shared" si="40"/>
        <v>#DIV/0!</v>
      </c>
      <c r="AM58" s="22" t="e">
        <f t="shared" si="41"/>
        <v>#DIV/0!</v>
      </c>
      <c r="AN58" s="22" t="e">
        <f t="shared" si="42"/>
        <v>#DIV/0!</v>
      </c>
      <c r="AO58" s="22" t="e">
        <f t="shared" si="43"/>
        <v>#DIV/0!</v>
      </c>
      <c r="AP58" s="22" t="e">
        <f t="shared" si="44"/>
        <v>#DIV/0!</v>
      </c>
    </row>
    <row r="59" spans="2:42" x14ac:dyDescent="0.25">
      <c r="B59" s="16"/>
      <c r="C59" s="25"/>
      <c r="D59" s="22"/>
      <c r="E59" s="22"/>
      <c r="G59" s="88">
        <f t="shared" si="32"/>
        <v>35</v>
      </c>
      <c r="H59" s="135"/>
      <c r="M59" s="28"/>
      <c r="N59" s="28"/>
      <c r="O59" s="27"/>
      <c r="P59" s="27"/>
      <c r="S59" s="88">
        <f t="shared" si="33"/>
        <v>35</v>
      </c>
      <c r="T59" s="192">
        <f t="shared" si="19"/>
        <v>0</v>
      </c>
      <c r="U59" s="22" t="e">
        <f t="shared" ca="1" si="20"/>
        <v>#DIV/0!</v>
      </c>
      <c r="V59" s="22" t="e">
        <f t="shared" ca="1" si="21"/>
        <v>#DIV/0!</v>
      </c>
      <c r="W59" s="22" t="e">
        <f t="shared" ca="1" si="22"/>
        <v>#DIV/0!</v>
      </c>
      <c r="X59" s="22" t="e">
        <f t="shared" ca="1" si="23"/>
        <v>#DIV/0!</v>
      </c>
      <c r="Y59" s="22" t="e">
        <f t="shared" ca="1" si="24"/>
        <v>#DIV/0!</v>
      </c>
      <c r="Z59" s="22" t="e">
        <f t="shared" ca="1" si="25"/>
        <v>#DIV/0!</v>
      </c>
      <c r="AA59" s="22" t="e">
        <f t="shared" ca="1" si="26"/>
        <v>#DIV/0!</v>
      </c>
      <c r="AB59" s="22" t="e">
        <f t="shared" ca="1" si="27"/>
        <v>#DIV/0!</v>
      </c>
      <c r="AC59" s="22" t="e">
        <f t="shared" ca="1" si="28"/>
        <v>#DIV/0!</v>
      </c>
      <c r="AD59" s="22" t="e">
        <f t="shared" ca="1" si="29"/>
        <v>#DIV/0!</v>
      </c>
      <c r="AE59" s="88">
        <f t="shared" si="34"/>
        <v>35</v>
      </c>
      <c r="AF59" s="192">
        <f t="shared" si="30"/>
        <v>0</v>
      </c>
      <c r="AG59" s="22" t="e">
        <f t="shared" si="35"/>
        <v>#DIV/0!</v>
      </c>
      <c r="AH59" s="22" t="e">
        <f t="shared" si="36"/>
        <v>#DIV/0!</v>
      </c>
      <c r="AI59" s="22" t="e">
        <f t="shared" si="37"/>
        <v>#DIV/0!</v>
      </c>
      <c r="AJ59" s="22" t="e">
        <f t="shared" si="38"/>
        <v>#DIV/0!</v>
      </c>
      <c r="AK59" s="22" t="e">
        <f t="shared" si="39"/>
        <v>#DIV/0!</v>
      </c>
      <c r="AL59" s="22" t="e">
        <f t="shared" si="40"/>
        <v>#DIV/0!</v>
      </c>
      <c r="AM59" s="22" t="e">
        <f t="shared" si="41"/>
        <v>#DIV/0!</v>
      </c>
      <c r="AN59" s="22" t="e">
        <f t="shared" si="42"/>
        <v>#DIV/0!</v>
      </c>
      <c r="AO59" s="22" t="e">
        <f t="shared" si="43"/>
        <v>#DIV/0!</v>
      </c>
      <c r="AP59" s="22" t="e">
        <f t="shared" si="44"/>
        <v>#DIV/0!</v>
      </c>
    </row>
    <row r="60" spans="2:42" x14ac:dyDescent="0.25">
      <c r="B60" s="16"/>
      <c r="C60" s="25"/>
      <c r="D60" s="22"/>
      <c r="E60" s="22"/>
      <c r="G60" s="88">
        <f t="shared" si="32"/>
        <v>36</v>
      </c>
      <c r="H60" s="135"/>
      <c r="M60" s="28"/>
      <c r="N60" s="28"/>
      <c r="O60" s="27"/>
      <c r="P60" s="27"/>
      <c r="S60" s="88">
        <f t="shared" si="33"/>
        <v>36</v>
      </c>
      <c r="T60" s="192">
        <f t="shared" si="19"/>
        <v>0</v>
      </c>
      <c r="U60" s="22" t="e">
        <f t="shared" ca="1" si="20"/>
        <v>#DIV/0!</v>
      </c>
      <c r="V60" s="22" t="e">
        <f t="shared" ca="1" si="21"/>
        <v>#DIV/0!</v>
      </c>
      <c r="W60" s="22" t="e">
        <f t="shared" ca="1" si="22"/>
        <v>#DIV/0!</v>
      </c>
      <c r="X60" s="22" t="e">
        <f t="shared" ca="1" si="23"/>
        <v>#DIV/0!</v>
      </c>
      <c r="Y60" s="22" t="e">
        <f t="shared" ca="1" si="24"/>
        <v>#DIV/0!</v>
      </c>
      <c r="Z60" s="22" t="e">
        <f t="shared" ca="1" si="25"/>
        <v>#DIV/0!</v>
      </c>
      <c r="AA60" s="22" t="e">
        <f t="shared" ca="1" si="26"/>
        <v>#DIV/0!</v>
      </c>
      <c r="AB60" s="22" t="e">
        <f t="shared" ca="1" si="27"/>
        <v>#DIV/0!</v>
      </c>
      <c r="AC60" s="22" t="e">
        <f t="shared" ca="1" si="28"/>
        <v>#DIV/0!</v>
      </c>
      <c r="AD60" s="22" t="e">
        <f t="shared" ca="1" si="29"/>
        <v>#DIV/0!</v>
      </c>
      <c r="AE60" s="88">
        <f t="shared" si="34"/>
        <v>36</v>
      </c>
      <c r="AF60" s="192">
        <f t="shared" si="30"/>
        <v>0</v>
      </c>
      <c r="AG60" s="22" t="e">
        <f t="shared" si="35"/>
        <v>#DIV/0!</v>
      </c>
      <c r="AH60" s="22" t="e">
        <f t="shared" si="36"/>
        <v>#DIV/0!</v>
      </c>
      <c r="AI60" s="22" t="e">
        <f t="shared" si="37"/>
        <v>#DIV/0!</v>
      </c>
      <c r="AJ60" s="22" t="e">
        <f t="shared" si="38"/>
        <v>#DIV/0!</v>
      </c>
      <c r="AK60" s="22" t="e">
        <f t="shared" si="39"/>
        <v>#DIV/0!</v>
      </c>
      <c r="AL60" s="22" t="e">
        <f t="shared" si="40"/>
        <v>#DIV/0!</v>
      </c>
      <c r="AM60" s="22" t="e">
        <f t="shared" si="41"/>
        <v>#DIV/0!</v>
      </c>
      <c r="AN60" s="22" t="e">
        <f t="shared" si="42"/>
        <v>#DIV/0!</v>
      </c>
      <c r="AO60" s="22" t="e">
        <f t="shared" si="43"/>
        <v>#DIV/0!</v>
      </c>
      <c r="AP60" s="22" t="e">
        <f t="shared" si="44"/>
        <v>#DIV/0!</v>
      </c>
    </row>
    <row r="61" spans="2:42" x14ac:dyDescent="0.25">
      <c r="B61" s="16"/>
      <c r="C61" s="25"/>
      <c r="D61" s="22"/>
      <c r="E61" s="22"/>
      <c r="G61" s="88">
        <f t="shared" si="32"/>
        <v>37</v>
      </c>
      <c r="H61" s="135"/>
      <c r="M61" s="28"/>
      <c r="N61" s="28"/>
      <c r="O61" s="27"/>
      <c r="P61" s="27"/>
      <c r="S61" s="88">
        <f t="shared" si="33"/>
        <v>37</v>
      </c>
      <c r="T61" s="192">
        <f t="shared" si="19"/>
        <v>0</v>
      </c>
      <c r="U61" s="22" t="e">
        <f t="shared" ca="1" si="20"/>
        <v>#DIV/0!</v>
      </c>
      <c r="V61" s="22" t="e">
        <f t="shared" ca="1" si="21"/>
        <v>#DIV/0!</v>
      </c>
      <c r="W61" s="22" t="e">
        <f t="shared" ca="1" si="22"/>
        <v>#DIV/0!</v>
      </c>
      <c r="X61" s="22" t="e">
        <f t="shared" ca="1" si="23"/>
        <v>#DIV/0!</v>
      </c>
      <c r="Y61" s="22" t="e">
        <f t="shared" ca="1" si="24"/>
        <v>#DIV/0!</v>
      </c>
      <c r="Z61" s="22" t="e">
        <f t="shared" ca="1" si="25"/>
        <v>#DIV/0!</v>
      </c>
      <c r="AA61" s="22" t="e">
        <f t="shared" ca="1" si="26"/>
        <v>#DIV/0!</v>
      </c>
      <c r="AB61" s="22" t="e">
        <f t="shared" ca="1" si="27"/>
        <v>#DIV/0!</v>
      </c>
      <c r="AC61" s="22" t="e">
        <f t="shared" ca="1" si="28"/>
        <v>#DIV/0!</v>
      </c>
      <c r="AD61" s="22" t="e">
        <f t="shared" ca="1" si="29"/>
        <v>#DIV/0!</v>
      </c>
      <c r="AE61" s="88">
        <f t="shared" si="34"/>
        <v>37</v>
      </c>
      <c r="AF61" s="192">
        <f t="shared" si="30"/>
        <v>0</v>
      </c>
      <c r="AG61" s="22" t="e">
        <f t="shared" si="35"/>
        <v>#DIV/0!</v>
      </c>
      <c r="AH61" s="22" t="e">
        <f t="shared" si="36"/>
        <v>#DIV/0!</v>
      </c>
      <c r="AI61" s="22" t="e">
        <f t="shared" si="37"/>
        <v>#DIV/0!</v>
      </c>
      <c r="AJ61" s="22" t="e">
        <f t="shared" si="38"/>
        <v>#DIV/0!</v>
      </c>
      <c r="AK61" s="22" t="e">
        <f t="shared" si="39"/>
        <v>#DIV/0!</v>
      </c>
      <c r="AL61" s="22" t="e">
        <f t="shared" si="40"/>
        <v>#DIV/0!</v>
      </c>
      <c r="AM61" s="22" t="e">
        <f t="shared" si="41"/>
        <v>#DIV/0!</v>
      </c>
      <c r="AN61" s="22" t="e">
        <f t="shared" si="42"/>
        <v>#DIV/0!</v>
      </c>
      <c r="AO61" s="22" t="e">
        <f t="shared" si="43"/>
        <v>#DIV/0!</v>
      </c>
      <c r="AP61" s="22" t="e">
        <f t="shared" si="44"/>
        <v>#DIV/0!</v>
      </c>
    </row>
    <row r="62" spans="2:42" x14ac:dyDescent="0.25">
      <c r="B62" s="16"/>
      <c r="C62" s="25"/>
      <c r="D62" s="22"/>
      <c r="E62" s="22"/>
      <c r="G62" s="88">
        <f t="shared" si="32"/>
        <v>38</v>
      </c>
      <c r="H62" s="135"/>
      <c r="M62" s="28"/>
      <c r="N62" s="28"/>
      <c r="O62" s="27"/>
      <c r="P62" s="27"/>
      <c r="S62" s="88">
        <f t="shared" si="33"/>
        <v>38</v>
      </c>
      <c r="T62" s="192">
        <f t="shared" si="19"/>
        <v>0</v>
      </c>
      <c r="U62" s="22" t="e">
        <f t="shared" ca="1" si="20"/>
        <v>#DIV/0!</v>
      </c>
      <c r="V62" s="22" t="e">
        <f t="shared" ca="1" si="21"/>
        <v>#DIV/0!</v>
      </c>
      <c r="W62" s="22" t="e">
        <f t="shared" ca="1" si="22"/>
        <v>#DIV/0!</v>
      </c>
      <c r="X62" s="22" t="e">
        <f t="shared" ca="1" si="23"/>
        <v>#DIV/0!</v>
      </c>
      <c r="Y62" s="22" t="e">
        <f t="shared" ca="1" si="24"/>
        <v>#DIV/0!</v>
      </c>
      <c r="Z62" s="22" t="e">
        <f t="shared" ca="1" si="25"/>
        <v>#DIV/0!</v>
      </c>
      <c r="AA62" s="22" t="e">
        <f t="shared" ca="1" si="26"/>
        <v>#DIV/0!</v>
      </c>
      <c r="AB62" s="22" t="e">
        <f t="shared" ca="1" si="27"/>
        <v>#DIV/0!</v>
      </c>
      <c r="AC62" s="22" t="e">
        <f t="shared" ca="1" si="28"/>
        <v>#DIV/0!</v>
      </c>
      <c r="AD62" s="22" t="e">
        <f t="shared" ca="1" si="29"/>
        <v>#DIV/0!</v>
      </c>
      <c r="AE62" s="88">
        <f t="shared" si="34"/>
        <v>38</v>
      </c>
      <c r="AF62" s="192">
        <f t="shared" si="30"/>
        <v>0</v>
      </c>
      <c r="AG62" s="22" t="e">
        <f t="shared" si="35"/>
        <v>#DIV/0!</v>
      </c>
      <c r="AH62" s="22" t="e">
        <f t="shared" si="36"/>
        <v>#DIV/0!</v>
      </c>
      <c r="AI62" s="22" t="e">
        <f t="shared" si="37"/>
        <v>#DIV/0!</v>
      </c>
      <c r="AJ62" s="22" t="e">
        <f t="shared" si="38"/>
        <v>#DIV/0!</v>
      </c>
      <c r="AK62" s="22" t="e">
        <f t="shared" si="39"/>
        <v>#DIV/0!</v>
      </c>
      <c r="AL62" s="22" t="e">
        <f t="shared" si="40"/>
        <v>#DIV/0!</v>
      </c>
      <c r="AM62" s="22" t="e">
        <f t="shared" si="41"/>
        <v>#DIV/0!</v>
      </c>
      <c r="AN62" s="22" t="e">
        <f t="shared" si="42"/>
        <v>#DIV/0!</v>
      </c>
      <c r="AO62" s="22" t="e">
        <f t="shared" si="43"/>
        <v>#DIV/0!</v>
      </c>
      <c r="AP62" s="22" t="e">
        <f t="shared" si="44"/>
        <v>#DIV/0!</v>
      </c>
    </row>
    <row r="63" spans="2:42" x14ac:dyDescent="0.25">
      <c r="B63" s="16"/>
      <c r="C63" s="25"/>
      <c r="D63" s="22"/>
      <c r="E63" s="22"/>
      <c r="G63" s="88">
        <f t="shared" si="32"/>
        <v>39</v>
      </c>
      <c r="H63" s="135"/>
      <c r="M63" s="28"/>
      <c r="N63" s="28"/>
      <c r="O63" s="27"/>
      <c r="P63" s="27"/>
      <c r="S63" s="88">
        <f t="shared" si="33"/>
        <v>39</v>
      </c>
      <c r="T63" s="192">
        <f t="shared" si="19"/>
        <v>0</v>
      </c>
      <c r="U63" s="22" t="e">
        <f t="shared" ca="1" si="20"/>
        <v>#DIV/0!</v>
      </c>
      <c r="V63" s="22" t="e">
        <f t="shared" ca="1" si="21"/>
        <v>#DIV/0!</v>
      </c>
      <c r="W63" s="22" t="e">
        <f t="shared" ca="1" si="22"/>
        <v>#DIV/0!</v>
      </c>
      <c r="X63" s="22" t="e">
        <f t="shared" ca="1" si="23"/>
        <v>#DIV/0!</v>
      </c>
      <c r="Y63" s="22" t="e">
        <f t="shared" ca="1" si="24"/>
        <v>#DIV/0!</v>
      </c>
      <c r="Z63" s="22" t="e">
        <f t="shared" ca="1" si="25"/>
        <v>#DIV/0!</v>
      </c>
      <c r="AA63" s="22" t="e">
        <f t="shared" ca="1" si="26"/>
        <v>#DIV/0!</v>
      </c>
      <c r="AB63" s="22" t="e">
        <f t="shared" ca="1" si="27"/>
        <v>#DIV/0!</v>
      </c>
      <c r="AC63" s="22" t="e">
        <f t="shared" ca="1" si="28"/>
        <v>#DIV/0!</v>
      </c>
      <c r="AD63" s="22" t="e">
        <f t="shared" ca="1" si="29"/>
        <v>#DIV/0!</v>
      </c>
      <c r="AE63" s="88">
        <f t="shared" si="34"/>
        <v>39</v>
      </c>
      <c r="AF63" s="192">
        <f t="shared" si="30"/>
        <v>0</v>
      </c>
      <c r="AG63" s="22" t="e">
        <f t="shared" si="35"/>
        <v>#DIV/0!</v>
      </c>
      <c r="AH63" s="22" t="e">
        <f t="shared" si="36"/>
        <v>#DIV/0!</v>
      </c>
      <c r="AI63" s="22" t="e">
        <f t="shared" si="37"/>
        <v>#DIV/0!</v>
      </c>
      <c r="AJ63" s="22" t="e">
        <f t="shared" si="38"/>
        <v>#DIV/0!</v>
      </c>
      <c r="AK63" s="22" t="e">
        <f t="shared" si="39"/>
        <v>#DIV/0!</v>
      </c>
      <c r="AL63" s="22" t="e">
        <f t="shared" si="40"/>
        <v>#DIV/0!</v>
      </c>
      <c r="AM63" s="22" t="e">
        <f t="shared" si="41"/>
        <v>#DIV/0!</v>
      </c>
      <c r="AN63" s="22" t="e">
        <f t="shared" si="42"/>
        <v>#DIV/0!</v>
      </c>
      <c r="AO63" s="22" t="e">
        <f t="shared" si="43"/>
        <v>#DIV/0!</v>
      </c>
      <c r="AP63" s="22" t="e">
        <f t="shared" si="44"/>
        <v>#DIV/0!</v>
      </c>
    </row>
    <row r="64" spans="2:42" x14ac:dyDescent="0.25">
      <c r="B64" s="16"/>
      <c r="C64" s="25"/>
      <c r="D64" s="22"/>
      <c r="E64" s="22"/>
      <c r="G64" s="88">
        <f t="shared" si="32"/>
        <v>40</v>
      </c>
      <c r="H64" s="135"/>
      <c r="M64" s="28"/>
      <c r="N64" s="28"/>
      <c r="O64" s="27"/>
      <c r="P64" s="27"/>
      <c r="S64" s="88">
        <f t="shared" si="33"/>
        <v>40</v>
      </c>
      <c r="T64" s="192">
        <f t="shared" si="19"/>
        <v>0</v>
      </c>
      <c r="U64" s="22" t="e">
        <f t="shared" ca="1" si="20"/>
        <v>#DIV/0!</v>
      </c>
      <c r="V64" s="22" t="e">
        <f t="shared" ca="1" si="21"/>
        <v>#DIV/0!</v>
      </c>
      <c r="W64" s="22" t="e">
        <f t="shared" ca="1" si="22"/>
        <v>#DIV/0!</v>
      </c>
      <c r="X64" s="22" t="e">
        <f t="shared" ca="1" si="23"/>
        <v>#DIV/0!</v>
      </c>
      <c r="Y64" s="22" t="e">
        <f t="shared" ca="1" si="24"/>
        <v>#DIV/0!</v>
      </c>
      <c r="Z64" s="22" t="e">
        <f t="shared" ca="1" si="25"/>
        <v>#DIV/0!</v>
      </c>
      <c r="AA64" s="22" t="e">
        <f t="shared" ca="1" si="26"/>
        <v>#DIV/0!</v>
      </c>
      <c r="AB64" s="22" t="e">
        <f t="shared" ca="1" si="27"/>
        <v>#DIV/0!</v>
      </c>
      <c r="AC64" s="22" t="e">
        <f t="shared" ca="1" si="28"/>
        <v>#DIV/0!</v>
      </c>
      <c r="AD64" s="22" t="e">
        <f t="shared" ca="1" si="29"/>
        <v>#DIV/0!</v>
      </c>
      <c r="AE64" s="88">
        <f t="shared" si="34"/>
        <v>40</v>
      </c>
      <c r="AF64" s="192">
        <f t="shared" si="30"/>
        <v>0</v>
      </c>
      <c r="AG64" s="22" t="e">
        <f t="shared" si="35"/>
        <v>#DIV/0!</v>
      </c>
      <c r="AH64" s="22" t="e">
        <f t="shared" si="36"/>
        <v>#DIV/0!</v>
      </c>
      <c r="AI64" s="22" t="e">
        <f t="shared" si="37"/>
        <v>#DIV/0!</v>
      </c>
      <c r="AJ64" s="22" t="e">
        <f t="shared" si="38"/>
        <v>#DIV/0!</v>
      </c>
      <c r="AK64" s="22" t="e">
        <f t="shared" si="39"/>
        <v>#DIV/0!</v>
      </c>
      <c r="AL64" s="22" t="e">
        <f t="shared" si="40"/>
        <v>#DIV/0!</v>
      </c>
      <c r="AM64" s="22" t="e">
        <f t="shared" si="41"/>
        <v>#DIV/0!</v>
      </c>
      <c r="AN64" s="22" t="e">
        <f t="shared" si="42"/>
        <v>#DIV/0!</v>
      </c>
      <c r="AO64" s="22" t="e">
        <f t="shared" si="43"/>
        <v>#DIV/0!</v>
      </c>
      <c r="AP64" s="22" t="e">
        <f t="shared" si="44"/>
        <v>#DIV/0!</v>
      </c>
    </row>
    <row r="65" spans="2:42" x14ac:dyDescent="0.25">
      <c r="B65" s="16"/>
      <c r="C65" s="25"/>
      <c r="D65" s="22"/>
      <c r="E65" s="22"/>
      <c r="G65" s="88">
        <f t="shared" si="32"/>
        <v>41</v>
      </c>
      <c r="H65" s="135"/>
      <c r="M65" s="28"/>
      <c r="N65" s="28"/>
      <c r="O65" s="27"/>
      <c r="P65" s="27"/>
      <c r="S65" s="88">
        <f t="shared" si="33"/>
        <v>41</v>
      </c>
      <c r="T65" s="192">
        <f t="shared" si="19"/>
        <v>0</v>
      </c>
      <c r="U65" s="22" t="e">
        <f t="shared" ca="1" si="20"/>
        <v>#DIV/0!</v>
      </c>
      <c r="V65" s="22" t="e">
        <f t="shared" ca="1" si="21"/>
        <v>#DIV/0!</v>
      </c>
      <c r="W65" s="22" t="e">
        <f t="shared" ca="1" si="22"/>
        <v>#DIV/0!</v>
      </c>
      <c r="X65" s="22" t="e">
        <f t="shared" ca="1" si="23"/>
        <v>#DIV/0!</v>
      </c>
      <c r="Y65" s="22" t="e">
        <f t="shared" ca="1" si="24"/>
        <v>#DIV/0!</v>
      </c>
      <c r="Z65" s="22" t="e">
        <f t="shared" ca="1" si="25"/>
        <v>#DIV/0!</v>
      </c>
      <c r="AA65" s="22" t="e">
        <f t="shared" ca="1" si="26"/>
        <v>#DIV/0!</v>
      </c>
      <c r="AB65" s="22" t="e">
        <f t="shared" ca="1" si="27"/>
        <v>#DIV/0!</v>
      </c>
      <c r="AC65" s="22" t="e">
        <f t="shared" ca="1" si="28"/>
        <v>#DIV/0!</v>
      </c>
      <c r="AD65" s="22" t="e">
        <f t="shared" ca="1" si="29"/>
        <v>#DIV/0!</v>
      </c>
      <c r="AE65" s="88">
        <f t="shared" si="34"/>
        <v>41</v>
      </c>
      <c r="AF65" s="192">
        <f t="shared" si="30"/>
        <v>0</v>
      </c>
      <c r="AG65" s="22" t="e">
        <f t="shared" si="35"/>
        <v>#DIV/0!</v>
      </c>
      <c r="AH65" s="22" t="e">
        <f t="shared" si="36"/>
        <v>#DIV/0!</v>
      </c>
      <c r="AI65" s="22" t="e">
        <f t="shared" si="37"/>
        <v>#DIV/0!</v>
      </c>
      <c r="AJ65" s="22" t="e">
        <f t="shared" si="38"/>
        <v>#DIV/0!</v>
      </c>
      <c r="AK65" s="22" t="e">
        <f t="shared" si="39"/>
        <v>#DIV/0!</v>
      </c>
      <c r="AL65" s="22" t="e">
        <f t="shared" si="40"/>
        <v>#DIV/0!</v>
      </c>
      <c r="AM65" s="22" t="e">
        <f t="shared" si="41"/>
        <v>#DIV/0!</v>
      </c>
      <c r="AN65" s="22" t="e">
        <f t="shared" si="42"/>
        <v>#DIV/0!</v>
      </c>
      <c r="AO65" s="22" t="e">
        <f t="shared" si="43"/>
        <v>#DIV/0!</v>
      </c>
      <c r="AP65" s="22" t="e">
        <f t="shared" si="44"/>
        <v>#DIV/0!</v>
      </c>
    </row>
    <row r="66" spans="2:42" x14ac:dyDescent="0.25">
      <c r="B66" s="20"/>
      <c r="C66" s="20"/>
      <c r="D66" s="20"/>
      <c r="E66" s="20"/>
      <c r="G66" s="88">
        <f t="shared" si="32"/>
        <v>42</v>
      </c>
      <c r="H66" s="135"/>
      <c r="M66" s="28"/>
      <c r="N66" s="28"/>
      <c r="O66" s="27"/>
      <c r="P66" s="27"/>
      <c r="S66" s="88">
        <f t="shared" si="33"/>
        <v>42</v>
      </c>
      <c r="T66" s="192">
        <f t="shared" si="19"/>
        <v>0</v>
      </c>
      <c r="U66" s="22" t="e">
        <f t="shared" ca="1" si="20"/>
        <v>#DIV/0!</v>
      </c>
      <c r="V66" s="22" t="e">
        <f t="shared" ca="1" si="21"/>
        <v>#DIV/0!</v>
      </c>
      <c r="W66" s="22" t="e">
        <f t="shared" ca="1" si="22"/>
        <v>#DIV/0!</v>
      </c>
      <c r="X66" s="22" t="e">
        <f t="shared" ca="1" si="23"/>
        <v>#DIV/0!</v>
      </c>
      <c r="Y66" s="22" t="e">
        <f t="shared" ca="1" si="24"/>
        <v>#DIV/0!</v>
      </c>
      <c r="Z66" s="22" t="e">
        <f t="shared" ca="1" si="25"/>
        <v>#DIV/0!</v>
      </c>
      <c r="AA66" s="22" t="e">
        <f t="shared" ca="1" si="26"/>
        <v>#DIV/0!</v>
      </c>
      <c r="AB66" s="22" t="e">
        <f t="shared" ca="1" si="27"/>
        <v>#DIV/0!</v>
      </c>
      <c r="AC66" s="22" t="e">
        <f t="shared" ca="1" si="28"/>
        <v>#DIV/0!</v>
      </c>
      <c r="AD66" s="22" t="e">
        <f t="shared" ca="1" si="29"/>
        <v>#DIV/0!</v>
      </c>
      <c r="AE66" s="88">
        <f t="shared" si="34"/>
        <v>42</v>
      </c>
      <c r="AF66" s="192">
        <f t="shared" si="30"/>
        <v>0</v>
      </c>
      <c r="AG66" s="22" t="e">
        <f t="shared" si="35"/>
        <v>#DIV/0!</v>
      </c>
      <c r="AH66" s="22" t="e">
        <f t="shared" si="36"/>
        <v>#DIV/0!</v>
      </c>
      <c r="AI66" s="22" t="e">
        <f t="shared" si="37"/>
        <v>#DIV/0!</v>
      </c>
      <c r="AJ66" s="22" t="e">
        <f t="shared" si="38"/>
        <v>#DIV/0!</v>
      </c>
      <c r="AK66" s="22" t="e">
        <f t="shared" si="39"/>
        <v>#DIV/0!</v>
      </c>
      <c r="AL66" s="22" t="e">
        <f t="shared" si="40"/>
        <v>#DIV/0!</v>
      </c>
      <c r="AM66" s="22" t="e">
        <f t="shared" si="41"/>
        <v>#DIV/0!</v>
      </c>
      <c r="AN66" s="22" t="e">
        <f t="shared" si="42"/>
        <v>#DIV/0!</v>
      </c>
      <c r="AO66" s="22" t="e">
        <f t="shared" si="43"/>
        <v>#DIV/0!</v>
      </c>
      <c r="AP66" s="22" t="e">
        <f t="shared" si="44"/>
        <v>#DIV/0!</v>
      </c>
    </row>
    <row r="67" spans="2:42" x14ac:dyDescent="0.25">
      <c r="B67" s="20"/>
      <c r="C67" s="20"/>
      <c r="D67" s="20"/>
      <c r="E67" s="20"/>
      <c r="G67" s="88">
        <f t="shared" si="32"/>
        <v>43</v>
      </c>
      <c r="H67" s="135"/>
      <c r="M67" s="28"/>
      <c r="N67" s="28"/>
      <c r="O67" s="27"/>
      <c r="P67" s="27"/>
      <c r="S67" s="88">
        <f t="shared" si="33"/>
        <v>43</v>
      </c>
      <c r="T67" s="192">
        <f t="shared" si="19"/>
        <v>0</v>
      </c>
      <c r="U67" s="22" t="e">
        <f t="shared" ca="1" si="20"/>
        <v>#DIV/0!</v>
      </c>
      <c r="V67" s="22" t="e">
        <f t="shared" ca="1" si="21"/>
        <v>#DIV/0!</v>
      </c>
      <c r="W67" s="22" t="e">
        <f t="shared" ca="1" si="22"/>
        <v>#DIV/0!</v>
      </c>
      <c r="X67" s="22" t="e">
        <f t="shared" ca="1" si="23"/>
        <v>#DIV/0!</v>
      </c>
      <c r="Y67" s="22" t="e">
        <f t="shared" ca="1" si="24"/>
        <v>#DIV/0!</v>
      </c>
      <c r="Z67" s="22" t="e">
        <f t="shared" ca="1" si="25"/>
        <v>#DIV/0!</v>
      </c>
      <c r="AA67" s="22" t="e">
        <f t="shared" ca="1" si="26"/>
        <v>#DIV/0!</v>
      </c>
      <c r="AB67" s="22" t="e">
        <f t="shared" ca="1" si="27"/>
        <v>#DIV/0!</v>
      </c>
      <c r="AC67" s="22" t="e">
        <f t="shared" ca="1" si="28"/>
        <v>#DIV/0!</v>
      </c>
      <c r="AD67" s="22" t="e">
        <f t="shared" ca="1" si="29"/>
        <v>#DIV/0!</v>
      </c>
      <c r="AE67" s="88">
        <f t="shared" si="34"/>
        <v>43</v>
      </c>
      <c r="AF67" s="192">
        <f t="shared" si="30"/>
        <v>0</v>
      </c>
      <c r="AG67" s="22" t="e">
        <f t="shared" si="35"/>
        <v>#DIV/0!</v>
      </c>
      <c r="AH67" s="22" t="e">
        <f t="shared" si="36"/>
        <v>#DIV/0!</v>
      </c>
      <c r="AI67" s="22" t="e">
        <f t="shared" si="37"/>
        <v>#DIV/0!</v>
      </c>
      <c r="AJ67" s="22" t="e">
        <f t="shared" si="38"/>
        <v>#DIV/0!</v>
      </c>
      <c r="AK67" s="22" t="e">
        <f t="shared" si="39"/>
        <v>#DIV/0!</v>
      </c>
      <c r="AL67" s="22" t="e">
        <f t="shared" si="40"/>
        <v>#DIV/0!</v>
      </c>
      <c r="AM67" s="22" t="e">
        <f t="shared" si="41"/>
        <v>#DIV/0!</v>
      </c>
      <c r="AN67" s="22" t="e">
        <f t="shared" si="42"/>
        <v>#DIV/0!</v>
      </c>
      <c r="AO67" s="22" t="e">
        <f t="shared" si="43"/>
        <v>#DIV/0!</v>
      </c>
      <c r="AP67" s="22" t="e">
        <f t="shared" si="44"/>
        <v>#DIV/0!</v>
      </c>
    </row>
    <row r="68" spans="2:42" x14ac:dyDescent="0.25">
      <c r="B68" s="20"/>
      <c r="C68" s="20"/>
      <c r="D68" s="20"/>
      <c r="E68" s="20"/>
      <c r="G68" s="88">
        <f t="shared" si="32"/>
        <v>44</v>
      </c>
      <c r="H68" s="135"/>
      <c r="M68" s="28"/>
      <c r="N68" s="28"/>
      <c r="O68" s="27"/>
      <c r="P68" s="27"/>
      <c r="S68" s="88">
        <f t="shared" si="33"/>
        <v>44</v>
      </c>
      <c r="T68" s="192">
        <f t="shared" si="19"/>
        <v>0</v>
      </c>
      <c r="U68" s="22" t="e">
        <f t="shared" ca="1" si="20"/>
        <v>#DIV/0!</v>
      </c>
      <c r="V68" s="22" t="e">
        <f t="shared" ca="1" si="21"/>
        <v>#DIV/0!</v>
      </c>
      <c r="W68" s="22" t="e">
        <f t="shared" ca="1" si="22"/>
        <v>#DIV/0!</v>
      </c>
      <c r="X68" s="22" t="e">
        <f t="shared" ca="1" si="23"/>
        <v>#DIV/0!</v>
      </c>
      <c r="Y68" s="22" t="e">
        <f t="shared" ca="1" si="24"/>
        <v>#DIV/0!</v>
      </c>
      <c r="Z68" s="22" t="e">
        <f t="shared" ca="1" si="25"/>
        <v>#DIV/0!</v>
      </c>
      <c r="AA68" s="22" t="e">
        <f t="shared" ca="1" si="26"/>
        <v>#DIV/0!</v>
      </c>
      <c r="AB68" s="22" t="e">
        <f t="shared" ca="1" si="27"/>
        <v>#DIV/0!</v>
      </c>
      <c r="AC68" s="22" t="e">
        <f t="shared" ca="1" si="28"/>
        <v>#DIV/0!</v>
      </c>
      <c r="AD68" s="22" t="e">
        <f t="shared" ca="1" si="29"/>
        <v>#DIV/0!</v>
      </c>
      <c r="AE68" s="88">
        <f t="shared" si="34"/>
        <v>44</v>
      </c>
      <c r="AF68" s="192">
        <f t="shared" si="30"/>
        <v>0</v>
      </c>
      <c r="AG68" s="22" t="e">
        <f t="shared" si="35"/>
        <v>#DIV/0!</v>
      </c>
      <c r="AH68" s="22" t="e">
        <f t="shared" si="36"/>
        <v>#DIV/0!</v>
      </c>
      <c r="AI68" s="22" t="e">
        <f t="shared" si="37"/>
        <v>#DIV/0!</v>
      </c>
      <c r="AJ68" s="22" t="e">
        <f t="shared" si="38"/>
        <v>#DIV/0!</v>
      </c>
      <c r="AK68" s="22" t="e">
        <f t="shared" si="39"/>
        <v>#DIV/0!</v>
      </c>
      <c r="AL68" s="22" t="e">
        <f t="shared" si="40"/>
        <v>#DIV/0!</v>
      </c>
      <c r="AM68" s="22" t="e">
        <f t="shared" si="41"/>
        <v>#DIV/0!</v>
      </c>
      <c r="AN68" s="22" t="e">
        <f t="shared" si="42"/>
        <v>#DIV/0!</v>
      </c>
      <c r="AO68" s="22" t="e">
        <f t="shared" si="43"/>
        <v>#DIV/0!</v>
      </c>
      <c r="AP68" s="22" t="e">
        <f t="shared" si="44"/>
        <v>#DIV/0!</v>
      </c>
    </row>
    <row r="69" spans="2:42" x14ac:dyDescent="0.25">
      <c r="B69" s="20"/>
      <c r="C69" s="20"/>
      <c r="D69" s="20"/>
      <c r="E69" s="20"/>
      <c r="G69" s="88">
        <f t="shared" si="32"/>
        <v>45</v>
      </c>
      <c r="H69" s="135"/>
      <c r="M69" s="28"/>
      <c r="N69" s="28"/>
      <c r="O69" s="27"/>
      <c r="P69" s="27"/>
      <c r="S69" s="88">
        <f t="shared" si="33"/>
        <v>45</v>
      </c>
      <c r="T69" s="192">
        <f t="shared" si="19"/>
        <v>0</v>
      </c>
      <c r="U69" s="22" t="e">
        <f t="shared" ca="1" si="20"/>
        <v>#DIV/0!</v>
      </c>
      <c r="V69" s="22" t="e">
        <f t="shared" ca="1" si="21"/>
        <v>#DIV/0!</v>
      </c>
      <c r="W69" s="22" t="e">
        <f t="shared" ca="1" si="22"/>
        <v>#DIV/0!</v>
      </c>
      <c r="X69" s="22" t="e">
        <f t="shared" ca="1" si="23"/>
        <v>#DIV/0!</v>
      </c>
      <c r="Y69" s="22" t="e">
        <f t="shared" ca="1" si="24"/>
        <v>#DIV/0!</v>
      </c>
      <c r="Z69" s="22" t="e">
        <f t="shared" ca="1" si="25"/>
        <v>#DIV/0!</v>
      </c>
      <c r="AA69" s="22" t="e">
        <f t="shared" ca="1" si="26"/>
        <v>#DIV/0!</v>
      </c>
      <c r="AB69" s="22" t="e">
        <f t="shared" ca="1" si="27"/>
        <v>#DIV/0!</v>
      </c>
      <c r="AC69" s="22" t="e">
        <f t="shared" ca="1" si="28"/>
        <v>#DIV/0!</v>
      </c>
      <c r="AD69" s="22" t="e">
        <f t="shared" ca="1" si="29"/>
        <v>#DIV/0!</v>
      </c>
      <c r="AE69" s="88">
        <f t="shared" si="34"/>
        <v>45</v>
      </c>
      <c r="AF69" s="192">
        <f t="shared" si="30"/>
        <v>0</v>
      </c>
      <c r="AG69" s="22" t="e">
        <f t="shared" si="35"/>
        <v>#DIV/0!</v>
      </c>
      <c r="AH69" s="22" t="e">
        <f t="shared" si="36"/>
        <v>#DIV/0!</v>
      </c>
      <c r="AI69" s="22" t="e">
        <f t="shared" si="37"/>
        <v>#DIV/0!</v>
      </c>
      <c r="AJ69" s="22" t="e">
        <f t="shared" si="38"/>
        <v>#DIV/0!</v>
      </c>
      <c r="AK69" s="22" t="e">
        <f t="shared" si="39"/>
        <v>#DIV/0!</v>
      </c>
      <c r="AL69" s="22" t="e">
        <f t="shared" si="40"/>
        <v>#DIV/0!</v>
      </c>
      <c r="AM69" s="22" t="e">
        <f t="shared" si="41"/>
        <v>#DIV/0!</v>
      </c>
      <c r="AN69" s="22" t="e">
        <f t="shared" si="42"/>
        <v>#DIV/0!</v>
      </c>
      <c r="AO69" s="22" t="e">
        <f t="shared" si="43"/>
        <v>#DIV/0!</v>
      </c>
      <c r="AP69" s="22" t="e">
        <f t="shared" si="44"/>
        <v>#DIV/0!</v>
      </c>
    </row>
    <row r="70" spans="2:42" x14ac:dyDescent="0.25">
      <c r="B70" s="20"/>
      <c r="C70" s="20"/>
      <c r="D70" s="20"/>
      <c r="E70" s="20"/>
      <c r="G70" s="88">
        <f t="shared" si="32"/>
        <v>46</v>
      </c>
      <c r="H70" s="135"/>
      <c r="M70" s="28"/>
      <c r="N70" s="28"/>
      <c r="O70" s="27"/>
      <c r="P70" s="27"/>
      <c r="S70" s="88">
        <f t="shared" si="33"/>
        <v>46</v>
      </c>
      <c r="T70" s="192">
        <f t="shared" si="19"/>
        <v>0</v>
      </c>
      <c r="U70" s="22" t="e">
        <f t="shared" ca="1" si="20"/>
        <v>#DIV/0!</v>
      </c>
      <c r="V70" s="22" t="e">
        <f t="shared" ca="1" si="21"/>
        <v>#DIV/0!</v>
      </c>
      <c r="W70" s="22" t="e">
        <f t="shared" ca="1" si="22"/>
        <v>#DIV/0!</v>
      </c>
      <c r="X70" s="22" t="e">
        <f t="shared" ca="1" si="23"/>
        <v>#DIV/0!</v>
      </c>
      <c r="Y70" s="22" t="e">
        <f t="shared" ca="1" si="24"/>
        <v>#DIV/0!</v>
      </c>
      <c r="Z70" s="22" t="e">
        <f t="shared" ca="1" si="25"/>
        <v>#DIV/0!</v>
      </c>
      <c r="AA70" s="22" t="e">
        <f t="shared" ca="1" si="26"/>
        <v>#DIV/0!</v>
      </c>
      <c r="AB70" s="22" t="e">
        <f t="shared" ca="1" si="27"/>
        <v>#DIV/0!</v>
      </c>
      <c r="AC70" s="22" t="e">
        <f t="shared" ca="1" si="28"/>
        <v>#DIV/0!</v>
      </c>
      <c r="AD70" s="22" t="e">
        <f t="shared" ca="1" si="29"/>
        <v>#DIV/0!</v>
      </c>
      <c r="AE70" s="88">
        <f t="shared" si="34"/>
        <v>46</v>
      </c>
      <c r="AF70" s="192">
        <f t="shared" si="30"/>
        <v>0</v>
      </c>
      <c r="AG70" s="22" t="e">
        <f t="shared" si="35"/>
        <v>#DIV/0!</v>
      </c>
      <c r="AH70" s="22" t="e">
        <f t="shared" si="36"/>
        <v>#DIV/0!</v>
      </c>
      <c r="AI70" s="22" t="e">
        <f t="shared" si="37"/>
        <v>#DIV/0!</v>
      </c>
      <c r="AJ70" s="22" t="e">
        <f t="shared" si="38"/>
        <v>#DIV/0!</v>
      </c>
      <c r="AK70" s="22" t="e">
        <f t="shared" si="39"/>
        <v>#DIV/0!</v>
      </c>
      <c r="AL70" s="22" t="e">
        <f t="shared" si="40"/>
        <v>#DIV/0!</v>
      </c>
      <c r="AM70" s="22" t="e">
        <f t="shared" si="41"/>
        <v>#DIV/0!</v>
      </c>
      <c r="AN70" s="22" t="e">
        <f t="shared" si="42"/>
        <v>#DIV/0!</v>
      </c>
      <c r="AO70" s="22" t="e">
        <f t="shared" si="43"/>
        <v>#DIV/0!</v>
      </c>
      <c r="AP70" s="22" t="e">
        <f t="shared" si="44"/>
        <v>#DIV/0!</v>
      </c>
    </row>
    <row r="71" spans="2:42" x14ac:dyDescent="0.25">
      <c r="B71" s="20"/>
      <c r="C71" s="20"/>
      <c r="D71" s="20"/>
      <c r="E71" s="20"/>
      <c r="G71" s="88">
        <f t="shared" si="32"/>
        <v>47</v>
      </c>
      <c r="H71" s="135"/>
      <c r="M71" s="28"/>
      <c r="N71" s="28"/>
      <c r="O71" s="27"/>
      <c r="P71" s="27"/>
      <c r="S71" s="88">
        <f t="shared" si="33"/>
        <v>47</v>
      </c>
      <c r="T71" s="192">
        <f t="shared" si="19"/>
        <v>0</v>
      </c>
      <c r="U71" s="22" t="e">
        <f t="shared" ca="1" si="20"/>
        <v>#DIV/0!</v>
      </c>
      <c r="V71" s="22" t="e">
        <f t="shared" ca="1" si="21"/>
        <v>#DIV/0!</v>
      </c>
      <c r="W71" s="22" t="e">
        <f t="shared" ca="1" si="22"/>
        <v>#DIV/0!</v>
      </c>
      <c r="X71" s="22" t="e">
        <f t="shared" ca="1" si="23"/>
        <v>#DIV/0!</v>
      </c>
      <c r="Y71" s="22" t="e">
        <f t="shared" ca="1" si="24"/>
        <v>#DIV/0!</v>
      </c>
      <c r="Z71" s="22" t="e">
        <f t="shared" ca="1" si="25"/>
        <v>#DIV/0!</v>
      </c>
      <c r="AA71" s="22" t="e">
        <f t="shared" ca="1" si="26"/>
        <v>#DIV/0!</v>
      </c>
      <c r="AB71" s="22" t="e">
        <f t="shared" ca="1" si="27"/>
        <v>#DIV/0!</v>
      </c>
      <c r="AC71" s="22" t="e">
        <f t="shared" ca="1" si="28"/>
        <v>#DIV/0!</v>
      </c>
      <c r="AD71" s="22" t="e">
        <f t="shared" ca="1" si="29"/>
        <v>#DIV/0!</v>
      </c>
      <c r="AE71" s="88">
        <f t="shared" si="34"/>
        <v>47</v>
      </c>
      <c r="AF71" s="192">
        <f t="shared" si="30"/>
        <v>0</v>
      </c>
      <c r="AG71" s="22" t="e">
        <f t="shared" si="35"/>
        <v>#DIV/0!</v>
      </c>
      <c r="AH71" s="22" t="e">
        <f t="shared" si="36"/>
        <v>#DIV/0!</v>
      </c>
      <c r="AI71" s="22" t="e">
        <f t="shared" si="37"/>
        <v>#DIV/0!</v>
      </c>
      <c r="AJ71" s="22" t="e">
        <f t="shared" si="38"/>
        <v>#DIV/0!</v>
      </c>
      <c r="AK71" s="22" t="e">
        <f t="shared" si="39"/>
        <v>#DIV/0!</v>
      </c>
      <c r="AL71" s="22" t="e">
        <f t="shared" si="40"/>
        <v>#DIV/0!</v>
      </c>
      <c r="AM71" s="22" t="e">
        <f t="shared" si="41"/>
        <v>#DIV/0!</v>
      </c>
      <c r="AN71" s="22" t="e">
        <f t="shared" si="42"/>
        <v>#DIV/0!</v>
      </c>
      <c r="AO71" s="22" t="e">
        <f t="shared" si="43"/>
        <v>#DIV/0!</v>
      </c>
      <c r="AP71" s="22" t="e">
        <f t="shared" si="44"/>
        <v>#DIV/0!</v>
      </c>
    </row>
    <row r="72" spans="2:42" x14ac:dyDescent="0.25">
      <c r="B72" s="20"/>
      <c r="C72" s="20"/>
      <c r="D72" s="20"/>
      <c r="E72" s="20"/>
      <c r="G72" s="88">
        <f t="shared" si="32"/>
        <v>48</v>
      </c>
      <c r="H72" s="135"/>
      <c r="M72" s="28"/>
      <c r="N72" s="28"/>
      <c r="O72" s="27"/>
      <c r="P72" s="27"/>
      <c r="S72" s="88">
        <f t="shared" si="33"/>
        <v>48</v>
      </c>
      <c r="T72" s="192">
        <f t="shared" si="19"/>
        <v>0</v>
      </c>
      <c r="U72" s="22" t="e">
        <f t="shared" ca="1" si="20"/>
        <v>#DIV/0!</v>
      </c>
      <c r="V72" s="22" t="e">
        <f t="shared" ca="1" si="21"/>
        <v>#DIV/0!</v>
      </c>
      <c r="W72" s="22" t="e">
        <f t="shared" ca="1" si="22"/>
        <v>#DIV/0!</v>
      </c>
      <c r="X72" s="22" t="e">
        <f t="shared" ca="1" si="23"/>
        <v>#DIV/0!</v>
      </c>
      <c r="Y72" s="22" t="e">
        <f t="shared" ca="1" si="24"/>
        <v>#DIV/0!</v>
      </c>
      <c r="Z72" s="22" t="e">
        <f t="shared" ca="1" si="25"/>
        <v>#DIV/0!</v>
      </c>
      <c r="AA72" s="22" t="e">
        <f t="shared" ca="1" si="26"/>
        <v>#DIV/0!</v>
      </c>
      <c r="AB72" s="22" t="e">
        <f t="shared" ca="1" si="27"/>
        <v>#DIV/0!</v>
      </c>
      <c r="AC72" s="22" t="e">
        <f t="shared" ca="1" si="28"/>
        <v>#DIV/0!</v>
      </c>
      <c r="AD72" s="22" t="e">
        <f t="shared" ca="1" si="29"/>
        <v>#DIV/0!</v>
      </c>
      <c r="AE72" s="88">
        <f t="shared" si="34"/>
        <v>48</v>
      </c>
      <c r="AF72" s="192">
        <f t="shared" si="30"/>
        <v>0</v>
      </c>
      <c r="AG72" s="22" t="e">
        <f t="shared" si="35"/>
        <v>#DIV/0!</v>
      </c>
      <c r="AH72" s="22" t="e">
        <f t="shared" si="36"/>
        <v>#DIV/0!</v>
      </c>
      <c r="AI72" s="22" t="e">
        <f t="shared" si="37"/>
        <v>#DIV/0!</v>
      </c>
      <c r="AJ72" s="22" t="e">
        <f t="shared" si="38"/>
        <v>#DIV/0!</v>
      </c>
      <c r="AK72" s="22" t="e">
        <f t="shared" si="39"/>
        <v>#DIV/0!</v>
      </c>
      <c r="AL72" s="22" t="e">
        <f t="shared" si="40"/>
        <v>#DIV/0!</v>
      </c>
      <c r="AM72" s="22" t="e">
        <f t="shared" si="41"/>
        <v>#DIV/0!</v>
      </c>
      <c r="AN72" s="22" t="e">
        <f t="shared" si="42"/>
        <v>#DIV/0!</v>
      </c>
      <c r="AO72" s="22" t="e">
        <f t="shared" si="43"/>
        <v>#DIV/0!</v>
      </c>
      <c r="AP72" s="22" t="e">
        <f t="shared" si="44"/>
        <v>#DIV/0!</v>
      </c>
    </row>
    <row r="73" spans="2:42" x14ac:dyDescent="0.25">
      <c r="B73" s="20"/>
      <c r="C73" s="20"/>
      <c r="D73" s="20"/>
      <c r="E73" s="20"/>
      <c r="G73" s="88">
        <f t="shared" si="32"/>
        <v>49</v>
      </c>
      <c r="H73" s="135"/>
      <c r="M73" s="28"/>
      <c r="N73" s="28"/>
      <c r="O73" s="27"/>
      <c r="P73" s="27"/>
      <c r="S73" s="88">
        <f t="shared" si="33"/>
        <v>49</v>
      </c>
      <c r="T73" s="192">
        <f t="shared" si="19"/>
        <v>0</v>
      </c>
      <c r="U73" s="22" t="e">
        <f t="shared" ca="1" si="20"/>
        <v>#DIV/0!</v>
      </c>
      <c r="V73" s="22" t="e">
        <f t="shared" ca="1" si="21"/>
        <v>#DIV/0!</v>
      </c>
      <c r="W73" s="22" t="e">
        <f t="shared" ca="1" si="22"/>
        <v>#DIV/0!</v>
      </c>
      <c r="X73" s="22" t="e">
        <f t="shared" ca="1" si="23"/>
        <v>#DIV/0!</v>
      </c>
      <c r="Y73" s="22" t="e">
        <f t="shared" ca="1" si="24"/>
        <v>#DIV/0!</v>
      </c>
      <c r="Z73" s="22" t="e">
        <f t="shared" ca="1" si="25"/>
        <v>#DIV/0!</v>
      </c>
      <c r="AA73" s="22" t="e">
        <f t="shared" ca="1" si="26"/>
        <v>#DIV/0!</v>
      </c>
      <c r="AB73" s="22" t="e">
        <f t="shared" ca="1" si="27"/>
        <v>#DIV/0!</v>
      </c>
      <c r="AC73" s="22" t="e">
        <f t="shared" ca="1" si="28"/>
        <v>#DIV/0!</v>
      </c>
      <c r="AD73" s="22" t="e">
        <f t="shared" ca="1" si="29"/>
        <v>#DIV/0!</v>
      </c>
      <c r="AE73" s="88">
        <f t="shared" si="34"/>
        <v>49</v>
      </c>
      <c r="AF73" s="192">
        <f t="shared" si="30"/>
        <v>0</v>
      </c>
      <c r="AG73" s="22" t="e">
        <f t="shared" si="35"/>
        <v>#DIV/0!</v>
      </c>
      <c r="AH73" s="22" t="e">
        <f t="shared" si="36"/>
        <v>#DIV/0!</v>
      </c>
      <c r="AI73" s="22" t="e">
        <f t="shared" si="37"/>
        <v>#DIV/0!</v>
      </c>
      <c r="AJ73" s="22" t="e">
        <f t="shared" si="38"/>
        <v>#DIV/0!</v>
      </c>
      <c r="AK73" s="22" t="e">
        <f t="shared" si="39"/>
        <v>#DIV/0!</v>
      </c>
      <c r="AL73" s="22" t="e">
        <f t="shared" si="40"/>
        <v>#DIV/0!</v>
      </c>
      <c r="AM73" s="22" t="e">
        <f t="shared" si="41"/>
        <v>#DIV/0!</v>
      </c>
      <c r="AN73" s="22" t="e">
        <f t="shared" si="42"/>
        <v>#DIV/0!</v>
      </c>
      <c r="AO73" s="22" t="e">
        <f t="shared" si="43"/>
        <v>#DIV/0!</v>
      </c>
      <c r="AP73" s="22" t="e">
        <f t="shared" si="44"/>
        <v>#DIV/0!</v>
      </c>
    </row>
    <row r="74" spans="2:42" x14ac:dyDescent="0.25">
      <c r="B74" s="20"/>
      <c r="C74" s="20"/>
      <c r="D74" s="20"/>
      <c r="E74" s="20"/>
      <c r="G74" s="88">
        <f t="shared" si="32"/>
        <v>50</v>
      </c>
      <c r="H74" s="135"/>
      <c r="M74" s="28"/>
      <c r="N74" s="28"/>
      <c r="O74" s="27"/>
      <c r="P74" s="27"/>
      <c r="S74" s="88">
        <f t="shared" si="33"/>
        <v>50</v>
      </c>
      <c r="T74" s="192">
        <f t="shared" si="19"/>
        <v>0</v>
      </c>
      <c r="U74" s="22" t="e">
        <f t="shared" ca="1" si="20"/>
        <v>#DIV/0!</v>
      </c>
      <c r="V74" s="22" t="e">
        <f t="shared" ca="1" si="21"/>
        <v>#DIV/0!</v>
      </c>
      <c r="W74" s="22" t="e">
        <f t="shared" ca="1" si="22"/>
        <v>#DIV/0!</v>
      </c>
      <c r="X74" s="22" t="e">
        <f t="shared" ca="1" si="23"/>
        <v>#DIV/0!</v>
      </c>
      <c r="Y74" s="22" t="e">
        <f t="shared" ca="1" si="24"/>
        <v>#DIV/0!</v>
      </c>
      <c r="Z74" s="22" t="e">
        <f t="shared" ca="1" si="25"/>
        <v>#DIV/0!</v>
      </c>
      <c r="AA74" s="22" t="e">
        <f t="shared" ca="1" si="26"/>
        <v>#DIV/0!</v>
      </c>
      <c r="AB74" s="22" t="e">
        <f t="shared" ca="1" si="27"/>
        <v>#DIV/0!</v>
      </c>
      <c r="AC74" s="22" t="e">
        <f t="shared" ca="1" si="28"/>
        <v>#DIV/0!</v>
      </c>
      <c r="AD74" s="22" t="e">
        <f t="shared" ca="1" si="29"/>
        <v>#DIV/0!</v>
      </c>
      <c r="AE74" s="88">
        <f t="shared" si="34"/>
        <v>50</v>
      </c>
      <c r="AF74" s="192">
        <f t="shared" si="30"/>
        <v>0</v>
      </c>
      <c r="AG74" s="22" t="e">
        <f t="shared" si="35"/>
        <v>#DIV/0!</v>
      </c>
      <c r="AH74" s="22" t="e">
        <f t="shared" si="36"/>
        <v>#DIV/0!</v>
      </c>
      <c r="AI74" s="22" t="e">
        <f t="shared" si="37"/>
        <v>#DIV/0!</v>
      </c>
      <c r="AJ74" s="22" t="e">
        <f t="shared" si="38"/>
        <v>#DIV/0!</v>
      </c>
      <c r="AK74" s="22" t="e">
        <f t="shared" si="39"/>
        <v>#DIV/0!</v>
      </c>
      <c r="AL74" s="22" t="e">
        <f t="shared" si="40"/>
        <v>#DIV/0!</v>
      </c>
      <c r="AM74" s="22" t="e">
        <f t="shared" si="41"/>
        <v>#DIV/0!</v>
      </c>
      <c r="AN74" s="22" t="e">
        <f t="shared" si="42"/>
        <v>#DIV/0!</v>
      </c>
      <c r="AO74" s="22" t="e">
        <f t="shared" si="43"/>
        <v>#DIV/0!</v>
      </c>
      <c r="AP74" s="22" t="e">
        <f t="shared" si="44"/>
        <v>#DIV/0!</v>
      </c>
    </row>
    <row r="75" spans="2:42" x14ac:dyDescent="0.25">
      <c r="B75" s="20"/>
      <c r="C75" s="20"/>
      <c r="D75" s="20"/>
      <c r="E75" s="20"/>
      <c r="G75" s="88">
        <f t="shared" si="32"/>
        <v>51</v>
      </c>
      <c r="H75" s="135"/>
      <c r="M75" s="28"/>
      <c r="N75" s="28"/>
      <c r="O75" s="27"/>
      <c r="P75" s="27"/>
      <c r="S75" s="88">
        <f t="shared" si="33"/>
        <v>51</v>
      </c>
      <c r="T75" s="192">
        <f t="shared" si="19"/>
        <v>0</v>
      </c>
      <c r="U75" s="22" t="e">
        <f t="shared" ca="1" si="20"/>
        <v>#DIV/0!</v>
      </c>
      <c r="V75" s="22" t="e">
        <f t="shared" ca="1" si="21"/>
        <v>#DIV/0!</v>
      </c>
      <c r="W75" s="22" t="e">
        <f t="shared" ca="1" si="22"/>
        <v>#DIV/0!</v>
      </c>
      <c r="X75" s="22" t="e">
        <f t="shared" ca="1" si="23"/>
        <v>#DIV/0!</v>
      </c>
      <c r="Y75" s="22" t="e">
        <f t="shared" ca="1" si="24"/>
        <v>#DIV/0!</v>
      </c>
      <c r="Z75" s="22" t="e">
        <f t="shared" ca="1" si="25"/>
        <v>#DIV/0!</v>
      </c>
      <c r="AA75" s="22" t="e">
        <f t="shared" ca="1" si="26"/>
        <v>#DIV/0!</v>
      </c>
      <c r="AB75" s="22" t="e">
        <f t="shared" ca="1" si="27"/>
        <v>#DIV/0!</v>
      </c>
      <c r="AC75" s="22" t="e">
        <f t="shared" ca="1" si="28"/>
        <v>#DIV/0!</v>
      </c>
      <c r="AD75" s="22" t="e">
        <f t="shared" ca="1" si="29"/>
        <v>#DIV/0!</v>
      </c>
      <c r="AE75" s="88">
        <f t="shared" si="34"/>
        <v>51</v>
      </c>
      <c r="AF75" s="192">
        <f t="shared" si="30"/>
        <v>0</v>
      </c>
      <c r="AG75" s="22" t="e">
        <f t="shared" si="35"/>
        <v>#DIV/0!</v>
      </c>
      <c r="AH75" s="22" t="e">
        <f t="shared" si="36"/>
        <v>#DIV/0!</v>
      </c>
      <c r="AI75" s="22" t="e">
        <f t="shared" si="37"/>
        <v>#DIV/0!</v>
      </c>
      <c r="AJ75" s="22" t="e">
        <f t="shared" si="38"/>
        <v>#DIV/0!</v>
      </c>
      <c r="AK75" s="22" t="e">
        <f t="shared" si="39"/>
        <v>#DIV/0!</v>
      </c>
      <c r="AL75" s="22" t="e">
        <f t="shared" si="40"/>
        <v>#DIV/0!</v>
      </c>
      <c r="AM75" s="22" t="e">
        <f t="shared" si="41"/>
        <v>#DIV/0!</v>
      </c>
      <c r="AN75" s="22" t="e">
        <f t="shared" si="42"/>
        <v>#DIV/0!</v>
      </c>
      <c r="AO75" s="22" t="e">
        <f t="shared" si="43"/>
        <v>#DIV/0!</v>
      </c>
      <c r="AP75" s="22" t="e">
        <f t="shared" si="44"/>
        <v>#DIV/0!</v>
      </c>
    </row>
    <row r="76" spans="2:42" x14ac:dyDescent="0.25">
      <c r="B76" s="20"/>
      <c r="C76" s="20"/>
      <c r="D76" s="20"/>
      <c r="E76" s="20"/>
      <c r="G76" s="88">
        <f t="shared" si="32"/>
        <v>52</v>
      </c>
      <c r="H76" s="135"/>
      <c r="M76" s="28"/>
      <c r="N76" s="28"/>
      <c r="O76" s="27"/>
      <c r="P76" s="27"/>
      <c r="S76" s="88">
        <f t="shared" si="33"/>
        <v>52</v>
      </c>
      <c r="T76" s="192">
        <f t="shared" si="19"/>
        <v>0</v>
      </c>
      <c r="U76" s="22" t="e">
        <f t="shared" ca="1" si="20"/>
        <v>#DIV/0!</v>
      </c>
      <c r="V76" s="22" t="e">
        <f t="shared" ca="1" si="21"/>
        <v>#DIV/0!</v>
      </c>
      <c r="W76" s="22" t="e">
        <f t="shared" ca="1" si="22"/>
        <v>#DIV/0!</v>
      </c>
      <c r="X76" s="22" t="e">
        <f t="shared" ca="1" si="23"/>
        <v>#DIV/0!</v>
      </c>
      <c r="Y76" s="22" t="e">
        <f t="shared" ca="1" si="24"/>
        <v>#DIV/0!</v>
      </c>
      <c r="Z76" s="22" t="e">
        <f t="shared" ca="1" si="25"/>
        <v>#DIV/0!</v>
      </c>
      <c r="AA76" s="22" t="e">
        <f t="shared" ca="1" si="26"/>
        <v>#DIV/0!</v>
      </c>
      <c r="AB76" s="22" t="e">
        <f t="shared" ca="1" si="27"/>
        <v>#DIV/0!</v>
      </c>
      <c r="AC76" s="22" t="e">
        <f t="shared" ca="1" si="28"/>
        <v>#DIV/0!</v>
      </c>
      <c r="AD76" s="22" t="e">
        <f t="shared" ca="1" si="29"/>
        <v>#DIV/0!</v>
      </c>
      <c r="AE76" s="88">
        <f t="shared" si="34"/>
        <v>52</v>
      </c>
      <c r="AF76" s="192">
        <f t="shared" si="30"/>
        <v>0</v>
      </c>
      <c r="AG76" s="22" t="e">
        <f t="shared" si="35"/>
        <v>#DIV/0!</v>
      </c>
      <c r="AH76" s="22" t="e">
        <f t="shared" si="36"/>
        <v>#DIV/0!</v>
      </c>
      <c r="AI76" s="22" t="e">
        <f t="shared" si="37"/>
        <v>#DIV/0!</v>
      </c>
      <c r="AJ76" s="22" t="e">
        <f t="shared" si="38"/>
        <v>#DIV/0!</v>
      </c>
      <c r="AK76" s="22" t="e">
        <f t="shared" si="39"/>
        <v>#DIV/0!</v>
      </c>
      <c r="AL76" s="22" t="e">
        <f t="shared" si="40"/>
        <v>#DIV/0!</v>
      </c>
      <c r="AM76" s="22" t="e">
        <f t="shared" si="41"/>
        <v>#DIV/0!</v>
      </c>
      <c r="AN76" s="22" t="e">
        <f t="shared" si="42"/>
        <v>#DIV/0!</v>
      </c>
      <c r="AO76" s="22" t="e">
        <f t="shared" si="43"/>
        <v>#DIV/0!</v>
      </c>
      <c r="AP76" s="22" t="e">
        <f t="shared" si="44"/>
        <v>#DIV/0!</v>
      </c>
    </row>
    <row r="77" spans="2:42" x14ac:dyDescent="0.25">
      <c r="B77" s="20"/>
      <c r="C77" s="20"/>
      <c r="D77" s="20"/>
      <c r="E77" s="20"/>
      <c r="G77" s="88">
        <f t="shared" si="32"/>
        <v>53</v>
      </c>
      <c r="H77" s="135"/>
      <c r="M77" s="28"/>
      <c r="N77" s="28"/>
      <c r="O77" s="27"/>
      <c r="P77" s="27"/>
      <c r="S77" s="88">
        <f t="shared" si="33"/>
        <v>53</v>
      </c>
      <c r="T77" s="192">
        <f t="shared" si="19"/>
        <v>0</v>
      </c>
      <c r="U77" s="22" t="e">
        <f t="shared" ca="1" si="20"/>
        <v>#DIV/0!</v>
      </c>
      <c r="V77" s="22" t="e">
        <f t="shared" ca="1" si="21"/>
        <v>#DIV/0!</v>
      </c>
      <c r="W77" s="22" t="e">
        <f t="shared" ca="1" si="22"/>
        <v>#DIV/0!</v>
      </c>
      <c r="X77" s="22" t="e">
        <f t="shared" ca="1" si="23"/>
        <v>#DIV/0!</v>
      </c>
      <c r="Y77" s="22" t="e">
        <f t="shared" ca="1" si="24"/>
        <v>#DIV/0!</v>
      </c>
      <c r="Z77" s="22" t="e">
        <f t="shared" ca="1" si="25"/>
        <v>#DIV/0!</v>
      </c>
      <c r="AA77" s="22" t="e">
        <f t="shared" ca="1" si="26"/>
        <v>#DIV/0!</v>
      </c>
      <c r="AB77" s="22" t="e">
        <f t="shared" ca="1" si="27"/>
        <v>#DIV/0!</v>
      </c>
      <c r="AC77" s="22" t="e">
        <f t="shared" ca="1" si="28"/>
        <v>#DIV/0!</v>
      </c>
      <c r="AD77" s="22" t="e">
        <f t="shared" ca="1" si="29"/>
        <v>#DIV/0!</v>
      </c>
      <c r="AE77" s="88">
        <f t="shared" si="34"/>
        <v>53</v>
      </c>
      <c r="AF77" s="192">
        <f t="shared" si="30"/>
        <v>0</v>
      </c>
      <c r="AG77" s="22" t="e">
        <f t="shared" si="35"/>
        <v>#DIV/0!</v>
      </c>
      <c r="AH77" s="22" t="e">
        <f t="shared" si="36"/>
        <v>#DIV/0!</v>
      </c>
      <c r="AI77" s="22" t="e">
        <f t="shared" si="37"/>
        <v>#DIV/0!</v>
      </c>
      <c r="AJ77" s="22" t="e">
        <f t="shared" si="38"/>
        <v>#DIV/0!</v>
      </c>
      <c r="AK77" s="22" t="e">
        <f t="shared" si="39"/>
        <v>#DIV/0!</v>
      </c>
      <c r="AL77" s="22" t="e">
        <f t="shared" si="40"/>
        <v>#DIV/0!</v>
      </c>
      <c r="AM77" s="22" t="e">
        <f t="shared" si="41"/>
        <v>#DIV/0!</v>
      </c>
      <c r="AN77" s="22" t="e">
        <f t="shared" si="42"/>
        <v>#DIV/0!</v>
      </c>
      <c r="AO77" s="22" t="e">
        <f t="shared" si="43"/>
        <v>#DIV/0!</v>
      </c>
      <c r="AP77" s="22" t="e">
        <f t="shared" si="44"/>
        <v>#DIV/0!</v>
      </c>
    </row>
    <row r="78" spans="2:42" x14ac:dyDescent="0.25">
      <c r="B78" s="20"/>
      <c r="C78" s="20"/>
      <c r="D78" s="20"/>
      <c r="E78" s="20"/>
      <c r="G78" s="88">
        <f t="shared" si="32"/>
        <v>54</v>
      </c>
      <c r="H78" s="135"/>
      <c r="M78" s="28"/>
      <c r="N78" s="28"/>
      <c r="O78" s="27"/>
      <c r="P78" s="27"/>
      <c r="S78" s="88">
        <f t="shared" si="33"/>
        <v>54</v>
      </c>
      <c r="T78" s="192">
        <f t="shared" si="19"/>
        <v>0</v>
      </c>
      <c r="U78" s="22" t="e">
        <f t="shared" ca="1" si="20"/>
        <v>#DIV/0!</v>
      </c>
      <c r="V78" s="22" t="e">
        <f t="shared" ca="1" si="21"/>
        <v>#DIV/0!</v>
      </c>
      <c r="W78" s="22" t="e">
        <f t="shared" ca="1" si="22"/>
        <v>#DIV/0!</v>
      </c>
      <c r="X78" s="22" t="e">
        <f t="shared" ca="1" si="23"/>
        <v>#DIV/0!</v>
      </c>
      <c r="Y78" s="22" t="e">
        <f t="shared" ca="1" si="24"/>
        <v>#DIV/0!</v>
      </c>
      <c r="Z78" s="22" t="e">
        <f t="shared" ca="1" si="25"/>
        <v>#DIV/0!</v>
      </c>
      <c r="AA78" s="22" t="e">
        <f t="shared" ca="1" si="26"/>
        <v>#DIV/0!</v>
      </c>
      <c r="AB78" s="22" t="e">
        <f t="shared" ca="1" si="27"/>
        <v>#DIV/0!</v>
      </c>
      <c r="AC78" s="22" t="e">
        <f t="shared" ca="1" si="28"/>
        <v>#DIV/0!</v>
      </c>
      <c r="AD78" s="22" t="e">
        <f t="shared" ca="1" si="29"/>
        <v>#DIV/0!</v>
      </c>
      <c r="AE78" s="88">
        <f t="shared" si="34"/>
        <v>54</v>
      </c>
      <c r="AF78" s="192">
        <f t="shared" si="30"/>
        <v>0</v>
      </c>
      <c r="AG78" s="22" t="e">
        <f t="shared" si="35"/>
        <v>#DIV/0!</v>
      </c>
      <c r="AH78" s="22" t="e">
        <f t="shared" si="36"/>
        <v>#DIV/0!</v>
      </c>
      <c r="AI78" s="22" t="e">
        <f t="shared" si="37"/>
        <v>#DIV/0!</v>
      </c>
      <c r="AJ78" s="22" t="e">
        <f t="shared" si="38"/>
        <v>#DIV/0!</v>
      </c>
      <c r="AK78" s="22" t="e">
        <f t="shared" si="39"/>
        <v>#DIV/0!</v>
      </c>
      <c r="AL78" s="22" t="e">
        <f t="shared" si="40"/>
        <v>#DIV/0!</v>
      </c>
      <c r="AM78" s="22" t="e">
        <f t="shared" si="41"/>
        <v>#DIV/0!</v>
      </c>
      <c r="AN78" s="22" t="e">
        <f t="shared" si="42"/>
        <v>#DIV/0!</v>
      </c>
      <c r="AO78" s="22" t="e">
        <f t="shared" si="43"/>
        <v>#DIV/0!</v>
      </c>
      <c r="AP78" s="22" t="e">
        <f t="shared" si="44"/>
        <v>#DIV/0!</v>
      </c>
    </row>
    <row r="79" spans="2:42" x14ac:dyDescent="0.25">
      <c r="B79" s="20"/>
      <c r="C79" s="20"/>
      <c r="D79" s="20"/>
      <c r="E79" s="20"/>
      <c r="G79" s="88">
        <f t="shared" si="32"/>
        <v>55</v>
      </c>
      <c r="H79" s="135"/>
      <c r="M79" s="28"/>
      <c r="N79" s="28"/>
      <c r="O79" s="27"/>
      <c r="P79" s="27"/>
      <c r="S79" s="88">
        <f t="shared" si="33"/>
        <v>55</v>
      </c>
      <c r="T79" s="192">
        <f t="shared" si="19"/>
        <v>0</v>
      </c>
      <c r="U79" s="22" t="e">
        <f t="shared" ca="1" si="20"/>
        <v>#DIV/0!</v>
      </c>
      <c r="V79" s="22" t="e">
        <f t="shared" ca="1" si="21"/>
        <v>#DIV/0!</v>
      </c>
      <c r="W79" s="22" t="e">
        <f t="shared" ca="1" si="22"/>
        <v>#DIV/0!</v>
      </c>
      <c r="X79" s="22" t="e">
        <f t="shared" ca="1" si="23"/>
        <v>#DIV/0!</v>
      </c>
      <c r="Y79" s="22" t="e">
        <f t="shared" ca="1" si="24"/>
        <v>#DIV/0!</v>
      </c>
      <c r="Z79" s="22" t="e">
        <f t="shared" ca="1" si="25"/>
        <v>#DIV/0!</v>
      </c>
      <c r="AA79" s="22" t="e">
        <f t="shared" ca="1" si="26"/>
        <v>#DIV/0!</v>
      </c>
      <c r="AB79" s="22" t="e">
        <f t="shared" ca="1" si="27"/>
        <v>#DIV/0!</v>
      </c>
      <c r="AC79" s="22" t="e">
        <f t="shared" ca="1" si="28"/>
        <v>#DIV/0!</v>
      </c>
      <c r="AD79" s="22" t="e">
        <f t="shared" ca="1" si="29"/>
        <v>#DIV/0!</v>
      </c>
      <c r="AE79" s="88">
        <f t="shared" si="34"/>
        <v>55</v>
      </c>
      <c r="AF79" s="192">
        <f t="shared" si="30"/>
        <v>0</v>
      </c>
      <c r="AG79" s="22" t="e">
        <f t="shared" si="35"/>
        <v>#DIV/0!</v>
      </c>
      <c r="AH79" s="22" t="e">
        <f t="shared" si="36"/>
        <v>#DIV/0!</v>
      </c>
      <c r="AI79" s="22" t="e">
        <f t="shared" si="37"/>
        <v>#DIV/0!</v>
      </c>
      <c r="AJ79" s="22" t="e">
        <f t="shared" si="38"/>
        <v>#DIV/0!</v>
      </c>
      <c r="AK79" s="22" t="e">
        <f t="shared" si="39"/>
        <v>#DIV/0!</v>
      </c>
      <c r="AL79" s="22" t="e">
        <f t="shared" si="40"/>
        <v>#DIV/0!</v>
      </c>
      <c r="AM79" s="22" t="e">
        <f t="shared" si="41"/>
        <v>#DIV/0!</v>
      </c>
      <c r="AN79" s="22" t="e">
        <f t="shared" si="42"/>
        <v>#DIV/0!</v>
      </c>
      <c r="AO79" s="22" t="e">
        <f t="shared" si="43"/>
        <v>#DIV/0!</v>
      </c>
      <c r="AP79" s="22" t="e">
        <f t="shared" si="44"/>
        <v>#DIV/0!</v>
      </c>
    </row>
    <row r="80" spans="2:42" x14ac:dyDescent="0.25">
      <c r="B80" s="20"/>
      <c r="C80" s="20"/>
      <c r="D80" s="20"/>
      <c r="E80" s="20"/>
      <c r="G80" s="88">
        <f t="shared" si="32"/>
        <v>56</v>
      </c>
      <c r="H80" s="135"/>
      <c r="M80" s="28"/>
      <c r="N80" s="28"/>
      <c r="O80" s="27"/>
      <c r="P80" s="27"/>
      <c r="S80" s="88">
        <f t="shared" si="33"/>
        <v>56</v>
      </c>
      <c r="T80" s="192">
        <f t="shared" si="19"/>
        <v>0</v>
      </c>
      <c r="U80" s="22" t="e">
        <f t="shared" ca="1" si="20"/>
        <v>#DIV/0!</v>
      </c>
      <c r="V80" s="22" t="e">
        <f t="shared" ca="1" si="21"/>
        <v>#DIV/0!</v>
      </c>
      <c r="W80" s="22" t="e">
        <f t="shared" ca="1" si="22"/>
        <v>#DIV/0!</v>
      </c>
      <c r="X80" s="22" t="e">
        <f t="shared" ca="1" si="23"/>
        <v>#DIV/0!</v>
      </c>
      <c r="Y80" s="22" t="e">
        <f t="shared" ca="1" si="24"/>
        <v>#DIV/0!</v>
      </c>
      <c r="Z80" s="22" t="e">
        <f t="shared" ca="1" si="25"/>
        <v>#DIV/0!</v>
      </c>
      <c r="AA80" s="22" t="e">
        <f t="shared" ca="1" si="26"/>
        <v>#DIV/0!</v>
      </c>
      <c r="AB80" s="22" t="e">
        <f t="shared" ca="1" si="27"/>
        <v>#DIV/0!</v>
      </c>
      <c r="AC80" s="22" t="e">
        <f t="shared" ca="1" si="28"/>
        <v>#DIV/0!</v>
      </c>
      <c r="AD80" s="22" t="e">
        <f t="shared" ca="1" si="29"/>
        <v>#DIV/0!</v>
      </c>
      <c r="AE80" s="88">
        <f t="shared" si="34"/>
        <v>56</v>
      </c>
      <c r="AF80" s="192">
        <f t="shared" si="30"/>
        <v>0</v>
      </c>
      <c r="AG80" s="22" t="e">
        <f t="shared" si="35"/>
        <v>#DIV/0!</v>
      </c>
      <c r="AH80" s="22" t="e">
        <f t="shared" si="36"/>
        <v>#DIV/0!</v>
      </c>
      <c r="AI80" s="22" t="e">
        <f t="shared" si="37"/>
        <v>#DIV/0!</v>
      </c>
      <c r="AJ80" s="22" t="e">
        <f t="shared" si="38"/>
        <v>#DIV/0!</v>
      </c>
      <c r="AK80" s="22" t="e">
        <f t="shared" si="39"/>
        <v>#DIV/0!</v>
      </c>
      <c r="AL80" s="22" t="e">
        <f t="shared" si="40"/>
        <v>#DIV/0!</v>
      </c>
      <c r="AM80" s="22" t="e">
        <f t="shared" si="41"/>
        <v>#DIV/0!</v>
      </c>
      <c r="AN80" s="22" t="e">
        <f t="shared" si="42"/>
        <v>#DIV/0!</v>
      </c>
      <c r="AO80" s="22" t="e">
        <f t="shared" si="43"/>
        <v>#DIV/0!</v>
      </c>
      <c r="AP80" s="22" t="e">
        <f t="shared" si="44"/>
        <v>#DIV/0!</v>
      </c>
    </row>
    <row r="81" spans="2:42" x14ac:dyDescent="0.25">
      <c r="B81" s="20"/>
      <c r="C81" s="20"/>
      <c r="D81" s="20"/>
      <c r="E81" s="20"/>
      <c r="G81" s="88">
        <f t="shared" si="32"/>
        <v>57</v>
      </c>
      <c r="H81" s="135"/>
      <c r="M81" s="28"/>
      <c r="N81" s="28"/>
      <c r="O81" s="27"/>
      <c r="P81" s="27"/>
      <c r="S81" s="88">
        <f t="shared" si="33"/>
        <v>57</v>
      </c>
      <c r="T81" s="192">
        <f t="shared" si="19"/>
        <v>0</v>
      </c>
      <c r="U81" s="22" t="e">
        <f t="shared" ca="1" si="20"/>
        <v>#DIV/0!</v>
      </c>
      <c r="V81" s="22" t="e">
        <f t="shared" ca="1" si="21"/>
        <v>#DIV/0!</v>
      </c>
      <c r="W81" s="22" t="e">
        <f t="shared" ca="1" si="22"/>
        <v>#DIV/0!</v>
      </c>
      <c r="X81" s="22" t="e">
        <f t="shared" ca="1" si="23"/>
        <v>#DIV/0!</v>
      </c>
      <c r="Y81" s="22" t="e">
        <f t="shared" ca="1" si="24"/>
        <v>#DIV/0!</v>
      </c>
      <c r="Z81" s="22" t="e">
        <f t="shared" ca="1" si="25"/>
        <v>#DIV/0!</v>
      </c>
      <c r="AA81" s="22" t="e">
        <f t="shared" ca="1" si="26"/>
        <v>#DIV/0!</v>
      </c>
      <c r="AB81" s="22" t="e">
        <f t="shared" ca="1" si="27"/>
        <v>#DIV/0!</v>
      </c>
      <c r="AC81" s="22" t="e">
        <f t="shared" ca="1" si="28"/>
        <v>#DIV/0!</v>
      </c>
      <c r="AD81" s="22" t="e">
        <f t="shared" ca="1" si="29"/>
        <v>#DIV/0!</v>
      </c>
      <c r="AE81" s="88">
        <f t="shared" si="34"/>
        <v>57</v>
      </c>
      <c r="AF81" s="192">
        <f t="shared" si="30"/>
        <v>0</v>
      </c>
      <c r="AG81" s="22" t="e">
        <f t="shared" si="35"/>
        <v>#DIV/0!</v>
      </c>
      <c r="AH81" s="22" t="e">
        <f t="shared" si="36"/>
        <v>#DIV/0!</v>
      </c>
      <c r="AI81" s="22" t="e">
        <f t="shared" si="37"/>
        <v>#DIV/0!</v>
      </c>
      <c r="AJ81" s="22" t="e">
        <f t="shared" si="38"/>
        <v>#DIV/0!</v>
      </c>
      <c r="AK81" s="22" t="e">
        <f t="shared" si="39"/>
        <v>#DIV/0!</v>
      </c>
      <c r="AL81" s="22" t="e">
        <f t="shared" si="40"/>
        <v>#DIV/0!</v>
      </c>
      <c r="AM81" s="22" t="e">
        <f t="shared" si="41"/>
        <v>#DIV/0!</v>
      </c>
      <c r="AN81" s="22" t="e">
        <f t="shared" si="42"/>
        <v>#DIV/0!</v>
      </c>
      <c r="AO81" s="22" t="e">
        <f t="shared" si="43"/>
        <v>#DIV/0!</v>
      </c>
      <c r="AP81" s="22" t="e">
        <f t="shared" si="44"/>
        <v>#DIV/0!</v>
      </c>
    </row>
    <row r="82" spans="2:42" x14ac:dyDescent="0.25">
      <c r="B82" s="20"/>
      <c r="C82" s="20"/>
      <c r="D82" s="20"/>
      <c r="E82" s="20"/>
      <c r="G82" s="88">
        <f t="shared" si="32"/>
        <v>58</v>
      </c>
      <c r="H82" s="135"/>
      <c r="M82" s="28"/>
      <c r="N82" s="28"/>
      <c r="O82" s="27"/>
      <c r="P82" s="27"/>
      <c r="S82" s="88">
        <f t="shared" si="33"/>
        <v>58</v>
      </c>
      <c r="T82" s="192">
        <f t="shared" si="19"/>
        <v>0</v>
      </c>
      <c r="U82" s="22" t="e">
        <f t="shared" ca="1" si="20"/>
        <v>#DIV/0!</v>
      </c>
      <c r="V82" s="22" t="e">
        <f t="shared" ca="1" si="21"/>
        <v>#DIV/0!</v>
      </c>
      <c r="W82" s="22" t="e">
        <f t="shared" ca="1" si="22"/>
        <v>#DIV/0!</v>
      </c>
      <c r="X82" s="22" t="e">
        <f t="shared" ca="1" si="23"/>
        <v>#DIV/0!</v>
      </c>
      <c r="Y82" s="22" t="e">
        <f t="shared" ca="1" si="24"/>
        <v>#DIV/0!</v>
      </c>
      <c r="Z82" s="22" t="e">
        <f t="shared" ca="1" si="25"/>
        <v>#DIV/0!</v>
      </c>
      <c r="AA82" s="22" t="e">
        <f t="shared" ca="1" si="26"/>
        <v>#DIV/0!</v>
      </c>
      <c r="AB82" s="22" t="e">
        <f t="shared" ca="1" si="27"/>
        <v>#DIV/0!</v>
      </c>
      <c r="AC82" s="22" t="e">
        <f t="shared" ca="1" si="28"/>
        <v>#DIV/0!</v>
      </c>
      <c r="AD82" s="22" t="e">
        <f t="shared" ca="1" si="29"/>
        <v>#DIV/0!</v>
      </c>
      <c r="AE82" s="88">
        <f t="shared" si="34"/>
        <v>58</v>
      </c>
      <c r="AF82" s="192">
        <f t="shared" si="30"/>
        <v>0</v>
      </c>
      <c r="AG82" s="22" t="e">
        <f t="shared" si="35"/>
        <v>#DIV/0!</v>
      </c>
      <c r="AH82" s="22" t="e">
        <f t="shared" si="36"/>
        <v>#DIV/0!</v>
      </c>
      <c r="AI82" s="22" t="e">
        <f t="shared" si="37"/>
        <v>#DIV/0!</v>
      </c>
      <c r="AJ82" s="22" t="e">
        <f t="shared" si="38"/>
        <v>#DIV/0!</v>
      </c>
      <c r="AK82" s="22" t="e">
        <f t="shared" si="39"/>
        <v>#DIV/0!</v>
      </c>
      <c r="AL82" s="22" t="e">
        <f t="shared" si="40"/>
        <v>#DIV/0!</v>
      </c>
      <c r="AM82" s="22" t="e">
        <f t="shared" si="41"/>
        <v>#DIV/0!</v>
      </c>
      <c r="AN82" s="22" t="e">
        <f t="shared" si="42"/>
        <v>#DIV/0!</v>
      </c>
      <c r="AO82" s="22" t="e">
        <f t="shared" si="43"/>
        <v>#DIV/0!</v>
      </c>
      <c r="AP82" s="22" t="e">
        <f t="shared" si="44"/>
        <v>#DIV/0!</v>
      </c>
    </row>
    <row r="83" spans="2:42" x14ac:dyDescent="0.25">
      <c r="B83" s="20"/>
      <c r="C83" s="20"/>
      <c r="D83" s="20"/>
      <c r="E83" s="20"/>
      <c r="G83" s="88">
        <f t="shared" si="32"/>
        <v>59</v>
      </c>
      <c r="H83" s="135"/>
      <c r="M83" s="28"/>
      <c r="N83" s="28"/>
      <c r="O83" s="27"/>
      <c r="P83" s="27"/>
      <c r="S83" s="88">
        <f t="shared" si="33"/>
        <v>59</v>
      </c>
      <c r="T83" s="192">
        <f t="shared" si="19"/>
        <v>0</v>
      </c>
      <c r="U83" s="22" t="e">
        <f t="shared" ca="1" si="20"/>
        <v>#DIV/0!</v>
      </c>
      <c r="V83" s="22" t="e">
        <f t="shared" ca="1" si="21"/>
        <v>#DIV/0!</v>
      </c>
      <c r="W83" s="22" t="e">
        <f t="shared" ca="1" si="22"/>
        <v>#DIV/0!</v>
      </c>
      <c r="X83" s="22" t="e">
        <f t="shared" ca="1" si="23"/>
        <v>#DIV/0!</v>
      </c>
      <c r="Y83" s="22" t="e">
        <f t="shared" ca="1" si="24"/>
        <v>#DIV/0!</v>
      </c>
      <c r="Z83" s="22" t="e">
        <f t="shared" ca="1" si="25"/>
        <v>#DIV/0!</v>
      </c>
      <c r="AA83" s="22" t="e">
        <f t="shared" ca="1" si="26"/>
        <v>#DIV/0!</v>
      </c>
      <c r="AB83" s="22" t="e">
        <f t="shared" ca="1" si="27"/>
        <v>#DIV/0!</v>
      </c>
      <c r="AC83" s="22" t="e">
        <f t="shared" ca="1" si="28"/>
        <v>#DIV/0!</v>
      </c>
      <c r="AD83" s="22" t="e">
        <f t="shared" ca="1" si="29"/>
        <v>#DIV/0!</v>
      </c>
      <c r="AE83" s="88">
        <f t="shared" si="34"/>
        <v>59</v>
      </c>
      <c r="AF83" s="192">
        <f t="shared" si="30"/>
        <v>0</v>
      </c>
      <c r="AG83" s="22" t="e">
        <f t="shared" si="35"/>
        <v>#DIV/0!</v>
      </c>
      <c r="AH83" s="22" t="e">
        <f t="shared" si="36"/>
        <v>#DIV/0!</v>
      </c>
      <c r="AI83" s="22" t="e">
        <f t="shared" si="37"/>
        <v>#DIV/0!</v>
      </c>
      <c r="AJ83" s="22" t="e">
        <f t="shared" si="38"/>
        <v>#DIV/0!</v>
      </c>
      <c r="AK83" s="22" t="e">
        <f t="shared" si="39"/>
        <v>#DIV/0!</v>
      </c>
      <c r="AL83" s="22" t="e">
        <f t="shared" si="40"/>
        <v>#DIV/0!</v>
      </c>
      <c r="AM83" s="22" t="e">
        <f t="shared" si="41"/>
        <v>#DIV/0!</v>
      </c>
      <c r="AN83" s="22" t="e">
        <f t="shared" si="42"/>
        <v>#DIV/0!</v>
      </c>
      <c r="AO83" s="22" t="e">
        <f t="shared" si="43"/>
        <v>#DIV/0!</v>
      </c>
      <c r="AP83" s="22" t="e">
        <f t="shared" si="44"/>
        <v>#DIV/0!</v>
      </c>
    </row>
    <row r="84" spans="2:42" x14ac:dyDescent="0.25">
      <c r="B84" s="20"/>
      <c r="C84" s="20"/>
      <c r="D84" s="20"/>
      <c r="E84" s="20"/>
      <c r="G84" s="88">
        <f t="shared" si="32"/>
        <v>60</v>
      </c>
      <c r="H84" s="135"/>
      <c r="M84" s="28"/>
      <c r="N84" s="28"/>
      <c r="O84" s="27"/>
      <c r="P84" s="27"/>
      <c r="S84" s="88">
        <f t="shared" si="33"/>
        <v>60</v>
      </c>
      <c r="T84" s="192">
        <f t="shared" si="19"/>
        <v>0</v>
      </c>
      <c r="U84" s="22" t="e">
        <f t="shared" ca="1" si="20"/>
        <v>#DIV/0!</v>
      </c>
      <c r="V84" s="22" t="e">
        <f t="shared" ca="1" si="21"/>
        <v>#DIV/0!</v>
      </c>
      <c r="W84" s="22" t="e">
        <f t="shared" ca="1" si="22"/>
        <v>#DIV/0!</v>
      </c>
      <c r="X84" s="22" t="e">
        <f t="shared" ca="1" si="23"/>
        <v>#DIV/0!</v>
      </c>
      <c r="Y84" s="22" t="e">
        <f t="shared" ca="1" si="24"/>
        <v>#DIV/0!</v>
      </c>
      <c r="Z84" s="22" t="e">
        <f t="shared" ca="1" si="25"/>
        <v>#DIV/0!</v>
      </c>
      <c r="AA84" s="22" t="e">
        <f t="shared" ca="1" si="26"/>
        <v>#DIV/0!</v>
      </c>
      <c r="AB84" s="22" t="e">
        <f t="shared" ca="1" si="27"/>
        <v>#DIV/0!</v>
      </c>
      <c r="AC84" s="22" t="e">
        <f t="shared" ca="1" si="28"/>
        <v>#DIV/0!</v>
      </c>
      <c r="AD84" s="22" t="e">
        <f t="shared" ca="1" si="29"/>
        <v>#DIV/0!</v>
      </c>
      <c r="AE84" s="88">
        <f t="shared" si="34"/>
        <v>60</v>
      </c>
      <c r="AF84" s="192">
        <f t="shared" si="30"/>
        <v>0</v>
      </c>
      <c r="AG84" s="22" t="e">
        <f t="shared" si="35"/>
        <v>#DIV/0!</v>
      </c>
      <c r="AH84" s="22" t="e">
        <f t="shared" si="36"/>
        <v>#DIV/0!</v>
      </c>
      <c r="AI84" s="22" t="e">
        <f t="shared" si="37"/>
        <v>#DIV/0!</v>
      </c>
      <c r="AJ84" s="22" t="e">
        <f t="shared" si="38"/>
        <v>#DIV/0!</v>
      </c>
      <c r="AK84" s="22" t="e">
        <f t="shared" si="39"/>
        <v>#DIV/0!</v>
      </c>
      <c r="AL84" s="22" t="e">
        <f t="shared" si="40"/>
        <v>#DIV/0!</v>
      </c>
      <c r="AM84" s="22" t="e">
        <f t="shared" si="41"/>
        <v>#DIV/0!</v>
      </c>
      <c r="AN84" s="22" t="e">
        <f t="shared" si="42"/>
        <v>#DIV/0!</v>
      </c>
      <c r="AO84" s="22" t="e">
        <f t="shared" si="43"/>
        <v>#DIV/0!</v>
      </c>
      <c r="AP84" s="22" t="e">
        <f t="shared" si="44"/>
        <v>#DIV/0!</v>
      </c>
    </row>
    <row r="85" spans="2:42" x14ac:dyDescent="0.25">
      <c r="B85" s="20"/>
      <c r="C85" s="20"/>
      <c r="D85" s="20"/>
      <c r="E85" s="20"/>
      <c r="G85" s="88">
        <f t="shared" si="32"/>
        <v>61</v>
      </c>
      <c r="H85" s="135"/>
      <c r="M85" s="28"/>
      <c r="N85" s="28"/>
      <c r="O85" s="27"/>
      <c r="P85" s="27"/>
      <c r="S85" s="88">
        <f t="shared" si="33"/>
        <v>61</v>
      </c>
      <c r="T85" s="192">
        <f t="shared" si="19"/>
        <v>0</v>
      </c>
      <c r="U85" s="22" t="e">
        <f t="shared" ca="1" si="20"/>
        <v>#DIV/0!</v>
      </c>
      <c r="V85" s="22" t="e">
        <f t="shared" ca="1" si="21"/>
        <v>#DIV/0!</v>
      </c>
      <c r="W85" s="22" t="e">
        <f t="shared" ca="1" si="22"/>
        <v>#DIV/0!</v>
      </c>
      <c r="X85" s="22" t="e">
        <f t="shared" ca="1" si="23"/>
        <v>#DIV/0!</v>
      </c>
      <c r="Y85" s="22" t="e">
        <f t="shared" ca="1" si="24"/>
        <v>#DIV/0!</v>
      </c>
      <c r="Z85" s="22" t="e">
        <f t="shared" ca="1" si="25"/>
        <v>#DIV/0!</v>
      </c>
      <c r="AA85" s="22" t="e">
        <f t="shared" ca="1" si="26"/>
        <v>#DIV/0!</v>
      </c>
      <c r="AB85" s="22" t="e">
        <f t="shared" ca="1" si="27"/>
        <v>#DIV/0!</v>
      </c>
      <c r="AC85" s="22" t="e">
        <f t="shared" ca="1" si="28"/>
        <v>#DIV/0!</v>
      </c>
      <c r="AD85" s="22" t="e">
        <f t="shared" ca="1" si="29"/>
        <v>#DIV/0!</v>
      </c>
      <c r="AE85" s="88">
        <f t="shared" si="34"/>
        <v>61</v>
      </c>
      <c r="AF85" s="192">
        <f t="shared" si="30"/>
        <v>0</v>
      </c>
      <c r="AG85" s="22" t="e">
        <f t="shared" si="35"/>
        <v>#DIV/0!</v>
      </c>
      <c r="AH85" s="22" t="e">
        <f t="shared" si="36"/>
        <v>#DIV/0!</v>
      </c>
      <c r="AI85" s="22" t="e">
        <f t="shared" si="37"/>
        <v>#DIV/0!</v>
      </c>
      <c r="AJ85" s="22" t="e">
        <f t="shared" si="38"/>
        <v>#DIV/0!</v>
      </c>
      <c r="AK85" s="22" t="e">
        <f t="shared" si="39"/>
        <v>#DIV/0!</v>
      </c>
      <c r="AL85" s="22" t="e">
        <f t="shared" si="40"/>
        <v>#DIV/0!</v>
      </c>
      <c r="AM85" s="22" t="e">
        <f t="shared" si="41"/>
        <v>#DIV/0!</v>
      </c>
      <c r="AN85" s="22" t="e">
        <f t="shared" si="42"/>
        <v>#DIV/0!</v>
      </c>
      <c r="AO85" s="22" t="e">
        <f t="shared" si="43"/>
        <v>#DIV/0!</v>
      </c>
      <c r="AP85" s="22" t="e">
        <f t="shared" si="44"/>
        <v>#DIV/0!</v>
      </c>
    </row>
    <row r="86" spans="2:42" x14ac:dyDescent="0.25">
      <c r="B86" s="20"/>
      <c r="C86" s="20"/>
      <c r="D86" s="20"/>
      <c r="E86" s="20"/>
      <c r="G86" s="88">
        <f t="shared" si="32"/>
        <v>62</v>
      </c>
      <c r="H86" s="135"/>
      <c r="M86" s="28"/>
      <c r="N86" s="28"/>
      <c r="O86" s="27"/>
      <c r="P86" s="27"/>
      <c r="S86" s="88">
        <f t="shared" si="33"/>
        <v>62</v>
      </c>
      <c r="T86" s="192">
        <f t="shared" si="19"/>
        <v>0</v>
      </c>
      <c r="U86" s="22" t="e">
        <f t="shared" ca="1" si="20"/>
        <v>#DIV/0!</v>
      </c>
      <c r="V86" s="22" t="e">
        <f t="shared" ca="1" si="21"/>
        <v>#DIV/0!</v>
      </c>
      <c r="W86" s="22" t="e">
        <f t="shared" ca="1" si="22"/>
        <v>#DIV/0!</v>
      </c>
      <c r="X86" s="22" t="e">
        <f t="shared" ca="1" si="23"/>
        <v>#DIV/0!</v>
      </c>
      <c r="Y86" s="22" t="e">
        <f t="shared" ca="1" si="24"/>
        <v>#DIV/0!</v>
      </c>
      <c r="Z86" s="22" t="e">
        <f t="shared" ca="1" si="25"/>
        <v>#DIV/0!</v>
      </c>
      <c r="AA86" s="22" t="e">
        <f t="shared" ca="1" si="26"/>
        <v>#DIV/0!</v>
      </c>
      <c r="AB86" s="22" t="e">
        <f t="shared" ca="1" si="27"/>
        <v>#DIV/0!</v>
      </c>
      <c r="AC86" s="22" t="e">
        <f t="shared" ca="1" si="28"/>
        <v>#DIV/0!</v>
      </c>
      <c r="AD86" s="22" t="e">
        <f t="shared" ca="1" si="29"/>
        <v>#DIV/0!</v>
      </c>
      <c r="AE86" s="88">
        <f t="shared" si="34"/>
        <v>62</v>
      </c>
      <c r="AF86" s="192">
        <f t="shared" si="30"/>
        <v>0</v>
      </c>
      <c r="AG86" s="22" t="e">
        <f t="shared" si="35"/>
        <v>#DIV/0!</v>
      </c>
      <c r="AH86" s="22" t="e">
        <f t="shared" si="36"/>
        <v>#DIV/0!</v>
      </c>
      <c r="AI86" s="22" t="e">
        <f t="shared" si="37"/>
        <v>#DIV/0!</v>
      </c>
      <c r="AJ86" s="22" t="e">
        <f t="shared" si="38"/>
        <v>#DIV/0!</v>
      </c>
      <c r="AK86" s="22" t="e">
        <f t="shared" si="39"/>
        <v>#DIV/0!</v>
      </c>
      <c r="AL86" s="22" t="e">
        <f t="shared" si="40"/>
        <v>#DIV/0!</v>
      </c>
      <c r="AM86" s="22" t="e">
        <f t="shared" si="41"/>
        <v>#DIV/0!</v>
      </c>
      <c r="AN86" s="22" t="e">
        <f t="shared" si="42"/>
        <v>#DIV/0!</v>
      </c>
      <c r="AO86" s="22" t="e">
        <f t="shared" si="43"/>
        <v>#DIV/0!</v>
      </c>
      <c r="AP86" s="22" t="e">
        <f t="shared" si="44"/>
        <v>#DIV/0!</v>
      </c>
    </row>
    <row r="87" spans="2:42" x14ac:dyDescent="0.25">
      <c r="B87" s="20"/>
      <c r="C87" s="20"/>
      <c r="D87" s="20"/>
      <c r="E87" s="20"/>
      <c r="G87" s="88">
        <f t="shared" si="32"/>
        <v>63</v>
      </c>
      <c r="H87" s="135"/>
      <c r="M87" s="28"/>
      <c r="N87" s="28"/>
      <c r="O87" s="27"/>
      <c r="P87" s="27"/>
      <c r="S87" s="88">
        <f t="shared" si="33"/>
        <v>63</v>
      </c>
      <c r="T87" s="192">
        <f t="shared" si="19"/>
        <v>0</v>
      </c>
      <c r="U87" s="22" t="e">
        <f t="shared" ca="1" si="20"/>
        <v>#DIV/0!</v>
      </c>
      <c r="V87" s="22" t="e">
        <f t="shared" ca="1" si="21"/>
        <v>#DIV/0!</v>
      </c>
      <c r="W87" s="22" t="e">
        <f t="shared" ca="1" si="22"/>
        <v>#DIV/0!</v>
      </c>
      <c r="X87" s="22" t="e">
        <f t="shared" ca="1" si="23"/>
        <v>#DIV/0!</v>
      </c>
      <c r="Y87" s="22" t="e">
        <f t="shared" ca="1" si="24"/>
        <v>#DIV/0!</v>
      </c>
      <c r="Z87" s="22" t="e">
        <f t="shared" ca="1" si="25"/>
        <v>#DIV/0!</v>
      </c>
      <c r="AA87" s="22" t="e">
        <f t="shared" ca="1" si="26"/>
        <v>#DIV/0!</v>
      </c>
      <c r="AB87" s="22" t="e">
        <f t="shared" ca="1" si="27"/>
        <v>#DIV/0!</v>
      </c>
      <c r="AC87" s="22" t="e">
        <f t="shared" ca="1" si="28"/>
        <v>#DIV/0!</v>
      </c>
      <c r="AD87" s="22" t="e">
        <f t="shared" ca="1" si="29"/>
        <v>#DIV/0!</v>
      </c>
      <c r="AE87" s="88">
        <f t="shared" si="34"/>
        <v>63</v>
      </c>
      <c r="AF87" s="192">
        <f t="shared" si="30"/>
        <v>0</v>
      </c>
      <c r="AG87" s="22" t="e">
        <f t="shared" si="35"/>
        <v>#DIV/0!</v>
      </c>
      <c r="AH87" s="22" t="e">
        <f t="shared" si="36"/>
        <v>#DIV/0!</v>
      </c>
      <c r="AI87" s="22" t="e">
        <f t="shared" si="37"/>
        <v>#DIV/0!</v>
      </c>
      <c r="AJ87" s="22" t="e">
        <f t="shared" si="38"/>
        <v>#DIV/0!</v>
      </c>
      <c r="AK87" s="22" t="e">
        <f t="shared" si="39"/>
        <v>#DIV/0!</v>
      </c>
      <c r="AL87" s="22" t="e">
        <f t="shared" si="40"/>
        <v>#DIV/0!</v>
      </c>
      <c r="AM87" s="22" t="e">
        <f t="shared" si="41"/>
        <v>#DIV/0!</v>
      </c>
      <c r="AN87" s="22" t="e">
        <f t="shared" si="42"/>
        <v>#DIV/0!</v>
      </c>
      <c r="AO87" s="22" t="e">
        <f t="shared" si="43"/>
        <v>#DIV/0!</v>
      </c>
      <c r="AP87" s="22" t="e">
        <f t="shared" si="44"/>
        <v>#DIV/0!</v>
      </c>
    </row>
    <row r="88" spans="2:42" x14ac:dyDescent="0.25">
      <c r="B88" s="20"/>
      <c r="C88" s="20"/>
      <c r="D88" s="20"/>
      <c r="E88" s="20"/>
      <c r="G88" s="88">
        <f t="shared" si="32"/>
        <v>64</v>
      </c>
      <c r="H88" s="135"/>
      <c r="M88" s="28"/>
      <c r="N88" s="28"/>
      <c r="O88" s="27"/>
      <c r="P88" s="27"/>
      <c r="S88" s="88">
        <f t="shared" si="33"/>
        <v>64</v>
      </c>
      <c r="T88" s="192">
        <f t="shared" si="19"/>
        <v>0</v>
      </c>
      <c r="U88" s="22" t="e">
        <f t="shared" ca="1" si="20"/>
        <v>#DIV/0!</v>
      </c>
      <c r="V88" s="22" t="e">
        <f t="shared" ca="1" si="21"/>
        <v>#DIV/0!</v>
      </c>
      <c r="W88" s="22" t="e">
        <f t="shared" ca="1" si="22"/>
        <v>#DIV/0!</v>
      </c>
      <c r="X88" s="22" t="e">
        <f t="shared" ca="1" si="23"/>
        <v>#DIV/0!</v>
      </c>
      <c r="Y88" s="22" t="e">
        <f t="shared" ca="1" si="24"/>
        <v>#DIV/0!</v>
      </c>
      <c r="Z88" s="22" t="e">
        <f t="shared" ca="1" si="25"/>
        <v>#DIV/0!</v>
      </c>
      <c r="AA88" s="22" t="e">
        <f t="shared" ca="1" si="26"/>
        <v>#DIV/0!</v>
      </c>
      <c r="AB88" s="22" t="e">
        <f t="shared" ca="1" si="27"/>
        <v>#DIV/0!</v>
      </c>
      <c r="AC88" s="22" t="e">
        <f t="shared" ca="1" si="28"/>
        <v>#DIV/0!</v>
      </c>
      <c r="AD88" s="22" t="e">
        <f t="shared" ca="1" si="29"/>
        <v>#DIV/0!</v>
      </c>
      <c r="AE88" s="88">
        <f t="shared" si="34"/>
        <v>64</v>
      </c>
      <c r="AF88" s="192">
        <f t="shared" si="30"/>
        <v>0</v>
      </c>
      <c r="AG88" s="22" t="e">
        <f t="shared" si="35"/>
        <v>#DIV/0!</v>
      </c>
      <c r="AH88" s="22" t="e">
        <f t="shared" si="36"/>
        <v>#DIV/0!</v>
      </c>
      <c r="AI88" s="22" t="e">
        <f t="shared" si="37"/>
        <v>#DIV/0!</v>
      </c>
      <c r="AJ88" s="22" t="e">
        <f t="shared" si="38"/>
        <v>#DIV/0!</v>
      </c>
      <c r="AK88" s="22" t="e">
        <f t="shared" si="39"/>
        <v>#DIV/0!</v>
      </c>
      <c r="AL88" s="22" t="e">
        <f t="shared" si="40"/>
        <v>#DIV/0!</v>
      </c>
      <c r="AM88" s="22" t="e">
        <f t="shared" si="41"/>
        <v>#DIV/0!</v>
      </c>
      <c r="AN88" s="22" t="e">
        <f t="shared" si="42"/>
        <v>#DIV/0!</v>
      </c>
      <c r="AO88" s="22" t="e">
        <f t="shared" si="43"/>
        <v>#DIV/0!</v>
      </c>
      <c r="AP88" s="22" t="e">
        <f t="shared" si="44"/>
        <v>#DIV/0!</v>
      </c>
    </row>
    <row r="89" spans="2:42" x14ac:dyDescent="0.25">
      <c r="B89" s="20"/>
      <c r="C89" s="20"/>
      <c r="D89" s="20"/>
      <c r="E89" s="20"/>
      <c r="G89" s="88">
        <f t="shared" si="32"/>
        <v>65</v>
      </c>
      <c r="H89" s="135"/>
      <c r="M89" s="28"/>
      <c r="N89" s="28"/>
      <c r="O89" s="27"/>
      <c r="P89" s="27"/>
      <c r="S89" s="88">
        <f t="shared" si="33"/>
        <v>65</v>
      </c>
      <c r="T89" s="192">
        <f t="shared" ref="T89:T152" si="45">H89</f>
        <v>0</v>
      </c>
      <c r="U89" s="22" t="e">
        <f t="shared" ref="U89:U152" ca="1" si="46">IF($T$25:$T$568=gr_1,I$12,IF($T$25:$T$568=gr_2,I$13,IF($T$25:$T$568=gr_3,I$14,IF($T$25:$T$568=gr_4,I$15, IF($T$25:$T$568=gr_5,I$16)))))</f>
        <v>#DIV/0!</v>
      </c>
      <c r="V89" s="22" t="e">
        <f t="shared" ref="V89:V152" ca="1" si="47">IF($T$25:$T$568=gr_1,J$12,IF($T$25:$T$568=gr_2,J$13,IF($T$25:$T$568=gr_3,J$14,IF($T$25:$T$568=gr_4,J$15, IF($T$25:$T$568=gr_5,J$16)))))</f>
        <v>#DIV/0!</v>
      </c>
      <c r="W89" s="22" t="e">
        <f t="shared" ref="W89:W152" ca="1" si="48">IF($T$25:$T$568=gr_1,K$12,IF($T$25:$T$568=gr_2,K$13,IF($T$25:$T$568=gr_3,K$14,IF($T$25:$T$568=gr_4,K$15, IF($T$25:$T$568=gr_5,K$16)))))</f>
        <v>#DIV/0!</v>
      </c>
      <c r="X89" s="22" t="e">
        <f t="shared" ref="X89:X152" ca="1" si="49">IF($T$25:$T$568=gr_1,L$12,IF($T$25:$T$568=gr_2,L$13,IF($T$25:$T$568=gr_3,L$14,IF($T$25:$T$568=gr_4,L$15, IF($T$25:$T$568=gr_5,L$16)))))</f>
        <v>#DIV/0!</v>
      </c>
      <c r="Y89" s="22" t="e">
        <f t="shared" ref="Y89:Y152" ca="1" si="50">IF($T$25:$T$568=gr_1,M$12,IF($T$25:$T$568=gr_2,M$13,IF($T$25:$T$568=gr_3,M$14,IF($T$25:$T$568=gr_4,M$15, IF($T$25:$T$568=gr_5,M$16)))))</f>
        <v>#DIV/0!</v>
      </c>
      <c r="Z89" s="22" t="e">
        <f t="shared" ref="Z89:Z152" ca="1" si="51">IF($T$25:$T$568=gr_1,N$12,IF($T$25:$T$568=gr_2,N$13,IF($T$25:$T$568=gr_3,N$14,IF($T$25:$T$568=gr_4,N$15, IF($T$25:$T$568=gr_5,N$16)))))</f>
        <v>#DIV/0!</v>
      </c>
      <c r="AA89" s="22" t="e">
        <f t="shared" ref="AA89:AA152" ca="1" si="52">IF($T$25:$T$568=gr_1,O$12,IF($T$25:$T$568=gr_2,O$13,IF($T$25:$T$568=gr_3,O$14,IF($T$25:$T$568=gr_4,O$15, IF($T$25:$T$568=gr_5,O$16)))))</f>
        <v>#DIV/0!</v>
      </c>
      <c r="AB89" s="22" t="e">
        <f t="shared" ref="AB89:AB152" ca="1" si="53">IF($T$25:$T$568=gr_1,P$12,IF($T$25:$T$568=gr_2,P$13,IF($T$25:$T$568=gr_3,P$14,IF($T$25:$T$568=gr_4,P$15, IF($T$25:$T$568=gr_5,P$16)))))</f>
        <v>#DIV/0!</v>
      </c>
      <c r="AC89" s="22" t="e">
        <f t="shared" ref="AC89:AC152" ca="1" si="54">IF($T$25:$T$568=gr_1,Q$12,IF($T$25:$T$568=gr_2,Q$13,IF($T$25:$T$568=gr_3,Q$14,IF($T$25:$T$568=gr_4,Q$15, IF($T$25:$T$568=gr_5,Q$16)))))</f>
        <v>#DIV/0!</v>
      </c>
      <c r="AD89" s="22" t="e">
        <f t="shared" ref="AD89:AD152" ca="1" si="55">IF($T$25:$T$568=gr_1,R$12,IF($T$25:$T$568=gr_2,R$13,IF($T$25:$T$568=gr_3,R$14,IF($T$25:$T$568=gr_4,R$15, IF($T$25:$T$568=gr_5,R$16)))))</f>
        <v>#DIV/0!</v>
      </c>
      <c r="AE89" s="88">
        <f t="shared" si="34"/>
        <v>65</v>
      </c>
      <c r="AF89" s="192">
        <f t="shared" ref="AF89:AF152" si="56">H89</f>
        <v>0</v>
      </c>
      <c r="AG89" s="22" t="e">
        <f t="shared" si="35"/>
        <v>#DIV/0!</v>
      </c>
      <c r="AH89" s="22" t="e">
        <f t="shared" si="36"/>
        <v>#DIV/0!</v>
      </c>
      <c r="AI89" s="22" t="e">
        <f t="shared" si="37"/>
        <v>#DIV/0!</v>
      </c>
      <c r="AJ89" s="22" t="e">
        <f t="shared" si="38"/>
        <v>#DIV/0!</v>
      </c>
      <c r="AK89" s="22" t="e">
        <f t="shared" si="39"/>
        <v>#DIV/0!</v>
      </c>
      <c r="AL89" s="22" t="e">
        <f t="shared" si="40"/>
        <v>#DIV/0!</v>
      </c>
      <c r="AM89" s="22" t="e">
        <f t="shared" si="41"/>
        <v>#DIV/0!</v>
      </c>
      <c r="AN89" s="22" t="e">
        <f t="shared" si="42"/>
        <v>#DIV/0!</v>
      </c>
      <c r="AO89" s="22" t="e">
        <f t="shared" si="43"/>
        <v>#DIV/0!</v>
      </c>
      <c r="AP89" s="22" t="e">
        <f t="shared" si="44"/>
        <v>#DIV/0!</v>
      </c>
    </row>
    <row r="90" spans="2:42" x14ac:dyDescent="0.25">
      <c r="B90" s="20"/>
      <c r="C90" s="20"/>
      <c r="D90" s="20"/>
      <c r="E90" s="20"/>
      <c r="G90" s="88">
        <f t="shared" ref="G90:G153" si="57">G89+1</f>
        <v>66</v>
      </c>
      <c r="H90" s="135"/>
      <c r="M90" s="28"/>
      <c r="N90" s="28"/>
      <c r="O90" s="27"/>
      <c r="P90" s="27"/>
      <c r="S90" s="88">
        <f t="shared" ref="S90:S153" si="58">S89+1</f>
        <v>66</v>
      </c>
      <c r="T90" s="192">
        <f t="shared" si="45"/>
        <v>0</v>
      </c>
      <c r="U90" s="22" t="e">
        <f t="shared" ca="1" si="46"/>
        <v>#DIV/0!</v>
      </c>
      <c r="V90" s="22" t="e">
        <f t="shared" ca="1" si="47"/>
        <v>#DIV/0!</v>
      </c>
      <c r="W90" s="22" t="e">
        <f t="shared" ca="1" si="48"/>
        <v>#DIV/0!</v>
      </c>
      <c r="X90" s="22" t="e">
        <f t="shared" ca="1" si="49"/>
        <v>#DIV/0!</v>
      </c>
      <c r="Y90" s="22" t="e">
        <f t="shared" ca="1" si="50"/>
        <v>#DIV/0!</v>
      </c>
      <c r="Z90" s="22" t="e">
        <f t="shared" ca="1" si="51"/>
        <v>#DIV/0!</v>
      </c>
      <c r="AA90" s="22" t="e">
        <f t="shared" ca="1" si="52"/>
        <v>#DIV/0!</v>
      </c>
      <c r="AB90" s="22" t="e">
        <f t="shared" ca="1" si="53"/>
        <v>#DIV/0!</v>
      </c>
      <c r="AC90" s="22" t="e">
        <f t="shared" ca="1" si="54"/>
        <v>#DIV/0!</v>
      </c>
      <c r="AD90" s="22" t="e">
        <f t="shared" ca="1" si="55"/>
        <v>#DIV/0!</v>
      </c>
      <c r="AE90" s="88">
        <f t="shared" ref="AE90:AE153" si="59">AE89+1</f>
        <v>66</v>
      </c>
      <c r="AF90" s="192">
        <f t="shared" si="56"/>
        <v>0</v>
      </c>
      <c r="AG90" s="22" t="e">
        <f t="shared" ref="AG90:AG153" si="60">(I90-I$4)/I$7</f>
        <v>#DIV/0!</v>
      </c>
      <c r="AH90" s="22" t="e">
        <f t="shared" ref="AH90:AH153" si="61">(J90-J$4)/J$7</f>
        <v>#DIV/0!</v>
      </c>
      <c r="AI90" s="22" t="e">
        <f t="shared" ref="AI90:AI153" si="62">(K90-K$4)/K$7</f>
        <v>#DIV/0!</v>
      </c>
      <c r="AJ90" s="22" t="e">
        <f t="shared" ref="AJ90:AJ153" si="63">(L90-L$4)/L$7</f>
        <v>#DIV/0!</v>
      </c>
      <c r="AK90" s="22" t="e">
        <f t="shared" ref="AK90:AK153" si="64">(M90-M$4)/M$7</f>
        <v>#DIV/0!</v>
      </c>
      <c r="AL90" s="22" t="e">
        <f t="shared" ref="AL90:AL153" si="65">(N90-N$4)/N$7</f>
        <v>#DIV/0!</v>
      </c>
      <c r="AM90" s="22" t="e">
        <f t="shared" ref="AM90:AM153" si="66">(O90-O$4)/O$7</f>
        <v>#DIV/0!</v>
      </c>
      <c r="AN90" s="22" t="e">
        <f t="shared" ref="AN90:AN153" si="67">(P90-P$4)/P$7</f>
        <v>#DIV/0!</v>
      </c>
      <c r="AO90" s="22" t="e">
        <f t="shared" ref="AO90:AO153" si="68">(Q90-Q$4)/Q$7</f>
        <v>#DIV/0!</v>
      </c>
      <c r="AP90" s="22" t="e">
        <f t="shared" ref="AP90:AP153" si="69">(R90-R$4)/R$7</f>
        <v>#DIV/0!</v>
      </c>
    </row>
    <row r="91" spans="2:42" x14ac:dyDescent="0.25">
      <c r="B91" s="20"/>
      <c r="C91" s="20"/>
      <c r="D91" s="20"/>
      <c r="E91" s="20"/>
      <c r="G91" s="88">
        <f t="shared" si="57"/>
        <v>67</v>
      </c>
      <c r="H91" s="135"/>
      <c r="M91" s="28"/>
      <c r="N91" s="28"/>
      <c r="O91" s="27"/>
      <c r="P91" s="27"/>
      <c r="S91" s="88">
        <f t="shared" si="58"/>
        <v>67</v>
      </c>
      <c r="T91" s="192">
        <f t="shared" si="45"/>
        <v>0</v>
      </c>
      <c r="U91" s="22" t="e">
        <f t="shared" ca="1" si="46"/>
        <v>#DIV/0!</v>
      </c>
      <c r="V91" s="22" t="e">
        <f t="shared" ca="1" si="47"/>
        <v>#DIV/0!</v>
      </c>
      <c r="W91" s="22" t="e">
        <f t="shared" ca="1" si="48"/>
        <v>#DIV/0!</v>
      </c>
      <c r="X91" s="22" t="e">
        <f t="shared" ca="1" si="49"/>
        <v>#DIV/0!</v>
      </c>
      <c r="Y91" s="22" t="e">
        <f t="shared" ca="1" si="50"/>
        <v>#DIV/0!</v>
      </c>
      <c r="Z91" s="22" t="e">
        <f t="shared" ca="1" si="51"/>
        <v>#DIV/0!</v>
      </c>
      <c r="AA91" s="22" t="e">
        <f t="shared" ca="1" si="52"/>
        <v>#DIV/0!</v>
      </c>
      <c r="AB91" s="22" t="e">
        <f t="shared" ca="1" si="53"/>
        <v>#DIV/0!</v>
      </c>
      <c r="AC91" s="22" t="e">
        <f t="shared" ca="1" si="54"/>
        <v>#DIV/0!</v>
      </c>
      <c r="AD91" s="22" t="e">
        <f t="shared" ca="1" si="55"/>
        <v>#DIV/0!</v>
      </c>
      <c r="AE91" s="88">
        <f t="shared" si="59"/>
        <v>67</v>
      </c>
      <c r="AF91" s="192">
        <f t="shared" si="56"/>
        <v>0</v>
      </c>
      <c r="AG91" s="22" t="e">
        <f t="shared" si="60"/>
        <v>#DIV/0!</v>
      </c>
      <c r="AH91" s="22" t="e">
        <f t="shared" si="61"/>
        <v>#DIV/0!</v>
      </c>
      <c r="AI91" s="22" t="e">
        <f t="shared" si="62"/>
        <v>#DIV/0!</v>
      </c>
      <c r="AJ91" s="22" t="e">
        <f t="shared" si="63"/>
        <v>#DIV/0!</v>
      </c>
      <c r="AK91" s="22" t="e">
        <f t="shared" si="64"/>
        <v>#DIV/0!</v>
      </c>
      <c r="AL91" s="22" t="e">
        <f t="shared" si="65"/>
        <v>#DIV/0!</v>
      </c>
      <c r="AM91" s="22" t="e">
        <f t="shared" si="66"/>
        <v>#DIV/0!</v>
      </c>
      <c r="AN91" s="22" t="e">
        <f t="shared" si="67"/>
        <v>#DIV/0!</v>
      </c>
      <c r="AO91" s="22" t="e">
        <f t="shared" si="68"/>
        <v>#DIV/0!</v>
      </c>
      <c r="AP91" s="22" t="e">
        <f t="shared" si="69"/>
        <v>#DIV/0!</v>
      </c>
    </row>
    <row r="92" spans="2:42" x14ac:dyDescent="0.25">
      <c r="B92" s="20"/>
      <c r="C92" s="20"/>
      <c r="D92" s="20"/>
      <c r="E92" s="20"/>
      <c r="G92" s="88">
        <f t="shared" si="57"/>
        <v>68</v>
      </c>
      <c r="H92" s="135"/>
      <c r="M92" s="28"/>
      <c r="N92" s="28"/>
      <c r="O92" s="27"/>
      <c r="P92" s="27"/>
      <c r="S92" s="88">
        <f t="shared" si="58"/>
        <v>68</v>
      </c>
      <c r="T92" s="192">
        <f t="shared" si="45"/>
        <v>0</v>
      </c>
      <c r="U92" s="22" t="e">
        <f t="shared" ca="1" si="46"/>
        <v>#DIV/0!</v>
      </c>
      <c r="V92" s="22" t="e">
        <f t="shared" ca="1" si="47"/>
        <v>#DIV/0!</v>
      </c>
      <c r="W92" s="22" t="e">
        <f t="shared" ca="1" si="48"/>
        <v>#DIV/0!</v>
      </c>
      <c r="X92" s="22" t="e">
        <f t="shared" ca="1" si="49"/>
        <v>#DIV/0!</v>
      </c>
      <c r="Y92" s="22" t="e">
        <f t="shared" ca="1" si="50"/>
        <v>#DIV/0!</v>
      </c>
      <c r="Z92" s="22" t="e">
        <f t="shared" ca="1" si="51"/>
        <v>#DIV/0!</v>
      </c>
      <c r="AA92" s="22" t="e">
        <f t="shared" ca="1" si="52"/>
        <v>#DIV/0!</v>
      </c>
      <c r="AB92" s="22" t="e">
        <f t="shared" ca="1" si="53"/>
        <v>#DIV/0!</v>
      </c>
      <c r="AC92" s="22" t="e">
        <f t="shared" ca="1" si="54"/>
        <v>#DIV/0!</v>
      </c>
      <c r="AD92" s="22" t="e">
        <f t="shared" ca="1" si="55"/>
        <v>#DIV/0!</v>
      </c>
      <c r="AE92" s="88">
        <f t="shared" si="59"/>
        <v>68</v>
      </c>
      <c r="AF92" s="192">
        <f t="shared" si="56"/>
        <v>0</v>
      </c>
      <c r="AG92" s="22" t="e">
        <f t="shared" si="60"/>
        <v>#DIV/0!</v>
      </c>
      <c r="AH92" s="22" t="e">
        <f t="shared" si="61"/>
        <v>#DIV/0!</v>
      </c>
      <c r="AI92" s="22" t="e">
        <f t="shared" si="62"/>
        <v>#DIV/0!</v>
      </c>
      <c r="AJ92" s="22" t="e">
        <f t="shared" si="63"/>
        <v>#DIV/0!</v>
      </c>
      <c r="AK92" s="22" t="e">
        <f t="shared" si="64"/>
        <v>#DIV/0!</v>
      </c>
      <c r="AL92" s="22" t="e">
        <f t="shared" si="65"/>
        <v>#DIV/0!</v>
      </c>
      <c r="AM92" s="22" t="e">
        <f t="shared" si="66"/>
        <v>#DIV/0!</v>
      </c>
      <c r="AN92" s="22" t="e">
        <f t="shared" si="67"/>
        <v>#DIV/0!</v>
      </c>
      <c r="AO92" s="22" t="e">
        <f t="shared" si="68"/>
        <v>#DIV/0!</v>
      </c>
      <c r="AP92" s="22" t="e">
        <f t="shared" si="69"/>
        <v>#DIV/0!</v>
      </c>
    </row>
    <row r="93" spans="2:42" x14ac:dyDescent="0.25">
      <c r="B93" s="20"/>
      <c r="C93" s="20"/>
      <c r="D93" s="20"/>
      <c r="E93" s="20"/>
      <c r="G93" s="88">
        <f t="shared" si="57"/>
        <v>69</v>
      </c>
      <c r="H93" s="135"/>
      <c r="I93" s="10"/>
      <c r="J93" s="10"/>
      <c r="K93" s="10"/>
      <c r="L93" s="10"/>
      <c r="M93" s="28"/>
      <c r="N93" s="28"/>
      <c r="O93" s="27"/>
      <c r="P93" s="27"/>
      <c r="S93" s="88">
        <f t="shared" si="58"/>
        <v>69</v>
      </c>
      <c r="T93" s="192">
        <f t="shared" si="45"/>
        <v>0</v>
      </c>
      <c r="U93" s="22" t="e">
        <f t="shared" ca="1" si="46"/>
        <v>#DIV/0!</v>
      </c>
      <c r="V93" s="22" t="e">
        <f t="shared" ca="1" si="47"/>
        <v>#DIV/0!</v>
      </c>
      <c r="W93" s="22" t="e">
        <f t="shared" ca="1" si="48"/>
        <v>#DIV/0!</v>
      </c>
      <c r="X93" s="22" t="e">
        <f t="shared" ca="1" si="49"/>
        <v>#DIV/0!</v>
      </c>
      <c r="Y93" s="22" t="e">
        <f t="shared" ca="1" si="50"/>
        <v>#DIV/0!</v>
      </c>
      <c r="Z93" s="22" t="e">
        <f t="shared" ca="1" si="51"/>
        <v>#DIV/0!</v>
      </c>
      <c r="AA93" s="22" t="e">
        <f t="shared" ca="1" si="52"/>
        <v>#DIV/0!</v>
      </c>
      <c r="AB93" s="22" t="e">
        <f t="shared" ca="1" si="53"/>
        <v>#DIV/0!</v>
      </c>
      <c r="AC93" s="22" t="e">
        <f t="shared" ca="1" si="54"/>
        <v>#DIV/0!</v>
      </c>
      <c r="AD93" s="22" t="e">
        <f t="shared" ca="1" si="55"/>
        <v>#DIV/0!</v>
      </c>
      <c r="AE93" s="88">
        <f t="shared" si="59"/>
        <v>69</v>
      </c>
      <c r="AF93" s="192">
        <f t="shared" si="56"/>
        <v>0</v>
      </c>
      <c r="AG93" s="22" t="e">
        <f t="shared" si="60"/>
        <v>#DIV/0!</v>
      </c>
      <c r="AH93" s="22" t="e">
        <f t="shared" si="61"/>
        <v>#DIV/0!</v>
      </c>
      <c r="AI93" s="22" t="e">
        <f t="shared" si="62"/>
        <v>#DIV/0!</v>
      </c>
      <c r="AJ93" s="22" t="e">
        <f t="shared" si="63"/>
        <v>#DIV/0!</v>
      </c>
      <c r="AK93" s="22" t="e">
        <f t="shared" si="64"/>
        <v>#DIV/0!</v>
      </c>
      <c r="AL93" s="22" t="e">
        <f t="shared" si="65"/>
        <v>#DIV/0!</v>
      </c>
      <c r="AM93" s="22" t="e">
        <f t="shared" si="66"/>
        <v>#DIV/0!</v>
      </c>
      <c r="AN93" s="22" t="e">
        <f t="shared" si="67"/>
        <v>#DIV/0!</v>
      </c>
      <c r="AO93" s="22" t="e">
        <f t="shared" si="68"/>
        <v>#DIV/0!</v>
      </c>
      <c r="AP93" s="22" t="e">
        <f t="shared" si="69"/>
        <v>#DIV/0!</v>
      </c>
    </row>
    <row r="94" spans="2:42" x14ac:dyDescent="0.25">
      <c r="B94" s="20"/>
      <c r="C94" s="20"/>
      <c r="D94" s="20"/>
      <c r="E94" s="20"/>
      <c r="G94" s="88">
        <f t="shared" si="57"/>
        <v>70</v>
      </c>
      <c r="H94" s="135"/>
      <c r="I94" s="10"/>
      <c r="J94" s="10"/>
      <c r="K94" s="10"/>
      <c r="L94" s="10"/>
      <c r="M94" s="28"/>
      <c r="N94" s="28"/>
      <c r="O94" s="27"/>
      <c r="P94" s="27"/>
      <c r="S94" s="88">
        <f t="shared" si="58"/>
        <v>70</v>
      </c>
      <c r="T94" s="192">
        <f t="shared" si="45"/>
        <v>0</v>
      </c>
      <c r="U94" s="22" t="e">
        <f t="shared" ca="1" si="46"/>
        <v>#DIV/0!</v>
      </c>
      <c r="V94" s="22" t="e">
        <f t="shared" ca="1" si="47"/>
        <v>#DIV/0!</v>
      </c>
      <c r="W94" s="22" t="e">
        <f t="shared" ca="1" si="48"/>
        <v>#DIV/0!</v>
      </c>
      <c r="X94" s="22" t="e">
        <f t="shared" ca="1" si="49"/>
        <v>#DIV/0!</v>
      </c>
      <c r="Y94" s="22" t="e">
        <f t="shared" ca="1" si="50"/>
        <v>#DIV/0!</v>
      </c>
      <c r="Z94" s="22" t="e">
        <f t="shared" ca="1" si="51"/>
        <v>#DIV/0!</v>
      </c>
      <c r="AA94" s="22" t="e">
        <f t="shared" ca="1" si="52"/>
        <v>#DIV/0!</v>
      </c>
      <c r="AB94" s="22" t="e">
        <f t="shared" ca="1" si="53"/>
        <v>#DIV/0!</v>
      </c>
      <c r="AC94" s="22" t="e">
        <f t="shared" ca="1" si="54"/>
        <v>#DIV/0!</v>
      </c>
      <c r="AD94" s="22" t="e">
        <f t="shared" ca="1" si="55"/>
        <v>#DIV/0!</v>
      </c>
      <c r="AE94" s="88">
        <f t="shared" si="59"/>
        <v>70</v>
      </c>
      <c r="AF94" s="192">
        <f t="shared" si="56"/>
        <v>0</v>
      </c>
      <c r="AG94" s="22" t="e">
        <f t="shared" si="60"/>
        <v>#DIV/0!</v>
      </c>
      <c r="AH94" s="22" t="e">
        <f t="shared" si="61"/>
        <v>#DIV/0!</v>
      </c>
      <c r="AI94" s="22" t="e">
        <f t="shared" si="62"/>
        <v>#DIV/0!</v>
      </c>
      <c r="AJ94" s="22" t="e">
        <f t="shared" si="63"/>
        <v>#DIV/0!</v>
      </c>
      <c r="AK94" s="22" t="e">
        <f t="shared" si="64"/>
        <v>#DIV/0!</v>
      </c>
      <c r="AL94" s="22" t="e">
        <f t="shared" si="65"/>
        <v>#DIV/0!</v>
      </c>
      <c r="AM94" s="22" t="e">
        <f t="shared" si="66"/>
        <v>#DIV/0!</v>
      </c>
      <c r="AN94" s="22" t="e">
        <f t="shared" si="67"/>
        <v>#DIV/0!</v>
      </c>
      <c r="AO94" s="22" t="e">
        <f t="shared" si="68"/>
        <v>#DIV/0!</v>
      </c>
      <c r="AP94" s="22" t="e">
        <f t="shared" si="69"/>
        <v>#DIV/0!</v>
      </c>
    </row>
    <row r="95" spans="2:42" x14ac:dyDescent="0.25">
      <c r="B95" s="20"/>
      <c r="C95" s="20"/>
      <c r="D95" s="20"/>
      <c r="E95" s="20"/>
      <c r="G95" s="88">
        <f t="shared" si="57"/>
        <v>71</v>
      </c>
      <c r="H95" s="135"/>
      <c r="I95" s="10"/>
      <c r="J95" s="10"/>
      <c r="K95" s="10"/>
      <c r="L95" s="10"/>
      <c r="M95" s="28"/>
      <c r="N95" s="28"/>
      <c r="O95" s="27"/>
      <c r="P95" s="27"/>
      <c r="S95" s="88">
        <f t="shared" si="58"/>
        <v>71</v>
      </c>
      <c r="T95" s="192">
        <f t="shared" si="45"/>
        <v>0</v>
      </c>
      <c r="U95" s="22" t="e">
        <f t="shared" ca="1" si="46"/>
        <v>#DIV/0!</v>
      </c>
      <c r="V95" s="22" t="e">
        <f t="shared" ca="1" si="47"/>
        <v>#DIV/0!</v>
      </c>
      <c r="W95" s="22" t="e">
        <f t="shared" ca="1" si="48"/>
        <v>#DIV/0!</v>
      </c>
      <c r="X95" s="22" t="e">
        <f t="shared" ca="1" si="49"/>
        <v>#DIV/0!</v>
      </c>
      <c r="Y95" s="22" t="e">
        <f t="shared" ca="1" si="50"/>
        <v>#DIV/0!</v>
      </c>
      <c r="Z95" s="22" t="e">
        <f t="shared" ca="1" si="51"/>
        <v>#DIV/0!</v>
      </c>
      <c r="AA95" s="22" t="e">
        <f t="shared" ca="1" si="52"/>
        <v>#DIV/0!</v>
      </c>
      <c r="AB95" s="22" t="e">
        <f t="shared" ca="1" si="53"/>
        <v>#DIV/0!</v>
      </c>
      <c r="AC95" s="22" t="e">
        <f t="shared" ca="1" si="54"/>
        <v>#DIV/0!</v>
      </c>
      <c r="AD95" s="22" t="e">
        <f t="shared" ca="1" si="55"/>
        <v>#DIV/0!</v>
      </c>
      <c r="AE95" s="88">
        <f t="shared" si="59"/>
        <v>71</v>
      </c>
      <c r="AF95" s="192">
        <f t="shared" si="56"/>
        <v>0</v>
      </c>
      <c r="AG95" s="22" t="e">
        <f t="shared" si="60"/>
        <v>#DIV/0!</v>
      </c>
      <c r="AH95" s="22" t="e">
        <f t="shared" si="61"/>
        <v>#DIV/0!</v>
      </c>
      <c r="AI95" s="22" t="e">
        <f t="shared" si="62"/>
        <v>#DIV/0!</v>
      </c>
      <c r="AJ95" s="22" t="e">
        <f t="shared" si="63"/>
        <v>#DIV/0!</v>
      </c>
      <c r="AK95" s="22" t="e">
        <f t="shared" si="64"/>
        <v>#DIV/0!</v>
      </c>
      <c r="AL95" s="22" t="e">
        <f t="shared" si="65"/>
        <v>#DIV/0!</v>
      </c>
      <c r="AM95" s="22" t="e">
        <f t="shared" si="66"/>
        <v>#DIV/0!</v>
      </c>
      <c r="AN95" s="22" t="e">
        <f t="shared" si="67"/>
        <v>#DIV/0!</v>
      </c>
      <c r="AO95" s="22" t="e">
        <f t="shared" si="68"/>
        <v>#DIV/0!</v>
      </c>
      <c r="AP95" s="22" t="e">
        <f t="shared" si="69"/>
        <v>#DIV/0!</v>
      </c>
    </row>
    <row r="96" spans="2:42" x14ac:dyDescent="0.25">
      <c r="B96" s="20"/>
      <c r="C96" s="20"/>
      <c r="D96" s="20"/>
      <c r="E96" s="20"/>
      <c r="G96" s="88">
        <f t="shared" si="57"/>
        <v>72</v>
      </c>
      <c r="H96" s="135"/>
      <c r="I96" s="10"/>
      <c r="J96" s="10"/>
      <c r="K96" s="10"/>
      <c r="L96" s="10"/>
      <c r="M96" s="28"/>
      <c r="N96" s="28"/>
      <c r="O96" s="27"/>
      <c r="P96" s="27"/>
      <c r="S96" s="88">
        <f t="shared" si="58"/>
        <v>72</v>
      </c>
      <c r="T96" s="192">
        <f t="shared" si="45"/>
        <v>0</v>
      </c>
      <c r="U96" s="22" t="e">
        <f t="shared" ca="1" si="46"/>
        <v>#DIV/0!</v>
      </c>
      <c r="V96" s="22" t="e">
        <f t="shared" ca="1" si="47"/>
        <v>#DIV/0!</v>
      </c>
      <c r="W96" s="22" t="e">
        <f t="shared" ca="1" si="48"/>
        <v>#DIV/0!</v>
      </c>
      <c r="X96" s="22" t="e">
        <f t="shared" ca="1" si="49"/>
        <v>#DIV/0!</v>
      </c>
      <c r="Y96" s="22" t="e">
        <f t="shared" ca="1" si="50"/>
        <v>#DIV/0!</v>
      </c>
      <c r="Z96" s="22" t="e">
        <f t="shared" ca="1" si="51"/>
        <v>#DIV/0!</v>
      </c>
      <c r="AA96" s="22" t="e">
        <f t="shared" ca="1" si="52"/>
        <v>#DIV/0!</v>
      </c>
      <c r="AB96" s="22" t="e">
        <f t="shared" ca="1" si="53"/>
        <v>#DIV/0!</v>
      </c>
      <c r="AC96" s="22" t="e">
        <f t="shared" ca="1" si="54"/>
        <v>#DIV/0!</v>
      </c>
      <c r="AD96" s="22" t="e">
        <f t="shared" ca="1" si="55"/>
        <v>#DIV/0!</v>
      </c>
      <c r="AE96" s="88">
        <f t="shared" si="59"/>
        <v>72</v>
      </c>
      <c r="AF96" s="192">
        <f t="shared" si="56"/>
        <v>0</v>
      </c>
      <c r="AG96" s="22" t="e">
        <f t="shared" si="60"/>
        <v>#DIV/0!</v>
      </c>
      <c r="AH96" s="22" t="e">
        <f t="shared" si="61"/>
        <v>#DIV/0!</v>
      </c>
      <c r="AI96" s="22" t="e">
        <f t="shared" si="62"/>
        <v>#DIV/0!</v>
      </c>
      <c r="AJ96" s="22" t="e">
        <f t="shared" si="63"/>
        <v>#DIV/0!</v>
      </c>
      <c r="AK96" s="22" t="e">
        <f t="shared" si="64"/>
        <v>#DIV/0!</v>
      </c>
      <c r="AL96" s="22" t="e">
        <f t="shared" si="65"/>
        <v>#DIV/0!</v>
      </c>
      <c r="AM96" s="22" t="e">
        <f t="shared" si="66"/>
        <v>#DIV/0!</v>
      </c>
      <c r="AN96" s="22" t="e">
        <f t="shared" si="67"/>
        <v>#DIV/0!</v>
      </c>
      <c r="AO96" s="22" t="e">
        <f t="shared" si="68"/>
        <v>#DIV/0!</v>
      </c>
      <c r="AP96" s="22" t="e">
        <f t="shared" si="69"/>
        <v>#DIV/0!</v>
      </c>
    </row>
    <row r="97" spans="2:42" x14ac:dyDescent="0.25">
      <c r="B97" s="20"/>
      <c r="C97" s="20"/>
      <c r="D97" s="20"/>
      <c r="E97" s="20"/>
      <c r="G97" s="88">
        <f t="shared" si="57"/>
        <v>73</v>
      </c>
      <c r="H97" s="135"/>
      <c r="I97" s="10"/>
      <c r="J97" s="10"/>
      <c r="K97" s="10"/>
      <c r="L97" s="10"/>
      <c r="M97" s="28"/>
      <c r="N97" s="28"/>
      <c r="O97" s="27"/>
      <c r="P97" s="27"/>
      <c r="S97" s="88">
        <f t="shared" si="58"/>
        <v>73</v>
      </c>
      <c r="T97" s="192">
        <f t="shared" si="45"/>
        <v>0</v>
      </c>
      <c r="U97" s="22" t="e">
        <f t="shared" ca="1" si="46"/>
        <v>#DIV/0!</v>
      </c>
      <c r="V97" s="22" t="e">
        <f t="shared" ca="1" si="47"/>
        <v>#DIV/0!</v>
      </c>
      <c r="W97" s="22" t="e">
        <f t="shared" ca="1" si="48"/>
        <v>#DIV/0!</v>
      </c>
      <c r="X97" s="22" t="e">
        <f t="shared" ca="1" si="49"/>
        <v>#DIV/0!</v>
      </c>
      <c r="Y97" s="22" t="e">
        <f t="shared" ca="1" si="50"/>
        <v>#DIV/0!</v>
      </c>
      <c r="Z97" s="22" t="e">
        <f t="shared" ca="1" si="51"/>
        <v>#DIV/0!</v>
      </c>
      <c r="AA97" s="22" t="e">
        <f t="shared" ca="1" si="52"/>
        <v>#DIV/0!</v>
      </c>
      <c r="AB97" s="22" t="e">
        <f t="shared" ca="1" si="53"/>
        <v>#DIV/0!</v>
      </c>
      <c r="AC97" s="22" t="e">
        <f t="shared" ca="1" si="54"/>
        <v>#DIV/0!</v>
      </c>
      <c r="AD97" s="22" t="e">
        <f t="shared" ca="1" si="55"/>
        <v>#DIV/0!</v>
      </c>
      <c r="AE97" s="88">
        <f t="shared" si="59"/>
        <v>73</v>
      </c>
      <c r="AF97" s="192">
        <f t="shared" si="56"/>
        <v>0</v>
      </c>
      <c r="AG97" s="22" t="e">
        <f t="shared" si="60"/>
        <v>#DIV/0!</v>
      </c>
      <c r="AH97" s="22" t="e">
        <f t="shared" si="61"/>
        <v>#DIV/0!</v>
      </c>
      <c r="AI97" s="22" t="e">
        <f t="shared" si="62"/>
        <v>#DIV/0!</v>
      </c>
      <c r="AJ97" s="22" t="e">
        <f t="shared" si="63"/>
        <v>#DIV/0!</v>
      </c>
      <c r="AK97" s="22" t="e">
        <f t="shared" si="64"/>
        <v>#DIV/0!</v>
      </c>
      <c r="AL97" s="22" t="e">
        <f t="shared" si="65"/>
        <v>#DIV/0!</v>
      </c>
      <c r="AM97" s="22" t="e">
        <f t="shared" si="66"/>
        <v>#DIV/0!</v>
      </c>
      <c r="AN97" s="22" t="e">
        <f t="shared" si="67"/>
        <v>#DIV/0!</v>
      </c>
      <c r="AO97" s="22" t="e">
        <f t="shared" si="68"/>
        <v>#DIV/0!</v>
      </c>
      <c r="AP97" s="22" t="e">
        <f t="shared" si="69"/>
        <v>#DIV/0!</v>
      </c>
    </row>
    <row r="98" spans="2:42" x14ac:dyDescent="0.25">
      <c r="B98" s="20"/>
      <c r="C98" s="20"/>
      <c r="D98" s="20"/>
      <c r="E98" s="20"/>
      <c r="G98" s="88">
        <f t="shared" si="57"/>
        <v>74</v>
      </c>
      <c r="H98" s="135"/>
      <c r="I98" s="10"/>
      <c r="J98" s="10"/>
      <c r="K98" s="10"/>
      <c r="L98" s="10"/>
      <c r="M98" s="28"/>
      <c r="N98" s="28"/>
      <c r="O98" s="27"/>
      <c r="P98" s="27"/>
      <c r="S98" s="88">
        <f t="shared" si="58"/>
        <v>74</v>
      </c>
      <c r="T98" s="192">
        <f t="shared" si="45"/>
        <v>0</v>
      </c>
      <c r="U98" s="22" t="e">
        <f t="shared" ca="1" si="46"/>
        <v>#DIV/0!</v>
      </c>
      <c r="V98" s="22" t="e">
        <f t="shared" ca="1" si="47"/>
        <v>#DIV/0!</v>
      </c>
      <c r="W98" s="22" t="e">
        <f t="shared" ca="1" si="48"/>
        <v>#DIV/0!</v>
      </c>
      <c r="X98" s="22" t="e">
        <f t="shared" ca="1" si="49"/>
        <v>#DIV/0!</v>
      </c>
      <c r="Y98" s="22" t="e">
        <f t="shared" ca="1" si="50"/>
        <v>#DIV/0!</v>
      </c>
      <c r="Z98" s="22" t="e">
        <f t="shared" ca="1" si="51"/>
        <v>#DIV/0!</v>
      </c>
      <c r="AA98" s="22" t="e">
        <f t="shared" ca="1" si="52"/>
        <v>#DIV/0!</v>
      </c>
      <c r="AB98" s="22" t="e">
        <f t="shared" ca="1" si="53"/>
        <v>#DIV/0!</v>
      </c>
      <c r="AC98" s="22" t="e">
        <f t="shared" ca="1" si="54"/>
        <v>#DIV/0!</v>
      </c>
      <c r="AD98" s="22" t="e">
        <f t="shared" ca="1" si="55"/>
        <v>#DIV/0!</v>
      </c>
      <c r="AE98" s="88">
        <f t="shared" si="59"/>
        <v>74</v>
      </c>
      <c r="AF98" s="192">
        <f t="shared" si="56"/>
        <v>0</v>
      </c>
      <c r="AG98" s="22" t="e">
        <f t="shared" si="60"/>
        <v>#DIV/0!</v>
      </c>
      <c r="AH98" s="22" t="e">
        <f t="shared" si="61"/>
        <v>#DIV/0!</v>
      </c>
      <c r="AI98" s="22" t="e">
        <f t="shared" si="62"/>
        <v>#DIV/0!</v>
      </c>
      <c r="AJ98" s="22" t="e">
        <f t="shared" si="63"/>
        <v>#DIV/0!</v>
      </c>
      <c r="AK98" s="22" t="e">
        <f t="shared" si="64"/>
        <v>#DIV/0!</v>
      </c>
      <c r="AL98" s="22" t="e">
        <f t="shared" si="65"/>
        <v>#DIV/0!</v>
      </c>
      <c r="AM98" s="22" t="e">
        <f t="shared" si="66"/>
        <v>#DIV/0!</v>
      </c>
      <c r="AN98" s="22" t="e">
        <f t="shared" si="67"/>
        <v>#DIV/0!</v>
      </c>
      <c r="AO98" s="22" t="e">
        <f t="shared" si="68"/>
        <v>#DIV/0!</v>
      </c>
      <c r="AP98" s="22" t="e">
        <f t="shared" si="69"/>
        <v>#DIV/0!</v>
      </c>
    </row>
    <row r="99" spans="2:42" x14ac:dyDescent="0.25">
      <c r="B99" s="20"/>
      <c r="C99" s="20"/>
      <c r="D99" s="20"/>
      <c r="E99" s="20"/>
      <c r="G99" s="88">
        <f t="shared" si="57"/>
        <v>75</v>
      </c>
      <c r="H99" s="135"/>
      <c r="I99" s="10"/>
      <c r="J99" s="10"/>
      <c r="K99" s="10"/>
      <c r="L99" s="10"/>
      <c r="M99" s="28"/>
      <c r="N99" s="28"/>
      <c r="O99" s="27"/>
      <c r="P99" s="27"/>
      <c r="S99" s="88">
        <f t="shared" si="58"/>
        <v>75</v>
      </c>
      <c r="T99" s="192">
        <f t="shared" si="45"/>
        <v>0</v>
      </c>
      <c r="U99" s="22" t="e">
        <f t="shared" ca="1" si="46"/>
        <v>#DIV/0!</v>
      </c>
      <c r="V99" s="22" t="e">
        <f t="shared" ca="1" si="47"/>
        <v>#DIV/0!</v>
      </c>
      <c r="W99" s="22" t="e">
        <f t="shared" ca="1" si="48"/>
        <v>#DIV/0!</v>
      </c>
      <c r="X99" s="22" t="e">
        <f t="shared" ca="1" si="49"/>
        <v>#DIV/0!</v>
      </c>
      <c r="Y99" s="22" t="e">
        <f t="shared" ca="1" si="50"/>
        <v>#DIV/0!</v>
      </c>
      <c r="Z99" s="22" t="e">
        <f t="shared" ca="1" si="51"/>
        <v>#DIV/0!</v>
      </c>
      <c r="AA99" s="22" t="e">
        <f t="shared" ca="1" si="52"/>
        <v>#DIV/0!</v>
      </c>
      <c r="AB99" s="22" t="e">
        <f t="shared" ca="1" si="53"/>
        <v>#DIV/0!</v>
      </c>
      <c r="AC99" s="22" t="e">
        <f t="shared" ca="1" si="54"/>
        <v>#DIV/0!</v>
      </c>
      <c r="AD99" s="22" t="e">
        <f t="shared" ca="1" si="55"/>
        <v>#DIV/0!</v>
      </c>
      <c r="AE99" s="88">
        <f t="shared" si="59"/>
        <v>75</v>
      </c>
      <c r="AF99" s="192">
        <f t="shared" si="56"/>
        <v>0</v>
      </c>
      <c r="AG99" s="22" t="e">
        <f t="shared" si="60"/>
        <v>#DIV/0!</v>
      </c>
      <c r="AH99" s="22" t="e">
        <f t="shared" si="61"/>
        <v>#DIV/0!</v>
      </c>
      <c r="AI99" s="22" t="e">
        <f t="shared" si="62"/>
        <v>#DIV/0!</v>
      </c>
      <c r="AJ99" s="22" t="e">
        <f t="shared" si="63"/>
        <v>#DIV/0!</v>
      </c>
      <c r="AK99" s="22" t="e">
        <f t="shared" si="64"/>
        <v>#DIV/0!</v>
      </c>
      <c r="AL99" s="22" t="e">
        <f t="shared" si="65"/>
        <v>#DIV/0!</v>
      </c>
      <c r="AM99" s="22" t="e">
        <f t="shared" si="66"/>
        <v>#DIV/0!</v>
      </c>
      <c r="AN99" s="22" t="e">
        <f t="shared" si="67"/>
        <v>#DIV/0!</v>
      </c>
      <c r="AO99" s="22" t="e">
        <f t="shared" si="68"/>
        <v>#DIV/0!</v>
      </c>
      <c r="AP99" s="22" t="e">
        <f t="shared" si="69"/>
        <v>#DIV/0!</v>
      </c>
    </row>
    <row r="100" spans="2:42" x14ac:dyDescent="0.25">
      <c r="B100" s="20"/>
      <c r="C100" s="20"/>
      <c r="D100" s="20"/>
      <c r="E100" s="20"/>
      <c r="G100" s="88">
        <f t="shared" si="57"/>
        <v>76</v>
      </c>
      <c r="H100" s="135"/>
      <c r="I100" s="10"/>
      <c r="J100" s="10"/>
      <c r="K100" s="10"/>
      <c r="L100" s="10"/>
      <c r="M100" s="28"/>
      <c r="N100" s="28"/>
      <c r="O100" s="27"/>
      <c r="P100" s="27"/>
      <c r="S100" s="88">
        <f t="shared" si="58"/>
        <v>76</v>
      </c>
      <c r="T100" s="192">
        <f t="shared" si="45"/>
        <v>0</v>
      </c>
      <c r="U100" s="22" t="e">
        <f t="shared" ca="1" si="46"/>
        <v>#DIV/0!</v>
      </c>
      <c r="V100" s="22" t="e">
        <f t="shared" ca="1" si="47"/>
        <v>#DIV/0!</v>
      </c>
      <c r="W100" s="22" t="e">
        <f t="shared" ca="1" si="48"/>
        <v>#DIV/0!</v>
      </c>
      <c r="X100" s="22" t="e">
        <f t="shared" ca="1" si="49"/>
        <v>#DIV/0!</v>
      </c>
      <c r="Y100" s="22" t="e">
        <f t="shared" ca="1" si="50"/>
        <v>#DIV/0!</v>
      </c>
      <c r="Z100" s="22" t="e">
        <f t="shared" ca="1" si="51"/>
        <v>#DIV/0!</v>
      </c>
      <c r="AA100" s="22" t="e">
        <f t="shared" ca="1" si="52"/>
        <v>#DIV/0!</v>
      </c>
      <c r="AB100" s="22" t="e">
        <f t="shared" ca="1" si="53"/>
        <v>#DIV/0!</v>
      </c>
      <c r="AC100" s="22" t="e">
        <f t="shared" ca="1" si="54"/>
        <v>#DIV/0!</v>
      </c>
      <c r="AD100" s="22" t="e">
        <f t="shared" ca="1" si="55"/>
        <v>#DIV/0!</v>
      </c>
      <c r="AE100" s="88">
        <f t="shared" si="59"/>
        <v>76</v>
      </c>
      <c r="AF100" s="192">
        <f t="shared" si="56"/>
        <v>0</v>
      </c>
      <c r="AG100" s="22" t="e">
        <f t="shared" si="60"/>
        <v>#DIV/0!</v>
      </c>
      <c r="AH100" s="22" t="e">
        <f t="shared" si="61"/>
        <v>#DIV/0!</v>
      </c>
      <c r="AI100" s="22" t="e">
        <f t="shared" si="62"/>
        <v>#DIV/0!</v>
      </c>
      <c r="AJ100" s="22" t="e">
        <f t="shared" si="63"/>
        <v>#DIV/0!</v>
      </c>
      <c r="AK100" s="22" t="e">
        <f t="shared" si="64"/>
        <v>#DIV/0!</v>
      </c>
      <c r="AL100" s="22" t="e">
        <f t="shared" si="65"/>
        <v>#DIV/0!</v>
      </c>
      <c r="AM100" s="22" t="e">
        <f t="shared" si="66"/>
        <v>#DIV/0!</v>
      </c>
      <c r="AN100" s="22" t="e">
        <f t="shared" si="67"/>
        <v>#DIV/0!</v>
      </c>
      <c r="AO100" s="22" t="e">
        <f t="shared" si="68"/>
        <v>#DIV/0!</v>
      </c>
      <c r="AP100" s="22" t="e">
        <f t="shared" si="69"/>
        <v>#DIV/0!</v>
      </c>
    </row>
    <row r="101" spans="2:42" x14ac:dyDescent="0.25">
      <c r="B101" s="20"/>
      <c r="C101" s="20"/>
      <c r="D101" s="20"/>
      <c r="E101" s="20"/>
      <c r="G101" s="88">
        <f t="shared" si="57"/>
        <v>77</v>
      </c>
      <c r="H101" s="135"/>
      <c r="I101" s="10"/>
      <c r="J101" s="10"/>
      <c r="K101" s="10"/>
      <c r="L101" s="10"/>
      <c r="M101" s="28"/>
      <c r="N101" s="28"/>
      <c r="O101" s="27"/>
      <c r="P101" s="27"/>
      <c r="S101" s="88">
        <f t="shared" si="58"/>
        <v>77</v>
      </c>
      <c r="T101" s="192">
        <f t="shared" si="45"/>
        <v>0</v>
      </c>
      <c r="U101" s="22" t="e">
        <f t="shared" ca="1" si="46"/>
        <v>#DIV/0!</v>
      </c>
      <c r="V101" s="22" t="e">
        <f t="shared" ca="1" si="47"/>
        <v>#DIV/0!</v>
      </c>
      <c r="W101" s="22" t="e">
        <f t="shared" ca="1" si="48"/>
        <v>#DIV/0!</v>
      </c>
      <c r="X101" s="22" t="e">
        <f t="shared" ca="1" si="49"/>
        <v>#DIV/0!</v>
      </c>
      <c r="Y101" s="22" t="e">
        <f t="shared" ca="1" si="50"/>
        <v>#DIV/0!</v>
      </c>
      <c r="Z101" s="22" t="e">
        <f t="shared" ca="1" si="51"/>
        <v>#DIV/0!</v>
      </c>
      <c r="AA101" s="22" t="e">
        <f t="shared" ca="1" si="52"/>
        <v>#DIV/0!</v>
      </c>
      <c r="AB101" s="22" t="e">
        <f t="shared" ca="1" si="53"/>
        <v>#DIV/0!</v>
      </c>
      <c r="AC101" s="22" t="e">
        <f t="shared" ca="1" si="54"/>
        <v>#DIV/0!</v>
      </c>
      <c r="AD101" s="22" t="e">
        <f t="shared" ca="1" si="55"/>
        <v>#DIV/0!</v>
      </c>
      <c r="AE101" s="88">
        <f t="shared" si="59"/>
        <v>77</v>
      </c>
      <c r="AF101" s="192">
        <f t="shared" si="56"/>
        <v>0</v>
      </c>
      <c r="AG101" s="22" t="e">
        <f t="shared" si="60"/>
        <v>#DIV/0!</v>
      </c>
      <c r="AH101" s="22" t="e">
        <f t="shared" si="61"/>
        <v>#DIV/0!</v>
      </c>
      <c r="AI101" s="22" t="e">
        <f t="shared" si="62"/>
        <v>#DIV/0!</v>
      </c>
      <c r="AJ101" s="22" t="e">
        <f t="shared" si="63"/>
        <v>#DIV/0!</v>
      </c>
      <c r="AK101" s="22" t="e">
        <f t="shared" si="64"/>
        <v>#DIV/0!</v>
      </c>
      <c r="AL101" s="22" t="e">
        <f t="shared" si="65"/>
        <v>#DIV/0!</v>
      </c>
      <c r="AM101" s="22" t="e">
        <f t="shared" si="66"/>
        <v>#DIV/0!</v>
      </c>
      <c r="AN101" s="22" t="e">
        <f t="shared" si="67"/>
        <v>#DIV/0!</v>
      </c>
      <c r="AO101" s="22" t="e">
        <f t="shared" si="68"/>
        <v>#DIV/0!</v>
      </c>
      <c r="AP101" s="22" t="e">
        <f t="shared" si="69"/>
        <v>#DIV/0!</v>
      </c>
    </row>
    <row r="102" spans="2:42" x14ac:dyDescent="0.25">
      <c r="B102" s="20"/>
      <c r="C102" s="20"/>
      <c r="D102" s="20"/>
      <c r="E102" s="20"/>
      <c r="G102" s="88">
        <f t="shared" si="57"/>
        <v>78</v>
      </c>
      <c r="H102" s="135"/>
      <c r="I102" s="10"/>
      <c r="J102" s="10"/>
      <c r="K102" s="10"/>
      <c r="L102" s="10"/>
      <c r="M102" s="28"/>
      <c r="N102" s="28"/>
      <c r="O102" s="27"/>
      <c r="P102" s="27"/>
      <c r="S102" s="88">
        <f t="shared" si="58"/>
        <v>78</v>
      </c>
      <c r="T102" s="192">
        <f t="shared" si="45"/>
        <v>0</v>
      </c>
      <c r="U102" s="22" t="e">
        <f t="shared" ca="1" si="46"/>
        <v>#DIV/0!</v>
      </c>
      <c r="V102" s="22" t="e">
        <f t="shared" ca="1" si="47"/>
        <v>#DIV/0!</v>
      </c>
      <c r="W102" s="22" t="e">
        <f t="shared" ca="1" si="48"/>
        <v>#DIV/0!</v>
      </c>
      <c r="X102" s="22" t="e">
        <f t="shared" ca="1" si="49"/>
        <v>#DIV/0!</v>
      </c>
      <c r="Y102" s="22" t="e">
        <f t="shared" ca="1" si="50"/>
        <v>#DIV/0!</v>
      </c>
      <c r="Z102" s="22" t="e">
        <f t="shared" ca="1" si="51"/>
        <v>#DIV/0!</v>
      </c>
      <c r="AA102" s="22" t="e">
        <f t="shared" ca="1" si="52"/>
        <v>#DIV/0!</v>
      </c>
      <c r="AB102" s="22" t="e">
        <f t="shared" ca="1" si="53"/>
        <v>#DIV/0!</v>
      </c>
      <c r="AC102" s="22" t="e">
        <f t="shared" ca="1" si="54"/>
        <v>#DIV/0!</v>
      </c>
      <c r="AD102" s="22" t="e">
        <f t="shared" ca="1" si="55"/>
        <v>#DIV/0!</v>
      </c>
      <c r="AE102" s="88">
        <f t="shared" si="59"/>
        <v>78</v>
      </c>
      <c r="AF102" s="192">
        <f t="shared" si="56"/>
        <v>0</v>
      </c>
      <c r="AG102" s="22" t="e">
        <f t="shared" si="60"/>
        <v>#DIV/0!</v>
      </c>
      <c r="AH102" s="22" t="e">
        <f t="shared" si="61"/>
        <v>#DIV/0!</v>
      </c>
      <c r="AI102" s="22" t="e">
        <f t="shared" si="62"/>
        <v>#DIV/0!</v>
      </c>
      <c r="AJ102" s="22" t="e">
        <f t="shared" si="63"/>
        <v>#DIV/0!</v>
      </c>
      <c r="AK102" s="22" t="e">
        <f t="shared" si="64"/>
        <v>#DIV/0!</v>
      </c>
      <c r="AL102" s="22" t="e">
        <f t="shared" si="65"/>
        <v>#DIV/0!</v>
      </c>
      <c r="AM102" s="22" t="e">
        <f t="shared" si="66"/>
        <v>#DIV/0!</v>
      </c>
      <c r="AN102" s="22" t="e">
        <f t="shared" si="67"/>
        <v>#DIV/0!</v>
      </c>
      <c r="AO102" s="22" t="e">
        <f t="shared" si="68"/>
        <v>#DIV/0!</v>
      </c>
      <c r="AP102" s="22" t="e">
        <f t="shared" si="69"/>
        <v>#DIV/0!</v>
      </c>
    </row>
    <row r="103" spans="2:42" x14ac:dyDescent="0.25">
      <c r="B103" s="20"/>
      <c r="C103" s="20"/>
      <c r="D103" s="20"/>
      <c r="E103" s="20"/>
      <c r="G103" s="88">
        <f t="shared" si="57"/>
        <v>79</v>
      </c>
      <c r="H103" s="135"/>
      <c r="I103" s="10"/>
      <c r="J103" s="10"/>
      <c r="K103" s="10"/>
      <c r="L103" s="10"/>
      <c r="M103" s="28"/>
      <c r="N103" s="28"/>
      <c r="O103" s="27"/>
      <c r="P103" s="27"/>
      <c r="S103" s="88">
        <f t="shared" si="58"/>
        <v>79</v>
      </c>
      <c r="T103" s="192">
        <f t="shared" si="45"/>
        <v>0</v>
      </c>
      <c r="U103" s="22" t="e">
        <f t="shared" ca="1" si="46"/>
        <v>#DIV/0!</v>
      </c>
      <c r="V103" s="22" t="e">
        <f t="shared" ca="1" si="47"/>
        <v>#DIV/0!</v>
      </c>
      <c r="W103" s="22" t="e">
        <f t="shared" ca="1" si="48"/>
        <v>#DIV/0!</v>
      </c>
      <c r="X103" s="22" t="e">
        <f t="shared" ca="1" si="49"/>
        <v>#DIV/0!</v>
      </c>
      <c r="Y103" s="22" t="e">
        <f t="shared" ca="1" si="50"/>
        <v>#DIV/0!</v>
      </c>
      <c r="Z103" s="22" t="e">
        <f t="shared" ca="1" si="51"/>
        <v>#DIV/0!</v>
      </c>
      <c r="AA103" s="22" t="e">
        <f t="shared" ca="1" si="52"/>
        <v>#DIV/0!</v>
      </c>
      <c r="AB103" s="22" t="e">
        <f t="shared" ca="1" si="53"/>
        <v>#DIV/0!</v>
      </c>
      <c r="AC103" s="22" t="e">
        <f t="shared" ca="1" si="54"/>
        <v>#DIV/0!</v>
      </c>
      <c r="AD103" s="22" t="e">
        <f t="shared" ca="1" si="55"/>
        <v>#DIV/0!</v>
      </c>
      <c r="AE103" s="88">
        <f t="shared" si="59"/>
        <v>79</v>
      </c>
      <c r="AF103" s="192">
        <f t="shared" si="56"/>
        <v>0</v>
      </c>
      <c r="AG103" s="22" t="e">
        <f t="shared" si="60"/>
        <v>#DIV/0!</v>
      </c>
      <c r="AH103" s="22" t="e">
        <f t="shared" si="61"/>
        <v>#DIV/0!</v>
      </c>
      <c r="AI103" s="22" t="e">
        <f t="shared" si="62"/>
        <v>#DIV/0!</v>
      </c>
      <c r="AJ103" s="22" t="e">
        <f t="shared" si="63"/>
        <v>#DIV/0!</v>
      </c>
      <c r="AK103" s="22" t="e">
        <f t="shared" si="64"/>
        <v>#DIV/0!</v>
      </c>
      <c r="AL103" s="22" t="e">
        <f t="shared" si="65"/>
        <v>#DIV/0!</v>
      </c>
      <c r="AM103" s="22" t="e">
        <f t="shared" si="66"/>
        <v>#DIV/0!</v>
      </c>
      <c r="AN103" s="22" t="e">
        <f t="shared" si="67"/>
        <v>#DIV/0!</v>
      </c>
      <c r="AO103" s="22" t="e">
        <f t="shared" si="68"/>
        <v>#DIV/0!</v>
      </c>
      <c r="AP103" s="22" t="e">
        <f t="shared" si="69"/>
        <v>#DIV/0!</v>
      </c>
    </row>
    <row r="104" spans="2:42" x14ac:dyDescent="0.25">
      <c r="B104" s="20"/>
      <c r="C104" s="20"/>
      <c r="D104" s="20"/>
      <c r="E104" s="20"/>
      <c r="G104" s="88">
        <f t="shared" si="57"/>
        <v>80</v>
      </c>
      <c r="H104" s="135"/>
      <c r="I104" s="10"/>
      <c r="J104" s="10"/>
      <c r="K104" s="10"/>
      <c r="L104" s="10"/>
      <c r="M104" s="28"/>
      <c r="N104" s="28"/>
      <c r="O104" s="27"/>
      <c r="P104" s="27"/>
      <c r="S104" s="88">
        <f t="shared" si="58"/>
        <v>80</v>
      </c>
      <c r="T104" s="192">
        <f t="shared" si="45"/>
        <v>0</v>
      </c>
      <c r="U104" s="22" t="e">
        <f t="shared" ca="1" si="46"/>
        <v>#DIV/0!</v>
      </c>
      <c r="V104" s="22" t="e">
        <f t="shared" ca="1" si="47"/>
        <v>#DIV/0!</v>
      </c>
      <c r="W104" s="22" t="e">
        <f t="shared" ca="1" si="48"/>
        <v>#DIV/0!</v>
      </c>
      <c r="X104" s="22" t="e">
        <f t="shared" ca="1" si="49"/>
        <v>#DIV/0!</v>
      </c>
      <c r="Y104" s="22" t="e">
        <f t="shared" ca="1" si="50"/>
        <v>#DIV/0!</v>
      </c>
      <c r="Z104" s="22" t="e">
        <f t="shared" ca="1" si="51"/>
        <v>#DIV/0!</v>
      </c>
      <c r="AA104" s="22" t="e">
        <f t="shared" ca="1" si="52"/>
        <v>#DIV/0!</v>
      </c>
      <c r="AB104" s="22" t="e">
        <f t="shared" ca="1" si="53"/>
        <v>#DIV/0!</v>
      </c>
      <c r="AC104" s="22" t="e">
        <f t="shared" ca="1" si="54"/>
        <v>#DIV/0!</v>
      </c>
      <c r="AD104" s="22" t="e">
        <f t="shared" ca="1" si="55"/>
        <v>#DIV/0!</v>
      </c>
      <c r="AE104" s="88">
        <f t="shared" si="59"/>
        <v>80</v>
      </c>
      <c r="AF104" s="192">
        <f t="shared" si="56"/>
        <v>0</v>
      </c>
      <c r="AG104" s="22" t="e">
        <f t="shared" si="60"/>
        <v>#DIV/0!</v>
      </c>
      <c r="AH104" s="22" t="e">
        <f t="shared" si="61"/>
        <v>#DIV/0!</v>
      </c>
      <c r="AI104" s="22" t="e">
        <f t="shared" si="62"/>
        <v>#DIV/0!</v>
      </c>
      <c r="AJ104" s="22" t="e">
        <f t="shared" si="63"/>
        <v>#DIV/0!</v>
      </c>
      <c r="AK104" s="22" t="e">
        <f t="shared" si="64"/>
        <v>#DIV/0!</v>
      </c>
      <c r="AL104" s="22" t="e">
        <f t="shared" si="65"/>
        <v>#DIV/0!</v>
      </c>
      <c r="AM104" s="22" t="e">
        <f t="shared" si="66"/>
        <v>#DIV/0!</v>
      </c>
      <c r="AN104" s="22" t="e">
        <f t="shared" si="67"/>
        <v>#DIV/0!</v>
      </c>
      <c r="AO104" s="22" t="e">
        <f t="shared" si="68"/>
        <v>#DIV/0!</v>
      </c>
      <c r="AP104" s="22" t="e">
        <f t="shared" si="69"/>
        <v>#DIV/0!</v>
      </c>
    </row>
    <row r="105" spans="2:42" x14ac:dyDescent="0.25">
      <c r="B105" s="20"/>
      <c r="C105" s="20"/>
      <c r="D105" s="20"/>
      <c r="E105" s="20"/>
      <c r="G105" s="88">
        <f t="shared" si="57"/>
        <v>81</v>
      </c>
      <c r="H105" s="135"/>
      <c r="I105" s="10"/>
      <c r="J105" s="10"/>
      <c r="K105" s="10"/>
      <c r="L105" s="10"/>
      <c r="M105" s="28"/>
      <c r="N105" s="28"/>
      <c r="O105" s="27"/>
      <c r="P105" s="27"/>
      <c r="S105" s="88">
        <f t="shared" si="58"/>
        <v>81</v>
      </c>
      <c r="T105" s="192">
        <f t="shared" si="45"/>
        <v>0</v>
      </c>
      <c r="U105" s="22" t="e">
        <f t="shared" ca="1" si="46"/>
        <v>#DIV/0!</v>
      </c>
      <c r="V105" s="22" t="e">
        <f t="shared" ca="1" si="47"/>
        <v>#DIV/0!</v>
      </c>
      <c r="W105" s="22" t="e">
        <f t="shared" ca="1" si="48"/>
        <v>#DIV/0!</v>
      </c>
      <c r="X105" s="22" t="e">
        <f t="shared" ca="1" si="49"/>
        <v>#DIV/0!</v>
      </c>
      <c r="Y105" s="22" t="e">
        <f t="shared" ca="1" si="50"/>
        <v>#DIV/0!</v>
      </c>
      <c r="Z105" s="22" t="e">
        <f t="shared" ca="1" si="51"/>
        <v>#DIV/0!</v>
      </c>
      <c r="AA105" s="22" t="e">
        <f t="shared" ca="1" si="52"/>
        <v>#DIV/0!</v>
      </c>
      <c r="AB105" s="22" t="e">
        <f t="shared" ca="1" si="53"/>
        <v>#DIV/0!</v>
      </c>
      <c r="AC105" s="22" t="e">
        <f t="shared" ca="1" si="54"/>
        <v>#DIV/0!</v>
      </c>
      <c r="AD105" s="22" t="e">
        <f t="shared" ca="1" si="55"/>
        <v>#DIV/0!</v>
      </c>
      <c r="AE105" s="88">
        <f t="shared" si="59"/>
        <v>81</v>
      </c>
      <c r="AF105" s="192">
        <f t="shared" si="56"/>
        <v>0</v>
      </c>
      <c r="AG105" s="22" t="e">
        <f t="shared" si="60"/>
        <v>#DIV/0!</v>
      </c>
      <c r="AH105" s="22" t="e">
        <f t="shared" si="61"/>
        <v>#DIV/0!</v>
      </c>
      <c r="AI105" s="22" t="e">
        <f t="shared" si="62"/>
        <v>#DIV/0!</v>
      </c>
      <c r="AJ105" s="22" t="e">
        <f t="shared" si="63"/>
        <v>#DIV/0!</v>
      </c>
      <c r="AK105" s="22" t="e">
        <f t="shared" si="64"/>
        <v>#DIV/0!</v>
      </c>
      <c r="AL105" s="22" t="e">
        <f t="shared" si="65"/>
        <v>#DIV/0!</v>
      </c>
      <c r="AM105" s="22" t="e">
        <f t="shared" si="66"/>
        <v>#DIV/0!</v>
      </c>
      <c r="AN105" s="22" t="e">
        <f t="shared" si="67"/>
        <v>#DIV/0!</v>
      </c>
      <c r="AO105" s="22" t="e">
        <f t="shared" si="68"/>
        <v>#DIV/0!</v>
      </c>
      <c r="AP105" s="22" t="e">
        <f t="shared" si="69"/>
        <v>#DIV/0!</v>
      </c>
    </row>
    <row r="106" spans="2:42" x14ac:dyDescent="0.25">
      <c r="B106" s="20"/>
      <c r="C106" s="20"/>
      <c r="D106" s="20"/>
      <c r="E106" s="20"/>
      <c r="G106" s="88">
        <f t="shared" si="57"/>
        <v>82</v>
      </c>
      <c r="H106" s="135"/>
      <c r="I106" s="10"/>
      <c r="J106" s="10"/>
      <c r="K106" s="10"/>
      <c r="L106" s="10"/>
      <c r="M106" s="28"/>
      <c r="N106" s="28"/>
      <c r="O106" s="27"/>
      <c r="P106" s="27"/>
      <c r="S106" s="88">
        <f t="shared" si="58"/>
        <v>82</v>
      </c>
      <c r="T106" s="192">
        <f t="shared" si="45"/>
        <v>0</v>
      </c>
      <c r="U106" s="22" t="e">
        <f t="shared" ca="1" si="46"/>
        <v>#DIV/0!</v>
      </c>
      <c r="V106" s="22" t="e">
        <f t="shared" ca="1" si="47"/>
        <v>#DIV/0!</v>
      </c>
      <c r="W106" s="22" t="e">
        <f t="shared" ca="1" si="48"/>
        <v>#DIV/0!</v>
      </c>
      <c r="X106" s="22" t="e">
        <f t="shared" ca="1" si="49"/>
        <v>#DIV/0!</v>
      </c>
      <c r="Y106" s="22" t="e">
        <f t="shared" ca="1" si="50"/>
        <v>#DIV/0!</v>
      </c>
      <c r="Z106" s="22" t="e">
        <f t="shared" ca="1" si="51"/>
        <v>#DIV/0!</v>
      </c>
      <c r="AA106" s="22" t="e">
        <f t="shared" ca="1" si="52"/>
        <v>#DIV/0!</v>
      </c>
      <c r="AB106" s="22" t="e">
        <f t="shared" ca="1" si="53"/>
        <v>#DIV/0!</v>
      </c>
      <c r="AC106" s="22" t="e">
        <f t="shared" ca="1" si="54"/>
        <v>#DIV/0!</v>
      </c>
      <c r="AD106" s="22" t="e">
        <f t="shared" ca="1" si="55"/>
        <v>#DIV/0!</v>
      </c>
      <c r="AE106" s="88">
        <f t="shared" si="59"/>
        <v>82</v>
      </c>
      <c r="AF106" s="192">
        <f t="shared" si="56"/>
        <v>0</v>
      </c>
      <c r="AG106" s="22" t="e">
        <f t="shared" si="60"/>
        <v>#DIV/0!</v>
      </c>
      <c r="AH106" s="22" t="e">
        <f t="shared" si="61"/>
        <v>#DIV/0!</v>
      </c>
      <c r="AI106" s="22" t="e">
        <f t="shared" si="62"/>
        <v>#DIV/0!</v>
      </c>
      <c r="AJ106" s="22" t="e">
        <f t="shared" si="63"/>
        <v>#DIV/0!</v>
      </c>
      <c r="AK106" s="22" t="e">
        <f t="shared" si="64"/>
        <v>#DIV/0!</v>
      </c>
      <c r="AL106" s="22" t="e">
        <f t="shared" si="65"/>
        <v>#DIV/0!</v>
      </c>
      <c r="AM106" s="22" t="e">
        <f t="shared" si="66"/>
        <v>#DIV/0!</v>
      </c>
      <c r="AN106" s="22" t="e">
        <f t="shared" si="67"/>
        <v>#DIV/0!</v>
      </c>
      <c r="AO106" s="22" t="e">
        <f t="shared" si="68"/>
        <v>#DIV/0!</v>
      </c>
      <c r="AP106" s="22" t="e">
        <f t="shared" si="69"/>
        <v>#DIV/0!</v>
      </c>
    </row>
    <row r="107" spans="2:42" x14ac:dyDescent="0.25">
      <c r="B107" s="20"/>
      <c r="C107" s="20"/>
      <c r="D107" s="20"/>
      <c r="E107" s="20"/>
      <c r="G107" s="88">
        <f t="shared" si="57"/>
        <v>83</v>
      </c>
      <c r="H107" s="135"/>
      <c r="I107" s="10"/>
      <c r="J107" s="10"/>
      <c r="K107" s="10"/>
      <c r="L107" s="10"/>
      <c r="M107" s="28"/>
      <c r="N107" s="28"/>
      <c r="O107" s="27"/>
      <c r="P107" s="27"/>
      <c r="S107" s="88">
        <f t="shared" si="58"/>
        <v>83</v>
      </c>
      <c r="T107" s="192">
        <f t="shared" si="45"/>
        <v>0</v>
      </c>
      <c r="U107" s="22" t="e">
        <f t="shared" ca="1" si="46"/>
        <v>#DIV/0!</v>
      </c>
      <c r="V107" s="22" t="e">
        <f t="shared" ca="1" si="47"/>
        <v>#DIV/0!</v>
      </c>
      <c r="W107" s="22" t="e">
        <f t="shared" ca="1" si="48"/>
        <v>#DIV/0!</v>
      </c>
      <c r="X107" s="22" t="e">
        <f t="shared" ca="1" si="49"/>
        <v>#DIV/0!</v>
      </c>
      <c r="Y107" s="22" t="e">
        <f t="shared" ca="1" si="50"/>
        <v>#DIV/0!</v>
      </c>
      <c r="Z107" s="22" t="e">
        <f t="shared" ca="1" si="51"/>
        <v>#DIV/0!</v>
      </c>
      <c r="AA107" s="22" t="e">
        <f t="shared" ca="1" si="52"/>
        <v>#DIV/0!</v>
      </c>
      <c r="AB107" s="22" t="e">
        <f t="shared" ca="1" si="53"/>
        <v>#DIV/0!</v>
      </c>
      <c r="AC107" s="22" t="e">
        <f t="shared" ca="1" si="54"/>
        <v>#DIV/0!</v>
      </c>
      <c r="AD107" s="22" t="e">
        <f t="shared" ca="1" si="55"/>
        <v>#DIV/0!</v>
      </c>
      <c r="AE107" s="88">
        <f t="shared" si="59"/>
        <v>83</v>
      </c>
      <c r="AF107" s="192">
        <f t="shared" si="56"/>
        <v>0</v>
      </c>
      <c r="AG107" s="22" t="e">
        <f t="shared" si="60"/>
        <v>#DIV/0!</v>
      </c>
      <c r="AH107" s="22" t="e">
        <f t="shared" si="61"/>
        <v>#DIV/0!</v>
      </c>
      <c r="AI107" s="22" t="e">
        <f t="shared" si="62"/>
        <v>#DIV/0!</v>
      </c>
      <c r="AJ107" s="22" t="e">
        <f t="shared" si="63"/>
        <v>#DIV/0!</v>
      </c>
      <c r="AK107" s="22" t="e">
        <f t="shared" si="64"/>
        <v>#DIV/0!</v>
      </c>
      <c r="AL107" s="22" t="e">
        <f t="shared" si="65"/>
        <v>#DIV/0!</v>
      </c>
      <c r="AM107" s="22" t="e">
        <f t="shared" si="66"/>
        <v>#DIV/0!</v>
      </c>
      <c r="AN107" s="22" t="e">
        <f t="shared" si="67"/>
        <v>#DIV/0!</v>
      </c>
      <c r="AO107" s="22" t="e">
        <f t="shared" si="68"/>
        <v>#DIV/0!</v>
      </c>
      <c r="AP107" s="22" t="e">
        <f t="shared" si="69"/>
        <v>#DIV/0!</v>
      </c>
    </row>
    <row r="108" spans="2:42" x14ac:dyDescent="0.25">
      <c r="B108" s="20"/>
      <c r="C108" s="20"/>
      <c r="D108" s="20"/>
      <c r="E108" s="20"/>
      <c r="G108" s="88">
        <f t="shared" si="57"/>
        <v>84</v>
      </c>
      <c r="H108" s="135"/>
      <c r="I108" s="10"/>
      <c r="J108" s="10"/>
      <c r="K108" s="10"/>
      <c r="L108" s="10"/>
      <c r="M108" s="28"/>
      <c r="N108" s="28"/>
      <c r="O108" s="27"/>
      <c r="P108" s="27"/>
      <c r="S108" s="88">
        <f t="shared" si="58"/>
        <v>84</v>
      </c>
      <c r="T108" s="192">
        <f t="shared" si="45"/>
        <v>0</v>
      </c>
      <c r="U108" s="22" t="e">
        <f t="shared" ca="1" si="46"/>
        <v>#DIV/0!</v>
      </c>
      <c r="V108" s="22" t="e">
        <f t="shared" ca="1" si="47"/>
        <v>#DIV/0!</v>
      </c>
      <c r="W108" s="22" t="e">
        <f t="shared" ca="1" si="48"/>
        <v>#DIV/0!</v>
      </c>
      <c r="X108" s="22" t="e">
        <f t="shared" ca="1" si="49"/>
        <v>#DIV/0!</v>
      </c>
      <c r="Y108" s="22" t="e">
        <f t="shared" ca="1" si="50"/>
        <v>#DIV/0!</v>
      </c>
      <c r="Z108" s="22" t="e">
        <f t="shared" ca="1" si="51"/>
        <v>#DIV/0!</v>
      </c>
      <c r="AA108" s="22" t="e">
        <f t="shared" ca="1" si="52"/>
        <v>#DIV/0!</v>
      </c>
      <c r="AB108" s="22" t="e">
        <f t="shared" ca="1" si="53"/>
        <v>#DIV/0!</v>
      </c>
      <c r="AC108" s="22" t="e">
        <f t="shared" ca="1" si="54"/>
        <v>#DIV/0!</v>
      </c>
      <c r="AD108" s="22" t="e">
        <f t="shared" ca="1" si="55"/>
        <v>#DIV/0!</v>
      </c>
      <c r="AE108" s="88">
        <f t="shared" si="59"/>
        <v>84</v>
      </c>
      <c r="AF108" s="192">
        <f t="shared" si="56"/>
        <v>0</v>
      </c>
      <c r="AG108" s="22" t="e">
        <f t="shared" si="60"/>
        <v>#DIV/0!</v>
      </c>
      <c r="AH108" s="22" t="e">
        <f t="shared" si="61"/>
        <v>#DIV/0!</v>
      </c>
      <c r="AI108" s="22" t="e">
        <f t="shared" si="62"/>
        <v>#DIV/0!</v>
      </c>
      <c r="AJ108" s="22" t="e">
        <f t="shared" si="63"/>
        <v>#DIV/0!</v>
      </c>
      <c r="AK108" s="22" t="e">
        <f t="shared" si="64"/>
        <v>#DIV/0!</v>
      </c>
      <c r="AL108" s="22" t="e">
        <f t="shared" si="65"/>
        <v>#DIV/0!</v>
      </c>
      <c r="AM108" s="22" t="e">
        <f t="shared" si="66"/>
        <v>#DIV/0!</v>
      </c>
      <c r="AN108" s="22" t="e">
        <f t="shared" si="67"/>
        <v>#DIV/0!</v>
      </c>
      <c r="AO108" s="22" t="e">
        <f t="shared" si="68"/>
        <v>#DIV/0!</v>
      </c>
      <c r="AP108" s="22" t="e">
        <f t="shared" si="69"/>
        <v>#DIV/0!</v>
      </c>
    </row>
    <row r="109" spans="2:42" x14ac:dyDescent="0.25">
      <c r="B109" s="20"/>
      <c r="C109" s="20"/>
      <c r="D109" s="20"/>
      <c r="E109" s="20"/>
      <c r="G109" s="88">
        <f t="shared" si="57"/>
        <v>85</v>
      </c>
      <c r="H109" s="135"/>
      <c r="I109" s="10"/>
      <c r="J109" s="10"/>
      <c r="K109" s="10"/>
      <c r="L109" s="10"/>
      <c r="M109" s="28"/>
      <c r="N109" s="28"/>
      <c r="O109" s="27"/>
      <c r="P109" s="27"/>
      <c r="S109" s="88">
        <f t="shared" si="58"/>
        <v>85</v>
      </c>
      <c r="T109" s="192">
        <f t="shared" si="45"/>
        <v>0</v>
      </c>
      <c r="U109" s="22" t="e">
        <f t="shared" ca="1" si="46"/>
        <v>#DIV/0!</v>
      </c>
      <c r="V109" s="22" t="e">
        <f t="shared" ca="1" si="47"/>
        <v>#DIV/0!</v>
      </c>
      <c r="W109" s="22" t="e">
        <f t="shared" ca="1" si="48"/>
        <v>#DIV/0!</v>
      </c>
      <c r="X109" s="22" t="e">
        <f t="shared" ca="1" si="49"/>
        <v>#DIV/0!</v>
      </c>
      <c r="Y109" s="22" t="e">
        <f t="shared" ca="1" si="50"/>
        <v>#DIV/0!</v>
      </c>
      <c r="Z109" s="22" t="e">
        <f t="shared" ca="1" si="51"/>
        <v>#DIV/0!</v>
      </c>
      <c r="AA109" s="22" t="e">
        <f t="shared" ca="1" si="52"/>
        <v>#DIV/0!</v>
      </c>
      <c r="AB109" s="22" t="e">
        <f t="shared" ca="1" si="53"/>
        <v>#DIV/0!</v>
      </c>
      <c r="AC109" s="22" t="e">
        <f t="shared" ca="1" si="54"/>
        <v>#DIV/0!</v>
      </c>
      <c r="AD109" s="22" t="e">
        <f t="shared" ca="1" si="55"/>
        <v>#DIV/0!</v>
      </c>
      <c r="AE109" s="88">
        <f t="shared" si="59"/>
        <v>85</v>
      </c>
      <c r="AF109" s="192">
        <f t="shared" si="56"/>
        <v>0</v>
      </c>
      <c r="AG109" s="22" t="e">
        <f t="shared" si="60"/>
        <v>#DIV/0!</v>
      </c>
      <c r="AH109" s="22" t="e">
        <f t="shared" si="61"/>
        <v>#DIV/0!</v>
      </c>
      <c r="AI109" s="22" t="e">
        <f t="shared" si="62"/>
        <v>#DIV/0!</v>
      </c>
      <c r="AJ109" s="22" t="e">
        <f t="shared" si="63"/>
        <v>#DIV/0!</v>
      </c>
      <c r="AK109" s="22" t="e">
        <f t="shared" si="64"/>
        <v>#DIV/0!</v>
      </c>
      <c r="AL109" s="22" t="e">
        <f t="shared" si="65"/>
        <v>#DIV/0!</v>
      </c>
      <c r="AM109" s="22" t="e">
        <f t="shared" si="66"/>
        <v>#DIV/0!</v>
      </c>
      <c r="AN109" s="22" t="e">
        <f t="shared" si="67"/>
        <v>#DIV/0!</v>
      </c>
      <c r="AO109" s="22" t="e">
        <f t="shared" si="68"/>
        <v>#DIV/0!</v>
      </c>
      <c r="AP109" s="22" t="e">
        <f t="shared" si="69"/>
        <v>#DIV/0!</v>
      </c>
    </row>
    <row r="110" spans="2:42" x14ac:dyDescent="0.25">
      <c r="B110" s="20"/>
      <c r="C110" s="20"/>
      <c r="D110" s="20"/>
      <c r="E110" s="20"/>
      <c r="G110" s="88">
        <f t="shared" si="57"/>
        <v>86</v>
      </c>
      <c r="H110" s="135"/>
      <c r="I110" s="10"/>
      <c r="J110" s="10"/>
      <c r="K110" s="10"/>
      <c r="L110" s="10"/>
      <c r="M110" s="28"/>
      <c r="N110" s="28"/>
      <c r="O110" s="27"/>
      <c r="P110" s="27"/>
      <c r="S110" s="88">
        <f t="shared" si="58"/>
        <v>86</v>
      </c>
      <c r="T110" s="192">
        <f t="shared" si="45"/>
        <v>0</v>
      </c>
      <c r="U110" s="22" t="e">
        <f t="shared" ca="1" si="46"/>
        <v>#DIV/0!</v>
      </c>
      <c r="V110" s="22" t="e">
        <f t="shared" ca="1" si="47"/>
        <v>#DIV/0!</v>
      </c>
      <c r="W110" s="22" t="e">
        <f t="shared" ca="1" si="48"/>
        <v>#DIV/0!</v>
      </c>
      <c r="X110" s="22" t="e">
        <f t="shared" ca="1" si="49"/>
        <v>#DIV/0!</v>
      </c>
      <c r="Y110" s="22" t="e">
        <f t="shared" ca="1" si="50"/>
        <v>#DIV/0!</v>
      </c>
      <c r="Z110" s="22" t="e">
        <f t="shared" ca="1" si="51"/>
        <v>#DIV/0!</v>
      </c>
      <c r="AA110" s="22" t="e">
        <f t="shared" ca="1" si="52"/>
        <v>#DIV/0!</v>
      </c>
      <c r="AB110" s="22" t="e">
        <f t="shared" ca="1" si="53"/>
        <v>#DIV/0!</v>
      </c>
      <c r="AC110" s="22" t="e">
        <f t="shared" ca="1" si="54"/>
        <v>#DIV/0!</v>
      </c>
      <c r="AD110" s="22" t="e">
        <f t="shared" ca="1" si="55"/>
        <v>#DIV/0!</v>
      </c>
      <c r="AE110" s="88">
        <f t="shared" si="59"/>
        <v>86</v>
      </c>
      <c r="AF110" s="192">
        <f t="shared" si="56"/>
        <v>0</v>
      </c>
      <c r="AG110" s="22" t="e">
        <f t="shared" si="60"/>
        <v>#DIV/0!</v>
      </c>
      <c r="AH110" s="22" t="e">
        <f t="shared" si="61"/>
        <v>#DIV/0!</v>
      </c>
      <c r="AI110" s="22" t="e">
        <f t="shared" si="62"/>
        <v>#DIV/0!</v>
      </c>
      <c r="AJ110" s="22" t="e">
        <f t="shared" si="63"/>
        <v>#DIV/0!</v>
      </c>
      <c r="AK110" s="22" t="e">
        <f t="shared" si="64"/>
        <v>#DIV/0!</v>
      </c>
      <c r="AL110" s="22" t="e">
        <f t="shared" si="65"/>
        <v>#DIV/0!</v>
      </c>
      <c r="AM110" s="22" t="e">
        <f t="shared" si="66"/>
        <v>#DIV/0!</v>
      </c>
      <c r="AN110" s="22" t="e">
        <f t="shared" si="67"/>
        <v>#DIV/0!</v>
      </c>
      <c r="AO110" s="22" t="e">
        <f t="shared" si="68"/>
        <v>#DIV/0!</v>
      </c>
      <c r="AP110" s="22" t="e">
        <f t="shared" si="69"/>
        <v>#DIV/0!</v>
      </c>
    </row>
    <row r="111" spans="2:42" x14ac:dyDescent="0.25">
      <c r="B111" s="20"/>
      <c r="C111" s="20"/>
      <c r="D111" s="20"/>
      <c r="E111" s="20"/>
      <c r="G111" s="88">
        <f t="shared" si="57"/>
        <v>87</v>
      </c>
      <c r="H111" s="135"/>
      <c r="I111" s="10"/>
      <c r="J111" s="10"/>
      <c r="K111" s="10"/>
      <c r="L111" s="10"/>
      <c r="M111" s="28"/>
      <c r="N111" s="28"/>
      <c r="O111" s="27"/>
      <c r="P111" s="27"/>
      <c r="S111" s="88">
        <f t="shared" si="58"/>
        <v>87</v>
      </c>
      <c r="T111" s="192">
        <f t="shared" si="45"/>
        <v>0</v>
      </c>
      <c r="U111" s="22" t="e">
        <f t="shared" ca="1" si="46"/>
        <v>#DIV/0!</v>
      </c>
      <c r="V111" s="22" t="e">
        <f t="shared" ca="1" si="47"/>
        <v>#DIV/0!</v>
      </c>
      <c r="W111" s="22" t="e">
        <f t="shared" ca="1" si="48"/>
        <v>#DIV/0!</v>
      </c>
      <c r="X111" s="22" t="e">
        <f t="shared" ca="1" si="49"/>
        <v>#DIV/0!</v>
      </c>
      <c r="Y111" s="22" t="e">
        <f t="shared" ca="1" si="50"/>
        <v>#DIV/0!</v>
      </c>
      <c r="Z111" s="22" t="e">
        <f t="shared" ca="1" si="51"/>
        <v>#DIV/0!</v>
      </c>
      <c r="AA111" s="22" t="e">
        <f t="shared" ca="1" si="52"/>
        <v>#DIV/0!</v>
      </c>
      <c r="AB111" s="22" t="e">
        <f t="shared" ca="1" si="53"/>
        <v>#DIV/0!</v>
      </c>
      <c r="AC111" s="22" t="e">
        <f t="shared" ca="1" si="54"/>
        <v>#DIV/0!</v>
      </c>
      <c r="AD111" s="22" t="e">
        <f t="shared" ca="1" si="55"/>
        <v>#DIV/0!</v>
      </c>
      <c r="AE111" s="88">
        <f t="shared" si="59"/>
        <v>87</v>
      </c>
      <c r="AF111" s="192">
        <f t="shared" si="56"/>
        <v>0</v>
      </c>
      <c r="AG111" s="22" t="e">
        <f t="shared" si="60"/>
        <v>#DIV/0!</v>
      </c>
      <c r="AH111" s="22" t="e">
        <f t="shared" si="61"/>
        <v>#DIV/0!</v>
      </c>
      <c r="AI111" s="22" t="e">
        <f t="shared" si="62"/>
        <v>#DIV/0!</v>
      </c>
      <c r="AJ111" s="22" t="e">
        <f t="shared" si="63"/>
        <v>#DIV/0!</v>
      </c>
      <c r="AK111" s="22" t="e">
        <f t="shared" si="64"/>
        <v>#DIV/0!</v>
      </c>
      <c r="AL111" s="22" t="e">
        <f t="shared" si="65"/>
        <v>#DIV/0!</v>
      </c>
      <c r="AM111" s="22" t="e">
        <f t="shared" si="66"/>
        <v>#DIV/0!</v>
      </c>
      <c r="AN111" s="22" t="e">
        <f t="shared" si="67"/>
        <v>#DIV/0!</v>
      </c>
      <c r="AO111" s="22" t="e">
        <f t="shared" si="68"/>
        <v>#DIV/0!</v>
      </c>
      <c r="AP111" s="22" t="e">
        <f t="shared" si="69"/>
        <v>#DIV/0!</v>
      </c>
    </row>
    <row r="112" spans="2:42" x14ac:dyDescent="0.25">
      <c r="B112" s="20"/>
      <c r="C112" s="20"/>
      <c r="D112" s="20"/>
      <c r="E112" s="20"/>
      <c r="G112" s="88">
        <f t="shared" si="57"/>
        <v>88</v>
      </c>
      <c r="H112" s="135"/>
      <c r="I112" s="10"/>
      <c r="J112" s="10"/>
      <c r="K112" s="10"/>
      <c r="L112" s="10"/>
      <c r="M112" s="28"/>
      <c r="N112" s="28"/>
      <c r="O112" s="27"/>
      <c r="P112" s="27"/>
      <c r="S112" s="88">
        <f t="shared" si="58"/>
        <v>88</v>
      </c>
      <c r="T112" s="192">
        <f t="shared" si="45"/>
        <v>0</v>
      </c>
      <c r="U112" s="22" t="e">
        <f t="shared" ca="1" si="46"/>
        <v>#DIV/0!</v>
      </c>
      <c r="V112" s="22" t="e">
        <f t="shared" ca="1" si="47"/>
        <v>#DIV/0!</v>
      </c>
      <c r="W112" s="22" t="e">
        <f t="shared" ca="1" si="48"/>
        <v>#DIV/0!</v>
      </c>
      <c r="X112" s="22" t="e">
        <f t="shared" ca="1" si="49"/>
        <v>#DIV/0!</v>
      </c>
      <c r="Y112" s="22" t="e">
        <f t="shared" ca="1" si="50"/>
        <v>#DIV/0!</v>
      </c>
      <c r="Z112" s="22" t="e">
        <f t="shared" ca="1" si="51"/>
        <v>#DIV/0!</v>
      </c>
      <c r="AA112" s="22" t="e">
        <f t="shared" ca="1" si="52"/>
        <v>#DIV/0!</v>
      </c>
      <c r="AB112" s="22" t="e">
        <f t="shared" ca="1" si="53"/>
        <v>#DIV/0!</v>
      </c>
      <c r="AC112" s="22" t="e">
        <f t="shared" ca="1" si="54"/>
        <v>#DIV/0!</v>
      </c>
      <c r="AD112" s="22" t="e">
        <f t="shared" ca="1" si="55"/>
        <v>#DIV/0!</v>
      </c>
      <c r="AE112" s="88">
        <f t="shared" si="59"/>
        <v>88</v>
      </c>
      <c r="AF112" s="192">
        <f t="shared" si="56"/>
        <v>0</v>
      </c>
      <c r="AG112" s="22" t="e">
        <f t="shared" si="60"/>
        <v>#DIV/0!</v>
      </c>
      <c r="AH112" s="22" t="e">
        <f t="shared" si="61"/>
        <v>#DIV/0!</v>
      </c>
      <c r="AI112" s="22" t="e">
        <f t="shared" si="62"/>
        <v>#DIV/0!</v>
      </c>
      <c r="AJ112" s="22" t="e">
        <f t="shared" si="63"/>
        <v>#DIV/0!</v>
      </c>
      <c r="AK112" s="22" t="e">
        <f t="shared" si="64"/>
        <v>#DIV/0!</v>
      </c>
      <c r="AL112" s="22" t="e">
        <f t="shared" si="65"/>
        <v>#DIV/0!</v>
      </c>
      <c r="AM112" s="22" t="e">
        <f t="shared" si="66"/>
        <v>#DIV/0!</v>
      </c>
      <c r="AN112" s="22" t="e">
        <f t="shared" si="67"/>
        <v>#DIV/0!</v>
      </c>
      <c r="AO112" s="22" t="e">
        <f t="shared" si="68"/>
        <v>#DIV/0!</v>
      </c>
      <c r="AP112" s="22" t="e">
        <f t="shared" si="69"/>
        <v>#DIV/0!</v>
      </c>
    </row>
    <row r="113" spans="2:42" x14ac:dyDescent="0.25">
      <c r="B113" s="20"/>
      <c r="C113" s="20"/>
      <c r="D113" s="20"/>
      <c r="E113" s="20"/>
      <c r="G113" s="88">
        <f t="shared" si="57"/>
        <v>89</v>
      </c>
      <c r="H113" s="135"/>
      <c r="I113" s="10"/>
      <c r="J113" s="10"/>
      <c r="K113" s="10"/>
      <c r="L113" s="10"/>
      <c r="M113" s="28"/>
      <c r="N113" s="28"/>
      <c r="O113" s="27"/>
      <c r="P113" s="27"/>
      <c r="S113" s="88">
        <f t="shared" si="58"/>
        <v>89</v>
      </c>
      <c r="T113" s="192">
        <f t="shared" si="45"/>
        <v>0</v>
      </c>
      <c r="U113" s="22" t="e">
        <f t="shared" ca="1" si="46"/>
        <v>#DIV/0!</v>
      </c>
      <c r="V113" s="22" t="e">
        <f t="shared" ca="1" si="47"/>
        <v>#DIV/0!</v>
      </c>
      <c r="W113" s="22" t="e">
        <f t="shared" ca="1" si="48"/>
        <v>#DIV/0!</v>
      </c>
      <c r="X113" s="22" t="e">
        <f t="shared" ca="1" si="49"/>
        <v>#DIV/0!</v>
      </c>
      <c r="Y113" s="22" t="e">
        <f t="shared" ca="1" si="50"/>
        <v>#DIV/0!</v>
      </c>
      <c r="Z113" s="22" t="e">
        <f t="shared" ca="1" si="51"/>
        <v>#DIV/0!</v>
      </c>
      <c r="AA113" s="22" t="e">
        <f t="shared" ca="1" si="52"/>
        <v>#DIV/0!</v>
      </c>
      <c r="AB113" s="22" t="e">
        <f t="shared" ca="1" si="53"/>
        <v>#DIV/0!</v>
      </c>
      <c r="AC113" s="22" t="e">
        <f t="shared" ca="1" si="54"/>
        <v>#DIV/0!</v>
      </c>
      <c r="AD113" s="22" t="e">
        <f t="shared" ca="1" si="55"/>
        <v>#DIV/0!</v>
      </c>
      <c r="AE113" s="88">
        <f t="shared" si="59"/>
        <v>89</v>
      </c>
      <c r="AF113" s="192">
        <f t="shared" si="56"/>
        <v>0</v>
      </c>
      <c r="AG113" s="22" t="e">
        <f t="shared" si="60"/>
        <v>#DIV/0!</v>
      </c>
      <c r="AH113" s="22" t="e">
        <f t="shared" si="61"/>
        <v>#DIV/0!</v>
      </c>
      <c r="AI113" s="22" t="e">
        <f t="shared" si="62"/>
        <v>#DIV/0!</v>
      </c>
      <c r="AJ113" s="22" t="e">
        <f t="shared" si="63"/>
        <v>#DIV/0!</v>
      </c>
      <c r="AK113" s="22" t="e">
        <f t="shared" si="64"/>
        <v>#DIV/0!</v>
      </c>
      <c r="AL113" s="22" t="e">
        <f t="shared" si="65"/>
        <v>#DIV/0!</v>
      </c>
      <c r="AM113" s="22" t="e">
        <f t="shared" si="66"/>
        <v>#DIV/0!</v>
      </c>
      <c r="AN113" s="22" t="e">
        <f t="shared" si="67"/>
        <v>#DIV/0!</v>
      </c>
      <c r="AO113" s="22" t="e">
        <f t="shared" si="68"/>
        <v>#DIV/0!</v>
      </c>
      <c r="AP113" s="22" t="e">
        <f t="shared" si="69"/>
        <v>#DIV/0!</v>
      </c>
    </row>
    <row r="114" spans="2:42" x14ac:dyDescent="0.25">
      <c r="B114" s="20"/>
      <c r="C114" s="20"/>
      <c r="D114" s="20"/>
      <c r="E114" s="20"/>
      <c r="G114" s="88">
        <f t="shared" si="57"/>
        <v>90</v>
      </c>
      <c r="H114" s="135"/>
      <c r="I114" s="10"/>
      <c r="J114" s="10"/>
      <c r="K114" s="10"/>
      <c r="L114" s="10"/>
      <c r="M114" s="28"/>
      <c r="N114" s="28"/>
      <c r="O114" s="27"/>
      <c r="P114" s="27"/>
      <c r="S114" s="88">
        <f t="shared" si="58"/>
        <v>90</v>
      </c>
      <c r="T114" s="192">
        <f t="shared" si="45"/>
        <v>0</v>
      </c>
      <c r="U114" s="22" t="e">
        <f t="shared" ca="1" si="46"/>
        <v>#DIV/0!</v>
      </c>
      <c r="V114" s="22" t="e">
        <f t="shared" ca="1" si="47"/>
        <v>#DIV/0!</v>
      </c>
      <c r="W114" s="22" t="e">
        <f t="shared" ca="1" si="48"/>
        <v>#DIV/0!</v>
      </c>
      <c r="X114" s="22" t="e">
        <f t="shared" ca="1" si="49"/>
        <v>#DIV/0!</v>
      </c>
      <c r="Y114" s="22" t="e">
        <f t="shared" ca="1" si="50"/>
        <v>#DIV/0!</v>
      </c>
      <c r="Z114" s="22" t="e">
        <f t="shared" ca="1" si="51"/>
        <v>#DIV/0!</v>
      </c>
      <c r="AA114" s="22" t="e">
        <f t="shared" ca="1" si="52"/>
        <v>#DIV/0!</v>
      </c>
      <c r="AB114" s="22" t="e">
        <f t="shared" ca="1" si="53"/>
        <v>#DIV/0!</v>
      </c>
      <c r="AC114" s="22" t="e">
        <f t="shared" ca="1" si="54"/>
        <v>#DIV/0!</v>
      </c>
      <c r="AD114" s="22" t="e">
        <f t="shared" ca="1" si="55"/>
        <v>#DIV/0!</v>
      </c>
      <c r="AE114" s="88">
        <f t="shared" si="59"/>
        <v>90</v>
      </c>
      <c r="AF114" s="192">
        <f t="shared" si="56"/>
        <v>0</v>
      </c>
      <c r="AG114" s="22" t="e">
        <f t="shared" si="60"/>
        <v>#DIV/0!</v>
      </c>
      <c r="AH114" s="22" t="e">
        <f t="shared" si="61"/>
        <v>#DIV/0!</v>
      </c>
      <c r="AI114" s="22" t="e">
        <f t="shared" si="62"/>
        <v>#DIV/0!</v>
      </c>
      <c r="AJ114" s="22" t="e">
        <f t="shared" si="63"/>
        <v>#DIV/0!</v>
      </c>
      <c r="AK114" s="22" t="e">
        <f t="shared" si="64"/>
        <v>#DIV/0!</v>
      </c>
      <c r="AL114" s="22" t="e">
        <f t="shared" si="65"/>
        <v>#DIV/0!</v>
      </c>
      <c r="AM114" s="22" t="e">
        <f t="shared" si="66"/>
        <v>#DIV/0!</v>
      </c>
      <c r="AN114" s="22" t="e">
        <f t="shared" si="67"/>
        <v>#DIV/0!</v>
      </c>
      <c r="AO114" s="22" t="e">
        <f t="shared" si="68"/>
        <v>#DIV/0!</v>
      </c>
      <c r="AP114" s="22" t="e">
        <f t="shared" si="69"/>
        <v>#DIV/0!</v>
      </c>
    </row>
    <row r="115" spans="2:42" x14ac:dyDescent="0.25">
      <c r="B115" s="20"/>
      <c r="C115" s="20"/>
      <c r="D115" s="20"/>
      <c r="E115" s="20"/>
      <c r="G115" s="88">
        <f t="shared" si="57"/>
        <v>91</v>
      </c>
      <c r="H115" s="135"/>
      <c r="I115" s="10"/>
      <c r="J115" s="10"/>
      <c r="K115" s="10"/>
      <c r="L115" s="10"/>
      <c r="M115" s="28"/>
      <c r="N115" s="28"/>
      <c r="O115" s="27"/>
      <c r="P115" s="27"/>
      <c r="S115" s="88">
        <f t="shared" si="58"/>
        <v>91</v>
      </c>
      <c r="T115" s="192">
        <f t="shared" si="45"/>
        <v>0</v>
      </c>
      <c r="U115" s="22" t="e">
        <f t="shared" ca="1" si="46"/>
        <v>#DIV/0!</v>
      </c>
      <c r="V115" s="22" t="e">
        <f t="shared" ca="1" si="47"/>
        <v>#DIV/0!</v>
      </c>
      <c r="W115" s="22" t="e">
        <f t="shared" ca="1" si="48"/>
        <v>#DIV/0!</v>
      </c>
      <c r="X115" s="22" t="e">
        <f t="shared" ca="1" si="49"/>
        <v>#DIV/0!</v>
      </c>
      <c r="Y115" s="22" t="e">
        <f t="shared" ca="1" si="50"/>
        <v>#DIV/0!</v>
      </c>
      <c r="Z115" s="22" t="e">
        <f t="shared" ca="1" si="51"/>
        <v>#DIV/0!</v>
      </c>
      <c r="AA115" s="22" t="e">
        <f t="shared" ca="1" si="52"/>
        <v>#DIV/0!</v>
      </c>
      <c r="AB115" s="22" t="e">
        <f t="shared" ca="1" si="53"/>
        <v>#DIV/0!</v>
      </c>
      <c r="AC115" s="22" t="e">
        <f t="shared" ca="1" si="54"/>
        <v>#DIV/0!</v>
      </c>
      <c r="AD115" s="22" t="e">
        <f t="shared" ca="1" si="55"/>
        <v>#DIV/0!</v>
      </c>
      <c r="AE115" s="88">
        <f t="shared" si="59"/>
        <v>91</v>
      </c>
      <c r="AF115" s="192">
        <f t="shared" si="56"/>
        <v>0</v>
      </c>
      <c r="AG115" s="22" t="e">
        <f t="shared" si="60"/>
        <v>#DIV/0!</v>
      </c>
      <c r="AH115" s="22" t="e">
        <f t="shared" si="61"/>
        <v>#DIV/0!</v>
      </c>
      <c r="AI115" s="22" t="e">
        <f t="shared" si="62"/>
        <v>#DIV/0!</v>
      </c>
      <c r="AJ115" s="22" t="e">
        <f t="shared" si="63"/>
        <v>#DIV/0!</v>
      </c>
      <c r="AK115" s="22" t="e">
        <f t="shared" si="64"/>
        <v>#DIV/0!</v>
      </c>
      <c r="AL115" s="22" t="e">
        <f t="shared" si="65"/>
        <v>#DIV/0!</v>
      </c>
      <c r="AM115" s="22" t="e">
        <f t="shared" si="66"/>
        <v>#DIV/0!</v>
      </c>
      <c r="AN115" s="22" t="e">
        <f t="shared" si="67"/>
        <v>#DIV/0!</v>
      </c>
      <c r="AO115" s="22" t="e">
        <f t="shared" si="68"/>
        <v>#DIV/0!</v>
      </c>
      <c r="AP115" s="22" t="e">
        <f t="shared" si="69"/>
        <v>#DIV/0!</v>
      </c>
    </row>
    <row r="116" spans="2:42" x14ac:dyDescent="0.25">
      <c r="B116" s="20"/>
      <c r="C116" s="20"/>
      <c r="D116" s="20"/>
      <c r="E116" s="20"/>
      <c r="G116" s="88">
        <f t="shared" si="57"/>
        <v>92</v>
      </c>
      <c r="H116" s="135"/>
      <c r="I116" s="10"/>
      <c r="J116" s="10"/>
      <c r="K116" s="10"/>
      <c r="L116" s="10"/>
      <c r="M116" s="28"/>
      <c r="N116" s="28"/>
      <c r="O116" s="27"/>
      <c r="P116" s="27"/>
      <c r="S116" s="88">
        <f t="shared" si="58"/>
        <v>92</v>
      </c>
      <c r="T116" s="192">
        <f t="shared" si="45"/>
        <v>0</v>
      </c>
      <c r="U116" s="22" t="e">
        <f t="shared" ca="1" si="46"/>
        <v>#DIV/0!</v>
      </c>
      <c r="V116" s="22" t="e">
        <f t="shared" ca="1" si="47"/>
        <v>#DIV/0!</v>
      </c>
      <c r="W116" s="22" t="e">
        <f t="shared" ca="1" si="48"/>
        <v>#DIV/0!</v>
      </c>
      <c r="X116" s="22" t="e">
        <f t="shared" ca="1" si="49"/>
        <v>#DIV/0!</v>
      </c>
      <c r="Y116" s="22" t="e">
        <f t="shared" ca="1" si="50"/>
        <v>#DIV/0!</v>
      </c>
      <c r="Z116" s="22" t="e">
        <f t="shared" ca="1" si="51"/>
        <v>#DIV/0!</v>
      </c>
      <c r="AA116" s="22" t="e">
        <f t="shared" ca="1" si="52"/>
        <v>#DIV/0!</v>
      </c>
      <c r="AB116" s="22" t="e">
        <f t="shared" ca="1" si="53"/>
        <v>#DIV/0!</v>
      </c>
      <c r="AC116" s="22" t="e">
        <f t="shared" ca="1" si="54"/>
        <v>#DIV/0!</v>
      </c>
      <c r="AD116" s="22" t="e">
        <f t="shared" ca="1" si="55"/>
        <v>#DIV/0!</v>
      </c>
      <c r="AE116" s="88">
        <f t="shared" si="59"/>
        <v>92</v>
      </c>
      <c r="AF116" s="192">
        <f t="shared" si="56"/>
        <v>0</v>
      </c>
      <c r="AG116" s="22" t="e">
        <f t="shared" si="60"/>
        <v>#DIV/0!</v>
      </c>
      <c r="AH116" s="22" t="e">
        <f t="shared" si="61"/>
        <v>#DIV/0!</v>
      </c>
      <c r="AI116" s="22" t="e">
        <f t="shared" si="62"/>
        <v>#DIV/0!</v>
      </c>
      <c r="AJ116" s="22" t="e">
        <f t="shared" si="63"/>
        <v>#DIV/0!</v>
      </c>
      <c r="AK116" s="22" t="e">
        <f t="shared" si="64"/>
        <v>#DIV/0!</v>
      </c>
      <c r="AL116" s="22" t="e">
        <f t="shared" si="65"/>
        <v>#DIV/0!</v>
      </c>
      <c r="AM116" s="22" t="e">
        <f t="shared" si="66"/>
        <v>#DIV/0!</v>
      </c>
      <c r="AN116" s="22" t="e">
        <f t="shared" si="67"/>
        <v>#DIV/0!</v>
      </c>
      <c r="AO116" s="22" t="e">
        <f t="shared" si="68"/>
        <v>#DIV/0!</v>
      </c>
      <c r="AP116" s="22" t="e">
        <f t="shared" si="69"/>
        <v>#DIV/0!</v>
      </c>
    </row>
    <row r="117" spans="2:42" x14ac:dyDescent="0.25">
      <c r="B117" s="20"/>
      <c r="C117" s="20"/>
      <c r="D117" s="20"/>
      <c r="E117" s="20"/>
      <c r="G117" s="88">
        <f t="shared" si="57"/>
        <v>93</v>
      </c>
      <c r="H117" s="135"/>
      <c r="I117" s="10"/>
      <c r="J117" s="10"/>
      <c r="K117" s="10"/>
      <c r="L117" s="10"/>
      <c r="M117" s="28"/>
      <c r="N117" s="28"/>
      <c r="O117" s="27"/>
      <c r="P117" s="27"/>
      <c r="S117" s="88">
        <f t="shared" si="58"/>
        <v>93</v>
      </c>
      <c r="T117" s="192">
        <f t="shared" si="45"/>
        <v>0</v>
      </c>
      <c r="U117" s="22" t="e">
        <f t="shared" ca="1" si="46"/>
        <v>#DIV/0!</v>
      </c>
      <c r="V117" s="22" t="e">
        <f t="shared" ca="1" si="47"/>
        <v>#DIV/0!</v>
      </c>
      <c r="W117" s="22" t="e">
        <f t="shared" ca="1" si="48"/>
        <v>#DIV/0!</v>
      </c>
      <c r="X117" s="22" t="e">
        <f t="shared" ca="1" si="49"/>
        <v>#DIV/0!</v>
      </c>
      <c r="Y117" s="22" t="e">
        <f t="shared" ca="1" si="50"/>
        <v>#DIV/0!</v>
      </c>
      <c r="Z117" s="22" t="e">
        <f t="shared" ca="1" si="51"/>
        <v>#DIV/0!</v>
      </c>
      <c r="AA117" s="22" t="e">
        <f t="shared" ca="1" si="52"/>
        <v>#DIV/0!</v>
      </c>
      <c r="AB117" s="22" t="e">
        <f t="shared" ca="1" si="53"/>
        <v>#DIV/0!</v>
      </c>
      <c r="AC117" s="22" t="e">
        <f t="shared" ca="1" si="54"/>
        <v>#DIV/0!</v>
      </c>
      <c r="AD117" s="22" t="e">
        <f t="shared" ca="1" si="55"/>
        <v>#DIV/0!</v>
      </c>
      <c r="AE117" s="88">
        <f t="shared" si="59"/>
        <v>93</v>
      </c>
      <c r="AF117" s="192">
        <f t="shared" si="56"/>
        <v>0</v>
      </c>
      <c r="AG117" s="22" t="e">
        <f t="shared" si="60"/>
        <v>#DIV/0!</v>
      </c>
      <c r="AH117" s="22" t="e">
        <f t="shared" si="61"/>
        <v>#DIV/0!</v>
      </c>
      <c r="AI117" s="22" t="e">
        <f t="shared" si="62"/>
        <v>#DIV/0!</v>
      </c>
      <c r="AJ117" s="22" t="e">
        <f t="shared" si="63"/>
        <v>#DIV/0!</v>
      </c>
      <c r="AK117" s="22" t="e">
        <f t="shared" si="64"/>
        <v>#DIV/0!</v>
      </c>
      <c r="AL117" s="22" t="e">
        <f t="shared" si="65"/>
        <v>#DIV/0!</v>
      </c>
      <c r="AM117" s="22" t="e">
        <f t="shared" si="66"/>
        <v>#DIV/0!</v>
      </c>
      <c r="AN117" s="22" t="e">
        <f t="shared" si="67"/>
        <v>#DIV/0!</v>
      </c>
      <c r="AO117" s="22" t="e">
        <f t="shared" si="68"/>
        <v>#DIV/0!</v>
      </c>
      <c r="AP117" s="22" t="e">
        <f t="shared" si="69"/>
        <v>#DIV/0!</v>
      </c>
    </row>
    <row r="118" spans="2:42" x14ac:dyDescent="0.25">
      <c r="B118" s="20"/>
      <c r="C118" s="20"/>
      <c r="D118" s="20"/>
      <c r="E118" s="20"/>
      <c r="G118" s="88">
        <f t="shared" si="57"/>
        <v>94</v>
      </c>
      <c r="H118" s="135"/>
      <c r="I118" s="10"/>
      <c r="J118" s="10"/>
      <c r="K118" s="10"/>
      <c r="L118" s="10"/>
      <c r="M118" s="28"/>
      <c r="N118" s="28"/>
      <c r="O118" s="27"/>
      <c r="P118" s="27"/>
      <c r="S118" s="88">
        <f t="shared" si="58"/>
        <v>94</v>
      </c>
      <c r="T118" s="192">
        <f t="shared" si="45"/>
        <v>0</v>
      </c>
      <c r="U118" s="22" t="e">
        <f t="shared" ca="1" si="46"/>
        <v>#DIV/0!</v>
      </c>
      <c r="V118" s="22" t="e">
        <f t="shared" ca="1" si="47"/>
        <v>#DIV/0!</v>
      </c>
      <c r="W118" s="22" t="e">
        <f t="shared" ca="1" si="48"/>
        <v>#DIV/0!</v>
      </c>
      <c r="X118" s="22" t="e">
        <f t="shared" ca="1" si="49"/>
        <v>#DIV/0!</v>
      </c>
      <c r="Y118" s="22" t="e">
        <f t="shared" ca="1" si="50"/>
        <v>#DIV/0!</v>
      </c>
      <c r="Z118" s="22" t="e">
        <f t="shared" ca="1" si="51"/>
        <v>#DIV/0!</v>
      </c>
      <c r="AA118" s="22" t="e">
        <f t="shared" ca="1" si="52"/>
        <v>#DIV/0!</v>
      </c>
      <c r="AB118" s="22" t="e">
        <f t="shared" ca="1" si="53"/>
        <v>#DIV/0!</v>
      </c>
      <c r="AC118" s="22" t="e">
        <f t="shared" ca="1" si="54"/>
        <v>#DIV/0!</v>
      </c>
      <c r="AD118" s="22" t="e">
        <f t="shared" ca="1" si="55"/>
        <v>#DIV/0!</v>
      </c>
      <c r="AE118" s="88">
        <f t="shared" si="59"/>
        <v>94</v>
      </c>
      <c r="AF118" s="192">
        <f t="shared" si="56"/>
        <v>0</v>
      </c>
      <c r="AG118" s="22" t="e">
        <f t="shared" si="60"/>
        <v>#DIV/0!</v>
      </c>
      <c r="AH118" s="22" t="e">
        <f t="shared" si="61"/>
        <v>#DIV/0!</v>
      </c>
      <c r="AI118" s="22" t="e">
        <f t="shared" si="62"/>
        <v>#DIV/0!</v>
      </c>
      <c r="AJ118" s="22" t="e">
        <f t="shared" si="63"/>
        <v>#DIV/0!</v>
      </c>
      <c r="AK118" s="22" t="e">
        <f t="shared" si="64"/>
        <v>#DIV/0!</v>
      </c>
      <c r="AL118" s="22" t="e">
        <f t="shared" si="65"/>
        <v>#DIV/0!</v>
      </c>
      <c r="AM118" s="22" t="e">
        <f t="shared" si="66"/>
        <v>#DIV/0!</v>
      </c>
      <c r="AN118" s="22" t="e">
        <f t="shared" si="67"/>
        <v>#DIV/0!</v>
      </c>
      <c r="AO118" s="22" t="e">
        <f t="shared" si="68"/>
        <v>#DIV/0!</v>
      </c>
      <c r="AP118" s="22" t="e">
        <f t="shared" si="69"/>
        <v>#DIV/0!</v>
      </c>
    </row>
    <row r="119" spans="2:42" x14ac:dyDescent="0.25">
      <c r="B119" s="20"/>
      <c r="C119" s="20"/>
      <c r="D119" s="20"/>
      <c r="E119" s="20"/>
      <c r="G119" s="88">
        <f t="shared" si="57"/>
        <v>95</v>
      </c>
      <c r="H119" s="135"/>
      <c r="I119" s="10"/>
      <c r="J119" s="10"/>
      <c r="K119" s="10"/>
      <c r="L119" s="10"/>
      <c r="M119" s="28"/>
      <c r="N119" s="28"/>
      <c r="O119" s="27"/>
      <c r="P119" s="27"/>
      <c r="S119" s="88">
        <f t="shared" si="58"/>
        <v>95</v>
      </c>
      <c r="T119" s="192">
        <f t="shared" si="45"/>
        <v>0</v>
      </c>
      <c r="U119" s="22" t="e">
        <f t="shared" ca="1" si="46"/>
        <v>#DIV/0!</v>
      </c>
      <c r="V119" s="22" t="e">
        <f t="shared" ca="1" si="47"/>
        <v>#DIV/0!</v>
      </c>
      <c r="W119" s="22" t="e">
        <f t="shared" ca="1" si="48"/>
        <v>#DIV/0!</v>
      </c>
      <c r="X119" s="22" t="e">
        <f t="shared" ca="1" si="49"/>
        <v>#DIV/0!</v>
      </c>
      <c r="Y119" s="22" t="e">
        <f t="shared" ca="1" si="50"/>
        <v>#DIV/0!</v>
      </c>
      <c r="Z119" s="22" t="e">
        <f t="shared" ca="1" si="51"/>
        <v>#DIV/0!</v>
      </c>
      <c r="AA119" s="22" t="e">
        <f t="shared" ca="1" si="52"/>
        <v>#DIV/0!</v>
      </c>
      <c r="AB119" s="22" t="e">
        <f t="shared" ca="1" si="53"/>
        <v>#DIV/0!</v>
      </c>
      <c r="AC119" s="22" t="e">
        <f t="shared" ca="1" si="54"/>
        <v>#DIV/0!</v>
      </c>
      <c r="AD119" s="22" t="e">
        <f t="shared" ca="1" si="55"/>
        <v>#DIV/0!</v>
      </c>
      <c r="AE119" s="88">
        <f t="shared" si="59"/>
        <v>95</v>
      </c>
      <c r="AF119" s="192">
        <f t="shared" si="56"/>
        <v>0</v>
      </c>
      <c r="AG119" s="22" t="e">
        <f t="shared" si="60"/>
        <v>#DIV/0!</v>
      </c>
      <c r="AH119" s="22" t="e">
        <f t="shared" si="61"/>
        <v>#DIV/0!</v>
      </c>
      <c r="AI119" s="22" t="e">
        <f t="shared" si="62"/>
        <v>#DIV/0!</v>
      </c>
      <c r="AJ119" s="22" t="e">
        <f t="shared" si="63"/>
        <v>#DIV/0!</v>
      </c>
      <c r="AK119" s="22" t="e">
        <f t="shared" si="64"/>
        <v>#DIV/0!</v>
      </c>
      <c r="AL119" s="22" t="e">
        <f t="shared" si="65"/>
        <v>#DIV/0!</v>
      </c>
      <c r="AM119" s="22" t="e">
        <f t="shared" si="66"/>
        <v>#DIV/0!</v>
      </c>
      <c r="AN119" s="22" t="e">
        <f t="shared" si="67"/>
        <v>#DIV/0!</v>
      </c>
      <c r="AO119" s="22" t="e">
        <f t="shared" si="68"/>
        <v>#DIV/0!</v>
      </c>
      <c r="AP119" s="22" t="e">
        <f t="shared" si="69"/>
        <v>#DIV/0!</v>
      </c>
    </row>
    <row r="120" spans="2:42" x14ac:dyDescent="0.25">
      <c r="B120" s="20"/>
      <c r="C120" s="20"/>
      <c r="D120" s="20"/>
      <c r="E120" s="20"/>
      <c r="G120" s="88">
        <f t="shared" si="57"/>
        <v>96</v>
      </c>
      <c r="H120" s="135"/>
      <c r="I120" s="10"/>
      <c r="J120" s="10"/>
      <c r="K120" s="10"/>
      <c r="L120" s="10"/>
      <c r="M120" s="28"/>
      <c r="N120" s="28"/>
      <c r="O120" s="27"/>
      <c r="P120" s="27"/>
      <c r="S120" s="88">
        <f t="shared" si="58"/>
        <v>96</v>
      </c>
      <c r="T120" s="192">
        <f t="shared" si="45"/>
        <v>0</v>
      </c>
      <c r="U120" s="22" t="e">
        <f t="shared" ca="1" si="46"/>
        <v>#DIV/0!</v>
      </c>
      <c r="V120" s="22" t="e">
        <f t="shared" ca="1" si="47"/>
        <v>#DIV/0!</v>
      </c>
      <c r="W120" s="22" t="e">
        <f t="shared" ca="1" si="48"/>
        <v>#DIV/0!</v>
      </c>
      <c r="X120" s="22" t="e">
        <f t="shared" ca="1" si="49"/>
        <v>#DIV/0!</v>
      </c>
      <c r="Y120" s="22" t="e">
        <f t="shared" ca="1" si="50"/>
        <v>#DIV/0!</v>
      </c>
      <c r="Z120" s="22" t="e">
        <f t="shared" ca="1" si="51"/>
        <v>#DIV/0!</v>
      </c>
      <c r="AA120" s="22" t="e">
        <f t="shared" ca="1" si="52"/>
        <v>#DIV/0!</v>
      </c>
      <c r="AB120" s="22" t="e">
        <f t="shared" ca="1" si="53"/>
        <v>#DIV/0!</v>
      </c>
      <c r="AC120" s="22" t="e">
        <f t="shared" ca="1" si="54"/>
        <v>#DIV/0!</v>
      </c>
      <c r="AD120" s="22" t="e">
        <f t="shared" ca="1" si="55"/>
        <v>#DIV/0!</v>
      </c>
      <c r="AE120" s="88">
        <f t="shared" si="59"/>
        <v>96</v>
      </c>
      <c r="AF120" s="192">
        <f t="shared" si="56"/>
        <v>0</v>
      </c>
      <c r="AG120" s="22" t="e">
        <f t="shared" si="60"/>
        <v>#DIV/0!</v>
      </c>
      <c r="AH120" s="22" t="e">
        <f t="shared" si="61"/>
        <v>#DIV/0!</v>
      </c>
      <c r="AI120" s="22" t="e">
        <f t="shared" si="62"/>
        <v>#DIV/0!</v>
      </c>
      <c r="AJ120" s="22" t="e">
        <f t="shared" si="63"/>
        <v>#DIV/0!</v>
      </c>
      <c r="AK120" s="22" t="e">
        <f t="shared" si="64"/>
        <v>#DIV/0!</v>
      </c>
      <c r="AL120" s="22" t="e">
        <f t="shared" si="65"/>
        <v>#DIV/0!</v>
      </c>
      <c r="AM120" s="22" t="e">
        <f t="shared" si="66"/>
        <v>#DIV/0!</v>
      </c>
      <c r="AN120" s="22" t="e">
        <f t="shared" si="67"/>
        <v>#DIV/0!</v>
      </c>
      <c r="AO120" s="22" t="e">
        <f t="shared" si="68"/>
        <v>#DIV/0!</v>
      </c>
      <c r="AP120" s="22" t="e">
        <f t="shared" si="69"/>
        <v>#DIV/0!</v>
      </c>
    </row>
    <row r="121" spans="2:42" x14ac:dyDescent="0.25">
      <c r="B121" s="20"/>
      <c r="C121" s="20"/>
      <c r="D121" s="20"/>
      <c r="E121" s="20"/>
      <c r="G121" s="88">
        <f t="shared" si="57"/>
        <v>97</v>
      </c>
      <c r="H121" s="135"/>
      <c r="I121" s="10"/>
      <c r="J121" s="10"/>
      <c r="K121" s="10"/>
      <c r="L121" s="10"/>
      <c r="M121" s="28"/>
      <c r="N121" s="28"/>
      <c r="O121" s="27"/>
      <c r="P121" s="27"/>
      <c r="S121" s="88">
        <f t="shared" si="58"/>
        <v>97</v>
      </c>
      <c r="T121" s="192">
        <f t="shared" si="45"/>
        <v>0</v>
      </c>
      <c r="U121" s="22" t="e">
        <f t="shared" ca="1" si="46"/>
        <v>#DIV/0!</v>
      </c>
      <c r="V121" s="22" t="e">
        <f t="shared" ca="1" si="47"/>
        <v>#DIV/0!</v>
      </c>
      <c r="W121" s="22" t="e">
        <f t="shared" ca="1" si="48"/>
        <v>#DIV/0!</v>
      </c>
      <c r="X121" s="22" t="e">
        <f t="shared" ca="1" si="49"/>
        <v>#DIV/0!</v>
      </c>
      <c r="Y121" s="22" t="e">
        <f t="shared" ca="1" si="50"/>
        <v>#DIV/0!</v>
      </c>
      <c r="Z121" s="22" t="e">
        <f t="shared" ca="1" si="51"/>
        <v>#DIV/0!</v>
      </c>
      <c r="AA121" s="22" t="e">
        <f t="shared" ca="1" si="52"/>
        <v>#DIV/0!</v>
      </c>
      <c r="AB121" s="22" t="e">
        <f t="shared" ca="1" si="53"/>
        <v>#DIV/0!</v>
      </c>
      <c r="AC121" s="22" t="e">
        <f t="shared" ca="1" si="54"/>
        <v>#DIV/0!</v>
      </c>
      <c r="AD121" s="22" t="e">
        <f t="shared" ca="1" si="55"/>
        <v>#DIV/0!</v>
      </c>
      <c r="AE121" s="88">
        <f t="shared" si="59"/>
        <v>97</v>
      </c>
      <c r="AF121" s="192">
        <f t="shared" si="56"/>
        <v>0</v>
      </c>
      <c r="AG121" s="22" t="e">
        <f t="shared" si="60"/>
        <v>#DIV/0!</v>
      </c>
      <c r="AH121" s="22" t="e">
        <f t="shared" si="61"/>
        <v>#DIV/0!</v>
      </c>
      <c r="AI121" s="22" t="e">
        <f t="shared" si="62"/>
        <v>#DIV/0!</v>
      </c>
      <c r="AJ121" s="22" t="e">
        <f t="shared" si="63"/>
        <v>#DIV/0!</v>
      </c>
      <c r="AK121" s="22" t="e">
        <f t="shared" si="64"/>
        <v>#DIV/0!</v>
      </c>
      <c r="AL121" s="22" t="e">
        <f t="shared" si="65"/>
        <v>#DIV/0!</v>
      </c>
      <c r="AM121" s="22" t="e">
        <f t="shared" si="66"/>
        <v>#DIV/0!</v>
      </c>
      <c r="AN121" s="22" t="e">
        <f t="shared" si="67"/>
        <v>#DIV/0!</v>
      </c>
      <c r="AO121" s="22" t="e">
        <f t="shared" si="68"/>
        <v>#DIV/0!</v>
      </c>
      <c r="AP121" s="22" t="e">
        <f t="shared" si="69"/>
        <v>#DIV/0!</v>
      </c>
    </row>
    <row r="122" spans="2:42" x14ac:dyDescent="0.25">
      <c r="B122" s="20"/>
      <c r="C122" s="20"/>
      <c r="D122" s="20"/>
      <c r="E122" s="20"/>
      <c r="G122" s="88">
        <f t="shared" si="57"/>
        <v>98</v>
      </c>
      <c r="H122" s="135"/>
      <c r="I122" s="10"/>
      <c r="J122" s="10"/>
      <c r="K122" s="10"/>
      <c r="L122" s="10"/>
      <c r="M122" s="28"/>
      <c r="N122" s="28"/>
      <c r="O122" s="27"/>
      <c r="P122" s="27"/>
      <c r="S122" s="88">
        <f t="shared" si="58"/>
        <v>98</v>
      </c>
      <c r="T122" s="192">
        <f t="shared" si="45"/>
        <v>0</v>
      </c>
      <c r="U122" s="22" t="e">
        <f t="shared" ca="1" si="46"/>
        <v>#DIV/0!</v>
      </c>
      <c r="V122" s="22" t="e">
        <f t="shared" ca="1" si="47"/>
        <v>#DIV/0!</v>
      </c>
      <c r="W122" s="22" t="e">
        <f t="shared" ca="1" si="48"/>
        <v>#DIV/0!</v>
      </c>
      <c r="X122" s="22" t="e">
        <f t="shared" ca="1" si="49"/>
        <v>#DIV/0!</v>
      </c>
      <c r="Y122" s="22" t="e">
        <f t="shared" ca="1" si="50"/>
        <v>#DIV/0!</v>
      </c>
      <c r="Z122" s="22" t="e">
        <f t="shared" ca="1" si="51"/>
        <v>#DIV/0!</v>
      </c>
      <c r="AA122" s="22" t="e">
        <f t="shared" ca="1" si="52"/>
        <v>#DIV/0!</v>
      </c>
      <c r="AB122" s="22" t="e">
        <f t="shared" ca="1" si="53"/>
        <v>#DIV/0!</v>
      </c>
      <c r="AC122" s="22" t="e">
        <f t="shared" ca="1" si="54"/>
        <v>#DIV/0!</v>
      </c>
      <c r="AD122" s="22" t="e">
        <f t="shared" ca="1" si="55"/>
        <v>#DIV/0!</v>
      </c>
      <c r="AE122" s="88">
        <f t="shared" si="59"/>
        <v>98</v>
      </c>
      <c r="AF122" s="192">
        <f t="shared" si="56"/>
        <v>0</v>
      </c>
      <c r="AG122" s="22" t="e">
        <f t="shared" si="60"/>
        <v>#DIV/0!</v>
      </c>
      <c r="AH122" s="22" t="e">
        <f t="shared" si="61"/>
        <v>#DIV/0!</v>
      </c>
      <c r="AI122" s="22" t="e">
        <f t="shared" si="62"/>
        <v>#DIV/0!</v>
      </c>
      <c r="AJ122" s="22" t="e">
        <f t="shared" si="63"/>
        <v>#DIV/0!</v>
      </c>
      <c r="AK122" s="22" t="e">
        <f t="shared" si="64"/>
        <v>#DIV/0!</v>
      </c>
      <c r="AL122" s="22" t="e">
        <f t="shared" si="65"/>
        <v>#DIV/0!</v>
      </c>
      <c r="AM122" s="22" t="e">
        <f t="shared" si="66"/>
        <v>#DIV/0!</v>
      </c>
      <c r="AN122" s="22" t="e">
        <f t="shared" si="67"/>
        <v>#DIV/0!</v>
      </c>
      <c r="AO122" s="22" t="e">
        <f t="shared" si="68"/>
        <v>#DIV/0!</v>
      </c>
      <c r="AP122" s="22" t="e">
        <f t="shared" si="69"/>
        <v>#DIV/0!</v>
      </c>
    </row>
    <row r="123" spans="2:42" x14ac:dyDescent="0.25">
      <c r="B123" s="20"/>
      <c r="C123" s="20"/>
      <c r="D123" s="20"/>
      <c r="E123" s="20"/>
      <c r="G123" s="88">
        <f t="shared" si="57"/>
        <v>99</v>
      </c>
      <c r="H123" s="135"/>
      <c r="I123" s="10"/>
      <c r="J123" s="10"/>
      <c r="K123" s="10"/>
      <c r="L123" s="10"/>
      <c r="M123" s="28"/>
      <c r="N123" s="28"/>
      <c r="O123" s="27"/>
      <c r="P123" s="27"/>
      <c r="S123" s="88">
        <f t="shared" si="58"/>
        <v>99</v>
      </c>
      <c r="T123" s="192">
        <f t="shared" si="45"/>
        <v>0</v>
      </c>
      <c r="U123" s="22" t="e">
        <f t="shared" ca="1" si="46"/>
        <v>#DIV/0!</v>
      </c>
      <c r="V123" s="22" t="e">
        <f t="shared" ca="1" si="47"/>
        <v>#DIV/0!</v>
      </c>
      <c r="W123" s="22" t="e">
        <f t="shared" ca="1" si="48"/>
        <v>#DIV/0!</v>
      </c>
      <c r="X123" s="22" t="e">
        <f t="shared" ca="1" si="49"/>
        <v>#DIV/0!</v>
      </c>
      <c r="Y123" s="22" t="e">
        <f t="shared" ca="1" si="50"/>
        <v>#DIV/0!</v>
      </c>
      <c r="Z123" s="22" t="e">
        <f t="shared" ca="1" si="51"/>
        <v>#DIV/0!</v>
      </c>
      <c r="AA123" s="22" t="e">
        <f t="shared" ca="1" si="52"/>
        <v>#DIV/0!</v>
      </c>
      <c r="AB123" s="22" t="e">
        <f t="shared" ca="1" si="53"/>
        <v>#DIV/0!</v>
      </c>
      <c r="AC123" s="22" t="e">
        <f t="shared" ca="1" si="54"/>
        <v>#DIV/0!</v>
      </c>
      <c r="AD123" s="22" t="e">
        <f t="shared" ca="1" si="55"/>
        <v>#DIV/0!</v>
      </c>
      <c r="AE123" s="88">
        <f t="shared" si="59"/>
        <v>99</v>
      </c>
      <c r="AF123" s="192">
        <f t="shared" si="56"/>
        <v>0</v>
      </c>
      <c r="AG123" s="22" t="e">
        <f t="shared" si="60"/>
        <v>#DIV/0!</v>
      </c>
      <c r="AH123" s="22" t="e">
        <f t="shared" si="61"/>
        <v>#DIV/0!</v>
      </c>
      <c r="AI123" s="22" t="e">
        <f t="shared" si="62"/>
        <v>#DIV/0!</v>
      </c>
      <c r="AJ123" s="22" t="e">
        <f t="shared" si="63"/>
        <v>#DIV/0!</v>
      </c>
      <c r="AK123" s="22" t="e">
        <f t="shared" si="64"/>
        <v>#DIV/0!</v>
      </c>
      <c r="AL123" s="22" t="e">
        <f t="shared" si="65"/>
        <v>#DIV/0!</v>
      </c>
      <c r="AM123" s="22" t="e">
        <f t="shared" si="66"/>
        <v>#DIV/0!</v>
      </c>
      <c r="AN123" s="22" t="e">
        <f t="shared" si="67"/>
        <v>#DIV/0!</v>
      </c>
      <c r="AO123" s="22" t="e">
        <f t="shared" si="68"/>
        <v>#DIV/0!</v>
      </c>
      <c r="AP123" s="22" t="e">
        <f t="shared" si="69"/>
        <v>#DIV/0!</v>
      </c>
    </row>
    <row r="124" spans="2:42" x14ac:dyDescent="0.25">
      <c r="B124" s="20"/>
      <c r="C124" s="20"/>
      <c r="D124" s="20"/>
      <c r="E124" s="20"/>
      <c r="G124" s="88">
        <f t="shared" si="57"/>
        <v>100</v>
      </c>
      <c r="H124" s="135"/>
      <c r="I124" s="10"/>
      <c r="J124" s="10"/>
      <c r="K124" s="10"/>
      <c r="L124" s="10"/>
      <c r="M124" s="28"/>
      <c r="N124" s="28"/>
      <c r="O124" s="27"/>
      <c r="P124" s="27"/>
      <c r="S124" s="88">
        <f t="shared" si="58"/>
        <v>100</v>
      </c>
      <c r="T124" s="192">
        <f t="shared" si="45"/>
        <v>0</v>
      </c>
      <c r="U124" s="22" t="e">
        <f t="shared" ca="1" si="46"/>
        <v>#DIV/0!</v>
      </c>
      <c r="V124" s="22" t="e">
        <f t="shared" ca="1" si="47"/>
        <v>#DIV/0!</v>
      </c>
      <c r="W124" s="22" t="e">
        <f t="shared" ca="1" si="48"/>
        <v>#DIV/0!</v>
      </c>
      <c r="X124" s="22" t="e">
        <f t="shared" ca="1" si="49"/>
        <v>#DIV/0!</v>
      </c>
      <c r="Y124" s="22" t="e">
        <f t="shared" ca="1" si="50"/>
        <v>#DIV/0!</v>
      </c>
      <c r="Z124" s="22" t="e">
        <f t="shared" ca="1" si="51"/>
        <v>#DIV/0!</v>
      </c>
      <c r="AA124" s="22" t="e">
        <f t="shared" ca="1" si="52"/>
        <v>#DIV/0!</v>
      </c>
      <c r="AB124" s="22" t="e">
        <f t="shared" ca="1" si="53"/>
        <v>#DIV/0!</v>
      </c>
      <c r="AC124" s="22" t="e">
        <f t="shared" ca="1" si="54"/>
        <v>#DIV/0!</v>
      </c>
      <c r="AD124" s="22" t="e">
        <f t="shared" ca="1" si="55"/>
        <v>#DIV/0!</v>
      </c>
      <c r="AE124" s="88">
        <f t="shared" si="59"/>
        <v>100</v>
      </c>
      <c r="AF124" s="192">
        <f t="shared" si="56"/>
        <v>0</v>
      </c>
      <c r="AG124" s="22" t="e">
        <f t="shared" si="60"/>
        <v>#DIV/0!</v>
      </c>
      <c r="AH124" s="22" t="e">
        <f t="shared" si="61"/>
        <v>#DIV/0!</v>
      </c>
      <c r="AI124" s="22" t="e">
        <f t="shared" si="62"/>
        <v>#DIV/0!</v>
      </c>
      <c r="AJ124" s="22" t="e">
        <f t="shared" si="63"/>
        <v>#DIV/0!</v>
      </c>
      <c r="AK124" s="22" t="e">
        <f t="shared" si="64"/>
        <v>#DIV/0!</v>
      </c>
      <c r="AL124" s="22" t="e">
        <f t="shared" si="65"/>
        <v>#DIV/0!</v>
      </c>
      <c r="AM124" s="22" t="e">
        <f t="shared" si="66"/>
        <v>#DIV/0!</v>
      </c>
      <c r="AN124" s="22" t="e">
        <f t="shared" si="67"/>
        <v>#DIV/0!</v>
      </c>
      <c r="AO124" s="22" t="e">
        <f t="shared" si="68"/>
        <v>#DIV/0!</v>
      </c>
      <c r="AP124" s="22" t="e">
        <f t="shared" si="69"/>
        <v>#DIV/0!</v>
      </c>
    </row>
    <row r="125" spans="2:42" x14ac:dyDescent="0.25">
      <c r="B125" s="20"/>
      <c r="C125" s="20"/>
      <c r="D125" s="20"/>
      <c r="E125" s="20"/>
      <c r="G125" s="88">
        <f t="shared" si="57"/>
        <v>101</v>
      </c>
      <c r="H125" s="135"/>
      <c r="I125" s="10"/>
      <c r="J125" s="10"/>
      <c r="K125" s="10"/>
      <c r="L125" s="10"/>
      <c r="M125" s="28"/>
      <c r="N125" s="28"/>
      <c r="O125" s="27"/>
      <c r="P125" s="27"/>
      <c r="S125" s="88">
        <f t="shared" si="58"/>
        <v>101</v>
      </c>
      <c r="T125" s="192">
        <f t="shared" si="45"/>
        <v>0</v>
      </c>
      <c r="U125" s="22" t="e">
        <f t="shared" ca="1" si="46"/>
        <v>#DIV/0!</v>
      </c>
      <c r="V125" s="22" t="e">
        <f t="shared" ca="1" si="47"/>
        <v>#DIV/0!</v>
      </c>
      <c r="W125" s="22" t="e">
        <f t="shared" ca="1" si="48"/>
        <v>#DIV/0!</v>
      </c>
      <c r="X125" s="22" t="e">
        <f t="shared" ca="1" si="49"/>
        <v>#DIV/0!</v>
      </c>
      <c r="Y125" s="22" t="e">
        <f t="shared" ca="1" si="50"/>
        <v>#DIV/0!</v>
      </c>
      <c r="Z125" s="22" t="e">
        <f t="shared" ca="1" si="51"/>
        <v>#DIV/0!</v>
      </c>
      <c r="AA125" s="22" t="e">
        <f t="shared" ca="1" si="52"/>
        <v>#DIV/0!</v>
      </c>
      <c r="AB125" s="22" t="e">
        <f t="shared" ca="1" si="53"/>
        <v>#DIV/0!</v>
      </c>
      <c r="AC125" s="22" t="e">
        <f t="shared" ca="1" si="54"/>
        <v>#DIV/0!</v>
      </c>
      <c r="AD125" s="22" t="e">
        <f t="shared" ca="1" si="55"/>
        <v>#DIV/0!</v>
      </c>
      <c r="AE125" s="88">
        <f t="shared" si="59"/>
        <v>101</v>
      </c>
      <c r="AF125" s="192">
        <f t="shared" si="56"/>
        <v>0</v>
      </c>
      <c r="AG125" s="22" t="e">
        <f t="shared" si="60"/>
        <v>#DIV/0!</v>
      </c>
      <c r="AH125" s="22" t="e">
        <f t="shared" si="61"/>
        <v>#DIV/0!</v>
      </c>
      <c r="AI125" s="22" t="e">
        <f t="shared" si="62"/>
        <v>#DIV/0!</v>
      </c>
      <c r="AJ125" s="22" t="e">
        <f t="shared" si="63"/>
        <v>#DIV/0!</v>
      </c>
      <c r="AK125" s="22" t="e">
        <f t="shared" si="64"/>
        <v>#DIV/0!</v>
      </c>
      <c r="AL125" s="22" t="e">
        <f t="shared" si="65"/>
        <v>#DIV/0!</v>
      </c>
      <c r="AM125" s="22" t="e">
        <f t="shared" si="66"/>
        <v>#DIV/0!</v>
      </c>
      <c r="AN125" s="22" t="e">
        <f t="shared" si="67"/>
        <v>#DIV/0!</v>
      </c>
      <c r="AO125" s="22" t="e">
        <f t="shared" si="68"/>
        <v>#DIV/0!</v>
      </c>
      <c r="AP125" s="22" t="e">
        <f t="shared" si="69"/>
        <v>#DIV/0!</v>
      </c>
    </row>
    <row r="126" spans="2:42" x14ac:dyDescent="0.25">
      <c r="B126" s="20"/>
      <c r="C126" s="20"/>
      <c r="D126" s="20"/>
      <c r="E126" s="20"/>
      <c r="G126" s="88">
        <f t="shared" si="57"/>
        <v>102</v>
      </c>
      <c r="H126" s="135"/>
      <c r="I126" s="10"/>
      <c r="J126" s="10"/>
      <c r="K126" s="10"/>
      <c r="L126" s="10"/>
      <c r="M126" s="28"/>
      <c r="N126" s="28"/>
      <c r="O126" s="27"/>
      <c r="P126" s="27"/>
      <c r="S126" s="88">
        <f t="shared" si="58"/>
        <v>102</v>
      </c>
      <c r="T126" s="192">
        <f t="shared" si="45"/>
        <v>0</v>
      </c>
      <c r="U126" s="22" t="e">
        <f t="shared" ca="1" si="46"/>
        <v>#DIV/0!</v>
      </c>
      <c r="V126" s="22" t="e">
        <f t="shared" ca="1" si="47"/>
        <v>#DIV/0!</v>
      </c>
      <c r="W126" s="22" t="e">
        <f t="shared" ca="1" si="48"/>
        <v>#DIV/0!</v>
      </c>
      <c r="X126" s="22" t="e">
        <f t="shared" ca="1" si="49"/>
        <v>#DIV/0!</v>
      </c>
      <c r="Y126" s="22" t="e">
        <f t="shared" ca="1" si="50"/>
        <v>#DIV/0!</v>
      </c>
      <c r="Z126" s="22" t="e">
        <f t="shared" ca="1" si="51"/>
        <v>#DIV/0!</v>
      </c>
      <c r="AA126" s="22" t="e">
        <f t="shared" ca="1" si="52"/>
        <v>#DIV/0!</v>
      </c>
      <c r="AB126" s="22" t="e">
        <f t="shared" ca="1" si="53"/>
        <v>#DIV/0!</v>
      </c>
      <c r="AC126" s="22" t="e">
        <f t="shared" ca="1" si="54"/>
        <v>#DIV/0!</v>
      </c>
      <c r="AD126" s="22" t="e">
        <f t="shared" ca="1" si="55"/>
        <v>#DIV/0!</v>
      </c>
      <c r="AE126" s="88">
        <f t="shared" si="59"/>
        <v>102</v>
      </c>
      <c r="AF126" s="192">
        <f t="shared" si="56"/>
        <v>0</v>
      </c>
      <c r="AG126" s="22" t="e">
        <f t="shared" si="60"/>
        <v>#DIV/0!</v>
      </c>
      <c r="AH126" s="22" t="e">
        <f t="shared" si="61"/>
        <v>#DIV/0!</v>
      </c>
      <c r="AI126" s="22" t="e">
        <f t="shared" si="62"/>
        <v>#DIV/0!</v>
      </c>
      <c r="AJ126" s="22" t="e">
        <f t="shared" si="63"/>
        <v>#DIV/0!</v>
      </c>
      <c r="AK126" s="22" t="e">
        <f t="shared" si="64"/>
        <v>#DIV/0!</v>
      </c>
      <c r="AL126" s="22" t="e">
        <f t="shared" si="65"/>
        <v>#DIV/0!</v>
      </c>
      <c r="AM126" s="22" t="e">
        <f t="shared" si="66"/>
        <v>#DIV/0!</v>
      </c>
      <c r="AN126" s="22" t="e">
        <f t="shared" si="67"/>
        <v>#DIV/0!</v>
      </c>
      <c r="AO126" s="22" t="e">
        <f t="shared" si="68"/>
        <v>#DIV/0!</v>
      </c>
      <c r="AP126" s="22" t="e">
        <f t="shared" si="69"/>
        <v>#DIV/0!</v>
      </c>
    </row>
    <row r="127" spans="2:42" x14ac:dyDescent="0.25">
      <c r="B127" s="20"/>
      <c r="C127" s="20"/>
      <c r="D127" s="20"/>
      <c r="E127" s="20"/>
      <c r="G127" s="88">
        <f t="shared" si="57"/>
        <v>103</v>
      </c>
      <c r="H127" s="135"/>
      <c r="I127" s="10"/>
      <c r="J127" s="10"/>
      <c r="K127" s="10"/>
      <c r="L127" s="10"/>
      <c r="M127" s="28"/>
      <c r="N127" s="28"/>
      <c r="O127" s="27"/>
      <c r="P127" s="27"/>
      <c r="S127" s="88">
        <f t="shared" si="58"/>
        <v>103</v>
      </c>
      <c r="T127" s="192">
        <f t="shared" si="45"/>
        <v>0</v>
      </c>
      <c r="U127" s="22" t="e">
        <f t="shared" ca="1" si="46"/>
        <v>#DIV/0!</v>
      </c>
      <c r="V127" s="22" t="e">
        <f t="shared" ca="1" si="47"/>
        <v>#DIV/0!</v>
      </c>
      <c r="W127" s="22" t="e">
        <f t="shared" ca="1" si="48"/>
        <v>#DIV/0!</v>
      </c>
      <c r="X127" s="22" t="e">
        <f t="shared" ca="1" si="49"/>
        <v>#DIV/0!</v>
      </c>
      <c r="Y127" s="22" t="e">
        <f t="shared" ca="1" si="50"/>
        <v>#DIV/0!</v>
      </c>
      <c r="Z127" s="22" t="e">
        <f t="shared" ca="1" si="51"/>
        <v>#DIV/0!</v>
      </c>
      <c r="AA127" s="22" t="e">
        <f t="shared" ca="1" si="52"/>
        <v>#DIV/0!</v>
      </c>
      <c r="AB127" s="22" t="e">
        <f t="shared" ca="1" si="53"/>
        <v>#DIV/0!</v>
      </c>
      <c r="AC127" s="22" t="e">
        <f t="shared" ca="1" si="54"/>
        <v>#DIV/0!</v>
      </c>
      <c r="AD127" s="22" t="e">
        <f t="shared" ca="1" si="55"/>
        <v>#DIV/0!</v>
      </c>
      <c r="AE127" s="88">
        <f t="shared" si="59"/>
        <v>103</v>
      </c>
      <c r="AF127" s="192">
        <f t="shared" si="56"/>
        <v>0</v>
      </c>
      <c r="AG127" s="22" t="e">
        <f t="shared" si="60"/>
        <v>#DIV/0!</v>
      </c>
      <c r="AH127" s="22" t="e">
        <f t="shared" si="61"/>
        <v>#DIV/0!</v>
      </c>
      <c r="AI127" s="22" t="e">
        <f t="shared" si="62"/>
        <v>#DIV/0!</v>
      </c>
      <c r="AJ127" s="22" t="e">
        <f t="shared" si="63"/>
        <v>#DIV/0!</v>
      </c>
      <c r="AK127" s="22" t="e">
        <f t="shared" si="64"/>
        <v>#DIV/0!</v>
      </c>
      <c r="AL127" s="22" t="e">
        <f t="shared" si="65"/>
        <v>#DIV/0!</v>
      </c>
      <c r="AM127" s="22" t="e">
        <f t="shared" si="66"/>
        <v>#DIV/0!</v>
      </c>
      <c r="AN127" s="22" t="e">
        <f t="shared" si="67"/>
        <v>#DIV/0!</v>
      </c>
      <c r="AO127" s="22" t="e">
        <f t="shared" si="68"/>
        <v>#DIV/0!</v>
      </c>
      <c r="AP127" s="22" t="e">
        <f t="shared" si="69"/>
        <v>#DIV/0!</v>
      </c>
    </row>
    <row r="128" spans="2:42" x14ac:dyDescent="0.25">
      <c r="B128" s="20"/>
      <c r="C128" s="20"/>
      <c r="D128" s="20"/>
      <c r="E128" s="20"/>
      <c r="G128" s="88">
        <f t="shared" si="57"/>
        <v>104</v>
      </c>
      <c r="H128" s="135"/>
      <c r="I128" s="10"/>
      <c r="J128" s="10"/>
      <c r="K128" s="10"/>
      <c r="L128" s="10"/>
      <c r="M128" s="28"/>
      <c r="N128" s="28"/>
      <c r="O128" s="27"/>
      <c r="P128" s="27"/>
      <c r="S128" s="88">
        <f t="shared" si="58"/>
        <v>104</v>
      </c>
      <c r="T128" s="192">
        <f t="shared" si="45"/>
        <v>0</v>
      </c>
      <c r="U128" s="22" t="e">
        <f t="shared" ca="1" si="46"/>
        <v>#DIV/0!</v>
      </c>
      <c r="V128" s="22" t="e">
        <f t="shared" ca="1" si="47"/>
        <v>#DIV/0!</v>
      </c>
      <c r="W128" s="22" t="e">
        <f t="shared" ca="1" si="48"/>
        <v>#DIV/0!</v>
      </c>
      <c r="X128" s="22" t="e">
        <f t="shared" ca="1" si="49"/>
        <v>#DIV/0!</v>
      </c>
      <c r="Y128" s="22" t="e">
        <f t="shared" ca="1" si="50"/>
        <v>#DIV/0!</v>
      </c>
      <c r="Z128" s="22" t="e">
        <f t="shared" ca="1" si="51"/>
        <v>#DIV/0!</v>
      </c>
      <c r="AA128" s="22" t="e">
        <f t="shared" ca="1" si="52"/>
        <v>#DIV/0!</v>
      </c>
      <c r="AB128" s="22" t="e">
        <f t="shared" ca="1" si="53"/>
        <v>#DIV/0!</v>
      </c>
      <c r="AC128" s="22" t="e">
        <f t="shared" ca="1" si="54"/>
        <v>#DIV/0!</v>
      </c>
      <c r="AD128" s="22" t="e">
        <f t="shared" ca="1" si="55"/>
        <v>#DIV/0!</v>
      </c>
      <c r="AE128" s="88">
        <f t="shared" si="59"/>
        <v>104</v>
      </c>
      <c r="AF128" s="192">
        <f t="shared" si="56"/>
        <v>0</v>
      </c>
      <c r="AG128" s="22" t="e">
        <f t="shared" si="60"/>
        <v>#DIV/0!</v>
      </c>
      <c r="AH128" s="22" t="e">
        <f t="shared" si="61"/>
        <v>#DIV/0!</v>
      </c>
      <c r="AI128" s="22" t="e">
        <f t="shared" si="62"/>
        <v>#DIV/0!</v>
      </c>
      <c r="AJ128" s="22" t="e">
        <f t="shared" si="63"/>
        <v>#DIV/0!</v>
      </c>
      <c r="AK128" s="22" t="e">
        <f t="shared" si="64"/>
        <v>#DIV/0!</v>
      </c>
      <c r="AL128" s="22" t="e">
        <f t="shared" si="65"/>
        <v>#DIV/0!</v>
      </c>
      <c r="AM128" s="22" t="e">
        <f t="shared" si="66"/>
        <v>#DIV/0!</v>
      </c>
      <c r="AN128" s="22" t="e">
        <f t="shared" si="67"/>
        <v>#DIV/0!</v>
      </c>
      <c r="AO128" s="22" t="e">
        <f t="shared" si="68"/>
        <v>#DIV/0!</v>
      </c>
      <c r="AP128" s="22" t="e">
        <f t="shared" si="69"/>
        <v>#DIV/0!</v>
      </c>
    </row>
    <row r="129" spans="2:42" x14ac:dyDescent="0.25">
      <c r="B129" s="20"/>
      <c r="C129" s="20"/>
      <c r="D129" s="20"/>
      <c r="E129" s="20"/>
      <c r="G129" s="88">
        <f t="shared" si="57"/>
        <v>105</v>
      </c>
      <c r="H129" s="135"/>
      <c r="I129" s="10"/>
      <c r="J129" s="10"/>
      <c r="K129" s="10"/>
      <c r="L129" s="10"/>
      <c r="M129" s="28"/>
      <c r="N129" s="28"/>
      <c r="O129" s="27"/>
      <c r="P129" s="27"/>
      <c r="S129" s="88">
        <f t="shared" si="58"/>
        <v>105</v>
      </c>
      <c r="T129" s="192">
        <f t="shared" si="45"/>
        <v>0</v>
      </c>
      <c r="U129" s="22" t="e">
        <f t="shared" ca="1" si="46"/>
        <v>#DIV/0!</v>
      </c>
      <c r="V129" s="22" t="e">
        <f t="shared" ca="1" si="47"/>
        <v>#DIV/0!</v>
      </c>
      <c r="W129" s="22" t="e">
        <f t="shared" ca="1" si="48"/>
        <v>#DIV/0!</v>
      </c>
      <c r="X129" s="22" t="e">
        <f t="shared" ca="1" si="49"/>
        <v>#DIV/0!</v>
      </c>
      <c r="Y129" s="22" t="e">
        <f t="shared" ca="1" si="50"/>
        <v>#DIV/0!</v>
      </c>
      <c r="Z129" s="22" t="e">
        <f t="shared" ca="1" si="51"/>
        <v>#DIV/0!</v>
      </c>
      <c r="AA129" s="22" t="e">
        <f t="shared" ca="1" si="52"/>
        <v>#DIV/0!</v>
      </c>
      <c r="AB129" s="22" t="e">
        <f t="shared" ca="1" si="53"/>
        <v>#DIV/0!</v>
      </c>
      <c r="AC129" s="22" t="e">
        <f t="shared" ca="1" si="54"/>
        <v>#DIV/0!</v>
      </c>
      <c r="AD129" s="22" t="e">
        <f t="shared" ca="1" si="55"/>
        <v>#DIV/0!</v>
      </c>
      <c r="AE129" s="88">
        <f t="shared" si="59"/>
        <v>105</v>
      </c>
      <c r="AF129" s="192">
        <f t="shared" si="56"/>
        <v>0</v>
      </c>
      <c r="AG129" s="22" t="e">
        <f t="shared" si="60"/>
        <v>#DIV/0!</v>
      </c>
      <c r="AH129" s="22" t="e">
        <f t="shared" si="61"/>
        <v>#DIV/0!</v>
      </c>
      <c r="AI129" s="22" t="e">
        <f t="shared" si="62"/>
        <v>#DIV/0!</v>
      </c>
      <c r="AJ129" s="22" t="e">
        <f t="shared" si="63"/>
        <v>#DIV/0!</v>
      </c>
      <c r="AK129" s="22" t="e">
        <f t="shared" si="64"/>
        <v>#DIV/0!</v>
      </c>
      <c r="AL129" s="22" t="e">
        <f t="shared" si="65"/>
        <v>#DIV/0!</v>
      </c>
      <c r="AM129" s="22" t="e">
        <f t="shared" si="66"/>
        <v>#DIV/0!</v>
      </c>
      <c r="AN129" s="22" t="e">
        <f t="shared" si="67"/>
        <v>#DIV/0!</v>
      </c>
      <c r="AO129" s="22" t="e">
        <f t="shared" si="68"/>
        <v>#DIV/0!</v>
      </c>
      <c r="AP129" s="22" t="e">
        <f t="shared" si="69"/>
        <v>#DIV/0!</v>
      </c>
    </row>
    <row r="130" spans="2:42" x14ac:dyDescent="0.25">
      <c r="B130" s="20"/>
      <c r="C130" s="20"/>
      <c r="D130" s="20"/>
      <c r="E130" s="20"/>
      <c r="G130" s="88">
        <f t="shared" si="57"/>
        <v>106</v>
      </c>
      <c r="H130" s="135"/>
      <c r="I130" s="10"/>
      <c r="J130" s="10"/>
      <c r="K130" s="10"/>
      <c r="L130" s="10"/>
      <c r="M130" s="28"/>
      <c r="N130" s="28"/>
      <c r="O130" s="27"/>
      <c r="P130" s="27"/>
      <c r="S130" s="88">
        <f t="shared" si="58"/>
        <v>106</v>
      </c>
      <c r="T130" s="192">
        <f t="shared" si="45"/>
        <v>0</v>
      </c>
      <c r="U130" s="22" t="e">
        <f t="shared" ca="1" si="46"/>
        <v>#DIV/0!</v>
      </c>
      <c r="V130" s="22" t="e">
        <f t="shared" ca="1" si="47"/>
        <v>#DIV/0!</v>
      </c>
      <c r="W130" s="22" t="e">
        <f t="shared" ca="1" si="48"/>
        <v>#DIV/0!</v>
      </c>
      <c r="X130" s="22" t="e">
        <f t="shared" ca="1" si="49"/>
        <v>#DIV/0!</v>
      </c>
      <c r="Y130" s="22" t="e">
        <f t="shared" ca="1" si="50"/>
        <v>#DIV/0!</v>
      </c>
      <c r="Z130" s="22" t="e">
        <f t="shared" ca="1" si="51"/>
        <v>#DIV/0!</v>
      </c>
      <c r="AA130" s="22" t="e">
        <f t="shared" ca="1" si="52"/>
        <v>#DIV/0!</v>
      </c>
      <c r="AB130" s="22" t="e">
        <f t="shared" ca="1" si="53"/>
        <v>#DIV/0!</v>
      </c>
      <c r="AC130" s="22" t="e">
        <f t="shared" ca="1" si="54"/>
        <v>#DIV/0!</v>
      </c>
      <c r="AD130" s="22" t="e">
        <f t="shared" ca="1" si="55"/>
        <v>#DIV/0!</v>
      </c>
      <c r="AE130" s="88">
        <f t="shared" si="59"/>
        <v>106</v>
      </c>
      <c r="AF130" s="192">
        <f t="shared" si="56"/>
        <v>0</v>
      </c>
      <c r="AG130" s="22" t="e">
        <f t="shared" si="60"/>
        <v>#DIV/0!</v>
      </c>
      <c r="AH130" s="22" t="e">
        <f t="shared" si="61"/>
        <v>#DIV/0!</v>
      </c>
      <c r="AI130" s="22" t="e">
        <f t="shared" si="62"/>
        <v>#DIV/0!</v>
      </c>
      <c r="AJ130" s="22" t="e">
        <f t="shared" si="63"/>
        <v>#DIV/0!</v>
      </c>
      <c r="AK130" s="22" t="e">
        <f t="shared" si="64"/>
        <v>#DIV/0!</v>
      </c>
      <c r="AL130" s="22" t="e">
        <f t="shared" si="65"/>
        <v>#DIV/0!</v>
      </c>
      <c r="AM130" s="22" t="e">
        <f t="shared" si="66"/>
        <v>#DIV/0!</v>
      </c>
      <c r="AN130" s="22" t="e">
        <f t="shared" si="67"/>
        <v>#DIV/0!</v>
      </c>
      <c r="AO130" s="22" t="e">
        <f t="shared" si="68"/>
        <v>#DIV/0!</v>
      </c>
      <c r="AP130" s="22" t="e">
        <f t="shared" si="69"/>
        <v>#DIV/0!</v>
      </c>
    </row>
    <row r="131" spans="2:42" x14ac:dyDescent="0.25">
      <c r="B131" s="20"/>
      <c r="C131" s="20"/>
      <c r="D131" s="20"/>
      <c r="E131" s="20"/>
      <c r="G131" s="88">
        <f t="shared" si="57"/>
        <v>107</v>
      </c>
      <c r="H131" s="135"/>
      <c r="I131" s="10"/>
      <c r="J131" s="10"/>
      <c r="K131" s="10"/>
      <c r="L131" s="10"/>
      <c r="M131" s="28"/>
      <c r="N131" s="28"/>
      <c r="O131" s="27"/>
      <c r="P131" s="27"/>
      <c r="S131" s="88">
        <f t="shared" si="58"/>
        <v>107</v>
      </c>
      <c r="T131" s="192">
        <f t="shared" si="45"/>
        <v>0</v>
      </c>
      <c r="U131" s="22" t="e">
        <f t="shared" ca="1" si="46"/>
        <v>#DIV/0!</v>
      </c>
      <c r="V131" s="22" t="e">
        <f t="shared" ca="1" si="47"/>
        <v>#DIV/0!</v>
      </c>
      <c r="W131" s="22" t="e">
        <f t="shared" ca="1" si="48"/>
        <v>#DIV/0!</v>
      </c>
      <c r="X131" s="22" t="e">
        <f t="shared" ca="1" si="49"/>
        <v>#DIV/0!</v>
      </c>
      <c r="Y131" s="22" t="e">
        <f t="shared" ca="1" si="50"/>
        <v>#DIV/0!</v>
      </c>
      <c r="Z131" s="22" t="e">
        <f t="shared" ca="1" si="51"/>
        <v>#DIV/0!</v>
      </c>
      <c r="AA131" s="22" t="e">
        <f t="shared" ca="1" si="52"/>
        <v>#DIV/0!</v>
      </c>
      <c r="AB131" s="22" t="e">
        <f t="shared" ca="1" si="53"/>
        <v>#DIV/0!</v>
      </c>
      <c r="AC131" s="22" t="e">
        <f t="shared" ca="1" si="54"/>
        <v>#DIV/0!</v>
      </c>
      <c r="AD131" s="22" t="e">
        <f t="shared" ca="1" si="55"/>
        <v>#DIV/0!</v>
      </c>
      <c r="AE131" s="88">
        <f t="shared" si="59"/>
        <v>107</v>
      </c>
      <c r="AF131" s="192">
        <f t="shared" si="56"/>
        <v>0</v>
      </c>
      <c r="AG131" s="22" t="e">
        <f t="shared" si="60"/>
        <v>#DIV/0!</v>
      </c>
      <c r="AH131" s="22" t="e">
        <f t="shared" si="61"/>
        <v>#DIV/0!</v>
      </c>
      <c r="AI131" s="22" t="e">
        <f t="shared" si="62"/>
        <v>#DIV/0!</v>
      </c>
      <c r="AJ131" s="22" t="e">
        <f t="shared" si="63"/>
        <v>#DIV/0!</v>
      </c>
      <c r="AK131" s="22" t="e">
        <f t="shared" si="64"/>
        <v>#DIV/0!</v>
      </c>
      <c r="AL131" s="22" t="e">
        <f t="shared" si="65"/>
        <v>#DIV/0!</v>
      </c>
      <c r="AM131" s="22" t="e">
        <f t="shared" si="66"/>
        <v>#DIV/0!</v>
      </c>
      <c r="AN131" s="22" t="e">
        <f t="shared" si="67"/>
        <v>#DIV/0!</v>
      </c>
      <c r="AO131" s="22" t="e">
        <f t="shared" si="68"/>
        <v>#DIV/0!</v>
      </c>
      <c r="AP131" s="22" t="e">
        <f t="shared" si="69"/>
        <v>#DIV/0!</v>
      </c>
    </row>
    <row r="132" spans="2:42" x14ac:dyDescent="0.25">
      <c r="B132" s="20"/>
      <c r="C132" s="20"/>
      <c r="D132" s="20"/>
      <c r="E132" s="20"/>
      <c r="G132" s="88">
        <f t="shared" si="57"/>
        <v>108</v>
      </c>
      <c r="H132" s="135"/>
      <c r="I132" s="10"/>
      <c r="J132" s="10"/>
      <c r="K132" s="10"/>
      <c r="L132" s="10"/>
      <c r="M132" s="28"/>
      <c r="N132" s="28"/>
      <c r="O132" s="27"/>
      <c r="P132" s="27"/>
      <c r="S132" s="88">
        <f t="shared" si="58"/>
        <v>108</v>
      </c>
      <c r="T132" s="192">
        <f t="shared" si="45"/>
        <v>0</v>
      </c>
      <c r="U132" s="22" t="e">
        <f t="shared" ca="1" si="46"/>
        <v>#DIV/0!</v>
      </c>
      <c r="V132" s="22" t="e">
        <f t="shared" ca="1" si="47"/>
        <v>#DIV/0!</v>
      </c>
      <c r="W132" s="22" t="e">
        <f t="shared" ca="1" si="48"/>
        <v>#DIV/0!</v>
      </c>
      <c r="X132" s="22" t="e">
        <f t="shared" ca="1" si="49"/>
        <v>#DIV/0!</v>
      </c>
      <c r="Y132" s="22" t="e">
        <f t="shared" ca="1" si="50"/>
        <v>#DIV/0!</v>
      </c>
      <c r="Z132" s="22" t="e">
        <f t="shared" ca="1" si="51"/>
        <v>#DIV/0!</v>
      </c>
      <c r="AA132" s="22" t="e">
        <f t="shared" ca="1" si="52"/>
        <v>#DIV/0!</v>
      </c>
      <c r="AB132" s="22" t="e">
        <f t="shared" ca="1" si="53"/>
        <v>#DIV/0!</v>
      </c>
      <c r="AC132" s="22" t="e">
        <f t="shared" ca="1" si="54"/>
        <v>#DIV/0!</v>
      </c>
      <c r="AD132" s="22" t="e">
        <f t="shared" ca="1" si="55"/>
        <v>#DIV/0!</v>
      </c>
      <c r="AE132" s="88">
        <f t="shared" si="59"/>
        <v>108</v>
      </c>
      <c r="AF132" s="192">
        <f t="shared" si="56"/>
        <v>0</v>
      </c>
      <c r="AG132" s="22" t="e">
        <f t="shared" si="60"/>
        <v>#DIV/0!</v>
      </c>
      <c r="AH132" s="22" t="e">
        <f t="shared" si="61"/>
        <v>#DIV/0!</v>
      </c>
      <c r="AI132" s="22" t="e">
        <f t="shared" si="62"/>
        <v>#DIV/0!</v>
      </c>
      <c r="AJ132" s="22" t="e">
        <f t="shared" si="63"/>
        <v>#DIV/0!</v>
      </c>
      <c r="AK132" s="22" t="e">
        <f t="shared" si="64"/>
        <v>#DIV/0!</v>
      </c>
      <c r="AL132" s="22" t="e">
        <f t="shared" si="65"/>
        <v>#DIV/0!</v>
      </c>
      <c r="AM132" s="22" t="e">
        <f t="shared" si="66"/>
        <v>#DIV/0!</v>
      </c>
      <c r="AN132" s="22" t="e">
        <f t="shared" si="67"/>
        <v>#DIV/0!</v>
      </c>
      <c r="AO132" s="22" t="e">
        <f t="shared" si="68"/>
        <v>#DIV/0!</v>
      </c>
      <c r="AP132" s="22" t="e">
        <f t="shared" si="69"/>
        <v>#DIV/0!</v>
      </c>
    </row>
    <row r="133" spans="2:42" x14ac:dyDescent="0.25">
      <c r="B133" s="20"/>
      <c r="C133" s="20"/>
      <c r="D133" s="20"/>
      <c r="E133" s="20"/>
      <c r="G133" s="88">
        <f t="shared" si="57"/>
        <v>109</v>
      </c>
      <c r="H133" s="135"/>
      <c r="I133" s="10"/>
      <c r="J133" s="10"/>
      <c r="K133" s="10"/>
      <c r="L133" s="10"/>
      <c r="M133" s="28"/>
      <c r="N133" s="28"/>
      <c r="O133" s="27"/>
      <c r="P133" s="27"/>
      <c r="S133" s="88">
        <f t="shared" si="58"/>
        <v>109</v>
      </c>
      <c r="T133" s="192">
        <f t="shared" si="45"/>
        <v>0</v>
      </c>
      <c r="U133" s="22" t="e">
        <f t="shared" ca="1" si="46"/>
        <v>#DIV/0!</v>
      </c>
      <c r="V133" s="22" t="e">
        <f t="shared" ca="1" si="47"/>
        <v>#DIV/0!</v>
      </c>
      <c r="W133" s="22" t="e">
        <f t="shared" ca="1" si="48"/>
        <v>#DIV/0!</v>
      </c>
      <c r="X133" s="22" t="e">
        <f t="shared" ca="1" si="49"/>
        <v>#DIV/0!</v>
      </c>
      <c r="Y133" s="22" t="e">
        <f t="shared" ca="1" si="50"/>
        <v>#DIV/0!</v>
      </c>
      <c r="Z133" s="22" t="e">
        <f t="shared" ca="1" si="51"/>
        <v>#DIV/0!</v>
      </c>
      <c r="AA133" s="22" t="e">
        <f t="shared" ca="1" si="52"/>
        <v>#DIV/0!</v>
      </c>
      <c r="AB133" s="22" t="e">
        <f t="shared" ca="1" si="53"/>
        <v>#DIV/0!</v>
      </c>
      <c r="AC133" s="22" t="e">
        <f t="shared" ca="1" si="54"/>
        <v>#DIV/0!</v>
      </c>
      <c r="AD133" s="22" t="e">
        <f t="shared" ca="1" si="55"/>
        <v>#DIV/0!</v>
      </c>
      <c r="AE133" s="88">
        <f t="shared" si="59"/>
        <v>109</v>
      </c>
      <c r="AF133" s="192">
        <f t="shared" si="56"/>
        <v>0</v>
      </c>
      <c r="AG133" s="22" t="e">
        <f t="shared" si="60"/>
        <v>#DIV/0!</v>
      </c>
      <c r="AH133" s="22" t="e">
        <f t="shared" si="61"/>
        <v>#DIV/0!</v>
      </c>
      <c r="AI133" s="22" t="e">
        <f t="shared" si="62"/>
        <v>#DIV/0!</v>
      </c>
      <c r="AJ133" s="22" t="e">
        <f t="shared" si="63"/>
        <v>#DIV/0!</v>
      </c>
      <c r="AK133" s="22" t="e">
        <f t="shared" si="64"/>
        <v>#DIV/0!</v>
      </c>
      <c r="AL133" s="22" t="e">
        <f t="shared" si="65"/>
        <v>#DIV/0!</v>
      </c>
      <c r="AM133" s="22" t="e">
        <f t="shared" si="66"/>
        <v>#DIV/0!</v>
      </c>
      <c r="AN133" s="22" t="e">
        <f t="shared" si="67"/>
        <v>#DIV/0!</v>
      </c>
      <c r="AO133" s="22" t="e">
        <f t="shared" si="68"/>
        <v>#DIV/0!</v>
      </c>
      <c r="AP133" s="22" t="e">
        <f t="shared" si="69"/>
        <v>#DIV/0!</v>
      </c>
    </row>
    <row r="134" spans="2:42" x14ac:dyDescent="0.25">
      <c r="B134" s="20"/>
      <c r="C134" s="20"/>
      <c r="D134" s="20"/>
      <c r="E134" s="20"/>
      <c r="G134" s="88">
        <f t="shared" si="57"/>
        <v>110</v>
      </c>
      <c r="H134" s="135"/>
      <c r="I134" s="10"/>
      <c r="J134" s="10"/>
      <c r="K134" s="10"/>
      <c r="L134" s="10"/>
      <c r="M134" s="28"/>
      <c r="N134" s="28"/>
      <c r="O134" s="27"/>
      <c r="P134" s="27"/>
      <c r="S134" s="88">
        <f t="shared" si="58"/>
        <v>110</v>
      </c>
      <c r="T134" s="192">
        <f t="shared" si="45"/>
        <v>0</v>
      </c>
      <c r="U134" s="22" t="e">
        <f t="shared" ca="1" si="46"/>
        <v>#DIV/0!</v>
      </c>
      <c r="V134" s="22" t="e">
        <f t="shared" ca="1" si="47"/>
        <v>#DIV/0!</v>
      </c>
      <c r="W134" s="22" t="e">
        <f t="shared" ca="1" si="48"/>
        <v>#DIV/0!</v>
      </c>
      <c r="X134" s="22" t="e">
        <f t="shared" ca="1" si="49"/>
        <v>#DIV/0!</v>
      </c>
      <c r="Y134" s="22" t="e">
        <f t="shared" ca="1" si="50"/>
        <v>#DIV/0!</v>
      </c>
      <c r="Z134" s="22" t="e">
        <f t="shared" ca="1" si="51"/>
        <v>#DIV/0!</v>
      </c>
      <c r="AA134" s="22" t="e">
        <f t="shared" ca="1" si="52"/>
        <v>#DIV/0!</v>
      </c>
      <c r="AB134" s="22" t="e">
        <f t="shared" ca="1" si="53"/>
        <v>#DIV/0!</v>
      </c>
      <c r="AC134" s="22" t="e">
        <f t="shared" ca="1" si="54"/>
        <v>#DIV/0!</v>
      </c>
      <c r="AD134" s="22" t="e">
        <f t="shared" ca="1" si="55"/>
        <v>#DIV/0!</v>
      </c>
      <c r="AE134" s="88">
        <f t="shared" si="59"/>
        <v>110</v>
      </c>
      <c r="AF134" s="192">
        <f t="shared" si="56"/>
        <v>0</v>
      </c>
      <c r="AG134" s="22" t="e">
        <f t="shared" si="60"/>
        <v>#DIV/0!</v>
      </c>
      <c r="AH134" s="22" t="e">
        <f t="shared" si="61"/>
        <v>#DIV/0!</v>
      </c>
      <c r="AI134" s="22" t="e">
        <f t="shared" si="62"/>
        <v>#DIV/0!</v>
      </c>
      <c r="AJ134" s="22" t="e">
        <f t="shared" si="63"/>
        <v>#DIV/0!</v>
      </c>
      <c r="AK134" s="22" t="e">
        <f t="shared" si="64"/>
        <v>#DIV/0!</v>
      </c>
      <c r="AL134" s="22" t="e">
        <f t="shared" si="65"/>
        <v>#DIV/0!</v>
      </c>
      <c r="AM134" s="22" t="e">
        <f t="shared" si="66"/>
        <v>#DIV/0!</v>
      </c>
      <c r="AN134" s="22" t="e">
        <f t="shared" si="67"/>
        <v>#DIV/0!</v>
      </c>
      <c r="AO134" s="22" t="e">
        <f t="shared" si="68"/>
        <v>#DIV/0!</v>
      </c>
      <c r="AP134" s="22" t="e">
        <f t="shared" si="69"/>
        <v>#DIV/0!</v>
      </c>
    </row>
    <row r="135" spans="2:42" x14ac:dyDescent="0.25">
      <c r="B135" s="20"/>
      <c r="C135" s="20"/>
      <c r="D135" s="20"/>
      <c r="E135" s="20"/>
      <c r="G135" s="88">
        <f t="shared" si="57"/>
        <v>111</v>
      </c>
      <c r="H135" s="135"/>
      <c r="I135" s="10"/>
      <c r="J135" s="10"/>
      <c r="K135" s="10"/>
      <c r="L135" s="10"/>
      <c r="M135" s="28"/>
      <c r="N135" s="28"/>
      <c r="O135" s="27"/>
      <c r="P135" s="27"/>
      <c r="S135" s="88">
        <f t="shared" si="58"/>
        <v>111</v>
      </c>
      <c r="T135" s="192">
        <f t="shared" si="45"/>
        <v>0</v>
      </c>
      <c r="U135" s="22" t="e">
        <f t="shared" ca="1" si="46"/>
        <v>#DIV/0!</v>
      </c>
      <c r="V135" s="22" t="e">
        <f t="shared" ca="1" si="47"/>
        <v>#DIV/0!</v>
      </c>
      <c r="W135" s="22" t="e">
        <f t="shared" ca="1" si="48"/>
        <v>#DIV/0!</v>
      </c>
      <c r="X135" s="22" t="e">
        <f t="shared" ca="1" si="49"/>
        <v>#DIV/0!</v>
      </c>
      <c r="Y135" s="22" t="e">
        <f t="shared" ca="1" si="50"/>
        <v>#DIV/0!</v>
      </c>
      <c r="Z135" s="22" t="e">
        <f t="shared" ca="1" si="51"/>
        <v>#DIV/0!</v>
      </c>
      <c r="AA135" s="22" t="e">
        <f t="shared" ca="1" si="52"/>
        <v>#DIV/0!</v>
      </c>
      <c r="AB135" s="22" t="e">
        <f t="shared" ca="1" si="53"/>
        <v>#DIV/0!</v>
      </c>
      <c r="AC135" s="22" t="e">
        <f t="shared" ca="1" si="54"/>
        <v>#DIV/0!</v>
      </c>
      <c r="AD135" s="22" t="e">
        <f t="shared" ca="1" si="55"/>
        <v>#DIV/0!</v>
      </c>
      <c r="AE135" s="88">
        <f t="shared" si="59"/>
        <v>111</v>
      </c>
      <c r="AF135" s="192">
        <f t="shared" si="56"/>
        <v>0</v>
      </c>
      <c r="AG135" s="22" t="e">
        <f t="shared" si="60"/>
        <v>#DIV/0!</v>
      </c>
      <c r="AH135" s="22" t="e">
        <f t="shared" si="61"/>
        <v>#DIV/0!</v>
      </c>
      <c r="AI135" s="22" t="e">
        <f t="shared" si="62"/>
        <v>#DIV/0!</v>
      </c>
      <c r="AJ135" s="22" t="e">
        <f t="shared" si="63"/>
        <v>#DIV/0!</v>
      </c>
      <c r="AK135" s="22" t="e">
        <f t="shared" si="64"/>
        <v>#DIV/0!</v>
      </c>
      <c r="AL135" s="22" t="e">
        <f t="shared" si="65"/>
        <v>#DIV/0!</v>
      </c>
      <c r="AM135" s="22" t="e">
        <f t="shared" si="66"/>
        <v>#DIV/0!</v>
      </c>
      <c r="AN135" s="22" t="e">
        <f t="shared" si="67"/>
        <v>#DIV/0!</v>
      </c>
      <c r="AO135" s="22" t="e">
        <f t="shared" si="68"/>
        <v>#DIV/0!</v>
      </c>
      <c r="AP135" s="22" t="e">
        <f t="shared" si="69"/>
        <v>#DIV/0!</v>
      </c>
    </row>
    <row r="136" spans="2:42" x14ac:dyDescent="0.25">
      <c r="B136" s="20"/>
      <c r="C136" s="20"/>
      <c r="D136" s="20"/>
      <c r="E136" s="20"/>
      <c r="G136" s="88">
        <f t="shared" si="57"/>
        <v>112</v>
      </c>
      <c r="H136" s="135"/>
      <c r="I136" s="10"/>
      <c r="J136" s="10"/>
      <c r="K136" s="10"/>
      <c r="L136" s="10"/>
      <c r="M136" s="28"/>
      <c r="N136" s="28"/>
      <c r="O136" s="27"/>
      <c r="P136" s="27"/>
      <c r="S136" s="88">
        <f t="shared" si="58"/>
        <v>112</v>
      </c>
      <c r="T136" s="192">
        <f t="shared" si="45"/>
        <v>0</v>
      </c>
      <c r="U136" s="22" t="e">
        <f t="shared" ca="1" si="46"/>
        <v>#DIV/0!</v>
      </c>
      <c r="V136" s="22" t="e">
        <f t="shared" ca="1" si="47"/>
        <v>#DIV/0!</v>
      </c>
      <c r="W136" s="22" t="e">
        <f t="shared" ca="1" si="48"/>
        <v>#DIV/0!</v>
      </c>
      <c r="X136" s="22" t="e">
        <f t="shared" ca="1" si="49"/>
        <v>#DIV/0!</v>
      </c>
      <c r="Y136" s="22" t="e">
        <f t="shared" ca="1" si="50"/>
        <v>#DIV/0!</v>
      </c>
      <c r="Z136" s="22" t="e">
        <f t="shared" ca="1" si="51"/>
        <v>#DIV/0!</v>
      </c>
      <c r="AA136" s="22" t="e">
        <f t="shared" ca="1" si="52"/>
        <v>#DIV/0!</v>
      </c>
      <c r="AB136" s="22" t="e">
        <f t="shared" ca="1" si="53"/>
        <v>#DIV/0!</v>
      </c>
      <c r="AC136" s="22" t="e">
        <f t="shared" ca="1" si="54"/>
        <v>#DIV/0!</v>
      </c>
      <c r="AD136" s="22" t="e">
        <f t="shared" ca="1" si="55"/>
        <v>#DIV/0!</v>
      </c>
      <c r="AE136" s="88">
        <f t="shared" si="59"/>
        <v>112</v>
      </c>
      <c r="AF136" s="192">
        <f t="shared" si="56"/>
        <v>0</v>
      </c>
      <c r="AG136" s="22" t="e">
        <f t="shared" si="60"/>
        <v>#DIV/0!</v>
      </c>
      <c r="AH136" s="22" t="e">
        <f t="shared" si="61"/>
        <v>#DIV/0!</v>
      </c>
      <c r="AI136" s="22" t="e">
        <f t="shared" si="62"/>
        <v>#DIV/0!</v>
      </c>
      <c r="AJ136" s="22" t="e">
        <f t="shared" si="63"/>
        <v>#DIV/0!</v>
      </c>
      <c r="AK136" s="22" t="e">
        <f t="shared" si="64"/>
        <v>#DIV/0!</v>
      </c>
      <c r="AL136" s="22" t="e">
        <f t="shared" si="65"/>
        <v>#DIV/0!</v>
      </c>
      <c r="AM136" s="22" t="e">
        <f t="shared" si="66"/>
        <v>#DIV/0!</v>
      </c>
      <c r="AN136" s="22" t="e">
        <f t="shared" si="67"/>
        <v>#DIV/0!</v>
      </c>
      <c r="AO136" s="22" t="e">
        <f t="shared" si="68"/>
        <v>#DIV/0!</v>
      </c>
      <c r="AP136" s="22" t="e">
        <f t="shared" si="69"/>
        <v>#DIV/0!</v>
      </c>
    </row>
    <row r="137" spans="2:42" x14ac:dyDescent="0.25">
      <c r="B137" s="20"/>
      <c r="C137" s="20"/>
      <c r="D137" s="20"/>
      <c r="E137" s="20"/>
      <c r="G137" s="88">
        <f t="shared" si="57"/>
        <v>113</v>
      </c>
      <c r="H137" s="135"/>
      <c r="I137" s="10"/>
      <c r="J137" s="10"/>
      <c r="K137" s="10"/>
      <c r="L137" s="10"/>
      <c r="M137" s="28"/>
      <c r="N137" s="28"/>
      <c r="O137" s="27"/>
      <c r="P137" s="27"/>
      <c r="S137" s="88">
        <f t="shared" si="58"/>
        <v>113</v>
      </c>
      <c r="T137" s="192">
        <f t="shared" si="45"/>
        <v>0</v>
      </c>
      <c r="U137" s="22" t="e">
        <f t="shared" ca="1" si="46"/>
        <v>#DIV/0!</v>
      </c>
      <c r="V137" s="22" t="e">
        <f t="shared" ca="1" si="47"/>
        <v>#DIV/0!</v>
      </c>
      <c r="W137" s="22" t="e">
        <f t="shared" ca="1" si="48"/>
        <v>#DIV/0!</v>
      </c>
      <c r="X137" s="22" t="e">
        <f t="shared" ca="1" si="49"/>
        <v>#DIV/0!</v>
      </c>
      <c r="Y137" s="22" t="e">
        <f t="shared" ca="1" si="50"/>
        <v>#DIV/0!</v>
      </c>
      <c r="Z137" s="22" t="e">
        <f t="shared" ca="1" si="51"/>
        <v>#DIV/0!</v>
      </c>
      <c r="AA137" s="22" t="e">
        <f t="shared" ca="1" si="52"/>
        <v>#DIV/0!</v>
      </c>
      <c r="AB137" s="22" t="e">
        <f t="shared" ca="1" si="53"/>
        <v>#DIV/0!</v>
      </c>
      <c r="AC137" s="22" t="e">
        <f t="shared" ca="1" si="54"/>
        <v>#DIV/0!</v>
      </c>
      <c r="AD137" s="22" t="e">
        <f t="shared" ca="1" si="55"/>
        <v>#DIV/0!</v>
      </c>
      <c r="AE137" s="88">
        <f t="shared" si="59"/>
        <v>113</v>
      </c>
      <c r="AF137" s="192">
        <f t="shared" si="56"/>
        <v>0</v>
      </c>
      <c r="AG137" s="22" t="e">
        <f t="shared" si="60"/>
        <v>#DIV/0!</v>
      </c>
      <c r="AH137" s="22" t="e">
        <f t="shared" si="61"/>
        <v>#DIV/0!</v>
      </c>
      <c r="AI137" s="22" t="e">
        <f t="shared" si="62"/>
        <v>#DIV/0!</v>
      </c>
      <c r="AJ137" s="22" t="e">
        <f t="shared" si="63"/>
        <v>#DIV/0!</v>
      </c>
      <c r="AK137" s="22" t="e">
        <f t="shared" si="64"/>
        <v>#DIV/0!</v>
      </c>
      <c r="AL137" s="22" t="e">
        <f t="shared" si="65"/>
        <v>#DIV/0!</v>
      </c>
      <c r="AM137" s="22" t="e">
        <f t="shared" si="66"/>
        <v>#DIV/0!</v>
      </c>
      <c r="AN137" s="22" t="e">
        <f t="shared" si="67"/>
        <v>#DIV/0!</v>
      </c>
      <c r="AO137" s="22" t="e">
        <f t="shared" si="68"/>
        <v>#DIV/0!</v>
      </c>
      <c r="AP137" s="22" t="e">
        <f t="shared" si="69"/>
        <v>#DIV/0!</v>
      </c>
    </row>
    <row r="138" spans="2:42" x14ac:dyDescent="0.25">
      <c r="G138" s="88">
        <f t="shared" si="57"/>
        <v>114</v>
      </c>
      <c r="H138" s="135"/>
      <c r="I138" s="10"/>
      <c r="J138" s="10"/>
      <c r="K138" s="10"/>
      <c r="L138" s="10"/>
      <c r="M138" s="28"/>
      <c r="N138" s="28"/>
      <c r="O138" s="27"/>
      <c r="P138" s="27"/>
      <c r="S138" s="88">
        <f t="shared" si="58"/>
        <v>114</v>
      </c>
      <c r="T138" s="192">
        <f t="shared" si="45"/>
        <v>0</v>
      </c>
      <c r="U138" s="22" t="e">
        <f t="shared" ca="1" si="46"/>
        <v>#DIV/0!</v>
      </c>
      <c r="V138" s="22" t="e">
        <f t="shared" ca="1" si="47"/>
        <v>#DIV/0!</v>
      </c>
      <c r="W138" s="22" t="e">
        <f t="shared" ca="1" si="48"/>
        <v>#DIV/0!</v>
      </c>
      <c r="X138" s="22" t="e">
        <f t="shared" ca="1" si="49"/>
        <v>#DIV/0!</v>
      </c>
      <c r="Y138" s="22" t="e">
        <f t="shared" ca="1" si="50"/>
        <v>#DIV/0!</v>
      </c>
      <c r="Z138" s="22" t="e">
        <f t="shared" ca="1" si="51"/>
        <v>#DIV/0!</v>
      </c>
      <c r="AA138" s="22" t="e">
        <f t="shared" ca="1" si="52"/>
        <v>#DIV/0!</v>
      </c>
      <c r="AB138" s="22" t="e">
        <f t="shared" ca="1" si="53"/>
        <v>#DIV/0!</v>
      </c>
      <c r="AC138" s="22" t="e">
        <f t="shared" ca="1" si="54"/>
        <v>#DIV/0!</v>
      </c>
      <c r="AD138" s="22" t="e">
        <f t="shared" ca="1" si="55"/>
        <v>#DIV/0!</v>
      </c>
      <c r="AE138" s="88">
        <f t="shared" si="59"/>
        <v>114</v>
      </c>
      <c r="AF138" s="192">
        <f t="shared" si="56"/>
        <v>0</v>
      </c>
      <c r="AG138" s="22" t="e">
        <f t="shared" si="60"/>
        <v>#DIV/0!</v>
      </c>
      <c r="AH138" s="22" t="e">
        <f t="shared" si="61"/>
        <v>#DIV/0!</v>
      </c>
      <c r="AI138" s="22" t="e">
        <f t="shared" si="62"/>
        <v>#DIV/0!</v>
      </c>
      <c r="AJ138" s="22" t="e">
        <f t="shared" si="63"/>
        <v>#DIV/0!</v>
      </c>
      <c r="AK138" s="22" t="e">
        <f t="shared" si="64"/>
        <v>#DIV/0!</v>
      </c>
      <c r="AL138" s="22" t="e">
        <f t="shared" si="65"/>
        <v>#DIV/0!</v>
      </c>
      <c r="AM138" s="22" t="e">
        <f t="shared" si="66"/>
        <v>#DIV/0!</v>
      </c>
      <c r="AN138" s="22" t="e">
        <f t="shared" si="67"/>
        <v>#DIV/0!</v>
      </c>
      <c r="AO138" s="22" t="e">
        <f t="shared" si="68"/>
        <v>#DIV/0!</v>
      </c>
      <c r="AP138" s="22" t="e">
        <f t="shared" si="69"/>
        <v>#DIV/0!</v>
      </c>
    </row>
    <row r="139" spans="2:42" x14ac:dyDescent="0.25">
      <c r="G139" s="88">
        <f t="shared" si="57"/>
        <v>115</v>
      </c>
      <c r="H139" s="135"/>
      <c r="I139" s="10"/>
      <c r="J139" s="10"/>
      <c r="K139" s="10"/>
      <c r="L139" s="10"/>
      <c r="M139" s="28"/>
      <c r="N139" s="28"/>
      <c r="O139" s="27"/>
      <c r="P139" s="27"/>
      <c r="S139" s="88">
        <f t="shared" si="58"/>
        <v>115</v>
      </c>
      <c r="T139" s="192">
        <f t="shared" si="45"/>
        <v>0</v>
      </c>
      <c r="U139" s="22" t="e">
        <f t="shared" ca="1" si="46"/>
        <v>#DIV/0!</v>
      </c>
      <c r="V139" s="22" t="e">
        <f t="shared" ca="1" si="47"/>
        <v>#DIV/0!</v>
      </c>
      <c r="W139" s="22" t="e">
        <f t="shared" ca="1" si="48"/>
        <v>#DIV/0!</v>
      </c>
      <c r="X139" s="22" t="e">
        <f t="shared" ca="1" si="49"/>
        <v>#DIV/0!</v>
      </c>
      <c r="Y139" s="22" t="e">
        <f t="shared" ca="1" si="50"/>
        <v>#DIV/0!</v>
      </c>
      <c r="Z139" s="22" t="e">
        <f t="shared" ca="1" si="51"/>
        <v>#DIV/0!</v>
      </c>
      <c r="AA139" s="22" t="e">
        <f t="shared" ca="1" si="52"/>
        <v>#DIV/0!</v>
      </c>
      <c r="AB139" s="22" t="e">
        <f t="shared" ca="1" si="53"/>
        <v>#DIV/0!</v>
      </c>
      <c r="AC139" s="22" t="e">
        <f t="shared" ca="1" si="54"/>
        <v>#DIV/0!</v>
      </c>
      <c r="AD139" s="22" t="e">
        <f t="shared" ca="1" si="55"/>
        <v>#DIV/0!</v>
      </c>
      <c r="AE139" s="88">
        <f t="shared" si="59"/>
        <v>115</v>
      </c>
      <c r="AF139" s="192">
        <f t="shared" si="56"/>
        <v>0</v>
      </c>
      <c r="AG139" s="22" t="e">
        <f t="shared" si="60"/>
        <v>#DIV/0!</v>
      </c>
      <c r="AH139" s="22" t="e">
        <f t="shared" si="61"/>
        <v>#DIV/0!</v>
      </c>
      <c r="AI139" s="22" t="e">
        <f t="shared" si="62"/>
        <v>#DIV/0!</v>
      </c>
      <c r="AJ139" s="22" t="e">
        <f t="shared" si="63"/>
        <v>#DIV/0!</v>
      </c>
      <c r="AK139" s="22" t="e">
        <f t="shared" si="64"/>
        <v>#DIV/0!</v>
      </c>
      <c r="AL139" s="22" t="e">
        <f t="shared" si="65"/>
        <v>#DIV/0!</v>
      </c>
      <c r="AM139" s="22" t="e">
        <f t="shared" si="66"/>
        <v>#DIV/0!</v>
      </c>
      <c r="AN139" s="22" t="e">
        <f t="shared" si="67"/>
        <v>#DIV/0!</v>
      </c>
      <c r="AO139" s="22" t="e">
        <f t="shared" si="68"/>
        <v>#DIV/0!</v>
      </c>
      <c r="AP139" s="22" t="e">
        <f t="shared" si="69"/>
        <v>#DIV/0!</v>
      </c>
    </row>
    <row r="140" spans="2:42" x14ac:dyDescent="0.25">
      <c r="G140" s="88">
        <f t="shared" si="57"/>
        <v>116</v>
      </c>
      <c r="H140" s="135"/>
      <c r="I140" s="10"/>
      <c r="J140" s="10"/>
      <c r="K140" s="10"/>
      <c r="L140" s="10"/>
      <c r="M140" s="28"/>
      <c r="N140" s="28"/>
      <c r="O140" s="27"/>
      <c r="P140" s="27"/>
      <c r="S140" s="88">
        <f t="shared" si="58"/>
        <v>116</v>
      </c>
      <c r="T140" s="192">
        <f t="shared" si="45"/>
        <v>0</v>
      </c>
      <c r="U140" s="22" t="e">
        <f t="shared" ca="1" si="46"/>
        <v>#DIV/0!</v>
      </c>
      <c r="V140" s="22" t="e">
        <f t="shared" ca="1" si="47"/>
        <v>#DIV/0!</v>
      </c>
      <c r="W140" s="22" t="e">
        <f t="shared" ca="1" si="48"/>
        <v>#DIV/0!</v>
      </c>
      <c r="X140" s="22" t="e">
        <f t="shared" ca="1" si="49"/>
        <v>#DIV/0!</v>
      </c>
      <c r="Y140" s="22" t="e">
        <f t="shared" ca="1" si="50"/>
        <v>#DIV/0!</v>
      </c>
      <c r="Z140" s="22" t="e">
        <f t="shared" ca="1" si="51"/>
        <v>#DIV/0!</v>
      </c>
      <c r="AA140" s="22" t="e">
        <f t="shared" ca="1" si="52"/>
        <v>#DIV/0!</v>
      </c>
      <c r="AB140" s="22" t="e">
        <f t="shared" ca="1" si="53"/>
        <v>#DIV/0!</v>
      </c>
      <c r="AC140" s="22" t="e">
        <f t="shared" ca="1" si="54"/>
        <v>#DIV/0!</v>
      </c>
      <c r="AD140" s="22" t="e">
        <f t="shared" ca="1" si="55"/>
        <v>#DIV/0!</v>
      </c>
      <c r="AE140" s="88">
        <f t="shared" si="59"/>
        <v>116</v>
      </c>
      <c r="AF140" s="192">
        <f t="shared" si="56"/>
        <v>0</v>
      </c>
      <c r="AG140" s="22" t="e">
        <f t="shared" si="60"/>
        <v>#DIV/0!</v>
      </c>
      <c r="AH140" s="22" t="e">
        <f t="shared" si="61"/>
        <v>#DIV/0!</v>
      </c>
      <c r="AI140" s="22" t="e">
        <f t="shared" si="62"/>
        <v>#DIV/0!</v>
      </c>
      <c r="AJ140" s="22" t="e">
        <f t="shared" si="63"/>
        <v>#DIV/0!</v>
      </c>
      <c r="AK140" s="22" t="e">
        <f t="shared" si="64"/>
        <v>#DIV/0!</v>
      </c>
      <c r="AL140" s="22" t="e">
        <f t="shared" si="65"/>
        <v>#DIV/0!</v>
      </c>
      <c r="AM140" s="22" t="e">
        <f t="shared" si="66"/>
        <v>#DIV/0!</v>
      </c>
      <c r="AN140" s="22" t="e">
        <f t="shared" si="67"/>
        <v>#DIV/0!</v>
      </c>
      <c r="AO140" s="22" t="e">
        <f t="shared" si="68"/>
        <v>#DIV/0!</v>
      </c>
      <c r="AP140" s="22" t="e">
        <f t="shared" si="69"/>
        <v>#DIV/0!</v>
      </c>
    </row>
    <row r="141" spans="2:42" x14ac:dyDescent="0.25">
      <c r="G141" s="88">
        <f t="shared" si="57"/>
        <v>117</v>
      </c>
      <c r="H141" s="135"/>
      <c r="I141" s="10"/>
      <c r="J141" s="10"/>
      <c r="K141" s="10"/>
      <c r="L141" s="10"/>
      <c r="M141" s="28"/>
      <c r="N141" s="28"/>
      <c r="O141" s="27"/>
      <c r="P141" s="27"/>
      <c r="S141" s="88">
        <f t="shared" si="58"/>
        <v>117</v>
      </c>
      <c r="T141" s="192">
        <f t="shared" si="45"/>
        <v>0</v>
      </c>
      <c r="U141" s="22" t="e">
        <f t="shared" ca="1" si="46"/>
        <v>#DIV/0!</v>
      </c>
      <c r="V141" s="22" t="e">
        <f t="shared" ca="1" si="47"/>
        <v>#DIV/0!</v>
      </c>
      <c r="W141" s="22" t="e">
        <f t="shared" ca="1" si="48"/>
        <v>#DIV/0!</v>
      </c>
      <c r="X141" s="22" t="e">
        <f t="shared" ca="1" si="49"/>
        <v>#DIV/0!</v>
      </c>
      <c r="Y141" s="22" t="e">
        <f t="shared" ca="1" si="50"/>
        <v>#DIV/0!</v>
      </c>
      <c r="Z141" s="22" t="e">
        <f t="shared" ca="1" si="51"/>
        <v>#DIV/0!</v>
      </c>
      <c r="AA141" s="22" t="e">
        <f t="shared" ca="1" si="52"/>
        <v>#DIV/0!</v>
      </c>
      <c r="AB141" s="22" t="e">
        <f t="shared" ca="1" si="53"/>
        <v>#DIV/0!</v>
      </c>
      <c r="AC141" s="22" t="e">
        <f t="shared" ca="1" si="54"/>
        <v>#DIV/0!</v>
      </c>
      <c r="AD141" s="22" t="e">
        <f t="shared" ca="1" si="55"/>
        <v>#DIV/0!</v>
      </c>
      <c r="AE141" s="88">
        <f t="shared" si="59"/>
        <v>117</v>
      </c>
      <c r="AF141" s="192">
        <f t="shared" si="56"/>
        <v>0</v>
      </c>
      <c r="AG141" s="22" t="e">
        <f t="shared" si="60"/>
        <v>#DIV/0!</v>
      </c>
      <c r="AH141" s="22" t="e">
        <f t="shared" si="61"/>
        <v>#DIV/0!</v>
      </c>
      <c r="AI141" s="22" t="e">
        <f t="shared" si="62"/>
        <v>#DIV/0!</v>
      </c>
      <c r="AJ141" s="22" t="e">
        <f t="shared" si="63"/>
        <v>#DIV/0!</v>
      </c>
      <c r="AK141" s="22" t="e">
        <f t="shared" si="64"/>
        <v>#DIV/0!</v>
      </c>
      <c r="AL141" s="22" t="e">
        <f t="shared" si="65"/>
        <v>#DIV/0!</v>
      </c>
      <c r="AM141" s="22" t="e">
        <f t="shared" si="66"/>
        <v>#DIV/0!</v>
      </c>
      <c r="AN141" s="22" t="e">
        <f t="shared" si="67"/>
        <v>#DIV/0!</v>
      </c>
      <c r="AO141" s="22" t="e">
        <f t="shared" si="68"/>
        <v>#DIV/0!</v>
      </c>
      <c r="AP141" s="22" t="e">
        <f t="shared" si="69"/>
        <v>#DIV/0!</v>
      </c>
    </row>
    <row r="142" spans="2:42" x14ac:dyDescent="0.25">
      <c r="G142" s="88">
        <f t="shared" si="57"/>
        <v>118</v>
      </c>
      <c r="H142" s="135"/>
      <c r="I142" s="10"/>
      <c r="J142" s="10"/>
      <c r="K142" s="10"/>
      <c r="L142" s="10"/>
      <c r="M142" s="28"/>
      <c r="N142" s="28"/>
      <c r="O142" s="27"/>
      <c r="P142" s="27"/>
      <c r="S142" s="88">
        <f t="shared" si="58"/>
        <v>118</v>
      </c>
      <c r="T142" s="192">
        <f t="shared" si="45"/>
        <v>0</v>
      </c>
      <c r="U142" s="22" t="e">
        <f t="shared" ca="1" si="46"/>
        <v>#DIV/0!</v>
      </c>
      <c r="V142" s="22" t="e">
        <f t="shared" ca="1" si="47"/>
        <v>#DIV/0!</v>
      </c>
      <c r="W142" s="22" t="e">
        <f t="shared" ca="1" si="48"/>
        <v>#DIV/0!</v>
      </c>
      <c r="X142" s="22" t="e">
        <f t="shared" ca="1" si="49"/>
        <v>#DIV/0!</v>
      </c>
      <c r="Y142" s="22" t="e">
        <f t="shared" ca="1" si="50"/>
        <v>#DIV/0!</v>
      </c>
      <c r="Z142" s="22" t="e">
        <f t="shared" ca="1" si="51"/>
        <v>#DIV/0!</v>
      </c>
      <c r="AA142" s="22" t="e">
        <f t="shared" ca="1" si="52"/>
        <v>#DIV/0!</v>
      </c>
      <c r="AB142" s="22" t="e">
        <f t="shared" ca="1" si="53"/>
        <v>#DIV/0!</v>
      </c>
      <c r="AC142" s="22" t="e">
        <f t="shared" ca="1" si="54"/>
        <v>#DIV/0!</v>
      </c>
      <c r="AD142" s="22" t="e">
        <f t="shared" ca="1" si="55"/>
        <v>#DIV/0!</v>
      </c>
      <c r="AE142" s="88">
        <f t="shared" si="59"/>
        <v>118</v>
      </c>
      <c r="AF142" s="192">
        <f t="shared" si="56"/>
        <v>0</v>
      </c>
      <c r="AG142" s="22" t="e">
        <f t="shared" si="60"/>
        <v>#DIV/0!</v>
      </c>
      <c r="AH142" s="22" t="e">
        <f t="shared" si="61"/>
        <v>#DIV/0!</v>
      </c>
      <c r="AI142" s="22" t="e">
        <f t="shared" si="62"/>
        <v>#DIV/0!</v>
      </c>
      <c r="AJ142" s="22" t="e">
        <f t="shared" si="63"/>
        <v>#DIV/0!</v>
      </c>
      <c r="AK142" s="22" t="e">
        <f t="shared" si="64"/>
        <v>#DIV/0!</v>
      </c>
      <c r="AL142" s="22" t="e">
        <f t="shared" si="65"/>
        <v>#DIV/0!</v>
      </c>
      <c r="AM142" s="22" t="e">
        <f t="shared" si="66"/>
        <v>#DIV/0!</v>
      </c>
      <c r="AN142" s="22" t="e">
        <f t="shared" si="67"/>
        <v>#DIV/0!</v>
      </c>
      <c r="AO142" s="22" t="e">
        <f t="shared" si="68"/>
        <v>#DIV/0!</v>
      </c>
      <c r="AP142" s="22" t="e">
        <f t="shared" si="69"/>
        <v>#DIV/0!</v>
      </c>
    </row>
    <row r="143" spans="2:42" x14ac:dyDescent="0.25">
      <c r="G143" s="88">
        <f t="shared" si="57"/>
        <v>119</v>
      </c>
      <c r="H143" s="135"/>
      <c r="I143" s="10"/>
      <c r="J143" s="10"/>
      <c r="K143" s="10"/>
      <c r="L143" s="10"/>
      <c r="M143" s="28"/>
      <c r="N143" s="28"/>
      <c r="O143" s="27"/>
      <c r="P143" s="27"/>
      <c r="S143" s="88">
        <f t="shared" si="58"/>
        <v>119</v>
      </c>
      <c r="T143" s="192">
        <f t="shared" si="45"/>
        <v>0</v>
      </c>
      <c r="U143" s="22" t="e">
        <f t="shared" ca="1" si="46"/>
        <v>#DIV/0!</v>
      </c>
      <c r="V143" s="22" t="e">
        <f t="shared" ca="1" si="47"/>
        <v>#DIV/0!</v>
      </c>
      <c r="W143" s="22" t="e">
        <f t="shared" ca="1" si="48"/>
        <v>#DIV/0!</v>
      </c>
      <c r="X143" s="22" t="e">
        <f t="shared" ca="1" si="49"/>
        <v>#DIV/0!</v>
      </c>
      <c r="Y143" s="22" t="e">
        <f t="shared" ca="1" si="50"/>
        <v>#DIV/0!</v>
      </c>
      <c r="Z143" s="22" t="e">
        <f t="shared" ca="1" si="51"/>
        <v>#DIV/0!</v>
      </c>
      <c r="AA143" s="22" t="e">
        <f t="shared" ca="1" si="52"/>
        <v>#DIV/0!</v>
      </c>
      <c r="AB143" s="22" t="e">
        <f t="shared" ca="1" si="53"/>
        <v>#DIV/0!</v>
      </c>
      <c r="AC143" s="22" t="e">
        <f t="shared" ca="1" si="54"/>
        <v>#DIV/0!</v>
      </c>
      <c r="AD143" s="22" t="e">
        <f t="shared" ca="1" si="55"/>
        <v>#DIV/0!</v>
      </c>
      <c r="AE143" s="88">
        <f t="shared" si="59"/>
        <v>119</v>
      </c>
      <c r="AF143" s="192">
        <f t="shared" si="56"/>
        <v>0</v>
      </c>
      <c r="AG143" s="22" t="e">
        <f t="shared" si="60"/>
        <v>#DIV/0!</v>
      </c>
      <c r="AH143" s="22" t="e">
        <f t="shared" si="61"/>
        <v>#DIV/0!</v>
      </c>
      <c r="AI143" s="22" t="e">
        <f t="shared" si="62"/>
        <v>#DIV/0!</v>
      </c>
      <c r="AJ143" s="22" t="e">
        <f t="shared" si="63"/>
        <v>#DIV/0!</v>
      </c>
      <c r="AK143" s="22" t="e">
        <f t="shared" si="64"/>
        <v>#DIV/0!</v>
      </c>
      <c r="AL143" s="22" t="e">
        <f t="shared" si="65"/>
        <v>#DIV/0!</v>
      </c>
      <c r="AM143" s="22" t="e">
        <f t="shared" si="66"/>
        <v>#DIV/0!</v>
      </c>
      <c r="AN143" s="22" t="e">
        <f t="shared" si="67"/>
        <v>#DIV/0!</v>
      </c>
      <c r="AO143" s="22" t="e">
        <f t="shared" si="68"/>
        <v>#DIV/0!</v>
      </c>
      <c r="AP143" s="22" t="e">
        <f t="shared" si="69"/>
        <v>#DIV/0!</v>
      </c>
    </row>
    <row r="144" spans="2:42" x14ac:dyDescent="0.25">
      <c r="G144" s="88">
        <f t="shared" si="57"/>
        <v>120</v>
      </c>
      <c r="H144" s="135"/>
      <c r="I144" s="10"/>
      <c r="J144" s="10"/>
      <c r="K144" s="10"/>
      <c r="L144" s="10"/>
      <c r="M144" s="28"/>
      <c r="N144" s="28"/>
      <c r="O144" s="27"/>
      <c r="P144" s="27"/>
      <c r="S144" s="88">
        <f t="shared" si="58"/>
        <v>120</v>
      </c>
      <c r="T144" s="192">
        <f t="shared" si="45"/>
        <v>0</v>
      </c>
      <c r="U144" s="22" t="e">
        <f t="shared" ca="1" si="46"/>
        <v>#DIV/0!</v>
      </c>
      <c r="V144" s="22" t="e">
        <f t="shared" ca="1" si="47"/>
        <v>#DIV/0!</v>
      </c>
      <c r="W144" s="22" t="e">
        <f t="shared" ca="1" si="48"/>
        <v>#DIV/0!</v>
      </c>
      <c r="X144" s="22" t="e">
        <f t="shared" ca="1" si="49"/>
        <v>#DIV/0!</v>
      </c>
      <c r="Y144" s="22" t="e">
        <f t="shared" ca="1" si="50"/>
        <v>#DIV/0!</v>
      </c>
      <c r="Z144" s="22" t="e">
        <f t="shared" ca="1" si="51"/>
        <v>#DIV/0!</v>
      </c>
      <c r="AA144" s="22" t="e">
        <f t="shared" ca="1" si="52"/>
        <v>#DIV/0!</v>
      </c>
      <c r="AB144" s="22" t="e">
        <f t="shared" ca="1" si="53"/>
        <v>#DIV/0!</v>
      </c>
      <c r="AC144" s="22" t="e">
        <f t="shared" ca="1" si="54"/>
        <v>#DIV/0!</v>
      </c>
      <c r="AD144" s="22" t="e">
        <f t="shared" ca="1" si="55"/>
        <v>#DIV/0!</v>
      </c>
      <c r="AE144" s="88">
        <f t="shared" si="59"/>
        <v>120</v>
      </c>
      <c r="AF144" s="192">
        <f t="shared" si="56"/>
        <v>0</v>
      </c>
      <c r="AG144" s="22" t="e">
        <f t="shared" si="60"/>
        <v>#DIV/0!</v>
      </c>
      <c r="AH144" s="22" t="e">
        <f t="shared" si="61"/>
        <v>#DIV/0!</v>
      </c>
      <c r="AI144" s="22" t="e">
        <f t="shared" si="62"/>
        <v>#DIV/0!</v>
      </c>
      <c r="AJ144" s="22" t="e">
        <f t="shared" si="63"/>
        <v>#DIV/0!</v>
      </c>
      <c r="AK144" s="22" t="e">
        <f t="shared" si="64"/>
        <v>#DIV/0!</v>
      </c>
      <c r="AL144" s="22" t="e">
        <f t="shared" si="65"/>
        <v>#DIV/0!</v>
      </c>
      <c r="AM144" s="22" t="e">
        <f t="shared" si="66"/>
        <v>#DIV/0!</v>
      </c>
      <c r="AN144" s="22" t="e">
        <f t="shared" si="67"/>
        <v>#DIV/0!</v>
      </c>
      <c r="AO144" s="22" t="e">
        <f t="shared" si="68"/>
        <v>#DIV/0!</v>
      </c>
      <c r="AP144" s="22" t="e">
        <f t="shared" si="69"/>
        <v>#DIV/0!</v>
      </c>
    </row>
    <row r="145" spans="7:42" x14ac:dyDescent="0.25">
      <c r="G145" s="88">
        <f t="shared" si="57"/>
        <v>121</v>
      </c>
      <c r="H145" s="135"/>
      <c r="I145" s="10"/>
      <c r="J145" s="10"/>
      <c r="K145" s="10"/>
      <c r="L145" s="10"/>
      <c r="M145" s="28"/>
      <c r="N145" s="28"/>
      <c r="O145" s="27"/>
      <c r="P145" s="27"/>
      <c r="S145" s="88">
        <f t="shared" si="58"/>
        <v>121</v>
      </c>
      <c r="T145" s="192">
        <f t="shared" si="45"/>
        <v>0</v>
      </c>
      <c r="U145" s="22" t="e">
        <f t="shared" ca="1" si="46"/>
        <v>#DIV/0!</v>
      </c>
      <c r="V145" s="22" t="e">
        <f t="shared" ca="1" si="47"/>
        <v>#DIV/0!</v>
      </c>
      <c r="W145" s="22" t="e">
        <f t="shared" ca="1" si="48"/>
        <v>#DIV/0!</v>
      </c>
      <c r="X145" s="22" t="e">
        <f t="shared" ca="1" si="49"/>
        <v>#DIV/0!</v>
      </c>
      <c r="Y145" s="22" t="e">
        <f t="shared" ca="1" si="50"/>
        <v>#DIV/0!</v>
      </c>
      <c r="Z145" s="22" t="e">
        <f t="shared" ca="1" si="51"/>
        <v>#DIV/0!</v>
      </c>
      <c r="AA145" s="22" t="e">
        <f t="shared" ca="1" si="52"/>
        <v>#DIV/0!</v>
      </c>
      <c r="AB145" s="22" t="e">
        <f t="shared" ca="1" si="53"/>
        <v>#DIV/0!</v>
      </c>
      <c r="AC145" s="22" t="e">
        <f t="shared" ca="1" si="54"/>
        <v>#DIV/0!</v>
      </c>
      <c r="AD145" s="22" t="e">
        <f t="shared" ca="1" si="55"/>
        <v>#DIV/0!</v>
      </c>
      <c r="AE145" s="88">
        <f t="shared" si="59"/>
        <v>121</v>
      </c>
      <c r="AF145" s="192">
        <f t="shared" si="56"/>
        <v>0</v>
      </c>
      <c r="AG145" s="22" t="e">
        <f t="shared" si="60"/>
        <v>#DIV/0!</v>
      </c>
      <c r="AH145" s="22" t="e">
        <f t="shared" si="61"/>
        <v>#DIV/0!</v>
      </c>
      <c r="AI145" s="22" t="e">
        <f t="shared" si="62"/>
        <v>#DIV/0!</v>
      </c>
      <c r="AJ145" s="22" t="e">
        <f t="shared" si="63"/>
        <v>#DIV/0!</v>
      </c>
      <c r="AK145" s="22" t="e">
        <f t="shared" si="64"/>
        <v>#DIV/0!</v>
      </c>
      <c r="AL145" s="22" t="e">
        <f t="shared" si="65"/>
        <v>#DIV/0!</v>
      </c>
      <c r="AM145" s="22" t="e">
        <f t="shared" si="66"/>
        <v>#DIV/0!</v>
      </c>
      <c r="AN145" s="22" t="e">
        <f t="shared" si="67"/>
        <v>#DIV/0!</v>
      </c>
      <c r="AO145" s="22" t="e">
        <f t="shared" si="68"/>
        <v>#DIV/0!</v>
      </c>
      <c r="AP145" s="22" t="e">
        <f t="shared" si="69"/>
        <v>#DIV/0!</v>
      </c>
    </row>
    <row r="146" spans="7:42" x14ac:dyDescent="0.25">
      <c r="G146" s="88">
        <f t="shared" si="57"/>
        <v>122</v>
      </c>
      <c r="H146" s="135"/>
      <c r="I146" s="10"/>
      <c r="J146" s="10"/>
      <c r="K146" s="10"/>
      <c r="L146" s="10"/>
      <c r="M146" s="28"/>
      <c r="N146" s="28"/>
      <c r="O146" s="27"/>
      <c r="P146" s="27"/>
      <c r="S146" s="88">
        <f t="shared" si="58"/>
        <v>122</v>
      </c>
      <c r="T146" s="192">
        <f t="shared" si="45"/>
        <v>0</v>
      </c>
      <c r="U146" s="22" t="e">
        <f t="shared" ca="1" si="46"/>
        <v>#DIV/0!</v>
      </c>
      <c r="V146" s="22" t="e">
        <f t="shared" ca="1" si="47"/>
        <v>#DIV/0!</v>
      </c>
      <c r="W146" s="22" t="e">
        <f t="shared" ca="1" si="48"/>
        <v>#DIV/0!</v>
      </c>
      <c r="X146" s="22" t="e">
        <f t="shared" ca="1" si="49"/>
        <v>#DIV/0!</v>
      </c>
      <c r="Y146" s="22" t="e">
        <f t="shared" ca="1" si="50"/>
        <v>#DIV/0!</v>
      </c>
      <c r="Z146" s="22" t="e">
        <f t="shared" ca="1" si="51"/>
        <v>#DIV/0!</v>
      </c>
      <c r="AA146" s="22" t="e">
        <f t="shared" ca="1" si="52"/>
        <v>#DIV/0!</v>
      </c>
      <c r="AB146" s="22" t="e">
        <f t="shared" ca="1" si="53"/>
        <v>#DIV/0!</v>
      </c>
      <c r="AC146" s="22" t="e">
        <f t="shared" ca="1" si="54"/>
        <v>#DIV/0!</v>
      </c>
      <c r="AD146" s="22" t="e">
        <f t="shared" ca="1" si="55"/>
        <v>#DIV/0!</v>
      </c>
      <c r="AE146" s="88">
        <f t="shared" si="59"/>
        <v>122</v>
      </c>
      <c r="AF146" s="192">
        <f t="shared" si="56"/>
        <v>0</v>
      </c>
      <c r="AG146" s="22" t="e">
        <f t="shared" si="60"/>
        <v>#DIV/0!</v>
      </c>
      <c r="AH146" s="22" t="e">
        <f t="shared" si="61"/>
        <v>#DIV/0!</v>
      </c>
      <c r="AI146" s="22" t="e">
        <f t="shared" si="62"/>
        <v>#DIV/0!</v>
      </c>
      <c r="AJ146" s="22" t="e">
        <f t="shared" si="63"/>
        <v>#DIV/0!</v>
      </c>
      <c r="AK146" s="22" t="e">
        <f t="shared" si="64"/>
        <v>#DIV/0!</v>
      </c>
      <c r="AL146" s="22" t="e">
        <f t="shared" si="65"/>
        <v>#DIV/0!</v>
      </c>
      <c r="AM146" s="22" t="e">
        <f t="shared" si="66"/>
        <v>#DIV/0!</v>
      </c>
      <c r="AN146" s="22" t="e">
        <f t="shared" si="67"/>
        <v>#DIV/0!</v>
      </c>
      <c r="AO146" s="22" t="e">
        <f t="shared" si="68"/>
        <v>#DIV/0!</v>
      </c>
      <c r="AP146" s="22" t="e">
        <f t="shared" si="69"/>
        <v>#DIV/0!</v>
      </c>
    </row>
    <row r="147" spans="7:42" x14ac:dyDescent="0.25">
      <c r="G147" s="88">
        <f t="shared" si="57"/>
        <v>123</v>
      </c>
      <c r="H147" s="135"/>
      <c r="I147" s="10"/>
      <c r="J147" s="10"/>
      <c r="K147" s="10"/>
      <c r="L147" s="10"/>
      <c r="M147" s="28"/>
      <c r="N147" s="28"/>
      <c r="O147" s="27"/>
      <c r="P147" s="27"/>
      <c r="S147" s="88">
        <f t="shared" si="58"/>
        <v>123</v>
      </c>
      <c r="T147" s="192">
        <f t="shared" si="45"/>
        <v>0</v>
      </c>
      <c r="U147" s="22" t="e">
        <f t="shared" ca="1" si="46"/>
        <v>#DIV/0!</v>
      </c>
      <c r="V147" s="22" t="e">
        <f t="shared" ca="1" si="47"/>
        <v>#DIV/0!</v>
      </c>
      <c r="W147" s="22" t="e">
        <f t="shared" ca="1" si="48"/>
        <v>#DIV/0!</v>
      </c>
      <c r="X147" s="22" t="e">
        <f t="shared" ca="1" si="49"/>
        <v>#DIV/0!</v>
      </c>
      <c r="Y147" s="22" t="e">
        <f t="shared" ca="1" si="50"/>
        <v>#DIV/0!</v>
      </c>
      <c r="Z147" s="22" t="e">
        <f t="shared" ca="1" si="51"/>
        <v>#DIV/0!</v>
      </c>
      <c r="AA147" s="22" t="e">
        <f t="shared" ca="1" si="52"/>
        <v>#DIV/0!</v>
      </c>
      <c r="AB147" s="22" t="e">
        <f t="shared" ca="1" si="53"/>
        <v>#DIV/0!</v>
      </c>
      <c r="AC147" s="22" t="e">
        <f t="shared" ca="1" si="54"/>
        <v>#DIV/0!</v>
      </c>
      <c r="AD147" s="22" t="e">
        <f t="shared" ca="1" si="55"/>
        <v>#DIV/0!</v>
      </c>
      <c r="AE147" s="88">
        <f t="shared" si="59"/>
        <v>123</v>
      </c>
      <c r="AF147" s="192">
        <f t="shared" si="56"/>
        <v>0</v>
      </c>
      <c r="AG147" s="22" t="e">
        <f t="shared" si="60"/>
        <v>#DIV/0!</v>
      </c>
      <c r="AH147" s="22" t="e">
        <f t="shared" si="61"/>
        <v>#DIV/0!</v>
      </c>
      <c r="AI147" s="22" t="e">
        <f t="shared" si="62"/>
        <v>#DIV/0!</v>
      </c>
      <c r="AJ147" s="22" t="e">
        <f t="shared" si="63"/>
        <v>#DIV/0!</v>
      </c>
      <c r="AK147" s="22" t="e">
        <f t="shared" si="64"/>
        <v>#DIV/0!</v>
      </c>
      <c r="AL147" s="22" t="e">
        <f t="shared" si="65"/>
        <v>#DIV/0!</v>
      </c>
      <c r="AM147" s="22" t="e">
        <f t="shared" si="66"/>
        <v>#DIV/0!</v>
      </c>
      <c r="AN147" s="22" t="e">
        <f t="shared" si="67"/>
        <v>#DIV/0!</v>
      </c>
      <c r="AO147" s="22" t="e">
        <f t="shared" si="68"/>
        <v>#DIV/0!</v>
      </c>
      <c r="AP147" s="22" t="e">
        <f t="shared" si="69"/>
        <v>#DIV/0!</v>
      </c>
    </row>
    <row r="148" spans="7:42" x14ac:dyDescent="0.25">
      <c r="G148" s="88">
        <f t="shared" si="57"/>
        <v>124</v>
      </c>
      <c r="H148" s="135"/>
      <c r="I148" s="10"/>
      <c r="J148" s="10"/>
      <c r="K148" s="10"/>
      <c r="L148" s="10"/>
      <c r="M148" s="28"/>
      <c r="N148" s="28"/>
      <c r="O148" s="27"/>
      <c r="P148" s="27"/>
      <c r="S148" s="88">
        <f t="shared" si="58"/>
        <v>124</v>
      </c>
      <c r="T148" s="192">
        <f t="shared" si="45"/>
        <v>0</v>
      </c>
      <c r="U148" s="22" t="e">
        <f t="shared" ca="1" si="46"/>
        <v>#DIV/0!</v>
      </c>
      <c r="V148" s="22" t="e">
        <f t="shared" ca="1" si="47"/>
        <v>#DIV/0!</v>
      </c>
      <c r="W148" s="22" t="e">
        <f t="shared" ca="1" si="48"/>
        <v>#DIV/0!</v>
      </c>
      <c r="X148" s="22" t="e">
        <f t="shared" ca="1" si="49"/>
        <v>#DIV/0!</v>
      </c>
      <c r="Y148" s="22" t="e">
        <f t="shared" ca="1" si="50"/>
        <v>#DIV/0!</v>
      </c>
      <c r="Z148" s="22" t="e">
        <f t="shared" ca="1" si="51"/>
        <v>#DIV/0!</v>
      </c>
      <c r="AA148" s="22" t="e">
        <f t="shared" ca="1" si="52"/>
        <v>#DIV/0!</v>
      </c>
      <c r="AB148" s="22" t="e">
        <f t="shared" ca="1" si="53"/>
        <v>#DIV/0!</v>
      </c>
      <c r="AC148" s="22" t="e">
        <f t="shared" ca="1" si="54"/>
        <v>#DIV/0!</v>
      </c>
      <c r="AD148" s="22" t="e">
        <f t="shared" ca="1" si="55"/>
        <v>#DIV/0!</v>
      </c>
      <c r="AE148" s="88">
        <f t="shared" si="59"/>
        <v>124</v>
      </c>
      <c r="AF148" s="192">
        <f t="shared" si="56"/>
        <v>0</v>
      </c>
      <c r="AG148" s="22" t="e">
        <f t="shared" si="60"/>
        <v>#DIV/0!</v>
      </c>
      <c r="AH148" s="22" t="e">
        <f t="shared" si="61"/>
        <v>#DIV/0!</v>
      </c>
      <c r="AI148" s="22" t="e">
        <f t="shared" si="62"/>
        <v>#DIV/0!</v>
      </c>
      <c r="AJ148" s="22" t="e">
        <f t="shared" si="63"/>
        <v>#DIV/0!</v>
      </c>
      <c r="AK148" s="22" t="e">
        <f t="shared" si="64"/>
        <v>#DIV/0!</v>
      </c>
      <c r="AL148" s="22" t="e">
        <f t="shared" si="65"/>
        <v>#DIV/0!</v>
      </c>
      <c r="AM148" s="22" t="e">
        <f t="shared" si="66"/>
        <v>#DIV/0!</v>
      </c>
      <c r="AN148" s="22" t="e">
        <f t="shared" si="67"/>
        <v>#DIV/0!</v>
      </c>
      <c r="AO148" s="22" t="e">
        <f t="shared" si="68"/>
        <v>#DIV/0!</v>
      </c>
      <c r="AP148" s="22" t="e">
        <f t="shared" si="69"/>
        <v>#DIV/0!</v>
      </c>
    </row>
    <row r="149" spans="7:42" x14ac:dyDescent="0.25">
      <c r="G149" s="88">
        <f t="shared" si="57"/>
        <v>125</v>
      </c>
      <c r="H149" s="135"/>
      <c r="I149" s="10"/>
      <c r="J149" s="10"/>
      <c r="K149" s="10"/>
      <c r="L149" s="10"/>
      <c r="M149" s="28"/>
      <c r="N149" s="28"/>
      <c r="O149" s="27"/>
      <c r="P149" s="27"/>
      <c r="S149" s="88">
        <f t="shared" si="58"/>
        <v>125</v>
      </c>
      <c r="T149" s="192">
        <f t="shared" si="45"/>
        <v>0</v>
      </c>
      <c r="U149" s="22" t="e">
        <f t="shared" ca="1" si="46"/>
        <v>#DIV/0!</v>
      </c>
      <c r="V149" s="22" t="e">
        <f t="shared" ca="1" si="47"/>
        <v>#DIV/0!</v>
      </c>
      <c r="W149" s="22" t="e">
        <f t="shared" ca="1" si="48"/>
        <v>#DIV/0!</v>
      </c>
      <c r="X149" s="22" t="e">
        <f t="shared" ca="1" si="49"/>
        <v>#DIV/0!</v>
      </c>
      <c r="Y149" s="22" t="e">
        <f t="shared" ca="1" si="50"/>
        <v>#DIV/0!</v>
      </c>
      <c r="Z149" s="22" t="e">
        <f t="shared" ca="1" si="51"/>
        <v>#DIV/0!</v>
      </c>
      <c r="AA149" s="22" t="e">
        <f t="shared" ca="1" si="52"/>
        <v>#DIV/0!</v>
      </c>
      <c r="AB149" s="22" t="e">
        <f t="shared" ca="1" si="53"/>
        <v>#DIV/0!</v>
      </c>
      <c r="AC149" s="22" t="e">
        <f t="shared" ca="1" si="54"/>
        <v>#DIV/0!</v>
      </c>
      <c r="AD149" s="22" t="e">
        <f t="shared" ca="1" si="55"/>
        <v>#DIV/0!</v>
      </c>
      <c r="AE149" s="88">
        <f t="shared" si="59"/>
        <v>125</v>
      </c>
      <c r="AF149" s="192">
        <f t="shared" si="56"/>
        <v>0</v>
      </c>
      <c r="AG149" s="22" t="e">
        <f t="shared" si="60"/>
        <v>#DIV/0!</v>
      </c>
      <c r="AH149" s="22" t="e">
        <f t="shared" si="61"/>
        <v>#DIV/0!</v>
      </c>
      <c r="AI149" s="22" t="e">
        <f t="shared" si="62"/>
        <v>#DIV/0!</v>
      </c>
      <c r="AJ149" s="22" t="e">
        <f t="shared" si="63"/>
        <v>#DIV/0!</v>
      </c>
      <c r="AK149" s="22" t="e">
        <f t="shared" si="64"/>
        <v>#DIV/0!</v>
      </c>
      <c r="AL149" s="22" t="e">
        <f t="shared" si="65"/>
        <v>#DIV/0!</v>
      </c>
      <c r="AM149" s="22" t="e">
        <f t="shared" si="66"/>
        <v>#DIV/0!</v>
      </c>
      <c r="AN149" s="22" t="e">
        <f t="shared" si="67"/>
        <v>#DIV/0!</v>
      </c>
      <c r="AO149" s="22" t="e">
        <f t="shared" si="68"/>
        <v>#DIV/0!</v>
      </c>
      <c r="AP149" s="22" t="e">
        <f t="shared" si="69"/>
        <v>#DIV/0!</v>
      </c>
    </row>
    <row r="150" spans="7:42" x14ac:dyDescent="0.25">
      <c r="G150" s="88">
        <f t="shared" si="57"/>
        <v>126</v>
      </c>
      <c r="H150" s="135"/>
      <c r="I150" s="10"/>
      <c r="J150" s="10"/>
      <c r="K150" s="10"/>
      <c r="L150" s="10"/>
      <c r="M150" s="28"/>
      <c r="N150" s="28"/>
      <c r="O150" s="27"/>
      <c r="P150" s="27"/>
      <c r="S150" s="88">
        <f t="shared" si="58"/>
        <v>126</v>
      </c>
      <c r="T150" s="192">
        <f t="shared" si="45"/>
        <v>0</v>
      </c>
      <c r="U150" s="22" t="e">
        <f t="shared" ca="1" si="46"/>
        <v>#DIV/0!</v>
      </c>
      <c r="V150" s="22" t="e">
        <f t="shared" ca="1" si="47"/>
        <v>#DIV/0!</v>
      </c>
      <c r="W150" s="22" t="e">
        <f t="shared" ca="1" si="48"/>
        <v>#DIV/0!</v>
      </c>
      <c r="X150" s="22" t="e">
        <f t="shared" ca="1" si="49"/>
        <v>#DIV/0!</v>
      </c>
      <c r="Y150" s="22" t="e">
        <f t="shared" ca="1" si="50"/>
        <v>#DIV/0!</v>
      </c>
      <c r="Z150" s="22" t="e">
        <f t="shared" ca="1" si="51"/>
        <v>#DIV/0!</v>
      </c>
      <c r="AA150" s="22" t="e">
        <f t="shared" ca="1" si="52"/>
        <v>#DIV/0!</v>
      </c>
      <c r="AB150" s="22" t="e">
        <f t="shared" ca="1" si="53"/>
        <v>#DIV/0!</v>
      </c>
      <c r="AC150" s="22" t="e">
        <f t="shared" ca="1" si="54"/>
        <v>#DIV/0!</v>
      </c>
      <c r="AD150" s="22" t="e">
        <f t="shared" ca="1" si="55"/>
        <v>#DIV/0!</v>
      </c>
      <c r="AE150" s="88">
        <f t="shared" si="59"/>
        <v>126</v>
      </c>
      <c r="AF150" s="192">
        <f t="shared" si="56"/>
        <v>0</v>
      </c>
      <c r="AG150" s="22" t="e">
        <f t="shared" si="60"/>
        <v>#DIV/0!</v>
      </c>
      <c r="AH150" s="22" t="e">
        <f t="shared" si="61"/>
        <v>#DIV/0!</v>
      </c>
      <c r="AI150" s="22" t="e">
        <f t="shared" si="62"/>
        <v>#DIV/0!</v>
      </c>
      <c r="AJ150" s="22" t="e">
        <f t="shared" si="63"/>
        <v>#DIV/0!</v>
      </c>
      <c r="AK150" s="22" t="e">
        <f t="shared" si="64"/>
        <v>#DIV/0!</v>
      </c>
      <c r="AL150" s="22" t="e">
        <f t="shared" si="65"/>
        <v>#DIV/0!</v>
      </c>
      <c r="AM150" s="22" t="e">
        <f t="shared" si="66"/>
        <v>#DIV/0!</v>
      </c>
      <c r="AN150" s="22" t="e">
        <f t="shared" si="67"/>
        <v>#DIV/0!</v>
      </c>
      <c r="AO150" s="22" t="e">
        <f t="shared" si="68"/>
        <v>#DIV/0!</v>
      </c>
      <c r="AP150" s="22" t="e">
        <f t="shared" si="69"/>
        <v>#DIV/0!</v>
      </c>
    </row>
    <row r="151" spans="7:42" x14ac:dyDescent="0.25">
      <c r="G151" s="88">
        <f t="shared" si="57"/>
        <v>127</v>
      </c>
      <c r="H151" s="135"/>
      <c r="I151" s="10"/>
      <c r="J151" s="10"/>
      <c r="K151" s="10"/>
      <c r="L151" s="10"/>
      <c r="M151" s="28"/>
      <c r="N151" s="28"/>
      <c r="O151" s="27"/>
      <c r="P151" s="27"/>
      <c r="S151" s="88">
        <f t="shared" si="58"/>
        <v>127</v>
      </c>
      <c r="T151" s="192">
        <f t="shared" si="45"/>
        <v>0</v>
      </c>
      <c r="U151" s="22" t="e">
        <f t="shared" ca="1" si="46"/>
        <v>#DIV/0!</v>
      </c>
      <c r="V151" s="22" t="e">
        <f t="shared" ca="1" si="47"/>
        <v>#DIV/0!</v>
      </c>
      <c r="W151" s="22" t="e">
        <f t="shared" ca="1" si="48"/>
        <v>#DIV/0!</v>
      </c>
      <c r="X151" s="22" t="e">
        <f t="shared" ca="1" si="49"/>
        <v>#DIV/0!</v>
      </c>
      <c r="Y151" s="22" t="e">
        <f t="shared" ca="1" si="50"/>
        <v>#DIV/0!</v>
      </c>
      <c r="Z151" s="22" t="e">
        <f t="shared" ca="1" si="51"/>
        <v>#DIV/0!</v>
      </c>
      <c r="AA151" s="22" t="e">
        <f t="shared" ca="1" si="52"/>
        <v>#DIV/0!</v>
      </c>
      <c r="AB151" s="22" t="e">
        <f t="shared" ca="1" si="53"/>
        <v>#DIV/0!</v>
      </c>
      <c r="AC151" s="22" t="e">
        <f t="shared" ca="1" si="54"/>
        <v>#DIV/0!</v>
      </c>
      <c r="AD151" s="22" t="e">
        <f t="shared" ca="1" si="55"/>
        <v>#DIV/0!</v>
      </c>
      <c r="AE151" s="88">
        <f t="shared" si="59"/>
        <v>127</v>
      </c>
      <c r="AF151" s="192">
        <f t="shared" si="56"/>
        <v>0</v>
      </c>
      <c r="AG151" s="22" t="e">
        <f t="shared" si="60"/>
        <v>#DIV/0!</v>
      </c>
      <c r="AH151" s="22" t="e">
        <f t="shared" si="61"/>
        <v>#DIV/0!</v>
      </c>
      <c r="AI151" s="22" t="e">
        <f t="shared" si="62"/>
        <v>#DIV/0!</v>
      </c>
      <c r="AJ151" s="22" t="e">
        <f t="shared" si="63"/>
        <v>#DIV/0!</v>
      </c>
      <c r="AK151" s="22" t="e">
        <f t="shared" si="64"/>
        <v>#DIV/0!</v>
      </c>
      <c r="AL151" s="22" t="e">
        <f t="shared" si="65"/>
        <v>#DIV/0!</v>
      </c>
      <c r="AM151" s="22" t="e">
        <f t="shared" si="66"/>
        <v>#DIV/0!</v>
      </c>
      <c r="AN151" s="22" t="e">
        <f t="shared" si="67"/>
        <v>#DIV/0!</v>
      </c>
      <c r="AO151" s="22" t="e">
        <f t="shared" si="68"/>
        <v>#DIV/0!</v>
      </c>
      <c r="AP151" s="22" t="e">
        <f t="shared" si="69"/>
        <v>#DIV/0!</v>
      </c>
    </row>
    <row r="152" spans="7:42" x14ac:dyDescent="0.25">
      <c r="G152" s="88">
        <f t="shared" si="57"/>
        <v>128</v>
      </c>
      <c r="H152" s="135"/>
      <c r="I152" s="10"/>
      <c r="J152" s="10"/>
      <c r="K152" s="10"/>
      <c r="L152" s="10"/>
      <c r="M152" s="28"/>
      <c r="N152" s="28"/>
      <c r="O152" s="27"/>
      <c r="P152" s="27"/>
      <c r="S152" s="88">
        <f t="shared" si="58"/>
        <v>128</v>
      </c>
      <c r="T152" s="192">
        <f t="shared" si="45"/>
        <v>0</v>
      </c>
      <c r="U152" s="22" t="e">
        <f t="shared" ca="1" si="46"/>
        <v>#DIV/0!</v>
      </c>
      <c r="V152" s="22" t="e">
        <f t="shared" ca="1" si="47"/>
        <v>#DIV/0!</v>
      </c>
      <c r="W152" s="22" t="e">
        <f t="shared" ca="1" si="48"/>
        <v>#DIV/0!</v>
      </c>
      <c r="X152" s="22" t="e">
        <f t="shared" ca="1" si="49"/>
        <v>#DIV/0!</v>
      </c>
      <c r="Y152" s="22" t="e">
        <f t="shared" ca="1" si="50"/>
        <v>#DIV/0!</v>
      </c>
      <c r="Z152" s="22" t="e">
        <f t="shared" ca="1" si="51"/>
        <v>#DIV/0!</v>
      </c>
      <c r="AA152" s="22" t="e">
        <f t="shared" ca="1" si="52"/>
        <v>#DIV/0!</v>
      </c>
      <c r="AB152" s="22" t="e">
        <f t="shared" ca="1" si="53"/>
        <v>#DIV/0!</v>
      </c>
      <c r="AC152" s="22" t="e">
        <f t="shared" ca="1" si="54"/>
        <v>#DIV/0!</v>
      </c>
      <c r="AD152" s="22" t="e">
        <f t="shared" ca="1" si="55"/>
        <v>#DIV/0!</v>
      </c>
      <c r="AE152" s="88">
        <f t="shared" si="59"/>
        <v>128</v>
      </c>
      <c r="AF152" s="192">
        <f t="shared" si="56"/>
        <v>0</v>
      </c>
      <c r="AG152" s="22" t="e">
        <f t="shared" si="60"/>
        <v>#DIV/0!</v>
      </c>
      <c r="AH152" s="22" t="e">
        <f t="shared" si="61"/>
        <v>#DIV/0!</v>
      </c>
      <c r="AI152" s="22" t="e">
        <f t="shared" si="62"/>
        <v>#DIV/0!</v>
      </c>
      <c r="AJ152" s="22" t="e">
        <f t="shared" si="63"/>
        <v>#DIV/0!</v>
      </c>
      <c r="AK152" s="22" t="e">
        <f t="shared" si="64"/>
        <v>#DIV/0!</v>
      </c>
      <c r="AL152" s="22" t="e">
        <f t="shared" si="65"/>
        <v>#DIV/0!</v>
      </c>
      <c r="AM152" s="22" t="e">
        <f t="shared" si="66"/>
        <v>#DIV/0!</v>
      </c>
      <c r="AN152" s="22" t="e">
        <f t="shared" si="67"/>
        <v>#DIV/0!</v>
      </c>
      <c r="AO152" s="22" t="e">
        <f t="shared" si="68"/>
        <v>#DIV/0!</v>
      </c>
      <c r="AP152" s="22" t="e">
        <f t="shared" si="69"/>
        <v>#DIV/0!</v>
      </c>
    </row>
    <row r="153" spans="7:42" x14ac:dyDescent="0.25">
      <c r="G153" s="88">
        <f t="shared" si="57"/>
        <v>129</v>
      </c>
      <c r="H153" s="135"/>
      <c r="I153" s="10"/>
      <c r="J153" s="10"/>
      <c r="K153" s="10"/>
      <c r="L153" s="10"/>
      <c r="M153" s="28"/>
      <c r="N153" s="28"/>
      <c r="O153" s="27"/>
      <c r="P153" s="27"/>
      <c r="S153" s="88">
        <f t="shared" si="58"/>
        <v>129</v>
      </c>
      <c r="T153" s="192">
        <f t="shared" ref="T153:T216" si="70">H153</f>
        <v>0</v>
      </c>
      <c r="U153" s="22" t="e">
        <f t="shared" ref="U153:U216" ca="1" si="71">IF($T$25:$T$568=gr_1,I$12,IF($T$25:$T$568=gr_2,I$13,IF($T$25:$T$568=gr_3,I$14,IF($T$25:$T$568=gr_4,I$15, IF($T$25:$T$568=gr_5,I$16)))))</f>
        <v>#DIV/0!</v>
      </c>
      <c r="V153" s="22" t="e">
        <f t="shared" ref="V153:V216" ca="1" si="72">IF($T$25:$T$568=gr_1,J$12,IF($T$25:$T$568=gr_2,J$13,IF($T$25:$T$568=gr_3,J$14,IF($T$25:$T$568=gr_4,J$15, IF($T$25:$T$568=gr_5,J$16)))))</f>
        <v>#DIV/0!</v>
      </c>
      <c r="W153" s="22" t="e">
        <f t="shared" ref="W153:W216" ca="1" si="73">IF($T$25:$T$568=gr_1,K$12,IF($T$25:$T$568=gr_2,K$13,IF($T$25:$T$568=gr_3,K$14,IF($T$25:$T$568=gr_4,K$15, IF($T$25:$T$568=gr_5,K$16)))))</f>
        <v>#DIV/0!</v>
      </c>
      <c r="X153" s="22" t="e">
        <f t="shared" ref="X153:X216" ca="1" si="74">IF($T$25:$T$568=gr_1,L$12,IF($T$25:$T$568=gr_2,L$13,IF($T$25:$T$568=gr_3,L$14,IF($T$25:$T$568=gr_4,L$15, IF($T$25:$T$568=gr_5,L$16)))))</f>
        <v>#DIV/0!</v>
      </c>
      <c r="Y153" s="22" t="e">
        <f t="shared" ref="Y153:Y216" ca="1" si="75">IF($T$25:$T$568=gr_1,M$12,IF($T$25:$T$568=gr_2,M$13,IF($T$25:$T$568=gr_3,M$14,IF($T$25:$T$568=gr_4,M$15, IF($T$25:$T$568=gr_5,M$16)))))</f>
        <v>#DIV/0!</v>
      </c>
      <c r="Z153" s="22" t="e">
        <f t="shared" ref="Z153:Z216" ca="1" si="76">IF($T$25:$T$568=gr_1,N$12,IF($T$25:$T$568=gr_2,N$13,IF($T$25:$T$568=gr_3,N$14,IF($T$25:$T$568=gr_4,N$15, IF($T$25:$T$568=gr_5,N$16)))))</f>
        <v>#DIV/0!</v>
      </c>
      <c r="AA153" s="22" t="e">
        <f t="shared" ref="AA153:AA216" ca="1" si="77">IF($T$25:$T$568=gr_1,O$12,IF($T$25:$T$568=gr_2,O$13,IF($T$25:$T$568=gr_3,O$14,IF($T$25:$T$568=gr_4,O$15, IF($T$25:$T$568=gr_5,O$16)))))</f>
        <v>#DIV/0!</v>
      </c>
      <c r="AB153" s="22" t="e">
        <f t="shared" ref="AB153:AB216" ca="1" si="78">IF($T$25:$T$568=gr_1,P$12,IF($T$25:$T$568=gr_2,P$13,IF($T$25:$T$568=gr_3,P$14,IF($T$25:$T$568=gr_4,P$15, IF($T$25:$T$568=gr_5,P$16)))))</f>
        <v>#DIV/0!</v>
      </c>
      <c r="AC153" s="22" t="e">
        <f t="shared" ref="AC153:AC216" ca="1" si="79">IF($T$25:$T$568=gr_1,Q$12,IF($T$25:$T$568=gr_2,Q$13,IF($T$25:$T$568=gr_3,Q$14,IF($T$25:$T$568=gr_4,Q$15, IF($T$25:$T$568=gr_5,Q$16)))))</f>
        <v>#DIV/0!</v>
      </c>
      <c r="AD153" s="22" t="e">
        <f t="shared" ref="AD153:AD216" ca="1" si="80">IF($T$25:$T$568=gr_1,R$12,IF($T$25:$T$568=gr_2,R$13,IF($T$25:$T$568=gr_3,R$14,IF($T$25:$T$568=gr_4,R$15, IF($T$25:$T$568=gr_5,R$16)))))</f>
        <v>#DIV/0!</v>
      </c>
      <c r="AE153" s="88">
        <f t="shared" si="59"/>
        <v>129</v>
      </c>
      <c r="AF153" s="192">
        <f t="shared" ref="AF153:AF216" si="81">H153</f>
        <v>0</v>
      </c>
      <c r="AG153" s="22" t="e">
        <f t="shared" si="60"/>
        <v>#DIV/0!</v>
      </c>
      <c r="AH153" s="22" t="e">
        <f t="shared" si="61"/>
        <v>#DIV/0!</v>
      </c>
      <c r="AI153" s="22" t="e">
        <f t="shared" si="62"/>
        <v>#DIV/0!</v>
      </c>
      <c r="AJ153" s="22" t="e">
        <f t="shared" si="63"/>
        <v>#DIV/0!</v>
      </c>
      <c r="AK153" s="22" t="e">
        <f t="shared" si="64"/>
        <v>#DIV/0!</v>
      </c>
      <c r="AL153" s="22" t="e">
        <f t="shared" si="65"/>
        <v>#DIV/0!</v>
      </c>
      <c r="AM153" s="22" t="e">
        <f t="shared" si="66"/>
        <v>#DIV/0!</v>
      </c>
      <c r="AN153" s="22" t="e">
        <f t="shared" si="67"/>
        <v>#DIV/0!</v>
      </c>
      <c r="AO153" s="22" t="e">
        <f t="shared" si="68"/>
        <v>#DIV/0!</v>
      </c>
      <c r="AP153" s="22" t="e">
        <f t="shared" si="69"/>
        <v>#DIV/0!</v>
      </c>
    </row>
    <row r="154" spans="7:42" x14ac:dyDescent="0.25">
      <c r="G154" s="88">
        <f t="shared" ref="G154:G217" si="82">G153+1</f>
        <v>130</v>
      </c>
      <c r="H154" s="135"/>
      <c r="I154" s="10"/>
      <c r="J154" s="10"/>
      <c r="K154" s="10"/>
      <c r="L154" s="10"/>
      <c r="M154" s="28"/>
      <c r="N154" s="28"/>
      <c r="O154" s="27"/>
      <c r="P154" s="27"/>
      <c r="S154" s="88">
        <f t="shared" ref="S154:S217" si="83">S153+1</f>
        <v>130</v>
      </c>
      <c r="T154" s="192">
        <f t="shared" si="70"/>
        <v>0</v>
      </c>
      <c r="U154" s="22" t="e">
        <f t="shared" ca="1" si="71"/>
        <v>#DIV/0!</v>
      </c>
      <c r="V154" s="22" t="e">
        <f t="shared" ca="1" si="72"/>
        <v>#DIV/0!</v>
      </c>
      <c r="W154" s="22" t="e">
        <f t="shared" ca="1" si="73"/>
        <v>#DIV/0!</v>
      </c>
      <c r="X154" s="22" t="e">
        <f t="shared" ca="1" si="74"/>
        <v>#DIV/0!</v>
      </c>
      <c r="Y154" s="22" t="e">
        <f t="shared" ca="1" si="75"/>
        <v>#DIV/0!</v>
      </c>
      <c r="Z154" s="22" t="e">
        <f t="shared" ca="1" si="76"/>
        <v>#DIV/0!</v>
      </c>
      <c r="AA154" s="22" t="e">
        <f t="shared" ca="1" si="77"/>
        <v>#DIV/0!</v>
      </c>
      <c r="AB154" s="22" t="e">
        <f t="shared" ca="1" si="78"/>
        <v>#DIV/0!</v>
      </c>
      <c r="AC154" s="22" t="e">
        <f t="shared" ca="1" si="79"/>
        <v>#DIV/0!</v>
      </c>
      <c r="AD154" s="22" t="e">
        <f t="shared" ca="1" si="80"/>
        <v>#DIV/0!</v>
      </c>
      <c r="AE154" s="88">
        <f t="shared" ref="AE154:AE217" si="84">AE153+1</f>
        <v>130</v>
      </c>
      <c r="AF154" s="192">
        <f t="shared" si="81"/>
        <v>0</v>
      </c>
      <c r="AG154" s="22" t="e">
        <f t="shared" ref="AG154:AG217" si="85">(I154-I$4)/I$7</f>
        <v>#DIV/0!</v>
      </c>
      <c r="AH154" s="22" t="e">
        <f t="shared" ref="AH154:AH217" si="86">(J154-J$4)/J$7</f>
        <v>#DIV/0!</v>
      </c>
      <c r="AI154" s="22" t="e">
        <f t="shared" ref="AI154:AI217" si="87">(K154-K$4)/K$7</f>
        <v>#DIV/0!</v>
      </c>
      <c r="AJ154" s="22" t="e">
        <f t="shared" ref="AJ154:AJ217" si="88">(L154-L$4)/L$7</f>
        <v>#DIV/0!</v>
      </c>
      <c r="AK154" s="22" t="e">
        <f t="shared" ref="AK154:AK217" si="89">(M154-M$4)/M$7</f>
        <v>#DIV/0!</v>
      </c>
      <c r="AL154" s="22" t="e">
        <f t="shared" ref="AL154:AL217" si="90">(N154-N$4)/N$7</f>
        <v>#DIV/0!</v>
      </c>
      <c r="AM154" s="22" t="e">
        <f t="shared" ref="AM154:AM217" si="91">(O154-O$4)/O$7</f>
        <v>#DIV/0!</v>
      </c>
      <c r="AN154" s="22" t="e">
        <f t="shared" ref="AN154:AN217" si="92">(P154-P$4)/P$7</f>
        <v>#DIV/0!</v>
      </c>
      <c r="AO154" s="22" t="e">
        <f t="shared" ref="AO154:AO217" si="93">(Q154-Q$4)/Q$7</f>
        <v>#DIV/0!</v>
      </c>
      <c r="AP154" s="22" t="e">
        <f t="shared" ref="AP154:AP217" si="94">(R154-R$4)/R$7</f>
        <v>#DIV/0!</v>
      </c>
    </row>
    <row r="155" spans="7:42" x14ac:dyDescent="0.25">
      <c r="G155" s="88">
        <f t="shared" si="82"/>
        <v>131</v>
      </c>
      <c r="H155" s="135"/>
      <c r="I155" s="10"/>
      <c r="J155" s="10"/>
      <c r="K155" s="10"/>
      <c r="L155" s="10"/>
      <c r="M155" s="28"/>
      <c r="N155" s="28"/>
      <c r="O155" s="27"/>
      <c r="P155" s="27"/>
      <c r="S155" s="88">
        <f t="shared" si="83"/>
        <v>131</v>
      </c>
      <c r="T155" s="192">
        <f t="shared" si="70"/>
        <v>0</v>
      </c>
      <c r="U155" s="22" t="e">
        <f t="shared" ca="1" si="71"/>
        <v>#DIV/0!</v>
      </c>
      <c r="V155" s="22" t="e">
        <f t="shared" ca="1" si="72"/>
        <v>#DIV/0!</v>
      </c>
      <c r="W155" s="22" t="e">
        <f t="shared" ca="1" si="73"/>
        <v>#DIV/0!</v>
      </c>
      <c r="X155" s="22" t="e">
        <f t="shared" ca="1" si="74"/>
        <v>#DIV/0!</v>
      </c>
      <c r="Y155" s="22" t="e">
        <f t="shared" ca="1" si="75"/>
        <v>#DIV/0!</v>
      </c>
      <c r="Z155" s="22" t="e">
        <f t="shared" ca="1" si="76"/>
        <v>#DIV/0!</v>
      </c>
      <c r="AA155" s="22" t="e">
        <f t="shared" ca="1" si="77"/>
        <v>#DIV/0!</v>
      </c>
      <c r="AB155" s="22" t="e">
        <f t="shared" ca="1" si="78"/>
        <v>#DIV/0!</v>
      </c>
      <c r="AC155" s="22" t="e">
        <f t="shared" ca="1" si="79"/>
        <v>#DIV/0!</v>
      </c>
      <c r="AD155" s="22" t="e">
        <f t="shared" ca="1" si="80"/>
        <v>#DIV/0!</v>
      </c>
      <c r="AE155" s="88">
        <f t="shared" si="84"/>
        <v>131</v>
      </c>
      <c r="AF155" s="192">
        <f t="shared" si="81"/>
        <v>0</v>
      </c>
      <c r="AG155" s="22" t="e">
        <f t="shared" si="85"/>
        <v>#DIV/0!</v>
      </c>
      <c r="AH155" s="22" t="e">
        <f t="shared" si="86"/>
        <v>#DIV/0!</v>
      </c>
      <c r="AI155" s="22" t="e">
        <f t="shared" si="87"/>
        <v>#DIV/0!</v>
      </c>
      <c r="AJ155" s="22" t="e">
        <f t="shared" si="88"/>
        <v>#DIV/0!</v>
      </c>
      <c r="AK155" s="22" t="e">
        <f t="shared" si="89"/>
        <v>#DIV/0!</v>
      </c>
      <c r="AL155" s="22" t="e">
        <f t="shared" si="90"/>
        <v>#DIV/0!</v>
      </c>
      <c r="AM155" s="22" t="e">
        <f t="shared" si="91"/>
        <v>#DIV/0!</v>
      </c>
      <c r="AN155" s="22" t="e">
        <f t="shared" si="92"/>
        <v>#DIV/0!</v>
      </c>
      <c r="AO155" s="22" t="e">
        <f t="shared" si="93"/>
        <v>#DIV/0!</v>
      </c>
      <c r="AP155" s="22" t="e">
        <f t="shared" si="94"/>
        <v>#DIV/0!</v>
      </c>
    </row>
    <row r="156" spans="7:42" x14ac:dyDescent="0.25">
      <c r="G156" s="88">
        <f t="shared" si="82"/>
        <v>132</v>
      </c>
      <c r="H156" s="135"/>
      <c r="I156" s="10"/>
      <c r="J156" s="10"/>
      <c r="K156" s="10"/>
      <c r="L156" s="10"/>
      <c r="M156" s="28"/>
      <c r="N156" s="28"/>
      <c r="O156" s="27"/>
      <c r="P156" s="27"/>
      <c r="S156" s="88">
        <f t="shared" si="83"/>
        <v>132</v>
      </c>
      <c r="T156" s="192">
        <f t="shared" si="70"/>
        <v>0</v>
      </c>
      <c r="U156" s="22" t="e">
        <f t="shared" ca="1" si="71"/>
        <v>#DIV/0!</v>
      </c>
      <c r="V156" s="22" t="e">
        <f t="shared" ca="1" si="72"/>
        <v>#DIV/0!</v>
      </c>
      <c r="W156" s="22" t="e">
        <f t="shared" ca="1" si="73"/>
        <v>#DIV/0!</v>
      </c>
      <c r="X156" s="22" t="e">
        <f t="shared" ca="1" si="74"/>
        <v>#DIV/0!</v>
      </c>
      <c r="Y156" s="22" t="e">
        <f t="shared" ca="1" si="75"/>
        <v>#DIV/0!</v>
      </c>
      <c r="Z156" s="22" t="e">
        <f t="shared" ca="1" si="76"/>
        <v>#DIV/0!</v>
      </c>
      <c r="AA156" s="22" t="e">
        <f t="shared" ca="1" si="77"/>
        <v>#DIV/0!</v>
      </c>
      <c r="AB156" s="22" t="e">
        <f t="shared" ca="1" si="78"/>
        <v>#DIV/0!</v>
      </c>
      <c r="AC156" s="22" t="e">
        <f t="shared" ca="1" si="79"/>
        <v>#DIV/0!</v>
      </c>
      <c r="AD156" s="22" t="e">
        <f t="shared" ca="1" si="80"/>
        <v>#DIV/0!</v>
      </c>
      <c r="AE156" s="88">
        <f t="shared" si="84"/>
        <v>132</v>
      </c>
      <c r="AF156" s="192">
        <f t="shared" si="81"/>
        <v>0</v>
      </c>
      <c r="AG156" s="22" t="e">
        <f t="shared" si="85"/>
        <v>#DIV/0!</v>
      </c>
      <c r="AH156" s="22" t="e">
        <f t="shared" si="86"/>
        <v>#DIV/0!</v>
      </c>
      <c r="AI156" s="22" t="e">
        <f t="shared" si="87"/>
        <v>#DIV/0!</v>
      </c>
      <c r="AJ156" s="22" t="e">
        <f t="shared" si="88"/>
        <v>#DIV/0!</v>
      </c>
      <c r="AK156" s="22" t="e">
        <f t="shared" si="89"/>
        <v>#DIV/0!</v>
      </c>
      <c r="AL156" s="22" t="e">
        <f t="shared" si="90"/>
        <v>#DIV/0!</v>
      </c>
      <c r="AM156" s="22" t="e">
        <f t="shared" si="91"/>
        <v>#DIV/0!</v>
      </c>
      <c r="AN156" s="22" t="e">
        <f t="shared" si="92"/>
        <v>#DIV/0!</v>
      </c>
      <c r="AO156" s="22" t="e">
        <f t="shared" si="93"/>
        <v>#DIV/0!</v>
      </c>
      <c r="AP156" s="22" t="e">
        <f t="shared" si="94"/>
        <v>#DIV/0!</v>
      </c>
    </row>
    <row r="157" spans="7:42" x14ac:dyDescent="0.25">
      <c r="G157" s="88">
        <f t="shared" si="82"/>
        <v>133</v>
      </c>
      <c r="H157" s="135"/>
      <c r="I157" s="10"/>
      <c r="J157" s="10"/>
      <c r="K157" s="10"/>
      <c r="L157" s="10"/>
      <c r="M157" s="28"/>
      <c r="N157" s="28"/>
      <c r="O157" s="27"/>
      <c r="P157" s="27"/>
      <c r="S157" s="88">
        <f t="shared" si="83"/>
        <v>133</v>
      </c>
      <c r="T157" s="192">
        <f t="shared" si="70"/>
        <v>0</v>
      </c>
      <c r="U157" s="22" t="e">
        <f t="shared" ca="1" si="71"/>
        <v>#DIV/0!</v>
      </c>
      <c r="V157" s="22" t="e">
        <f t="shared" ca="1" si="72"/>
        <v>#DIV/0!</v>
      </c>
      <c r="W157" s="22" t="e">
        <f t="shared" ca="1" si="73"/>
        <v>#DIV/0!</v>
      </c>
      <c r="X157" s="22" t="e">
        <f t="shared" ca="1" si="74"/>
        <v>#DIV/0!</v>
      </c>
      <c r="Y157" s="22" t="e">
        <f t="shared" ca="1" si="75"/>
        <v>#DIV/0!</v>
      </c>
      <c r="Z157" s="22" t="e">
        <f t="shared" ca="1" si="76"/>
        <v>#DIV/0!</v>
      </c>
      <c r="AA157" s="22" t="e">
        <f t="shared" ca="1" si="77"/>
        <v>#DIV/0!</v>
      </c>
      <c r="AB157" s="22" t="e">
        <f t="shared" ca="1" si="78"/>
        <v>#DIV/0!</v>
      </c>
      <c r="AC157" s="22" t="e">
        <f t="shared" ca="1" si="79"/>
        <v>#DIV/0!</v>
      </c>
      <c r="AD157" s="22" t="e">
        <f t="shared" ca="1" si="80"/>
        <v>#DIV/0!</v>
      </c>
      <c r="AE157" s="88">
        <f t="shared" si="84"/>
        <v>133</v>
      </c>
      <c r="AF157" s="192">
        <f t="shared" si="81"/>
        <v>0</v>
      </c>
      <c r="AG157" s="22" t="e">
        <f t="shared" si="85"/>
        <v>#DIV/0!</v>
      </c>
      <c r="AH157" s="22" t="e">
        <f t="shared" si="86"/>
        <v>#DIV/0!</v>
      </c>
      <c r="AI157" s="22" t="e">
        <f t="shared" si="87"/>
        <v>#DIV/0!</v>
      </c>
      <c r="AJ157" s="22" t="e">
        <f t="shared" si="88"/>
        <v>#DIV/0!</v>
      </c>
      <c r="AK157" s="22" t="e">
        <f t="shared" si="89"/>
        <v>#DIV/0!</v>
      </c>
      <c r="AL157" s="22" t="e">
        <f t="shared" si="90"/>
        <v>#DIV/0!</v>
      </c>
      <c r="AM157" s="22" t="e">
        <f t="shared" si="91"/>
        <v>#DIV/0!</v>
      </c>
      <c r="AN157" s="22" t="e">
        <f t="shared" si="92"/>
        <v>#DIV/0!</v>
      </c>
      <c r="AO157" s="22" t="e">
        <f t="shared" si="93"/>
        <v>#DIV/0!</v>
      </c>
      <c r="AP157" s="22" t="e">
        <f t="shared" si="94"/>
        <v>#DIV/0!</v>
      </c>
    </row>
    <row r="158" spans="7:42" x14ac:dyDescent="0.25">
      <c r="G158" s="88">
        <f t="shared" si="82"/>
        <v>134</v>
      </c>
      <c r="H158" s="135"/>
      <c r="I158" s="10"/>
      <c r="J158" s="10"/>
      <c r="K158" s="10"/>
      <c r="L158" s="10"/>
      <c r="M158" s="28"/>
      <c r="N158" s="28"/>
      <c r="O158" s="27"/>
      <c r="P158" s="27"/>
      <c r="S158" s="88">
        <f t="shared" si="83"/>
        <v>134</v>
      </c>
      <c r="T158" s="192">
        <f t="shared" si="70"/>
        <v>0</v>
      </c>
      <c r="U158" s="22" t="e">
        <f t="shared" ca="1" si="71"/>
        <v>#DIV/0!</v>
      </c>
      <c r="V158" s="22" t="e">
        <f t="shared" ca="1" si="72"/>
        <v>#DIV/0!</v>
      </c>
      <c r="W158" s="22" t="e">
        <f t="shared" ca="1" si="73"/>
        <v>#DIV/0!</v>
      </c>
      <c r="X158" s="22" t="e">
        <f t="shared" ca="1" si="74"/>
        <v>#DIV/0!</v>
      </c>
      <c r="Y158" s="22" t="e">
        <f t="shared" ca="1" si="75"/>
        <v>#DIV/0!</v>
      </c>
      <c r="Z158" s="22" t="e">
        <f t="shared" ca="1" si="76"/>
        <v>#DIV/0!</v>
      </c>
      <c r="AA158" s="22" t="e">
        <f t="shared" ca="1" si="77"/>
        <v>#DIV/0!</v>
      </c>
      <c r="AB158" s="22" t="e">
        <f t="shared" ca="1" si="78"/>
        <v>#DIV/0!</v>
      </c>
      <c r="AC158" s="22" t="e">
        <f t="shared" ca="1" si="79"/>
        <v>#DIV/0!</v>
      </c>
      <c r="AD158" s="22" t="e">
        <f t="shared" ca="1" si="80"/>
        <v>#DIV/0!</v>
      </c>
      <c r="AE158" s="88">
        <f t="shared" si="84"/>
        <v>134</v>
      </c>
      <c r="AF158" s="192">
        <f t="shared" si="81"/>
        <v>0</v>
      </c>
      <c r="AG158" s="22" t="e">
        <f t="shared" si="85"/>
        <v>#DIV/0!</v>
      </c>
      <c r="AH158" s="22" t="e">
        <f t="shared" si="86"/>
        <v>#DIV/0!</v>
      </c>
      <c r="AI158" s="22" t="e">
        <f t="shared" si="87"/>
        <v>#DIV/0!</v>
      </c>
      <c r="AJ158" s="22" t="e">
        <f t="shared" si="88"/>
        <v>#DIV/0!</v>
      </c>
      <c r="AK158" s="22" t="e">
        <f t="shared" si="89"/>
        <v>#DIV/0!</v>
      </c>
      <c r="AL158" s="22" t="e">
        <f t="shared" si="90"/>
        <v>#DIV/0!</v>
      </c>
      <c r="AM158" s="22" t="e">
        <f t="shared" si="91"/>
        <v>#DIV/0!</v>
      </c>
      <c r="AN158" s="22" t="e">
        <f t="shared" si="92"/>
        <v>#DIV/0!</v>
      </c>
      <c r="AO158" s="22" t="e">
        <f t="shared" si="93"/>
        <v>#DIV/0!</v>
      </c>
      <c r="AP158" s="22" t="e">
        <f t="shared" si="94"/>
        <v>#DIV/0!</v>
      </c>
    </row>
    <row r="159" spans="7:42" x14ac:dyDescent="0.25">
      <c r="G159" s="88">
        <f t="shared" si="82"/>
        <v>135</v>
      </c>
      <c r="H159" s="135"/>
      <c r="I159" s="10"/>
      <c r="J159" s="10"/>
      <c r="K159" s="10"/>
      <c r="L159" s="10"/>
      <c r="M159" s="28"/>
      <c r="N159" s="28"/>
      <c r="O159" s="27"/>
      <c r="P159" s="27"/>
      <c r="S159" s="88">
        <f t="shared" si="83"/>
        <v>135</v>
      </c>
      <c r="T159" s="192">
        <f t="shared" si="70"/>
        <v>0</v>
      </c>
      <c r="U159" s="22" t="e">
        <f t="shared" ca="1" si="71"/>
        <v>#DIV/0!</v>
      </c>
      <c r="V159" s="22" t="e">
        <f t="shared" ca="1" si="72"/>
        <v>#DIV/0!</v>
      </c>
      <c r="W159" s="22" t="e">
        <f t="shared" ca="1" si="73"/>
        <v>#DIV/0!</v>
      </c>
      <c r="X159" s="22" t="e">
        <f t="shared" ca="1" si="74"/>
        <v>#DIV/0!</v>
      </c>
      <c r="Y159" s="22" t="e">
        <f t="shared" ca="1" si="75"/>
        <v>#DIV/0!</v>
      </c>
      <c r="Z159" s="22" t="e">
        <f t="shared" ca="1" si="76"/>
        <v>#DIV/0!</v>
      </c>
      <c r="AA159" s="22" t="e">
        <f t="shared" ca="1" si="77"/>
        <v>#DIV/0!</v>
      </c>
      <c r="AB159" s="22" t="e">
        <f t="shared" ca="1" si="78"/>
        <v>#DIV/0!</v>
      </c>
      <c r="AC159" s="22" t="e">
        <f t="shared" ca="1" si="79"/>
        <v>#DIV/0!</v>
      </c>
      <c r="AD159" s="22" t="e">
        <f t="shared" ca="1" si="80"/>
        <v>#DIV/0!</v>
      </c>
      <c r="AE159" s="88">
        <f t="shared" si="84"/>
        <v>135</v>
      </c>
      <c r="AF159" s="192">
        <f t="shared" si="81"/>
        <v>0</v>
      </c>
      <c r="AG159" s="22" t="e">
        <f t="shared" si="85"/>
        <v>#DIV/0!</v>
      </c>
      <c r="AH159" s="22" t="e">
        <f t="shared" si="86"/>
        <v>#DIV/0!</v>
      </c>
      <c r="AI159" s="22" t="e">
        <f t="shared" si="87"/>
        <v>#DIV/0!</v>
      </c>
      <c r="AJ159" s="22" t="e">
        <f t="shared" si="88"/>
        <v>#DIV/0!</v>
      </c>
      <c r="AK159" s="22" t="e">
        <f t="shared" si="89"/>
        <v>#DIV/0!</v>
      </c>
      <c r="AL159" s="22" t="e">
        <f t="shared" si="90"/>
        <v>#DIV/0!</v>
      </c>
      <c r="AM159" s="22" t="e">
        <f t="shared" si="91"/>
        <v>#DIV/0!</v>
      </c>
      <c r="AN159" s="22" t="e">
        <f t="shared" si="92"/>
        <v>#DIV/0!</v>
      </c>
      <c r="AO159" s="22" t="e">
        <f t="shared" si="93"/>
        <v>#DIV/0!</v>
      </c>
      <c r="AP159" s="22" t="e">
        <f t="shared" si="94"/>
        <v>#DIV/0!</v>
      </c>
    </row>
    <row r="160" spans="7:42" x14ac:dyDescent="0.25">
      <c r="G160" s="88">
        <f t="shared" si="82"/>
        <v>136</v>
      </c>
      <c r="H160" s="135"/>
      <c r="I160" s="10"/>
      <c r="J160" s="10"/>
      <c r="K160" s="10"/>
      <c r="L160" s="10"/>
      <c r="M160" s="28"/>
      <c r="N160" s="28"/>
      <c r="O160" s="27"/>
      <c r="P160" s="27"/>
      <c r="S160" s="88">
        <f t="shared" si="83"/>
        <v>136</v>
      </c>
      <c r="T160" s="192">
        <f t="shared" si="70"/>
        <v>0</v>
      </c>
      <c r="U160" s="22" t="e">
        <f t="shared" ca="1" si="71"/>
        <v>#DIV/0!</v>
      </c>
      <c r="V160" s="22" t="e">
        <f t="shared" ca="1" si="72"/>
        <v>#DIV/0!</v>
      </c>
      <c r="W160" s="22" t="e">
        <f t="shared" ca="1" si="73"/>
        <v>#DIV/0!</v>
      </c>
      <c r="X160" s="22" t="e">
        <f t="shared" ca="1" si="74"/>
        <v>#DIV/0!</v>
      </c>
      <c r="Y160" s="22" t="e">
        <f t="shared" ca="1" si="75"/>
        <v>#DIV/0!</v>
      </c>
      <c r="Z160" s="22" t="e">
        <f t="shared" ca="1" si="76"/>
        <v>#DIV/0!</v>
      </c>
      <c r="AA160" s="22" t="e">
        <f t="shared" ca="1" si="77"/>
        <v>#DIV/0!</v>
      </c>
      <c r="AB160" s="22" t="e">
        <f t="shared" ca="1" si="78"/>
        <v>#DIV/0!</v>
      </c>
      <c r="AC160" s="22" t="e">
        <f t="shared" ca="1" si="79"/>
        <v>#DIV/0!</v>
      </c>
      <c r="AD160" s="22" t="e">
        <f t="shared" ca="1" si="80"/>
        <v>#DIV/0!</v>
      </c>
      <c r="AE160" s="88">
        <f t="shared" si="84"/>
        <v>136</v>
      </c>
      <c r="AF160" s="192">
        <f t="shared" si="81"/>
        <v>0</v>
      </c>
      <c r="AG160" s="22" t="e">
        <f t="shared" si="85"/>
        <v>#DIV/0!</v>
      </c>
      <c r="AH160" s="22" t="e">
        <f t="shared" si="86"/>
        <v>#DIV/0!</v>
      </c>
      <c r="AI160" s="22" t="e">
        <f t="shared" si="87"/>
        <v>#DIV/0!</v>
      </c>
      <c r="AJ160" s="22" t="e">
        <f t="shared" si="88"/>
        <v>#DIV/0!</v>
      </c>
      <c r="AK160" s="22" t="e">
        <f t="shared" si="89"/>
        <v>#DIV/0!</v>
      </c>
      <c r="AL160" s="22" t="e">
        <f t="shared" si="90"/>
        <v>#DIV/0!</v>
      </c>
      <c r="AM160" s="22" t="e">
        <f t="shared" si="91"/>
        <v>#DIV/0!</v>
      </c>
      <c r="AN160" s="22" t="e">
        <f t="shared" si="92"/>
        <v>#DIV/0!</v>
      </c>
      <c r="AO160" s="22" t="e">
        <f t="shared" si="93"/>
        <v>#DIV/0!</v>
      </c>
      <c r="AP160" s="22" t="e">
        <f t="shared" si="94"/>
        <v>#DIV/0!</v>
      </c>
    </row>
    <row r="161" spans="7:42" x14ac:dyDescent="0.25">
      <c r="G161" s="88">
        <f t="shared" si="82"/>
        <v>137</v>
      </c>
      <c r="H161" s="135"/>
      <c r="I161" s="10"/>
      <c r="J161" s="10"/>
      <c r="K161" s="10"/>
      <c r="L161" s="10"/>
      <c r="M161" s="28"/>
      <c r="N161" s="28"/>
      <c r="O161" s="27"/>
      <c r="P161" s="27"/>
      <c r="S161" s="88">
        <f t="shared" si="83"/>
        <v>137</v>
      </c>
      <c r="T161" s="192">
        <f t="shared" si="70"/>
        <v>0</v>
      </c>
      <c r="U161" s="22" t="e">
        <f t="shared" ca="1" si="71"/>
        <v>#DIV/0!</v>
      </c>
      <c r="V161" s="22" t="e">
        <f t="shared" ca="1" si="72"/>
        <v>#DIV/0!</v>
      </c>
      <c r="W161" s="22" t="e">
        <f t="shared" ca="1" si="73"/>
        <v>#DIV/0!</v>
      </c>
      <c r="X161" s="22" t="e">
        <f t="shared" ca="1" si="74"/>
        <v>#DIV/0!</v>
      </c>
      <c r="Y161" s="22" t="e">
        <f t="shared" ca="1" si="75"/>
        <v>#DIV/0!</v>
      </c>
      <c r="Z161" s="22" t="e">
        <f t="shared" ca="1" si="76"/>
        <v>#DIV/0!</v>
      </c>
      <c r="AA161" s="22" t="e">
        <f t="shared" ca="1" si="77"/>
        <v>#DIV/0!</v>
      </c>
      <c r="AB161" s="22" t="e">
        <f t="shared" ca="1" si="78"/>
        <v>#DIV/0!</v>
      </c>
      <c r="AC161" s="22" t="e">
        <f t="shared" ca="1" si="79"/>
        <v>#DIV/0!</v>
      </c>
      <c r="AD161" s="22" t="e">
        <f t="shared" ca="1" si="80"/>
        <v>#DIV/0!</v>
      </c>
      <c r="AE161" s="88">
        <f t="shared" si="84"/>
        <v>137</v>
      </c>
      <c r="AF161" s="192">
        <f t="shared" si="81"/>
        <v>0</v>
      </c>
      <c r="AG161" s="22" t="e">
        <f t="shared" si="85"/>
        <v>#DIV/0!</v>
      </c>
      <c r="AH161" s="22" t="e">
        <f t="shared" si="86"/>
        <v>#DIV/0!</v>
      </c>
      <c r="AI161" s="22" t="e">
        <f t="shared" si="87"/>
        <v>#DIV/0!</v>
      </c>
      <c r="AJ161" s="22" t="e">
        <f t="shared" si="88"/>
        <v>#DIV/0!</v>
      </c>
      <c r="AK161" s="22" t="e">
        <f t="shared" si="89"/>
        <v>#DIV/0!</v>
      </c>
      <c r="AL161" s="22" t="e">
        <f t="shared" si="90"/>
        <v>#DIV/0!</v>
      </c>
      <c r="AM161" s="22" t="e">
        <f t="shared" si="91"/>
        <v>#DIV/0!</v>
      </c>
      <c r="AN161" s="22" t="e">
        <f t="shared" si="92"/>
        <v>#DIV/0!</v>
      </c>
      <c r="AO161" s="22" t="e">
        <f t="shared" si="93"/>
        <v>#DIV/0!</v>
      </c>
      <c r="AP161" s="22" t="e">
        <f t="shared" si="94"/>
        <v>#DIV/0!</v>
      </c>
    </row>
    <row r="162" spans="7:42" x14ac:dyDescent="0.25">
      <c r="G162" s="88">
        <f t="shared" si="82"/>
        <v>138</v>
      </c>
      <c r="H162" s="135"/>
      <c r="I162" s="10"/>
      <c r="J162" s="10"/>
      <c r="K162" s="10"/>
      <c r="L162" s="10"/>
      <c r="M162" s="28"/>
      <c r="N162" s="28"/>
      <c r="O162" s="27"/>
      <c r="P162" s="27"/>
      <c r="S162" s="88">
        <f t="shared" si="83"/>
        <v>138</v>
      </c>
      <c r="T162" s="192">
        <f t="shared" si="70"/>
        <v>0</v>
      </c>
      <c r="U162" s="22" t="e">
        <f t="shared" ca="1" si="71"/>
        <v>#DIV/0!</v>
      </c>
      <c r="V162" s="22" t="e">
        <f t="shared" ca="1" si="72"/>
        <v>#DIV/0!</v>
      </c>
      <c r="W162" s="22" t="e">
        <f t="shared" ca="1" si="73"/>
        <v>#DIV/0!</v>
      </c>
      <c r="X162" s="22" t="e">
        <f t="shared" ca="1" si="74"/>
        <v>#DIV/0!</v>
      </c>
      <c r="Y162" s="22" t="e">
        <f t="shared" ca="1" si="75"/>
        <v>#DIV/0!</v>
      </c>
      <c r="Z162" s="22" t="e">
        <f t="shared" ca="1" si="76"/>
        <v>#DIV/0!</v>
      </c>
      <c r="AA162" s="22" t="e">
        <f t="shared" ca="1" si="77"/>
        <v>#DIV/0!</v>
      </c>
      <c r="AB162" s="22" t="e">
        <f t="shared" ca="1" si="78"/>
        <v>#DIV/0!</v>
      </c>
      <c r="AC162" s="22" t="e">
        <f t="shared" ca="1" si="79"/>
        <v>#DIV/0!</v>
      </c>
      <c r="AD162" s="22" t="e">
        <f t="shared" ca="1" si="80"/>
        <v>#DIV/0!</v>
      </c>
      <c r="AE162" s="88">
        <f t="shared" si="84"/>
        <v>138</v>
      </c>
      <c r="AF162" s="192">
        <f t="shared" si="81"/>
        <v>0</v>
      </c>
      <c r="AG162" s="22" t="e">
        <f t="shared" si="85"/>
        <v>#DIV/0!</v>
      </c>
      <c r="AH162" s="22" t="e">
        <f t="shared" si="86"/>
        <v>#DIV/0!</v>
      </c>
      <c r="AI162" s="22" t="e">
        <f t="shared" si="87"/>
        <v>#DIV/0!</v>
      </c>
      <c r="AJ162" s="22" t="e">
        <f t="shared" si="88"/>
        <v>#DIV/0!</v>
      </c>
      <c r="AK162" s="22" t="e">
        <f t="shared" si="89"/>
        <v>#DIV/0!</v>
      </c>
      <c r="AL162" s="22" t="e">
        <f t="shared" si="90"/>
        <v>#DIV/0!</v>
      </c>
      <c r="AM162" s="22" t="e">
        <f t="shared" si="91"/>
        <v>#DIV/0!</v>
      </c>
      <c r="AN162" s="22" t="e">
        <f t="shared" si="92"/>
        <v>#DIV/0!</v>
      </c>
      <c r="AO162" s="22" t="e">
        <f t="shared" si="93"/>
        <v>#DIV/0!</v>
      </c>
      <c r="AP162" s="22" t="e">
        <f t="shared" si="94"/>
        <v>#DIV/0!</v>
      </c>
    </row>
    <row r="163" spans="7:42" x14ac:dyDescent="0.25">
      <c r="G163" s="88">
        <f t="shared" si="82"/>
        <v>139</v>
      </c>
      <c r="H163" s="135"/>
      <c r="I163" s="10"/>
      <c r="J163" s="10"/>
      <c r="K163" s="10"/>
      <c r="L163" s="10"/>
      <c r="M163" s="28"/>
      <c r="N163" s="28"/>
      <c r="O163" s="27"/>
      <c r="P163" s="27"/>
      <c r="S163" s="88">
        <f t="shared" si="83"/>
        <v>139</v>
      </c>
      <c r="T163" s="192">
        <f t="shared" si="70"/>
        <v>0</v>
      </c>
      <c r="U163" s="22" t="e">
        <f t="shared" ca="1" si="71"/>
        <v>#DIV/0!</v>
      </c>
      <c r="V163" s="22" t="e">
        <f t="shared" ca="1" si="72"/>
        <v>#DIV/0!</v>
      </c>
      <c r="W163" s="22" t="e">
        <f t="shared" ca="1" si="73"/>
        <v>#DIV/0!</v>
      </c>
      <c r="X163" s="22" t="e">
        <f t="shared" ca="1" si="74"/>
        <v>#DIV/0!</v>
      </c>
      <c r="Y163" s="22" t="e">
        <f t="shared" ca="1" si="75"/>
        <v>#DIV/0!</v>
      </c>
      <c r="Z163" s="22" t="e">
        <f t="shared" ca="1" si="76"/>
        <v>#DIV/0!</v>
      </c>
      <c r="AA163" s="22" t="e">
        <f t="shared" ca="1" si="77"/>
        <v>#DIV/0!</v>
      </c>
      <c r="AB163" s="22" t="e">
        <f t="shared" ca="1" si="78"/>
        <v>#DIV/0!</v>
      </c>
      <c r="AC163" s="22" t="e">
        <f t="shared" ca="1" si="79"/>
        <v>#DIV/0!</v>
      </c>
      <c r="AD163" s="22" t="e">
        <f t="shared" ca="1" si="80"/>
        <v>#DIV/0!</v>
      </c>
      <c r="AE163" s="88">
        <f t="shared" si="84"/>
        <v>139</v>
      </c>
      <c r="AF163" s="192">
        <f t="shared" si="81"/>
        <v>0</v>
      </c>
      <c r="AG163" s="22" t="e">
        <f t="shared" si="85"/>
        <v>#DIV/0!</v>
      </c>
      <c r="AH163" s="22" t="e">
        <f t="shared" si="86"/>
        <v>#DIV/0!</v>
      </c>
      <c r="AI163" s="22" t="e">
        <f t="shared" si="87"/>
        <v>#DIV/0!</v>
      </c>
      <c r="AJ163" s="22" t="e">
        <f t="shared" si="88"/>
        <v>#DIV/0!</v>
      </c>
      <c r="AK163" s="22" t="e">
        <f t="shared" si="89"/>
        <v>#DIV/0!</v>
      </c>
      <c r="AL163" s="22" t="e">
        <f t="shared" si="90"/>
        <v>#DIV/0!</v>
      </c>
      <c r="AM163" s="22" t="e">
        <f t="shared" si="91"/>
        <v>#DIV/0!</v>
      </c>
      <c r="AN163" s="22" t="e">
        <f t="shared" si="92"/>
        <v>#DIV/0!</v>
      </c>
      <c r="AO163" s="22" t="e">
        <f t="shared" si="93"/>
        <v>#DIV/0!</v>
      </c>
      <c r="AP163" s="22" t="e">
        <f t="shared" si="94"/>
        <v>#DIV/0!</v>
      </c>
    </row>
    <row r="164" spans="7:42" x14ac:dyDescent="0.25">
      <c r="G164" s="88">
        <f t="shared" si="82"/>
        <v>140</v>
      </c>
      <c r="H164" s="135"/>
      <c r="I164" s="10"/>
      <c r="J164" s="10"/>
      <c r="K164" s="10"/>
      <c r="L164" s="10"/>
      <c r="M164" s="28"/>
      <c r="N164" s="28"/>
      <c r="O164" s="27"/>
      <c r="P164" s="27"/>
      <c r="S164" s="88">
        <f t="shared" si="83"/>
        <v>140</v>
      </c>
      <c r="T164" s="192">
        <f t="shared" si="70"/>
        <v>0</v>
      </c>
      <c r="U164" s="22" t="e">
        <f t="shared" ca="1" si="71"/>
        <v>#DIV/0!</v>
      </c>
      <c r="V164" s="22" t="e">
        <f t="shared" ca="1" si="72"/>
        <v>#DIV/0!</v>
      </c>
      <c r="W164" s="22" t="e">
        <f t="shared" ca="1" si="73"/>
        <v>#DIV/0!</v>
      </c>
      <c r="X164" s="22" t="e">
        <f t="shared" ca="1" si="74"/>
        <v>#DIV/0!</v>
      </c>
      <c r="Y164" s="22" t="e">
        <f t="shared" ca="1" si="75"/>
        <v>#DIV/0!</v>
      </c>
      <c r="Z164" s="22" t="e">
        <f t="shared" ca="1" si="76"/>
        <v>#DIV/0!</v>
      </c>
      <c r="AA164" s="22" t="e">
        <f t="shared" ca="1" si="77"/>
        <v>#DIV/0!</v>
      </c>
      <c r="AB164" s="22" t="e">
        <f t="shared" ca="1" si="78"/>
        <v>#DIV/0!</v>
      </c>
      <c r="AC164" s="22" t="e">
        <f t="shared" ca="1" si="79"/>
        <v>#DIV/0!</v>
      </c>
      <c r="AD164" s="22" t="e">
        <f t="shared" ca="1" si="80"/>
        <v>#DIV/0!</v>
      </c>
      <c r="AE164" s="88">
        <f t="shared" si="84"/>
        <v>140</v>
      </c>
      <c r="AF164" s="192">
        <f t="shared" si="81"/>
        <v>0</v>
      </c>
      <c r="AG164" s="22" t="e">
        <f t="shared" si="85"/>
        <v>#DIV/0!</v>
      </c>
      <c r="AH164" s="22" t="e">
        <f t="shared" si="86"/>
        <v>#DIV/0!</v>
      </c>
      <c r="AI164" s="22" t="e">
        <f t="shared" si="87"/>
        <v>#DIV/0!</v>
      </c>
      <c r="AJ164" s="22" t="e">
        <f t="shared" si="88"/>
        <v>#DIV/0!</v>
      </c>
      <c r="AK164" s="22" t="e">
        <f t="shared" si="89"/>
        <v>#DIV/0!</v>
      </c>
      <c r="AL164" s="22" t="e">
        <f t="shared" si="90"/>
        <v>#DIV/0!</v>
      </c>
      <c r="AM164" s="22" t="e">
        <f t="shared" si="91"/>
        <v>#DIV/0!</v>
      </c>
      <c r="AN164" s="22" t="e">
        <f t="shared" si="92"/>
        <v>#DIV/0!</v>
      </c>
      <c r="AO164" s="22" t="e">
        <f t="shared" si="93"/>
        <v>#DIV/0!</v>
      </c>
      <c r="AP164" s="22" t="e">
        <f t="shared" si="94"/>
        <v>#DIV/0!</v>
      </c>
    </row>
    <row r="165" spans="7:42" x14ac:dyDescent="0.25">
      <c r="G165" s="88">
        <f t="shared" si="82"/>
        <v>141</v>
      </c>
      <c r="H165" s="135"/>
      <c r="I165" s="10"/>
      <c r="J165" s="10"/>
      <c r="K165" s="10"/>
      <c r="L165" s="10"/>
      <c r="M165" s="28"/>
      <c r="N165" s="28"/>
      <c r="O165" s="27"/>
      <c r="P165" s="27"/>
      <c r="S165" s="88">
        <f t="shared" si="83"/>
        <v>141</v>
      </c>
      <c r="T165" s="192">
        <f t="shared" si="70"/>
        <v>0</v>
      </c>
      <c r="U165" s="22" t="e">
        <f t="shared" ca="1" si="71"/>
        <v>#DIV/0!</v>
      </c>
      <c r="V165" s="22" t="e">
        <f t="shared" ca="1" si="72"/>
        <v>#DIV/0!</v>
      </c>
      <c r="W165" s="22" t="e">
        <f t="shared" ca="1" si="73"/>
        <v>#DIV/0!</v>
      </c>
      <c r="X165" s="22" t="e">
        <f t="shared" ca="1" si="74"/>
        <v>#DIV/0!</v>
      </c>
      <c r="Y165" s="22" t="e">
        <f t="shared" ca="1" si="75"/>
        <v>#DIV/0!</v>
      </c>
      <c r="Z165" s="22" t="e">
        <f t="shared" ca="1" si="76"/>
        <v>#DIV/0!</v>
      </c>
      <c r="AA165" s="22" t="e">
        <f t="shared" ca="1" si="77"/>
        <v>#DIV/0!</v>
      </c>
      <c r="AB165" s="22" t="e">
        <f t="shared" ca="1" si="78"/>
        <v>#DIV/0!</v>
      </c>
      <c r="AC165" s="22" t="e">
        <f t="shared" ca="1" si="79"/>
        <v>#DIV/0!</v>
      </c>
      <c r="AD165" s="22" t="e">
        <f t="shared" ca="1" si="80"/>
        <v>#DIV/0!</v>
      </c>
      <c r="AE165" s="88">
        <f t="shared" si="84"/>
        <v>141</v>
      </c>
      <c r="AF165" s="192">
        <f t="shared" si="81"/>
        <v>0</v>
      </c>
      <c r="AG165" s="22" t="e">
        <f t="shared" si="85"/>
        <v>#DIV/0!</v>
      </c>
      <c r="AH165" s="22" t="e">
        <f t="shared" si="86"/>
        <v>#DIV/0!</v>
      </c>
      <c r="AI165" s="22" t="e">
        <f t="shared" si="87"/>
        <v>#DIV/0!</v>
      </c>
      <c r="AJ165" s="22" t="e">
        <f t="shared" si="88"/>
        <v>#DIV/0!</v>
      </c>
      <c r="AK165" s="22" t="e">
        <f t="shared" si="89"/>
        <v>#DIV/0!</v>
      </c>
      <c r="AL165" s="22" t="e">
        <f t="shared" si="90"/>
        <v>#DIV/0!</v>
      </c>
      <c r="AM165" s="22" t="e">
        <f t="shared" si="91"/>
        <v>#DIV/0!</v>
      </c>
      <c r="AN165" s="22" t="e">
        <f t="shared" si="92"/>
        <v>#DIV/0!</v>
      </c>
      <c r="AO165" s="22" t="e">
        <f t="shared" si="93"/>
        <v>#DIV/0!</v>
      </c>
      <c r="AP165" s="22" t="e">
        <f t="shared" si="94"/>
        <v>#DIV/0!</v>
      </c>
    </row>
    <row r="166" spans="7:42" x14ac:dyDescent="0.25">
      <c r="G166" s="88">
        <f t="shared" si="82"/>
        <v>142</v>
      </c>
      <c r="H166" s="135"/>
      <c r="I166" s="10"/>
      <c r="J166" s="10"/>
      <c r="K166" s="10"/>
      <c r="L166" s="10"/>
      <c r="M166" s="28"/>
      <c r="N166" s="28"/>
      <c r="O166" s="27"/>
      <c r="P166" s="27"/>
      <c r="S166" s="88">
        <f t="shared" si="83"/>
        <v>142</v>
      </c>
      <c r="T166" s="192">
        <f t="shared" si="70"/>
        <v>0</v>
      </c>
      <c r="U166" s="22" t="e">
        <f t="shared" ca="1" si="71"/>
        <v>#DIV/0!</v>
      </c>
      <c r="V166" s="22" t="e">
        <f t="shared" ca="1" si="72"/>
        <v>#DIV/0!</v>
      </c>
      <c r="W166" s="22" t="e">
        <f t="shared" ca="1" si="73"/>
        <v>#DIV/0!</v>
      </c>
      <c r="X166" s="22" t="e">
        <f t="shared" ca="1" si="74"/>
        <v>#DIV/0!</v>
      </c>
      <c r="Y166" s="22" t="e">
        <f t="shared" ca="1" si="75"/>
        <v>#DIV/0!</v>
      </c>
      <c r="Z166" s="22" t="e">
        <f t="shared" ca="1" si="76"/>
        <v>#DIV/0!</v>
      </c>
      <c r="AA166" s="22" t="e">
        <f t="shared" ca="1" si="77"/>
        <v>#DIV/0!</v>
      </c>
      <c r="AB166" s="22" t="e">
        <f t="shared" ca="1" si="78"/>
        <v>#DIV/0!</v>
      </c>
      <c r="AC166" s="22" t="e">
        <f t="shared" ca="1" si="79"/>
        <v>#DIV/0!</v>
      </c>
      <c r="AD166" s="22" t="e">
        <f t="shared" ca="1" si="80"/>
        <v>#DIV/0!</v>
      </c>
      <c r="AE166" s="88">
        <f t="shared" si="84"/>
        <v>142</v>
      </c>
      <c r="AF166" s="192">
        <f t="shared" si="81"/>
        <v>0</v>
      </c>
      <c r="AG166" s="22" t="e">
        <f t="shared" si="85"/>
        <v>#DIV/0!</v>
      </c>
      <c r="AH166" s="22" t="e">
        <f t="shared" si="86"/>
        <v>#DIV/0!</v>
      </c>
      <c r="AI166" s="22" t="e">
        <f t="shared" si="87"/>
        <v>#DIV/0!</v>
      </c>
      <c r="AJ166" s="22" t="e">
        <f t="shared" si="88"/>
        <v>#DIV/0!</v>
      </c>
      <c r="AK166" s="22" t="e">
        <f t="shared" si="89"/>
        <v>#DIV/0!</v>
      </c>
      <c r="AL166" s="22" t="e">
        <f t="shared" si="90"/>
        <v>#DIV/0!</v>
      </c>
      <c r="AM166" s="22" t="e">
        <f t="shared" si="91"/>
        <v>#DIV/0!</v>
      </c>
      <c r="AN166" s="22" t="e">
        <f t="shared" si="92"/>
        <v>#DIV/0!</v>
      </c>
      <c r="AO166" s="22" t="e">
        <f t="shared" si="93"/>
        <v>#DIV/0!</v>
      </c>
      <c r="AP166" s="22" t="e">
        <f t="shared" si="94"/>
        <v>#DIV/0!</v>
      </c>
    </row>
    <row r="167" spans="7:42" x14ac:dyDescent="0.25">
      <c r="G167" s="88">
        <f t="shared" si="82"/>
        <v>143</v>
      </c>
      <c r="H167" s="135"/>
      <c r="I167" s="10"/>
      <c r="J167" s="10"/>
      <c r="K167" s="10"/>
      <c r="L167" s="10"/>
      <c r="M167" s="28"/>
      <c r="N167" s="28"/>
      <c r="O167" s="27"/>
      <c r="P167" s="27"/>
      <c r="S167" s="88">
        <f t="shared" si="83"/>
        <v>143</v>
      </c>
      <c r="T167" s="192">
        <f t="shared" si="70"/>
        <v>0</v>
      </c>
      <c r="U167" s="22" t="e">
        <f t="shared" ca="1" si="71"/>
        <v>#DIV/0!</v>
      </c>
      <c r="V167" s="22" t="e">
        <f t="shared" ca="1" si="72"/>
        <v>#DIV/0!</v>
      </c>
      <c r="W167" s="22" t="e">
        <f t="shared" ca="1" si="73"/>
        <v>#DIV/0!</v>
      </c>
      <c r="X167" s="22" t="e">
        <f t="shared" ca="1" si="74"/>
        <v>#DIV/0!</v>
      </c>
      <c r="Y167" s="22" t="e">
        <f t="shared" ca="1" si="75"/>
        <v>#DIV/0!</v>
      </c>
      <c r="Z167" s="22" t="e">
        <f t="shared" ca="1" si="76"/>
        <v>#DIV/0!</v>
      </c>
      <c r="AA167" s="22" t="e">
        <f t="shared" ca="1" si="77"/>
        <v>#DIV/0!</v>
      </c>
      <c r="AB167" s="22" t="e">
        <f t="shared" ca="1" si="78"/>
        <v>#DIV/0!</v>
      </c>
      <c r="AC167" s="22" t="e">
        <f t="shared" ca="1" si="79"/>
        <v>#DIV/0!</v>
      </c>
      <c r="AD167" s="22" t="e">
        <f t="shared" ca="1" si="80"/>
        <v>#DIV/0!</v>
      </c>
      <c r="AE167" s="88">
        <f t="shared" si="84"/>
        <v>143</v>
      </c>
      <c r="AF167" s="192">
        <f t="shared" si="81"/>
        <v>0</v>
      </c>
      <c r="AG167" s="22" t="e">
        <f t="shared" si="85"/>
        <v>#DIV/0!</v>
      </c>
      <c r="AH167" s="22" t="e">
        <f t="shared" si="86"/>
        <v>#DIV/0!</v>
      </c>
      <c r="AI167" s="22" t="e">
        <f t="shared" si="87"/>
        <v>#DIV/0!</v>
      </c>
      <c r="AJ167" s="22" t="e">
        <f t="shared" si="88"/>
        <v>#DIV/0!</v>
      </c>
      <c r="AK167" s="22" t="e">
        <f t="shared" si="89"/>
        <v>#DIV/0!</v>
      </c>
      <c r="AL167" s="22" t="e">
        <f t="shared" si="90"/>
        <v>#DIV/0!</v>
      </c>
      <c r="AM167" s="22" t="e">
        <f t="shared" si="91"/>
        <v>#DIV/0!</v>
      </c>
      <c r="AN167" s="22" t="e">
        <f t="shared" si="92"/>
        <v>#DIV/0!</v>
      </c>
      <c r="AO167" s="22" t="e">
        <f t="shared" si="93"/>
        <v>#DIV/0!</v>
      </c>
      <c r="AP167" s="22" t="e">
        <f t="shared" si="94"/>
        <v>#DIV/0!</v>
      </c>
    </row>
    <row r="168" spans="7:42" x14ac:dyDescent="0.25">
      <c r="G168" s="88">
        <f t="shared" si="82"/>
        <v>144</v>
      </c>
      <c r="H168" s="135"/>
      <c r="I168" s="10"/>
      <c r="J168" s="10"/>
      <c r="K168" s="10"/>
      <c r="L168" s="10"/>
      <c r="M168" s="28"/>
      <c r="N168" s="28"/>
      <c r="O168" s="27"/>
      <c r="P168" s="27"/>
      <c r="S168" s="88">
        <f t="shared" si="83"/>
        <v>144</v>
      </c>
      <c r="T168" s="192">
        <f t="shared" si="70"/>
        <v>0</v>
      </c>
      <c r="U168" s="22" t="e">
        <f t="shared" ca="1" si="71"/>
        <v>#DIV/0!</v>
      </c>
      <c r="V168" s="22" t="e">
        <f t="shared" ca="1" si="72"/>
        <v>#DIV/0!</v>
      </c>
      <c r="W168" s="22" t="e">
        <f t="shared" ca="1" si="73"/>
        <v>#DIV/0!</v>
      </c>
      <c r="X168" s="22" t="e">
        <f t="shared" ca="1" si="74"/>
        <v>#DIV/0!</v>
      </c>
      <c r="Y168" s="22" t="e">
        <f t="shared" ca="1" si="75"/>
        <v>#DIV/0!</v>
      </c>
      <c r="Z168" s="22" t="e">
        <f t="shared" ca="1" si="76"/>
        <v>#DIV/0!</v>
      </c>
      <c r="AA168" s="22" t="e">
        <f t="shared" ca="1" si="77"/>
        <v>#DIV/0!</v>
      </c>
      <c r="AB168" s="22" t="e">
        <f t="shared" ca="1" si="78"/>
        <v>#DIV/0!</v>
      </c>
      <c r="AC168" s="22" t="e">
        <f t="shared" ca="1" si="79"/>
        <v>#DIV/0!</v>
      </c>
      <c r="AD168" s="22" t="e">
        <f t="shared" ca="1" si="80"/>
        <v>#DIV/0!</v>
      </c>
      <c r="AE168" s="88">
        <f t="shared" si="84"/>
        <v>144</v>
      </c>
      <c r="AF168" s="192">
        <f t="shared" si="81"/>
        <v>0</v>
      </c>
      <c r="AG168" s="22" t="e">
        <f t="shared" si="85"/>
        <v>#DIV/0!</v>
      </c>
      <c r="AH168" s="22" t="e">
        <f t="shared" si="86"/>
        <v>#DIV/0!</v>
      </c>
      <c r="AI168" s="22" t="e">
        <f t="shared" si="87"/>
        <v>#DIV/0!</v>
      </c>
      <c r="AJ168" s="22" t="e">
        <f t="shared" si="88"/>
        <v>#DIV/0!</v>
      </c>
      <c r="AK168" s="22" t="e">
        <f t="shared" si="89"/>
        <v>#DIV/0!</v>
      </c>
      <c r="AL168" s="22" t="e">
        <f t="shared" si="90"/>
        <v>#DIV/0!</v>
      </c>
      <c r="AM168" s="22" t="e">
        <f t="shared" si="91"/>
        <v>#DIV/0!</v>
      </c>
      <c r="AN168" s="22" t="e">
        <f t="shared" si="92"/>
        <v>#DIV/0!</v>
      </c>
      <c r="AO168" s="22" t="e">
        <f t="shared" si="93"/>
        <v>#DIV/0!</v>
      </c>
      <c r="AP168" s="22" t="e">
        <f t="shared" si="94"/>
        <v>#DIV/0!</v>
      </c>
    </row>
    <row r="169" spans="7:42" x14ac:dyDescent="0.25">
      <c r="G169" s="88">
        <f t="shared" si="82"/>
        <v>145</v>
      </c>
      <c r="H169" s="135"/>
      <c r="I169" s="10"/>
      <c r="J169" s="10"/>
      <c r="K169" s="10"/>
      <c r="L169" s="10"/>
      <c r="M169" s="28"/>
      <c r="N169" s="28"/>
      <c r="O169" s="27"/>
      <c r="P169" s="27"/>
      <c r="S169" s="88">
        <f t="shared" si="83"/>
        <v>145</v>
      </c>
      <c r="T169" s="192">
        <f t="shared" si="70"/>
        <v>0</v>
      </c>
      <c r="U169" s="22" t="e">
        <f t="shared" ca="1" si="71"/>
        <v>#DIV/0!</v>
      </c>
      <c r="V169" s="22" t="e">
        <f t="shared" ca="1" si="72"/>
        <v>#DIV/0!</v>
      </c>
      <c r="W169" s="22" t="e">
        <f t="shared" ca="1" si="73"/>
        <v>#DIV/0!</v>
      </c>
      <c r="X169" s="22" t="e">
        <f t="shared" ca="1" si="74"/>
        <v>#DIV/0!</v>
      </c>
      <c r="Y169" s="22" t="e">
        <f t="shared" ca="1" si="75"/>
        <v>#DIV/0!</v>
      </c>
      <c r="Z169" s="22" t="e">
        <f t="shared" ca="1" si="76"/>
        <v>#DIV/0!</v>
      </c>
      <c r="AA169" s="22" t="e">
        <f t="shared" ca="1" si="77"/>
        <v>#DIV/0!</v>
      </c>
      <c r="AB169" s="22" t="e">
        <f t="shared" ca="1" si="78"/>
        <v>#DIV/0!</v>
      </c>
      <c r="AC169" s="22" t="e">
        <f t="shared" ca="1" si="79"/>
        <v>#DIV/0!</v>
      </c>
      <c r="AD169" s="22" t="e">
        <f t="shared" ca="1" si="80"/>
        <v>#DIV/0!</v>
      </c>
      <c r="AE169" s="88">
        <f t="shared" si="84"/>
        <v>145</v>
      </c>
      <c r="AF169" s="192">
        <f t="shared" si="81"/>
        <v>0</v>
      </c>
      <c r="AG169" s="22" t="e">
        <f t="shared" si="85"/>
        <v>#DIV/0!</v>
      </c>
      <c r="AH169" s="22" t="e">
        <f t="shared" si="86"/>
        <v>#DIV/0!</v>
      </c>
      <c r="AI169" s="22" t="e">
        <f t="shared" si="87"/>
        <v>#DIV/0!</v>
      </c>
      <c r="AJ169" s="22" t="e">
        <f t="shared" si="88"/>
        <v>#DIV/0!</v>
      </c>
      <c r="AK169" s="22" t="e">
        <f t="shared" si="89"/>
        <v>#DIV/0!</v>
      </c>
      <c r="AL169" s="22" t="e">
        <f t="shared" si="90"/>
        <v>#DIV/0!</v>
      </c>
      <c r="AM169" s="22" t="e">
        <f t="shared" si="91"/>
        <v>#DIV/0!</v>
      </c>
      <c r="AN169" s="22" t="e">
        <f t="shared" si="92"/>
        <v>#DIV/0!</v>
      </c>
      <c r="AO169" s="22" t="e">
        <f t="shared" si="93"/>
        <v>#DIV/0!</v>
      </c>
      <c r="AP169" s="22" t="e">
        <f t="shared" si="94"/>
        <v>#DIV/0!</v>
      </c>
    </row>
    <row r="170" spans="7:42" x14ac:dyDescent="0.25">
      <c r="G170" s="88">
        <f t="shared" si="82"/>
        <v>146</v>
      </c>
      <c r="H170" s="135"/>
      <c r="I170" s="10"/>
      <c r="J170" s="10"/>
      <c r="K170" s="10"/>
      <c r="L170" s="10"/>
      <c r="M170" s="28"/>
      <c r="N170" s="28"/>
      <c r="O170" s="27"/>
      <c r="P170" s="27"/>
      <c r="S170" s="88">
        <f t="shared" si="83"/>
        <v>146</v>
      </c>
      <c r="T170" s="192">
        <f t="shared" si="70"/>
        <v>0</v>
      </c>
      <c r="U170" s="22" t="e">
        <f t="shared" ca="1" si="71"/>
        <v>#DIV/0!</v>
      </c>
      <c r="V170" s="22" t="e">
        <f t="shared" ca="1" si="72"/>
        <v>#DIV/0!</v>
      </c>
      <c r="W170" s="22" t="e">
        <f t="shared" ca="1" si="73"/>
        <v>#DIV/0!</v>
      </c>
      <c r="X170" s="22" t="e">
        <f t="shared" ca="1" si="74"/>
        <v>#DIV/0!</v>
      </c>
      <c r="Y170" s="22" t="e">
        <f t="shared" ca="1" si="75"/>
        <v>#DIV/0!</v>
      </c>
      <c r="Z170" s="22" t="e">
        <f t="shared" ca="1" si="76"/>
        <v>#DIV/0!</v>
      </c>
      <c r="AA170" s="22" t="e">
        <f t="shared" ca="1" si="77"/>
        <v>#DIV/0!</v>
      </c>
      <c r="AB170" s="22" t="e">
        <f t="shared" ca="1" si="78"/>
        <v>#DIV/0!</v>
      </c>
      <c r="AC170" s="22" t="e">
        <f t="shared" ca="1" si="79"/>
        <v>#DIV/0!</v>
      </c>
      <c r="AD170" s="22" t="e">
        <f t="shared" ca="1" si="80"/>
        <v>#DIV/0!</v>
      </c>
      <c r="AE170" s="88">
        <f t="shared" si="84"/>
        <v>146</v>
      </c>
      <c r="AF170" s="192">
        <f t="shared" si="81"/>
        <v>0</v>
      </c>
      <c r="AG170" s="22" t="e">
        <f t="shared" si="85"/>
        <v>#DIV/0!</v>
      </c>
      <c r="AH170" s="22" t="e">
        <f t="shared" si="86"/>
        <v>#DIV/0!</v>
      </c>
      <c r="AI170" s="22" t="e">
        <f t="shared" si="87"/>
        <v>#DIV/0!</v>
      </c>
      <c r="AJ170" s="22" t="e">
        <f t="shared" si="88"/>
        <v>#DIV/0!</v>
      </c>
      <c r="AK170" s="22" t="e">
        <f t="shared" si="89"/>
        <v>#DIV/0!</v>
      </c>
      <c r="AL170" s="22" t="e">
        <f t="shared" si="90"/>
        <v>#DIV/0!</v>
      </c>
      <c r="AM170" s="22" t="e">
        <f t="shared" si="91"/>
        <v>#DIV/0!</v>
      </c>
      <c r="AN170" s="22" t="e">
        <f t="shared" si="92"/>
        <v>#DIV/0!</v>
      </c>
      <c r="AO170" s="22" t="e">
        <f t="shared" si="93"/>
        <v>#DIV/0!</v>
      </c>
      <c r="AP170" s="22" t="e">
        <f t="shared" si="94"/>
        <v>#DIV/0!</v>
      </c>
    </row>
    <row r="171" spans="7:42" x14ac:dyDescent="0.25">
      <c r="G171" s="88">
        <f t="shared" si="82"/>
        <v>147</v>
      </c>
      <c r="H171" s="135"/>
      <c r="I171" s="10"/>
      <c r="J171" s="10"/>
      <c r="K171" s="10"/>
      <c r="L171" s="10"/>
      <c r="M171" s="28"/>
      <c r="N171" s="28"/>
      <c r="O171" s="27"/>
      <c r="P171" s="27"/>
      <c r="S171" s="88">
        <f t="shared" si="83"/>
        <v>147</v>
      </c>
      <c r="T171" s="192">
        <f t="shared" si="70"/>
        <v>0</v>
      </c>
      <c r="U171" s="22" t="e">
        <f t="shared" ca="1" si="71"/>
        <v>#DIV/0!</v>
      </c>
      <c r="V171" s="22" t="e">
        <f t="shared" ca="1" si="72"/>
        <v>#DIV/0!</v>
      </c>
      <c r="W171" s="22" t="e">
        <f t="shared" ca="1" si="73"/>
        <v>#DIV/0!</v>
      </c>
      <c r="X171" s="22" t="e">
        <f t="shared" ca="1" si="74"/>
        <v>#DIV/0!</v>
      </c>
      <c r="Y171" s="22" t="e">
        <f t="shared" ca="1" si="75"/>
        <v>#DIV/0!</v>
      </c>
      <c r="Z171" s="22" t="e">
        <f t="shared" ca="1" si="76"/>
        <v>#DIV/0!</v>
      </c>
      <c r="AA171" s="22" t="e">
        <f t="shared" ca="1" si="77"/>
        <v>#DIV/0!</v>
      </c>
      <c r="AB171" s="22" t="e">
        <f t="shared" ca="1" si="78"/>
        <v>#DIV/0!</v>
      </c>
      <c r="AC171" s="22" t="e">
        <f t="shared" ca="1" si="79"/>
        <v>#DIV/0!</v>
      </c>
      <c r="AD171" s="22" t="e">
        <f t="shared" ca="1" si="80"/>
        <v>#DIV/0!</v>
      </c>
      <c r="AE171" s="88">
        <f t="shared" si="84"/>
        <v>147</v>
      </c>
      <c r="AF171" s="192">
        <f t="shared" si="81"/>
        <v>0</v>
      </c>
      <c r="AG171" s="22" t="e">
        <f t="shared" si="85"/>
        <v>#DIV/0!</v>
      </c>
      <c r="AH171" s="22" t="e">
        <f t="shared" si="86"/>
        <v>#DIV/0!</v>
      </c>
      <c r="AI171" s="22" t="e">
        <f t="shared" si="87"/>
        <v>#DIV/0!</v>
      </c>
      <c r="AJ171" s="22" t="e">
        <f t="shared" si="88"/>
        <v>#DIV/0!</v>
      </c>
      <c r="AK171" s="22" t="e">
        <f t="shared" si="89"/>
        <v>#DIV/0!</v>
      </c>
      <c r="AL171" s="22" t="e">
        <f t="shared" si="90"/>
        <v>#DIV/0!</v>
      </c>
      <c r="AM171" s="22" t="e">
        <f t="shared" si="91"/>
        <v>#DIV/0!</v>
      </c>
      <c r="AN171" s="22" t="e">
        <f t="shared" si="92"/>
        <v>#DIV/0!</v>
      </c>
      <c r="AO171" s="22" t="e">
        <f t="shared" si="93"/>
        <v>#DIV/0!</v>
      </c>
      <c r="AP171" s="22" t="e">
        <f t="shared" si="94"/>
        <v>#DIV/0!</v>
      </c>
    </row>
    <row r="172" spans="7:42" x14ac:dyDescent="0.25">
      <c r="G172" s="88">
        <f t="shared" si="82"/>
        <v>148</v>
      </c>
      <c r="H172" s="135"/>
      <c r="I172" s="10"/>
      <c r="J172" s="10"/>
      <c r="K172" s="10"/>
      <c r="L172" s="10"/>
      <c r="M172" s="28"/>
      <c r="N172" s="28"/>
      <c r="O172" s="27"/>
      <c r="P172" s="27"/>
      <c r="S172" s="88">
        <f t="shared" si="83"/>
        <v>148</v>
      </c>
      <c r="T172" s="192">
        <f t="shared" si="70"/>
        <v>0</v>
      </c>
      <c r="U172" s="22" t="e">
        <f t="shared" ca="1" si="71"/>
        <v>#DIV/0!</v>
      </c>
      <c r="V172" s="22" t="e">
        <f t="shared" ca="1" si="72"/>
        <v>#DIV/0!</v>
      </c>
      <c r="W172" s="22" t="e">
        <f t="shared" ca="1" si="73"/>
        <v>#DIV/0!</v>
      </c>
      <c r="X172" s="22" t="e">
        <f t="shared" ca="1" si="74"/>
        <v>#DIV/0!</v>
      </c>
      <c r="Y172" s="22" t="e">
        <f t="shared" ca="1" si="75"/>
        <v>#DIV/0!</v>
      </c>
      <c r="Z172" s="22" t="e">
        <f t="shared" ca="1" si="76"/>
        <v>#DIV/0!</v>
      </c>
      <c r="AA172" s="22" t="e">
        <f t="shared" ca="1" si="77"/>
        <v>#DIV/0!</v>
      </c>
      <c r="AB172" s="22" t="e">
        <f t="shared" ca="1" si="78"/>
        <v>#DIV/0!</v>
      </c>
      <c r="AC172" s="22" t="e">
        <f t="shared" ca="1" si="79"/>
        <v>#DIV/0!</v>
      </c>
      <c r="AD172" s="22" t="e">
        <f t="shared" ca="1" si="80"/>
        <v>#DIV/0!</v>
      </c>
      <c r="AE172" s="88">
        <f t="shared" si="84"/>
        <v>148</v>
      </c>
      <c r="AF172" s="192">
        <f t="shared" si="81"/>
        <v>0</v>
      </c>
      <c r="AG172" s="22" t="e">
        <f t="shared" si="85"/>
        <v>#DIV/0!</v>
      </c>
      <c r="AH172" s="22" t="e">
        <f t="shared" si="86"/>
        <v>#DIV/0!</v>
      </c>
      <c r="AI172" s="22" t="e">
        <f t="shared" si="87"/>
        <v>#DIV/0!</v>
      </c>
      <c r="AJ172" s="22" t="e">
        <f t="shared" si="88"/>
        <v>#DIV/0!</v>
      </c>
      <c r="AK172" s="22" t="e">
        <f t="shared" si="89"/>
        <v>#DIV/0!</v>
      </c>
      <c r="AL172" s="22" t="e">
        <f t="shared" si="90"/>
        <v>#DIV/0!</v>
      </c>
      <c r="AM172" s="22" t="e">
        <f t="shared" si="91"/>
        <v>#DIV/0!</v>
      </c>
      <c r="AN172" s="22" t="e">
        <f t="shared" si="92"/>
        <v>#DIV/0!</v>
      </c>
      <c r="AO172" s="22" t="e">
        <f t="shared" si="93"/>
        <v>#DIV/0!</v>
      </c>
      <c r="AP172" s="22" t="e">
        <f t="shared" si="94"/>
        <v>#DIV/0!</v>
      </c>
    </row>
    <row r="173" spans="7:42" x14ac:dyDescent="0.25">
      <c r="G173" s="88">
        <f t="shared" si="82"/>
        <v>149</v>
      </c>
      <c r="H173" s="135"/>
      <c r="I173" s="10"/>
      <c r="J173" s="10"/>
      <c r="K173" s="10"/>
      <c r="L173" s="10"/>
      <c r="M173" s="28"/>
      <c r="N173" s="28"/>
      <c r="O173" s="27"/>
      <c r="P173" s="27"/>
      <c r="S173" s="88">
        <f t="shared" si="83"/>
        <v>149</v>
      </c>
      <c r="T173" s="192">
        <f t="shared" si="70"/>
        <v>0</v>
      </c>
      <c r="U173" s="22" t="e">
        <f t="shared" ca="1" si="71"/>
        <v>#DIV/0!</v>
      </c>
      <c r="V173" s="22" t="e">
        <f t="shared" ca="1" si="72"/>
        <v>#DIV/0!</v>
      </c>
      <c r="W173" s="22" t="e">
        <f t="shared" ca="1" si="73"/>
        <v>#DIV/0!</v>
      </c>
      <c r="X173" s="22" t="e">
        <f t="shared" ca="1" si="74"/>
        <v>#DIV/0!</v>
      </c>
      <c r="Y173" s="22" t="e">
        <f t="shared" ca="1" si="75"/>
        <v>#DIV/0!</v>
      </c>
      <c r="Z173" s="22" t="e">
        <f t="shared" ca="1" si="76"/>
        <v>#DIV/0!</v>
      </c>
      <c r="AA173" s="22" t="e">
        <f t="shared" ca="1" si="77"/>
        <v>#DIV/0!</v>
      </c>
      <c r="AB173" s="22" t="e">
        <f t="shared" ca="1" si="78"/>
        <v>#DIV/0!</v>
      </c>
      <c r="AC173" s="22" t="e">
        <f t="shared" ca="1" si="79"/>
        <v>#DIV/0!</v>
      </c>
      <c r="AD173" s="22" t="e">
        <f t="shared" ca="1" si="80"/>
        <v>#DIV/0!</v>
      </c>
      <c r="AE173" s="88">
        <f t="shared" si="84"/>
        <v>149</v>
      </c>
      <c r="AF173" s="192">
        <f t="shared" si="81"/>
        <v>0</v>
      </c>
      <c r="AG173" s="22" t="e">
        <f t="shared" si="85"/>
        <v>#DIV/0!</v>
      </c>
      <c r="AH173" s="22" t="e">
        <f t="shared" si="86"/>
        <v>#DIV/0!</v>
      </c>
      <c r="AI173" s="22" t="e">
        <f t="shared" si="87"/>
        <v>#DIV/0!</v>
      </c>
      <c r="AJ173" s="22" t="e">
        <f t="shared" si="88"/>
        <v>#DIV/0!</v>
      </c>
      <c r="AK173" s="22" t="e">
        <f t="shared" si="89"/>
        <v>#DIV/0!</v>
      </c>
      <c r="AL173" s="22" t="e">
        <f t="shared" si="90"/>
        <v>#DIV/0!</v>
      </c>
      <c r="AM173" s="22" t="e">
        <f t="shared" si="91"/>
        <v>#DIV/0!</v>
      </c>
      <c r="AN173" s="22" t="e">
        <f t="shared" si="92"/>
        <v>#DIV/0!</v>
      </c>
      <c r="AO173" s="22" t="e">
        <f t="shared" si="93"/>
        <v>#DIV/0!</v>
      </c>
      <c r="AP173" s="22" t="e">
        <f t="shared" si="94"/>
        <v>#DIV/0!</v>
      </c>
    </row>
    <row r="174" spans="7:42" x14ac:dyDescent="0.25">
      <c r="G174" s="88">
        <f t="shared" si="82"/>
        <v>150</v>
      </c>
      <c r="H174" s="135"/>
      <c r="I174" s="10"/>
      <c r="J174" s="10"/>
      <c r="K174" s="10"/>
      <c r="L174" s="10"/>
      <c r="M174" s="28"/>
      <c r="N174" s="28"/>
      <c r="O174" s="27"/>
      <c r="P174" s="27"/>
      <c r="S174" s="88">
        <f t="shared" si="83"/>
        <v>150</v>
      </c>
      <c r="T174" s="192">
        <f t="shared" si="70"/>
        <v>0</v>
      </c>
      <c r="U174" s="22" t="e">
        <f t="shared" ca="1" si="71"/>
        <v>#DIV/0!</v>
      </c>
      <c r="V174" s="22" t="e">
        <f t="shared" ca="1" si="72"/>
        <v>#DIV/0!</v>
      </c>
      <c r="W174" s="22" t="e">
        <f t="shared" ca="1" si="73"/>
        <v>#DIV/0!</v>
      </c>
      <c r="X174" s="22" t="e">
        <f t="shared" ca="1" si="74"/>
        <v>#DIV/0!</v>
      </c>
      <c r="Y174" s="22" t="e">
        <f t="shared" ca="1" si="75"/>
        <v>#DIV/0!</v>
      </c>
      <c r="Z174" s="22" t="e">
        <f t="shared" ca="1" si="76"/>
        <v>#DIV/0!</v>
      </c>
      <c r="AA174" s="22" t="e">
        <f t="shared" ca="1" si="77"/>
        <v>#DIV/0!</v>
      </c>
      <c r="AB174" s="22" t="e">
        <f t="shared" ca="1" si="78"/>
        <v>#DIV/0!</v>
      </c>
      <c r="AC174" s="22" t="e">
        <f t="shared" ca="1" si="79"/>
        <v>#DIV/0!</v>
      </c>
      <c r="AD174" s="22" t="e">
        <f t="shared" ca="1" si="80"/>
        <v>#DIV/0!</v>
      </c>
      <c r="AE174" s="88">
        <f t="shared" si="84"/>
        <v>150</v>
      </c>
      <c r="AF174" s="192">
        <f t="shared" si="81"/>
        <v>0</v>
      </c>
      <c r="AG174" s="22" t="e">
        <f t="shared" si="85"/>
        <v>#DIV/0!</v>
      </c>
      <c r="AH174" s="22" t="e">
        <f t="shared" si="86"/>
        <v>#DIV/0!</v>
      </c>
      <c r="AI174" s="22" t="e">
        <f t="shared" si="87"/>
        <v>#DIV/0!</v>
      </c>
      <c r="AJ174" s="22" t="e">
        <f t="shared" si="88"/>
        <v>#DIV/0!</v>
      </c>
      <c r="AK174" s="22" t="e">
        <f t="shared" si="89"/>
        <v>#DIV/0!</v>
      </c>
      <c r="AL174" s="22" t="e">
        <f t="shared" si="90"/>
        <v>#DIV/0!</v>
      </c>
      <c r="AM174" s="22" t="e">
        <f t="shared" si="91"/>
        <v>#DIV/0!</v>
      </c>
      <c r="AN174" s="22" t="e">
        <f t="shared" si="92"/>
        <v>#DIV/0!</v>
      </c>
      <c r="AO174" s="22" t="e">
        <f t="shared" si="93"/>
        <v>#DIV/0!</v>
      </c>
      <c r="AP174" s="22" t="e">
        <f t="shared" si="94"/>
        <v>#DIV/0!</v>
      </c>
    </row>
    <row r="175" spans="7:42" x14ac:dyDescent="0.25">
      <c r="G175" s="88">
        <f t="shared" si="82"/>
        <v>151</v>
      </c>
      <c r="H175" s="135"/>
      <c r="I175" s="10"/>
      <c r="J175" s="10"/>
      <c r="K175" s="10"/>
      <c r="L175" s="10"/>
      <c r="M175" s="27"/>
      <c r="N175" s="27"/>
      <c r="O175" s="27"/>
      <c r="P175" s="27"/>
      <c r="S175" s="88">
        <f t="shared" si="83"/>
        <v>151</v>
      </c>
      <c r="T175" s="192">
        <f t="shared" si="70"/>
        <v>0</v>
      </c>
      <c r="U175" s="22" t="e">
        <f t="shared" ca="1" si="71"/>
        <v>#DIV/0!</v>
      </c>
      <c r="V175" s="22" t="e">
        <f t="shared" ca="1" si="72"/>
        <v>#DIV/0!</v>
      </c>
      <c r="W175" s="22" t="e">
        <f t="shared" ca="1" si="73"/>
        <v>#DIV/0!</v>
      </c>
      <c r="X175" s="22" t="e">
        <f t="shared" ca="1" si="74"/>
        <v>#DIV/0!</v>
      </c>
      <c r="Y175" s="22" t="e">
        <f t="shared" ca="1" si="75"/>
        <v>#DIV/0!</v>
      </c>
      <c r="Z175" s="22" t="e">
        <f t="shared" ca="1" si="76"/>
        <v>#DIV/0!</v>
      </c>
      <c r="AA175" s="22" t="e">
        <f t="shared" ca="1" si="77"/>
        <v>#DIV/0!</v>
      </c>
      <c r="AB175" s="22" t="e">
        <f t="shared" ca="1" si="78"/>
        <v>#DIV/0!</v>
      </c>
      <c r="AC175" s="22" t="e">
        <f t="shared" ca="1" si="79"/>
        <v>#DIV/0!</v>
      </c>
      <c r="AD175" s="22" t="e">
        <f t="shared" ca="1" si="80"/>
        <v>#DIV/0!</v>
      </c>
      <c r="AE175" s="88">
        <f t="shared" si="84"/>
        <v>151</v>
      </c>
      <c r="AF175" s="192">
        <f t="shared" si="81"/>
        <v>0</v>
      </c>
      <c r="AG175" s="22" t="e">
        <f t="shared" si="85"/>
        <v>#DIV/0!</v>
      </c>
      <c r="AH175" s="22" t="e">
        <f t="shared" si="86"/>
        <v>#DIV/0!</v>
      </c>
      <c r="AI175" s="22" t="e">
        <f t="shared" si="87"/>
        <v>#DIV/0!</v>
      </c>
      <c r="AJ175" s="22" t="e">
        <f t="shared" si="88"/>
        <v>#DIV/0!</v>
      </c>
      <c r="AK175" s="22" t="e">
        <f t="shared" si="89"/>
        <v>#DIV/0!</v>
      </c>
      <c r="AL175" s="22" t="e">
        <f t="shared" si="90"/>
        <v>#DIV/0!</v>
      </c>
      <c r="AM175" s="22" t="e">
        <f t="shared" si="91"/>
        <v>#DIV/0!</v>
      </c>
      <c r="AN175" s="22" t="e">
        <f t="shared" si="92"/>
        <v>#DIV/0!</v>
      </c>
      <c r="AO175" s="22" t="e">
        <f t="shared" si="93"/>
        <v>#DIV/0!</v>
      </c>
      <c r="AP175" s="22" t="e">
        <f t="shared" si="94"/>
        <v>#DIV/0!</v>
      </c>
    </row>
    <row r="176" spans="7:42" x14ac:dyDescent="0.25">
      <c r="G176" s="88">
        <f t="shared" si="82"/>
        <v>152</v>
      </c>
      <c r="H176" s="135"/>
      <c r="I176" s="10"/>
      <c r="J176" s="10"/>
      <c r="K176" s="10"/>
      <c r="L176" s="10"/>
      <c r="M176" s="27"/>
      <c r="N176" s="27"/>
      <c r="O176" s="27"/>
      <c r="P176" s="27"/>
      <c r="S176" s="88">
        <f t="shared" si="83"/>
        <v>152</v>
      </c>
      <c r="T176" s="192">
        <f t="shared" si="70"/>
        <v>0</v>
      </c>
      <c r="U176" s="22" t="e">
        <f t="shared" ca="1" si="71"/>
        <v>#DIV/0!</v>
      </c>
      <c r="V176" s="22" t="e">
        <f t="shared" ca="1" si="72"/>
        <v>#DIV/0!</v>
      </c>
      <c r="W176" s="22" t="e">
        <f t="shared" ca="1" si="73"/>
        <v>#DIV/0!</v>
      </c>
      <c r="X176" s="22" t="e">
        <f t="shared" ca="1" si="74"/>
        <v>#DIV/0!</v>
      </c>
      <c r="Y176" s="22" t="e">
        <f t="shared" ca="1" si="75"/>
        <v>#DIV/0!</v>
      </c>
      <c r="Z176" s="22" t="e">
        <f t="shared" ca="1" si="76"/>
        <v>#DIV/0!</v>
      </c>
      <c r="AA176" s="22" t="e">
        <f t="shared" ca="1" si="77"/>
        <v>#DIV/0!</v>
      </c>
      <c r="AB176" s="22" t="e">
        <f t="shared" ca="1" si="78"/>
        <v>#DIV/0!</v>
      </c>
      <c r="AC176" s="22" t="e">
        <f t="shared" ca="1" si="79"/>
        <v>#DIV/0!</v>
      </c>
      <c r="AD176" s="22" t="e">
        <f t="shared" ca="1" si="80"/>
        <v>#DIV/0!</v>
      </c>
      <c r="AE176" s="88">
        <f t="shared" si="84"/>
        <v>152</v>
      </c>
      <c r="AF176" s="192">
        <f t="shared" si="81"/>
        <v>0</v>
      </c>
      <c r="AG176" s="22" t="e">
        <f t="shared" si="85"/>
        <v>#DIV/0!</v>
      </c>
      <c r="AH176" s="22" t="e">
        <f t="shared" si="86"/>
        <v>#DIV/0!</v>
      </c>
      <c r="AI176" s="22" t="e">
        <f t="shared" si="87"/>
        <v>#DIV/0!</v>
      </c>
      <c r="AJ176" s="22" t="e">
        <f t="shared" si="88"/>
        <v>#DIV/0!</v>
      </c>
      <c r="AK176" s="22" t="e">
        <f t="shared" si="89"/>
        <v>#DIV/0!</v>
      </c>
      <c r="AL176" s="22" t="e">
        <f t="shared" si="90"/>
        <v>#DIV/0!</v>
      </c>
      <c r="AM176" s="22" t="e">
        <f t="shared" si="91"/>
        <v>#DIV/0!</v>
      </c>
      <c r="AN176" s="22" t="e">
        <f t="shared" si="92"/>
        <v>#DIV/0!</v>
      </c>
      <c r="AO176" s="22" t="e">
        <f t="shared" si="93"/>
        <v>#DIV/0!</v>
      </c>
      <c r="AP176" s="22" t="e">
        <f t="shared" si="94"/>
        <v>#DIV/0!</v>
      </c>
    </row>
    <row r="177" spans="7:42" x14ac:dyDescent="0.25">
      <c r="G177" s="88">
        <f t="shared" si="82"/>
        <v>153</v>
      </c>
      <c r="H177" s="135"/>
      <c r="I177" s="10"/>
      <c r="J177" s="10"/>
      <c r="K177" s="10"/>
      <c r="L177" s="10"/>
      <c r="M177" s="27"/>
      <c r="N177" s="27"/>
      <c r="O177" s="27"/>
      <c r="P177" s="27"/>
      <c r="S177" s="88">
        <f t="shared" si="83"/>
        <v>153</v>
      </c>
      <c r="T177" s="192">
        <f t="shared" si="70"/>
        <v>0</v>
      </c>
      <c r="U177" s="22" t="e">
        <f t="shared" ca="1" si="71"/>
        <v>#DIV/0!</v>
      </c>
      <c r="V177" s="22" t="e">
        <f t="shared" ca="1" si="72"/>
        <v>#DIV/0!</v>
      </c>
      <c r="W177" s="22" t="e">
        <f t="shared" ca="1" si="73"/>
        <v>#DIV/0!</v>
      </c>
      <c r="X177" s="22" t="e">
        <f t="shared" ca="1" si="74"/>
        <v>#DIV/0!</v>
      </c>
      <c r="Y177" s="22" t="e">
        <f t="shared" ca="1" si="75"/>
        <v>#DIV/0!</v>
      </c>
      <c r="Z177" s="22" t="e">
        <f t="shared" ca="1" si="76"/>
        <v>#DIV/0!</v>
      </c>
      <c r="AA177" s="22" t="e">
        <f t="shared" ca="1" si="77"/>
        <v>#DIV/0!</v>
      </c>
      <c r="AB177" s="22" t="e">
        <f t="shared" ca="1" si="78"/>
        <v>#DIV/0!</v>
      </c>
      <c r="AC177" s="22" t="e">
        <f t="shared" ca="1" si="79"/>
        <v>#DIV/0!</v>
      </c>
      <c r="AD177" s="22" t="e">
        <f t="shared" ca="1" si="80"/>
        <v>#DIV/0!</v>
      </c>
      <c r="AE177" s="88">
        <f t="shared" si="84"/>
        <v>153</v>
      </c>
      <c r="AF177" s="192">
        <f t="shared" si="81"/>
        <v>0</v>
      </c>
      <c r="AG177" s="22" t="e">
        <f t="shared" si="85"/>
        <v>#DIV/0!</v>
      </c>
      <c r="AH177" s="22" t="e">
        <f t="shared" si="86"/>
        <v>#DIV/0!</v>
      </c>
      <c r="AI177" s="22" t="e">
        <f t="shared" si="87"/>
        <v>#DIV/0!</v>
      </c>
      <c r="AJ177" s="22" t="e">
        <f t="shared" si="88"/>
        <v>#DIV/0!</v>
      </c>
      <c r="AK177" s="22" t="e">
        <f t="shared" si="89"/>
        <v>#DIV/0!</v>
      </c>
      <c r="AL177" s="22" t="e">
        <f t="shared" si="90"/>
        <v>#DIV/0!</v>
      </c>
      <c r="AM177" s="22" t="e">
        <f t="shared" si="91"/>
        <v>#DIV/0!</v>
      </c>
      <c r="AN177" s="22" t="e">
        <f t="shared" si="92"/>
        <v>#DIV/0!</v>
      </c>
      <c r="AO177" s="22" t="e">
        <f t="shared" si="93"/>
        <v>#DIV/0!</v>
      </c>
      <c r="AP177" s="22" t="e">
        <f t="shared" si="94"/>
        <v>#DIV/0!</v>
      </c>
    </row>
    <row r="178" spans="7:42" x14ac:dyDescent="0.25">
      <c r="G178" s="88">
        <f t="shared" si="82"/>
        <v>154</v>
      </c>
      <c r="H178" s="135"/>
      <c r="I178" s="10"/>
      <c r="J178" s="10"/>
      <c r="K178" s="10"/>
      <c r="L178" s="10"/>
      <c r="M178" s="27"/>
      <c r="N178" s="27"/>
      <c r="O178" s="27"/>
      <c r="P178" s="27"/>
      <c r="S178" s="88">
        <f t="shared" si="83"/>
        <v>154</v>
      </c>
      <c r="T178" s="192">
        <f t="shared" si="70"/>
        <v>0</v>
      </c>
      <c r="U178" s="22" t="e">
        <f t="shared" ca="1" si="71"/>
        <v>#DIV/0!</v>
      </c>
      <c r="V178" s="22" t="e">
        <f t="shared" ca="1" si="72"/>
        <v>#DIV/0!</v>
      </c>
      <c r="W178" s="22" t="e">
        <f t="shared" ca="1" si="73"/>
        <v>#DIV/0!</v>
      </c>
      <c r="X178" s="22" t="e">
        <f t="shared" ca="1" si="74"/>
        <v>#DIV/0!</v>
      </c>
      <c r="Y178" s="22" t="e">
        <f t="shared" ca="1" si="75"/>
        <v>#DIV/0!</v>
      </c>
      <c r="Z178" s="22" t="e">
        <f t="shared" ca="1" si="76"/>
        <v>#DIV/0!</v>
      </c>
      <c r="AA178" s="22" t="e">
        <f t="shared" ca="1" si="77"/>
        <v>#DIV/0!</v>
      </c>
      <c r="AB178" s="22" t="e">
        <f t="shared" ca="1" si="78"/>
        <v>#DIV/0!</v>
      </c>
      <c r="AC178" s="22" t="e">
        <f t="shared" ca="1" si="79"/>
        <v>#DIV/0!</v>
      </c>
      <c r="AD178" s="22" t="e">
        <f t="shared" ca="1" si="80"/>
        <v>#DIV/0!</v>
      </c>
      <c r="AE178" s="88">
        <f t="shared" si="84"/>
        <v>154</v>
      </c>
      <c r="AF178" s="192">
        <f t="shared" si="81"/>
        <v>0</v>
      </c>
      <c r="AG178" s="22" t="e">
        <f t="shared" si="85"/>
        <v>#DIV/0!</v>
      </c>
      <c r="AH178" s="22" t="e">
        <f t="shared" si="86"/>
        <v>#DIV/0!</v>
      </c>
      <c r="AI178" s="22" t="e">
        <f t="shared" si="87"/>
        <v>#DIV/0!</v>
      </c>
      <c r="AJ178" s="22" t="e">
        <f t="shared" si="88"/>
        <v>#DIV/0!</v>
      </c>
      <c r="AK178" s="22" t="e">
        <f t="shared" si="89"/>
        <v>#DIV/0!</v>
      </c>
      <c r="AL178" s="22" t="e">
        <f t="shared" si="90"/>
        <v>#DIV/0!</v>
      </c>
      <c r="AM178" s="22" t="e">
        <f t="shared" si="91"/>
        <v>#DIV/0!</v>
      </c>
      <c r="AN178" s="22" t="e">
        <f t="shared" si="92"/>
        <v>#DIV/0!</v>
      </c>
      <c r="AO178" s="22" t="e">
        <f t="shared" si="93"/>
        <v>#DIV/0!</v>
      </c>
      <c r="AP178" s="22" t="e">
        <f t="shared" si="94"/>
        <v>#DIV/0!</v>
      </c>
    </row>
    <row r="179" spans="7:42" x14ac:dyDescent="0.25">
      <c r="G179" s="88">
        <f t="shared" si="82"/>
        <v>155</v>
      </c>
      <c r="H179" s="135"/>
      <c r="I179" s="10"/>
      <c r="J179" s="10"/>
      <c r="K179" s="10"/>
      <c r="L179" s="10"/>
      <c r="M179" s="27"/>
      <c r="N179" s="27"/>
      <c r="O179" s="27"/>
      <c r="P179" s="27"/>
      <c r="S179" s="88">
        <f t="shared" si="83"/>
        <v>155</v>
      </c>
      <c r="T179" s="192">
        <f t="shared" si="70"/>
        <v>0</v>
      </c>
      <c r="U179" s="22" t="e">
        <f t="shared" ca="1" si="71"/>
        <v>#DIV/0!</v>
      </c>
      <c r="V179" s="22" t="e">
        <f t="shared" ca="1" si="72"/>
        <v>#DIV/0!</v>
      </c>
      <c r="W179" s="22" t="e">
        <f t="shared" ca="1" si="73"/>
        <v>#DIV/0!</v>
      </c>
      <c r="X179" s="22" t="e">
        <f t="shared" ca="1" si="74"/>
        <v>#DIV/0!</v>
      </c>
      <c r="Y179" s="22" t="e">
        <f t="shared" ca="1" si="75"/>
        <v>#DIV/0!</v>
      </c>
      <c r="Z179" s="22" t="e">
        <f t="shared" ca="1" si="76"/>
        <v>#DIV/0!</v>
      </c>
      <c r="AA179" s="22" t="e">
        <f t="shared" ca="1" si="77"/>
        <v>#DIV/0!</v>
      </c>
      <c r="AB179" s="22" t="e">
        <f t="shared" ca="1" si="78"/>
        <v>#DIV/0!</v>
      </c>
      <c r="AC179" s="22" t="e">
        <f t="shared" ca="1" si="79"/>
        <v>#DIV/0!</v>
      </c>
      <c r="AD179" s="22" t="e">
        <f t="shared" ca="1" si="80"/>
        <v>#DIV/0!</v>
      </c>
      <c r="AE179" s="88">
        <f t="shared" si="84"/>
        <v>155</v>
      </c>
      <c r="AF179" s="192">
        <f t="shared" si="81"/>
        <v>0</v>
      </c>
      <c r="AG179" s="22" t="e">
        <f t="shared" si="85"/>
        <v>#DIV/0!</v>
      </c>
      <c r="AH179" s="22" t="e">
        <f t="shared" si="86"/>
        <v>#DIV/0!</v>
      </c>
      <c r="AI179" s="22" t="e">
        <f t="shared" si="87"/>
        <v>#DIV/0!</v>
      </c>
      <c r="AJ179" s="22" t="e">
        <f t="shared" si="88"/>
        <v>#DIV/0!</v>
      </c>
      <c r="AK179" s="22" t="e">
        <f t="shared" si="89"/>
        <v>#DIV/0!</v>
      </c>
      <c r="AL179" s="22" t="e">
        <f t="shared" si="90"/>
        <v>#DIV/0!</v>
      </c>
      <c r="AM179" s="22" t="e">
        <f t="shared" si="91"/>
        <v>#DIV/0!</v>
      </c>
      <c r="AN179" s="22" t="e">
        <f t="shared" si="92"/>
        <v>#DIV/0!</v>
      </c>
      <c r="AO179" s="22" t="e">
        <f t="shared" si="93"/>
        <v>#DIV/0!</v>
      </c>
      <c r="AP179" s="22" t="e">
        <f t="shared" si="94"/>
        <v>#DIV/0!</v>
      </c>
    </row>
    <row r="180" spans="7:42" x14ac:dyDescent="0.25">
      <c r="G180" s="88">
        <f t="shared" si="82"/>
        <v>156</v>
      </c>
      <c r="H180" s="135"/>
      <c r="I180" s="10"/>
      <c r="J180" s="10"/>
      <c r="K180" s="10"/>
      <c r="L180" s="10"/>
      <c r="M180" s="27"/>
      <c r="N180" s="27"/>
      <c r="O180" s="27"/>
      <c r="P180" s="27"/>
      <c r="S180" s="88">
        <f t="shared" si="83"/>
        <v>156</v>
      </c>
      <c r="T180" s="192">
        <f t="shared" si="70"/>
        <v>0</v>
      </c>
      <c r="U180" s="22" t="e">
        <f t="shared" ca="1" si="71"/>
        <v>#DIV/0!</v>
      </c>
      <c r="V180" s="22" t="e">
        <f t="shared" ca="1" si="72"/>
        <v>#DIV/0!</v>
      </c>
      <c r="W180" s="22" t="e">
        <f t="shared" ca="1" si="73"/>
        <v>#DIV/0!</v>
      </c>
      <c r="X180" s="22" t="e">
        <f t="shared" ca="1" si="74"/>
        <v>#DIV/0!</v>
      </c>
      <c r="Y180" s="22" t="e">
        <f t="shared" ca="1" si="75"/>
        <v>#DIV/0!</v>
      </c>
      <c r="Z180" s="22" t="e">
        <f t="shared" ca="1" si="76"/>
        <v>#DIV/0!</v>
      </c>
      <c r="AA180" s="22" t="e">
        <f t="shared" ca="1" si="77"/>
        <v>#DIV/0!</v>
      </c>
      <c r="AB180" s="22" t="e">
        <f t="shared" ca="1" si="78"/>
        <v>#DIV/0!</v>
      </c>
      <c r="AC180" s="22" t="e">
        <f t="shared" ca="1" si="79"/>
        <v>#DIV/0!</v>
      </c>
      <c r="AD180" s="22" t="e">
        <f t="shared" ca="1" si="80"/>
        <v>#DIV/0!</v>
      </c>
      <c r="AE180" s="88">
        <f t="shared" si="84"/>
        <v>156</v>
      </c>
      <c r="AF180" s="192">
        <f t="shared" si="81"/>
        <v>0</v>
      </c>
      <c r="AG180" s="22" t="e">
        <f t="shared" si="85"/>
        <v>#DIV/0!</v>
      </c>
      <c r="AH180" s="22" t="e">
        <f t="shared" si="86"/>
        <v>#DIV/0!</v>
      </c>
      <c r="AI180" s="22" t="e">
        <f t="shared" si="87"/>
        <v>#DIV/0!</v>
      </c>
      <c r="AJ180" s="22" t="e">
        <f t="shared" si="88"/>
        <v>#DIV/0!</v>
      </c>
      <c r="AK180" s="22" t="e">
        <f t="shared" si="89"/>
        <v>#DIV/0!</v>
      </c>
      <c r="AL180" s="22" t="e">
        <f t="shared" si="90"/>
        <v>#DIV/0!</v>
      </c>
      <c r="AM180" s="22" t="e">
        <f t="shared" si="91"/>
        <v>#DIV/0!</v>
      </c>
      <c r="AN180" s="22" t="e">
        <f t="shared" si="92"/>
        <v>#DIV/0!</v>
      </c>
      <c r="AO180" s="22" t="e">
        <f t="shared" si="93"/>
        <v>#DIV/0!</v>
      </c>
      <c r="AP180" s="22" t="e">
        <f t="shared" si="94"/>
        <v>#DIV/0!</v>
      </c>
    </row>
    <row r="181" spans="7:42" x14ac:dyDescent="0.25">
      <c r="G181" s="88">
        <f t="shared" si="82"/>
        <v>157</v>
      </c>
      <c r="H181" s="135"/>
      <c r="I181" s="10"/>
      <c r="J181" s="10"/>
      <c r="K181" s="10"/>
      <c r="L181" s="10"/>
      <c r="M181" s="27"/>
      <c r="N181" s="27"/>
      <c r="O181" s="27"/>
      <c r="P181" s="27"/>
      <c r="S181" s="88">
        <f t="shared" si="83"/>
        <v>157</v>
      </c>
      <c r="T181" s="192">
        <f t="shared" si="70"/>
        <v>0</v>
      </c>
      <c r="U181" s="22" t="e">
        <f t="shared" ca="1" si="71"/>
        <v>#DIV/0!</v>
      </c>
      <c r="V181" s="22" t="e">
        <f t="shared" ca="1" si="72"/>
        <v>#DIV/0!</v>
      </c>
      <c r="W181" s="22" t="e">
        <f t="shared" ca="1" si="73"/>
        <v>#DIV/0!</v>
      </c>
      <c r="X181" s="22" t="e">
        <f t="shared" ca="1" si="74"/>
        <v>#DIV/0!</v>
      </c>
      <c r="Y181" s="22" t="e">
        <f t="shared" ca="1" si="75"/>
        <v>#DIV/0!</v>
      </c>
      <c r="Z181" s="22" t="e">
        <f t="shared" ca="1" si="76"/>
        <v>#DIV/0!</v>
      </c>
      <c r="AA181" s="22" t="e">
        <f t="shared" ca="1" si="77"/>
        <v>#DIV/0!</v>
      </c>
      <c r="AB181" s="22" t="e">
        <f t="shared" ca="1" si="78"/>
        <v>#DIV/0!</v>
      </c>
      <c r="AC181" s="22" t="e">
        <f t="shared" ca="1" si="79"/>
        <v>#DIV/0!</v>
      </c>
      <c r="AD181" s="22" t="e">
        <f t="shared" ca="1" si="80"/>
        <v>#DIV/0!</v>
      </c>
      <c r="AE181" s="88">
        <f t="shared" si="84"/>
        <v>157</v>
      </c>
      <c r="AF181" s="192">
        <f t="shared" si="81"/>
        <v>0</v>
      </c>
      <c r="AG181" s="22" t="e">
        <f t="shared" si="85"/>
        <v>#DIV/0!</v>
      </c>
      <c r="AH181" s="22" t="e">
        <f t="shared" si="86"/>
        <v>#DIV/0!</v>
      </c>
      <c r="AI181" s="22" t="e">
        <f t="shared" si="87"/>
        <v>#DIV/0!</v>
      </c>
      <c r="AJ181" s="22" t="e">
        <f t="shared" si="88"/>
        <v>#DIV/0!</v>
      </c>
      <c r="AK181" s="22" t="e">
        <f t="shared" si="89"/>
        <v>#DIV/0!</v>
      </c>
      <c r="AL181" s="22" t="e">
        <f t="shared" si="90"/>
        <v>#DIV/0!</v>
      </c>
      <c r="AM181" s="22" t="e">
        <f t="shared" si="91"/>
        <v>#DIV/0!</v>
      </c>
      <c r="AN181" s="22" t="e">
        <f t="shared" si="92"/>
        <v>#DIV/0!</v>
      </c>
      <c r="AO181" s="22" t="e">
        <f t="shared" si="93"/>
        <v>#DIV/0!</v>
      </c>
      <c r="AP181" s="22" t="e">
        <f t="shared" si="94"/>
        <v>#DIV/0!</v>
      </c>
    </row>
    <row r="182" spans="7:42" x14ac:dyDescent="0.25">
      <c r="G182" s="88">
        <f t="shared" si="82"/>
        <v>158</v>
      </c>
      <c r="H182" s="135"/>
      <c r="I182" s="10"/>
      <c r="J182" s="10"/>
      <c r="K182" s="10"/>
      <c r="L182" s="10"/>
      <c r="M182" s="27"/>
      <c r="N182" s="27"/>
      <c r="O182" s="27"/>
      <c r="P182" s="27"/>
      <c r="S182" s="88">
        <f t="shared" si="83"/>
        <v>158</v>
      </c>
      <c r="T182" s="192">
        <f t="shared" si="70"/>
        <v>0</v>
      </c>
      <c r="U182" s="22" t="e">
        <f t="shared" ca="1" si="71"/>
        <v>#DIV/0!</v>
      </c>
      <c r="V182" s="22" t="e">
        <f t="shared" ca="1" si="72"/>
        <v>#DIV/0!</v>
      </c>
      <c r="W182" s="22" t="e">
        <f t="shared" ca="1" si="73"/>
        <v>#DIV/0!</v>
      </c>
      <c r="X182" s="22" t="e">
        <f t="shared" ca="1" si="74"/>
        <v>#DIV/0!</v>
      </c>
      <c r="Y182" s="22" t="e">
        <f t="shared" ca="1" si="75"/>
        <v>#DIV/0!</v>
      </c>
      <c r="Z182" s="22" t="e">
        <f t="shared" ca="1" si="76"/>
        <v>#DIV/0!</v>
      </c>
      <c r="AA182" s="22" t="e">
        <f t="shared" ca="1" si="77"/>
        <v>#DIV/0!</v>
      </c>
      <c r="AB182" s="22" t="e">
        <f t="shared" ca="1" si="78"/>
        <v>#DIV/0!</v>
      </c>
      <c r="AC182" s="22" t="e">
        <f t="shared" ca="1" si="79"/>
        <v>#DIV/0!</v>
      </c>
      <c r="AD182" s="22" t="e">
        <f t="shared" ca="1" si="80"/>
        <v>#DIV/0!</v>
      </c>
      <c r="AE182" s="88">
        <f t="shared" si="84"/>
        <v>158</v>
      </c>
      <c r="AF182" s="192">
        <f t="shared" si="81"/>
        <v>0</v>
      </c>
      <c r="AG182" s="22" t="e">
        <f t="shared" si="85"/>
        <v>#DIV/0!</v>
      </c>
      <c r="AH182" s="22" t="e">
        <f t="shared" si="86"/>
        <v>#DIV/0!</v>
      </c>
      <c r="AI182" s="22" t="e">
        <f t="shared" si="87"/>
        <v>#DIV/0!</v>
      </c>
      <c r="AJ182" s="22" t="e">
        <f t="shared" si="88"/>
        <v>#DIV/0!</v>
      </c>
      <c r="AK182" s="22" t="e">
        <f t="shared" si="89"/>
        <v>#DIV/0!</v>
      </c>
      <c r="AL182" s="22" t="e">
        <f t="shared" si="90"/>
        <v>#DIV/0!</v>
      </c>
      <c r="AM182" s="22" t="e">
        <f t="shared" si="91"/>
        <v>#DIV/0!</v>
      </c>
      <c r="AN182" s="22" t="e">
        <f t="shared" si="92"/>
        <v>#DIV/0!</v>
      </c>
      <c r="AO182" s="22" t="e">
        <f t="shared" si="93"/>
        <v>#DIV/0!</v>
      </c>
      <c r="AP182" s="22" t="e">
        <f t="shared" si="94"/>
        <v>#DIV/0!</v>
      </c>
    </row>
    <row r="183" spans="7:42" x14ac:dyDescent="0.25">
      <c r="G183" s="88">
        <f t="shared" si="82"/>
        <v>159</v>
      </c>
      <c r="H183" s="135"/>
      <c r="I183" s="10"/>
      <c r="J183" s="10"/>
      <c r="K183" s="10"/>
      <c r="L183" s="10"/>
      <c r="M183" s="27"/>
      <c r="N183" s="27"/>
      <c r="O183" s="27"/>
      <c r="P183" s="27"/>
      <c r="S183" s="88">
        <f t="shared" si="83"/>
        <v>159</v>
      </c>
      <c r="T183" s="192">
        <f t="shared" si="70"/>
        <v>0</v>
      </c>
      <c r="U183" s="22" t="e">
        <f t="shared" ca="1" si="71"/>
        <v>#DIV/0!</v>
      </c>
      <c r="V183" s="22" t="e">
        <f t="shared" ca="1" si="72"/>
        <v>#DIV/0!</v>
      </c>
      <c r="W183" s="22" t="e">
        <f t="shared" ca="1" si="73"/>
        <v>#DIV/0!</v>
      </c>
      <c r="X183" s="22" t="e">
        <f t="shared" ca="1" si="74"/>
        <v>#DIV/0!</v>
      </c>
      <c r="Y183" s="22" t="e">
        <f t="shared" ca="1" si="75"/>
        <v>#DIV/0!</v>
      </c>
      <c r="Z183" s="22" t="e">
        <f t="shared" ca="1" si="76"/>
        <v>#DIV/0!</v>
      </c>
      <c r="AA183" s="22" t="e">
        <f t="shared" ca="1" si="77"/>
        <v>#DIV/0!</v>
      </c>
      <c r="AB183" s="22" t="e">
        <f t="shared" ca="1" si="78"/>
        <v>#DIV/0!</v>
      </c>
      <c r="AC183" s="22" t="e">
        <f t="shared" ca="1" si="79"/>
        <v>#DIV/0!</v>
      </c>
      <c r="AD183" s="22" t="e">
        <f t="shared" ca="1" si="80"/>
        <v>#DIV/0!</v>
      </c>
      <c r="AE183" s="88">
        <f t="shared" si="84"/>
        <v>159</v>
      </c>
      <c r="AF183" s="192">
        <f t="shared" si="81"/>
        <v>0</v>
      </c>
      <c r="AG183" s="22" t="e">
        <f t="shared" si="85"/>
        <v>#DIV/0!</v>
      </c>
      <c r="AH183" s="22" t="e">
        <f t="shared" si="86"/>
        <v>#DIV/0!</v>
      </c>
      <c r="AI183" s="22" t="e">
        <f t="shared" si="87"/>
        <v>#DIV/0!</v>
      </c>
      <c r="AJ183" s="22" t="e">
        <f t="shared" si="88"/>
        <v>#DIV/0!</v>
      </c>
      <c r="AK183" s="22" t="e">
        <f t="shared" si="89"/>
        <v>#DIV/0!</v>
      </c>
      <c r="AL183" s="22" t="e">
        <f t="shared" si="90"/>
        <v>#DIV/0!</v>
      </c>
      <c r="AM183" s="22" t="e">
        <f t="shared" si="91"/>
        <v>#DIV/0!</v>
      </c>
      <c r="AN183" s="22" t="e">
        <f t="shared" si="92"/>
        <v>#DIV/0!</v>
      </c>
      <c r="AO183" s="22" t="e">
        <f t="shared" si="93"/>
        <v>#DIV/0!</v>
      </c>
      <c r="AP183" s="22" t="e">
        <f t="shared" si="94"/>
        <v>#DIV/0!</v>
      </c>
    </row>
    <row r="184" spans="7:42" x14ac:dyDescent="0.25">
      <c r="G184" s="88">
        <f t="shared" si="82"/>
        <v>160</v>
      </c>
      <c r="H184" s="135"/>
      <c r="I184" s="10"/>
      <c r="J184" s="10"/>
      <c r="K184" s="10"/>
      <c r="L184" s="10"/>
      <c r="M184" s="27"/>
      <c r="N184" s="27"/>
      <c r="O184" s="27"/>
      <c r="P184" s="27"/>
      <c r="S184" s="88">
        <f t="shared" si="83"/>
        <v>160</v>
      </c>
      <c r="T184" s="192">
        <f t="shared" si="70"/>
        <v>0</v>
      </c>
      <c r="U184" s="22" t="e">
        <f t="shared" ca="1" si="71"/>
        <v>#DIV/0!</v>
      </c>
      <c r="V184" s="22" t="e">
        <f t="shared" ca="1" si="72"/>
        <v>#DIV/0!</v>
      </c>
      <c r="W184" s="22" t="e">
        <f t="shared" ca="1" si="73"/>
        <v>#DIV/0!</v>
      </c>
      <c r="X184" s="22" t="e">
        <f t="shared" ca="1" si="74"/>
        <v>#DIV/0!</v>
      </c>
      <c r="Y184" s="22" t="e">
        <f t="shared" ca="1" si="75"/>
        <v>#DIV/0!</v>
      </c>
      <c r="Z184" s="22" t="e">
        <f t="shared" ca="1" si="76"/>
        <v>#DIV/0!</v>
      </c>
      <c r="AA184" s="22" t="e">
        <f t="shared" ca="1" si="77"/>
        <v>#DIV/0!</v>
      </c>
      <c r="AB184" s="22" t="e">
        <f t="shared" ca="1" si="78"/>
        <v>#DIV/0!</v>
      </c>
      <c r="AC184" s="22" t="e">
        <f t="shared" ca="1" si="79"/>
        <v>#DIV/0!</v>
      </c>
      <c r="AD184" s="22" t="e">
        <f t="shared" ca="1" si="80"/>
        <v>#DIV/0!</v>
      </c>
      <c r="AE184" s="88">
        <f t="shared" si="84"/>
        <v>160</v>
      </c>
      <c r="AF184" s="192">
        <f t="shared" si="81"/>
        <v>0</v>
      </c>
      <c r="AG184" s="22" t="e">
        <f t="shared" si="85"/>
        <v>#DIV/0!</v>
      </c>
      <c r="AH184" s="22" t="e">
        <f t="shared" si="86"/>
        <v>#DIV/0!</v>
      </c>
      <c r="AI184" s="22" t="e">
        <f t="shared" si="87"/>
        <v>#DIV/0!</v>
      </c>
      <c r="AJ184" s="22" t="e">
        <f t="shared" si="88"/>
        <v>#DIV/0!</v>
      </c>
      <c r="AK184" s="22" t="e">
        <f t="shared" si="89"/>
        <v>#DIV/0!</v>
      </c>
      <c r="AL184" s="22" t="e">
        <f t="shared" si="90"/>
        <v>#DIV/0!</v>
      </c>
      <c r="AM184" s="22" t="e">
        <f t="shared" si="91"/>
        <v>#DIV/0!</v>
      </c>
      <c r="AN184" s="22" t="e">
        <f t="shared" si="92"/>
        <v>#DIV/0!</v>
      </c>
      <c r="AO184" s="22" t="e">
        <f t="shared" si="93"/>
        <v>#DIV/0!</v>
      </c>
      <c r="AP184" s="22" t="e">
        <f t="shared" si="94"/>
        <v>#DIV/0!</v>
      </c>
    </row>
    <row r="185" spans="7:42" x14ac:dyDescent="0.25">
      <c r="G185" s="88">
        <f t="shared" si="82"/>
        <v>161</v>
      </c>
      <c r="H185" s="135"/>
      <c r="I185" s="10"/>
      <c r="J185" s="10"/>
      <c r="K185" s="10"/>
      <c r="L185" s="10"/>
      <c r="M185" s="27"/>
      <c r="N185" s="27"/>
      <c r="O185" s="27"/>
      <c r="P185" s="27"/>
      <c r="S185" s="88">
        <f t="shared" si="83"/>
        <v>161</v>
      </c>
      <c r="T185" s="192">
        <f t="shared" si="70"/>
        <v>0</v>
      </c>
      <c r="U185" s="22" t="e">
        <f t="shared" ca="1" si="71"/>
        <v>#DIV/0!</v>
      </c>
      <c r="V185" s="22" t="e">
        <f t="shared" ca="1" si="72"/>
        <v>#DIV/0!</v>
      </c>
      <c r="W185" s="22" t="e">
        <f t="shared" ca="1" si="73"/>
        <v>#DIV/0!</v>
      </c>
      <c r="X185" s="22" t="e">
        <f t="shared" ca="1" si="74"/>
        <v>#DIV/0!</v>
      </c>
      <c r="Y185" s="22" t="e">
        <f t="shared" ca="1" si="75"/>
        <v>#DIV/0!</v>
      </c>
      <c r="Z185" s="22" t="e">
        <f t="shared" ca="1" si="76"/>
        <v>#DIV/0!</v>
      </c>
      <c r="AA185" s="22" t="e">
        <f t="shared" ca="1" si="77"/>
        <v>#DIV/0!</v>
      </c>
      <c r="AB185" s="22" t="e">
        <f t="shared" ca="1" si="78"/>
        <v>#DIV/0!</v>
      </c>
      <c r="AC185" s="22" t="e">
        <f t="shared" ca="1" si="79"/>
        <v>#DIV/0!</v>
      </c>
      <c r="AD185" s="22" t="e">
        <f t="shared" ca="1" si="80"/>
        <v>#DIV/0!</v>
      </c>
      <c r="AE185" s="88">
        <f t="shared" si="84"/>
        <v>161</v>
      </c>
      <c r="AF185" s="192">
        <f t="shared" si="81"/>
        <v>0</v>
      </c>
      <c r="AG185" s="22" t="e">
        <f t="shared" si="85"/>
        <v>#DIV/0!</v>
      </c>
      <c r="AH185" s="22" t="e">
        <f t="shared" si="86"/>
        <v>#DIV/0!</v>
      </c>
      <c r="AI185" s="22" t="e">
        <f t="shared" si="87"/>
        <v>#DIV/0!</v>
      </c>
      <c r="AJ185" s="22" t="e">
        <f t="shared" si="88"/>
        <v>#DIV/0!</v>
      </c>
      <c r="AK185" s="22" t="e">
        <f t="shared" si="89"/>
        <v>#DIV/0!</v>
      </c>
      <c r="AL185" s="22" t="e">
        <f t="shared" si="90"/>
        <v>#DIV/0!</v>
      </c>
      <c r="AM185" s="22" t="e">
        <f t="shared" si="91"/>
        <v>#DIV/0!</v>
      </c>
      <c r="AN185" s="22" t="e">
        <f t="shared" si="92"/>
        <v>#DIV/0!</v>
      </c>
      <c r="AO185" s="22" t="e">
        <f t="shared" si="93"/>
        <v>#DIV/0!</v>
      </c>
      <c r="AP185" s="22" t="e">
        <f t="shared" si="94"/>
        <v>#DIV/0!</v>
      </c>
    </row>
    <row r="186" spans="7:42" x14ac:dyDescent="0.25">
      <c r="G186" s="88">
        <f t="shared" si="82"/>
        <v>162</v>
      </c>
      <c r="H186" s="135"/>
      <c r="I186" s="10"/>
      <c r="J186" s="10"/>
      <c r="K186" s="10"/>
      <c r="L186" s="10"/>
      <c r="M186" s="27"/>
      <c r="N186" s="27"/>
      <c r="O186" s="27"/>
      <c r="P186" s="27"/>
      <c r="S186" s="88">
        <f t="shared" si="83"/>
        <v>162</v>
      </c>
      <c r="T186" s="192">
        <f t="shared" si="70"/>
        <v>0</v>
      </c>
      <c r="U186" s="22" t="e">
        <f t="shared" ca="1" si="71"/>
        <v>#DIV/0!</v>
      </c>
      <c r="V186" s="22" t="e">
        <f t="shared" ca="1" si="72"/>
        <v>#DIV/0!</v>
      </c>
      <c r="W186" s="22" t="e">
        <f t="shared" ca="1" si="73"/>
        <v>#DIV/0!</v>
      </c>
      <c r="X186" s="22" t="e">
        <f t="shared" ca="1" si="74"/>
        <v>#DIV/0!</v>
      </c>
      <c r="Y186" s="22" t="e">
        <f t="shared" ca="1" si="75"/>
        <v>#DIV/0!</v>
      </c>
      <c r="Z186" s="22" t="e">
        <f t="shared" ca="1" si="76"/>
        <v>#DIV/0!</v>
      </c>
      <c r="AA186" s="22" t="e">
        <f t="shared" ca="1" si="77"/>
        <v>#DIV/0!</v>
      </c>
      <c r="AB186" s="22" t="e">
        <f t="shared" ca="1" si="78"/>
        <v>#DIV/0!</v>
      </c>
      <c r="AC186" s="22" t="e">
        <f t="shared" ca="1" si="79"/>
        <v>#DIV/0!</v>
      </c>
      <c r="AD186" s="22" t="e">
        <f t="shared" ca="1" si="80"/>
        <v>#DIV/0!</v>
      </c>
      <c r="AE186" s="88">
        <f t="shared" si="84"/>
        <v>162</v>
      </c>
      <c r="AF186" s="192">
        <f t="shared" si="81"/>
        <v>0</v>
      </c>
      <c r="AG186" s="22" t="e">
        <f t="shared" si="85"/>
        <v>#DIV/0!</v>
      </c>
      <c r="AH186" s="22" t="e">
        <f t="shared" si="86"/>
        <v>#DIV/0!</v>
      </c>
      <c r="AI186" s="22" t="e">
        <f t="shared" si="87"/>
        <v>#DIV/0!</v>
      </c>
      <c r="AJ186" s="22" t="e">
        <f t="shared" si="88"/>
        <v>#DIV/0!</v>
      </c>
      <c r="AK186" s="22" t="e">
        <f t="shared" si="89"/>
        <v>#DIV/0!</v>
      </c>
      <c r="AL186" s="22" t="e">
        <f t="shared" si="90"/>
        <v>#DIV/0!</v>
      </c>
      <c r="AM186" s="22" t="e">
        <f t="shared" si="91"/>
        <v>#DIV/0!</v>
      </c>
      <c r="AN186" s="22" t="e">
        <f t="shared" si="92"/>
        <v>#DIV/0!</v>
      </c>
      <c r="AO186" s="22" t="e">
        <f t="shared" si="93"/>
        <v>#DIV/0!</v>
      </c>
      <c r="AP186" s="22" t="e">
        <f t="shared" si="94"/>
        <v>#DIV/0!</v>
      </c>
    </row>
    <row r="187" spans="7:42" x14ac:dyDescent="0.25">
      <c r="G187" s="88">
        <f t="shared" si="82"/>
        <v>163</v>
      </c>
      <c r="H187" s="135"/>
      <c r="I187" s="10"/>
      <c r="J187" s="10"/>
      <c r="K187" s="10"/>
      <c r="L187" s="10"/>
      <c r="M187" s="27"/>
      <c r="N187" s="27"/>
      <c r="O187" s="27"/>
      <c r="P187" s="27"/>
      <c r="S187" s="88">
        <f t="shared" si="83"/>
        <v>163</v>
      </c>
      <c r="T187" s="192">
        <f t="shared" si="70"/>
        <v>0</v>
      </c>
      <c r="U187" s="22" t="e">
        <f t="shared" ca="1" si="71"/>
        <v>#DIV/0!</v>
      </c>
      <c r="V187" s="22" t="e">
        <f t="shared" ca="1" si="72"/>
        <v>#DIV/0!</v>
      </c>
      <c r="W187" s="22" t="e">
        <f t="shared" ca="1" si="73"/>
        <v>#DIV/0!</v>
      </c>
      <c r="X187" s="22" t="e">
        <f t="shared" ca="1" si="74"/>
        <v>#DIV/0!</v>
      </c>
      <c r="Y187" s="22" t="e">
        <f t="shared" ca="1" si="75"/>
        <v>#DIV/0!</v>
      </c>
      <c r="Z187" s="22" t="e">
        <f t="shared" ca="1" si="76"/>
        <v>#DIV/0!</v>
      </c>
      <c r="AA187" s="22" t="e">
        <f t="shared" ca="1" si="77"/>
        <v>#DIV/0!</v>
      </c>
      <c r="AB187" s="22" t="e">
        <f t="shared" ca="1" si="78"/>
        <v>#DIV/0!</v>
      </c>
      <c r="AC187" s="22" t="e">
        <f t="shared" ca="1" si="79"/>
        <v>#DIV/0!</v>
      </c>
      <c r="AD187" s="22" t="e">
        <f t="shared" ca="1" si="80"/>
        <v>#DIV/0!</v>
      </c>
      <c r="AE187" s="88">
        <f t="shared" si="84"/>
        <v>163</v>
      </c>
      <c r="AF187" s="192">
        <f t="shared" si="81"/>
        <v>0</v>
      </c>
      <c r="AG187" s="22" t="e">
        <f t="shared" si="85"/>
        <v>#DIV/0!</v>
      </c>
      <c r="AH187" s="22" t="e">
        <f t="shared" si="86"/>
        <v>#DIV/0!</v>
      </c>
      <c r="AI187" s="22" t="e">
        <f t="shared" si="87"/>
        <v>#DIV/0!</v>
      </c>
      <c r="AJ187" s="22" t="e">
        <f t="shared" si="88"/>
        <v>#DIV/0!</v>
      </c>
      <c r="AK187" s="22" t="e">
        <f t="shared" si="89"/>
        <v>#DIV/0!</v>
      </c>
      <c r="AL187" s="22" t="e">
        <f t="shared" si="90"/>
        <v>#DIV/0!</v>
      </c>
      <c r="AM187" s="22" t="e">
        <f t="shared" si="91"/>
        <v>#DIV/0!</v>
      </c>
      <c r="AN187" s="22" t="e">
        <f t="shared" si="92"/>
        <v>#DIV/0!</v>
      </c>
      <c r="AO187" s="22" t="e">
        <f t="shared" si="93"/>
        <v>#DIV/0!</v>
      </c>
      <c r="AP187" s="22" t="e">
        <f t="shared" si="94"/>
        <v>#DIV/0!</v>
      </c>
    </row>
    <row r="188" spans="7:42" x14ac:dyDescent="0.25">
      <c r="G188" s="88">
        <f t="shared" si="82"/>
        <v>164</v>
      </c>
      <c r="H188" s="135"/>
      <c r="I188" s="10"/>
      <c r="J188" s="10"/>
      <c r="K188" s="10"/>
      <c r="L188" s="10"/>
      <c r="M188" s="27"/>
      <c r="N188" s="27"/>
      <c r="O188" s="27"/>
      <c r="P188" s="27"/>
      <c r="S188" s="88">
        <f t="shared" si="83"/>
        <v>164</v>
      </c>
      <c r="T188" s="192">
        <f t="shared" si="70"/>
        <v>0</v>
      </c>
      <c r="U188" s="22" t="e">
        <f t="shared" ca="1" si="71"/>
        <v>#DIV/0!</v>
      </c>
      <c r="V188" s="22" t="e">
        <f t="shared" ca="1" si="72"/>
        <v>#DIV/0!</v>
      </c>
      <c r="W188" s="22" t="e">
        <f t="shared" ca="1" si="73"/>
        <v>#DIV/0!</v>
      </c>
      <c r="X188" s="22" t="e">
        <f t="shared" ca="1" si="74"/>
        <v>#DIV/0!</v>
      </c>
      <c r="Y188" s="22" t="e">
        <f t="shared" ca="1" si="75"/>
        <v>#DIV/0!</v>
      </c>
      <c r="Z188" s="22" t="e">
        <f t="shared" ca="1" si="76"/>
        <v>#DIV/0!</v>
      </c>
      <c r="AA188" s="22" t="e">
        <f t="shared" ca="1" si="77"/>
        <v>#DIV/0!</v>
      </c>
      <c r="AB188" s="22" t="e">
        <f t="shared" ca="1" si="78"/>
        <v>#DIV/0!</v>
      </c>
      <c r="AC188" s="22" t="e">
        <f t="shared" ca="1" si="79"/>
        <v>#DIV/0!</v>
      </c>
      <c r="AD188" s="22" t="e">
        <f t="shared" ca="1" si="80"/>
        <v>#DIV/0!</v>
      </c>
      <c r="AE188" s="88">
        <f t="shared" si="84"/>
        <v>164</v>
      </c>
      <c r="AF188" s="192">
        <f t="shared" si="81"/>
        <v>0</v>
      </c>
      <c r="AG188" s="22" t="e">
        <f t="shared" si="85"/>
        <v>#DIV/0!</v>
      </c>
      <c r="AH188" s="22" t="e">
        <f t="shared" si="86"/>
        <v>#DIV/0!</v>
      </c>
      <c r="AI188" s="22" t="e">
        <f t="shared" si="87"/>
        <v>#DIV/0!</v>
      </c>
      <c r="AJ188" s="22" t="e">
        <f t="shared" si="88"/>
        <v>#DIV/0!</v>
      </c>
      <c r="AK188" s="22" t="e">
        <f t="shared" si="89"/>
        <v>#DIV/0!</v>
      </c>
      <c r="AL188" s="22" t="e">
        <f t="shared" si="90"/>
        <v>#DIV/0!</v>
      </c>
      <c r="AM188" s="22" t="e">
        <f t="shared" si="91"/>
        <v>#DIV/0!</v>
      </c>
      <c r="AN188" s="22" t="e">
        <f t="shared" si="92"/>
        <v>#DIV/0!</v>
      </c>
      <c r="AO188" s="22" t="e">
        <f t="shared" si="93"/>
        <v>#DIV/0!</v>
      </c>
      <c r="AP188" s="22" t="e">
        <f t="shared" si="94"/>
        <v>#DIV/0!</v>
      </c>
    </row>
    <row r="189" spans="7:42" x14ac:dyDescent="0.25">
      <c r="G189" s="88">
        <f t="shared" si="82"/>
        <v>165</v>
      </c>
      <c r="H189" s="135"/>
      <c r="I189" s="10"/>
      <c r="J189" s="10"/>
      <c r="K189" s="10"/>
      <c r="L189" s="10"/>
      <c r="M189" s="27"/>
      <c r="N189" s="27"/>
      <c r="O189" s="27"/>
      <c r="P189" s="27"/>
      <c r="S189" s="88">
        <f t="shared" si="83"/>
        <v>165</v>
      </c>
      <c r="T189" s="192">
        <f t="shared" si="70"/>
        <v>0</v>
      </c>
      <c r="U189" s="22" t="e">
        <f t="shared" ca="1" si="71"/>
        <v>#DIV/0!</v>
      </c>
      <c r="V189" s="22" t="e">
        <f t="shared" ca="1" si="72"/>
        <v>#DIV/0!</v>
      </c>
      <c r="W189" s="22" t="e">
        <f t="shared" ca="1" si="73"/>
        <v>#DIV/0!</v>
      </c>
      <c r="X189" s="22" t="e">
        <f t="shared" ca="1" si="74"/>
        <v>#DIV/0!</v>
      </c>
      <c r="Y189" s="22" t="e">
        <f t="shared" ca="1" si="75"/>
        <v>#DIV/0!</v>
      </c>
      <c r="Z189" s="22" t="e">
        <f t="shared" ca="1" si="76"/>
        <v>#DIV/0!</v>
      </c>
      <c r="AA189" s="22" t="e">
        <f t="shared" ca="1" si="77"/>
        <v>#DIV/0!</v>
      </c>
      <c r="AB189" s="22" t="e">
        <f t="shared" ca="1" si="78"/>
        <v>#DIV/0!</v>
      </c>
      <c r="AC189" s="22" t="e">
        <f t="shared" ca="1" si="79"/>
        <v>#DIV/0!</v>
      </c>
      <c r="AD189" s="22" t="e">
        <f t="shared" ca="1" si="80"/>
        <v>#DIV/0!</v>
      </c>
      <c r="AE189" s="88">
        <f t="shared" si="84"/>
        <v>165</v>
      </c>
      <c r="AF189" s="192">
        <f t="shared" si="81"/>
        <v>0</v>
      </c>
      <c r="AG189" s="22" t="e">
        <f t="shared" si="85"/>
        <v>#DIV/0!</v>
      </c>
      <c r="AH189" s="22" t="e">
        <f t="shared" si="86"/>
        <v>#DIV/0!</v>
      </c>
      <c r="AI189" s="22" t="e">
        <f t="shared" si="87"/>
        <v>#DIV/0!</v>
      </c>
      <c r="AJ189" s="22" t="e">
        <f t="shared" si="88"/>
        <v>#DIV/0!</v>
      </c>
      <c r="AK189" s="22" t="e">
        <f t="shared" si="89"/>
        <v>#DIV/0!</v>
      </c>
      <c r="AL189" s="22" t="e">
        <f t="shared" si="90"/>
        <v>#DIV/0!</v>
      </c>
      <c r="AM189" s="22" t="e">
        <f t="shared" si="91"/>
        <v>#DIV/0!</v>
      </c>
      <c r="AN189" s="22" t="e">
        <f t="shared" si="92"/>
        <v>#DIV/0!</v>
      </c>
      <c r="AO189" s="22" t="e">
        <f t="shared" si="93"/>
        <v>#DIV/0!</v>
      </c>
      <c r="AP189" s="22" t="e">
        <f t="shared" si="94"/>
        <v>#DIV/0!</v>
      </c>
    </row>
    <row r="190" spans="7:42" x14ac:dyDescent="0.25">
      <c r="G190" s="88">
        <f t="shared" si="82"/>
        <v>166</v>
      </c>
      <c r="H190" s="135"/>
      <c r="I190" s="10"/>
      <c r="J190" s="10"/>
      <c r="K190" s="10"/>
      <c r="L190" s="10"/>
      <c r="M190" s="27"/>
      <c r="N190" s="27"/>
      <c r="O190" s="27"/>
      <c r="P190" s="27"/>
      <c r="S190" s="88">
        <f t="shared" si="83"/>
        <v>166</v>
      </c>
      <c r="T190" s="192">
        <f t="shared" si="70"/>
        <v>0</v>
      </c>
      <c r="U190" s="22" t="e">
        <f t="shared" ca="1" si="71"/>
        <v>#DIV/0!</v>
      </c>
      <c r="V190" s="22" t="e">
        <f t="shared" ca="1" si="72"/>
        <v>#DIV/0!</v>
      </c>
      <c r="W190" s="22" t="e">
        <f t="shared" ca="1" si="73"/>
        <v>#DIV/0!</v>
      </c>
      <c r="X190" s="22" t="e">
        <f t="shared" ca="1" si="74"/>
        <v>#DIV/0!</v>
      </c>
      <c r="Y190" s="22" t="e">
        <f t="shared" ca="1" si="75"/>
        <v>#DIV/0!</v>
      </c>
      <c r="Z190" s="22" t="e">
        <f t="shared" ca="1" si="76"/>
        <v>#DIV/0!</v>
      </c>
      <c r="AA190" s="22" t="e">
        <f t="shared" ca="1" si="77"/>
        <v>#DIV/0!</v>
      </c>
      <c r="AB190" s="22" t="e">
        <f t="shared" ca="1" si="78"/>
        <v>#DIV/0!</v>
      </c>
      <c r="AC190" s="22" t="e">
        <f t="shared" ca="1" si="79"/>
        <v>#DIV/0!</v>
      </c>
      <c r="AD190" s="22" t="e">
        <f t="shared" ca="1" si="80"/>
        <v>#DIV/0!</v>
      </c>
      <c r="AE190" s="88">
        <f t="shared" si="84"/>
        <v>166</v>
      </c>
      <c r="AF190" s="192">
        <f t="shared" si="81"/>
        <v>0</v>
      </c>
      <c r="AG190" s="22" t="e">
        <f t="shared" si="85"/>
        <v>#DIV/0!</v>
      </c>
      <c r="AH190" s="22" t="e">
        <f t="shared" si="86"/>
        <v>#DIV/0!</v>
      </c>
      <c r="AI190" s="22" t="e">
        <f t="shared" si="87"/>
        <v>#DIV/0!</v>
      </c>
      <c r="AJ190" s="22" t="e">
        <f t="shared" si="88"/>
        <v>#DIV/0!</v>
      </c>
      <c r="AK190" s="22" t="e">
        <f t="shared" si="89"/>
        <v>#DIV/0!</v>
      </c>
      <c r="AL190" s="22" t="e">
        <f t="shared" si="90"/>
        <v>#DIV/0!</v>
      </c>
      <c r="AM190" s="22" t="e">
        <f t="shared" si="91"/>
        <v>#DIV/0!</v>
      </c>
      <c r="AN190" s="22" t="e">
        <f t="shared" si="92"/>
        <v>#DIV/0!</v>
      </c>
      <c r="AO190" s="22" t="e">
        <f t="shared" si="93"/>
        <v>#DIV/0!</v>
      </c>
      <c r="AP190" s="22" t="e">
        <f t="shared" si="94"/>
        <v>#DIV/0!</v>
      </c>
    </row>
    <row r="191" spans="7:42" x14ac:dyDescent="0.25">
      <c r="G191" s="88">
        <f t="shared" si="82"/>
        <v>167</v>
      </c>
      <c r="H191" s="135"/>
      <c r="I191" s="10"/>
      <c r="J191" s="10"/>
      <c r="K191" s="10"/>
      <c r="L191" s="10"/>
      <c r="M191" s="27"/>
      <c r="N191" s="27"/>
      <c r="O191" s="27"/>
      <c r="P191" s="27"/>
      <c r="S191" s="88">
        <f t="shared" si="83"/>
        <v>167</v>
      </c>
      <c r="T191" s="192">
        <f t="shared" si="70"/>
        <v>0</v>
      </c>
      <c r="U191" s="22" t="e">
        <f t="shared" ca="1" si="71"/>
        <v>#DIV/0!</v>
      </c>
      <c r="V191" s="22" t="e">
        <f t="shared" ca="1" si="72"/>
        <v>#DIV/0!</v>
      </c>
      <c r="W191" s="22" t="e">
        <f t="shared" ca="1" si="73"/>
        <v>#DIV/0!</v>
      </c>
      <c r="X191" s="22" t="e">
        <f t="shared" ca="1" si="74"/>
        <v>#DIV/0!</v>
      </c>
      <c r="Y191" s="22" t="e">
        <f t="shared" ca="1" si="75"/>
        <v>#DIV/0!</v>
      </c>
      <c r="Z191" s="22" t="e">
        <f t="shared" ca="1" si="76"/>
        <v>#DIV/0!</v>
      </c>
      <c r="AA191" s="22" t="e">
        <f t="shared" ca="1" si="77"/>
        <v>#DIV/0!</v>
      </c>
      <c r="AB191" s="22" t="e">
        <f t="shared" ca="1" si="78"/>
        <v>#DIV/0!</v>
      </c>
      <c r="AC191" s="22" t="e">
        <f t="shared" ca="1" si="79"/>
        <v>#DIV/0!</v>
      </c>
      <c r="AD191" s="22" t="e">
        <f t="shared" ca="1" si="80"/>
        <v>#DIV/0!</v>
      </c>
      <c r="AE191" s="88">
        <f t="shared" si="84"/>
        <v>167</v>
      </c>
      <c r="AF191" s="192">
        <f t="shared" si="81"/>
        <v>0</v>
      </c>
      <c r="AG191" s="22" t="e">
        <f t="shared" si="85"/>
        <v>#DIV/0!</v>
      </c>
      <c r="AH191" s="22" t="e">
        <f t="shared" si="86"/>
        <v>#DIV/0!</v>
      </c>
      <c r="AI191" s="22" t="e">
        <f t="shared" si="87"/>
        <v>#DIV/0!</v>
      </c>
      <c r="AJ191" s="22" t="e">
        <f t="shared" si="88"/>
        <v>#DIV/0!</v>
      </c>
      <c r="AK191" s="22" t="e">
        <f t="shared" si="89"/>
        <v>#DIV/0!</v>
      </c>
      <c r="AL191" s="22" t="e">
        <f t="shared" si="90"/>
        <v>#DIV/0!</v>
      </c>
      <c r="AM191" s="22" t="e">
        <f t="shared" si="91"/>
        <v>#DIV/0!</v>
      </c>
      <c r="AN191" s="22" t="e">
        <f t="shared" si="92"/>
        <v>#DIV/0!</v>
      </c>
      <c r="AO191" s="22" t="e">
        <f t="shared" si="93"/>
        <v>#DIV/0!</v>
      </c>
      <c r="AP191" s="22" t="e">
        <f t="shared" si="94"/>
        <v>#DIV/0!</v>
      </c>
    </row>
    <row r="192" spans="7:42" x14ac:dyDescent="0.25">
      <c r="G192" s="88">
        <f t="shared" si="82"/>
        <v>168</v>
      </c>
      <c r="H192" s="135"/>
      <c r="I192" s="10"/>
      <c r="J192" s="10"/>
      <c r="K192" s="10"/>
      <c r="L192" s="10"/>
      <c r="M192" s="27"/>
      <c r="N192" s="27"/>
      <c r="O192" s="27"/>
      <c r="P192" s="27"/>
      <c r="S192" s="88">
        <f t="shared" si="83"/>
        <v>168</v>
      </c>
      <c r="T192" s="192">
        <f t="shared" si="70"/>
        <v>0</v>
      </c>
      <c r="U192" s="22" t="e">
        <f t="shared" ca="1" si="71"/>
        <v>#DIV/0!</v>
      </c>
      <c r="V192" s="22" t="e">
        <f t="shared" ca="1" si="72"/>
        <v>#DIV/0!</v>
      </c>
      <c r="W192" s="22" t="e">
        <f t="shared" ca="1" si="73"/>
        <v>#DIV/0!</v>
      </c>
      <c r="X192" s="22" t="e">
        <f t="shared" ca="1" si="74"/>
        <v>#DIV/0!</v>
      </c>
      <c r="Y192" s="22" t="e">
        <f t="shared" ca="1" si="75"/>
        <v>#DIV/0!</v>
      </c>
      <c r="Z192" s="22" t="e">
        <f t="shared" ca="1" si="76"/>
        <v>#DIV/0!</v>
      </c>
      <c r="AA192" s="22" t="e">
        <f t="shared" ca="1" si="77"/>
        <v>#DIV/0!</v>
      </c>
      <c r="AB192" s="22" t="e">
        <f t="shared" ca="1" si="78"/>
        <v>#DIV/0!</v>
      </c>
      <c r="AC192" s="22" t="e">
        <f t="shared" ca="1" si="79"/>
        <v>#DIV/0!</v>
      </c>
      <c r="AD192" s="22" t="e">
        <f t="shared" ca="1" si="80"/>
        <v>#DIV/0!</v>
      </c>
      <c r="AE192" s="88">
        <f t="shared" si="84"/>
        <v>168</v>
      </c>
      <c r="AF192" s="192">
        <f t="shared" si="81"/>
        <v>0</v>
      </c>
      <c r="AG192" s="22" t="e">
        <f t="shared" si="85"/>
        <v>#DIV/0!</v>
      </c>
      <c r="AH192" s="22" t="e">
        <f t="shared" si="86"/>
        <v>#DIV/0!</v>
      </c>
      <c r="AI192" s="22" t="e">
        <f t="shared" si="87"/>
        <v>#DIV/0!</v>
      </c>
      <c r="AJ192" s="22" t="e">
        <f t="shared" si="88"/>
        <v>#DIV/0!</v>
      </c>
      <c r="AK192" s="22" t="e">
        <f t="shared" si="89"/>
        <v>#DIV/0!</v>
      </c>
      <c r="AL192" s="22" t="e">
        <f t="shared" si="90"/>
        <v>#DIV/0!</v>
      </c>
      <c r="AM192" s="22" t="e">
        <f t="shared" si="91"/>
        <v>#DIV/0!</v>
      </c>
      <c r="AN192" s="22" t="e">
        <f t="shared" si="92"/>
        <v>#DIV/0!</v>
      </c>
      <c r="AO192" s="22" t="e">
        <f t="shared" si="93"/>
        <v>#DIV/0!</v>
      </c>
      <c r="AP192" s="22" t="e">
        <f t="shared" si="94"/>
        <v>#DIV/0!</v>
      </c>
    </row>
    <row r="193" spans="7:42" x14ac:dyDescent="0.25">
      <c r="G193" s="88">
        <f t="shared" si="82"/>
        <v>169</v>
      </c>
      <c r="H193" s="135"/>
      <c r="I193" s="10"/>
      <c r="J193" s="10"/>
      <c r="K193" s="10"/>
      <c r="L193" s="10"/>
      <c r="M193" s="27"/>
      <c r="N193" s="27"/>
      <c r="O193" s="27"/>
      <c r="P193" s="27"/>
      <c r="S193" s="88">
        <f t="shared" si="83"/>
        <v>169</v>
      </c>
      <c r="T193" s="192">
        <f t="shared" si="70"/>
        <v>0</v>
      </c>
      <c r="U193" s="22" t="e">
        <f t="shared" ca="1" si="71"/>
        <v>#DIV/0!</v>
      </c>
      <c r="V193" s="22" t="e">
        <f t="shared" ca="1" si="72"/>
        <v>#DIV/0!</v>
      </c>
      <c r="W193" s="22" t="e">
        <f t="shared" ca="1" si="73"/>
        <v>#DIV/0!</v>
      </c>
      <c r="X193" s="22" t="e">
        <f t="shared" ca="1" si="74"/>
        <v>#DIV/0!</v>
      </c>
      <c r="Y193" s="22" t="e">
        <f t="shared" ca="1" si="75"/>
        <v>#DIV/0!</v>
      </c>
      <c r="Z193" s="22" t="e">
        <f t="shared" ca="1" si="76"/>
        <v>#DIV/0!</v>
      </c>
      <c r="AA193" s="22" t="e">
        <f t="shared" ca="1" si="77"/>
        <v>#DIV/0!</v>
      </c>
      <c r="AB193" s="22" t="e">
        <f t="shared" ca="1" si="78"/>
        <v>#DIV/0!</v>
      </c>
      <c r="AC193" s="22" t="e">
        <f t="shared" ca="1" si="79"/>
        <v>#DIV/0!</v>
      </c>
      <c r="AD193" s="22" t="e">
        <f t="shared" ca="1" si="80"/>
        <v>#DIV/0!</v>
      </c>
      <c r="AE193" s="88">
        <f t="shared" si="84"/>
        <v>169</v>
      </c>
      <c r="AF193" s="192">
        <f t="shared" si="81"/>
        <v>0</v>
      </c>
      <c r="AG193" s="22" t="e">
        <f t="shared" si="85"/>
        <v>#DIV/0!</v>
      </c>
      <c r="AH193" s="22" t="e">
        <f t="shared" si="86"/>
        <v>#DIV/0!</v>
      </c>
      <c r="AI193" s="22" t="e">
        <f t="shared" si="87"/>
        <v>#DIV/0!</v>
      </c>
      <c r="AJ193" s="22" t="e">
        <f t="shared" si="88"/>
        <v>#DIV/0!</v>
      </c>
      <c r="AK193" s="22" t="e">
        <f t="shared" si="89"/>
        <v>#DIV/0!</v>
      </c>
      <c r="AL193" s="22" t="e">
        <f t="shared" si="90"/>
        <v>#DIV/0!</v>
      </c>
      <c r="AM193" s="22" t="e">
        <f t="shared" si="91"/>
        <v>#DIV/0!</v>
      </c>
      <c r="AN193" s="22" t="e">
        <f t="shared" si="92"/>
        <v>#DIV/0!</v>
      </c>
      <c r="AO193" s="22" t="e">
        <f t="shared" si="93"/>
        <v>#DIV/0!</v>
      </c>
      <c r="AP193" s="22" t="e">
        <f t="shared" si="94"/>
        <v>#DIV/0!</v>
      </c>
    </row>
    <row r="194" spans="7:42" x14ac:dyDescent="0.25">
      <c r="G194" s="88">
        <f t="shared" si="82"/>
        <v>170</v>
      </c>
      <c r="H194" s="135"/>
      <c r="I194" s="10"/>
      <c r="J194" s="10"/>
      <c r="K194" s="10"/>
      <c r="L194" s="10"/>
      <c r="M194" s="27"/>
      <c r="N194" s="27"/>
      <c r="O194" s="27"/>
      <c r="P194" s="27"/>
      <c r="S194" s="88">
        <f t="shared" si="83"/>
        <v>170</v>
      </c>
      <c r="T194" s="192">
        <f t="shared" si="70"/>
        <v>0</v>
      </c>
      <c r="U194" s="22" t="e">
        <f t="shared" ca="1" si="71"/>
        <v>#DIV/0!</v>
      </c>
      <c r="V194" s="22" t="e">
        <f t="shared" ca="1" si="72"/>
        <v>#DIV/0!</v>
      </c>
      <c r="W194" s="22" t="e">
        <f t="shared" ca="1" si="73"/>
        <v>#DIV/0!</v>
      </c>
      <c r="X194" s="22" t="e">
        <f t="shared" ca="1" si="74"/>
        <v>#DIV/0!</v>
      </c>
      <c r="Y194" s="22" t="e">
        <f t="shared" ca="1" si="75"/>
        <v>#DIV/0!</v>
      </c>
      <c r="Z194" s="22" t="e">
        <f t="shared" ca="1" si="76"/>
        <v>#DIV/0!</v>
      </c>
      <c r="AA194" s="22" t="e">
        <f t="shared" ca="1" si="77"/>
        <v>#DIV/0!</v>
      </c>
      <c r="AB194" s="22" t="e">
        <f t="shared" ca="1" si="78"/>
        <v>#DIV/0!</v>
      </c>
      <c r="AC194" s="22" t="e">
        <f t="shared" ca="1" si="79"/>
        <v>#DIV/0!</v>
      </c>
      <c r="AD194" s="22" t="e">
        <f t="shared" ca="1" si="80"/>
        <v>#DIV/0!</v>
      </c>
      <c r="AE194" s="88">
        <f t="shared" si="84"/>
        <v>170</v>
      </c>
      <c r="AF194" s="192">
        <f t="shared" si="81"/>
        <v>0</v>
      </c>
      <c r="AG194" s="22" t="e">
        <f t="shared" si="85"/>
        <v>#DIV/0!</v>
      </c>
      <c r="AH194" s="22" t="e">
        <f t="shared" si="86"/>
        <v>#DIV/0!</v>
      </c>
      <c r="AI194" s="22" t="e">
        <f t="shared" si="87"/>
        <v>#DIV/0!</v>
      </c>
      <c r="AJ194" s="22" t="e">
        <f t="shared" si="88"/>
        <v>#DIV/0!</v>
      </c>
      <c r="AK194" s="22" t="e">
        <f t="shared" si="89"/>
        <v>#DIV/0!</v>
      </c>
      <c r="AL194" s="22" t="e">
        <f t="shared" si="90"/>
        <v>#DIV/0!</v>
      </c>
      <c r="AM194" s="22" t="e">
        <f t="shared" si="91"/>
        <v>#DIV/0!</v>
      </c>
      <c r="AN194" s="22" t="e">
        <f t="shared" si="92"/>
        <v>#DIV/0!</v>
      </c>
      <c r="AO194" s="22" t="e">
        <f t="shared" si="93"/>
        <v>#DIV/0!</v>
      </c>
      <c r="AP194" s="22" t="e">
        <f t="shared" si="94"/>
        <v>#DIV/0!</v>
      </c>
    </row>
    <row r="195" spans="7:42" x14ac:dyDescent="0.25">
      <c r="G195" s="88">
        <f t="shared" si="82"/>
        <v>171</v>
      </c>
      <c r="H195" s="135"/>
      <c r="I195" s="10"/>
      <c r="J195" s="10"/>
      <c r="K195" s="10"/>
      <c r="L195" s="10"/>
      <c r="M195" s="27"/>
      <c r="N195" s="27"/>
      <c r="O195" s="27"/>
      <c r="P195" s="27"/>
      <c r="S195" s="88">
        <f t="shared" si="83"/>
        <v>171</v>
      </c>
      <c r="T195" s="192">
        <f t="shared" si="70"/>
        <v>0</v>
      </c>
      <c r="U195" s="22" t="e">
        <f t="shared" ca="1" si="71"/>
        <v>#DIV/0!</v>
      </c>
      <c r="V195" s="22" t="e">
        <f t="shared" ca="1" si="72"/>
        <v>#DIV/0!</v>
      </c>
      <c r="W195" s="22" t="e">
        <f t="shared" ca="1" si="73"/>
        <v>#DIV/0!</v>
      </c>
      <c r="X195" s="22" t="e">
        <f t="shared" ca="1" si="74"/>
        <v>#DIV/0!</v>
      </c>
      <c r="Y195" s="22" t="e">
        <f t="shared" ca="1" si="75"/>
        <v>#DIV/0!</v>
      </c>
      <c r="Z195" s="22" t="e">
        <f t="shared" ca="1" si="76"/>
        <v>#DIV/0!</v>
      </c>
      <c r="AA195" s="22" t="e">
        <f t="shared" ca="1" si="77"/>
        <v>#DIV/0!</v>
      </c>
      <c r="AB195" s="22" t="e">
        <f t="shared" ca="1" si="78"/>
        <v>#DIV/0!</v>
      </c>
      <c r="AC195" s="22" t="e">
        <f t="shared" ca="1" si="79"/>
        <v>#DIV/0!</v>
      </c>
      <c r="AD195" s="22" t="e">
        <f t="shared" ca="1" si="80"/>
        <v>#DIV/0!</v>
      </c>
      <c r="AE195" s="88">
        <f t="shared" si="84"/>
        <v>171</v>
      </c>
      <c r="AF195" s="192">
        <f t="shared" si="81"/>
        <v>0</v>
      </c>
      <c r="AG195" s="22" t="e">
        <f t="shared" si="85"/>
        <v>#DIV/0!</v>
      </c>
      <c r="AH195" s="22" t="e">
        <f t="shared" si="86"/>
        <v>#DIV/0!</v>
      </c>
      <c r="AI195" s="22" t="e">
        <f t="shared" si="87"/>
        <v>#DIV/0!</v>
      </c>
      <c r="AJ195" s="22" t="e">
        <f t="shared" si="88"/>
        <v>#DIV/0!</v>
      </c>
      <c r="AK195" s="22" t="e">
        <f t="shared" si="89"/>
        <v>#DIV/0!</v>
      </c>
      <c r="AL195" s="22" t="e">
        <f t="shared" si="90"/>
        <v>#DIV/0!</v>
      </c>
      <c r="AM195" s="22" t="e">
        <f t="shared" si="91"/>
        <v>#DIV/0!</v>
      </c>
      <c r="AN195" s="22" t="e">
        <f t="shared" si="92"/>
        <v>#DIV/0!</v>
      </c>
      <c r="AO195" s="22" t="e">
        <f t="shared" si="93"/>
        <v>#DIV/0!</v>
      </c>
      <c r="AP195" s="22" t="e">
        <f t="shared" si="94"/>
        <v>#DIV/0!</v>
      </c>
    </row>
    <row r="196" spans="7:42" x14ac:dyDescent="0.25">
      <c r="G196" s="88">
        <f t="shared" si="82"/>
        <v>172</v>
      </c>
      <c r="H196" s="135"/>
      <c r="I196" s="10"/>
      <c r="J196" s="10"/>
      <c r="K196" s="10"/>
      <c r="L196" s="10"/>
      <c r="M196" s="27"/>
      <c r="N196" s="27"/>
      <c r="O196" s="27"/>
      <c r="P196" s="27"/>
      <c r="S196" s="88">
        <f t="shared" si="83"/>
        <v>172</v>
      </c>
      <c r="T196" s="192">
        <f t="shared" si="70"/>
        <v>0</v>
      </c>
      <c r="U196" s="22" t="e">
        <f t="shared" ca="1" si="71"/>
        <v>#DIV/0!</v>
      </c>
      <c r="V196" s="22" t="e">
        <f t="shared" ca="1" si="72"/>
        <v>#DIV/0!</v>
      </c>
      <c r="W196" s="22" t="e">
        <f t="shared" ca="1" si="73"/>
        <v>#DIV/0!</v>
      </c>
      <c r="X196" s="22" t="e">
        <f t="shared" ca="1" si="74"/>
        <v>#DIV/0!</v>
      </c>
      <c r="Y196" s="22" t="e">
        <f t="shared" ca="1" si="75"/>
        <v>#DIV/0!</v>
      </c>
      <c r="Z196" s="22" t="e">
        <f t="shared" ca="1" si="76"/>
        <v>#DIV/0!</v>
      </c>
      <c r="AA196" s="22" t="e">
        <f t="shared" ca="1" si="77"/>
        <v>#DIV/0!</v>
      </c>
      <c r="AB196" s="22" t="e">
        <f t="shared" ca="1" si="78"/>
        <v>#DIV/0!</v>
      </c>
      <c r="AC196" s="22" t="e">
        <f t="shared" ca="1" si="79"/>
        <v>#DIV/0!</v>
      </c>
      <c r="AD196" s="22" t="e">
        <f t="shared" ca="1" si="80"/>
        <v>#DIV/0!</v>
      </c>
      <c r="AE196" s="88">
        <f t="shared" si="84"/>
        <v>172</v>
      </c>
      <c r="AF196" s="192">
        <f t="shared" si="81"/>
        <v>0</v>
      </c>
      <c r="AG196" s="22" t="e">
        <f t="shared" si="85"/>
        <v>#DIV/0!</v>
      </c>
      <c r="AH196" s="22" t="e">
        <f t="shared" si="86"/>
        <v>#DIV/0!</v>
      </c>
      <c r="AI196" s="22" t="e">
        <f t="shared" si="87"/>
        <v>#DIV/0!</v>
      </c>
      <c r="AJ196" s="22" t="e">
        <f t="shared" si="88"/>
        <v>#DIV/0!</v>
      </c>
      <c r="AK196" s="22" t="e">
        <f t="shared" si="89"/>
        <v>#DIV/0!</v>
      </c>
      <c r="AL196" s="22" t="e">
        <f t="shared" si="90"/>
        <v>#DIV/0!</v>
      </c>
      <c r="AM196" s="22" t="e">
        <f t="shared" si="91"/>
        <v>#DIV/0!</v>
      </c>
      <c r="AN196" s="22" t="e">
        <f t="shared" si="92"/>
        <v>#DIV/0!</v>
      </c>
      <c r="AO196" s="22" t="e">
        <f t="shared" si="93"/>
        <v>#DIV/0!</v>
      </c>
      <c r="AP196" s="22" t="e">
        <f t="shared" si="94"/>
        <v>#DIV/0!</v>
      </c>
    </row>
    <row r="197" spans="7:42" x14ac:dyDescent="0.25">
      <c r="G197" s="88">
        <f t="shared" si="82"/>
        <v>173</v>
      </c>
      <c r="H197" s="135"/>
      <c r="I197" s="10"/>
      <c r="J197" s="10"/>
      <c r="K197" s="10"/>
      <c r="L197" s="10"/>
      <c r="M197" s="27"/>
      <c r="N197" s="27"/>
      <c r="O197" s="27"/>
      <c r="P197" s="27"/>
      <c r="S197" s="88">
        <f t="shared" si="83"/>
        <v>173</v>
      </c>
      <c r="T197" s="192">
        <f t="shared" si="70"/>
        <v>0</v>
      </c>
      <c r="U197" s="22" t="e">
        <f t="shared" ca="1" si="71"/>
        <v>#DIV/0!</v>
      </c>
      <c r="V197" s="22" t="e">
        <f t="shared" ca="1" si="72"/>
        <v>#DIV/0!</v>
      </c>
      <c r="W197" s="22" t="e">
        <f t="shared" ca="1" si="73"/>
        <v>#DIV/0!</v>
      </c>
      <c r="X197" s="22" t="e">
        <f t="shared" ca="1" si="74"/>
        <v>#DIV/0!</v>
      </c>
      <c r="Y197" s="22" t="e">
        <f t="shared" ca="1" si="75"/>
        <v>#DIV/0!</v>
      </c>
      <c r="Z197" s="22" t="e">
        <f t="shared" ca="1" si="76"/>
        <v>#DIV/0!</v>
      </c>
      <c r="AA197" s="22" t="e">
        <f t="shared" ca="1" si="77"/>
        <v>#DIV/0!</v>
      </c>
      <c r="AB197" s="22" t="e">
        <f t="shared" ca="1" si="78"/>
        <v>#DIV/0!</v>
      </c>
      <c r="AC197" s="22" t="e">
        <f t="shared" ca="1" si="79"/>
        <v>#DIV/0!</v>
      </c>
      <c r="AD197" s="22" t="e">
        <f t="shared" ca="1" si="80"/>
        <v>#DIV/0!</v>
      </c>
      <c r="AE197" s="88">
        <f t="shared" si="84"/>
        <v>173</v>
      </c>
      <c r="AF197" s="192">
        <f t="shared" si="81"/>
        <v>0</v>
      </c>
      <c r="AG197" s="22" t="e">
        <f t="shared" si="85"/>
        <v>#DIV/0!</v>
      </c>
      <c r="AH197" s="22" t="e">
        <f t="shared" si="86"/>
        <v>#DIV/0!</v>
      </c>
      <c r="AI197" s="22" t="e">
        <f t="shared" si="87"/>
        <v>#DIV/0!</v>
      </c>
      <c r="AJ197" s="22" t="e">
        <f t="shared" si="88"/>
        <v>#DIV/0!</v>
      </c>
      <c r="AK197" s="22" t="e">
        <f t="shared" si="89"/>
        <v>#DIV/0!</v>
      </c>
      <c r="AL197" s="22" t="e">
        <f t="shared" si="90"/>
        <v>#DIV/0!</v>
      </c>
      <c r="AM197" s="22" t="e">
        <f t="shared" si="91"/>
        <v>#DIV/0!</v>
      </c>
      <c r="AN197" s="22" t="e">
        <f t="shared" si="92"/>
        <v>#DIV/0!</v>
      </c>
      <c r="AO197" s="22" t="e">
        <f t="shared" si="93"/>
        <v>#DIV/0!</v>
      </c>
      <c r="AP197" s="22" t="e">
        <f t="shared" si="94"/>
        <v>#DIV/0!</v>
      </c>
    </row>
    <row r="198" spans="7:42" x14ac:dyDescent="0.25">
      <c r="G198" s="88">
        <f t="shared" si="82"/>
        <v>174</v>
      </c>
      <c r="H198" s="135"/>
      <c r="I198" s="10"/>
      <c r="J198" s="10"/>
      <c r="K198" s="10"/>
      <c r="L198" s="10"/>
      <c r="M198" s="27"/>
      <c r="N198" s="27"/>
      <c r="O198" s="27"/>
      <c r="P198" s="27"/>
      <c r="S198" s="88">
        <f t="shared" si="83"/>
        <v>174</v>
      </c>
      <c r="T198" s="192">
        <f t="shared" si="70"/>
        <v>0</v>
      </c>
      <c r="U198" s="22" t="e">
        <f t="shared" ca="1" si="71"/>
        <v>#DIV/0!</v>
      </c>
      <c r="V198" s="22" t="e">
        <f t="shared" ca="1" si="72"/>
        <v>#DIV/0!</v>
      </c>
      <c r="W198" s="22" t="e">
        <f t="shared" ca="1" si="73"/>
        <v>#DIV/0!</v>
      </c>
      <c r="X198" s="22" t="e">
        <f t="shared" ca="1" si="74"/>
        <v>#DIV/0!</v>
      </c>
      <c r="Y198" s="22" t="e">
        <f t="shared" ca="1" si="75"/>
        <v>#DIV/0!</v>
      </c>
      <c r="Z198" s="22" t="e">
        <f t="shared" ca="1" si="76"/>
        <v>#DIV/0!</v>
      </c>
      <c r="AA198" s="22" t="e">
        <f t="shared" ca="1" si="77"/>
        <v>#DIV/0!</v>
      </c>
      <c r="AB198" s="22" t="e">
        <f t="shared" ca="1" si="78"/>
        <v>#DIV/0!</v>
      </c>
      <c r="AC198" s="22" t="e">
        <f t="shared" ca="1" si="79"/>
        <v>#DIV/0!</v>
      </c>
      <c r="AD198" s="22" t="e">
        <f t="shared" ca="1" si="80"/>
        <v>#DIV/0!</v>
      </c>
      <c r="AE198" s="88">
        <f t="shared" si="84"/>
        <v>174</v>
      </c>
      <c r="AF198" s="192">
        <f t="shared" si="81"/>
        <v>0</v>
      </c>
      <c r="AG198" s="22" t="e">
        <f t="shared" si="85"/>
        <v>#DIV/0!</v>
      </c>
      <c r="AH198" s="22" t="e">
        <f t="shared" si="86"/>
        <v>#DIV/0!</v>
      </c>
      <c r="AI198" s="22" t="e">
        <f t="shared" si="87"/>
        <v>#DIV/0!</v>
      </c>
      <c r="AJ198" s="22" t="e">
        <f t="shared" si="88"/>
        <v>#DIV/0!</v>
      </c>
      <c r="AK198" s="22" t="e">
        <f t="shared" si="89"/>
        <v>#DIV/0!</v>
      </c>
      <c r="AL198" s="22" t="e">
        <f t="shared" si="90"/>
        <v>#DIV/0!</v>
      </c>
      <c r="AM198" s="22" t="e">
        <f t="shared" si="91"/>
        <v>#DIV/0!</v>
      </c>
      <c r="AN198" s="22" t="e">
        <f t="shared" si="92"/>
        <v>#DIV/0!</v>
      </c>
      <c r="AO198" s="22" t="e">
        <f t="shared" si="93"/>
        <v>#DIV/0!</v>
      </c>
      <c r="AP198" s="22" t="e">
        <f t="shared" si="94"/>
        <v>#DIV/0!</v>
      </c>
    </row>
    <row r="199" spans="7:42" x14ac:dyDescent="0.25">
      <c r="G199" s="88">
        <f t="shared" si="82"/>
        <v>175</v>
      </c>
      <c r="H199" s="135"/>
      <c r="I199" s="10"/>
      <c r="J199" s="10"/>
      <c r="K199" s="10"/>
      <c r="L199" s="10"/>
      <c r="M199" s="27"/>
      <c r="N199" s="27"/>
      <c r="O199" s="27"/>
      <c r="P199" s="27"/>
      <c r="S199" s="88">
        <f t="shared" si="83"/>
        <v>175</v>
      </c>
      <c r="T199" s="192">
        <f t="shared" si="70"/>
        <v>0</v>
      </c>
      <c r="U199" s="22" t="e">
        <f t="shared" ca="1" si="71"/>
        <v>#DIV/0!</v>
      </c>
      <c r="V199" s="22" t="e">
        <f t="shared" ca="1" si="72"/>
        <v>#DIV/0!</v>
      </c>
      <c r="W199" s="22" t="e">
        <f t="shared" ca="1" si="73"/>
        <v>#DIV/0!</v>
      </c>
      <c r="X199" s="22" t="e">
        <f t="shared" ca="1" si="74"/>
        <v>#DIV/0!</v>
      </c>
      <c r="Y199" s="22" t="e">
        <f t="shared" ca="1" si="75"/>
        <v>#DIV/0!</v>
      </c>
      <c r="Z199" s="22" t="e">
        <f t="shared" ca="1" si="76"/>
        <v>#DIV/0!</v>
      </c>
      <c r="AA199" s="22" t="e">
        <f t="shared" ca="1" si="77"/>
        <v>#DIV/0!</v>
      </c>
      <c r="AB199" s="22" t="e">
        <f t="shared" ca="1" si="78"/>
        <v>#DIV/0!</v>
      </c>
      <c r="AC199" s="22" t="e">
        <f t="shared" ca="1" si="79"/>
        <v>#DIV/0!</v>
      </c>
      <c r="AD199" s="22" t="e">
        <f t="shared" ca="1" si="80"/>
        <v>#DIV/0!</v>
      </c>
      <c r="AE199" s="88">
        <f t="shared" si="84"/>
        <v>175</v>
      </c>
      <c r="AF199" s="192">
        <f t="shared" si="81"/>
        <v>0</v>
      </c>
      <c r="AG199" s="22" t="e">
        <f t="shared" si="85"/>
        <v>#DIV/0!</v>
      </c>
      <c r="AH199" s="22" t="e">
        <f t="shared" si="86"/>
        <v>#DIV/0!</v>
      </c>
      <c r="AI199" s="22" t="e">
        <f t="shared" si="87"/>
        <v>#DIV/0!</v>
      </c>
      <c r="AJ199" s="22" t="e">
        <f t="shared" si="88"/>
        <v>#DIV/0!</v>
      </c>
      <c r="AK199" s="22" t="e">
        <f t="shared" si="89"/>
        <v>#DIV/0!</v>
      </c>
      <c r="AL199" s="22" t="e">
        <f t="shared" si="90"/>
        <v>#DIV/0!</v>
      </c>
      <c r="AM199" s="22" t="e">
        <f t="shared" si="91"/>
        <v>#DIV/0!</v>
      </c>
      <c r="AN199" s="22" t="e">
        <f t="shared" si="92"/>
        <v>#DIV/0!</v>
      </c>
      <c r="AO199" s="22" t="e">
        <f t="shared" si="93"/>
        <v>#DIV/0!</v>
      </c>
      <c r="AP199" s="22" t="e">
        <f t="shared" si="94"/>
        <v>#DIV/0!</v>
      </c>
    </row>
    <row r="200" spans="7:42" x14ac:dyDescent="0.25">
      <c r="G200" s="88">
        <f t="shared" si="82"/>
        <v>176</v>
      </c>
      <c r="H200" s="135"/>
      <c r="I200" s="10"/>
      <c r="J200" s="10"/>
      <c r="K200" s="10"/>
      <c r="L200" s="10"/>
      <c r="M200" s="27"/>
      <c r="N200" s="27"/>
      <c r="O200" s="27"/>
      <c r="P200" s="27"/>
      <c r="S200" s="88">
        <f t="shared" si="83"/>
        <v>176</v>
      </c>
      <c r="T200" s="192">
        <f t="shared" si="70"/>
        <v>0</v>
      </c>
      <c r="U200" s="22" t="e">
        <f t="shared" ca="1" si="71"/>
        <v>#DIV/0!</v>
      </c>
      <c r="V200" s="22" t="e">
        <f t="shared" ca="1" si="72"/>
        <v>#DIV/0!</v>
      </c>
      <c r="W200" s="22" t="e">
        <f t="shared" ca="1" si="73"/>
        <v>#DIV/0!</v>
      </c>
      <c r="X200" s="22" t="e">
        <f t="shared" ca="1" si="74"/>
        <v>#DIV/0!</v>
      </c>
      <c r="Y200" s="22" t="e">
        <f t="shared" ca="1" si="75"/>
        <v>#DIV/0!</v>
      </c>
      <c r="Z200" s="22" t="e">
        <f t="shared" ca="1" si="76"/>
        <v>#DIV/0!</v>
      </c>
      <c r="AA200" s="22" t="e">
        <f t="shared" ca="1" si="77"/>
        <v>#DIV/0!</v>
      </c>
      <c r="AB200" s="22" t="e">
        <f t="shared" ca="1" si="78"/>
        <v>#DIV/0!</v>
      </c>
      <c r="AC200" s="22" t="e">
        <f t="shared" ca="1" si="79"/>
        <v>#DIV/0!</v>
      </c>
      <c r="AD200" s="22" t="e">
        <f t="shared" ca="1" si="80"/>
        <v>#DIV/0!</v>
      </c>
      <c r="AE200" s="88">
        <f t="shared" si="84"/>
        <v>176</v>
      </c>
      <c r="AF200" s="192">
        <f t="shared" si="81"/>
        <v>0</v>
      </c>
      <c r="AG200" s="22" t="e">
        <f t="shared" si="85"/>
        <v>#DIV/0!</v>
      </c>
      <c r="AH200" s="22" t="e">
        <f t="shared" si="86"/>
        <v>#DIV/0!</v>
      </c>
      <c r="AI200" s="22" t="e">
        <f t="shared" si="87"/>
        <v>#DIV/0!</v>
      </c>
      <c r="AJ200" s="22" t="e">
        <f t="shared" si="88"/>
        <v>#DIV/0!</v>
      </c>
      <c r="AK200" s="22" t="e">
        <f t="shared" si="89"/>
        <v>#DIV/0!</v>
      </c>
      <c r="AL200" s="22" t="e">
        <f t="shared" si="90"/>
        <v>#DIV/0!</v>
      </c>
      <c r="AM200" s="22" t="e">
        <f t="shared" si="91"/>
        <v>#DIV/0!</v>
      </c>
      <c r="AN200" s="22" t="e">
        <f t="shared" si="92"/>
        <v>#DIV/0!</v>
      </c>
      <c r="AO200" s="22" t="e">
        <f t="shared" si="93"/>
        <v>#DIV/0!</v>
      </c>
      <c r="AP200" s="22" t="e">
        <f t="shared" si="94"/>
        <v>#DIV/0!</v>
      </c>
    </row>
    <row r="201" spans="7:42" x14ac:dyDescent="0.25">
      <c r="G201" s="88">
        <f t="shared" si="82"/>
        <v>177</v>
      </c>
      <c r="H201" s="135"/>
      <c r="I201" s="10"/>
      <c r="J201" s="10"/>
      <c r="K201" s="10"/>
      <c r="L201" s="10"/>
      <c r="M201" s="27"/>
      <c r="N201" s="27"/>
      <c r="O201" s="27"/>
      <c r="P201" s="27"/>
      <c r="S201" s="88">
        <f t="shared" si="83"/>
        <v>177</v>
      </c>
      <c r="T201" s="192">
        <f t="shared" si="70"/>
        <v>0</v>
      </c>
      <c r="U201" s="22" t="e">
        <f t="shared" ca="1" si="71"/>
        <v>#DIV/0!</v>
      </c>
      <c r="V201" s="22" t="e">
        <f t="shared" ca="1" si="72"/>
        <v>#DIV/0!</v>
      </c>
      <c r="W201" s="22" t="e">
        <f t="shared" ca="1" si="73"/>
        <v>#DIV/0!</v>
      </c>
      <c r="X201" s="22" t="e">
        <f t="shared" ca="1" si="74"/>
        <v>#DIV/0!</v>
      </c>
      <c r="Y201" s="22" t="e">
        <f t="shared" ca="1" si="75"/>
        <v>#DIV/0!</v>
      </c>
      <c r="Z201" s="22" t="e">
        <f t="shared" ca="1" si="76"/>
        <v>#DIV/0!</v>
      </c>
      <c r="AA201" s="22" t="e">
        <f t="shared" ca="1" si="77"/>
        <v>#DIV/0!</v>
      </c>
      <c r="AB201" s="22" t="e">
        <f t="shared" ca="1" si="78"/>
        <v>#DIV/0!</v>
      </c>
      <c r="AC201" s="22" t="e">
        <f t="shared" ca="1" si="79"/>
        <v>#DIV/0!</v>
      </c>
      <c r="AD201" s="22" t="e">
        <f t="shared" ca="1" si="80"/>
        <v>#DIV/0!</v>
      </c>
      <c r="AE201" s="88">
        <f t="shared" si="84"/>
        <v>177</v>
      </c>
      <c r="AF201" s="192">
        <f t="shared" si="81"/>
        <v>0</v>
      </c>
      <c r="AG201" s="22" t="e">
        <f t="shared" si="85"/>
        <v>#DIV/0!</v>
      </c>
      <c r="AH201" s="22" t="e">
        <f t="shared" si="86"/>
        <v>#DIV/0!</v>
      </c>
      <c r="AI201" s="22" t="e">
        <f t="shared" si="87"/>
        <v>#DIV/0!</v>
      </c>
      <c r="AJ201" s="22" t="e">
        <f t="shared" si="88"/>
        <v>#DIV/0!</v>
      </c>
      <c r="AK201" s="22" t="e">
        <f t="shared" si="89"/>
        <v>#DIV/0!</v>
      </c>
      <c r="AL201" s="22" t="e">
        <f t="shared" si="90"/>
        <v>#DIV/0!</v>
      </c>
      <c r="AM201" s="22" t="e">
        <f t="shared" si="91"/>
        <v>#DIV/0!</v>
      </c>
      <c r="AN201" s="22" t="e">
        <f t="shared" si="92"/>
        <v>#DIV/0!</v>
      </c>
      <c r="AO201" s="22" t="e">
        <f t="shared" si="93"/>
        <v>#DIV/0!</v>
      </c>
      <c r="AP201" s="22" t="e">
        <f t="shared" si="94"/>
        <v>#DIV/0!</v>
      </c>
    </row>
    <row r="202" spans="7:42" x14ac:dyDescent="0.25">
      <c r="G202" s="88">
        <f t="shared" si="82"/>
        <v>178</v>
      </c>
      <c r="H202" s="135"/>
      <c r="I202" s="10"/>
      <c r="J202" s="10"/>
      <c r="K202" s="10"/>
      <c r="L202" s="10"/>
      <c r="M202" s="27"/>
      <c r="N202" s="27"/>
      <c r="O202" s="27"/>
      <c r="P202" s="27"/>
      <c r="S202" s="88">
        <f t="shared" si="83"/>
        <v>178</v>
      </c>
      <c r="T202" s="192">
        <f t="shared" si="70"/>
        <v>0</v>
      </c>
      <c r="U202" s="22" t="e">
        <f t="shared" ca="1" si="71"/>
        <v>#DIV/0!</v>
      </c>
      <c r="V202" s="22" t="e">
        <f t="shared" ca="1" si="72"/>
        <v>#DIV/0!</v>
      </c>
      <c r="W202" s="22" t="e">
        <f t="shared" ca="1" si="73"/>
        <v>#DIV/0!</v>
      </c>
      <c r="X202" s="22" t="e">
        <f t="shared" ca="1" si="74"/>
        <v>#DIV/0!</v>
      </c>
      <c r="Y202" s="22" t="e">
        <f t="shared" ca="1" si="75"/>
        <v>#DIV/0!</v>
      </c>
      <c r="Z202" s="22" t="e">
        <f t="shared" ca="1" si="76"/>
        <v>#DIV/0!</v>
      </c>
      <c r="AA202" s="22" t="e">
        <f t="shared" ca="1" si="77"/>
        <v>#DIV/0!</v>
      </c>
      <c r="AB202" s="22" t="e">
        <f t="shared" ca="1" si="78"/>
        <v>#DIV/0!</v>
      </c>
      <c r="AC202" s="22" t="e">
        <f t="shared" ca="1" si="79"/>
        <v>#DIV/0!</v>
      </c>
      <c r="AD202" s="22" t="e">
        <f t="shared" ca="1" si="80"/>
        <v>#DIV/0!</v>
      </c>
      <c r="AE202" s="88">
        <f t="shared" si="84"/>
        <v>178</v>
      </c>
      <c r="AF202" s="192">
        <f t="shared" si="81"/>
        <v>0</v>
      </c>
      <c r="AG202" s="22" t="e">
        <f t="shared" si="85"/>
        <v>#DIV/0!</v>
      </c>
      <c r="AH202" s="22" t="e">
        <f t="shared" si="86"/>
        <v>#DIV/0!</v>
      </c>
      <c r="AI202" s="22" t="e">
        <f t="shared" si="87"/>
        <v>#DIV/0!</v>
      </c>
      <c r="AJ202" s="22" t="e">
        <f t="shared" si="88"/>
        <v>#DIV/0!</v>
      </c>
      <c r="AK202" s="22" t="e">
        <f t="shared" si="89"/>
        <v>#DIV/0!</v>
      </c>
      <c r="AL202" s="22" t="e">
        <f t="shared" si="90"/>
        <v>#DIV/0!</v>
      </c>
      <c r="AM202" s="22" t="e">
        <f t="shared" si="91"/>
        <v>#DIV/0!</v>
      </c>
      <c r="AN202" s="22" t="e">
        <f t="shared" si="92"/>
        <v>#DIV/0!</v>
      </c>
      <c r="AO202" s="22" t="e">
        <f t="shared" si="93"/>
        <v>#DIV/0!</v>
      </c>
      <c r="AP202" s="22" t="e">
        <f t="shared" si="94"/>
        <v>#DIV/0!</v>
      </c>
    </row>
    <row r="203" spans="7:42" x14ac:dyDescent="0.25">
      <c r="G203" s="88">
        <f t="shared" si="82"/>
        <v>179</v>
      </c>
      <c r="H203" s="135"/>
      <c r="I203" s="10"/>
      <c r="J203" s="10"/>
      <c r="K203" s="10"/>
      <c r="L203" s="10"/>
      <c r="M203" s="27"/>
      <c r="N203" s="27"/>
      <c r="O203" s="27"/>
      <c r="P203" s="27"/>
      <c r="S203" s="88">
        <f t="shared" si="83"/>
        <v>179</v>
      </c>
      <c r="T203" s="192">
        <f t="shared" si="70"/>
        <v>0</v>
      </c>
      <c r="U203" s="22" t="e">
        <f t="shared" ca="1" si="71"/>
        <v>#DIV/0!</v>
      </c>
      <c r="V203" s="22" t="e">
        <f t="shared" ca="1" si="72"/>
        <v>#DIV/0!</v>
      </c>
      <c r="W203" s="22" t="e">
        <f t="shared" ca="1" si="73"/>
        <v>#DIV/0!</v>
      </c>
      <c r="X203" s="22" t="e">
        <f t="shared" ca="1" si="74"/>
        <v>#DIV/0!</v>
      </c>
      <c r="Y203" s="22" t="e">
        <f t="shared" ca="1" si="75"/>
        <v>#DIV/0!</v>
      </c>
      <c r="Z203" s="22" t="e">
        <f t="shared" ca="1" si="76"/>
        <v>#DIV/0!</v>
      </c>
      <c r="AA203" s="22" t="e">
        <f t="shared" ca="1" si="77"/>
        <v>#DIV/0!</v>
      </c>
      <c r="AB203" s="22" t="e">
        <f t="shared" ca="1" si="78"/>
        <v>#DIV/0!</v>
      </c>
      <c r="AC203" s="22" t="e">
        <f t="shared" ca="1" si="79"/>
        <v>#DIV/0!</v>
      </c>
      <c r="AD203" s="22" t="e">
        <f t="shared" ca="1" si="80"/>
        <v>#DIV/0!</v>
      </c>
      <c r="AE203" s="88">
        <f t="shared" si="84"/>
        <v>179</v>
      </c>
      <c r="AF203" s="192">
        <f t="shared" si="81"/>
        <v>0</v>
      </c>
      <c r="AG203" s="22" t="e">
        <f t="shared" si="85"/>
        <v>#DIV/0!</v>
      </c>
      <c r="AH203" s="22" t="e">
        <f t="shared" si="86"/>
        <v>#DIV/0!</v>
      </c>
      <c r="AI203" s="22" t="e">
        <f t="shared" si="87"/>
        <v>#DIV/0!</v>
      </c>
      <c r="AJ203" s="22" t="e">
        <f t="shared" si="88"/>
        <v>#DIV/0!</v>
      </c>
      <c r="AK203" s="22" t="e">
        <f t="shared" si="89"/>
        <v>#DIV/0!</v>
      </c>
      <c r="AL203" s="22" t="e">
        <f t="shared" si="90"/>
        <v>#DIV/0!</v>
      </c>
      <c r="AM203" s="22" t="e">
        <f t="shared" si="91"/>
        <v>#DIV/0!</v>
      </c>
      <c r="AN203" s="22" t="e">
        <f t="shared" si="92"/>
        <v>#DIV/0!</v>
      </c>
      <c r="AO203" s="22" t="e">
        <f t="shared" si="93"/>
        <v>#DIV/0!</v>
      </c>
      <c r="AP203" s="22" t="e">
        <f t="shared" si="94"/>
        <v>#DIV/0!</v>
      </c>
    </row>
    <row r="204" spans="7:42" x14ac:dyDescent="0.25">
      <c r="G204" s="88">
        <f t="shared" si="82"/>
        <v>180</v>
      </c>
      <c r="H204" s="135"/>
      <c r="I204" s="10"/>
      <c r="J204" s="10"/>
      <c r="K204" s="10"/>
      <c r="L204" s="10"/>
      <c r="S204" s="88">
        <f t="shared" si="83"/>
        <v>180</v>
      </c>
      <c r="T204" s="192">
        <f t="shared" si="70"/>
        <v>0</v>
      </c>
      <c r="U204" s="22" t="e">
        <f t="shared" ca="1" si="71"/>
        <v>#DIV/0!</v>
      </c>
      <c r="V204" s="22" t="e">
        <f t="shared" ca="1" si="72"/>
        <v>#DIV/0!</v>
      </c>
      <c r="W204" s="22" t="e">
        <f t="shared" ca="1" si="73"/>
        <v>#DIV/0!</v>
      </c>
      <c r="X204" s="22" t="e">
        <f t="shared" ca="1" si="74"/>
        <v>#DIV/0!</v>
      </c>
      <c r="Y204" s="22" t="e">
        <f t="shared" ca="1" si="75"/>
        <v>#DIV/0!</v>
      </c>
      <c r="Z204" s="22" t="e">
        <f t="shared" ca="1" si="76"/>
        <v>#DIV/0!</v>
      </c>
      <c r="AA204" s="22" t="e">
        <f t="shared" ca="1" si="77"/>
        <v>#DIV/0!</v>
      </c>
      <c r="AB204" s="22" t="e">
        <f t="shared" ca="1" si="78"/>
        <v>#DIV/0!</v>
      </c>
      <c r="AC204" s="22" t="e">
        <f t="shared" ca="1" si="79"/>
        <v>#DIV/0!</v>
      </c>
      <c r="AD204" s="22" t="e">
        <f t="shared" ca="1" si="80"/>
        <v>#DIV/0!</v>
      </c>
      <c r="AE204" s="88">
        <f t="shared" si="84"/>
        <v>180</v>
      </c>
      <c r="AF204" s="192">
        <f t="shared" si="81"/>
        <v>0</v>
      </c>
      <c r="AG204" s="22" t="e">
        <f t="shared" si="85"/>
        <v>#DIV/0!</v>
      </c>
      <c r="AH204" s="22" t="e">
        <f t="shared" si="86"/>
        <v>#DIV/0!</v>
      </c>
      <c r="AI204" s="22" t="e">
        <f t="shared" si="87"/>
        <v>#DIV/0!</v>
      </c>
      <c r="AJ204" s="22" t="e">
        <f t="shared" si="88"/>
        <v>#DIV/0!</v>
      </c>
      <c r="AK204" s="22" t="e">
        <f t="shared" si="89"/>
        <v>#DIV/0!</v>
      </c>
      <c r="AL204" s="22" t="e">
        <f t="shared" si="90"/>
        <v>#DIV/0!</v>
      </c>
      <c r="AM204" s="22" t="e">
        <f t="shared" si="91"/>
        <v>#DIV/0!</v>
      </c>
      <c r="AN204" s="22" t="e">
        <f t="shared" si="92"/>
        <v>#DIV/0!</v>
      </c>
      <c r="AO204" s="22" t="e">
        <f t="shared" si="93"/>
        <v>#DIV/0!</v>
      </c>
      <c r="AP204" s="22" t="e">
        <f t="shared" si="94"/>
        <v>#DIV/0!</v>
      </c>
    </row>
    <row r="205" spans="7:42" x14ac:dyDescent="0.25">
      <c r="G205" s="88">
        <f t="shared" si="82"/>
        <v>181</v>
      </c>
      <c r="H205" s="135"/>
      <c r="I205" s="10"/>
      <c r="J205" s="10"/>
      <c r="K205" s="10"/>
      <c r="L205" s="10"/>
      <c r="S205" s="88">
        <f t="shared" si="83"/>
        <v>181</v>
      </c>
      <c r="T205" s="192">
        <f t="shared" si="70"/>
        <v>0</v>
      </c>
      <c r="U205" s="22" t="e">
        <f t="shared" ca="1" si="71"/>
        <v>#DIV/0!</v>
      </c>
      <c r="V205" s="22" t="e">
        <f t="shared" ca="1" si="72"/>
        <v>#DIV/0!</v>
      </c>
      <c r="W205" s="22" t="e">
        <f t="shared" ca="1" si="73"/>
        <v>#DIV/0!</v>
      </c>
      <c r="X205" s="22" t="e">
        <f t="shared" ca="1" si="74"/>
        <v>#DIV/0!</v>
      </c>
      <c r="Y205" s="22" t="e">
        <f t="shared" ca="1" si="75"/>
        <v>#DIV/0!</v>
      </c>
      <c r="Z205" s="22" t="e">
        <f t="shared" ca="1" si="76"/>
        <v>#DIV/0!</v>
      </c>
      <c r="AA205" s="22" t="e">
        <f t="shared" ca="1" si="77"/>
        <v>#DIV/0!</v>
      </c>
      <c r="AB205" s="22" t="e">
        <f t="shared" ca="1" si="78"/>
        <v>#DIV/0!</v>
      </c>
      <c r="AC205" s="22" t="e">
        <f t="shared" ca="1" si="79"/>
        <v>#DIV/0!</v>
      </c>
      <c r="AD205" s="22" t="e">
        <f t="shared" ca="1" si="80"/>
        <v>#DIV/0!</v>
      </c>
      <c r="AE205" s="88">
        <f t="shared" si="84"/>
        <v>181</v>
      </c>
      <c r="AF205" s="192">
        <f t="shared" si="81"/>
        <v>0</v>
      </c>
      <c r="AG205" s="22" t="e">
        <f t="shared" si="85"/>
        <v>#DIV/0!</v>
      </c>
      <c r="AH205" s="22" t="e">
        <f t="shared" si="86"/>
        <v>#DIV/0!</v>
      </c>
      <c r="AI205" s="22" t="e">
        <f t="shared" si="87"/>
        <v>#DIV/0!</v>
      </c>
      <c r="AJ205" s="22" t="e">
        <f t="shared" si="88"/>
        <v>#DIV/0!</v>
      </c>
      <c r="AK205" s="22" t="e">
        <f t="shared" si="89"/>
        <v>#DIV/0!</v>
      </c>
      <c r="AL205" s="22" t="e">
        <f t="shared" si="90"/>
        <v>#DIV/0!</v>
      </c>
      <c r="AM205" s="22" t="e">
        <f t="shared" si="91"/>
        <v>#DIV/0!</v>
      </c>
      <c r="AN205" s="22" t="e">
        <f t="shared" si="92"/>
        <v>#DIV/0!</v>
      </c>
      <c r="AO205" s="22" t="e">
        <f t="shared" si="93"/>
        <v>#DIV/0!</v>
      </c>
      <c r="AP205" s="22" t="e">
        <f t="shared" si="94"/>
        <v>#DIV/0!</v>
      </c>
    </row>
    <row r="206" spans="7:42" x14ac:dyDescent="0.25">
      <c r="G206" s="88">
        <f t="shared" si="82"/>
        <v>182</v>
      </c>
      <c r="H206" s="135"/>
      <c r="I206" s="10"/>
      <c r="J206" s="10"/>
      <c r="K206" s="10"/>
      <c r="L206" s="10"/>
      <c r="S206" s="88">
        <f t="shared" si="83"/>
        <v>182</v>
      </c>
      <c r="T206" s="192">
        <f t="shared" si="70"/>
        <v>0</v>
      </c>
      <c r="U206" s="22" t="e">
        <f t="shared" ca="1" si="71"/>
        <v>#DIV/0!</v>
      </c>
      <c r="V206" s="22" t="e">
        <f t="shared" ca="1" si="72"/>
        <v>#DIV/0!</v>
      </c>
      <c r="W206" s="22" t="e">
        <f t="shared" ca="1" si="73"/>
        <v>#DIV/0!</v>
      </c>
      <c r="X206" s="22" t="e">
        <f t="shared" ca="1" si="74"/>
        <v>#DIV/0!</v>
      </c>
      <c r="Y206" s="22" t="e">
        <f t="shared" ca="1" si="75"/>
        <v>#DIV/0!</v>
      </c>
      <c r="Z206" s="22" t="e">
        <f t="shared" ca="1" si="76"/>
        <v>#DIV/0!</v>
      </c>
      <c r="AA206" s="22" t="e">
        <f t="shared" ca="1" si="77"/>
        <v>#DIV/0!</v>
      </c>
      <c r="AB206" s="22" t="e">
        <f t="shared" ca="1" si="78"/>
        <v>#DIV/0!</v>
      </c>
      <c r="AC206" s="22" t="e">
        <f t="shared" ca="1" si="79"/>
        <v>#DIV/0!</v>
      </c>
      <c r="AD206" s="22" t="e">
        <f t="shared" ca="1" si="80"/>
        <v>#DIV/0!</v>
      </c>
      <c r="AE206" s="88">
        <f t="shared" si="84"/>
        <v>182</v>
      </c>
      <c r="AF206" s="192">
        <f t="shared" si="81"/>
        <v>0</v>
      </c>
      <c r="AG206" s="22" t="e">
        <f t="shared" si="85"/>
        <v>#DIV/0!</v>
      </c>
      <c r="AH206" s="22" t="e">
        <f t="shared" si="86"/>
        <v>#DIV/0!</v>
      </c>
      <c r="AI206" s="22" t="e">
        <f t="shared" si="87"/>
        <v>#DIV/0!</v>
      </c>
      <c r="AJ206" s="22" t="e">
        <f t="shared" si="88"/>
        <v>#DIV/0!</v>
      </c>
      <c r="AK206" s="22" t="e">
        <f t="shared" si="89"/>
        <v>#DIV/0!</v>
      </c>
      <c r="AL206" s="22" t="e">
        <f t="shared" si="90"/>
        <v>#DIV/0!</v>
      </c>
      <c r="AM206" s="22" t="e">
        <f t="shared" si="91"/>
        <v>#DIV/0!</v>
      </c>
      <c r="AN206" s="22" t="e">
        <f t="shared" si="92"/>
        <v>#DIV/0!</v>
      </c>
      <c r="AO206" s="22" t="e">
        <f t="shared" si="93"/>
        <v>#DIV/0!</v>
      </c>
      <c r="AP206" s="22" t="e">
        <f t="shared" si="94"/>
        <v>#DIV/0!</v>
      </c>
    </row>
    <row r="207" spans="7:42" x14ac:dyDescent="0.25">
      <c r="G207" s="88">
        <f t="shared" si="82"/>
        <v>183</v>
      </c>
      <c r="H207" s="135"/>
      <c r="I207" s="10"/>
      <c r="J207" s="10"/>
      <c r="K207" s="10"/>
      <c r="L207" s="10"/>
      <c r="S207" s="88">
        <f t="shared" si="83"/>
        <v>183</v>
      </c>
      <c r="T207" s="192">
        <f t="shared" si="70"/>
        <v>0</v>
      </c>
      <c r="U207" s="22" t="e">
        <f t="shared" ca="1" si="71"/>
        <v>#DIV/0!</v>
      </c>
      <c r="V207" s="22" t="e">
        <f t="shared" ca="1" si="72"/>
        <v>#DIV/0!</v>
      </c>
      <c r="W207" s="22" t="e">
        <f t="shared" ca="1" si="73"/>
        <v>#DIV/0!</v>
      </c>
      <c r="X207" s="22" t="e">
        <f t="shared" ca="1" si="74"/>
        <v>#DIV/0!</v>
      </c>
      <c r="Y207" s="22" t="e">
        <f t="shared" ca="1" si="75"/>
        <v>#DIV/0!</v>
      </c>
      <c r="Z207" s="22" t="e">
        <f t="shared" ca="1" si="76"/>
        <v>#DIV/0!</v>
      </c>
      <c r="AA207" s="22" t="e">
        <f t="shared" ca="1" si="77"/>
        <v>#DIV/0!</v>
      </c>
      <c r="AB207" s="22" t="e">
        <f t="shared" ca="1" si="78"/>
        <v>#DIV/0!</v>
      </c>
      <c r="AC207" s="22" t="e">
        <f t="shared" ca="1" si="79"/>
        <v>#DIV/0!</v>
      </c>
      <c r="AD207" s="22" t="e">
        <f t="shared" ca="1" si="80"/>
        <v>#DIV/0!</v>
      </c>
      <c r="AE207" s="88">
        <f t="shared" si="84"/>
        <v>183</v>
      </c>
      <c r="AF207" s="192">
        <f t="shared" si="81"/>
        <v>0</v>
      </c>
      <c r="AG207" s="22" t="e">
        <f t="shared" si="85"/>
        <v>#DIV/0!</v>
      </c>
      <c r="AH207" s="22" t="e">
        <f t="shared" si="86"/>
        <v>#DIV/0!</v>
      </c>
      <c r="AI207" s="22" t="e">
        <f t="shared" si="87"/>
        <v>#DIV/0!</v>
      </c>
      <c r="AJ207" s="22" t="e">
        <f t="shared" si="88"/>
        <v>#DIV/0!</v>
      </c>
      <c r="AK207" s="22" t="e">
        <f t="shared" si="89"/>
        <v>#DIV/0!</v>
      </c>
      <c r="AL207" s="22" t="e">
        <f t="shared" si="90"/>
        <v>#DIV/0!</v>
      </c>
      <c r="AM207" s="22" t="e">
        <f t="shared" si="91"/>
        <v>#DIV/0!</v>
      </c>
      <c r="AN207" s="22" t="e">
        <f t="shared" si="92"/>
        <v>#DIV/0!</v>
      </c>
      <c r="AO207" s="22" t="e">
        <f t="shared" si="93"/>
        <v>#DIV/0!</v>
      </c>
      <c r="AP207" s="22" t="e">
        <f t="shared" si="94"/>
        <v>#DIV/0!</v>
      </c>
    </row>
    <row r="208" spans="7:42" x14ac:dyDescent="0.25">
      <c r="G208" s="88">
        <f t="shared" si="82"/>
        <v>184</v>
      </c>
      <c r="H208" s="135"/>
      <c r="I208" s="10"/>
      <c r="J208" s="10"/>
      <c r="K208" s="10"/>
      <c r="L208" s="10"/>
      <c r="S208" s="88">
        <f t="shared" si="83"/>
        <v>184</v>
      </c>
      <c r="T208" s="192">
        <f t="shared" si="70"/>
        <v>0</v>
      </c>
      <c r="U208" s="22" t="e">
        <f t="shared" ca="1" si="71"/>
        <v>#DIV/0!</v>
      </c>
      <c r="V208" s="22" t="e">
        <f t="shared" ca="1" si="72"/>
        <v>#DIV/0!</v>
      </c>
      <c r="W208" s="22" t="e">
        <f t="shared" ca="1" si="73"/>
        <v>#DIV/0!</v>
      </c>
      <c r="X208" s="22" t="e">
        <f t="shared" ca="1" si="74"/>
        <v>#DIV/0!</v>
      </c>
      <c r="Y208" s="22" t="e">
        <f t="shared" ca="1" si="75"/>
        <v>#DIV/0!</v>
      </c>
      <c r="Z208" s="22" t="e">
        <f t="shared" ca="1" si="76"/>
        <v>#DIV/0!</v>
      </c>
      <c r="AA208" s="22" t="e">
        <f t="shared" ca="1" si="77"/>
        <v>#DIV/0!</v>
      </c>
      <c r="AB208" s="22" t="e">
        <f t="shared" ca="1" si="78"/>
        <v>#DIV/0!</v>
      </c>
      <c r="AC208" s="22" t="e">
        <f t="shared" ca="1" si="79"/>
        <v>#DIV/0!</v>
      </c>
      <c r="AD208" s="22" t="e">
        <f t="shared" ca="1" si="80"/>
        <v>#DIV/0!</v>
      </c>
      <c r="AE208" s="88">
        <f t="shared" si="84"/>
        <v>184</v>
      </c>
      <c r="AF208" s="192">
        <f t="shared" si="81"/>
        <v>0</v>
      </c>
      <c r="AG208" s="22" t="e">
        <f t="shared" si="85"/>
        <v>#DIV/0!</v>
      </c>
      <c r="AH208" s="22" t="e">
        <f t="shared" si="86"/>
        <v>#DIV/0!</v>
      </c>
      <c r="AI208" s="22" t="e">
        <f t="shared" si="87"/>
        <v>#DIV/0!</v>
      </c>
      <c r="AJ208" s="22" t="e">
        <f t="shared" si="88"/>
        <v>#DIV/0!</v>
      </c>
      <c r="AK208" s="22" t="e">
        <f t="shared" si="89"/>
        <v>#DIV/0!</v>
      </c>
      <c r="AL208" s="22" t="e">
        <f t="shared" si="90"/>
        <v>#DIV/0!</v>
      </c>
      <c r="AM208" s="22" t="e">
        <f t="shared" si="91"/>
        <v>#DIV/0!</v>
      </c>
      <c r="AN208" s="22" t="e">
        <f t="shared" si="92"/>
        <v>#DIV/0!</v>
      </c>
      <c r="AO208" s="22" t="e">
        <f t="shared" si="93"/>
        <v>#DIV/0!</v>
      </c>
      <c r="AP208" s="22" t="e">
        <f t="shared" si="94"/>
        <v>#DIV/0!</v>
      </c>
    </row>
    <row r="209" spans="7:42" x14ac:dyDescent="0.25">
      <c r="G209" s="88">
        <f t="shared" si="82"/>
        <v>185</v>
      </c>
      <c r="H209" s="135"/>
      <c r="I209" s="10"/>
      <c r="J209" s="10"/>
      <c r="K209" s="10"/>
      <c r="L209" s="10"/>
      <c r="S209" s="88">
        <f t="shared" si="83"/>
        <v>185</v>
      </c>
      <c r="T209" s="192">
        <f t="shared" si="70"/>
        <v>0</v>
      </c>
      <c r="U209" s="22" t="e">
        <f t="shared" ca="1" si="71"/>
        <v>#DIV/0!</v>
      </c>
      <c r="V209" s="22" t="e">
        <f t="shared" ca="1" si="72"/>
        <v>#DIV/0!</v>
      </c>
      <c r="W209" s="22" t="e">
        <f t="shared" ca="1" si="73"/>
        <v>#DIV/0!</v>
      </c>
      <c r="X209" s="22" t="e">
        <f t="shared" ca="1" si="74"/>
        <v>#DIV/0!</v>
      </c>
      <c r="Y209" s="22" t="e">
        <f t="shared" ca="1" si="75"/>
        <v>#DIV/0!</v>
      </c>
      <c r="Z209" s="22" t="e">
        <f t="shared" ca="1" si="76"/>
        <v>#DIV/0!</v>
      </c>
      <c r="AA209" s="22" t="e">
        <f t="shared" ca="1" si="77"/>
        <v>#DIV/0!</v>
      </c>
      <c r="AB209" s="22" t="e">
        <f t="shared" ca="1" si="78"/>
        <v>#DIV/0!</v>
      </c>
      <c r="AC209" s="22" t="e">
        <f t="shared" ca="1" si="79"/>
        <v>#DIV/0!</v>
      </c>
      <c r="AD209" s="22" t="e">
        <f t="shared" ca="1" si="80"/>
        <v>#DIV/0!</v>
      </c>
      <c r="AE209" s="88">
        <f t="shared" si="84"/>
        <v>185</v>
      </c>
      <c r="AF209" s="192">
        <f t="shared" si="81"/>
        <v>0</v>
      </c>
      <c r="AG209" s="22" t="e">
        <f t="shared" si="85"/>
        <v>#DIV/0!</v>
      </c>
      <c r="AH209" s="22" t="e">
        <f t="shared" si="86"/>
        <v>#DIV/0!</v>
      </c>
      <c r="AI209" s="22" t="e">
        <f t="shared" si="87"/>
        <v>#DIV/0!</v>
      </c>
      <c r="AJ209" s="22" t="e">
        <f t="shared" si="88"/>
        <v>#DIV/0!</v>
      </c>
      <c r="AK209" s="22" t="e">
        <f t="shared" si="89"/>
        <v>#DIV/0!</v>
      </c>
      <c r="AL209" s="22" t="e">
        <f t="shared" si="90"/>
        <v>#DIV/0!</v>
      </c>
      <c r="AM209" s="22" t="e">
        <f t="shared" si="91"/>
        <v>#DIV/0!</v>
      </c>
      <c r="AN209" s="22" t="e">
        <f t="shared" si="92"/>
        <v>#DIV/0!</v>
      </c>
      <c r="AO209" s="22" t="e">
        <f t="shared" si="93"/>
        <v>#DIV/0!</v>
      </c>
      <c r="AP209" s="22" t="e">
        <f t="shared" si="94"/>
        <v>#DIV/0!</v>
      </c>
    </row>
    <row r="210" spans="7:42" x14ac:dyDescent="0.25">
      <c r="G210" s="88">
        <f t="shared" si="82"/>
        <v>186</v>
      </c>
      <c r="H210" s="135"/>
      <c r="I210" s="10"/>
      <c r="J210" s="10"/>
      <c r="K210" s="10"/>
      <c r="L210" s="10"/>
      <c r="S210" s="88">
        <f t="shared" si="83"/>
        <v>186</v>
      </c>
      <c r="T210" s="192">
        <f t="shared" si="70"/>
        <v>0</v>
      </c>
      <c r="U210" s="22" t="e">
        <f t="shared" ca="1" si="71"/>
        <v>#DIV/0!</v>
      </c>
      <c r="V210" s="22" t="e">
        <f t="shared" ca="1" si="72"/>
        <v>#DIV/0!</v>
      </c>
      <c r="W210" s="22" t="e">
        <f t="shared" ca="1" si="73"/>
        <v>#DIV/0!</v>
      </c>
      <c r="X210" s="22" t="e">
        <f t="shared" ca="1" si="74"/>
        <v>#DIV/0!</v>
      </c>
      <c r="Y210" s="22" t="e">
        <f t="shared" ca="1" si="75"/>
        <v>#DIV/0!</v>
      </c>
      <c r="Z210" s="22" t="e">
        <f t="shared" ca="1" si="76"/>
        <v>#DIV/0!</v>
      </c>
      <c r="AA210" s="22" t="e">
        <f t="shared" ca="1" si="77"/>
        <v>#DIV/0!</v>
      </c>
      <c r="AB210" s="22" t="e">
        <f t="shared" ca="1" si="78"/>
        <v>#DIV/0!</v>
      </c>
      <c r="AC210" s="22" t="e">
        <f t="shared" ca="1" si="79"/>
        <v>#DIV/0!</v>
      </c>
      <c r="AD210" s="22" t="e">
        <f t="shared" ca="1" si="80"/>
        <v>#DIV/0!</v>
      </c>
      <c r="AE210" s="88">
        <f t="shared" si="84"/>
        <v>186</v>
      </c>
      <c r="AF210" s="192">
        <f t="shared" si="81"/>
        <v>0</v>
      </c>
      <c r="AG210" s="22" t="e">
        <f t="shared" si="85"/>
        <v>#DIV/0!</v>
      </c>
      <c r="AH210" s="22" t="e">
        <f t="shared" si="86"/>
        <v>#DIV/0!</v>
      </c>
      <c r="AI210" s="22" t="e">
        <f t="shared" si="87"/>
        <v>#DIV/0!</v>
      </c>
      <c r="AJ210" s="22" t="e">
        <f t="shared" si="88"/>
        <v>#DIV/0!</v>
      </c>
      <c r="AK210" s="22" t="e">
        <f t="shared" si="89"/>
        <v>#DIV/0!</v>
      </c>
      <c r="AL210" s="22" t="e">
        <f t="shared" si="90"/>
        <v>#DIV/0!</v>
      </c>
      <c r="AM210" s="22" t="e">
        <f t="shared" si="91"/>
        <v>#DIV/0!</v>
      </c>
      <c r="AN210" s="22" t="e">
        <f t="shared" si="92"/>
        <v>#DIV/0!</v>
      </c>
      <c r="AO210" s="22" t="e">
        <f t="shared" si="93"/>
        <v>#DIV/0!</v>
      </c>
      <c r="AP210" s="22" t="e">
        <f t="shared" si="94"/>
        <v>#DIV/0!</v>
      </c>
    </row>
    <row r="211" spans="7:42" x14ac:dyDescent="0.25">
      <c r="G211" s="88">
        <f t="shared" si="82"/>
        <v>187</v>
      </c>
      <c r="H211" s="135"/>
      <c r="I211" s="10"/>
      <c r="J211" s="10"/>
      <c r="K211" s="10"/>
      <c r="L211" s="10"/>
      <c r="S211" s="88">
        <f t="shared" si="83"/>
        <v>187</v>
      </c>
      <c r="T211" s="192">
        <f t="shared" si="70"/>
        <v>0</v>
      </c>
      <c r="U211" s="22" t="e">
        <f t="shared" ca="1" si="71"/>
        <v>#DIV/0!</v>
      </c>
      <c r="V211" s="22" t="e">
        <f t="shared" ca="1" si="72"/>
        <v>#DIV/0!</v>
      </c>
      <c r="W211" s="22" t="e">
        <f t="shared" ca="1" si="73"/>
        <v>#DIV/0!</v>
      </c>
      <c r="X211" s="22" t="e">
        <f t="shared" ca="1" si="74"/>
        <v>#DIV/0!</v>
      </c>
      <c r="Y211" s="22" t="e">
        <f t="shared" ca="1" si="75"/>
        <v>#DIV/0!</v>
      </c>
      <c r="Z211" s="22" t="e">
        <f t="shared" ca="1" si="76"/>
        <v>#DIV/0!</v>
      </c>
      <c r="AA211" s="22" t="e">
        <f t="shared" ca="1" si="77"/>
        <v>#DIV/0!</v>
      </c>
      <c r="AB211" s="22" t="e">
        <f t="shared" ca="1" si="78"/>
        <v>#DIV/0!</v>
      </c>
      <c r="AC211" s="22" t="e">
        <f t="shared" ca="1" si="79"/>
        <v>#DIV/0!</v>
      </c>
      <c r="AD211" s="22" t="e">
        <f t="shared" ca="1" si="80"/>
        <v>#DIV/0!</v>
      </c>
      <c r="AE211" s="88">
        <f t="shared" si="84"/>
        <v>187</v>
      </c>
      <c r="AF211" s="192">
        <f t="shared" si="81"/>
        <v>0</v>
      </c>
      <c r="AG211" s="22" t="e">
        <f t="shared" si="85"/>
        <v>#DIV/0!</v>
      </c>
      <c r="AH211" s="22" t="e">
        <f t="shared" si="86"/>
        <v>#DIV/0!</v>
      </c>
      <c r="AI211" s="22" t="e">
        <f t="shared" si="87"/>
        <v>#DIV/0!</v>
      </c>
      <c r="AJ211" s="22" t="e">
        <f t="shared" si="88"/>
        <v>#DIV/0!</v>
      </c>
      <c r="AK211" s="22" t="e">
        <f t="shared" si="89"/>
        <v>#DIV/0!</v>
      </c>
      <c r="AL211" s="22" t="e">
        <f t="shared" si="90"/>
        <v>#DIV/0!</v>
      </c>
      <c r="AM211" s="22" t="e">
        <f t="shared" si="91"/>
        <v>#DIV/0!</v>
      </c>
      <c r="AN211" s="22" t="e">
        <f t="shared" si="92"/>
        <v>#DIV/0!</v>
      </c>
      <c r="AO211" s="22" t="e">
        <f t="shared" si="93"/>
        <v>#DIV/0!</v>
      </c>
      <c r="AP211" s="22" t="e">
        <f t="shared" si="94"/>
        <v>#DIV/0!</v>
      </c>
    </row>
    <row r="212" spans="7:42" x14ac:dyDescent="0.25">
      <c r="G212" s="88">
        <f t="shared" si="82"/>
        <v>188</v>
      </c>
      <c r="H212" s="135"/>
      <c r="I212" s="10"/>
      <c r="J212" s="10"/>
      <c r="K212" s="10"/>
      <c r="L212" s="10"/>
      <c r="S212" s="88">
        <f t="shared" si="83"/>
        <v>188</v>
      </c>
      <c r="T212" s="192">
        <f t="shared" si="70"/>
        <v>0</v>
      </c>
      <c r="U212" s="22" t="e">
        <f t="shared" ca="1" si="71"/>
        <v>#DIV/0!</v>
      </c>
      <c r="V212" s="22" t="e">
        <f t="shared" ca="1" si="72"/>
        <v>#DIV/0!</v>
      </c>
      <c r="W212" s="22" t="e">
        <f t="shared" ca="1" si="73"/>
        <v>#DIV/0!</v>
      </c>
      <c r="X212" s="22" t="e">
        <f t="shared" ca="1" si="74"/>
        <v>#DIV/0!</v>
      </c>
      <c r="Y212" s="22" t="e">
        <f t="shared" ca="1" si="75"/>
        <v>#DIV/0!</v>
      </c>
      <c r="Z212" s="22" t="e">
        <f t="shared" ca="1" si="76"/>
        <v>#DIV/0!</v>
      </c>
      <c r="AA212" s="22" t="e">
        <f t="shared" ca="1" si="77"/>
        <v>#DIV/0!</v>
      </c>
      <c r="AB212" s="22" t="e">
        <f t="shared" ca="1" si="78"/>
        <v>#DIV/0!</v>
      </c>
      <c r="AC212" s="22" t="e">
        <f t="shared" ca="1" si="79"/>
        <v>#DIV/0!</v>
      </c>
      <c r="AD212" s="22" t="e">
        <f t="shared" ca="1" si="80"/>
        <v>#DIV/0!</v>
      </c>
      <c r="AE212" s="88">
        <f t="shared" si="84"/>
        <v>188</v>
      </c>
      <c r="AF212" s="192">
        <f t="shared" si="81"/>
        <v>0</v>
      </c>
      <c r="AG212" s="22" t="e">
        <f t="shared" si="85"/>
        <v>#DIV/0!</v>
      </c>
      <c r="AH212" s="22" t="e">
        <f t="shared" si="86"/>
        <v>#DIV/0!</v>
      </c>
      <c r="AI212" s="22" t="e">
        <f t="shared" si="87"/>
        <v>#DIV/0!</v>
      </c>
      <c r="AJ212" s="22" t="e">
        <f t="shared" si="88"/>
        <v>#DIV/0!</v>
      </c>
      <c r="AK212" s="22" t="e">
        <f t="shared" si="89"/>
        <v>#DIV/0!</v>
      </c>
      <c r="AL212" s="22" t="e">
        <f t="shared" si="90"/>
        <v>#DIV/0!</v>
      </c>
      <c r="AM212" s="22" t="e">
        <f t="shared" si="91"/>
        <v>#DIV/0!</v>
      </c>
      <c r="AN212" s="22" t="e">
        <f t="shared" si="92"/>
        <v>#DIV/0!</v>
      </c>
      <c r="AO212" s="22" t="e">
        <f t="shared" si="93"/>
        <v>#DIV/0!</v>
      </c>
      <c r="AP212" s="22" t="e">
        <f t="shared" si="94"/>
        <v>#DIV/0!</v>
      </c>
    </row>
    <row r="213" spans="7:42" x14ac:dyDescent="0.25">
      <c r="G213" s="88">
        <f t="shared" si="82"/>
        <v>189</v>
      </c>
      <c r="H213" s="135"/>
      <c r="I213" s="10"/>
      <c r="J213" s="10"/>
      <c r="K213" s="10"/>
      <c r="L213" s="10"/>
      <c r="S213" s="88">
        <f t="shared" si="83"/>
        <v>189</v>
      </c>
      <c r="T213" s="192">
        <f t="shared" si="70"/>
        <v>0</v>
      </c>
      <c r="U213" s="22" t="e">
        <f t="shared" ca="1" si="71"/>
        <v>#DIV/0!</v>
      </c>
      <c r="V213" s="22" t="e">
        <f t="shared" ca="1" si="72"/>
        <v>#DIV/0!</v>
      </c>
      <c r="W213" s="22" t="e">
        <f t="shared" ca="1" si="73"/>
        <v>#DIV/0!</v>
      </c>
      <c r="X213" s="22" t="e">
        <f t="shared" ca="1" si="74"/>
        <v>#DIV/0!</v>
      </c>
      <c r="Y213" s="22" t="e">
        <f t="shared" ca="1" si="75"/>
        <v>#DIV/0!</v>
      </c>
      <c r="Z213" s="22" t="e">
        <f t="shared" ca="1" si="76"/>
        <v>#DIV/0!</v>
      </c>
      <c r="AA213" s="22" t="e">
        <f t="shared" ca="1" si="77"/>
        <v>#DIV/0!</v>
      </c>
      <c r="AB213" s="22" t="e">
        <f t="shared" ca="1" si="78"/>
        <v>#DIV/0!</v>
      </c>
      <c r="AC213" s="22" t="e">
        <f t="shared" ca="1" si="79"/>
        <v>#DIV/0!</v>
      </c>
      <c r="AD213" s="22" t="e">
        <f t="shared" ca="1" si="80"/>
        <v>#DIV/0!</v>
      </c>
      <c r="AE213" s="88">
        <f t="shared" si="84"/>
        <v>189</v>
      </c>
      <c r="AF213" s="192">
        <f t="shared" si="81"/>
        <v>0</v>
      </c>
      <c r="AG213" s="22" t="e">
        <f t="shared" si="85"/>
        <v>#DIV/0!</v>
      </c>
      <c r="AH213" s="22" t="e">
        <f t="shared" si="86"/>
        <v>#DIV/0!</v>
      </c>
      <c r="AI213" s="22" t="e">
        <f t="shared" si="87"/>
        <v>#DIV/0!</v>
      </c>
      <c r="AJ213" s="22" t="e">
        <f t="shared" si="88"/>
        <v>#DIV/0!</v>
      </c>
      <c r="AK213" s="22" t="e">
        <f t="shared" si="89"/>
        <v>#DIV/0!</v>
      </c>
      <c r="AL213" s="22" t="e">
        <f t="shared" si="90"/>
        <v>#DIV/0!</v>
      </c>
      <c r="AM213" s="22" t="e">
        <f t="shared" si="91"/>
        <v>#DIV/0!</v>
      </c>
      <c r="AN213" s="22" t="e">
        <f t="shared" si="92"/>
        <v>#DIV/0!</v>
      </c>
      <c r="AO213" s="22" t="e">
        <f t="shared" si="93"/>
        <v>#DIV/0!</v>
      </c>
      <c r="AP213" s="22" t="e">
        <f t="shared" si="94"/>
        <v>#DIV/0!</v>
      </c>
    </row>
    <row r="214" spans="7:42" x14ac:dyDescent="0.25">
      <c r="G214" s="88">
        <f t="shared" si="82"/>
        <v>190</v>
      </c>
      <c r="H214" s="135"/>
      <c r="I214" s="10"/>
      <c r="J214" s="10"/>
      <c r="K214" s="10"/>
      <c r="L214" s="10"/>
      <c r="S214" s="88">
        <f t="shared" si="83"/>
        <v>190</v>
      </c>
      <c r="T214" s="192">
        <f t="shared" si="70"/>
        <v>0</v>
      </c>
      <c r="U214" s="22" t="e">
        <f t="shared" ca="1" si="71"/>
        <v>#DIV/0!</v>
      </c>
      <c r="V214" s="22" t="e">
        <f t="shared" ca="1" si="72"/>
        <v>#DIV/0!</v>
      </c>
      <c r="W214" s="22" t="e">
        <f t="shared" ca="1" si="73"/>
        <v>#DIV/0!</v>
      </c>
      <c r="X214" s="22" t="e">
        <f t="shared" ca="1" si="74"/>
        <v>#DIV/0!</v>
      </c>
      <c r="Y214" s="22" t="e">
        <f t="shared" ca="1" si="75"/>
        <v>#DIV/0!</v>
      </c>
      <c r="Z214" s="22" t="e">
        <f t="shared" ca="1" si="76"/>
        <v>#DIV/0!</v>
      </c>
      <c r="AA214" s="22" t="e">
        <f t="shared" ca="1" si="77"/>
        <v>#DIV/0!</v>
      </c>
      <c r="AB214" s="22" t="e">
        <f t="shared" ca="1" si="78"/>
        <v>#DIV/0!</v>
      </c>
      <c r="AC214" s="22" t="e">
        <f t="shared" ca="1" si="79"/>
        <v>#DIV/0!</v>
      </c>
      <c r="AD214" s="22" t="e">
        <f t="shared" ca="1" si="80"/>
        <v>#DIV/0!</v>
      </c>
      <c r="AE214" s="88">
        <f t="shared" si="84"/>
        <v>190</v>
      </c>
      <c r="AF214" s="192">
        <f t="shared" si="81"/>
        <v>0</v>
      </c>
      <c r="AG214" s="22" t="e">
        <f t="shared" si="85"/>
        <v>#DIV/0!</v>
      </c>
      <c r="AH214" s="22" t="e">
        <f t="shared" si="86"/>
        <v>#DIV/0!</v>
      </c>
      <c r="AI214" s="22" t="e">
        <f t="shared" si="87"/>
        <v>#DIV/0!</v>
      </c>
      <c r="AJ214" s="22" t="e">
        <f t="shared" si="88"/>
        <v>#DIV/0!</v>
      </c>
      <c r="AK214" s="22" t="e">
        <f t="shared" si="89"/>
        <v>#DIV/0!</v>
      </c>
      <c r="AL214" s="22" t="e">
        <f t="shared" si="90"/>
        <v>#DIV/0!</v>
      </c>
      <c r="AM214" s="22" t="e">
        <f t="shared" si="91"/>
        <v>#DIV/0!</v>
      </c>
      <c r="AN214" s="22" t="e">
        <f t="shared" si="92"/>
        <v>#DIV/0!</v>
      </c>
      <c r="AO214" s="22" t="e">
        <f t="shared" si="93"/>
        <v>#DIV/0!</v>
      </c>
      <c r="AP214" s="22" t="e">
        <f t="shared" si="94"/>
        <v>#DIV/0!</v>
      </c>
    </row>
    <row r="215" spans="7:42" x14ac:dyDescent="0.25">
      <c r="G215" s="88">
        <f t="shared" si="82"/>
        <v>191</v>
      </c>
      <c r="H215" s="135"/>
      <c r="I215" s="10"/>
      <c r="J215" s="10"/>
      <c r="K215" s="10"/>
      <c r="L215" s="10"/>
      <c r="S215" s="88">
        <f t="shared" si="83"/>
        <v>191</v>
      </c>
      <c r="T215" s="192">
        <f t="shared" si="70"/>
        <v>0</v>
      </c>
      <c r="U215" s="22" t="e">
        <f t="shared" ca="1" si="71"/>
        <v>#DIV/0!</v>
      </c>
      <c r="V215" s="22" t="e">
        <f t="shared" ca="1" si="72"/>
        <v>#DIV/0!</v>
      </c>
      <c r="W215" s="22" t="e">
        <f t="shared" ca="1" si="73"/>
        <v>#DIV/0!</v>
      </c>
      <c r="X215" s="22" t="e">
        <f t="shared" ca="1" si="74"/>
        <v>#DIV/0!</v>
      </c>
      <c r="Y215" s="22" t="e">
        <f t="shared" ca="1" si="75"/>
        <v>#DIV/0!</v>
      </c>
      <c r="Z215" s="22" t="e">
        <f t="shared" ca="1" si="76"/>
        <v>#DIV/0!</v>
      </c>
      <c r="AA215" s="22" t="e">
        <f t="shared" ca="1" si="77"/>
        <v>#DIV/0!</v>
      </c>
      <c r="AB215" s="22" t="e">
        <f t="shared" ca="1" si="78"/>
        <v>#DIV/0!</v>
      </c>
      <c r="AC215" s="22" t="e">
        <f t="shared" ca="1" si="79"/>
        <v>#DIV/0!</v>
      </c>
      <c r="AD215" s="22" t="e">
        <f t="shared" ca="1" si="80"/>
        <v>#DIV/0!</v>
      </c>
      <c r="AE215" s="88">
        <f t="shared" si="84"/>
        <v>191</v>
      </c>
      <c r="AF215" s="192">
        <f t="shared" si="81"/>
        <v>0</v>
      </c>
      <c r="AG215" s="22" t="e">
        <f t="shared" si="85"/>
        <v>#DIV/0!</v>
      </c>
      <c r="AH215" s="22" t="e">
        <f t="shared" si="86"/>
        <v>#DIV/0!</v>
      </c>
      <c r="AI215" s="22" t="e">
        <f t="shared" si="87"/>
        <v>#DIV/0!</v>
      </c>
      <c r="AJ215" s="22" t="e">
        <f t="shared" si="88"/>
        <v>#DIV/0!</v>
      </c>
      <c r="AK215" s="22" t="e">
        <f t="shared" si="89"/>
        <v>#DIV/0!</v>
      </c>
      <c r="AL215" s="22" t="e">
        <f t="shared" si="90"/>
        <v>#DIV/0!</v>
      </c>
      <c r="AM215" s="22" t="e">
        <f t="shared" si="91"/>
        <v>#DIV/0!</v>
      </c>
      <c r="AN215" s="22" t="e">
        <f t="shared" si="92"/>
        <v>#DIV/0!</v>
      </c>
      <c r="AO215" s="22" t="e">
        <f t="shared" si="93"/>
        <v>#DIV/0!</v>
      </c>
      <c r="AP215" s="22" t="e">
        <f t="shared" si="94"/>
        <v>#DIV/0!</v>
      </c>
    </row>
    <row r="216" spans="7:42" x14ac:dyDescent="0.25">
      <c r="G216" s="88">
        <f t="shared" si="82"/>
        <v>192</v>
      </c>
      <c r="H216" s="135"/>
      <c r="I216" s="10"/>
      <c r="J216" s="10"/>
      <c r="K216" s="10"/>
      <c r="L216" s="10"/>
      <c r="S216" s="88">
        <f t="shared" si="83"/>
        <v>192</v>
      </c>
      <c r="T216" s="192">
        <f t="shared" si="70"/>
        <v>0</v>
      </c>
      <c r="U216" s="22" t="e">
        <f t="shared" ca="1" si="71"/>
        <v>#DIV/0!</v>
      </c>
      <c r="V216" s="22" t="e">
        <f t="shared" ca="1" si="72"/>
        <v>#DIV/0!</v>
      </c>
      <c r="W216" s="22" t="e">
        <f t="shared" ca="1" si="73"/>
        <v>#DIV/0!</v>
      </c>
      <c r="X216" s="22" t="e">
        <f t="shared" ca="1" si="74"/>
        <v>#DIV/0!</v>
      </c>
      <c r="Y216" s="22" t="e">
        <f t="shared" ca="1" si="75"/>
        <v>#DIV/0!</v>
      </c>
      <c r="Z216" s="22" t="e">
        <f t="shared" ca="1" si="76"/>
        <v>#DIV/0!</v>
      </c>
      <c r="AA216" s="22" t="e">
        <f t="shared" ca="1" si="77"/>
        <v>#DIV/0!</v>
      </c>
      <c r="AB216" s="22" t="e">
        <f t="shared" ca="1" si="78"/>
        <v>#DIV/0!</v>
      </c>
      <c r="AC216" s="22" t="e">
        <f t="shared" ca="1" si="79"/>
        <v>#DIV/0!</v>
      </c>
      <c r="AD216" s="22" t="e">
        <f t="shared" ca="1" si="80"/>
        <v>#DIV/0!</v>
      </c>
      <c r="AE216" s="88">
        <f t="shared" si="84"/>
        <v>192</v>
      </c>
      <c r="AF216" s="192">
        <f t="shared" si="81"/>
        <v>0</v>
      </c>
      <c r="AG216" s="22" t="e">
        <f t="shared" si="85"/>
        <v>#DIV/0!</v>
      </c>
      <c r="AH216" s="22" t="e">
        <f t="shared" si="86"/>
        <v>#DIV/0!</v>
      </c>
      <c r="AI216" s="22" t="e">
        <f t="shared" si="87"/>
        <v>#DIV/0!</v>
      </c>
      <c r="AJ216" s="22" t="e">
        <f t="shared" si="88"/>
        <v>#DIV/0!</v>
      </c>
      <c r="AK216" s="22" t="e">
        <f t="shared" si="89"/>
        <v>#DIV/0!</v>
      </c>
      <c r="AL216" s="22" t="e">
        <f t="shared" si="90"/>
        <v>#DIV/0!</v>
      </c>
      <c r="AM216" s="22" t="e">
        <f t="shared" si="91"/>
        <v>#DIV/0!</v>
      </c>
      <c r="AN216" s="22" t="e">
        <f t="shared" si="92"/>
        <v>#DIV/0!</v>
      </c>
      <c r="AO216" s="22" t="e">
        <f t="shared" si="93"/>
        <v>#DIV/0!</v>
      </c>
      <c r="AP216" s="22" t="e">
        <f t="shared" si="94"/>
        <v>#DIV/0!</v>
      </c>
    </row>
    <row r="217" spans="7:42" x14ac:dyDescent="0.25">
      <c r="G217" s="88">
        <f t="shared" si="82"/>
        <v>193</v>
      </c>
      <c r="H217" s="135"/>
      <c r="I217" s="10"/>
      <c r="J217" s="10"/>
      <c r="K217" s="10"/>
      <c r="L217" s="10"/>
      <c r="S217" s="88">
        <f t="shared" si="83"/>
        <v>193</v>
      </c>
      <c r="T217" s="192">
        <f t="shared" ref="T217:T280" si="95">H217</f>
        <v>0</v>
      </c>
      <c r="U217" s="22" t="e">
        <f t="shared" ref="U217:U280" ca="1" si="96">IF($T$25:$T$568=gr_1,I$12,IF($T$25:$T$568=gr_2,I$13,IF($T$25:$T$568=gr_3,I$14,IF($T$25:$T$568=gr_4,I$15, IF($T$25:$T$568=gr_5,I$16)))))</f>
        <v>#DIV/0!</v>
      </c>
      <c r="V217" s="22" t="e">
        <f t="shared" ref="V217:V280" ca="1" si="97">IF($T$25:$T$568=gr_1,J$12,IF($T$25:$T$568=gr_2,J$13,IF($T$25:$T$568=gr_3,J$14,IF($T$25:$T$568=gr_4,J$15, IF($T$25:$T$568=gr_5,J$16)))))</f>
        <v>#DIV/0!</v>
      </c>
      <c r="W217" s="22" t="e">
        <f t="shared" ref="W217:W280" ca="1" si="98">IF($T$25:$T$568=gr_1,K$12,IF($T$25:$T$568=gr_2,K$13,IF($T$25:$T$568=gr_3,K$14,IF($T$25:$T$568=gr_4,K$15, IF($T$25:$T$568=gr_5,K$16)))))</f>
        <v>#DIV/0!</v>
      </c>
      <c r="X217" s="22" t="e">
        <f t="shared" ref="X217:X280" ca="1" si="99">IF($T$25:$T$568=gr_1,L$12,IF($T$25:$T$568=gr_2,L$13,IF($T$25:$T$568=gr_3,L$14,IF($T$25:$T$568=gr_4,L$15, IF($T$25:$T$568=gr_5,L$16)))))</f>
        <v>#DIV/0!</v>
      </c>
      <c r="Y217" s="22" t="e">
        <f t="shared" ref="Y217:Y280" ca="1" si="100">IF($T$25:$T$568=gr_1,M$12,IF($T$25:$T$568=gr_2,M$13,IF($T$25:$T$568=gr_3,M$14,IF($T$25:$T$568=gr_4,M$15, IF($T$25:$T$568=gr_5,M$16)))))</f>
        <v>#DIV/0!</v>
      </c>
      <c r="Z217" s="22" t="e">
        <f t="shared" ref="Z217:Z280" ca="1" si="101">IF($T$25:$T$568=gr_1,N$12,IF($T$25:$T$568=gr_2,N$13,IF($T$25:$T$568=gr_3,N$14,IF($T$25:$T$568=gr_4,N$15, IF($T$25:$T$568=gr_5,N$16)))))</f>
        <v>#DIV/0!</v>
      </c>
      <c r="AA217" s="22" t="e">
        <f t="shared" ref="AA217:AA280" ca="1" si="102">IF($T$25:$T$568=gr_1,O$12,IF($T$25:$T$568=gr_2,O$13,IF($T$25:$T$568=gr_3,O$14,IF($T$25:$T$568=gr_4,O$15, IF($T$25:$T$568=gr_5,O$16)))))</f>
        <v>#DIV/0!</v>
      </c>
      <c r="AB217" s="22" t="e">
        <f t="shared" ref="AB217:AB280" ca="1" si="103">IF($T$25:$T$568=gr_1,P$12,IF($T$25:$T$568=gr_2,P$13,IF($T$25:$T$568=gr_3,P$14,IF($T$25:$T$568=gr_4,P$15, IF($T$25:$T$568=gr_5,P$16)))))</f>
        <v>#DIV/0!</v>
      </c>
      <c r="AC217" s="22" t="e">
        <f t="shared" ref="AC217:AC280" ca="1" si="104">IF($T$25:$T$568=gr_1,Q$12,IF($T$25:$T$568=gr_2,Q$13,IF($T$25:$T$568=gr_3,Q$14,IF($T$25:$T$568=gr_4,Q$15, IF($T$25:$T$568=gr_5,Q$16)))))</f>
        <v>#DIV/0!</v>
      </c>
      <c r="AD217" s="22" t="e">
        <f t="shared" ref="AD217:AD280" ca="1" si="105">IF($T$25:$T$568=gr_1,R$12,IF($T$25:$T$568=gr_2,R$13,IF($T$25:$T$568=gr_3,R$14,IF($T$25:$T$568=gr_4,R$15, IF($T$25:$T$568=gr_5,R$16)))))</f>
        <v>#DIV/0!</v>
      </c>
      <c r="AE217" s="88">
        <f t="shared" si="84"/>
        <v>193</v>
      </c>
      <c r="AF217" s="192">
        <f t="shared" ref="AF217:AF280" si="106">H217</f>
        <v>0</v>
      </c>
      <c r="AG217" s="22" t="e">
        <f t="shared" si="85"/>
        <v>#DIV/0!</v>
      </c>
      <c r="AH217" s="22" t="e">
        <f t="shared" si="86"/>
        <v>#DIV/0!</v>
      </c>
      <c r="AI217" s="22" t="e">
        <f t="shared" si="87"/>
        <v>#DIV/0!</v>
      </c>
      <c r="AJ217" s="22" t="e">
        <f t="shared" si="88"/>
        <v>#DIV/0!</v>
      </c>
      <c r="AK217" s="22" t="e">
        <f t="shared" si="89"/>
        <v>#DIV/0!</v>
      </c>
      <c r="AL217" s="22" t="e">
        <f t="shared" si="90"/>
        <v>#DIV/0!</v>
      </c>
      <c r="AM217" s="22" t="e">
        <f t="shared" si="91"/>
        <v>#DIV/0!</v>
      </c>
      <c r="AN217" s="22" t="e">
        <f t="shared" si="92"/>
        <v>#DIV/0!</v>
      </c>
      <c r="AO217" s="22" t="e">
        <f t="shared" si="93"/>
        <v>#DIV/0!</v>
      </c>
      <c r="AP217" s="22" t="e">
        <f t="shared" si="94"/>
        <v>#DIV/0!</v>
      </c>
    </row>
    <row r="218" spans="7:42" x14ac:dyDescent="0.25">
      <c r="G218" s="88">
        <f t="shared" ref="G218:G281" si="107">G217+1</f>
        <v>194</v>
      </c>
      <c r="H218" s="135"/>
      <c r="I218" s="10"/>
      <c r="J218" s="10"/>
      <c r="K218" s="10"/>
      <c r="L218" s="10"/>
      <c r="S218" s="88">
        <f t="shared" ref="S218:S281" si="108">S217+1</f>
        <v>194</v>
      </c>
      <c r="T218" s="192">
        <f t="shared" si="95"/>
        <v>0</v>
      </c>
      <c r="U218" s="22" t="e">
        <f t="shared" ca="1" si="96"/>
        <v>#DIV/0!</v>
      </c>
      <c r="V218" s="22" t="e">
        <f t="shared" ca="1" si="97"/>
        <v>#DIV/0!</v>
      </c>
      <c r="W218" s="22" t="e">
        <f t="shared" ca="1" si="98"/>
        <v>#DIV/0!</v>
      </c>
      <c r="X218" s="22" t="e">
        <f t="shared" ca="1" si="99"/>
        <v>#DIV/0!</v>
      </c>
      <c r="Y218" s="22" t="e">
        <f t="shared" ca="1" si="100"/>
        <v>#DIV/0!</v>
      </c>
      <c r="Z218" s="22" t="e">
        <f t="shared" ca="1" si="101"/>
        <v>#DIV/0!</v>
      </c>
      <c r="AA218" s="22" t="e">
        <f t="shared" ca="1" si="102"/>
        <v>#DIV/0!</v>
      </c>
      <c r="AB218" s="22" t="e">
        <f t="shared" ca="1" si="103"/>
        <v>#DIV/0!</v>
      </c>
      <c r="AC218" s="22" t="e">
        <f t="shared" ca="1" si="104"/>
        <v>#DIV/0!</v>
      </c>
      <c r="AD218" s="22" t="e">
        <f t="shared" ca="1" si="105"/>
        <v>#DIV/0!</v>
      </c>
      <c r="AE218" s="88">
        <f t="shared" ref="AE218:AE281" si="109">AE217+1</f>
        <v>194</v>
      </c>
      <c r="AF218" s="192">
        <f t="shared" si="106"/>
        <v>0</v>
      </c>
      <c r="AG218" s="22" t="e">
        <f t="shared" ref="AG218:AG281" si="110">(I218-I$4)/I$7</f>
        <v>#DIV/0!</v>
      </c>
      <c r="AH218" s="22" t="e">
        <f t="shared" ref="AH218:AH281" si="111">(J218-J$4)/J$7</f>
        <v>#DIV/0!</v>
      </c>
      <c r="AI218" s="22" t="e">
        <f t="shared" ref="AI218:AI281" si="112">(K218-K$4)/K$7</f>
        <v>#DIV/0!</v>
      </c>
      <c r="AJ218" s="22" t="e">
        <f t="shared" ref="AJ218:AJ281" si="113">(L218-L$4)/L$7</f>
        <v>#DIV/0!</v>
      </c>
      <c r="AK218" s="22" t="e">
        <f t="shared" ref="AK218:AK281" si="114">(M218-M$4)/M$7</f>
        <v>#DIV/0!</v>
      </c>
      <c r="AL218" s="22" t="e">
        <f t="shared" ref="AL218:AL281" si="115">(N218-N$4)/N$7</f>
        <v>#DIV/0!</v>
      </c>
      <c r="AM218" s="22" t="e">
        <f t="shared" ref="AM218:AM281" si="116">(O218-O$4)/O$7</f>
        <v>#DIV/0!</v>
      </c>
      <c r="AN218" s="22" t="e">
        <f t="shared" ref="AN218:AN281" si="117">(P218-P$4)/P$7</f>
        <v>#DIV/0!</v>
      </c>
      <c r="AO218" s="22" t="e">
        <f t="shared" ref="AO218:AO281" si="118">(Q218-Q$4)/Q$7</f>
        <v>#DIV/0!</v>
      </c>
      <c r="AP218" s="22" t="e">
        <f t="shared" ref="AP218:AP281" si="119">(R218-R$4)/R$7</f>
        <v>#DIV/0!</v>
      </c>
    </row>
    <row r="219" spans="7:42" x14ac:dyDescent="0.25">
      <c r="G219" s="88">
        <f t="shared" si="107"/>
        <v>195</v>
      </c>
      <c r="H219" s="135"/>
      <c r="I219" s="10"/>
      <c r="J219" s="10"/>
      <c r="K219" s="10"/>
      <c r="L219" s="10"/>
      <c r="S219" s="88">
        <f t="shared" si="108"/>
        <v>195</v>
      </c>
      <c r="T219" s="192">
        <f t="shared" si="95"/>
        <v>0</v>
      </c>
      <c r="U219" s="22" t="e">
        <f t="shared" ca="1" si="96"/>
        <v>#DIV/0!</v>
      </c>
      <c r="V219" s="22" t="e">
        <f t="shared" ca="1" si="97"/>
        <v>#DIV/0!</v>
      </c>
      <c r="W219" s="22" t="e">
        <f t="shared" ca="1" si="98"/>
        <v>#DIV/0!</v>
      </c>
      <c r="X219" s="22" t="e">
        <f t="shared" ca="1" si="99"/>
        <v>#DIV/0!</v>
      </c>
      <c r="Y219" s="22" t="e">
        <f t="shared" ca="1" si="100"/>
        <v>#DIV/0!</v>
      </c>
      <c r="Z219" s="22" t="e">
        <f t="shared" ca="1" si="101"/>
        <v>#DIV/0!</v>
      </c>
      <c r="AA219" s="22" t="e">
        <f t="shared" ca="1" si="102"/>
        <v>#DIV/0!</v>
      </c>
      <c r="AB219" s="22" t="e">
        <f t="shared" ca="1" si="103"/>
        <v>#DIV/0!</v>
      </c>
      <c r="AC219" s="22" t="e">
        <f t="shared" ca="1" si="104"/>
        <v>#DIV/0!</v>
      </c>
      <c r="AD219" s="22" t="e">
        <f t="shared" ca="1" si="105"/>
        <v>#DIV/0!</v>
      </c>
      <c r="AE219" s="88">
        <f t="shared" si="109"/>
        <v>195</v>
      </c>
      <c r="AF219" s="192">
        <f t="shared" si="106"/>
        <v>0</v>
      </c>
      <c r="AG219" s="22" t="e">
        <f t="shared" si="110"/>
        <v>#DIV/0!</v>
      </c>
      <c r="AH219" s="22" t="e">
        <f t="shared" si="111"/>
        <v>#DIV/0!</v>
      </c>
      <c r="AI219" s="22" t="e">
        <f t="shared" si="112"/>
        <v>#DIV/0!</v>
      </c>
      <c r="AJ219" s="22" t="e">
        <f t="shared" si="113"/>
        <v>#DIV/0!</v>
      </c>
      <c r="AK219" s="22" t="e">
        <f t="shared" si="114"/>
        <v>#DIV/0!</v>
      </c>
      <c r="AL219" s="22" t="e">
        <f t="shared" si="115"/>
        <v>#DIV/0!</v>
      </c>
      <c r="AM219" s="22" t="e">
        <f t="shared" si="116"/>
        <v>#DIV/0!</v>
      </c>
      <c r="AN219" s="22" t="e">
        <f t="shared" si="117"/>
        <v>#DIV/0!</v>
      </c>
      <c r="AO219" s="22" t="e">
        <f t="shared" si="118"/>
        <v>#DIV/0!</v>
      </c>
      <c r="AP219" s="22" t="e">
        <f t="shared" si="119"/>
        <v>#DIV/0!</v>
      </c>
    </row>
    <row r="220" spans="7:42" x14ac:dyDescent="0.25">
      <c r="G220" s="88">
        <f t="shared" si="107"/>
        <v>196</v>
      </c>
      <c r="H220" s="135"/>
      <c r="I220" s="10"/>
      <c r="J220" s="10"/>
      <c r="K220" s="10"/>
      <c r="L220" s="10"/>
      <c r="S220" s="88">
        <f t="shared" si="108"/>
        <v>196</v>
      </c>
      <c r="T220" s="192">
        <f t="shared" si="95"/>
        <v>0</v>
      </c>
      <c r="U220" s="22" t="e">
        <f t="shared" ca="1" si="96"/>
        <v>#DIV/0!</v>
      </c>
      <c r="V220" s="22" t="e">
        <f t="shared" ca="1" si="97"/>
        <v>#DIV/0!</v>
      </c>
      <c r="W220" s="22" t="e">
        <f t="shared" ca="1" si="98"/>
        <v>#DIV/0!</v>
      </c>
      <c r="X220" s="22" t="e">
        <f t="shared" ca="1" si="99"/>
        <v>#DIV/0!</v>
      </c>
      <c r="Y220" s="22" t="e">
        <f t="shared" ca="1" si="100"/>
        <v>#DIV/0!</v>
      </c>
      <c r="Z220" s="22" t="e">
        <f t="shared" ca="1" si="101"/>
        <v>#DIV/0!</v>
      </c>
      <c r="AA220" s="22" t="e">
        <f t="shared" ca="1" si="102"/>
        <v>#DIV/0!</v>
      </c>
      <c r="AB220" s="22" t="e">
        <f t="shared" ca="1" si="103"/>
        <v>#DIV/0!</v>
      </c>
      <c r="AC220" s="22" t="e">
        <f t="shared" ca="1" si="104"/>
        <v>#DIV/0!</v>
      </c>
      <c r="AD220" s="22" t="e">
        <f t="shared" ca="1" si="105"/>
        <v>#DIV/0!</v>
      </c>
      <c r="AE220" s="88">
        <f t="shared" si="109"/>
        <v>196</v>
      </c>
      <c r="AF220" s="192">
        <f t="shared" si="106"/>
        <v>0</v>
      </c>
      <c r="AG220" s="22" t="e">
        <f t="shared" si="110"/>
        <v>#DIV/0!</v>
      </c>
      <c r="AH220" s="22" t="e">
        <f t="shared" si="111"/>
        <v>#DIV/0!</v>
      </c>
      <c r="AI220" s="22" t="e">
        <f t="shared" si="112"/>
        <v>#DIV/0!</v>
      </c>
      <c r="AJ220" s="22" t="e">
        <f t="shared" si="113"/>
        <v>#DIV/0!</v>
      </c>
      <c r="AK220" s="22" t="e">
        <f t="shared" si="114"/>
        <v>#DIV/0!</v>
      </c>
      <c r="AL220" s="22" t="e">
        <f t="shared" si="115"/>
        <v>#DIV/0!</v>
      </c>
      <c r="AM220" s="22" t="e">
        <f t="shared" si="116"/>
        <v>#DIV/0!</v>
      </c>
      <c r="AN220" s="22" t="e">
        <f t="shared" si="117"/>
        <v>#DIV/0!</v>
      </c>
      <c r="AO220" s="22" t="e">
        <f t="shared" si="118"/>
        <v>#DIV/0!</v>
      </c>
      <c r="AP220" s="22" t="e">
        <f t="shared" si="119"/>
        <v>#DIV/0!</v>
      </c>
    </row>
    <row r="221" spans="7:42" x14ac:dyDescent="0.25">
      <c r="G221" s="88">
        <f t="shared" si="107"/>
        <v>197</v>
      </c>
      <c r="H221" s="135"/>
      <c r="I221" s="10"/>
      <c r="J221" s="10"/>
      <c r="K221" s="10"/>
      <c r="L221" s="10"/>
      <c r="S221" s="88">
        <f t="shared" si="108"/>
        <v>197</v>
      </c>
      <c r="T221" s="192">
        <f t="shared" si="95"/>
        <v>0</v>
      </c>
      <c r="U221" s="22" t="e">
        <f t="shared" ca="1" si="96"/>
        <v>#DIV/0!</v>
      </c>
      <c r="V221" s="22" t="e">
        <f t="shared" ca="1" si="97"/>
        <v>#DIV/0!</v>
      </c>
      <c r="W221" s="22" t="e">
        <f t="shared" ca="1" si="98"/>
        <v>#DIV/0!</v>
      </c>
      <c r="X221" s="22" t="e">
        <f t="shared" ca="1" si="99"/>
        <v>#DIV/0!</v>
      </c>
      <c r="Y221" s="22" t="e">
        <f t="shared" ca="1" si="100"/>
        <v>#DIV/0!</v>
      </c>
      <c r="Z221" s="22" t="e">
        <f t="shared" ca="1" si="101"/>
        <v>#DIV/0!</v>
      </c>
      <c r="AA221" s="22" t="e">
        <f t="shared" ca="1" si="102"/>
        <v>#DIV/0!</v>
      </c>
      <c r="AB221" s="22" t="e">
        <f t="shared" ca="1" si="103"/>
        <v>#DIV/0!</v>
      </c>
      <c r="AC221" s="22" t="e">
        <f t="shared" ca="1" si="104"/>
        <v>#DIV/0!</v>
      </c>
      <c r="AD221" s="22" t="e">
        <f t="shared" ca="1" si="105"/>
        <v>#DIV/0!</v>
      </c>
      <c r="AE221" s="88">
        <f t="shared" si="109"/>
        <v>197</v>
      </c>
      <c r="AF221" s="192">
        <f t="shared" si="106"/>
        <v>0</v>
      </c>
      <c r="AG221" s="22" t="e">
        <f t="shared" si="110"/>
        <v>#DIV/0!</v>
      </c>
      <c r="AH221" s="22" t="e">
        <f t="shared" si="111"/>
        <v>#DIV/0!</v>
      </c>
      <c r="AI221" s="22" t="e">
        <f t="shared" si="112"/>
        <v>#DIV/0!</v>
      </c>
      <c r="AJ221" s="22" t="e">
        <f t="shared" si="113"/>
        <v>#DIV/0!</v>
      </c>
      <c r="AK221" s="22" t="e">
        <f t="shared" si="114"/>
        <v>#DIV/0!</v>
      </c>
      <c r="AL221" s="22" t="e">
        <f t="shared" si="115"/>
        <v>#DIV/0!</v>
      </c>
      <c r="AM221" s="22" t="e">
        <f t="shared" si="116"/>
        <v>#DIV/0!</v>
      </c>
      <c r="AN221" s="22" t="e">
        <f t="shared" si="117"/>
        <v>#DIV/0!</v>
      </c>
      <c r="AO221" s="22" t="e">
        <f t="shared" si="118"/>
        <v>#DIV/0!</v>
      </c>
      <c r="AP221" s="22" t="e">
        <f t="shared" si="119"/>
        <v>#DIV/0!</v>
      </c>
    </row>
    <row r="222" spans="7:42" x14ac:dyDescent="0.25">
      <c r="G222" s="88">
        <f t="shared" si="107"/>
        <v>198</v>
      </c>
      <c r="H222" s="135"/>
      <c r="I222" s="10"/>
      <c r="J222" s="10"/>
      <c r="K222" s="10"/>
      <c r="L222" s="10"/>
      <c r="S222" s="88">
        <f t="shared" si="108"/>
        <v>198</v>
      </c>
      <c r="T222" s="192">
        <f t="shared" si="95"/>
        <v>0</v>
      </c>
      <c r="U222" s="22" t="e">
        <f t="shared" ca="1" si="96"/>
        <v>#DIV/0!</v>
      </c>
      <c r="V222" s="22" t="e">
        <f t="shared" ca="1" si="97"/>
        <v>#DIV/0!</v>
      </c>
      <c r="W222" s="22" t="e">
        <f t="shared" ca="1" si="98"/>
        <v>#DIV/0!</v>
      </c>
      <c r="X222" s="22" t="e">
        <f t="shared" ca="1" si="99"/>
        <v>#DIV/0!</v>
      </c>
      <c r="Y222" s="22" t="e">
        <f t="shared" ca="1" si="100"/>
        <v>#DIV/0!</v>
      </c>
      <c r="Z222" s="22" t="e">
        <f t="shared" ca="1" si="101"/>
        <v>#DIV/0!</v>
      </c>
      <c r="AA222" s="22" t="e">
        <f t="shared" ca="1" si="102"/>
        <v>#DIV/0!</v>
      </c>
      <c r="AB222" s="22" t="e">
        <f t="shared" ca="1" si="103"/>
        <v>#DIV/0!</v>
      </c>
      <c r="AC222" s="22" t="e">
        <f t="shared" ca="1" si="104"/>
        <v>#DIV/0!</v>
      </c>
      <c r="AD222" s="22" t="e">
        <f t="shared" ca="1" si="105"/>
        <v>#DIV/0!</v>
      </c>
      <c r="AE222" s="88">
        <f t="shared" si="109"/>
        <v>198</v>
      </c>
      <c r="AF222" s="192">
        <f t="shared" si="106"/>
        <v>0</v>
      </c>
      <c r="AG222" s="22" t="e">
        <f t="shared" si="110"/>
        <v>#DIV/0!</v>
      </c>
      <c r="AH222" s="22" t="e">
        <f t="shared" si="111"/>
        <v>#DIV/0!</v>
      </c>
      <c r="AI222" s="22" t="e">
        <f t="shared" si="112"/>
        <v>#DIV/0!</v>
      </c>
      <c r="AJ222" s="22" t="e">
        <f t="shared" si="113"/>
        <v>#DIV/0!</v>
      </c>
      <c r="AK222" s="22" t="e">
        <f t="shared" si="114"/>
        <v>#DIV/0!</v>
      </c>
      <c r="AL222" s="22" t="e">
        <f t="shared" si="115"/>
        <v>#DIV/0!</v>
      </c>
      <c r="AM222" s="22" t="e">
        <f t="shared" si="116"/>
        <v>#DIV/0!</v>
      </c>
      <c r="AN222" s="22" t="e">
        <f t="shared" si="117"/>
        <v>#DIV/0!</v>
      </c>
      <c r="AO222" s="22" t="e">
        <f t="shared" si="118"/>
        <v>#DIV/0!</v>
      </c>
      <c r="AP222" s="22" t="e">
        <f t="shared" si="119"/>
        <v>#DIV/0!</v>
      </c>
    </row>
    <row r="223" spans="7:42" x14ac:dyDescent="0.25">
      <c r="G223" s="88">
        <f t="shared" si="107"/>
        <v>199</v>
      </c>
      <c r="H223" s="135"/>
      <c r="I223" s="10"/>
      <c r="J223" s="10"/>
      <c r="K223" s="10"/>
      <c r="L223" s="10"/>
      <c r="S223" s="88">
        <f t="shared" si="108"/>
        <v>199</v>
      </c>
      <c r="T223" s="192">
        <f t="shared" si="95"/>
        <v>0</v>
      </c>
      <c r="U223" s="22" t="e">
        <f t="shared" ca="1" si="96"/>
        <v>#DIV/0!</v>
      </c>
      <c r="V223" s="22" t="e">
        <f t="shared" ca="1" si="97"/>
        <v>#DIV/0!</v>
      </c>
      <c r="W223" s="22" t="e">
        <f t="shared" ca="1" si="98"/>
        <v>#DIV/0!</v>
      </c>
      <c r="X223" s="22" t="e">
        <f t="shared" ca="1" si="99"/>
        <v>#DIV/0!</v>
      </c>
      <c r="Y223" s="22" t="e">
        <f t="shared" ca="1" si="100"/>
        <v>#DIV/0!</v>
      </c>
      <c r="Z223" s="22" t="e">
        <f t="shared" ca="1" si="101"/>
        <v>#DIV/0!</v>
      </c>
      <c r="AA223" s="22" t="e">
        <f t="shared" ca="1" si="102"/>
        <v>#DIV/0!</v>
      </c>
      <c r="AB223" s="22" t="e">
        <f t="shared" ca="1" si="103"/>
        <v>#DIV/0!</v>
      </c>
      <c r="AC223" s="22" t="e">
        <f t="shared" ca="1" si="104"/>
        <v>#DIV/0!</v>
      </c>
      <c r="AD223" s="22" t="e">
        <f t="shared" ca="1" si="105"/>
        <v>#DIV/0!</v>
      </c>
      <c r="AE223" s="88">
        <f t="shared" si="109"/>
        <v>199</v>
      </c>
      <c r="AF223" s="192">
        <f t="shared" si="106"/>
        <v>0</v>
      </c>
      <c r="AG223" s="22" t="e">
        <f t="shared" si="110"/>
        <v>#DIV/0!</v>
      </c>
      <c r="AH223" s="22" t="e">
        <f t="shared" si="111"/>
        <v>#DIV/0!</v>
      </c>
      <c r="AI223" s="22" t="e">
        <f t="shared" si="112"/>
        <v>#DIV/0!</v>
      </c>
      <c r="AJ223" s="22" t="e">
        <f t="shared" si="113"/>
        <v>#DIV/0!</v>
      </c>
      <c r="AK223" s="22" t="e">
        <f t="shared" si="114"/>
        <v>#DIV/0!</v>
      </c>
      <c r="AL223" s="22" t="e">
        <f t="shared" si="115"/>
        <v>#DIV/0!</v>
      </c>
      <c r="AM223" s="22" t="e">
        <f t="shared" si="116"/>
        <v>#DIV/0!</v>
      </c>
      <c r="AN223" s="22" t="e">
        <f t="shared" si="117"/>
        <v>#DIV/0!</v>
      </c>
      <c r="AO223" s="22" t="e">
        <f t="shared" si="118"/>
        <v>#DIV/0!</v>
      </c>
      <c r="AP223" s="22" t="e">
        <f t="shared" si="119"/>
        <v>#DIV/0!</v>
      </c>
    </row>
    <row r="224" spans="7:42" x14ac:dyDescent="0.25">
      <c r="G224" s="88">
        <f t="shared" si="107"/>
        <v>200</v>
      </c>
      <c r="H224" s="135"/>
      <c r="I224" s="10"/>
      <c r="J224" s="10"/>
      <c r="K224" s="10"/>
      <c r="L224" s="10"/>
      <c r="M224" s="29"/>
      <c r="N224" s="29"/>
      <c r="O224" s="29"/>
      <c r="P224" s="29"/>
      <c r="S224" s="88">
        <f t="shared" si="108"/>
        <v>200</v>
      </c>
      <c r="T224" s="192">
        <f t="shared" si="95"/>
        <v>0</v>
      </c>
      <c r="U224" s="22" t="e">
        <f t="shared" ca="1" si="96"/>
        <v>#DIV/0!</v>
      </c>
      <c r="V224" s="22" t="e">
        <f t="shared" ca="1" si="97"/>
        <v>#DIV/0!</v>
      </c>
      <c r="W224" s="22" t="e">
        <f t="shared" ca="1" si="98"/>
        <v>#DIV/0!</v>
      </c>
      <c r="X224" s="22" t="e">
        <f t="shared" ca="1" si="99"/>
        <v>#DIV/0!</v>
      </c>
      <c r="Y224" s="22" t="e">
        <f t="shared" ca="1" si="100"/>
        <v>#DIV/0!</v>
      </c>
      <c r="Z224" s="22" t="e">
        <f t="shared" ca="1" si="101"/>
        <v>#DIV/0!</v>
      </c>
      <c r="AA224" s="22" t="e">
        <f t="shared" ca="1" si="102"/>
        <v>#DIV/0!</v>
      </c>
      <c r="AB224" s="22" t="e">
        <f t="shared" ca="1" si="103"/>
        <v>#DIV/0!</v>
      </c>
      <c r="AC224" s="22" t="e">
        <f t="shared" ca="1" si="104"/>
        <v>#DIV/0!</v>
      </c>
      <c r="AD224" s="22" t="e">
        <f t="shared" ca="1" si="105"/>
        <v>#DIV/0!</v>
      </c>
      <c r="AE224" s="88">
        <f t="shared" si="109"/>
        <v>200</v>
      </c>
      <c r="AF224" s="192">
        <f t="shared" si="106"/>
        <v>0</v>
      </c>
      <c r="AG224" s="22" t="e">
        <f t="shared" si="110"/>
        <v>#DIV/0!</v>
      </c>
      <c r="AH224" s="22" t="e">
        <f t="shared" si="111"/>
        <v>#DIV/0!</v>
      </c>
      <c r="AI224" s="22" t="e">
        <f t="shared" si="112"/>
        <v>#DIV/0!</v>
      </c>
      <c r="AJ224" s="22" t="e">
        <f t="shared" si="113"/>
        <v>#DIV/0!</v>
      </c>
      <c r="AK224" s="22" t="e">
        <f t="shared" si="114"/>
        <v>#DIV/0!</v>
      </c>
      <c r="AL224" s="22" t="e">
        <f t="shared" si="115"/>
        <v>#DIV/0!</v>
      </c>
      <c r="AM224" s="22" t="e">
        <f t="shared" si="116"/>
        <v>#DIV/0!</v>
      </c>
      <c r="AN224" s="22" t="e">
        <f t="shared" si="117"/>
        <v>#DIV/0!</v>
      </c>
      <c r="AO224" s="22" t="e">
        <f t="shared" si="118"/>
        <v>#DIV/0!</v>
      </c>
      <c r="AP224" s="22" t="e">
        <f t="shared" si="119"/>
        <v>#DIV/0!</v>
      </c>
    </row>
    <row r="225" spans="7:42" x14ac:dyDescent="0.25">
      <c r="G225" s="88">
        <f t="shared" si="107"/>
        <v>201</v>
      </c>
      <c r="H225" s="135"/>
      <c r="I225" s="10"/>
      <c r="J225" s="10"/>
      <c r="K225" s="10"/>
      <c r="L225" s="10"/>
      <c r="M225" s="29"/>
      <c r="N225" s="29"/>
      <c r="O225" s="29"/>
      <c r="P225" s="29"/>
      <c r="S225" s="88">
        <f t="shared" si="108"/>
        <v>201</v>
      </c>
      <c r="T225" s="192">
        <f t="shared" si="95"/>
        <v>0</v>
      </c>
      <c r="U225" s="22" t="e">
        <f t="shared" ca="1" si="96"/>
        <v>#DIV/0!</v>
      </c>
      <c r="V225" s="22" t="e">
        <f t="shared" ca="1" si="97"/>
        <v>#DIV/0!</v>
      </c>
      <c r="W225" s="22" t="e">
        <f t="shared" ca="1" si="98"/>
        <v>#DIV/0!</v>
      </c>
      <c r="X225" s="22" t="e">
        <f t="shared" ca="1" si="99"/>
        <v>#DIV/0!</v>
      </c>
      <c r="Y225" s="22" t="e">
        <f t="shared" ca="1" si="100"/>
        <v>#DIV/0!</v>
      </c>
      <c r="Z225" s="22" t="e">
        <f t="shared" ca="1" si="101"/>
        <v>#DIV/0!</v>
      </c>
      <c r="AA225" s="22" t="e">
        <f t="shared" ca="1" si="102"/>
        <v>#DIV/0!</v>
      </c>
      <c r="AB225" s="22" t="e">
        <f t="shared" ca="1" si="103"/>
        <v>#DIV/0!</v>
      </c>
      <c r="AC225" s="22" t="e">
        <f t="shared" ca="1" si="104"/>
        <v>#DIV/0!</v>
      </c>
      <c r="AD225" s="22" t="e">
        <f t="shared" ca="1" si="105"/>
        <v>#DIV/0!</v>
      </c>
      <c r="AE225" s="88">
        <f t="shared" si="109"/>
        <v>201</v>
      </c>
      <c r="AF225" s="192">
        <f t="shared" si="106"/>
        <v>0</v>
      </c>
      <c r="AG225" s="22" t="e">
        <f t="shared" si="110"/>
        <v>#DIV/0!</v>
      </c>
      <c r="AH225" s="22" t="e">
        <f t="shared" si="111"/>
        <v>#DIV/0!</v>
      </c>
      <c r="AI225" s="22" t="e">
        <f t="shared" si="112"/>
        <v>#DIV/0!</v>
      </c>
      <c r="AJ225" s="22" t="e">
        <f t="shared" si="113"/>
        <v>#DIV/0!</v>
      </c>
      <c r="AK225" s="22" t="e">
        <f t="shared" si="114"/>
        <v>#DIV/0!</v>
      </c>
      <c r="AL225" s="22" t="e">
        <f t="shared" si="115"/>
        <v>#DIV/0!</v>
      </c>
      <c r="AM225" s="22" t="e">
        <f t="shared" si="116"/>
        <v>#DIV/0!</v>
      </c>
      <c r="AN225" s="22" t="e">
        <f t="shared" si="117"/>
        <v>#DIV/0!</v>
      </c>
      <c r="AO225" s="22" t="e">
        <f t="shared" si="118"/>
        <v>#DIV/0!</v>
      </c>
      <c r="AP225" s="22" t="e">
        <f t="shared" si="119"/>
        <v>#DIV/0!</v>
      </c>
    </row>
    <row r="226" spans="7:42" x14ac:dyDescent="0.25">
      <c r="G226" s="88">
        <f t="shared" si="107"/>
        <v>202</v>
      </c>
      <c r="H226" s="135"/>
      <c r="I226" s="10"/>
      <c r="J226" s="10"/>
      <c r="K226" s="10"/>
      <c r="L226" s="10"/>
      <c r="M226" s="29"/>
      <c r="N226" s="29"/>
      <c r="O226" s="29"/>
      <c r="P226" s="29"/>
      <c r="S226" s="88">
        <f t="shared" si="108"/>
        <v>202</v>
      </c>
      <c r="T226" s="192">
        <f t="shared" si="95"/>
        <v>0</v>
      </c>
      <c r="U226" s="22" t="e">
        <f t="shared" ca="1" si="96"/>
        <v>#DIV/0!</v>
      </c>
      <c r="V226" s="22" t="e">
        <f t="shared" ca="1" si="97"/>
        <v>#DIV/0!</v>
      </c>
      <c r="W226" s="22" t="e">
        <f t="shared" ca="1" si="98"/>
        <v>#DIV/0!</v>
      </c>
      <c r="X226" s="22" t="e">
        <f t="shared" ca="1" si="99"/>
        <v>#DIV/0!</v>
      </c>
      <c r="Y226" s="22" t="e">
        <f t="shared" ca="1" si="100"/>
        <v>#DIV/0!</v>
      </c>
      <c r="Z226" s="22" t="e">
        <f t="shared" ca="1" si="101"/>
        <v>#DIV/0!</v>
      </c>
      <c r="AA226" s="22" t="e">
        <f t="shared" ca="1" si="102"/>
        <v>#DIV/0!</v>
      </c>
      <c r="AB226" s="22" t="e">
        <f t="shared" ca="1" si="103"/>
        <v>#DIV/0!</v>
      </c>
      <c r="AC226" s="22" t="e">
        <f t="shared" ca="1" si="104"/>
        <v>#DIV/0!</v>
      </c>
      <c r="AD226" s="22" t="e">
        <f t="shared" ca="1" si="105"/>
        <v>#DIV/0!</v>
      </c>
      <c r="AE226" s="88">
        <f t="shared" si="109"/>
        <v>202</v>
      </c>
      <c r="AF226" s="192">
        <f t="shared" si="106"/>
        <v>0</v>
      </c>
      <c r="AG226" s="22" t="e">
        <f t="shared" si="110"/>
        <v>#DIV/0!</v>
      </c>
      <c r="AH226" s="22" t="e">
        <f t="shared" si="111"/>
        <v>#DIV/0!</v>
      </c>
      <c r="AI226" s="22" t="e">
        <f t="shared" si="112"/>
        <v>#DIV/0!</v>
      </c>
      <c r="AJ226" s="22" t="e">
        <f t="shared" si="113"/>
        <v>#DIV/0!</v>
      </c>
      <c r="AK226" s="22" t="e">
        <f t="shared" si="114"/>
        <v>#DIV/0!</v>
      </c>
      <c r="AL226" s="22" t="e">
        <f t="shared" si="115"/>
        <v>#DIV/0!</v>
      </c>
      <c r="AM226" s="22" t="e">
        <f t="shared" si="116"/>
        <v>#DIV/0!</v>
      </c>
      <c r="AN226" s="22" t="e">
        <f t="shared" si="117"/>
        <v>#DIV/0!</v>
      </c>
      <c r="AO226" s="22" t="e">
        <f t="shared" si="118"/>
        <v>#DIV/0!</v>
      </c>
      <c r="AP226" s="22" t="e">
        <f t="shared" si="119"/>
        <v>#DIV/0!</v>
      </c>
    </row>
    <row r="227" spans="7:42" x14ac:dyDescent="0.25">
      <c r="G227" s="88">
        <f t="shared" si="107"/>
        <v>203</v>
      </c>
      <c r="H227" s="135"/>
      <c r="I227" s="10"/>
      <c r="J227" s="10"/>
      <c r="K227" s="10"/>
      <c r="L227" s="10"/>
      <c r="M227" s="29"/>
      <c r="N227" s="29"/>
      <c r="O227" s="29"/>
      <c r="P227" s="29"/>
      <c r="S227" s="88">
        <f t="shared" si="108"/>
        <v>203</v>
      </c>
      <c r="T227" s="192">
        <f t="shared" si="95"/>
        <v>0</v>
      </c>
      <c r="U227" s="22" t="e">
        <f t="shared" ca="1" si="96"/>
        <v>#DIV/0!</v>
      </c>
      <c r="V227" s="22" t="e">
        <f t="shared" ca="1" si="97"/>
        <v>#DIV/0!</v>
      </c>
      <c r="W227" s="22" t="e">
        <f t="shared" ca="1" si="98"/>
        <v>#DIV/0!</v>
      </c>
      <c r="X227" s="22" t="e">
        <f t="shared" ca="1" si="99"/>
        <v>#DIV/0!</v>
      </c>
      <c r="Y227" s="22" t="e">
        <f t="shared" ca="1" si="100"/>
        <v>#DIV/0!</v>
      </c>
      <c r="Z227" s="22" t="e">
        <f t="shared" ca="1" si="101"/>
        <v>#DIV/0!</v>
      </c>
      <c r="AA227" s="22" t="e">
        <f t="shared" ca="1" si="102"/>
        <v>#DIV/0!</v>
      </c>
      <c r="AB227" s="22" t="e">
        <f t="shared" ca="1" si="103"/>
        <v>#DIV/0!</v>
      </c>
      <c r="AC227" s="22" t="e">
        <f t="shared" ca="1" si="104"/>
        <v>#DIV/0!</v>
      </c>
      <c r="AD227" s="22" t="e">
        <f t="shared" ca="1" si="105"/>
        <v>#DIV/0!</v>
      </c>
      <c r="AE227" s="88">
        <f t="shared" si="109"/>
        <v>203</v>
      </c>
      <c r="AF227" s="192">
        <f t="shared" si="106"/>
        <v>0</v>
      </c>
      <c r="AG227" s="22" t="e">
        <f t="shared" si="110"/>
        <v>#DIV/0!</v>
      </c>
      <c r="AH227" s="22" t="e">
        <f t="shared" si="111"/>
        <v>#DIV/0!</v>
      </c>
      <c r="AI227" s="22" t="e">
        <f t="shared" si="112"/>
        <v>#DIV/0!</v>
      </c>
      <c r="AJ227" s="22" t="e">
        <f t="shared" si="113"/>
        <v>#DIV/0!</v>
      </c>
      <c r="AK227" s="22" t="e">
        <f t="shared" si="114"/>
        <v>#DIV/0!</v>
      </c>
      <c r="AL227" s="22" t="e">
        <f t="shared" si="115"/>
        <v>#DIV/0!</v>
      </c>
      <c r="AM227" s="22" t="e">
        <f t="shared" si="116"/>
        <v>#DIV/0!</v>
      </c>
      <c r="AN227" s="22" t="e">
        <f t="shared" si="117"/>
        <v>#DIV/0!</v>
      </c>
      <c r="AO227" s="22" t="e">
        <f t="shared" si="118"/>
        <v>#DIV/0!</v>
      </c>
      <c r="AP227" s="22" t="e">
        <f t="shared" si="119"/>
        <v>#DIV/0!</v>
      </c>
    </row>
    <row r="228" spans="7:42" x14ac:dyDescent="0.25">
      <c r="G228" s="88">
        <f t="shared" si="107"/>
        <v>204</v>
      </c>
      <c r="H228" s="135"/>
      <c r="I228" s="10"/>
      <c r="J228" s="10"/>
      <c r="K228" s="10"/>
      <c r="L228" s="10"/>
      <c r="M228" s="29"/>
      <c r="N228" s="29"/>
      <c r="O228" s="29"/>
      <c r="P228" s="29"/>
      <c r="S228" s="88">
        <f t="shared" si="108"/>
        <v>204</v>
      </c>
      <c r="T228" s="192">
        <f t="shared" si="95"/>
        <v>0</v>
      </c>
      <c r="U228" s="22" t="e">
        <f t="shared" ca="1" si="96"/>
        <v>#DIV/0!</v>
      </c>
      <c r="V228" s="22" t="e">
        <f t="shared" ca="1" si="97"/>
        <v>#DIV/0!</v>
      </c>
      <c r="W228" s="22" t="e">
        <f t="shared" ca="1" si="98"/>
        <v>#DIV/0!</v>
      </c>
      <c r="X228" s="22" t="e">
        <f t="shared" ca="1" si="99"/>
        <v>#DIV/0!</v>
      </c>
      <c r="Y228" s="22" t="e">
        <f t="shared" ca="1" si="100"/>
        <v>#DIV/0!</v>
      </c>
      <c r="Z228" s="22" t="e">
        <f t="shared" ca="1" si="101"/>
        <v>#DIV/0!</v>
      </c>
      <c r="AA228" s="22" t="e">
        <f t="shared" ca="1" si="102"/>
        <v>#DIV/0!</v>
      </c>
      <c r="AB228" s="22" t="e">
        <f t="shared" ca="1" si="103"/>
        <v>#DIV/0!</v>
      </c>
      <c r="AC228" s="22" t="e">
        <f t="shared" ca="1" si="104"/>
        <v>#DIV/0!</v>
      </c>
      <c r="AD228" s="22" t="e">
        <f t="shared" ca="1" si="105"/>
        <v>#DIV/0!</v>
      </c>
      <c r="AE228" s="88">
        <f t="shared" si="109"/>
        <v>204</v>
      </c>
      <c r="AF228" s="192">
        <f t="shared" si="106"/>
        <v>0</v>
      </c>
      <c r="AG228" s="22" t="e">
        <f t="shared" si="110"/>
        <v>#DIV/0!</v>
      </c>
      <c r="AH228" s="22" t="e">
        <f t="shared" si="111"/>
        <v>#DIV/0!</v>
      </c>
      <c r="AI228" s="22" t="e">
        <f t="shared" si="112"/>
        <v>#DIV/0!</v>
      </c>
      <c r="AJ228" s="22" t="e">
        <f t="shared" si="113"/>
        <v>#DIV/0!</v>
      </c>
      <c r="AK228" s="22" t="e">
        <f t="shared" si="114"/>
        <v>#DIV/0!</v>
      </c>
      <c r="AL228" s="22" t="e">
        <f t="shared" si="115"/>
        <v>#DIV/0!</v>
      </c>
      <c r="AM228" s="22" t="e">
        <f t="shared" si="116"/>
        <v>#DIV/0!</v>
      </c>
      <c r="AN228" s="22" t="e">
        <f t="shared" si="117"/>
        <v>#DIV/0!</v>
      </c>
      <c r="AO228" s="22" t="e">
        <f t="shared" si="118"/>
        <v>#DIV/0!</v>
      </c>
      <c r="AP228" s="22" t="e">
        <f t="shared" si="119"/>
        <v>#DIV/0!</v>
      </c>
    </row>
    <row r="229" spans="7:42" x14ac:dyDescent="0.25">
      <c r="G229" s="88">
        <f t="shared" si="107"/>
        <v>205</v>
      </c>
      <c r="H229" s="135"/>
      <c r="I229" s="10"/>
      <c r="J229" s="10"/>
      <c r="K229" s="10"/>
      <c r="L229" s="10"/>
      <c r="M229" s="29"/>
      <c r="N229" s="29"/>
      <c r="O229" s="29"/>
      <c r="P229" s="29"/>
      <c r="S229" s="88">
        <f t="shared" si="108"/>
        <v>205</v>
      </c>
      <c r="T229" s="192">
        <f t="shared" si="95"/>
        <v>0</v>
      </c>
      <c r="U229" s="22" t="e">
        <f t="shared" ca="1" si="96"/>
        <v>#DIV/0!</v>
      </c>
      <c r="V229" s="22" t="e">
        <f t="shared" ca="1" si="97"/>
        <v>#DIV/0!</v>
      </c>
      <c r="W229" s="22" t="e">
        <f t="shared" ca="1" si="98"/>
        <v>#DIV/0!</v>
      </c>
      <c r="X229" s="22" t="e">
        <f t="shared" ca="1" si="99"/>
        <v>#DIV/0!</v>
      </c>
      <c r="Y229" s="22" t="e">
        <f t="shared" ca="1" si="100"/>
        <v>#DIV/0!</v>
      </c>
      <c r="Z229" s="22" t="e">
        <f t="shared" ca="1" si="101"/>
        <v>#DIV/0!</v>
      </c>
      <c r="AA229" s="22" t="e">
        <f t="shared" ca="1" si="102"/>
        <v>#DIV/0!</v>
      </c>
      <c r="AB229" s="22" t="e">
        <f t="shared" ca="1" si="103"/>
        <v>#DIV/0!</v>
      </c>
      <c r="AC229" s="22" t="e">
        <f t="shared" ca="1" si="104"/>
        <v>#DIV/0!</v>
      </c>
      <c r="AD229" s="22" t="e">
        <f t="shared" ca="1" si="105"/>
        <v>#DIV/0!</v>
      </c>
      <c r="AE229" s="88">
        <f t="shared" si="109"/>
        <v>205</v>
      </c>
      <c r="AF229" s="192">
        <f t="shared" si="106"/>
        <v>0</v>
      </c>
      <c r="AG229" s="22" t="e">
        <f t="shared" si="110"/>
        <v>#DIV/0!</v>
      </c>
      <c r="AH229" s="22" t="e">
        <f t="shared" si="111"/>
        <v>#DIV/0!</v>
      </c>
      <c r="AI229" s="22" t="e">
        <f t="shared" si="112"/>
        <v>#DIV/0!</v>
      </c>
      <c r="AJ229" s="22" t="e">
        <f t="shared" si="113"/>
        <v>#DIV/0!</v>
      </c>
      <c r="AK229" s="22" t="e">
        <f t="shared" si="114"/>
        <v>#DIV/0!</v>
      </c>
      <c r="AL229" s="22" t="e">
        <f t="shared" si="115"/>
        <v>#DIV/0!</v>
      </c>
      <c r="AM229" s="22" t="e">
        <f t="shared" si="116"/>
        <v>#DIV/0!</v>
      </c>
      <c r="AN229" s="22" t="e">
        <f t="shared" si="117"/>
        <v>#DIV/0!</v>
      </c>
      <c r="AO229" s="22" t="e">
        <f t="shared" si="118"/>
        <v>#DIV/0!</v>
      </c>
      <c r="AP229" s="22" t="e">
        <f t="shared" si="119"/>
        <v>#DIV/0!</v>
      </c>
    </row>
    <row r="230" spans="7:42" x14ac:dyDescent="0.25">
      <c r="G230" s="88">
        <f t="shared" si="107"/>
        <v>206</v>
      </c>
      <c r="H230" s="135"/>
      <c r="I230" s="10"/>
      <c r="J230" s="10"/>
      <c r="K230" s="10"/>
      <c r="L230" s="10"/>
      <c r="M230" s="29"/>
      <c r="N230" s="29"/>
      <c r="O230" s="29"/>
      <c r="P230" s="29"/>
      <c r="S230" s="88">
        <f t="shared" si="108"/>
        <v>206</v>
      </c>
      <c r="T230" s="192">
        <f t="shared" si="95"/>
        <v>0</v>
      </c>
      <c r="U230" s="22" t="e">
        <f t="shared" ca="1" si="96"/>
        <v>#DIV/0!</v>
      </c>
      <c r="V230" s="22" t="e">
        <f t="shared" ca="1" si="97"/>
        <v>#DIV/0!</v>
      </c>
      <c r="W230" s="22" t="e">
        <f t="shared" ca="1" si="98"/>
        <v>#DIV/0!</v>
      </c>
      <c r="X230" s="22" t="e">
        <f t="shared" ca="1" si="99"/>
        <v>#DIV/0!</v>
      </c>
      <c r="Y230" s="22" t="e">
        <f t="shared" ca="1" si="100"/>
        <v>#DIV/0!</v>
      </c>
      <c r="Z230" s="22" t="e">
        <f t="shared" ca="1" si="101"/>
        <v>#DIV/0!</v>
      </c>
      <c r="AA230" s="22" t="e">
        <f t="shared" ca="1" si="102"/>
        <v>#DIV/0!</v>
      </c>
      <c r="AB230" s="22" t="e">
        <f t="shared" ca="1" si="103"/>
        <v>#DIV/0!</v>
      </c>
      <c r="AC230" s="22" t="e">
        <f t="shared" ca="1" si="104"/>
        <v>#DIV/0!</v>
      </c>
      <c r="AD230" s="22" t="e">
        <f t="shared" ca="1" si="105"/>
        <v>#DIV/0!</v>
      </c>
      <c r="AE230" s="88">
        <f t="shared" si="109"/>
        <v>206</v>
      </c>
      <c r="AF230" s="192">
        <f t="shared" si="106"/>
        <v>0</v>
      </c>
      <c r="AG230" s="22" t="e">
        <f t="shared" si="110"/>
        <v>#DIV/0!</v>
      </c>
      <c r="AH230" s="22" t="e">
        <f t="shared" si="111"/>
        <v>#DIV/0!</v>
      </c>
      <c r="AI230" s="22" t="e">
        <f t="shared" si="112"/>
        <v>#DIV/0!</v>
      </c>
      <c r="AJ230" s="22" t="e">
        <f t="shared" si="113"/>
        <v>#DIV/0!</v>
      </c>
      <c r="AK230" s="22" t="e">
        <f t="shared" si="114"/>
        <v>#DIV/0!</v>
      </c>
      <c r="AL230" s="22" t="e">
        <f t="shared" si="115"/>
        <v>#DIV/0!</v>
      </c>
      <c r="AM230" s="22" t="e">
        <f t="shared" si="116"/>
        <v>#DIV/0!</v>
      </c>
      <c r="AN230" s="22" t="e">
        <f t="shared" si="117"/>
        <v>#DIV/0!</v>
      </c>
      <c r="AO230" s="22" t="e">
        <f t="shared" si="118"/>
        <v>#DIV/0!</v>
      </c>
      <c r="AP230" s="22" t="e">
        <f t="shared" si="119"/>
        <v>#DIV/0!</v>
      </c>
    </row>
    <row r="231" spans="7:42" x14ac:dyDescent="0.25">
      <c r="G231" s="88">
        <f t="shared" si="107"/>
        <v>207</v>
      </c>
      <c r="H231" s="135"/>
      <c r="I231" s="10"/>
      <c r="J231" s="10"/>
      <c r="K231" s="10"/>
      <c r="L231" s="10"/>
      <c r="M231" s="29"/>
      <c r="N231" s="29"/>
      <c r="O231" s="29"/>
      <c r="P231" s="29"/>
      <c r="S231" s="88">
        <f t="shared" si="108"/>
        <v>207</v>
      </c>
      <c r="T231" s="192">
        <f t="shared" si="95"/>
        <v>0</v>
      </c>
      <c r="U231" s="22" t="e">
        <f t="shared" ca="1" si="96"/>
        <v>#DIV/0!</v>
      </c>
      <c r="V231" s="22" t="e">
        <f t="shared" ca="1" si="97"/>
        <v>#DIV/0!</v>
      </c>
      <c r="W231" s="22" t="e">
        <f t="shared" ca="1" si="98"/>
        <v>#DIV/0!</v>
      </c>
      <c r="X231" s="22" t="e">
        <f t="shared" ca="1" si="99"/>
        <v>#DIV/0!</v>
      </c>
      <c r="Y231" s="22" t="e">
        <f t="shared" ca="1" si="100"/>
        <v>#DIV/0!</v>
      </c>
      <c r="Z231" s="22" t="e">
        <f t="shared" ca="1" si="101"/>
        <v>#DIV/0!</v>
      </c>
      <c r="AA231" s="22" t="e">
        <f t="shared" ca="1" si="102"/>
        <v>#DIV/0!</v>
      </c>
      <c r="AB231" s="22" t="e">
        <f t="shared" ca="1" si="103"/>
        <v>#DIV/0!</v>
      </c>
      <c r="AC231" s="22" t="e">
        <f t="shared" ca="1" si="104"/>
        <v>#DIV/0!</v>
      </c>
      <c r="AD231" s="22" t="e">
        <f t="shared" ca="1" si="105"/>
        <v>#DIV/0!</v>
      </c>
      <c r="AE231" s="88">
        <f t="shared" si="109"/>
        <v>207</v>
      </c>
      <c r="AF231" s="192">
        <f t="shared" si="106"/>
        <v>0</v>
      </c>
      <c r="AG231" s="22" t="e">
        <f t="shared" si="110"/>
        <v>#DIV/0!</v>
      </c>
      <c r="AH231" s="22" t="e">
        <f t="shared" si="111"/>
        <v>#DIV/0!</v>
      </c>
      <c r="AI231" s="22" t="e">
        <f t="shared" si="112"/>
        <v>#DIV/0!</v>
      </c>
      <c r="AJ231" s="22" t="e">
        <f t="shared" si="113"/>
        <v>#DIV/0!</v>
      </c>
      <c r="AK231" s="22" t="e">
        <f t="shared" si="114"/>
        <v>#DIV/0!</v>
      </c>
      <c r="AL231" s="22" t="e">
        <f t="shared" si="115"/>
        <v>#DIV/0!</v>
      </c>
      <c r="AM231" s="22" t="e">
        <f t="shared" si="116"/>
        <v>#DIV/0!</v>
      </c>
      <c r="AN231" s="22" t="e">
        <f t="shared" si="117"/>
        <v>#DIV/0!</v>
      </c>
      <c r="AO231" s="22" t="e">
        <f t="shared" si="118"/>
        <v>#DIV/0!</v>
      </c>
      <c r="AP231" s="22" t="e">
        <f t="shared" si="119"/>
        <v>#DIV/0!</v>
      </c>
    </row>
    <row r="232" spans="7:42" x14ac:dyDescent="0.25">
      <c r="G232" s="88">
        <f t="shared" si="107"/>
        <v>208</v>
      </c>
      <c r="H232" s="135"/>
      <c r="I232" s="10"/>
      <c r="J232" s="10"/>
      <c r="K232" s="10"/>
      <c r="L232" s="10"/>
      <c r="M232" s="29"/>
      <c r="N232" s="29"/>
      <c r="O232" s="29"/>
      <c r="P232" s="29"/>
      <c r="S232" s="88">
        <f t="shared" si="108"/>
        <v>208</v>
      </c>
      <c r="T232" s="192">
        <f t="shared" si="95"/>
        <v>0</v>
      </c>
      <c r="U232" s="22" t="e">
        <f t="shared" ca="1" si="96"/>
        <v>#DIV/0!</v>
      </c>
      <c r="V232" s="22" t="e">
        <f t="shared" ca="1" si="97"/>
        <v>#DIV/0!</v>
      </c>
      <c r="W232" s="22" t="e">
        <f t="shared" ca="1" si="98"/>
        <v>#DIV/0!</v>
      </c>
      <c r="X232" s="22" t="e">
        <f t="shared" ca="1" si="99"/>
        <v>#DIV/0!</v>
      </c>
      <c r="Y232" s="22" t="e">
        <f t="shared" ca="1" si="100"/>
        <v>#DIV/0!</v>
      </c>
      <c r="Z232" s="22" t="e">
        <f t="shared" ca="1" si="101"/>
        <v>#DIV/0!</v>
      </c>
      <c r="AA232" s="22" t="e">
        <f t="shared" ca="1" si="102"/>
        <v>#DIV/0!</v>
      </c>
      <c r="AB232" s="22" t="e">
        <f t="shared" ca="1" si="103"/>
        <v>#DIV/0!</v>
      </c>
      <c r="AC232" s="22" t="e">
        <f t="shared" ca="1" si="104"/>
        <v>#DIV/0!</v>
      </c>
      <c r="AD232" s="22" t="e">
        <f t="shared" ca="1" si="105"/>
        <v>#DIV/0!</v>
      </c>
      <c r="AE232" s="88">
        <f t="shared" si="109"/>
        <v>208</v>
      </c>
      <c r="AF232" s="192">
        <f t="shared" si="106"/>
        <v>0</v>
      </c>
      <c r="AG232" s="22" t="e">
        <f t="shared" si="110"/>
        <v>#DIV/0!</v>
      </c>
      <c r="AH232" s="22" t="e">
        <f t="shared" si="111"/>
        <v>#DIV/0!</v>
      </c>
      <c r="AI232" s="22" t="e">
        <f t="shared" si="112"/>
        <v>#DIV/0!</v>
      </c>
      <c r="AJ232" s="22" t="e">
        <f t="shared" si="113"/>
        <v>#DIV/0!</v>
      </c>
      <c r="AK232" s="22" t="e">
        <f t="shared" si="114"/>
        <v>#DIV/0!</v>
      </c>
      <c r="AL232" s="22" t="e">
        <f t="shared" si="115"/>
        <v>#DIV/0!</v>
      </c>
      <c r="AM232" s="22" t="e">
        <f t="shared" si="116"/>
        <v>#DIV/0!</v>
      </c>
      <c r="AN232" s="22" t="e">
        <f t="shared" si="117"/>
        <v>#DIV/0!</v>
      </c>
      <c r="AO232" s="22" t="e">
        <f t="shared" si="118"/>
        <v>#DIV/0!</v>
      </c>
      <c r="AP232" s="22" t="e">
        <f t="shared" si="119"/>
        <v>#DIV/0!</v>
      </c>
    </row>
    <row r="233" spans="7:42" x14ac:dyDescent="0.25">
      <c r="G233" s="88">
        <f t="shared" si="107"/>
        <v>209</v>
      </c>
      <c r="H233" s="135"/>
      <c r="I233" s="10"/>
      <c r="J233" s="10"/>
      <c r="K233" s="10"/>
      <c r="L233" s="10"/>
      <c r="M233" s="29"/>
      <c r="N233" s="29"/>
      <c r="O233" s="29"/>
      <c r="P233" s="29"/>
      <c r="S233" s="88">
        <f t="shared" si="108"/>
        <v>209</v>
      </c>
      <c r="T233" s="192">
        <f t="shared" si="95"/>
        <v>0</v>
      </c>
      <c r="U233" s="22" t="e">
        <f t="shared" ca="1" si="96"/>
        <v>#DIV/0!</v>
      </c>
      <c r="V233" s="22" t="e">
        <f t="shared" ca="1" si="97"/>
        <v>#DIV/0!</v>
      </c>
      <c r="W233" s="22" t="e">
        <f t="shared" ca="1" si="98"/>
        <v>#DIV/0!</v>
      </c>
      <c r="X233" s="22" t="e">
        <f t="shared" ca="1" si="99"/>
        <v>#DIV/0!</v>
      </c>
      <c r="Y233" s="22" t="e">
        <f t="shared" ca="1" si="100"/>
        <v>#DIV/0!</v>
      </c>
      <c r="Z233" s="22" t="e">
        <f t="shared" ca="1" si="101"/>
        <v>#DIV/0!</v>
      </c>
      <c r="AA233" s="22" t="e">
        <f t="shared" ca="1" si="102"/>
        <v>#DIV/0!</v>
      </c>
      <c r="AB233" s="22" t="e">
        <f t="shared" ca="1" si="103"/>
        <v>#DIV/0!</v>
      </c>
      <c r="AC233" s="22" t="e">
        <f t="shared" ca="1" si="104"/>
        <v>#DIV/0!</v>
      </c>
      <c r="AD233" s="22" t="e">
        <f t="shared" ca="1" si="105"/>
        <v>#DIV/0!</v>
      </c>
      <c r="AE233" s="88">
        <f t="shared" si="109"/>
        <v>209</v>
      </c>
      <c r="AF233" s="192">
        <f t="shared" si="106"/>
        <v>0</v>
      </c>
      <c r="AG233" s="22" t="e">
        <f t="shared" si="110"/>
        <v>#DIV/0!</v>
      </c>
      <c r="AH233" s="22" t="e">
        <f t="shared" si="111"/>
        <v>#DIV/0!</v>
      </c>
      <c r="AI233" s="22" t="e">
        <f t="shared" si="112"/>
        <v>#DIV/0!</v>
      </c>
      <c r="AJ233" s="22" t="e">
        <f t="shared" si="113"/>
        <v>#DIV/0!</v>
      </c>
      <c r="AK233" s="22" t="e">
        <f t="shared" si="114"/>
        <v>#DIV/0!</v>
      </c>
      <c r="AL233" s="22" t="e">
        <f t="shared" si="115"/>
        <v>#DIV/0!</v>
      </c>
      <c r="AM233" s="22" t="e">
        <f t="shared" si="116"/>
        <v>#DIV/0!</v>
      </c>
      <c r="AN233" s="22" t="e">
        <f t="shared" si="117"/>
        <v>#DIV/0!</v>
      </c>
      <c r="AO233" s="22" t="e">
        <f t="shared" si="118"/>
        <v>#DIV/0!</v>
      </c>
      <c r="AP233" s="22" t="e">
        <f t="shared" si="119"/>
        <v>#DIV/0!</v>
      </c>
    </row>
    <row r="234" spans="7:42" x14ac:dyDescent="0.25">
      <c r="G234" s="88">
        <f t="shared" si="107"/>
        <v>210</v>
      </c>
      <c r="H234" s="135"/>
      <c r="I234" s="10"/>
      <c r="J234" s="10"/>
      <c r="K234" s="10"/>
      <c r="L234" s="10"/>
      <c r="M234" s="29"/>
      <c r="N234" s="29"/>
      <c r="O234" s="29"/>
      <c r="P234" s="29"/>
      <c r="S234" s="88">
        <f t="shared" si="108"/>
        <v>210</v>
      </c>
      <c r="T234" s="192">
        <f t="shared" si="95"/>
        <v>0</v>
      </c>
      <c r="U234" s="22" t="e">
        <f t="shared" ca="1" si="96"/>
        <v>#DIV/0!</v>
      </c>
      <c r="V234" s="22" t="e">
        <f t="shared" ca="1" si="97"/>
        <v>#DIV/0!</v>
      </c>
      <c r="W234" s="22" t="e">
        <f t="shared" ca="1" si="98"/>
        <v>#DIV/0!</v>
      </c>
      <c r="X234" s="22" t="e">
        <f t="shared" ca="1" si="99"/>
        <v>#DIV/0!</v>
      </c>
      <c r="Y234" s="22" t="e">
        <f t="shared" ca="1" si="100"/>
        <v>#DIV/0!</v>
      </c>
      <c r="Z234" s="22" t="e">
        <f t="shared" ca="1" si="101"/>
        <v>#DIV/0!</v>
      </c>
      <c r="AA234" s="22" t="e">
        <f t="shared" ca="1" si="102"/>
        <v>#DIV/0!</v>
      </c>
      <c r="AB234" s="22" t="e">
        <f t="shared" ca="1" si="103"/>
        <v>#DIV/0!</v>
      </c>
      <c r="AC234" s="22" t="e">
        <f t="shared" ca="1" si="104"/>
        <v>#DIV/0!</v>
      </c>
      <c r="AD234" s="22" t="e">
        <f t="shared" ca="1" si="105"/>
        <v>#DIV/0!</v>
      </c>
      <c r="AE234" s="88">
        <f t="shared" si="109"/>
        <v>210</v>
      </c>
      <c r="AF234" s="192">
        <f t="shared" si="106"/>
        <v>0</v>
      </c>
      <c r="AG234" s="22" t="e">
        <f t="shared" si="110"/>
        <v>#DIV/0!</v>
      </c>
      <c r="AH234" s="22" t="e">
        <f t="shared" si="111"/>
        <v>#DIV/0!</v>
      </c>
      <c r="AI234" s="22" t="e">
        <f t="shared" si="112"/>
        <v>#DIV/0!</v>
      </c>
      <c r="AJ234" s="22" t="e">
        <f t="shared" si="113"/>
        <v>#DIV/0!</v>
      </c>
      <c r="AK234" s="22" t="e">
        <f t="shared" si="114"/>
        <v>#DIV/0!</v>
      </c>
      <c r="AL234" s="22" t="e">
        <f t="shared" si="115"/>
        <v>#DIV/0!</v>
      </c>
      <c r="AM234" s="22" t="e">
        <f t="shared" si="116"/>
        <v>#DIV/0!</v>
      </c>
      <c r="AN234" s="22" t="e">
        <f t="shared" si="117"/>
        <v>#DIV/0!</v>
      </c>
      <c r="AO234" s="22" t="e">
        <f t="shared" si="118"/>
        <v>#DIV/0!</v>
      </c>
      <c r="AP234" s="22" t="e">
        <f t="shared" si="119"/>
        <v>#DIV/0!</v>
      </c>
    </row>
    <row r="235" spans="7:42" x14ac:dyDescent="0.25">
      <c r="G235" s="88">
        <f t="shared" si="107"/>
        <v>211</v>
      </c>
      <c r="H235" s="135"/>
      <c r="I235" s="10"/>
      <c r="J235" s="10"/>
      <c r="K235" s="10"/>
      <c r="L235" s="10"/>
      <c r="M235" s="29"/>
      <c r="N235" s="29"/>
      <c r="O235" s="29"/>
      <c r="P235" s="29"/>
      <c r="S235" s="88">
        <f t="shared" si="108"/>
        <v>211</v>
      </c>
      <c r="T235" s="192">
        <f t="shared" si="95"/>
        <v>0</v>
      </c>
      <c r="U235" s="22" t="e">
        <f t="shared" ca="1" si="96"/>
        <v>#DIV/0!</v>
      </c>
      <c r="V235" s="22" t="e">
        <f t="shared" ca="1" si="97"/>
        <v>#DIV/0!</v>
      </c>
      <c r="W235" s="22" t="e">
        <f t="shared" ca="1" si="98"/>
        <v>#DIV/0!</v>
      </c>
      <c r="X235" s="22" t="e">
        <f t="shared" ca="1" si="99"/>
        <v>#DIV/0!</v>
      </c>
      <c r="Y235" s="22" t="e">
        <f t="shared" ca="1" si="100"/>
        <v>#DIV/0!</v>
      </c>
      <c r="Z235" s="22" t="e">
        <f t="shared" ca="1" si="101"/>
        <v>#DIV/0!</v>
      </c>
      <c r="AA235" s="22" t="e">
        <f t="shared" ca="1" si="102"/>
        <v>#DIV/0!</v>
      </c>
      <c r="AB235" s="22" t="e">
        <f t="shared" ca="1" si="103"/>
        <v>#DIV/0!</v>
      </c>
      <c r="AC235" s="22" t="e">
        <f t="shared" ca="1" si="104"/>
        <v>#DIV/0!</v>
      </c>
      <c r="AD235" s="22" t="e">
        <f t="shared" ca="1" si="105"/>
        <v>#DIV/0!</v>
      </c>
      <c r="AE235" s="88">
        <f t="shared" si="109"/>
        <v>211</v>
      </c>
      <c r="AF235" s="192">
        <f t="shared" si="106"/>
        <v>0</v>
      </c>
      <c r="AG235" s="22" t="e">
        <f t="shared" si="110"/>
        <v>#DIV/0!</v>
      </c>
      <c r="AH235" s="22" t="e">
        <f t="shared" si="111"/>
        <v>#DIV/0!</v>
      </c>
      <c r="AI235" s="22" t="e">
        <f t="shared" si="112"/>
        <v>#DIV/0!</v>
      </c>
      <c r="AJ235" s="22" t="e">
        <f t="shared" si="113"/>
        <v>#DIV/0!</v>
      </c>
      <c r="AK235" s="22" t="e">
        <f t="shared" si="114"/>
        <v>#DIV/0!</v>
      </c>
      <c r="AL235" s="22" t="e">
        <f t="shared" si="115"/>
        <v>#DIV/0!</v>
      </c>
      <c r="AM235" s="22" t="e">
        <f t="shared" si="116"/>
        <v>#DIV/0!</v>
      </c>
      <c r="AN235" s="22" t="e">
        <f t="shared" si="117"/>
        <v>#DIV/0!</v>
      </c>
      <c r="AO235" s="22" t="e">
        <f t="shared" si="118"/>
        <v>#DIV/0!</v>
      </c>
      <c r="AP235" s="22" t="e">
        <f t="shared" si="119"/>
        <v>#DIV/0!</v>
      </c>
    </row>
    <row r="236" spans="7:42" x14ac:dyDescent="0.25">
      <c r="G236" s="88">
        <f t="shared" si="107"/>
        <v>212</v>
      </c>
      <c r="H236" s="135"/>
      <c r="I236" s="10"/>
      <c r="J236" s="10"/>
      <c r="K236" s="10"/>
      <c r="L236" s="10"/>
      <c r="M236" s="29"/>
      <c r="N236" s="29"/>
      <c r="O236" s="29"/>
      <c r="P236" s="29"/>
      <c r="S236" s="88">
        <f t="shared" si="108"/>
        <v>212</v>
      </c>
      <c r="T236" s="192">
        <f t="shared" si="95"/>
        <v>0</v>
      </c>
      <c r="U236" s="22" t="e">
        <f t="shared" ca="1" si="96"/>
        <v>#DIV/0!</v>
      </c>
      <c r="V236" s="22" t="e">
        <f t="shared" ca="1" si="97"/>
        <v>#DIV/0!</v>
      </c>
      <c r="W236" s="22" t="e">
        <f t="shared" ca="1" si="98"/>
        <v>#DIV/0!</v>
      </c>
      <c r="X236" s="22" t="e">
        <f t="shared" ca="1" si="99"/>
        <v>#DIV/0!</v>
      </c>
      <c r="Y236" s="22" t="e">
        <f t="shared" ca="1" si="100"/>
        <v>#DIV/0!</v>
      </c>
      <c r="Z236" s="22" t="e">
        <f t="shared" ca="1" si="101"/>
        <v>#DIV/0!</v>
      </c>
      <c r="AA236" s="22" t="e">
        <f t="shared" ca="1" si="102"/>
        <v>#DIV/0!</v>
      </c>
      <c r="AB236" s="22" t="e">
        <f t="shared" ca="1" si="103"/>
        <v>#DIV/0!</v>
      </c>
      <c r="AC236" s="22" t="e">
        <f t="shared" ca="1" si="104"/>
        <v>#DIV/0!</v>
      </c>
      <c r="AD236" s="22" t="e">
        <f t="shared" ca="1" si="105"/>
        <v>#DIV/0!</v>
      </c>
      <c r="AE236" s="88">
        <f t="shared" si="109"/>
        <v>212</v>
      </c>
      <c r="AF236" s="192">
        <f t="shared" si="106"/>
        <v>0</v>
      </c>
      <c r="AG236" s="22" t="e">
        <f t="shared" si="110"/>
        <v>#DIV/0!</v>
      </c>
      <c r="AH236" s="22" t="e">
        <f t="shared" si="111"/>
        <v>#DIV/0!</v>
      </c>
      <c r="AI236" s="22" t="e">
        <f t="shared" si="112"/>
        <v>#DIV/0!</v>
      </c>
      <c r="AJ236" s="22" t="e">
        <f t="shared" si="113"/>
        <v>#DIV/0!</v>
      </c>
      <c r="AK236" s="22" t="e">
        <f t="shared" si="114"/>
        <v>#DIV/0!</v>
      </c>
      <c r="AL236" s="22" t="e">
        <f t="shared" si="115"/>
        <v>#DIV/0!</v>
      </c>
      <c r="AM236" s="22" t="e">
        <f t="shared" si="116"/>
        <v>#DIV/0!</v>
      </c>
      <c r="AN236" s="22" t="e">
        <f t="shared" si="117"/>
        <v>#DIV/0!</v>
      </c>
      <c r="AO236" s="22" t="e">
        <f t="shared" si="118"/>
        <v>#DIV/0!</v>
      </c>
      <c r="AP236" s="22" t="e">
        <f t="shared" si="119"/>
        <v>#DIV/0!</v>
      </c>
    </row>
    <row r="237" spans="7:42" x14ac:dyDescent="0.25">
      <c r="G237" s="88">
        <f t="shared" si="107"/>
        <v>213</v>
      </c>
      <c r="H237" s="135"/>
      <c r="I237" s="10"/>
      <c r="J237" s="10"/>
      <c r="K237" s="10"/>
      <c r="L237" s="10"/>
      <c r="M237" s="29"/>
      <c r="N237" s="29"/>
      <c r="O237" s="29"/>
      <c r="P237" s="29"/>
      <c r="S237" s="88">
        <f t="shared" si="108"/>
        <v>213</v>
      </c>
      <c r="T237" s="192">
        <f t="shared" si="95"/>
        <v>0</v>
      </c>
      <c r="U237" s="22" t="e">
        <f t="shared" ca="1" si="96"/>
        <v>#DIV/0!</v>
      </c>
      <c r="V237" s="22" t="e">
        <f t="shared" ca="1" si="97"/>
        <v>#DIV/0!</v>
      </c>
      <c r="W237" s="22" t="e">
        <f t="shared" ca="1" si="98"/>
        <v>#DIV/0!</v>
      </c>
      <c r="X237" s="22" t="e">
        <f t="shared" ca="1" si="99"/>
        <v>#DIV/0!</v>
      </c>
      <c r="Y237" s="22" t="e">
        <f t="shared" ca="1" si="100"/>
        <v>#DIV/0!</v>
      </c>
      <c r="Z237" s="22" t="e">
        <f t="shared" ca="1" si="101"/>
        <v>#DIV/0!</v>
      </c>
      <c r="AA237" s="22" t="e">
        <f t="shared" ca="1" si="102"/>
        <v>#DIV/0!</v>
      </c>
      <c r="AB237" s="22" t="e">
        <f t="shared" ca="1" si="103"/>
        <v>#DIV/0!</v>
      </c>
      <c r="AC237" s="22" t="e">
        <f t="shared" ca="1" si="104"/>
        <v>#DIV/0!</v>
      </c>
      <c r="AD237" s="22" t="e">
        <f t="shared" ca="1" si="105"/>
        <v>#DIV/0!</v>
      </c>
      <c r="AE237" s="88">
        <f t="shared" si="109"/>
        <v>213</v>
      </c>
      <c r="AF237" s="192">
        <f t="shared" si="106"/>
        <v>0</v>
      </c>
      <c r="AG237" s="22" t="e">
        <f t="shared" si="110"/>
        <v>#DIV/0!</v>
      </c>
      <c r="AH237" s="22" t="e">
        <f t="shared" si="111"/>
        <v>#DIV/0!</v>
      </c>
      <c r="AI237" s="22" t="e">
        <f t="shared" si="112"/>
        <v>#DIV/0!</v>
      </c>
      <c r="AJ237" s="22" t="e">
        <f t="shared" si="113"/>
        <v>#DIV/0!</v>
      </c>
      <c r="AK237" s="22" t="e">
        <f t="shared" si="114"/>
        <v>#DIV/0!</v>
      </c>
      <c r="AL237" s="22" t="e">
        <f t="shared" si="115"/>
        <v>#DIV/0!</v>
      </c>
      <c r="AM237" s="22" t="e">
        <f t="shared" si="116"/>
        <v>#DIV/0!</v>
      </c>
      <c r="AN237" s="22" t="e">
        <f t="shared" si="117"/>
        <v>#DIV/0!</v>
      </c>
      <c r="AO237" s="22" t="e">
        <f t="shared" si="118"/>
        <v>#DIV/0!</v>
      </c>
      <c r="AP237" s="22" t="e">
        <f t="shared" si="119"/>
        <v>#DIV/0!</v>
      </c>
    </row>
    <row r="238" spans="7:42" x14ac:dyDescent="0.25">
      <c r="G238" s="88">
        <f t="shared" si="107"/>
        <v>214</v>
      </c>
      <c r="H238" s="135"/>
      <c r="I238" s="10"/>
      <c r="J238" s="10"/>
      <c r="K238" s="10"/>
      <c r="L238" s="10"/>
      <c r="M238" s="29"/>
      <c r="N238" s="29"/>
      <c r="O238" s="29"/>
      <c r="P238" s="29"/>
      <c r="S238" s="88">
        <f t="shared" si="108"/>
        <v>214</v>
      </c>
      <c r="T238" s="192">
        <f t="shared" si="95"/>
        <v>0</v>
      </c>
      <c r="U238" s="22" t="e">
        <f t="shared" ca="1" si="96"/>
        <v>#DIV/0!</v>
      </c>
      <c r="V238" s="22" t="e">
        <f t="shared" ca="1" si="97"/>
        <v>#DIV/0!</v>
      </c>
      <c r="W238" s="22" t="e">
        <f t="shared" ca="1" si="98"/>
        <v>#DIV/0!</v>
      </c>
      <c r="X238" s="22" t="e">
        <f t="shared" ca="1" si="99"/>
        <v>#DIV/0!</v>
      </c>
      <c r="Y238" s="22" t="e">
        <f t="shared" ca="1" si="100"/>
        <v>#DIV/0!</v>
      </c>
      <c r="Z238" s="22" t="e">
        <f t="shared" ca="1" si="101"/>
        <v>#DIV/0!</v>
      </c>
      <c r="AA238" s="22" t="e">
        <f t="shared" ca="1" si="102"/>
        <v>#DIV/0!</v>
      </c>
      <c r="AB238" s="22" t="e">
        <f t="shared" ca="1" si="103"/>
        <v>#DIV/0!</v>
      </c>
      <c r="AC238" s="22" t="e">
        <f t="shared" ca="1" si="104"/>
        <v>#DIV/0!</v>
      </c>
      <c r="AD238" s="22" t="e">
        <f t="shared" ca="1" si="105"/>
        <v>#DIV/0!</v>
      </c>
      <c r="AE238" s="88">
        <f t="shared" si="109"/>
        <v>214</v>
      </c>
      <c r="AF238" s="192">
        <f t="shared" si="106"/>
        <v>0</v>
      </c>
      <c r="AG238" s="22" t="e">
        <f t="shared" si="110"/>
        <v>#DIV/0!</v>
      </c>
      <c r="AH238" s="22" t="e">
        <f t="shared" si="111"/>
        <v>#DIV/0!</v>
      </c>
      <c r="AI238" s="22" t="e">
        <f t="shared" si="112"/>
        <v>#DIV/0!</v>
      </c>
      <c r="AJ238" s="22" t="e">
        <f t="shared" si="113"/>
        <v>#DIV/0!</v>
      </c>
      <c r="AK238" s="22" t="e">
        <f t="shared" si="114"/>
        <v>#DIV/0!</v>
      </c>
      <c r="AL238" s="22" t="e">
        <f t="shared" si="115"/>
        <v>#DIV/0!</v>
      </c>
      <c r="AM238" s="22" t="e">
        <f t="shared" si="116"/>
        <v>#DIV/0!</v>
      </c>
      <c r="AN238" s="22" t="e">
        <f t="shared" si="117"/>
        <v>#DIV/0!</v>
      </c>
      <c r="AO238" s="22" t="e">
        <f t="shared" si="118"/>
        <v>#DIV/0!</v>
      </c>
      <c r="AP238" s="22" t="e">
        <f t="shared" si="119"/>
        <v>#DIV/0!</v>
      </c>
    </row>
    <row r="239" spans="7:42" x14ac:dyDescent="0.25">
      <c r="G239" s="88">
        <f t="shared" si="107"/>
        <v>215</v>
      </c>
      <c r="H239" s="135"/>
      <c r="I239" s="10"/>
      <c r="J239" s="10"/>
      <c r="K239" s="10"/>
      <c r="L239" s="10"/>
      <c r="M239" s="29"/>
      <c r="N239" s="29"/>
      <c r="O239" s="29"/>
      <c r="P239" s="29"/>
      <c r="S239" s="88">
        <f t="shared" si="108"/>
        <v>215</v>
      </c>
      <c r="T239" s="192">
        <f t="shared" si="95"/>
        <v>0</v>
      </c>
      <c r="U239" s="22" t="e">
        <f t="shared" ca="1" si="96"/>
        <v>#DIV/0!</v>
      </c>
      <c r="V239" s="22" t="e">
        <f t="shared" ca="1" si="97"/>
        <v>#DIV/0!</v>
      </c>
      <c r="W239" s="22" t="e">
        <f t="shared" ca="1" si="98"/>
        <v>#DIV/0!</v>
      </c>
      <c r="X239" s="22" t="e">
        <f t="shared" ca="1" si="99"/>
        <v>#DIV/0!</v>
      </c>
      <c r="Y239" s="22" t="e">
        <f t="shared" ca="1" si="100"/>
        <v>#DIV/0!</v>
      </c>
      <c r="Z239" s="22" t="e">
        <f t="shared" ca="1" si="101"/>
        <v>#DIV/0!</v>
      </c>
      <c r="AA239" s="22" t="e">
        <f t="shared" ca="1" si="102"/>
        <v>#DIV/0!</v>
      </c>
      <c r="AB239" s="22" t="e">
        <f t="shared" ca="1" si="103"/>
        <v>#DIV/0!</v>
      </c>
      <c r="AC239" s="22" t="e">
        <f t="shared" ca="1" si="104"/>
        <v>#DIV/0!</v>
      </c>
      <c r="AD239" s="22" t="e">
        <f t="shared" ca="1" si="105"/>
        <v>#DIV/0!</v>
      </c>
      <c r="AE239" s="88">
        <f t="shared" si="109"/>
        <v>215</v>
      </c>
      <c r="AF239" s="192">
        <f t="shared" si="106"/>
        <v>0</v>
      </c>
      <c r="AG239" s="22" t="e">
        <f t="shared" si="110"/>
        <v>#DIV/0!</v>
      </c>
      <c r="AH239" s="22" t="e">
        <f t="shared" si="111"/>
        <v>#DIV/0!</v>
      </c>
      <c r="AI239" s="22" t="e">
        <f t="shared" si="112"/>
        <v>#DIV/0!</v>
      </c>
      <c r="AJ239" s="22" t="e">
        <f t="shared" si="113"/>
        <v>#DIV/0!</v>
      </c>
      <c r="AK239" s="22" t="e">
        <f t="shared" si="114"/>
        <v>#DIV/0!</v>
      </c>
      <c r="AL239" s="22" t="e">
        <f t="shared" si="115"/>
        <v>#DIV/0!</v>
      </c>
      <c r="AM239" s="22" t="e">
        <f t="shared" si="116"/>
        <v>#DIV/0!</v>
      </c>
      <c r="AN239" s="22" t="e">
        <f t="shared" si="117"/>
        <v>#DIV/0!</v>
      </c>
      <c r="AO239" s="22" t="e">
        <f t="shared" si="118"/>
        <v>#DIV/0!</v>
      </c>
      <c r="AP239" s="22" t="e">
        <f t="shared" si="119"/>
        <v>#DIV/0!</v>
      </c>
    </row>
    <row r="240" spans="7:42" x14ac:dyDescent="0.25">
      <c r="G240" s="88">
        <f t="shared" si="107"/>
        <v>216</v>
      </c>
      <c r="H240" s="135"/>
      <c r="I240" s="10"/>
      <c r="J240" s="10"/>
      <c r="K240" s="10"/>
      <c r="L240" s="10"/>
      <c r="M240" s="29"/>
      <c r="N240" s="29"/>
      <c r="O240" s="29"/>
      <c r="P240" s="29"/>
      <c r="S240" s="88">
        <f t="shared" si="108"/>
        <v>216</v>
      </c>
      <c r="T240" s="192">
        <f t="shared" si="95"/>
        <v>0</v>
      </c>
      <c r="U240" s="22" t="e">
        <f t="shared" ca="1" si="96"/>
        <v>#DIV/0!</v>
      </c>
      <c r="V240" s="22" t="e">
        <f t="shared" ca="1" si="97"/>
        <v>#DIV/0!</v>
      </c>
      <c r="W240" s="22" t="e">
        <f t="shared" ca="1" si="98"/>
        <v>#DIV/0!</v>
      </c>
      <c r="X240" s="22" t="e">
        <f t="shared" ca="1" si="99"/>
        <v>#DIV/0!</v>
      </c>
      <c r="Y240" s="22" t="e">
        <f t="shared" ca="1" si="100"/>
        <v>#DIV/0!</v>
      </c>
      <c r="Z240" s="22" t="e">
        <f t="shared" ca="1" si="101"/>
        <v>#DIV/0!</v>
      </c>
      <c r="AA240" s="22" t="e">
        <f t="shared" ca="1" si="102"/>
        <v>#DIV/0!</v>
      </c>
      <c r="AB240" s="22" t="e">
        <f t="shared" ca="1" si="103"/>
        <v>#DIV/0!</v>
      </c>
      <c r="AC240" s="22" t="e">
        <f t="shared" ca="1" si="104"/>
        <v>#DIV/0!</v>
      </c>
      <c r="AD240" s="22" t="e">
        <f t="shared" ca="1" si="105"/>
        <v>#DIV/0!</v>
      </c>
      <c r="AE240" s="88">
        <f t="shared" si="109"/>
        <v>216</v>
      </c>
      <c r="AF240" s="192">
        <f t="shared" si="106"/>
        <v>0</v>
      </c>
      <c r="AG240" s="22" t="e">
        <f t="shared" si="110"/>
        <v>#DIV/0!</v>
      </c>
      <c r="AH240" s="22" t="e">
        <f t="shared" si="111"/>
        <v>#DIV/0!</v>
      </c>
      <c r="AI240" s="22" t="e">
        <f t="shared" si="112"/>
        <v>#DIV/0!</v>
      </c>
      <c r="AJ240" s="22" t="e">
        <f t="shared" si="113"/>
        <v>#DIV/0!</v>
      </c>
      <c r="AK240" s="22" t="e">
        <f t="shared" si="114"/>
        <v>#DIV/0!</v>
      </c>
      <c r="AL240" s="22" t="e">
        <f t="shared" si="115"/>
        <v>#DIV/0!</v>
      </c>
      <c r="AM240" s="22" t="e">
        <f t="shared" si="116"/>
        <v>#DIV/0!</v>
      </c>
      <c r="AN240" s="22" t="e">
        <f t="shared" si="117"/>
        <v>#DIV/0!</v>
      </c>
      <c r="AO240" s="22" t="e">
        <f t="shared" si="118"/>
        <v>#DIV/0!</v>
      </c>
      <c r="AP240" s="22" t="e">
        <f t="shared" si="119"/>
        <v>#DIV/0!</v>
      </c>
    </row>
    <row r="241" spans="7:42" x14ac:dyDescent="0.25">
      <c r="G241" s="88">
        <f t="shared" si="107"/>
        <v>217</v>
      </c>
      <c r="H241" s="135"/>
      <c r="I241" s="10"/>
      <c r="J241" s="10"/>
      <c r="K241" s="10"/>
      <c r="L241" s="10"/>
      <c r="M241" s="29"/>
      <c r="N241" s="29"/>
      <c r="O241" s="29"/>
      <c r="P241" s="29"/>
      <c r="S241" s="88">
        <f t="shared" si="108"/>
        <v>217</v>
      </c>
      <c r="T241" s="192">
        <f t="shared" si="95"/>
        <v>0</v>
      </c>
      <c r="U241" s="22" t="e">
        <f t="shared" ca="1" si="96"/>
        <v>#DIV/0!</v>
      </c>
      <c r="V241" s="22" t="e">
        <f t="shared" ca="1" si="97"/>
        <v>#DIV/0!</v>
      </c>
      <c r="W241" s="22" t="e">
        <f t="shared" ca="1" si="98"/>
        <v>#DIV/0!</v>
      </c>
      <c r="X241" s="22" t="e">
        <f t="shared" ca="1" si="99"/>
        <v>#DIV/0!</v>
      </c>
      <c r="Y241" s="22" t="e">
        <f t="shared" ca="1" si="100"/>
        <v>#DIV/0!</v>
      </c>
      <c r="Z241" s="22" t="e">
        <f t="shared" ca="1" si="101"/>
        <v>#DIV/0!</v>
      </c>
      <c r="AA241" s="22" t="e">
        <f t="shared" ca="1" si="102"/>
        <v>#DIV/0!</v>
      </c>
      <c r="AB241" s="22" t="e">
        <f t="shared" ca="1" si="103"/>
        <v>#DIV/0!</v>
      </c>
      <c r="AC241" s="22" t="e">
        <f t="shared" ca="1" si="104"/>
        <v>#DIV/0!</v>
      </c>
      <c r="AD241" s="22" t="e">
        <f t="shared" ca="1" si="105"/>
        <v>#DIV/0!</v>
      </c>
      <c r="AE241" s="88">
        <f t="shared" si="109"/>
        <v>217</v>
      </c>
      <c r="AF241" s="192">
        <f t="shared" si="106"/>
        <v>0</v>
      </c>
      <c r="AG241" s="22" t="e">
        <f t="shared" si="110"/>
        <v>#DIV/0!</v>
      </c>
      <c r="AH241" s="22" t="e">
        <f t="shared" si="111"/>
        <v>#DIV/0!</v>
      </c>
      <c r="AI241" s="22" t="e">
        <f t="shared" si="112"/>
        <v>#DIV/0!</v>
      </c>
      <c r="AJ241" s="22" t="e">
        <f t="shared" si="113"/>
        <v>#DIV/0!</v>
      </c>
      <c r="AK241" s="22" t="e">
        <f t="shared" si="114"/>
        <v>#DIV/0!</v>
      </c>
      <c r="AL241" s="22" t="e">
        <f t="shared" si="115"/>
        <v>#DIV/0!</v>
      </c>
      <c r="AM241" s="22" t="e">
        <f t="shared" si="116"/>
        <v>#DIV/0!</v>
      </c>
      <c r="AN241" s="22" t="e">
        <f t="shared" si="117"/>
        <v>#DIV/0!</v>
      </c>
      <c r="AO241" s="22" t="e">
        <f t="shared" si="118"/>
        <v>#DIV/0!</v>
      </c>
      <c r="AP241" s="22" t="e">
        <f t="shared" si="119"/>
        <v>#DIV/0!</v>
      </c>
    </row>
    <row r="242" spans="7:42" x14ac:dyDescent="0.25">
      <c r="G242" s="88">
        <f t="shared" si="107"/>
        <v>218</v>
      </c>
      <c r="H242" s="135"/>
      <c r="I242" s="10"/>
      <c r="J242" s="10"/>
      <c r="K242" s="10"/>
      <c r="L242" s="10"/>
      <c r="M242" s="29"/>
      <c r="N242" s="29"/>
      <c r="O242" s="29"/>
      <c r="P242" s="29"/>
      <c r="S242" s="88">
        <f t="shared" si="108"/>
        <v>218</v>
      </c>
      <c r="T242" s="192">
        <f t="shared" si="95"/>
        <v>0</v>
      </c>
      <c r="U242" s="22" t="e">
        <f t="shared" ca="1" si="96"/>
        <v>#DIV/0!</v>
      </c>
      <c r="V242" s="22" t="e">
        <f t="shared" ca="1" si="97"/>
        <v>#DIV/0!</v>
      </c>
      <c r="W242" s="22" t="e">
        <f t="shared" ca="1" si="98"/>
        <v>#DIV/0!</v>
      </c>
      <c r="X242" s="22" t="e">
        <f t="shared" ca="1" si="99"/>
        <v>#DIV/0!</v>
      </c>
      <c r="Y242" s="22" t="e">
        <f t="shared" ca="1" si="100"/>
        <v>#DIV/0!</v>
      </c>
      <c r="Z242" s="22" t="e">
        <f t="shared" ca="1" si="101"/>
        <v>#DIV/0!</v>
      </c>
      <c r="AA242" s="22" t="e">
        <f t="shared" ca="1" si="102"/>
        <v>#DIV/0!</v>
      </c>
      <c r="AB242" s="22" t="e">
        <f t="shared" ca="1" si="103"/>
        <v>#DIV/0!</v>
      </c>
      <c r="AC242" s="22" t="e">
        <f t="shared" ca="1" si="104"/>
        <v>#DIV/0!</v>
      </c>
      <c r="AD242" s="22" t="e">
        <f t="shared" ca="1" si="105"/>
        <v>#DIV/0!</v>
      </c>
      <c r="AE242" s="88">
        <f t="shared" si="109"/>
        <v>218</v>
      </c>
      <c r="AF242" s="192">
        <f t="shared" si="106"/>
        <v>0</v>
      </c>
      <c r="AG242" s="22" t="e">
        <f t="shared" si="110"/>
        <v>#DIV/0!</v>
      </c>
      <c r="AH242" s="22" t="e">
        <f t="shared" si="111"/>
        <v>#DIV/0!</v>
      </c>
      <c r="AI242" s="22" t="e">
        <f t="shared" si="112"/>
        <v>#DIV/0!</v>
      </c>
      <c r="AJ242" s="22" t="e">
        <f t="shared" si="113"/>
        <v>#DIV/0!</v>
      </c>
      <c r="AK242" s="22" t="e">
        <f t="shared" si="114"/>
        <v>#DIV/0!</v>
      </c>
      <c r="AL242" s="22" t="e">
        <f t="shared" si="115"/>
        <v>#DIV/0!</v>
      </c>
      <c r="AM242" s="22" t="e">
        <f t="shared" si="116"/>
        <v>#DIV/0!</v>
      </c>
      <c r="AN242" s="22" t="e">
        <f t="shared" si="117"/>
        <v>#DIV/0!</v>
      </c>
      <c r="AO242" s="22" t="e">
        <f t="shared" si="118"/>
        <v>#DIV/0!</v>
      </c>
      <c r="AP242" s="22" t="e">
        <f t="shared" si="119"/>
        <v>#DIV/0!</v>
      </c>
    </row>
    <row r="243" spans="7:42" x14ac:dyDescent="0.25">
      <c r="G243" s="88">
        <f t="shared" si="107"/>
        <v>219</v>
      </c>
      <c r="H243" s="135"/>
      <c r="I243" s="10"/>
      <c r="J243" s="10"/>
      <c r="K243" s="10"/>
      <c r="L243" s="10"/>
      <c r="M243" s="29"/>
      <c r="N243" s="29"/>
      <c r="O243" s="29"/>
      <c r="P243" s="29"/>
      <c r="S243" s="88">
        <f t="shared" si="108"/>
        <v>219</v>
      </c>
      <c r="T243" s="192">
        <f t="shared" si="95"/>
        <v>0</v>
      </c>
      <c r="U243" s="22" t="e">
        <f t="shared" ca="1" si="96"/>
        <v>#DIV/0!</v>
      </c>
      <c r="V243" s="22" t="e">
        <f t="shared" ca="1" si="97"/>
        <v>#DIV/0!</v>
      </c>
      <c r="W243" s="22" t="e">
        <f t="shared" ca="1" si="98"/>
        <v>#DIV/0!</v>
      </c>
      <c r="X243" s="22" t="e">
        <f t="shared" ca="1" si="99"/>
        <v>#DIV/0!</v>
      </c>
      <c r="Y243" s="22" t="e">
        <f t="shared" ca="1" si="100"/>
        <v>#DIV/0!</v>
      </c>
      <c r="Z243" s="22" t="e">
        <f t="shared" ca="1" si="101"/>
        <v>#DIV/0!</v>
      </c>
      <c r="AA243" s="22" t="e">
        <f t="shared" ca="1" si="102"/>
        <v>#DIV/0!</v>
      </c>
      <c r="AB243" s="22" t="e">
        <f t="shared" ca="1" si="103"/>
        <v>#DIV/0!</v>
      </c>
      <c r="AC243" s="22" t="e">
        <f t="shared" ca="1" si="104"/>
        <v>#DIV/0!</v>
      </c>
      <c r="AD243" s="22" t="e">
        <f t="shared" ca="1" si="105"/>
        <v>#DIV/0!</v>
      </c>
      <c r="AE243" s="88">
        <f t="shared" si="109"/>
        <v>219</v>
      </c>
      <c r="AF243" s="192">
        <f t="shared" si="106"/>
        <v>0</v>
      </c>
      <c r="AG243" s="22" t="e">
        <f t="shared" si="110"/>
        <v>#DIV/0!</v>
      </c>
      <c r="AH243" s="22" t="e">
        <f t="shared" si="111"/>
        <v>#DIV/0!</v>
      </c>
      <c r="AI243" s="22" t="e">
        <f t="shared" si="112"/>
        <v>#DIV/0!</v>
      </c>
      <c r="AJ243" s="22" t="e">
        <f t="shared" si="113"/>
        <v>#DIV/0!</v>
      </c>
      <c r="AK243" s="22" t="e">
        <f t="shared" si="114"/>
        <v>#DIV/0!</v>
      </c>
      <c r="AL243" s="22" t="e">
        <f t="shared" si="115"/>
        <v>#DIV/0!</v>
      </c>
      <c r="AM243" s="22" t="e">
        <f t="shared" si="116"/>
        <v>#DIV/0!</v>
      </c>
      <c r="AN243" s="22" t="e">
        <f t="shared" si="117"/>
        <v>#DIV/0!</v>
      </c>
      <c r="AO243" s="22" t="e">
        <f t="shared" si="118"/>
        <v>#DIV/0!</v>
      </c>
      <c r="AP243" s="22" t="e">
        <f t="shared" si="119"/>
        <v>#DIV/0!</v>
      </c>
    </row>
    <row r="244" spans="7:42" x14ac:dyDescent="0.25">
      <c r="G244" s="88">
        <f t="shared" si="107"/>
        <v>220</v>
      </c>
      <c r="H244" s="135"/>
      <c r="I244" s="10"/>
      <c r="J244" s="10"/>
      <c r="K244" s="10"/>
      <c r="L244" s="10"/>
      <c r="M244" s="29"/>
      <c r="N244" s="29"/>
      <c r="O244" s="29"/>
      <c r="P244" s="29"/>
      <c r="S244" s="88">
        <f t="shared" si="108"/>
        <v>220</v>
      </c>
      <c r="T244" s="192">
        <f t="shared" si="95"/>
        <v>0</v>
      </c>
      <c r="U244" s="22" t="e">
        <f t="shared" ca="1" si="96"/>
        <v>#DIV/0!</v>
      </c>
      <c r="V244" s="22" t="e">
        <f t="shared" ca="1" si="97"/>
        <v>#DIV/0!</v>
      </c>
      <c r="W244" s="22" t="e">
        <f t="shared" ca="1" si="98"/>
        <v>#DIV/0!</v>
      </c>
      <c r="X244" s="22" t="e">
        <f t="shared" ca="1" si="99"/>
        <v>#DIV/0!</v>
      </c>
      <c r="Y244" s="22" t="e">
        <f t="shared" ca="1" si="100"/>
        <v>#DIV/0!</v>
      </c>
      <c r="Z244" s="22" t="e">
        <f t="shared" ca="1" si="101"/>
        <v>#DIV/0!</v>
      </c>
      <c r="AA244" s="22" t="e">
        <f t="shared" ca="1" si="102"/>
        <v>#DIV/0!</v>
      </c>
      <c r="AB244" s="22" t="e">
        <f t="shared" ca="1" si="103"/>
        <v>#DIV/0!</v>
      </c>
      <c r="AC244" s="22" t="e">
        <f t="shared" ca="1" si="104"/>
        <v>#DIV/0!</v>
      </c>
      <c r="AD244" s="22" t="e">
        <f t="shared" ca="1" si="105"/>
        <v>#DIV/0!</v>
      </c>
      <c r="AE244" s="88">
        <f t="shared" si="109"/>
        <v>220</v>
      </c>
      <c r="AF244" s="192">
        <f t="shared" si="106"/>
        <v>0</v>
      </c>
      <c r="AG244" s="22" t="e">
        <f t="shared" si="110"/>
        <v>#DIV/0!</v>
      </c>
      <c r="AH244" s="22" t="e">
        <f t="shared" si="111"/>
        <v>#DIV/0!</v>
      </c>
      <c r="AI244" s="22" t="e">
        <f t="shared" si="112"/>
        <v>#DIV/0!</v>
      </c>
      <c r="AJ244" s="22" t="e">
        <f t="shared" si="113"/>
        <v>#DIV/0!</v>
      </c>
      <c r="AK244" s="22" t="e">
        <f t="shared" si="114"/>
        <v>#DIV/0!</v>
      </c>
      <c r="AL244" s="22" t="e">
        <f t="shared" si="115"/>
        <v>#DIV/0!</v>
      </c>
      <c r="AM244" s="22" t="e">
        <f t="shared" si="116"/>
        <v>#DIV/0!</v>
      </c>
      <c r="AN244" s="22" t="e">
        <f t="shared" si="117"/>
        <v>#DIV/0!</v>
      </c>
      <c r="AO244" s="22" t="e">
        <f t="shared" si="118"/>
        <v>#DIV/0!</v>
      </c>
      <c r="AP244" s="22" t="e">
        <f t="shared" si="119"/>
        <v>#DIV/0!</v>
      </c>
    </row>
    <row r="245" spans="7:42" x14ac:dyDescent="0.25">
      <c r="G245" s="88">
        <f t="shared" si="107"/>
        <v>221</v>
      </c>
      <c r="H245" s="135"/>
      <c r="I245" s="10"/>
      <c r="J245" s="10"/>
      <c r="K245" s="10"/>
      <c r="L245" s="10"/>
      <c r="M245" s="29"/>
      <c r="N245" s="29"/>
      <c r="O245" s="29"/>
      <c r="P245" s="29"/>
      <c r="S245" s="88">
        <f t="shared" si="108"/>
        <v>221</v>
      </c>
      <c r="T245" s="192">
        <f t="shared" si="95"/>
        <v>0</v>
      </c>
      <c r="U245" s="22" t="e">
        <f t="shared" ca="1" si="96"/>
        <v>#DIV/0!</v>
      </c>
      <c r="V245" s="22" t="e">
        <f t="shared" ca="1" si="97"/>
        <v>#DIV/0!</v>
      </c>
      <c r="W245" s="22" t="e">
        <f t="shared" ca="1" si="98"/>
        <v>#DIV/0!</v>
      </c>
      <c r="X245" s="22" t="e">
        <f t="shared" ca="1" si="99"/>
        <v>#DIV/0!</v>
      </c>
      <c r="Y245" s="22" t="e">
        <f t="shared" ca="1" si="100"/>
        <v>#DIV/0!</v>
      </c>
      <c r="Z245" s="22" t="e">
        <f t="shared" ca="1" si="101"/>
        <v>#DIV/0!</v>
      </c>
      <c r="AA245" s="22" t="e">
        <f t="shared" ca="1" si="102"/>
        <v>#DIV/0!</v>
      </c>
      <c r="AB245" s="22" t="e">
        <f t="shared" ca="1" si="103"/>
        <v>#DIV/0!</v>
      </c>
      <c r="AC245" s="22" t="e">
        <f t="shared" ca="1" si="104"/>
        <v>#DIV/0!</v>
      </c>
      <c r="AD245" s="22" t="e">
        <f t="shared" ca="1" si="105"/>
        <v>#DIV/0!</v>
      </c>
      <c r="AE245" s="88">
        <f t="shared" si="109"/>
        <v>221</v>
      </c>
      <c r="AF245" s="192">
        <f t="shared" si="106"/>
        <v>0</v>
      </c>
      <c r="AG245" s="22" t="e">
        <f t="shared" si="110"/>
        <v>#DIV/0!</v>
      </c>
      <c r="AH245" s="22" t="e">
        <f t="shared" si="111"/>
        <v>#DIV/0!</v>
      </c>
      <c r="AI245" s="22" t="e">
        <f t="shared" si="112"/>
        <v>#DIV/0!</v>
      </c>
      <c r="AJ245" s="22" t="e">
        <f t="shared" si="113"/>
        <v>#DIV/0!</v>
      </c>
      <c r="AK245" s="22" t="e">
        <f t="shared" si="114"/>
        <v>#DIV/0!</v>
      </c>
      <c r="AL245" s="22" t="e">
        <f t="shared" si="115"/>
        <v>#DIV/0!</v>
      </c>
      <c r="AM245" s="22" t="e">
        <f t="shared" si="116"/>
        <v>#DIV/0!</v>
      </c>
      <c r="AN245" s="22" t="e">
        <f t="shared" si="117"/>
        <v>#DIV/0!</v>
      </c>
      <c r="AO245" s="22" t="e">
        <f t="shared" si="118"/>
        <v>#DIV/0!</v>
      </c>
      <c r="AP245" s="22" t="e">
        <f t="shared" si="119"/>
        <v>#DIV/0!</v>
      </c>
    </row>
    <row r="246" spans="7:42" x14ac:dyDescent="0.25">
      <c r="G246" s="88">
        <f t="shared" si="107"/>
        <v>222</v>
      </c>
      <c r="H246" s="135"/>
      <c r="I246" s="10"/>
      <c r="J246" s="10"/>
      <c r="K246" s="10"/>
      <c r="L246" s="10"/>
      <c r="M246" s="29"/>
      <c r="N246" s="29"/>
      <c r="O246" s="29"/>
      <c r="P246" s="29"/>
      <c r="S246" s="88">
        <f t="shared" si="108"/>
        <v>222</v>
      </c>
      <c r="T246" s="192">
        <f t="shared" si="95"/>
        <v>0</v>
      </c>
      <c r="U246" s="22" t="e">
        <f t="shared" ca="1" si="96"/>
        <v>#DIV/0!</v>
      </c>
      <c r="V246" s="22" t="e">
        <f t="shared" ca="1" si="97"/>
        <v>#DIV/0!</v>
      </c>
      <c r="W246" s="22" t="e">
        <f t="shared" ca="1" si="98"/>
        <v>#DIV/0!</v>
      </c>
      <c r="X246" s="22" t="e">
        <f t="shared" ca="1" si="99"/>
        <v>#DIV/0!</v>
      </c>
      <c r="Y246" s="22" t="e">
        <f t="shared" ca="1" si="100"/>
        <v>#DIV/0!</v>
      </c>
      <c r="Z246" s="22" t="e">
        <f t="shared" ca="1" si="101"/>
        <v>#DIV/0!</v>
      </c>
      <c r="AA246" s="22" t="e">
        <f t="shared" ca="1" si="102"/>
        <v>#DIV/0!</v>
      </c>
      <c r="AB246" s="22" t="e">
        <f t="shared" ca="1" si="103"/>
        <v>#DIV/0!</v>
      </c>
      <c r="AC246" s="22" t="e">
        <f t="shared" ca="1" si="104"/>
        <v>#DIV/0!</v>
      </c>
      <c r="AD246" s="22" t="e">
        <f t="shared" ca="1" si="105"/>
        <v>#DIV/0!</v>
      </c>
      <c r="AE246" s="88">
        <f t="shared" si="109"/>
        <v>222</v>
      </c>
      <c r="AF246" s="192">
        <f t="shared" si="106"/>
        <v>0</v>
      </c>
      <c r="AG246" s="22" t="e">
        <f t="shared" si="110"/>
        <v>#DIV/0!</v>
      </c>
      <c r="AH246" s="22" t="e">
        <f t="shared" si="111"/>
        <v>#DIV/0!</v>
      </c>
      <c r="AI246" s="22" t="e">
        <f t="shared" si="112"/>
        <v>#DIV/0!</v>
      </c>
      <c r="AJ246" s="22" t="e">
        <f t="shared" si="113"/>
        <v>#DIV/0!</v>
      </c>
      <c r="AK246" s="22" t="e">
        <f t="shared" si="114"/>
        <v>#DIV/0!</v>
      </c>
      <c r="AL246" s="22" t="e">
        <f t="shared" si="115"/>
        <v>#DIV/0!</v>
      </c>
      <c r="AM246" s="22" t="e">
        <f t="shared" si="116"/>
        <v>#DIV/0!</v>
      </c>
      <c r="AN246" s="22" t="e">
        <f t="shared" si="117"/>
        <v>#DIV/0!</v>
      </c>
      <c r="AO246" s="22" t="e">
        <f t="shared" si="118"/>
        <v>#DIV/0!</v>
      </c>
      <c r="AP246" s="22" t="e">
        <f t="shared" si="119"/>
        <v>#DIV/0!</v>
      </c>
    </row>
    <row r="247" spans="7:42" x14ac:dyDescent="0.25">
      <c r="G247" s="88">
        <f t="shared" si="107"/>
        <v>223</v>
      </c>
      <c r="H247" s="135"/>
      <c r="I247" s="10"/>
      <c r="J247" s="10"/>
      <c r="K247" s="10"/>
      <c r="L247" s="10"/>
      <c r="M247" s="29"/>
      <c r="N247" s="29"/>
      <c r="O247" s="29"/>
      <c r="P247" s="29"/>
      <c r="S247" s="88">
        <f t="shared" si="108"/>
        <v>223</v>
      </c>
      <c r="T247" s="192">
        <f t="shared" si="95"/>
        <v>0</v>
      </c>
      <c r="U247" s="22" t="e">
        <f t="shared" ca="1" si="96"/>
        <v>#DIV/0!</v>
      </c>
      <c r="V247" s="22" t="e">
        <f t="shared" ca="1" si="97"/>
        <v>#DIV/0!</v>
      </c>
      <c r="W247" s="22" t="e">
        <f t="shared" ca="1" si="98"/>
        <v>#DIV/0!</v>
      </c>
      <c r="X247" s="22" t="e">
        <f t="shared" ca="1" si="99"/>
        <v>#DIV/0!</v>
      </c>
      <c r="Y247" s="22" t="e">
        <f t="shared" ca="1" si="100"/>
        <v>#DIV/0!</v>
      </c>
      <c r="Z247" s="22" t="e">
        <f t="shared" ca="1" si="101"/>
        <v>#DIV/0!</v>
      </c>
      <c r="AA247" s="22" t="e">
        <f t="shared" ca="1" si="102"/>
        <v>#DIV/0!</v>
      </c>
      <c r="AB247" s="22" t="e">
        <f t="shared" ca="1" si="103"/>
        <v>#DIV/0!</v>
      </c>
      <c r="AC247" s="22" t="e">
        <f t="shared" ca="1" si="104"/>
        <v>#DIV/0!</v>
      </c>
      <c r="AD247" s="22" t="e">
        <f t="shared" ca="1" si="105"/>
        <v>#DIV/0!</v>
      </c>
      <c r="AE247" s="88">
        <f t="shared" si="109"/>
        <v>223</v>
      </c>
      <c r="AF247" s="192">
        <f t="shared" si="106"/>
        <v>0</v>
      </c>
      <c r="AG247" s="22" t="e">
        <f t="shared" si="110"/>
        <v>#DIV/0!</v>
      </c>
      <c r="AH247" s="22" t="e">
        <f t="shared" si="111"/>
        <v>#DIV/0!</v>
      </c>
      <c r="AI247" s="22" t="e">
        <f t="shared" si="112"/>
        <v>#DIV/0!</v>
      </c>
      <c r="AJ247" s="22" t="e">
        <f t="shared" si="113"/>
        <v>#DIV/0!</v>
      </c>
      <c r="AK247" s="22" t="e">
        <f t="shared" si="114"/>
        <v>#DIV/0!</v>
      </c>
      <c r="AL247" s="22" t="e">
        <f t="shared" si="115"/>
        <v>#DIV/0!</v>
      </c>
      <c r="AM247" s="22" t="e">
        <f t="shared" si="116"/>
        <v>#DIV/0!</v>
      </c>
      <c r="AN247" s="22" t="e">
        <f t="shared" si="117"/>
        <v>#DIV/0!</v>
      </c>
      <c r="AO247" s="22" t="e">
        <f t="shared" si="118"/>
        <v>#DIV/0!</v>
      </c>
      <c r="AP247" s="22" t="e">
        <f t="shared" si="119"/>
        <v>#DIV/0!</v>
      </c>
    </row>
    <row r="248" spans="7:42" x14ac:dyDescent="0.25">
      <c r="G248" s="88">
        <f t="shared" si="107"/>
        <v>224</v>
      </c>
      <c r="H248" s="135"/>
      <c r="I248" s="10"/>
      <c r="J248" s="10"/>
      <c r="K248" s="10"/>
      <c r="L248" s="10"/>
      <c r="M248" s="29"/>
      <c r="N248" s="29"/>
      <c r="O248" s="29"/>
      <c r="P248" s="29"/>
      <c r="S248" s="88">
        <f t="shared" si="108"/>
        <v>224</v>
      </c>
      <c r="T248" s="192">
        <f t="shared" si="95"/>
        <v>0</v>
      </c>
      <c r="U248" s="22" t="e">
        <f t="shared" ca="1" si="96"/>
        <v>#DIV/0!</v>
      </c>
      <c r="V248" s="22" t="e">
        <f t="shared" ca="1" si="97"/>
        <v>#DIV/0!</v>
      </c>
      <c r="W248" s="22" t="e">
        <f t="shared" ca="1" si="98"/>
        <v>#DIV/0!</v>
      </c>
      <c r="X248" s="22" t="e">
        <f t="shared" ca="1" si="99"/>
        <v>#DIV/0!</v>
      </c>
      <c r="Y248" s="22" t="e">
        <f t="shared" ca="1" si="100"/>
        <v>#DIV/0!</v>
      </c>
      <c r="Z248" s="22" t="e">
        <f t="shared" ca="1" si="101"/>
        <v>#DIV/0!</v>
      </c>
      <c r="AA248" s="22" t="e">
        <f t="shared" ca="1" si="102"/>
        <v>#DIV/0!</v>
      </c>
      <c r="AB248" s="22" t="e">
        <f t="shared" ca="1" si="103"/>
        <v>#DIV/0!</v>
      </c>
      <c r="AC248" s="22" t="e">
        <f t="shared" ca="1" si="104"/>
        <v>#DIV/0!</v>
      </c>
      <c r="AD248" s="22" t="e">
        <f t="shared" ca="1" si="105"/>
        <v>#DIV/0!</v>
      </c>
      <c r="AE248" s="88">
        <f t="shared" si="109"/>
        <v>224</v>
      </c>
      <c r="AF248" s="192">
        <f t="shared" si="106"/>
        <v>0</v>
      </c>
      <c r="AG248" s="22" t="e">
        <f t="shared" si="110"/>
        <v>#DIV/0!</v>
      </c>
      <c r="AH248" s="22" t="e">
        <f t="shared" si="111"/>
        <v>#DIV/0!</v>
      </c>
      <c r="AI248" s="22" t="e">
        <f t="shared" si="112"/>
        <v>#DIV/0!</v>
      </c>
      <c r="AJ248" s="22" t="e">
        <f t="shared" si="113"/>
        <v>#DIV/0!</v>
      </c>
      <c r="AK248" s="22" t="e">
        <f t="shared" si="114"/>
        <v>#DIV/0!</v>
      </c>
      <c r="AL248" s="22" t="e">
        <f t="shared" si="115"/>
        <v>#DIV/0!</v>
      </c>
      <c r="AM248" s="22" t="e">
        <f t="shared" si="116"/>
        <v>#DIV/0!</v>
      </c>
      <c r="AN248" s="22" t="e">
        <f t="shared" si="117"/>
        <v>#DIV/0!</v>
      </c>
      <c r="AO248" s="22" t="e">
        <f t="shared" si="118"/>
        <v>#DIV/0!</v>
      </c>
      <c r="AP248" s="22" t="e">
        <f t="shared" si="119"/>
        <v>#DIV/0!</v>
      </c>
    </row>
    <row r="249" spans="7:42" x14ac:dyDescent="0.25">
      <c r="G249" s="88">
        <f t="shared" si="107"/>
        <v>225</v>
      </c>
      <c r="H249" s="135"/>
      <c r="I249" s="10"/>
      <c r="J249" s="10"/>
      <c r="K249" s="10"/>
      <c r="L249" s="10"/>
      <c r="M249" s="29"/>
      <c r="N249" s="29"/>
      <c r="O249" s="29"/>
      <c r="P249" s="29"/>
      <c r="S249" s="88">
        <f t="shared" si="108"/>
        <v>225</v>
      </c>
      <c r="T249" s="192">
        <f t="shared" si="95"/>
        <v>0</v>
      </c>
      <c r="U249" s="22" t="e">
        <f t="shared" ca="1" si="96"/>
        <v>#DIV/0!</v>
      </c>
      <c r="V249" s="22" t="e">
        <f t="shared" ca="1" si="97"/>
        <v>#DIV/0!</v>
      </c>
      <c r="W249" s="22" t="e">
        <f t="shared" ca="1" si="98"/>
        <v>#DIV/0!</v>
      </c>
      <c r="X249" s="22" t="e">
        <f t="shared" ca="1" si="99"/>
        <v>#DIV/0!</v>
      </c>
      <c r="Y249" s="22" t="e">
        <f t="shared" ca="1" si="100"/>
        <v>#DIV/0!</v>
      </c>
      <c r="Z249" s="22" t="e">
        <f t="shared" ca="1" si="101"/>
        <v>#DIV/0!</v>
      </c>
      <c r="AA249" s="22" t="e">
        <f t="shared" ca="1" si="102"/>
        <v>#DIV/0!</v>
      </c>
      <c r="AB249" s="22" t="e">
        <f t="shared" ca="1" si="103"/>
        <v>#DIV/0!</v>
      </c>
      <c r="AC249" s="22" t="e">
        <f t="shared" ca="1" si="104"/>
        <v>#DIV/0!</v>
      </c>
      <c r="AD249" s="22" t="e">
        <f t="shared" ca="1" si="105"/>
        <v>#DIV/0!</v>
      </c>
      <c r="AE249" s="88">
        <f t="shared" si="109"/>
        <v>225</v>
      </c>
      <c r="AF249" s="192">
        <f t="shared" si="106"/>
        <v>0</v>
      </c>
      <c r="AG249" s="22" t="e">
        <f t="shared" si="110"/>
        <v>#DIV/0!</v>
      </c>
      <c r="AH249" s="22" t="e">
        <f t="shared" si="111"/>
        <v>#DIV/0!</v>
      </c>
      <c r="AI249" s="22" t="e">
        <f t="shared" si="112"/>
        <v>#DIV/0!</v>
      </c>
      <c r="AJ249" s="22" t="e">
        <f t="shared" si="113"/>
        <v>#DIV/0!</v>
      </c>
      <c r="AK249" s="22" t="e">
        <f t="shared" si="114"/>
        <v>#DIV/0!</v>
      </c>
      <c r="AL249" s="22" t="e">
        <f t="shared" si="115"/>
        <v>#DIV/0!</v>
      </c>
      <c r="AM249" s="22" t="e">
        <f t="shared" si="116"/>
        <v>#DIV/0!</v>
      </c>
      <c r="AN249" s="22" t="e">
        <f t="shared" si="117"/>
        <v>#DIV/0!</v>
      </c>
      <c r="AO249" s="22" t="e">
        <f t="shared" si="118"/>
        <v>#DIV/0!</v>
      </c>
      <c r="AP249" s="22" t="e">
        <f t="shared" si="119"/>
        <v>#DIV/0!</v>
      </c>
    </row>
    <row r="250" spans="7:42" x14ac:dyDescent="0.25">
      <c r="G250" s="88">
        <f t="shared" si="107"/>
        <v>226</v>
      </c>
      <c r="H250" s="135"/>
      <c r="I250" s="10"/>
      <c r="J250" s="10"/>
      <c r="K250" s="10"/>
      <c r="L250" s="10"/>
      <c r="M250" s="29"/>
      <c r="N250" s="29"/>
      <c r="O250" s="29"/>
      <c r="P250" s="29"/>
      <c r="S250" s="88">
        <f t="shared" si="108"/>
        <v>226</v>
      </c>
      <c r="T250" s="192">
        <f t="shared" si="95"/>
        <v>0</v>
      </c>
      <c r="U250" s="22" t="e">
        <f t="shared" ca="1" si="96"/>
        <v>#DIV/0!</v>
      </c>
      <c r="V250" s="22" t="e">
        <f t="shared" ca="1" si="97"/>
        <v>#DIV/0!</v>
      </c>
      <c r="W250" s="22" t="e">
        <f t="shared" ca="1" si="98"/>
        <v>#DIV/0!</v>
      </c>
      <c r="X250" s="22" t="e">
        <f t="shared" ca="1" si="99"/>
        <v>#DIV/0!</v>
      </c>
      <c r="Y250" s="22" t="e">
        <f t="shared" ca="1" si="100"/>
        <v>#DIV/0!</v>
      </c>
      <c r="Z250" s="22" t="e">
        <f t="shared" ca="1" si="101"/>
        <v>#DIV/0!</v>
      </c>
      <c r="AA250" s="22" t="e">
        <f t="shared" ca="1" si="102"/>
        <v>#DIV/0!</v>
      </c>
      <c r="AB250" s="22" t="e">
        <f t="shared" ca="1" si="103"/>
        <v>#DIV/0!</v>
      </c>
      <c r="AC250" s="22" t="e">
        <f t="shared" ca="1" si="104"/>
        <v>#DIV/0!</v>
      </c>
      <c r="AD250" s="22" t="e">
        <f t="shared" ca="1" si="105"/>
        <v>#DIV/0!</v>
      </c>
      <c r="AE250" s="88">
        <f t="shared" si="109"/>
        <v>226</v>
      </c>
      <c r="AF250" s="192">
        <f t="shared" si="106"/>
        <v>0</v>
      </c>
      <c r="AG250" s="22" t="e">
        <f t="shared" si="110"/>
        <v>#DIV/0!</v>
      </c>
      <c r="AH250" s="22" t="e">
        <f t="shared" si="111"/>
        <v>#DIV/0!</v>
      </c>
      <c r="AI250" s="22" t="e">
        <f t="shared" si="112"/>
        <v>#DIV/0!</v>
      </c>
      <c r="AJ250" s="22" t="e">
        <f t="shared" si="113"/>
        <v>#DIV/0!</v>
      </c>
      <c r="AK250" s="22" t="e">
        <f t="shared" si="114"/>
        <v>#DIV/0!</v>
      </c>
      <c r="AL250" s="22" t="e">
        <f t="shared" si="115"/>
        <v>#DIV/0!</v>
      </c>
      <c r="AM250" s="22" t="e">
        <f t="shared" si="116"/>
        <v>#DIV/0!</v>
      </c>
      <c r="AN250" s="22" t="e">
        <f t="shared" si="117"/>
        <v>#DIV/0!</v>
      </c>
      <c r="AO250" s="22" t="e">
        <f t="shared" si="118"/>
        <v>#DIV/0!</v>
      </c>
      <c r="AP250" s="22" t="e">
        <f t="shared" si="119"/>
        <v>#DIV/0!</v>
      </c>
    </row>
    <row r="251" spans="7:42" x14ac:dyDescent="0.25">
      <c r="G251" s="88">
        <f t="shared" si="107"/>
        <v>227</v>
      </c>
      <c r="H251" s="135"/>
      <c r="I251" s="10"/>
      <c r="J251" s="10"/>
      <c r="K251" s="10"/>
      <c r="L251" s="10"/>
      <c r="M251" s="29"/>
      <c r="N251" s="29"/>
      <c r="O251" s="29"/>
      <c r="P251" s="29"/>
      <c r="S251" s="88">
        <f t="shared" si="108"/>
        <v>227</v>
      </c>
      <c r="T251" s="192">
        <f t="shared" si="95"/>
        <v>0</v>
      </c>
      <c r="U251" s="22" t="e">
        <f t="shared" ca="1" si="96"/>
        <v>#DIV/0!</v>
      </c>
      <c r="V251" s="22" t="e">
        <f t="shared" ca="1" si="97"/>
        <v>#DIV/0!</v>
      </c>
      <c r="W251" s="22" t="e">
        <f t="shared" ca="1" si="98"/>
        <v>#DIV/0!</v>
      </c>
      <c r="X251" s="22" t="e">
        <f t="shared" ca="1" si="99"/>
        <v>#DIV/0!</v>
      </c>
      <c r="Y251" s="22" t="e">
        <f t="shared" ca="1" si="100"/>
        <v>#DIV/0!</v>
      </c>
      <c r="Z251" s="22" t="e">
        <f t="shared" ca="1" si="101"/>
        <v>#DIV/0!</v>
      </c>
      <c r="AA251" s="22" t="e">
        <f t="shared" ca="1" si="102"/>
        <v>#DIV/0!</v>
      </c>
      <c r="AB251" s="22" t="e">
        <f t="shared" ca="1" si="103"/>
        <v>#DIV/0!</v>
      </c>
      <c r="AC251" s="22" t="e">
        <f t="shared" ca="1" si="104"/>
        <v>#DIV/0!</v>
      </c>
      <c r="AD251" s="22" t="e">
        <f t="shared" ca="1" si="105"/>
        <v>#DIV/0!</v>
      </c>
      <c r="AE251" s="88">
        <f t="shared" si="109"/>
        <v>227</v>
      </c>
      <c r="AF251" s="192">
        <f t="shared" si="106"/>
        <v>0</v>
      </c>
      <c r="AG251" s="22" t="e">
        <f t="shared" si="110"/>
        <v>#DIV/0!</v>
      </c>
      <c r="AH251" s="22" t="e">
        <f t="shared" si="111"/>
        <v>#DIV/0!</v>
      </c>
      <c r="AI251" s="22" t="e">
        <f t="shared" si="112"/>
        <v>#DIV/0!</v>
      </c>
      <c r="AJ251" s="22" t="e">
        <f t="shared" si="113"/>
        <v>#DIV/0!</v>
      </c>
      <c r="AK251" s="22" t="e">
        <f t="shared" si="114"/>
        <v>#DIV/0!</v>
      </c>
      <c r="AL251" s="22" t="e">
        <f t="shared" si="115"/>
        <v>#DIV/0!</v>
      </c>
      <c r="AM251" s="22" t="e">
        <f t="shared" si="116"/>
        <v>#DIV/0!</v>
      </c>
      <c r="AN251" s="22" t="e">
        <f t="shared" si="117"/>
        <v>#DIV/0!</v>
      </c>
      <c r="AO251" s="22" t="e">
        <f t="shared" si="118"/>
        <v>#DIV/0!</v>
      </c>
      <c r="AP251" s="22" t="e">
        <f t="shared" si="119"/>
        <v>#DIV/0!</v>
      </c>
    </row>
    <row r="252" spans="7:42" x14ac:dyDescent="0.25">
      <c r="G252" s="88">
        <f t="shared" si="107"/>
        <v>228</v>
      </c>
      <c r="H252" s="135"/>
      <c r="I252" s="10"/>
      <c r="J252" s="10"/>
      <c r="K252" s="10"/>
      <c r="L252" s="10"/>
      <c r="M252" s="29"/>
      <c r="N252" s="29"/>
      <c r="O252" s="29"/>
      <c r="P252" s="29"/>
      <c r="S252" s="88">
        <f t="shared" si="108"/>
        <v>228</v>
      </c>
      <c r="T252" s="192">
        <f t="shared" si="95"/>
        <v>0</v>
      </c>
      <c r="U252" s="22" t="e">
        <f t="shared" ca="1" si="96"/>
        <v>#DIV/0!</v>
      </c>
      <c r="V252" s="22" t="e">
        <f t="shared" ca="1" si="97"/>
        <v>#DIV/0!</v>
      </c>
      <c r="W252" s="22" t="e">
        <f t="shared" ca="1" si="98"/>
        <v>#DIV/0!</v>
      </c>
      <c r="X252" s="22" t="e">
        <f t="shared" ca="1" si="99"/>
        <v>#DIV/0!</v>
      </c>
      <c r="Y252" s="22" t="e">
        <f t="shared" ca="1" si="100"/>
        <v>#DIV/0!</v>
      </c>
      <c r="Z252" s="22" t="e">
        <f t="shared" ca="1" si="101"/>
        <v>#DIV/0!</v>
      </c>
      <c r="AA252" s="22" t="e">
        <f t="shared" ca="1" si="102"/>
        <v>#DIV/0!</v>
      </c>
      <c r="AB252" s="22" t="e">
        <f t="shared" ca="1" si="103"/>
        <v>#DIV/0!</v>
      </c>
      <c r="AC252" s="22" t="e">
        <f t="shared" ca="1" si="104"/>
        <v>#DIV/0!</v>
      </c>
      <c r="AD252" s="22" t="e">
        <f t="shared" ca="1" si="105"/>
        <v>#DIV/0!</v>
      </c>
      <c r="AE252" s="88">
        <f t="shared" si="109"/>
        <v>228</v>
      </c>
      <c r="AF252" s="192">
        <f t="shared" si="106"/>
        <v>0</v>
      </c>
      <c r="AG252" s="22" t="e">
        <f t="shared" si="110"/>
        <v>#DIV/0!</v>
      </c>
      <c r="AH252" s="22" t="e">
        <f t="shared" si="111"/>
        <v>#DIV/0!</v>
      </c>
      <c r="AI252" s="22" t="e">
        <f t="shared" si="112"/>
        <v>#DIV/0!</v>
      </c>
      <c r="AJ252" s="22" t="e">
        <f t="shared" si="113"/>
        <v>#DIV/0!</v>
      </c>
      <c r="AK252" s="22" t="e">
        <f t="shared" si="114"/>
        <v>#DIV/0!</v>
      </c>
      <c r="AL252" s="22" t="e">
        <f t="shared" si="115"/>
        <v>#DIV/0!</v>
      </c>
      <c r="AM252" s="22" t="e">
        <f t="shared" si="116"/>
        <v>#DIV/0!</v>
      </c>
      <c r="AN252" s="22" t="e">
        <f t="shared" si="117"/>
        <v>#DIV/0!</v>
      </c>
      <c r="AO252" s="22" t="e">
        <f t="shared" si="118"/>
        <v>#DIV/0!</v>
      </c>
      <c r="AP252" s="22" t="e">
        <f t="shared" si="119"/>
        <v>#DIV/0!</v>
      </c>
    </row>
    <row r="253" spans="7:42" x14ac:dyDescent="0.25">
      <c r="G253" s="88">
        <f t="shared" si="107"/>
        <v>229</v>
      </c>
      <c r="H253" s="135"/>
      <c r="I253" s="10"/>
      <c r="J253" s="10"/>
      <c r="K253" s="10"/>
      <c r="L253" s="10"/>
      <c r="M253" s="29"/>
      <c r="N253" s="29"/>
      <c r="O253" s="29"/>
      <c r="P253" s="29"/>
      <c r="S253" s="88">
        <f t="shared" si="108"/>
        <v>229</v>
      </c>
      <c r="T253" s="192">
        <f t="shared" si="95"/>
        <v>0</v>
      </c>
      <c r="U253" s="22" t="e">
        <f t="shared" ca="1" si="96"/>
        <v>#DIV/0!</v>
      </c>
      <c r="V253" s="22" t="e">
        <f t="shared" ca="1" si="97"/>
        <v>#DIV/0!</v>
      </c>
      <c r="W253" s="22" t="e">
        <f t="shared" ca="1" si="98"/>
        <v>#DIV/0!</v>
      </c>
      <c r="X253" s="22" t="e">
        <f t="shared" ca="1" si="99"/>
        <v>#DIV/0!</v>
      </c>
      <c r="Y253" s="22" t="e">
        <f t="shared" ca="1" si="100"/>
        <v>#DIV/0!</v>
      </c>
      <c r="Z253" s="22" t="e">
        <f t="shared" ca="1" si="101"/>
        <v>#DIV/0!</v>
      </c>
      <c r="AA253" s="22" t="e">
        <f t="shared" ca="1" si="102"/>
        <v>#DIV/0!</v>
      </c>
      <c r="AB253" s="22" t="e">
        <f t="shared" ca="1" si="103"/>
        <v>#DIV/0!</v>
      </c>
      <c r="AC253" s="22" t="e">
        <f t="shared" ca="1" si="104"/>
        <v>#DIV/0!</v>
      </c>
      <c r="AD253" s="22" t="e">
        <f t="shared" ca="1" si="105"/>
        <v>#DIV/0!</v>
      </c>
      <c r="AE253" s="88">
        <f t="shared" si="109"/>
        <v>229</v>
      </c>
      <c r="AF253" s="192">
        <f t="shared" si="106"/>
        <v>0</v>
      </c>
      <c r="AG253" s="22" t="e">
        <f t="shared" si="110"/>
        <v>#DIV/0!</v>
      </c>
      <c r="AH253" s="22" t="e">
        <f t="shared" si="111"/>
        <v>#DIV/0!</v>
      </c>
      <c r="AI253" s="22" t="e">
        <f t="shared" si="112"/>
        <v>#DIV/0!</v>
      </c>
      <c r="AJ253" s="22" t="e">
        <f t="shared" si="113"/>
        <v>#DIV/0!</v>
      </c>
      <c r="AK253" s="22" t="e">
        <f t="shared" si="114"/>
        <v>#DIV/0!</v>
      </c>
      <c r="AL253" s="22" t="e">
        <f t="shared" si="115"/>
        <v>#DIV/0!</v>
      </c>
      <c r="AM253" s="22" t="e">
        <f t="shared" si="116"/>
        <v>#DIV/0!</v>
      </c>
      <c r="AN253" s="22" t="e">
        <f t="shared" si="117"/>
        <v>#DIV/0!</v>
      </c>
      <c r="AO253" s="22" t="e">
        <f t="shared" si="118"/>
        <v>#DIV/0!</v>
      </c>
      <c r="AP253" s="22" t="e">
        <f t="shared" si="119"/>
        <v>#DIV/0!</v>
      </c>
    </row>
    <row r="254" spans="7:42" x14ac:dyDescent="0.25">
      <c r="G254" s="88">
        <f t="shared" si="107"/>
        <v>230</v>
      </c>
      <c r="H254" s="135"/>
      <c r="I254" s="10"/>
      <c r="J254" s="10"/>
      <c r="K254" s="10"/>
      <c r="L254" s="10"/>
      <c r="M254" s="29"/>
      <c r="N254" s="29"/>
      <c r="O254" s="29"/>
      <c r="P254" s="29"/>
      <c r="S254" s="88">
        <f t="shared" si="108"/>
        <v>230</v>
      </c>
      <c r="T254" s="192">
        <f t="shared" si="95"/>
        <v>0</v>
      </c>
      <c r="U254" s="22" t="e">
        <f t="shared" ca="1" si="96"/>
        <v>#DIV/0!</v>
      </c>
      <c r="V254" s="22" t="e">
        <f t="shared" ca="1" si="97"/>
        <v>#DIV/0!</v>
      </c>
      <c r="W254" s="22" t="e">
        <f t="shared" ca="1" si="98"/>
        <v>#DIV/0!</v>
      </c>
      <c r="X254" s="22" t="e">
        <f t="shared" ca="1" si="99"/>
        <v>#DIV/0!</v>
      </c>
      <c r="Y254" s="22" t="e">
        <f t="shared" ca="1" si="100"/>
        <v>#DIV/0!</v>
      </c>
      <c r="Z254" s="22" t="e">
        <f t="shared" ca="1" si="101"/>
        <v>#DIV/0!</v>
      </c>
      <c r="AA254" s="22" t="e">
        <f t="shared" ca="1" si="102"/>
        <v>#DIV/0!</v>
      </c>
      <c r="AB254" s="22" t="e">
        <f t="shared" ca="1" si="103"/>
        <v>#DIV/0!</v>
      </c>
      <c r="AC254" s="22" t="e">
        <f t="shared" ca="1" si="104"/>
        <v>#DIV/0!</v>
      </c>
      <c r="AD254" s="22" t="e">
        <f t="shared" ca="1" si="105"/>
        <v>#DIV/0!</v>
      </c>
      <c r="AE254" s="88">
        <f t="shared" si="109"/>
        <v>230</v>
      </c>
      <c r="AF254" s="192">
        <f t="shared" si="106"/>
        <v>0</v>
      </c>
      <c r="AG254" s="22" t="e">
        <f t="shared" si="110"/>
        <v>#DIV/0!</v>
      </c>
      <c r="AH254" s="22" t="e">
        <f t="shared" si="111"/>
        <v>#DIV/0!</v>
      </c>
      <c r="AI254" s="22" t="e">
        <f t="shared" si="112"/>
        <v>#DIV/0!</v>
      </c>
      <c r="AJ254" s="22" t="e">
        <f t="shared" si="113"/>
        <v>#DIV/0!</v>
      </c>
      <c r="AK254" s="22" t="e">
        <f t="shared" si="114"/>
        <v>#DIV/0!</v>
      </c>
      <c r="AL254" s="22" t="e">
        <f t="shared" si="115"/>
        <v>#DIV/0!</v>
      </c>
      <c r="AM254" s="22" t="e">
        <f t="shared" si="116"/>
        <v>#DIV/0!</v>
      </c>
      <c r="AN254" s="22" t="e">
        <f t="shared" si="117"/>
        <v>#DIV/0!</v>
      </c>
      <c r="AO254" s="22" t="e">
        <f t="shared" si="118"/>
        <v>#DIV/0!</v>
      </c>
      <c r="AP254" s="22" t="e">
        <f t="shared" si="119"/>
        <v>#DIV/0!</v>
      </c>
    </row>
    <row r="255" spans="7:42" x14ac:dyDescent="0.25">
      <c r="G255" s="88">
        <f t="shared" si="107"/>
        <v>231</v>
      </c>
      <c r="H255" s="135"/>
      <c r="I255" s="10"/>
      <c r="J255" s="10"/>
      <c r="K255" s="10"/>
      <c r="L255" s="10"/>
      <c r="M255" s="29"/>
      <c r="N255" s="29"/>
      <c r="O255" s="29"/>
      <c r="P255" s="29"/>
      <c r="S255" s="88">
        <f t="shared" si="108"/>
        <v>231</v>
      </c>
      <c r="T255" s="192">
        <f t="shared" si="95"/>
        <v>0</v>
      </c>
      <c r="U255" s="22" t="e">
        <f t="shared" ca="1" si="96"/>
        <v>#DIV/0!</v>
      </c>
      <c r="V255" s="22" t="e">
        <f t="shared" ca="1" si="97"/>
        <v>#DIV/0!</v>
      </c>
      <c r="W255" s="22" t="e">
        <f t="shared" ca="1" si="98"/>
        <v>#DIV/0!</v>
      </c>
      <c r="X255" s="22" t="e">
        <f t="shared" ca="1" si="99"/>
        <v>#DIV/0!</v>
      </c>
      <c r="Y255" s="22" t="e">
        <f t="shared" ca="1" si="100"/>
        <v>#DIV/0!</v>
      </c>
      <c r="Z255" s="22" t="e">
        <f t="shared" ca="1" si="101"/>
        <v>#DIV/0!</v>
      </c>
      <c r="AA255" s="22" t="e">
        <f t="shared" ca="1" si="102"/>
        <v>#DIV/0!</v>
      </c>
      <c r="AB255" s="22" t="e">
        <f t="shared" ca="1" si="103"/>
        <v>#DIV/0!</v>
      </c>
      <c r="AC255" s="22" t="e">
        <f t="shared" ca="1" si="104"/>
        <v>#DIV/0!</v>
      </c>
      <c r="AD255" s="22" t="e">
        <f t="shared" ca="1" si="105"/>
        <v>#DIV/0!</v>
      </c>
      <c r="AE255" s="88">
        <f t="shared" si="109"/>
        <v>231</v>
      </c>
      <c r="AF255" s="192">
        <f t="shared" si="106"/>
        <v>0</v>
      </c>
      <c r="AG255" s="22" t="e">
        <f t="shared" si="110"/>
        <v>#DIV/0!</v>
      </c>
      <c r="AH255" s="22" t="e">
        <f t="shared" si="111"/>
        <v>#DIV/0!</v>
      </c>
      <c r="AI255" s="22" t="e">
        <f t="shared" si="112"/>
        <v>#DIV/0!</v>
      </c>
      <c r="AJ255" s="22" t="e">
        <f t="shared" si="113"/>
        <v>#DIV/0!</v>
      </c>
      <c r="AK255" s="22" t="e">
        <f t="shared" si="114"/>
        <v>#DIV/0!</v>
      </c>
      <c r="AL255" s="22" t="e">
        <f t="shared" si="115"/>
        <v>#DIV/0!</v>
      </c>
      <c r="AM255" s="22" t="e">
        <f t="shared" si="116"/>
        <v>#DIV/0!</v>
      </c>
      <c r="AN255" s="22" t="e">
        <f t="shared" si="117"/>
        <v>#DIV/0!</v>
      </c>
      <c r="AO255" s="22" t="e">
        <f t="shared" si="118"/>
        <v>#DIV/0!</v>
      </c>
      <c r="AP255" s="22" t="e">
        <f t="shared" si="119"/>
        <v>#DIV/0!</v>
      </c>
    </row>
    <row r="256" spans="7:42" x14ac:dyDescent="0.25">
      <c r="G256" s="88">
        <f t="shared" si="107"/>
        <v>232</v>
      </c>
      <c r="H256" s="135"/>
      <c r="I256" s="10"/>
      <c r="J256" s="10"/>
      <c r="K256" s="10"/>
      <c r="L256" s="10"/>
      <c r="M256" s="29"/>
      <c r="N256" s="29"/>
      <c r="O256" s="29"/>
      <c r="P256" s="29"/>
      <c r="S256" s="88">
        <f t="shared" si="108"/>
        <v>232</v>
      </c>
      <c r="T256" s="192">
        <f t="shared" si="95"/>
        <v>0</v>
      </c>
      <c r="U256" s="22" t="e">
        <f t="shared" ca="1" si="96"/>
        <v>#DIV/0!</v>
      </c>
      <c r="V256" s="22" t="e">
        <f t="shared" ca="1" si="97"/>
        <v>#DIV/0!</v>
      </c>
      <c r="W256" s="22" t="e">
        <f t="shared" ca="1" si="98"/>
        <v>#DIV/0!</v>
      </c>
      <c r="X256" s="22" t="e">
        <f t="shared" ca="1" si="99"/>
        <v>#DIV/0!</v>
      </c>
      <c r="Y256" s="22" t="e">
        <f t="shared" ca="1" si="100"/>
        <v>#DIV/0!</v>
      </c>
      <c r="Z256" s="22" t="e">
        <f t="shared" ca="1" si="101"/>
        <v>#DIV/0!</v>
      </c>
      <c r="AA256" s="22" t="e">
        <f t="shared" ca="1" si="102"/>
        <v>#DIV/0!</v>
      </c>
      <c r="AB256" s="22" t="e">
        <f t="shared" ca="1" si="103"/>
        <v>#DIV/0!</v>
      </c>
      <c r="AC256" s="22" t="e">
        <f t="shared" ca="1" si="104"/>
        <v>#DIV/0!</v>
      </c>
      <c r="AD256" s="22" t="e">
        <f t="shared" ca="1" si="105"/>
        <v>#DIV/0!</v>
      </c>
      <c r="AE256" s="88">
        <f t="shared" si="109"/>
        <v>232</v>
      </c>
      <c r="AF256" s="192">
        <f t="shared" si="106"/>
        <v>0</v>
      </c>
      <c r="AG256" s="22" t="e">
        <f t="shared" si="110"/>
        <v>#DIV/0!</v>
      </c>
      <c r="AH256" s="22" t="e">
        <f t="shared" si="111"/>
        <v>#DIV/0!</v>
      </c>
      <c r="AI256" s="22" t="e">
        <f t="shared" si="112"/>
        <v>#DIV/0!</v>
      </c>
      <c r="AJ256" s="22" t="e">
        <f t="shared" si="113"/>
        <v>#DIV/0!</v>
      </c>
      <c r="AK256" s="22" t="e">
        <f t="shared" si="114"/>
        <v>#DIV/0!</v>
      </c>
      <c r="AL256" s="22" t="e">
        <f t="shared" si="115"/>
        <v>#DIV/0!</v>
      </c>
      <c r="AM256" s="22" t="e">
        <f t="shared" si="116"/>
        <v>#DIV/0!</v>
      </c>
      <c r="AN256" s="22" t="e">
        <f t="shared" si="117"/>
        <v>#DIV/0!</v>
      </c>
      <c r="AO256" s="22" t="e">
        <f t="shared" si="118"/>
        <v>#DIV/0!</v>
      </c>
      <c r="AP256" s="22" t="e">
        <f t="shared" si="119"/>
        <v>#DIV/0!</v>
      </c>
    </row>
    <row r="257" spans="7:42" x14ac:dyDescent="0.25">
      <c r="G257" s="88">
        <f t="shared" si="107"/>
        <v>233</v>
      </c>
      <c r="H257" s="135"/>
      <c r="I257" s="10"/>
      <c r="J257" s="10"/>
      <c r="K257" s="10"/>
      <c r="L257" s="10"/>
      <c r="M257" s="29"/>
      <c r="N257" s="29"/>
      <c r="O257" s="29"/>
      <c r="P257" s="29"/>
      <c r="S257" s="88">
        <f t="shared" si="108"/>
        <v>233</v>
      </c>
      <c r="T257" s="192">
        <f t="shared" si="95"/>
        <v>0</v>
      </c>
      <c r="U257" s="22" t="e">
        <f t="shared" ca="1" si="96"/>
        <v>#DIV/0!</v>
      </c>
      <c r="V257" s="22" t="e">
        <f t="shared" ca="1" si="97"/>
        <v>#DIV/0!</v>
      </c>
      <c r="W257" s="22" t="e">
        <f t="shared" ca="1" si="98"/>
        <v>#DIV/0!</v>
      </c>
      <c r="X257" s="22" t="e">
        <f t="shared" ca="1" si="99"/>
        <v>#DIV/0!</v>
      </c>
      <c r="Y257" s="22" t="e">
        <f t="shared" ca="1" si="100"/>
        <v>#DIV/0!</v>
      </c>
      <c r="Z257" s="22" t="e">
        <f t="shared" ca="1" si="101"/>
        <v>#DIV/0!</v>
      </c>
      <c r="AA257" s="22" t="e">
        <f t="shared" ca="1" si="102"/>
        <v>#DIV/0!</v>
      </c>
      <c r="AB257" s="22" t="e">
        <f t="shared" ca="1" si="103"/>
        <v>#DIV/0!</v>
      </c>
      <c r="AC257" s="22" t="e">
        <f t="shared" ca="1" si="104"/>
        <v>#DIV/0!</v>
      </c>
      <c r="AD257" s="22" t="e">
        <f t="shared" ca="1" si="105"/>
        <v>#DIV/0!</v>
      </c>
      <c r="AE257" s="88">
        <f t="shared" si="109"/>
        <v>233</v>
      </c>
      <c r="AF257" s="192">
        <f t="shared" si="106"/>
        <v>0</v>
      </c>
      <c r="AG257" s="22" t="e">
        <f t="shared" si="110"/>
        <v>#DIV/0!</v>
      </c>
      <c r="AH257" s="22" t="e">
        <f t="shared" si="111"/>
        <v>#DIV/0!</v>
      </c>
      <c r="AI257" s="22" t="e">
        <f t="shared" si="112"/>
        <v>#DIV/0!</v>
      </c>
      <c r="AJ257" s="22" t="e">
        <f t="shared" si="113"/>
        <v>#DIV/0!</v>
      </c>
      <c r="AK257" s="22" t="e">
        <f t="shared" si="114"/>
        <v>#DIV/0!</v>
      </c>
      <c r="AL257" s="22" t="e">
        <f t="shared" si="115"/>
        <v>#DIV/0!</v>
      </c>
      <c r="AM257" s="22" t="e">
        <f t="shared" si="116"/>
        <v>#DIV/0!</v>
      </c>
      <c r="AN257" s="22" t="e">
        <f t="shared" si="117"/>
        <v>#DIV/0!</v>
      </c>
      <c r="AO257" s="22" t="e">
        <f t="shared" si="118"/>
        <v>#DIV/0!</v>
      </c>
      <c r="AP257" s="22" t="e">
        <f t="shared" si="119"/>
        <v>#DIV/0!</v>
      </c>
    </row>
    <row r="258" spans="7:42" x14ac:dyDescent="0.25">
      <c r="G258" s="88">
        <f t="shared" si="107"/>
        <v>234</v>
      </c>
      <c r="H258" s="135"/>
      <c r="I258" s="10"/>
      <c r="J258" s="10"/>
      <c r="K258" s="10"/>
      <c r="L258" s="10"/>
      <c r="M258" s="29"/>
      <c r="N258" s="29"/>
      <c r="O258" s="29"/>
      <c r="P258" s="29"/>
      <c r="S258" s="88">
        <f t="shared" si="108"/>
        <v>234</v>
      </c>
      <c r="T258" s="192">
        <f t="shared" si="95"/>
        <v>0</v>
      </c>
      <c r="U258" s="22" t="e">
        <f t="shared" ca="1" si="96"/>
        <v>#DIV/0!</v>
      </c>
      <c r="V258" s="22" t="e">
        <f t="shared" ca="1" si="97"/>
        <v>#DIV/0!</v>
      </c>
      <c r="W258" s="22" t="e">
        <f t="shared" ca="1" si="98"/>
        <v>#DIV/0!</v>
      </c>
      <c r="X258" s="22" t="e">
        <f t="shared" ca="1" si="99"/>
        <v>#DIV/0!</v>
      </c>
      <c r="Y258" s="22" t="e">
        <f t="shared" ca="1" si="100"/>
        <v>#DIV/0!</v>
      </c>
      <c r="Z258" s="22" t="e">
        <f t="shared" ca="1" si="101"/>
        <v>#DIV/0!</v>
      </c>
      <c r="AA258" s="22" t="e">
        <f t="shared" ca="1" si="102"/>
        <v>#DIV/0!</v>
      </c>
      <c r="AB258" s="22" t="e">
        <f t="shared" ca="1" si="103"/>
        <v>#DIV/0!</v>
      </c>
      <c r="AC258" s="22" t="e">
        <f t="shared" ca="1" si="104"/>
        <v>#DIV/0!</v>
      </c>
      <c r="AD258" s="22" t="e">
        <f t="shared" ca="1" si="105"/>
        <v>#DIV/0!</v>
      </c>
      <c r="AE258" s="88">
        <f t="shared" si="109"/>
        <v>234</v>
      </c>
      <c r="AF258" s="192">
        <f t="shared" si="106"/>
        <v>0</v>
      </c>
      <c r="AG258" s="22" t="e">
        <f t="shared" si="110"/>
        <v>#DIV/0!</v>
      </c>
      <c r="AH258" s="22" t="e">
        <f t="shared" si="111"/>
        <v>#DIV/0!</v>
      </c>
      <c r="AI258" s="22" t="e">
        <f t="shared" si="112"/>
        <v>#DIV/0!</v>
      </c>
      <c r="AJ258" s="22" t="e">
        <f t="shared" si="113"/>
        <v>#DIV/0!</v>
      </c>
      <c r="AK258" s="22" t="e">
        <f t="shared" si="114"/>
        <v>#DIV/0!</v>
      </c>
      <c r="AL258" s="22" t="e">
        <f t="shared" si="115"/>
        <v>#DIV/0!</v>
      </c>
      <c r="AM258" s="22" t="e">
        <f t="shared" si="116"/>
        <v>#DIV/0!</v>
      </c>
      <c r="AN258" s="22" t="e">
        <f t="shared" si="117"/>
        <v>#DIV/0!</v>
      </c>
      <c r="AO258" s="22" t="e">
        <f t="shared" si="118"/>
        <v>#DIV/0!</v>
      </c>
      <c r="AP258" s="22" t="e">
        <f t="shared" si="119"/>
        <v>#DIV/0!</v>
      </c>
    </row>
    <row r="259" spans="7:42" x14ac:dyDescent="0.25">
      <c r="G259" s="88">
        <f t="shared" si="107"/>
        <v>235</v>
      </c>
      <c r="H259" s="135"/>
      <c r="I259" s="10"/>
      <c r="J259" s="10"/>
      <c r="K259" s="10"/>
      <c r="L259" s="10"/>
      <c r="M259" s="29"/>
      <c r="N259" s="29"/>
      <c r="O259" s="29"/>
      <c r="P259" s="29"/>
      <c r="S259" s="88">
        <f t="shared" si="108"/>
        <v>235</v>
      </c>
      <c r="T259" s="192">
        <f t="shared" si="95"/>
        <v>0</v>
      </c>
      <c r="U259" s="22" t="e">
        <f t="shared" ca="1" si="96"/>
        <v>#DIV/0!</v>
      </c>
      <c r="V259" s="22" t="e">
        <f t="shared" ca="1" si="97"/>
        <v>#DIV/0!</v>
      </c>
      <c r="W259" s="22" t="e">
        <f t="shared" ca="1" si="98"/>
        <v>#DIV/0!</v>
      </c>
      <c r="X259" s="22" t="e">
        <f t="shared" ca="1" si="99"/>
        <v>#DIV/0!</v>
      </c>
      <c r="Y259" s="22" t="e">
        <f t="shared" ca="1" si="100"/>
        <v>#DIV/0!</v>
      </c>
      <c r="Z259" s="22" t="e">
        <f t="shared" ca="1" si="101"/>
        <v>#DIV/0!</v>
      </c>
      <c r="AA259" s="22" t="e">
        <f t="shared" ca="1" si="102"/>
        <v>#DIV/0!</v>
      </c>
      <c r="AB259" s="22" t="e">
        <f t="shared" ca="1" si="103"/>
        <v>#DIV/0!</v>
      </c>
      <c r="AC259" s="22" t="e">
        <f t="shared" ca="1" si="104"/>
        <v>#DIV/0!</v>
      </c>
      <c r="AD259" s="22" t="e">
        <f t="shared" ca="1" si="105"/>
        <v>#DIV/0!</v>
      </c>
      <c r="AE259" s="88">
        <f t="shared" si="109"/>
        <v>235</v>
      </c>
      <c r="AF259" s="192">
        <f t="shared" si="106"/>
        <v>0</v>
      </c>
      <c r="AG259" s="22" t="e">
        <f t="shared" si="110"/>
        <v>#DIV/0!</v>
      </c>
      <c r="AH259" s="22" t="e">
        <f t="shared" si="111"/>
        <v>#DIV/0!</v>
      </c>
      <c r="AI259" s="22" t="e">
        <f t="shared" si="112"/>
        <v>#DIV/0!</v>
      </c>
      <c r="AJ259" s="22" t="e">
        <f t="shared" si="113"/>
        <v>#DIV/0!</v>
      </c>
      <c r="AK259" s="22" t="e">
        <f t="shared" si="114"/>
        <v>#DIV/0!</v>
      </c>
      <c r="AL259" s="22" t="e">
        <f t="shared" si="115"/>
        <v>#DIV/0!</v>
      </c>
      <c r="AM259" s="22" t="e">
        <f t="shared" si="116"/>
        <v>#DIV/0!</v>
      </c>
      <c r="AN259" s="22" t="e">
        <f t="shared" si="117"/>
        <v>#DIV/0!</v>
      </c>
      <c r="AO259" s="22" t="e">
        <f t="shared" si="118"/>
        <v>#DIV/0!</v>
      </c>
      <c r="AP259" s="22" t="e">
        <f t="shared" si="119"/>
        <v>#DIV/0!</v>
      </c>
    </row>
    <row r="260" spans="7:42" x14ac:dyDescent="0.25">
      <c r="G260" s="88">
        <f t="shared" si="107"/>
        <v>236</v>
      </c>
      <c r="H260" s="135"/>
      <c r="I260" s="10"/>
      <c r="J260" s="10"/>
      <c r="K260" s="10"/>
      <c r="L260" s="10"/>
      <c r="M260" s="29"/>
      <c r="N260" s="29"/>
      <c r="O260" s="29"/>
      <c r="P260" s="29"/>
      <c r="S260" s="88">
        <f t="shared" si="108"/>
        <v>236</v>
      </c>
      <c r="T260" s="192">
        <f t="shared" si="95"/>
        <v>0</v>
      </c>
      <c r="U260" s="22" t="e">
        <f t="shared" ca="1" si="96"/>
        <v>#DIV/0!</v>
      </c>
      <c r="V260" s="22" t="e">
        <f t="shared" ca="1" si="97"/>
        <v>#DIV/0!</v>
      </c>
      <c r="W260" s="22" t="e">
        <f t="shared" ca="1" si="98"/>
        <v>#DIV/0!</v>
      </c>
      <c r="X260" s="22" t="e">
        <f t="shared" ca="1" si="99"/>
        <v>#DIV/0!</v>
      </c>
      <c r="Y260" s="22" t="e">
        <f t="shared" ca="1" si="100"/>
        <v>#DIV/0!</v>
      </c>
      <c r="Z260" s="22" t="e">
        <f t="shared" ca="1" si="101"/>
        <v>#DIV/0!</v>
      </c>
      <c r="AA260" s="22" t="e">
        <f t="shared" ca="1" si="102"/>
        <v>#DIV/0!</v>
      </c>
      <c r="AB260" s="22" t="e">
        <f t="shared" ca="1" si="103"/>
        <v>#DIV/0!</v>
      </c>
      <c r="AC260" s="22" t="e">
        <f t="shared" ca="1" si="104"/>
        <v>#DIV/0!</v>
      </c>
      <c r="AD260" s="22" t="e">
        <f t="shared" ca="1" si="105"/>
        <v>#DIV/0!</v>
      </c>
      <c r="AE260" s="88">
        <f t="shared" si="109"/>
        <v>236</v>
      </c>
      <c r="AF260" s="192">
        <f t="shared" si="106"/>
        <v>0</v>
      </c>
      <c r="AG260" s="22" t="e">
        <f t="shared" si="110"/>
        <v>#DIV/0!</v>
      </c>
      <c r="AH260" s="22" t="e">
        <f t="shared" si="111"/>
        <v>#DIV/0!</v>
      </c>
      <c r="AI260" s="22" t="e">
        <f t="shared" si="112"/>
        <v>#DIV/0!</v>
      </c>
      <c r="AJ260" s="22" t="e">
        <f t="shared" si="113"/>
        <v>#DIV/0!</v>
      </c>
      <c r="AK260" s="22" t="e">
        <f t="shared" si="114"/>
        <v>#DIV/0!</v>
      </c>
      <c r="AL260" s="22" t="e">
        <f t="shared" si="115"/>
        <v>#DIV/0!</v>
      </c>
      <c r="AM260" s="22" t="e">
        <f t="shared" si="116"/>
        <v>#DIV/0!</v>
      </c>
      <c r="AN260" s="22" t="e">
        <f t="shared" si="117"/>
        <v>#DIV/0!</v>
      </c>
      <c r="AO260" s="22" t="e">
        <f t="shared" si="118"/>
        <v>#DIV/0!</v>
      </c>
      <c r="AP260" s="22" t="e">
        <f t="shared" si="119"/>
        <v>#DIV/0!</v>
      </c>
    </row>
    <row r="261" spans="7:42" x14ac:dyDescent="0.25">
      <c r="G261" s="88">
        <f t="shared" si="107"/>
        <v>237</v>
      </c>
      <c r="H261" s="135"/>
      <c r="I261" s="10"/>
      <c r="J261" s="10"/>
      <c r="K261" s="10"/>
      <c r="L261" s="10"/>
      <c r="M261" s="29"/>
      <c r="N261" s="29"/>
      <c r="O261" s="29"/>
      <c r="P261" s="29"/>
      <c r="S261" s="88">
        <f t="shared" si="108"/>
        <v>237</v>
      </c>
      <c r="T261" s="192">
        <f t="shared" si="95"/>
        <v>0</v>
      </c>
      <c r="U261" s="22" t="e">
        <f t="shared" ca="1" si="96"/>
        <v>#DIV/0!</v>
      </c>
      <c r="V261" s="22" t="e">
        <f t="shared" ca="1" si="97"/>
        <v>#DIV/0!</v>
      </c>
      <c r="W261" s="22" t="e">
        <f t="shared" ca="1" si="98"/>
        <v>#DIV/0!</v>
      </c>
      <c r="X261" s="22" t="e">
        <f t="shared" ca="1" si="99"/>
        <v>#DIV/0!</v>
      </c>
      <c r="Y261" s="22" t="e">
        <f t="shared" ca="1" si="100"/>
        <v>#DIV/0!</v>
      </c>
      <c r="Z261" s="22" t="e">
        <f t="shared" ca="1" si="101"/>
        <v>#DIV/0!</v>
      </c>
      <c r="AA261" s="22" t="e">
        <f t="shared" ca="1" si="102"/>
        <v>#DIV/0!</v>
      </c>
      <c r="AB261" s="22" t="e">
        <f t="shared" ca="1" si="103"/>
        <v>#DIV/0!</v>
      </c>
      <c r="AC261" s="22" t="e">
        <f t="shared" ca="1" si="104"/>
        <v>#DIV/0!</v>
      </c>
      <c r="AD261" s="22" t="e">
        <f t="shared" ca="1" si="105"/>
        <v>#DIV/0!</v>
      </c>
      <c r="AE261" s="88">
        <f t="shared" si="109"/>
        <v>237</v>
      </c>
      <c r="AF261" s="192">
        <f t="shared" si="106"/>
        <v>0</v>
      </c>
      <c r="AG261" s="22" t="e">
        <f t="shared" si="110"/>
        <v>#DIV/0!</v>
      </c>
      <c r="AH261" s="22" t="e">
        <f t="shared" si="111"/>
        <v>#DIV/0!</v>
      </c>
      <c r="AI261" s="22" t="e">
        <f t="shared" si="112"/>
        <v>#DIV/0!</v>
      </c>
      <c r="AJ261" s="22" t="e">
        <f t="shared" si="113"/>
        <v>#DIV/0!</v>
      </c>
      <c r="AK261" s="22" t="e">
        <f t="shared" si="114"/>
        <v>#DIV/0!</v>
      </c>
      <c r="AL261" s="22" t="e">
        <f t="shared" si="115"/>
        <v>#DIV/0!</v>
      </c>
      <c r="AM261" s="22" t="e">
        <f t="shared" si="116"/>
        <v>#DIV/0!</v>
      </c>
      <c r="AN261" s="22" t="e">
        <f t="shared" si="117"/>
        <v>#DIV/0!</v>
      </c>
      <c r="AO261" s="22" t="e">
        <f t="shared" si="118"/>
        <v>#DIV/0!</v>
      </c>
      <c r="AP261" s="22" t="e">
        <f t="shared" si="119"/>
        <v>#DIV/0!</v>
      </c>
    </row>
    <row r="262" spans="7:42" x14ac:dyDescent="0.25">
      <c r="G262" s="88">
        <f t="shared" si="107"/>
        <v>238</v>
      </c>
      <c r="H262" s="135"/>
      <c r="I262" s="10"/>
      <c r="J262" s="10"/>
      <c r="K262" s="10"/>
      <c r="L262" s="10"/>
      <c r="M262" s="29"/>
      <c r="N262" s="29"/>
      <c r="O262" s="29"/>
      <c r="P262" s="29"/>
      <c r="S262" s="88">
        <f t="shared" si="108"/>
        <v>238</v>
      </c>
      <c r="T262" s="192">
        <f t="shared" si="95"/>
        <v>0</v>
      </c>
      <c r="U262" s="22" t="e">
        <f t="shared" ca="1" si="96"/>
        <v>#DIV/0!</v>
      </c>
      <c r="V262" s="22" t="e">
        <f t="shared" ca="1" si="97"/>
        <v>#DIV/0!</v>
      </c>
      <c r="W262" s="22" t="e">
        <f t="shared" ca="1" si="98"/>
        <v>#DIV/0!</v>
      </c>
      <c r="X262" s="22" t="e">
        <f t="shared" ca="1" si="99"/>
        <v>#DIV/0!</v>
      </c>
      <c r="Y262" s="22" t="e">
        <f t="shared" ca="1" si="100"/>
        <v>#DIV/0!</v>
      </c>
      <c r="Z262" s="22" t="e">
        <f t="shared" ca="1" si="101"/>
        <v>#DIV/0!</v>
      </c>
      <c r="AA262" s="22" t="e">
        <f t="shared" ca="1" si="102"/>
        <v>#DIV/0!</v>
      </c>
      <c r="AB262" s="22" t="e">
        <f t="shared" ca="1" si="103"/>
        <v>#DIV/0!</v>
      </c>
      <c r="AC262" s="22" t="e">
        <f t="shared" ca="1" si="104"/>
        <v>#DIV/0!</v>
      </c>
      <c r="AD262" s="22" t="e">
        <f t="shared" ca="1" si="105"/>
        <v>#DIV/0!</v>
      </c>
      <c r="AE262" s="88">
        <f t="shared" si="109"/>
        <v>238</v>
      </c>
      <c r="AF262" s="192">
        <f t="shared" si="106"/>
        <v>0</v>
      </c>
      <c r="AG262" s="22" t="e">
        <f t="shared" si="110"/>
        <v>#DIV/0!</v>
      </c>
      <c r="AH262" s="22" t="e">
        <f t="shared" si="111"/>
        <v>#DIV/0!</v>
      </c>
      <c r="AI262" s="22" t="e">
        <f t="shared" si="112"/>
        <v>#DIV/0!</v>
      </c>
      <c r="AJ262" s="22" t="e">
        <f t="shared" si="113"/>
        <v>#DIV/0!</v>
      </c>
      <c r="AK262" s="22" t="e">
        <f t="shared" si="114"/>
        <v>#DIV/0!</v>
      </c>
      <c r="AL262" s="22" t="e">
        <f t="shared" si="115"/>
        <v>#DIV/0!</v>
      </c>
      <c r="AM262" s="22" t="e">
        <f t="shared" si="116"/>
        <v>#DIV/0!</v>
      </c>
      <c r="AN262" s="22" t="e">
        <f t="shared" si="117"/>
        <v>#DIV/0!</v>
      </c>
      <c r="AO262" s="22" t="e">
        <f t="shared" si="118"/>
        <v>#DIV/0!</v>
      </c>
      <c r="AP262" s="22" t="e">
        <f t="shared" si="119"/>
        <v>#DIV/0!</v>
      </c>
    </row>
    <row r="263" spans="7:42" x14ac:dyDescent="0.25">
      <c r="G263" s="88">
        <f t="shared" si="107"/>
        <v>239</v>
      </c>
      <c r="H263" s="135"/>
      <c r="I263" s="10"/>
      <c r="J263" s="10"/>
      <c r="K263" s="10"/>
      <c r="L263" s="10"/>
      <c r="M263" s="29"/>
      <c r="N263" s="29"/>
      <c r="O263" s="29"/>
      <c r="P263" s="29"/>
      <c r="S263" s="88">
        <f t="shared" si="108"/>
        <v>239</v>
      </c>
      <c r="T263" s="192">
        <f t="shared" si="95"/>
        <v>0</v>
      </c>
      <c r="U263" s="22" t="e">
        <f t="shared" ca="1" si="96"/>
        <v>#DIV/0!</v>
      </c>
      <c r="V263" s="22" t="e">
        <f t="shared" ca="1" si="97"/>
        <v>#DIV/0!</v>
      </c>
      <c r="W263" s="22" t="e">
        <f t="shared" ca="1" si="98"/>
        <v>#DIV/0!</v>
      </c>
      <c r="X263" s="22" t="e">
        <f t="shared" ca="1" si="99"/>
        <v>#DIV/0!</v>
      </c>
      <c r="Y263" s="22" t="e">
        <f t="shared" ca="1" si="100"/>
        <v>#DIV/0!</v>
      </c>
      <c r="Z263" s="22" t="e">
        <f t="shared" ca="1" si="101"/>
        <v>#DIV/0!</v>
      </c>
      <c r="AA263" s="22" t="e">
        <f t="shared" ca="1" si="102"/>
        <v>#DIV/0!</v>
      </c>
      <c r="AB263" s="22" t="e">
        <f t="shared" ca="1" si="103"/>
        <v>#DIV/0!</v>
      </c>
      <c r="AC263" s="22" t="e">
        <f t="shared" ca="1" si="104"/>
        <v>#DIV/0!</v>
      </c>
      <c r="AD263" s="22" t="e">
        <f t="shared" ca="1" si="105"/>
        <v>#DIV/0!</v>
      </c>
      <c r="AE263" s="88">
        <f t="shared" si="109"/>
        <v>239</v>
      </c>
      <c r="AF263" s="192">
        <f t="shared" si="106"/>
        <v>0</v>
      </c>
      <c r="AG263" s="22" t="e">
        <f t="shared" si="110"/>
        <v>#DIV/0!</v>
      </c>
      <c r="AH263" s="22" t="e">
        <f t="shared" si="111"/>
        <v>#DIV/0!</v>
      </c>
      <c r="AI263" s="22" t="e">
        <f t="shared" si="112"/>
        <v>#DIV/0!</v>
      </c>
      <c r="AJ263" s="22" t="e">
        <f t="shared" si="113"/>
        <v>#DIV/0!</v>
      </c>
      <c r="AK263" s="22" t="e">
        <f t="shared" si="114"/>
        <v>#DIV/0!</v>
      </c>
      <c r="AL263" s="22" t="e">
        <f t="shared" si="115"/>
        <v>#DIV/0!</v>
      </c>
      <c r="AM263" s="22" t="e">
        <f t="shared" si="116"/>
        <v>#DIV/0!</v>
      </c>
      <c r="AN263" s="22" t="e">
        <f t="shared" si="117"/>
        <v>#DIV/0!</v>
      </c>
      <c r="AO263" s="22" t="e">
        <f t="shared" si="118"/>
        <v>#DIV/0!</v>
      </c>
      <c r="AP263" s="22" t="e">
        <f t="shared" si="119"/>
        <v>#DIV/0!</v>
      </c>
    </row>
    <row r="264" spans="7:42" x14ac:dyDescent="0.25">
      <c r="G264" s="88">
        <f t="shared" si="107"/>
        <v>240</v>
      </c>
      <c r="H264" s="135"/>
      <c r="I264" s="10"/>
      <c r="J264" s="10"/>
      <c r="K264" s="10"/>
      <c r="L264" s="10"/>
      <c r="M264" s="29"/>
      <c r="N264" s="29"/>
      <c r="O264" s="29"/>
      <c r="P264" s="29"/>
      <c r="S264" s="88">
        <f t="shared" si="108"/>
        <v>240</v>
      </c>
      <c r="T264" s="192">
        <f t="shared" si="95"/>
        <v>0</v>
      </c>
      <c r="U264" s="22" t="e">
        <f t="shared" ca="1" si="96"/>
        <v>#DIV/0!</v>
      </c>
      <c r="V264" s="22" t="e">
        <f t="shared" ca="1" si="97"/>
        <v>#DIV/0!</v>
      </c>
      <c r="W264" s="22" t="e">
        <f t="shared" ca="1" si="98"/>
        <v>#DIV/0!</v>
      </c>
      <c r="X264" s="22" t="e">
        <f t="shared" ca="1" si="99"/>
        <v>#DIV/0!</v>
      </c>
      <c r="Y264" s="22" t="e">
        <f t="shared" ca="1" si="100"/>
        <v>#DIV/0!</v>
      </c>
      <c r="Z264" s="22" t="e">
        <f t="shared" ca="1" si="101"/>
        <v>#DIV/0!</v>
      </c>
      <c r="AA264" s="22" t="e">
        <f t="shared" ca="1" si="102"/>
        <v>#DIV/0!</v>
      </c>
      <c r="AB264" s="22" t="e">
        <f t="shared" ca="1" si="103"/>
        <v>#DIV/0!</v>
      </c>
      <c r="AC264" s="22" t="e">
        <f t="shared" ca="1" si="104"/>
        <v>#DIV/0!</v>
      </c>
      <c r="AD264" s="22" t="e">
        <f t="shared" ca="1" si="105"/>
        <v>#DIV/0!</v>
      </c>
      <c r="AE264" s="88">
        <f t="shared" si="109"/>
        <v>240</v>
      </c>
      <c r="AF264" s="192">
        <f t="shared" si="106"/>
        <v>0</v>
      </c>
      <c r="AG264" s="22" t="e">
        <f t="shared" si="110"/>
        <v>#DIV/0!</v>
      </c>
      <c r="AH264" s="22" t="e">
        <f t="shared" si="111"/>
        <v>#DIV/0!</v>
      </c>
      <c r="AI264" s="22" t="e">
        <f t="shared" si="112"/>
        <v>#DIV/0!</v>
      </c>
      <c r="AJ264" s="22" t="e">
        <f t="shared" si="113"/>
        <v>#DIV/0!</v>
      </c>
      <c r="AK264" s="22" t="e">
        <f t="shared" si="114"/>
        <v>#DIV/0!</v>
      </c>
      <c r="AL264" s="22" t="e">
        <f t="shared" si="115"/>
        <v>#DIV/0!</v>
      </c>
      <c r="AM264" s="22" t="e">
        <f t="shared" si="116"/>
        <v>#DIV/0!</v>
      </c>
      <c r="AN264" s="22" t="e">
        <f t="shared" si="117"/>
        <v>#DIV/0!</v>
      </c>
      <c r="AO264" s="22" t="e">
        <f t="shared" si="118"/>
        <v>#DIV/0!</v>
      </c>
      <c r="AP264" s="22" t="e">
        <f t="shared" si="119"/>
        <v>#DIV/0!</v>
      </c>
    </row>
    <row r="265" spans="7:42" x14ac:dyDescent="0.25">
      <c r="G265" s="88">
        <f t="shared" si="107"/>
        <v>241</v>
      </c>
      <c r="H265" s="135"/>
      <c r="I265" s="10"/>
      <c r="J265" s="10"/>
      <c r="K265" s="10"/>
      <c r="L265" s="10"/>
      <c r="M265" s="29"/>
      <c r="N265" s="29"/>
      <c r="O265" s="29"/>
      <c r="P265" s="29"/>
      <c r="S265" s="88">
        <f t="shared" si="108"/>
        <v>241</v>
      </c>
      <c r="T265" s="192">
        <f t="shared" si="95"/>
        <v>0</v>
      </c>
      <c r="U265" s="22" t="e">
        <f t="shared" ca="1" si="96"/>
        <v>#DIV/0!</v>
      </c>
      <c r="V265" s="22" t="e">
        <f t="shared" ca="1" si="97"/>
        <v>#DIV/0!</v>
      </c>
      <c r="W265" s="22" t="e">
        <f t="shared" ca="1" si="98"/>
        <v>#DIV/0!</v>
      </c>
      <c r="X265" s="22" t="e">
        <f t="shared" ca="1" si="99"/>
        <v>#DIV/0!</v>
      </c>
      <c r="Y265" s="22" t="e">
        <f t="shared" ca="1" si="100"/>
        <v>#DIV/0!</v>
      </c>
      <c r="Z265" s="22" t="e">
        <f t="shared" ca="1" si="101"/>
        <v>#DIV/0!</v>
      </c>
      <c r="AA265" s="22" t="e">
        <f t="shared" ca="1" si="102"/>
        <v>#DIV/0!</v>
      </c>
      <c r="AB265" s="22" t="e">
        <f t="shared" ca="1" si="103"/>
        <v>#DIV/0!</v>
      </c>
      <c r="AC265" s="22" t="e">
        <f t="shared" ca="1" si="104"/>
        <v>#DIV/0!</v>
      </c>
      <c r="AD265" s="22" t="e">
        <f t="shared" ca="1" si="105"/>
        <v>#DIV/0!</v>
      </c>
      <c r="AE265" s="88">
        <f t="shared" si="109"/>
        <v>241</v>
      </c>
      <c r="AF265" s="192">
        <f t="shared" si="106"/>
        <v>0</v>
      </c>
      <c r="AG265" s="22" t="e">
        <f t="shared" si="110"/>
        <v>#DIV/0!</v>
      </c>
      <c r="AH265" s="22" t="e">
        <f t="shared" si="111"/>
        <v>#DIV/0!</v>
      </c>
      <c r="AI265" s="22" t="e">
        <f t="shared" si="112"/>
        <v>#DIV/0!</v>
      </c>
      <c r="AJ265" s="22" t="e">
        <f t="shared" si="113"/>
        <v>#DIV/0!</v>
      </c>
      <c r="AK265" s="22" t="e">
        <f t="shared" si="114"/>
        <v>#DIV/0!</v>
      </c>
      <c r="AL265" s="22" t="e">
        <f t="shared" si="115"/>
        <v>#DIV/0!</v>
      </c>
      <c r="AM265" s="22" t="e">
        <f t="shared" si="116"/>
        <v>#DIV/0!</v>
      </c>
      <c r="AN265" s="22" t="e">
        <f t="shared" si="117"/>
        <v>#DIV/0!</v>
      </c>
      <c r="AO265" s="22" t="e">
        <f t="shared" si="118"/>
        <v>#DIV/0!</v>
      </c>
      <c r="AP265" s="22" t="e">
        <f t="shared" si="119"/>
        <v>#DIV/0!</v>
      </c>
    </row>
    <row r="266" spans="7:42" x14ac:dyDescent="0.25">
      <c r="G266" s="88">
        <f t="shared" si="107"/>
        <v>242</v>
      </c>
      <c r="H266" s="135"/>
      <c r="I266" s="10"/>
      <c r="J266" s="10"/>
      <c r="K266" s="10"/>
      <c r="L266" s="10"/>
      <c r="M266" s="29"/>
      <c r="N266" s="29"/>
      <c r="O266" s="29"/>
      <c r="P266" s="29"/>
      <c r="S266" s="88">
        <f t="shared" si="108"/>
        <v>242</v>
      </c>
      <c r="T266" s="192">
        <f t="shared" si="95"/>
        <v>0</v>
      </c>
      <c r="U266" s="22" t="e">
        <f t="shared" ca="1" si="96"/>
        <v>#DIV/0!</v>
      </c>
      <c r="V266" s="22" t="e">
        <f t="shared" ca="1" si="97"/>
        <v>#DIV/0!</v>
      </c>
      <c r="W266" s="22" t="e">
        <f t="shared" ca="1" si="98"/>
        <v>#DIV/0!</v>
      </c>
      <c r="X266" s="22" t="e">
        <f t="shared" ca="1" si="99"/>
        <v>#DIV/0!</v>
      </c>
      <c r="Y266" s="22" t="e">
        <f t="shared" ca="1" si="100"/>
        <v>#DIV/0!</v>
      </c>
      <c r="Z266" s="22" t="e">
        <f t="shared" ca="1" si="101"/>
        <v>#DIV/0!</v>
      </c>
      <c r="AA266" s="22" t="e">
        <f t="shared" ca="1" si="102"/>
        <v>#DIV/0!</v>
      </c>
      <c r="AB266" s="22" t="e">
        <f t="shared" ca="1" si="103"/>
        <v>#DIV/0!</v>
      </c>
      <c r="AC266" s="22" t="e">
        <f t="shared" ca="1" si="104"/>
        <v>#DIV/0!</v>
      </c>
      <c r="AD266" s="22" t="e">
        <f t="shared" ca="1" si="105"/>
        <v>#DIV/0!</v>
      </c>
      <c r="AE266" s="88">
        <f t="shared" si="109"/>
        <v>242</v>
      </c>
      <c r="AF266" s="192">
        <f t="shared" si="106"/>
        <v>0</v>
      </c>
      <c r="AG266" s="22" t="e">
        <f t="shared" si="110"/>
        <v>#DIV/0!</v>
      </c>
      <c r="AH266" s="22" t="e">
        <f t="shared" si="111"/>
        <v>#DIV/0!</v>
      </c>
      <c r="AI266" s="22" t="e">
        <f t="shared" si="112"/>
        <v>#DIV/0!</v>
      </c>
      <c r="AJ266" s="22" t="e">
        <f t="shared" si="113"/>
        <v>#DIV/0!</v>
      </c>
      <c r="AK266" s="22" t="e">
        <f t="shared" si="114"/>
        <v>#DIV/0!</v>
      </c>
      <c r="AL266" s="22" t="e">
        <f t="shared" si="115"/>
        <v>#DIV/0!</v>
      </c>
      <c r="AM266" s="22" t="e">
        <f t="shared" si="116"/>
        <v>#DIV/0!</v>
      </c>
      <c r="AN266" s="22" t="e">
        <f t="shared" si="117"/>
        <v>#DIV/0!</v>
      </c>
      <c r="AO266" s="22" t="e">
        <f t="shared" si="118"/>
        <v>#DIV/0!</v>
      </c>
      <c r="AP266" s="22" t="e">
        <f t="shared" si="119"/>
        <v>#DIV/0!</v>
      </c>
    </row>
    <row r="267" spans="7:42" x14ac:dyDescent="0.25">
      <c r="G267" s="88">
        <f t="shared" si="107"/>
        <v>243</v>
      </c>
      <c r="H267" s="135"/>
      <c r="I267" s="10"/>
      <c r="J267" s="10"/>
      <c r="K267" s="10"/>
      <c r="L267" s="10"/>
      <c r="M267" s="29"/>
      <c r="N267" s="29"/>
      <c r="O267" s="29"/>
      <c r="P267" s="29"/>
      <c r="S267" s="88">
        <f t="shared" si="108"/>
        <v>243</v>
      </c>
      <c r="T267" s="192">
        <f t="shared" si="95"/>
        <v>0</v>
      </c>
      <c r="U267" s="22" t="e">
        <f t="shared" ca="1" si="96"/>
        <v>#DIV/0!</v>
      </c>
      <c r="V267" s="22" t="e">
        <f t="shared" ca="1" si="97"/>
        <v>#DIV/0!</v>
      </c>
      <c r="W267" s="22" t="e">
        <f t="shared" ca="1" si="98"/>
        <v>#DIV/0!</v>
      </c>
      <c r="X267" s="22" t="e">
        <f t="shared" ca="1" si="99"/>
        <v>#DIV/0!</v>
      </c>
      <c r="Y267" s="22" t="e">
        <f t="shared" ca="1" si="100"/>
        <v>#DIV/0!</v>
      </c>
      <c r="Z267" s="22" t="e">
        <f t="shared" ca="1" si="101"/>
        <v>#DIV/0!</v>
      </c>
      <c r="AA267" s="22" t="e">
        <f t="shared" ca="1" si="102"/>
        <v>#DIV/0!</v>
      </c>
      <c r="AB267" s="22" t="e">
        <f t="shared" ca="1" si="103"/>
        <v>#DIV/0!</v>
      </c>
      <c r="AC267" s="22" t="e">
        <f t="shared" ca="1" si="104"/>
        <v>#DIV/0!</v>
      </c>
      <c r="AD267" s="22" t="e">
        <f t="shared" ca="1" si="105"/>
        <v>#DIV/0!</v>
      </c>
      <c r="AE267" s="88">
        <f t="shared" si="109"/>
        <v>243</v>
      </c>
      <c r="AF267" s="192">
        <f t="shared" si="106"/>
        <v>0</v>
      </c>
      <c r="AG267" s="22" t="e">
        <f t="shared" si="110"/>
        <v>#DIV/0!</v>
      </c>
      <c r="AH267" s="22" t="e">
        <f t="shared" si="111"/>
        <v>#DIV/0!</v>
      </c>
      <c r="AI267" s="22" t="e">
        <f t="shared" si="112"/>
        <v>#DIV/0!</v>
      </c>
      <c r="AJ267" s="22" t="e">
        <f t="shared" si="113"/>
        <v>#DIV/0!</v>
      </c>
      <c r="AK267" s="22" t="e">
        <f t="shared" si="114"/>
        <v>#DIV/0!</v>
      </c>
      <c r="AL267" s="22" t="e">
        <f t="shared" si="115"/>
        <v>#DIV/0!</v>
      </c>
      <c r="AM267" s="22" t="e">
        <f t="shared" si="116"/>
        <v>#DIV/0!</v>
      </c>
      <c r="AN267" s="22" t="e">
        <f t="shared" si="117"/>
        <v>#DIV/0!</v>
      </c>
      <c r="AO267" s="22" t="e">
        <f t="shared" si="118"/>
        <v>#DIV/0!</v>
      </c>
      <c r="AP267" s="22" t="e">
        <f t="shared" si="119"/>
        <v>#DIV/0!</v>
      </c>
    </row>
    <row r="268" spans="7:42" x14ac:dyDescent="0.25">
      <c r="G268" s="88">
        <f t="shared" si="107"/>
        <v>244</v>
      </c>
      <c r="H268" s="135"/>
      <c r="I268" s="10"/>
      <c r="J268" s="10"/>
      <c r="K268" s="10"/>
      <c r="L268" s="10"/>
      <c r="M268" s="29"/>
      <c r="N268" s="29"/>
      <c r="O268" s="29"/>
      <c r="P268" s="29"/>
      <c r="S268" s="88">
        <f t="shared" si="108"/>
        <v>244</v>
      </c>
      <c r="T268" s="192">
        <f t="shared" si="95"/>
        <v>0</v>
      </c>
      <c r="U268" s="22" t="e">
        <f t="shared" ca="1" si="96"/>
        <v>#DIV/0!</v>
      </c>
      <c r="V268" s="22" t="e">
        <f t="shared" ca="1" si="97"/>
        <v>#DIV/0!</v>
      </c>
      <c r="W268" s="22" t="e">
        <f t="shared" ca="1" si="98"/>
        <v>#DIV/0!</v>
      </c>
      <c r="X268" s="22" t="e">
        <f t="shared" ca="1" si="99"/>
        <v>#DIV/0!</v>
      </c>
      <c r="Y268" s="22" t="e">
        <f t="shared" ca="1" si="100"/>
        <v>#DIV/0!</v>
      </c>
      <c r="Z268" s="22" t="e">
        <f t="shared" ca="1" si="101"/>
        <v>#DIV/0!</v>
      </c>
      <c r="AA268" s="22" t="e">
        <f t="shared" ca="1" si="102"/>
        <v>#DIV/0!</v>
      </c>
      <c r="AB268" s="22" t="e">
        <f t="shared" ca="1" si="103"/>
        <v>#DIV/0!</v>
      </c>
      <c r="AC268" s="22" t="e">
        <f t="shared" ca="1" si="104"/>
        <v>#DIV/0!</v>
      </c>
      <c r="AD268" s="22" t="e">
        <f t="shared" ca="1" si="105"/>
        <v>#DIV/0!</v>
      </c>
      <c r="AE268" s="88">
        <f t="shared" si="109"/>
        <v>244</v>
      </c>
      <c r="AF268" s="192">
        <f t="shared" si="106"/>
        <v>0</v>
      </c>
      <c r="AG268" s="22" t="e">
        <f t="shared" si="110"/>
        <v>#DIV/0!</v>
      </c>
      <c r="AH268" s="22" t="e">
        <f t="shared" si="111"/>
        <v>#DIV/0!</v>
      </c>
      <c r="AI268" s="22" t="e">
        <f t="shared" si="112"/>
        <v>#DIV/0!</v>
      </c>
      <c r="AJ268" s="22" t="e">
        <f t="shared" si="113"/>
        <v>#DIV/0!</v>
      </c>
      <c r="AK268" s="22" t="e">
        <f t="shared" si="114"/>
        <v>#DIV/0!</v>
      </c>
      <c r="AL268" s="22" t="e">
        <f t="shared" si="115"/>
        <v>#DIV/0!</v>
      </c>
      <c r="AM268" s="22" t="e">
        <f t="shared" si="116"/>
        <v>#DIV/0!</v>
      </c>
      <c r="AN268" s="22" t="e">
        <f t="shared" si="117"/>
        <v>#DIV/0!</v>
      </c>
      <c r="AO268" s="22" t="e">
        <f t="shared" si="118"/>
        <v>#DIV/0!</v>
      </c>
      <c r="AP268" s="22" t="e">
        <f t="shared" si="119"/>
        <v>#DIV/0!</v>
      </c>
    </row>
    <row r="269" spans="7:42" x14ac:dyDescent="0.25">
      <c r="G269" s="88">
        <f t="shared" si="107"/>
        <v>245</v>
      </c>
      <c r="H269" s="135"/>
      <c r="I269" s="10"/>
      <c r="J269" s="10"/>
      <c r="K269" s="10"/>
      <c r="L269" s="10"/>
      <c r="M269" s="29"/>
      <c r="N269" s="29"/>
      <c r="O269" s="29"/>
      <c r="P269" s="29"/>
      <c r="S269" s="88">
        <f t="shared" si="108"/>
        <v>245</v>
      </c>
      <c r="T269" s="192">
        <f t="shared" si="95"/>
        <v>0</v>
      </c>
      <c r="U269" s="22" t="e">
        <f t="shared" ca="1" si="96"/>
        <v>#DIV/0!</v>
      </c>
      <c r="V269" s="22" t="e">
        <f t="shared" ca="1" si="97"/>
        <v>#DIV/0!</v>
      </c>
      <c r="W269" s="22" t="e">
        <f t="shared" ca="1" si="98"/>
        <v>#DIV/0!</v>
      </c>
      <c r="X269" s="22" t="e">
        <f t="shared" ca="1" si="99"/>
        <v>#DIV/0!</v>
      </c>
      <c r="Y269" s="22" t="e">
        <f t="shared" ca="1" si="100"/>
        <v>#DIV/0!</v>
      </c>
      <c r="Z269" s="22" t="e">
        <f t="shared" ca="1" si="101"/>
        <v>#DIV/0!</v>
      </c>
      <c r="AA269" s="22" t="e">
        <f t="shared" ca="1" si="102"/>
        <v>#DIV/0!</v>
      </c>
      <c r="AB269" s="22" t="e">
        <f t="shared" ca="1" si="103"/>
        <v>#DIV/0!</v>
      </c>
      <c r="AC269" s="22" t="e">
        <f t="shared" ca="1" si="104"/>
        <v>#DIV/0!</v>
      </c>
      <c r="AD269" s="22" t="e">
        <f t="shared" ca="1" si="105"/>
        <v>#DIV/0!</v>
      </c>
      <c r="AE269" s="88">
        <f t="shared" si="109"/>
        <v>245</v>
      </c>
      <c r="AF269" s="192">
        <f t="shared" si="106"/>
        <v>0</v>
      </c>
      <c r="AG269" s="22" t="e">
        <f t="shared" si="110"/>
        <v>#DIV/0!</v>
      </c>
      <c r="AH269" s="22" t="e">
        <f t="shared" si="111"/>
        <v>#DIV/0!</v>
      </c>
      <c r="AI269" s="22" t="e">
        <f t="shared" si="112"/>
        <v>#DIV/0!</v>
      </c>
      <c r="AJ269" s="22" t="e">
        <f t="shared" si="113"/>
        <v>#DIV/0!</v>
      </c>
      <c r="AK269" s="22" t="e">
        <f t="shared" si="114"/>
        <v>#DIV/0!</v>
      </c>
      <c r="AL269" s="22" t="e">
        <f t="shared" si="115"/>
        <v>#DIV/0!</v>
      </c>
      <c r="AM269" s="22" t="e">
        <f t="shared" si="116"/>
        <v>#DIV/0!</v>
      </c>
      <c r="AN269" s="22" t="e">
        <f t="shared" si="117"/>
        <v>#DIV/0!</v>
      </c>
      <c r="AO269" s="22" t="e">
        <f t="shared" si="118"/>
        <v>#DIV/0!</v>
      </c>
      <c r="AP269" s="22" t="e">
        <f t="shared" si="119"/>
        <v>#DIV/0!</v>
      </c>
    </row>
    <row r="270" spans="7:42" x14ac:dyDescent="0.25">
      <c r="G270" s="88">
        <f t="shared" si="107"/>
        <v>246</v>
      </c>
      <c r="H270" s="135"/>
      <c r="I270" s="10"/>
      <c r="J270" s="10"/>
      <c r="K270" s="10"/>
      <c r="L270" s="10"/>
      <c r="M270" s="29"/>
      <c r="N270" s="29"/>
      <c r="O270" s="29"/>
      <c r="P270" s="29"/>
      <c r="S270" s="88">
        <f t="shared" si="108"/>
        <v>246</v>
      </c>
      <c r="T270" s="192">
        <f t="shared" si="95"/>
        <v>0</v>
      </c>
      <c r="U270" s="22" t="e">
        <f t="shared" ca="1" si="96"/>
        <v>#DIV/0!</v>
      </c>
      <c r="V270" s="22" t="e">
        <f t="shared" ca="1" si="97"/>
        <v>#DIV/0!</v>
      </c>
      <c r="W270" s="22" t="e">
        <f t="shared" ca="1" si="98"/>
        <v>#DIV/0!</v>
      </c>
      <c r="X270" s="22" t="e">
        <f t="shared" ca="1" si="99"/>
        <v>#DIV/0!</v>
      </c>
      <c r="Y270" s="22" t="e">
        <f t="shared" ca="1" si="100"/>
        <v>#DIV/0!</v>
      </c>
      <c r="Z270" s="22" t="e">
        <f t="shared" ca="1" si="101"/>
        <v>#DIV/0!</v>
      </c>
      <c r="AA270" s="22" t="e">
        <f t="shared" ca="1" si="102"/>
        <v>#DIV/0!</v>
      </c>
      <c r="AB270" s="22" t="e">
        <f t="shared" ca="1" si="103"/>
        <v>#DIV/0!</v>
      </c>
      <c r="AC270" s="22" t="e">
        <f t="shared" ca="1" si="104"/>
        <v>#DIV/0!</v>
      </c>
      <c r="AD270" s="22" t="e">
        <f t="shared" ca="1" si="105"/>
        <v>#DIV/0!</v>
      </c>
      <c r="AE270" s="88">
        <f t="shared" si="109"/>
        <v>246</v>
      </c>
      <c r="AF270" s="192">
        <f t="shared" si="106"/>
        <v>0</v>
      </c>
      <c r="AG270" s="22" t="e">
        <f t="shared" si="110"/>
        <v>#DIV/0!</v>
      </c>
      <c r="AH270" s="22" t="e">
        <f t="shared" si="111"/>
        <v>#DIV/0!</v>
      </c>
      <c r="AI270" s="22" t="e">
        <f t="shared" si="112"/>
        <v>#DIV/0!</v>
      </c>
      <c r="AJ270" s="22" t="e">
        <f t="shared" si="113"/>
        <v>#DIV/0!</v>
      </c>
      <c r="AK270" s="22" t="e">
        <f t="shared" si="114"/>
        <v>#DIV/0!</v>
      </c>
      <c r="AL270" s="22" t="e">
        <f t="shared" si="115"/>
        <v>#DIV/0!</v>
      </c>
      <c r="AM270" s="22" t="e">
        <f t="shared" si="116"/>
        <v>#DIV/0!</v>
      </c>
      <c r="AN270" s="22" t="e">
        <f t="shared" si="117"/>
        <v>#DIV/0!</v>
      </c>
      <c r="AO270" s="22" t="e">
        <f t="shared" si="118"/>
        <v>#DIV/0!</v>
      </c>
      <c r="AP270" s="22" t="e">
        <f t="shared" si="119"/>
        <v>#DIV/0!</v>
      </c>
    </row>
    <row r="271" spans="7:42" x14ac:dyDescent="0.25">
      <c r="G271" s="88">
        <f t="shared" si="107"/>
        <v>247</v>
      </c>
      <c r="H271" s="135"/>
      <c r="I271" s="10"/>
      <c r="J271" s="10"/>
      <c r="K271" s="10"/>
      <c r="L271" s="10"/>
      <c r="M271" s="29"/>
      <c r="N271" s="29"/>
      <c r="O271" s="29"/>
      <c r="P271" s="29"/>
      <c r="S271" s="88">
        <f t="shared" si="108"/>
        <v>247</v>
      </c>
      <c r="T271" s="192">
        <f t="shared" si="95"/>
        <v>0</v>
      </c>
      <c r="U271" s="22" t="e">
        <f t="shared" ca="1" si="96"/>
        <v>#DIV/0!</v>
      </c>
      <c r="V271" s="22" t="e">
        <f t="shared" ca="1" si="97"/>
        <v>#DIV/0!</v>
      </c>
      <c r="W271" s="22" t="e">
        <f t="shared" ca="1" si="98"/>
        <v>#DIV/0!</v>
      </c>
      <c r="X271" s="22" t="e">
        <f t="shared" ca="1" si="99"/>
        <v>#DIV/0!</v>
      </c>
      <c r="Y271" s="22" t="e">
        <f t="shared" ca="1" si="100"/>
        <v>#DIV/0!</v>
      </c>
      <c r="Z271" s="22" t="e">
        <f t="shared" ca="1" si="101"/>
        <v>#DIV/0!</v>
      </c>
      <c r="AA271" s="22" t="e">
        <f t="shared" ca="1" si="102"/>
        <v>#DIV/0!</v>
      </c>
      <c r="AB271" s="22" t="e">
        <f t="shared" ca="1" si="103"/>
        <v>#DIV/0!</v>
      </c>
      <c r="AC271" s="22" t="e">
        <f t="shared" ca="1" si="104"/>
        <v>#DIV/0!</v>
      </c>
      <c r="AD271" s="22" t="e">
        <f t="shared" ca="1" si="105"/>
        <v>#DIV/0!</v>
      </c>
      <c r="AE271" s="88">
        <f t="shared" si="109"/>
        <v>247</v>
      </c>
      <c r="AF271" s="192">
        <f t="shared" si="106"/>
        <v>0</v>
      </c>
      <c r="AG271" s="22" t="e">
        <f t="shared" si="110"/>
        <v>#DIV/0!</v>
      </c>
      <c r="AH271" s="22" t="e">
        <f t="shared" si="111"/>
        <v>#DIV/0!</v>
      </c>
      <c r="AI271" s="22" t="e">
        <f t="shared" si="112"/>
        <v>#DIV/0!</v>
      </c>
      <c r="AJ271" s="22" t="e">
        <f t="shared" si="113"/>
        <v>#DIV/0!</v>
      </c>
      <c r="AK271" s="22" t="e">
        <f t="shared" si="114"/>
        <v>#DIV/0!</v>
      </c>
      <c r="AL271" s="22" t="e">
        <f t="shared" si="115"/>
        <v>#DIV/0!</v>
      </c>
      <c r="AM271" s="22" t="e">
        <f t="shared" si="116"/>
        <v>#DIV/0!</v>
      </c>
      <c r="AN271" s="22" t="e">
        <f t="shared" si="117"/>
        <v>#DIV/0!</v>
      </c>
      <c r="AO271" s="22" t="e">
        <f t="shared" si="118"/>
        <v>#DIV/0!</v>
      </c>
      <c r="AP271" s="22" t="e">
        <f t="shared" si="119"/>
        <v>#DIV/0!</v>
      </c>
    </row>
    <row r="272" spans="7:42" x14ac:dyDescent="0.25">
      <c r="G272" s="88">
        <f t="shared" si="107"/>
        <v>248</v>
      </c>
      <c r="H272" s="135"/>
      <c r="I272" s="10"/>
      <c r="J272" s="10"/>
      <c r="K272" s="10"/>
      <c r="L272" s="10"/>
      <c r="M272" s="29"/>
      <c r="N272" s="29"/>
      <c r="O272" s="29"/>
      <c r="P272" s="29"/>
      <c r="S272" s="88">
        <f t="shared" si="108"/>
        <v>248</v>
      </c>
      <c r="T272" s="192">
        <f t="shared" si="95"/>
        <v>0</v>
      </c>
      <c r="U272" s="22" t="e">
        <f t="shared" ca="1" si="96"/>
        <v>#DIV/0!</v>
      </c>
      <c r="V272" s="22" t="e">
        <f t="shared" ca="1" si="97"/>
        <v>#DIV/0!</v>
      </c>
      <c r="W272" s="22" t="e">
        <f t="shared" ca="1" si="98"/>
        <v>#DIV/0!</v>
      </c>
      <c r="X272" s="22" t="e">
        <f t="shared" ca="1" si="99"/>
        <v>#DIV/0!</v>
      </c>
      <c r="Y272" s="22" t="e">
        <f t="shared" ca="1" si="100"/>
        <v>#DIV/0!</v>
      </c>
      <c r="Z272" s="22" t="e">
        <f t="shared" ca="1" si="101"/>
        <v>#DIV/0!</v>
      </c>
      <c r="AA272" s="22" t="e">
        <f t="shared" ca="1" si="102"/>
        <v>#DIV/0!</v>
      </c>
      <c r="AB272" s="22" t="e">
        <f t="shared" ca="1" si="103"/>
        <v>#DIV/0!</v>
      </c>
      <c r="AC272" s="22" t="e">
        <f t="shared" ca="1" si="104"/>
        <v>#DIV/0!</v>
      </c>
      <c r="AD272" s="22" t="e">
        <f t="shared" ca="1" si="105"/>
        <v>#DIV/0!</v>
      </c>
      <c r="AE272" s="88">
        <f t="shared" si="109"/>
        <v>248</v>
      </c>
      <c r="AF272" s="192">
        <f t="shared" si="106"/>
        <v>0</v>
      </c>
      <c r="AG272" s="22" t="e">
        <f t="shared" si="110"/>
        <v>#DIV/0!</v>
      </c>
      <c r="AH272" s="22" t="e">
        <f t="shared" si="111"/>
        <v>#DIV/0!</v>
      </c>
      <c r="AI272" s="22" t="e">
        <f t="shared" si="112"/>
        <v>#DIV/0!</v>
      </c>
      <c r="AJ272" s="22" t="e">
        <f t="shared" si="113"/>
        <v>#DIV/0!</v>
      </c>
      <c r="AK272" s="22" t="e">
        <f t="shared" si="114"/>
        <v>#DIV/0!</v>
      </c>
      <c r="AL272" s="22" t="e">
        <f t="shared" si="115"/>
        <v>#DIV/0!</v>
      </c>
      <c r="AM272" s="22" t="e">
        <f t="shared" si="116"/>
        <v>#DIV/0!</v>
      </c>
      <c r="AN272" s="22" t="e">
        <f t="shared" si="117"/>
        <v>#DIV/0!</v>
      </c>
      <c r="AO272" s="22" t="e">
        <f t="shared" si="118"/>
        <v>#DIV/0!</v>
      </c>
      <c r="AP272" s="22" t="e">
        <f t="shared" si="119"/>
        <v>#DIV/0!</v>
      </c>
    </row>
    <row r="273" spans="7:42" x14ac:dyDescent="0.25">
      <c r="G273" s="88">
        <f t="shared" si="107"/>
        <v>249</v>
      </c>
      <c r="H273" s="135"/>
      <c r="I273" s="10"/>
      <c r="J273" s="10"/>
      <c r="K273" s="10"/>
      <c r="L273" s="10"/>
      <c r="M273" s="29"/>
      <c r="N273" s="29"/>
      <c r="O273" s="29"/>
      <c r="P273" s="29"/>
      <c r="S273" s="88">
        <f t="shared" si="108"/>
        <v>249</v>
      </c>
      <c r="T273" s="192">
        <f t="shared" si="95"/>
        <v>0</v>
      </c>
      <c r="U273" s="22" t="e">
        <f t="shared" ca="1" si="96"/>
        <v>#DIV/0!</v>
      </c>
      <c r="V273" s="22" t="e">
        <f t="shared" ca="1" si="97"/>
        <v>#DIV/0!</v>
      </c>
      <c r="W273" s="22" t="e">
        <f t="shared" ca="1" si="98"/>
        <v>#DIV/0!</v>
      </c>
      <c r="X273" s="22" t="e">
        <f t="shared" ca="1" si="99"/>
        <v>#DIV/0!</v>
      </c>
      <c r="Y273" s="22" t="e">
        <f t="shared" ca="1" si="100"/>
        <v>#DIV/0!</v>
      </c>
      <c r="Z273" s="22" t="e">
        <f t="shared" ca="1" si="101"/>
        <v>#DIV/0!</v>
      </c>
      <c r="AA273" s="22" t="e">
        <f t="shared" ca="1" si="102"/>
        <v>#DIV/0!</v>
      </c>
      <c r="AB273" s="22" t="e">
        <f t="shared" ca="1" si="103"/>
        <v>#DIV/0!</v>
      </c>
      <c r="AC273" s="22" t="e">
        <f t="shared" ca="1" si="104"/>
        <v>#DIV/0!</v>
      </c>
      <c r="AD273" s="22" t="e">
        <f t="shared" ca="1" si="105"/>
        <v>#DIV/0!</v>
      </c>
      <c r="AE273" s="88">
        <f t="shared" si="109"/>
        <v>249</v>
      </c>
      <c r="AF273" s="192">
        <f t="shared" si="106"/>
        <v>0</v>
      </c>
      <c r="AG273" s="22" t="e">
        <f t="shared" si="110"/>
        <v>#DIV/0!</v>
      </c>
      <c r="AH273" s="22" t="e">
        <f t="shared" si="111"/>
        <v>#DIV/0!</v>
      </c>
      <c r="AI273" s="22" t="e">
        <f t="shared" si="112"/>
        <v>#DIV/0!</v>
      </c>
      <c r="AJ273" s="22" t="e">
        <f t="shared" si="113"/>
        <v>#DIV/0!</v>
      </c>
      <c r="AK273" s="22" t="e">
        <f t="shared" si="114"/>
        <v>#DIV/0!</v>
      </c>
      <c r="AL273" s="22" t="e">
        <f t="shared" si="115"/>
        <v>#DIV/0!</v>
      </c>
      <c r="AM273" s="22" t="e">
        <f t="shared" si="116"/>
        <v>#DIV/0!</v>
      </c>
      <c r="AN273" s="22" t="e">
        <f t="shared" si="117"/>
        <v>#DIV/0!</v>
      </c>
      <c r="AO273" s="22" t="e">
        <f t="shared" si="118"/>
        <v>#DIV/0!</v>
      </c>
      <c r="AP273" s="22" t="e">
        <f t="shared" si="119"/>
        <v>#DIV/0!</v>
      </c>
    </row>
    <row r="274" spans="7:42" x14ac:dyDescent="0.25">
      <c r="G274" s="88">
        <f t="shared" si="107"/>
        <v>250</v>
      </c>
      <c r="H274" s="135"/>
      <c r="I274" s="10"/>
      <c r="J274" s="10"/>
      <c r="K274" s="10"/>
      <c r="L274" s="10"/>
      <c r="M274" s="29"/>
      <c r="N274" s="29"/>
      <c r="O274" s="29"/>
      <c r="P274" s="29"/>
      <c r="S274" s="88">
        <f t="shared" si="108"/>
        <v>250</v>
      </c>
      <c r="T274" s="192">
        <f t="shared" si="95"/>
        <v>0</v>
      </c>
      <c r="U274" s="22" t="e">
        <f t="shared" ca="1" si="96"/>
        <v>#DIV/0!</v>
      </c>
      <c r="V274" s="22" t="e">
        <f t="shared" ca="1" si="97"/>
        <v>#DIV/0!</v>
      </c>
      <c r="W274" s="22" t="e">
        <f t="shared" ca="1" si="98"/>
        <v>#DIV/0!</v>
      </c>
      <c r="X274" s="22" t="e">
        <f t="shared" ca="1" si="99"/>
        <v>#DIV/0!</v>
      </c>
      <c r="Y274" s="22" t="e">
        <f t="shared" ca="1" si="100"/>
        <v>#DIV/0!</v>
      </c>
      <c r="Z274" s="22" t="e">
        <f t="shared" ca="1" si="101"/>
        <v>#DIV/0!</v>
      </c>
      <c r="AA274" s="22" t="e">
        <f t="shared" ca="1" si="102"/>
        <v>#DIV/0!</v>
      </c>
      <c r="AB274" s="22" t="e">
        <f t="shared" ca="1" si="103"/>
        <v>#DIV/0!</v>
      </c>
      <c r="AC274" s="22" t="e">
        <f t="shared" ca="1" si="104"/>
        <v>#DIV/0!</v>
      </c>
      <c r="AD274" s="22" t="e">
        <f t="shared" ca="1" si="105"/>
        <v>#DIV/0!</v>
      </c>
      <c r="AE274" s="88">
        <f t="shared" si="109"/>
        <v>250</v>
      </c>
      <c r="AF274" s="192">
        <f t="shared" si="106"/>
        <v>0</v>
      </c>
      <c r="AG274" s="22" t="e">
        <f t="shared" si="110"/>
        <v>#DIV/0!</v>
      </c>
      <c r="AH274" s="22" t="e">
        <f t="shared" si="111"/>
        <v>#DIV/0!</v>
      </c>
      <c r="AI274" s="22" t="e">
        <f t="shared" si="112"/>
        <v>#DIV/0!</v>
      </c>
      <c r="AJ274" s="22" t="e">
        <f t="shared" si="113"/>
        <v>#DIV/0!</v>
      </c>
      <c r="AK274" s="22" t="e">
        <f t="shared" si="114"/>
        <v>#DIV/0!</v>
      </c>
      <c r="AL274" s="22" t="e">
        <f t="shared" si="115"/>
        <v>#DIV/0!</v>
      </c>
      <c r="AM274" s="22" t="e">
        <f t="shared" si="116"/>
        <v>#DIV/0!</v>
      </c>
      <c r="AN274" s="22" t="e">
        <f t="shared" si="117"/>
        <v>#DIV/0!</v>
      </c>
      <c r="AO274" s="22" t="e">
        <f t="shared" si="118"/>
        <v>#DIV/0!</v>
      </c>
      <c r="AP274" s="22" t="e">
        <f t="shared" si="119"/>
        <v>#DIV/0!</v>
      </c>
    </row>
    <row r="275" spans="7:42" x14ac:dyDescent="0.25">
      <c r="G275" s="88">
        <f t="shared" si="107"/>
        <v>251</v>
      </c>
      <c r="H275" s="135"/>
      <c r="I275" s="10"/>
      <c r="J275" s="10"/>
      <c r="K275" s="10"/>
      <c r="L275" s="10"/>
      <c r="M275" s="29"/>
      <c r="N275" s="29"/>
      <c r="O275" s="29"/>
      <c r="P275" s="29"/>
      <c r="S275" s="88">
        <f t="shared" si="108"/>
        <v>251</v>
      </c>
      <c r="T275" s="192">
        <f t="shared" si="95"/>
        <v>0</v>
      </c>
      <c r="U275" s="22" t="e">
        <f t="shared" ca="1" si="96"/>
        <v>#DIV/0!</v>
      </c>
      <c r="V275" s="22" t="e">
        <f t="shared" ca="1" si="97"/>
        <v>#DIV/0!</v>
      </c>
      <c r="W275" s="22" t="e">
        <f t="shared" ca="1" si="98"/>
        <v>#DIV/0!</v>
      </c>
      <c r="X275" s="22" t="e">
        <f t="shared" ca="1" si="99"/>
        <v>#DIV/0!</v>
      </c>
      <c r="Y275" s="22" t="e">
        <f t="shared" ca="1" si="100"/>
        <v>#DIV/0!</v>
      </c>
      <c r="Z275" s="22" t="e">
        <f t="shared" ca="1" si="101"/>
        <v>#DIV/0!</v>
      </c>
      <c r="AA275" s="22" t="e">
        <f t="shared" ca="1" si="102"/>
        <v>#DIV/0!</v>
      </c>
      <c r="AB275" s="22" t="e">
        <f t="shared" ca="1" si="103"/>
        <v>#DIV/0!</v>
      </c>
      <c r="AC275" s="22" t="e">
        <f t="shared" ca="1" si="104"/>
        <v>#DIV/0!</v>
      </c>
      <c r="AD275" s="22" t="e">
        <f t="shared" ca="1" si="105"/>
        <v>#DIV/0!</v>
      </c>
      <c r="AE275" s="88">
        <f t="shared" si="109"/>
        <v>251</v>
      </c>
      <c r="AF275" s="192">
        <f t="shared" si="106"/>
        <v>0</v>
      </c>
      <c r="AG275" s="22" t="e">
        <f t="shared" si="110"/>
        <v>#DIV/0!</v>
      </c>
      <c r="AH275" s="22" t="e">
        <f t="shared" si="111"/>
        <v>#DIV/0!</v>
      </c>
      <c r="AI275" s="22" t="e">
        <f t="shared" si="112"/>
        <v>#DIV/0!</v>
      </c>
      <c r="AJ275" s="22" t="e">
        <f t="shared" si="113"/>
        <v>#DIV/0!</v>
      </c>
      <c r="AK275" s="22" t="e">
        <f t="shared" si="114"/>
        <v>#DIV/0!</v>
      </c>
      <c r="AL275" s="22" t="e">
        <f t="shared" si="115"/>
        <v>#DIV/0!</v>
      </c>
      <c r="AM275" s="22" t="e">
        <f t="shared" si="116"/>
        <v>#DIV/0!</v>
      </c>
      <c r="AN275" s="22" t="e">
        <f t="shared" si="117"/>
        <v>#DIV/0!</v>
      </c>
      <c r="AO275" s="22" t="e">
        <f t="shared" si="118"/>
        <v>#DIV/0!</v>
      </c>
      <c r="AP275" s="22" t="e">
        <f t="shared" si="119"/>
        <v>#DIV/0!</v>
      </c>
    </row>
    <row r="276" spans="7:42" x14ac:dyDescent="0.25">
      <c r="G276" s="88">
        <f t="shared" si="107"/>
        <v>252</v>
      </c>
      <c r="H276" s="135"/>
      <c r="I276" s="10"/>
      <c r="J276" s="10"/>
      <c r="K276" s="10"/>
      <c r="L276" s="10"/>
      <c r="M276" s="29"/>
      <c r="N276" s="29"/>
      <c r="O276" s="29"/>
      <c r="P276" s="29"/>
      <c r="S276" s="88">
        <f t="shared" si="108"/>
        <v>252</v>
      </c>
      <c r="T276" s="192">
        <f t="shared" si="95"/>
        <v>0</v>
      </c>
      <c r="U276" s="22" t="e">
        <f t="shared" ca="1" si="96"/>
        <v>#DIV/0!</v>
      </c>
      <c r="V276" s="22" t="e">
        <f t="shared" ca="1" si="97"/>
        <v>#DIV/0!</v>
      </c>
      <c r="W276" s="22" t="e">
        <f t="shared" ca="1" si="98"/>
        <v>#DIV/0!</v>
      </c>
      <c r="X276" s="22" t="e">
        <f t="shared" ca="1" si="99"/>
        <v>#DIV/0!</v>
      </c>
      <c r="Y276" s="22" t="e">
        <f t="shared" ca="1" si="100"/>
        <v>#DIV/0!</v>
      </c>
      <c r="Z276" s="22" t="e">
        <f t="shared" ca="1" si="101"/>
        <v>#DIV/0!</v>
      </c>
      <c r="AA276" s="22" t="e">
        <f t="shared" ca="1" si="102"/>
        <v>#DIV/0!</v>
      </c>
      <c r="AB276" s="22" t="e">
        <f t="shared" ca="1" si="103"/>
        <v>#DIV/0!</v>
      </c>
      <c r="AC276" s="22" t="e">
        <f t="shared" ca="1" si="104"/>
        <v>#DIV/0!</v>
      </c>
      <c r="AD276" s="22" t="e">
        <f t="shared" ca="1" si="105"/>
        <v>#DIV/0!</v>
      </c>
      <c r="AE276" s="88">
        <f t="shared" si="109"/>
        <v>252</v>
      </c>
      <c r="AF276" s="192">
        <f t="shared" si="106"/>
        <v>0</v>
      </c>
      <c r="AG276" s="22" t="e">
        <f t="shared" si="110"/>
        <v>#DIV/0!</v>
      </c>
      <c r="AH276" s="22" t="e">
        <f t="shared" si="111"/>
        <v>#DIV/0!</v>
      </c>
      <c r="AI276" s="22" t="e">
        <f t="shared" si="112"/>
        <v>#DIV/0!</v>
      </c>
      <c r="AJ276" s="22" t="e">
        <f t="shared" si="113"/>
        <v>#DIV/0!</v>
      </c>
      <c r="AK276" s="22" t="e">
        <f t="shared" si="114"/>
        <v>#DIV/0!</v>
      </c>
      <c r="AL276" s="22" t="e">
        <f t="shared" si="115"/>
        <v>#DIV/0!</v>
      </c>
      <c r="AM276" s="22" t="e">
        <f t="shared" si="116"/>
        <v>#DIV/0!</v>
      </c>
      <c r="AN276" s="22" t="e">
        <f t="shared" si="117"/>
        <v>#DIV/0!</v>
      </c>
      <c r="AO276" s="22" t="e">
        <f t="shared" si="118"/>
        <v>#DIV/0!</v>
      </c>
      <c r="AP276" s="22" t="e">
        <f t="shared" si="119"/>
        <v>#DIV/0!</v>
      </c>
    </row>
    <row r="277" spans="7:42" x14ac:dyDescent="0.25">
      <c r="G277" s="88">
        <f t="shared" si="107"/>
        <v>253</v>
      </c>
      <c r="H277" s="135"/>
      <c r="I277" s="10"/>
      <c r="J277" s="10"/>
      <c r="K277" s="10"/>
      <c r="L277" s="10"/>
      <c r="M277" s="29"/>
      <c r="N277" s="29"/>
      <c r="O277" s="29"/>
      <c r="P277" s="29"/>
      <c r="S277" s="88">
        <f t="shared" si="108"/>
        <v>253</v>
      </c>
      <c r="T277" s="192">
        <f t="shared" si="95"/>
        <v>0</v>
      </c>
      <c r="U277" s="22" t="e">
        <f t="shared" ca="1" si="96"/>
        <v>#DIV/0!</v>
      </c>
      <c r="V277" s="22" t="e">
        <f t="shared" ca="1" si="97"/>
        <v>#DIV/0!</v>
      </c>
      <c r="W277" s="22" t="e">
        <f t="shared" ca="1" si="98"/>
        <v>#DIV/0!</v>
      </c>
      <c r="X277" s="22" t="e">
        <f t="shared" ca="1" si="99"/>
        <v>#DIV/0!</v>
      </c>
      <c r="Y277" s="22" t="e">
        <f t="shared" ca="1" si="100"/>
        <v>#DIV/0!</v>
      </c>
      <c r="Z277" s="22" t="e">
        <f t="shared" ca="1" si="101"/>
        <v>#DIV/0!</v>
      </c>
      <c r="AA277" s="22" t="e">
        <f t="shared" ca="1" si="102"/>
        <v>#DIV/0!</v>
      </c>
      <c r="AB277" s="22" t="e">
        <f t="shared" ca="1" si="103"/>
        <v>#DIV/0!</v>
      </c>
      <c r="AC277" s="22" t="e">
        <f t="shared" ca="1" si="104"/>
        <v>#DIV/0!</v>
      </c>
      <c r="AD277" s="22" t="e">
        <f t="shared" ca="1" si="105"/>
        <v>#DIV/0!</v>
      </c>
      <c r="AE277" s="88">
        <f t="shared" si="109"/>
        <v>253</v>
      </c>
      <c r="AF277" s="192">
        <f t="shared" si="106"/>
        <v>0</v>
      </c>
      <c r="AG277" s="22" t="e">
        <f t="shared" si="110"/>
        <v>#DIV/0!</v>
      </c>
      <c r="AH277" s="22" t="e">
        <f t="shared" si="111"/>
        <v>#DIV/0!</v>
      </c>
      <c r="AI277" s="22" t="e">
        <f t="shared" si="112"/>
        <v>#DIV/0!</v>
      </c>
      <c r="AJ277" s="22" t="e">
        <f t="shared" si="113"/>
        <v>#DIV/0!</v>
      </c>
      <c r="AK277" s="22" t="e">
        <f t="shared" si="114"/>
        <v>#DIV/0!</v>
      </c>
      <c r="AL277" s="22" t="e">
        <f t="shared" si="115"/>
        <v>#DIV/0!</v>
      </c>
      <c r="AM277" s="22" t="e">
        <f t="shared" si="116"/>
        <v>#DIV/0!</v>
      </c>
      <c r="AN277" s="22" t="e">
        <f t="shared" si="117"/>
        <v>#DIV/0!</v>
      </c>
      <c r="AO277" s="22" t="e">
        <f t="shared" si="118"/>
        <v>#DIV/0!</v>
      </c>
      <c r="AP277" s="22" t="e">
        <f t="shared" si="119"/>
        <v>#DIV/0!</v>
      </c>
    </row>
    <row r="278" spans="7:42" x14ac:dyDescent="0.25">
      <c r="G278" s="88">
        <f t="shared" si="107"/>
        <v>254</v>
      </c>
      <c r="H278" s="135"/>
      <c r="I278" s="10"/>
      <c r="J278" s="10"/>
      <c r="K278" s="10"/>
      <c r="L278" s="10"/>
      <c r="M278" s="29"/>
      <c r="N278" s="29"/>
      <c r="O278" s="29"/>
      <c r="P278" s="29"/>
      <c r="S278" s="88">
        <f t="shared" si="108"/>
        <v>254</v>
      </c>
      <c r="T278" s="192">
        <f t="shared" si="95"/>
        <v>0</v>
      </c>
      <c r="U278" s="22" t="e">
        <f t="shared" ca="1" si="96"/>
        <v>#DIV/0!</v>
      </c>
      <c r="V278" s="22" t="e">
        <f t="shared" ca="1" si="97"/>
        <v>#DIV/0!</v>
      </c>
      <c r="W278" s="22" t="e">
        <f t="shared" ca="1" si="98"/>
        <v>#DIV/0!</v>
      </c>
      <c r="X278" s="22" t="e">
        <f t="shared" ca="1" si="99"/>
        <v>#DIV/0!</v>
      </c>
      <c r="Y278" s="22" t="e">
        <f t="shared" ca="1" si="100"/>
        <v>#DIV/0!</v>
      </c>
      <c r="Z278" s="22" t="e">
        <f t="shared" ca="1" si="101"/>
        <v>#DIV/0!</v>
      </c>
      <c r="AA278" s="22" t="e">
        <f t="shared" ca="1" si="102"/>
        <v>#DIV/0!</v>
      </c>
      <c r="AB278" s="22" t="e">
        <f t="shared" ca="1" si="103"/>
        <v>#DIV/0!</v>
      </c>
      <c r="AC278" s="22" t="e">
        <f t="shared" ca="1" si="104"/>
        <v>#DIV/0!</v>
      </c>
      <c r="AD278" s="22" t="e">
        <f t="shared" ca="1" si="105"/>
        <v>#DIV/0!</v>
      </c>
      <c r="AE278" s="88">
        <f t="shared" si="109"/>
        <v>254</v>
      </c>
      <c r="AF278" s="192">
        <f t="shared" si="106"/>
        <v>0</v>
      </c>
      <c r="AG278" s="22" t="e">
        <f t="shared" si="110"/>
        <v>#DIV/0!</v>
      </c>
      <c r="AH278" s="22" t="e">
        <f t="shared" si="111"/>
        <v>#DIV/0!</v>
      </c>
      <c r="AI278" s="22" t="e">
        <f t="shared" si="112"/>
        <v>#DIV/0!</v>
      </c>
      <c r="AJ278" s="22" t="e">
        <f t="shared" si="113"/>
        <v>#DIV/0!</v>
      </c>
      <c r="AK278" s="22" t="e">
        <f t="shared" si="114"/>
        <v>#DIV/0!</v>
      </c>
      <c r="AL278" s="22" t="e">
        <f t="shared" si="115"/>
        <v>#DIV/0!</v>
      </c>
      <c r="AM278" s="22" t="e">
        <f t="shared" si="116"/>
        <v>#DIV/0!</v>
      </c>
      <c r="AN278" s="22" t="e">
        <f t="shared" si="117"/>
        <v>#DIV/0!</v>
      </c>
      <c r="AO278" s="22" t="e">
        <f t="shared" si="118"/>
        <v>#DIV/0!</v>
      </c>
      <c r="AP278" s="22" t="e">
        <f t="shared" si="119"/>
        <v>#DIV/0!</v>
      </c>
    </row>
    <row r="279" spans="7:42" x14ac:dyDescent="0.25">
      <c r="G279" s="88">
        <f t="shared" si="107"/>
        <v>255</v>
      </c>
      <c r="H279" s="135"/>
      <c r="I279" s="10"/>
      <c r="J279" s="10"/>
      <c r="K279" s="10"/>
      <c r="L279" s="10"/>
      <c r="M279" s="29"/>
      <c r="N279" s="29"/>
      <c r="O279" s="29"/>
      <c r="P279" s="29"/>
      <c r="S279" s="88">
        <f t="shared" si="108"/>
        <v>255</v>
      </c>
      <c r="T279" s="192">
        <f t="shared" si="95"/>
        <v>0</v>
      </c>
      <c r="U279" s="22" t="e">
        <f t="shared" ca="1" si="96"/>
        <v>#DIV/0!</v>
      </c>
      <c r="V279" s="22" t="e">
        <f t="shared" ca="1" si="97"/>
        <v>#DIV/0!</v>
      </c>
      <c r="W279" s="22" t="e">
        <f t="shared" ca="1" si="98"/>
        <v>#DIV/0!</v>
      </c>
      <c r="X279" s="22" t="e">
        <f t="shared" ca="1" si="99"/>
        <v>#DIV/0!</v>
      </c>
      <c r="Y279" s="22" t="e">
        <f t="shared" ca="1" si="100"/>
        <v>#DIV/0!</v>
      </c>
      <c r="Z279" s="22" t="e">
        <f t="shared" ca="1" si="101"/>
        <v>#DIV/0!</v>
      </c>
      <c r="AA279" s="22" t="e">
        <f t="shared" ca="1" si="102"/>
        <v>#DIV/0!</v>
      </c>
      <c r="AB279" s="22" t="e">
        <f t="shared" ca="1" si="103"/>
        <v>#DIV/0!</v>
      </c>
      <c r="AC279" s="22" t="e">
        <f t="shared" ca="1" si="104"/>
        <v>#DIV/0!</v>
      </c>
      <c r="AD279" s="22" t="e">
        <f t="shared" ca="1" si="105"/>
        <v>#DIV/0!</v>
      </c>
      <c r="AE279" s="88">
        <f t="shared" si="109"/>
        <v>255</v>
      </c>
      <c r="AF279" s="192">
        <f t="shared" si="106"/>
        <v>0</v>
      </c>
      <c r="AG279" s="22" t="e">
        <f t="shared" si="110"/>
        <v>#DIV/0!</v>
      </c>
      <c r="AH279" s="22" t="e">
        <f t="shared" si="111"/>
        <v>#DIV/0!</v>
      </c>
      <c r="AI279" s="22" t="e">
        <f t="shared" si="112"/>
        <v>#DIV/0!</v>
      </c>
      <c r="AJ279" s="22" t="e">
        <f t="shared" si="113"/>
        <v>#DIV/0!</v>
      </c>
      <c r="AK279" s="22" t="e">
        <f t="shared" si="114"/>
        <v>#DIV/0!</v>
      </c>
      <c r="AL279" s="22" t="e">
        <f t="shared" si="115"/>
        <v>#DIV/0!</v>
      </c>
      <c r="AM279" s="22" t="e">
        <f t="shared" si="116"/>
        <v>#DIV/0!</v>
      </c>
      <c r="AN279" s="22" t="e">
        <f t="shared" si="117"/>
        <v>#DIV/0!</v>
      </c>
      <c r="AO279" s="22" t="e">
        <f t="shared" si="118"/>
        <v>#DIV/0!</v>
      </c>
      <c r="AP279" s="22" t="e">
        <f t="shared" si="119"/>
        <v>#DIV/0!</v>
      </c>
    </row>
    <row r="280" spans="7:42" x14ac:dyDescent="0.25">
      <c r="G280" s="88">
        <f t="shared" si="107"/>
        <v>256</v>
      </c>
      <c r="H280" s="135"/>
      <c r="I280" s="10"/>
      <c r="J280" s="10"/>
      <c r="K280" s="10"/>
      <c r="L280" s="10"/>
      <c r="M280" s="29"/>
      <c r="N280" s="29"/>
      <c r="O280" s="29"/>
      <c r="P280" s="29"/>
      <c r="S280" s="88">
        <f t="shared" si="108"/>
        <v>256</v>
      </c>
      <c r="T280" s="192">
        <f t="shared" si="95"/>
        <v>0</v>
      </c>
      <c r="U280" s="22" t="e">
        <f t="shared" ca="1" si="96"/>
        <v>#DIV/0!</v>
      </c>
      <c r="V280" s="22" t="e">
        <f t="shared" ca="1" si="97"/>
        <v>#DIV/0!</v>
      </c>
      <c r="W280" s="22" t="e">
        <f t="shared" ca="1" si="98"/>
        <v>#DIV/0!</v>
      </c>
      <c r="X280" s="22" t="e">
        <f t="shared" ca="1" si="99"/>
        <v>#DIV/0!</v>
      </c>
      <c r="Y280" s="22" t="e">
        <f t="shared" ca="1" si="100"/>
        <v>#DIV/0!</v>
      </c>
      <c r="Z280" s="22" t="e">
        <f t="shared" ca="1" si="101"/>
        <v>#DIV/0!</v>
      </c>
      <c r="AA280" s="22" t="e">
        <f t="shared" ca="1" si="102"/>
        <v>#DIV/0!</v>
      </c>
      <c r="AB280" s="22" t="e">
        <f t="shared" ca="1" si="103"/>
        <v>#DIV/0!</v>
      </c>
      <c r="AC280" s="22" t="e">
        <f t="shared" ca="1" si="104"/>
        <v>#DIV/0!</v>
      </c>
      <c r="AD280" s="22" t="e">
        <f t="shared" ca="1" si="105"/>
        <v>#DIV/0!</v>
      </c>
      <c r="AE280" s="88">
        <f t="shared" si="109"/>
        <v>256</v>
      </c>
      <c r="AF280" s="192">
        <f t="shared" si="106"/>
        <v>0</v>
      </c>
      <c r="AG280" s="22" t="e">
        <f t="shared" si="110"/>
        <v>#DIV/0!</v>
      </c>
      <c r="AH280" s="22" t="e">
        <f t="shared" si="111"/>
        <v>#DIV/0!</v>
      </c>
      <c r="AI280" s="22" t="e">
        <f t="shared" si="112"/>
        <v>#DIV/0!</v>
      </c>
      <c r="AJ280" s="22" t="e">
        <f t="shared" si="113"/>
        <v>#DIV/0!</v>
      </c>
      <c r="AK280" s="22" t="e">
        <f t="shared" si="114"/>
        <v>#DIV/0!</v>
      </c>
      <c r="AL280" s="22" t="e">
        <f t="shared" si="115"/>
        <v>#DIV/0!</v>
      </c>
      <c r="AM280" s="22" t="e">
        <f t="shared" si="116"/>
        <v>#DIV/0!</v>
      </c>
      <c r="AN280" s="22" t="e">
        <f t="shared" si="117"/>
        <v>#DIV/0!</v>
      </c>
      <c r="AO280" s="22" t="e">
        <f t="shared" si="118"/>
        <v>#DIV/0!</v>
      </c>
      <c r="AP280" s="22" t="e">
        <f t="shared" si="119"/>
        <v>#DIV/0!</v>
      </c>
    </row>
    <row r="281" spans="7:42" x14ac:dyDescent="0.25">
      <c r="G281" s="88">
        <f t="shared" si="107"/>
        <v>257</v>
      </c>
      <c r="H281" s="135"/>
      <c r="I281" s="10"/>
      <c r="J281" s="10"/>
      <c r="K281" s="10"/>
      <c r="L281" s="10"/>
      <c r="M281" s="29"/>
      <c r="N281" s="29"/>
      <c r="O281" s="29"/>
      <c r="P281" s="29"/>
      <c r="S281" s="88">
        <f t="shared" si="108"/>
        <v>257</v>
      </c>
      <c r="T281" s="192">
        <f t="shared" ref="T281:T344" si="120">H281</f>
        <v>0</v>
      </c>
      <c r="U281" s="22" t="e">
        <f t="shared" ref="U281:U344" ca="1" si="121">IF($T$25:$T$568=gr_1,I$12,IF($T$25:$T$568=gr_2,I$13,IF($T$25:$T$568=gr_3,I$14,IF($T$25:$T$568=gr_4,I$15, IF($T$25:$T$568=gr_5,I$16)))))</f>
        <v>#DIV/0!</v>
      </c>
      <c r="V281" s="22" t="e">
        <f t="shared" ref="V281:V344" ca="1" si="122">IF($T$25:$T$568=gr_1,J$12,IF($T$25:$T$568=gr_2,J$13,IF($T$25:$T$568=gr_3,J$14,IF($T$25:$T$568=gr_4,J$15, IF($T$25:$T$568=gr_5,J$16)))))</f>
        <v>#DIV/0!</v>
      </c>
      <c r="W281" s="22" t="e">
        <f t="shared" ref="W281:W344" ca="1" si="123">IF($T$25:$T$568=gr_1,K$12,IF($T$25:$T$568=gr_2,K$13,IF($T$25:$T$568=gr_3,K$14,IF($T$25:$T$568=gr_4,K$15, IF($T$25:$T$568=gr_5,K$16)))))</f>
        <v>#DIV/0!</v>
      </c>
      <c r="X281" s="22" t="e">
        <f t="shared" ref="X281:X344" ca="1" si="124">IF($T$25:$T$568=gr_1,L$12,IF($T$25:$T$568=gr_2,L$13,IF($T$25:$T$568=gr_3,L$14,IF($T$25:$T$568=gr_4,L$15, IF($T$25:$T$568=gr_5,L$16)))))</f>
        <v>#DIV/0!</v>
      </c>
      <c r="Y281" s="22" t="e">
        <f t="shared" ref="Y281:Y344" ca="1" si="125">IF($T$25:$T$568=gr_1,M$12,IF($T$25:$T$568=gr_2,M$13,IF($T$25:$T$568=gr_3,M$14,IF($T$25:$T$568=gr_4,M$15, IF($T$25:$T$568=gr_5,M$16)))))</f>
        <v>#DIV/0!</v>
      </c>
      <c r="Z281" s="22" t="e">
        <f t="shared" ref="Z281:Z344" ca="1" si="126">IF($T$25:$T$568=gr_1,N$12,IF($T$25:$T$568=gr_2,N$13,IF($T$25:$T$568=gr_3,N$14,IF($T$25:$T$568=gr_4,N$15, IF($T$25:$T$568=gr_5,N$16)))))</f>
        <v>#DIV/0!</v>
      </c>
      <c r="AA281" s="22" t="e">
        <f t="shared" ref="AA281:AA344" ca="1" si="127">IF($T$25:$T$568=gr_1,O$12,IF($T$25:$T$568=gr_2,O$13,IF($T$25:$T$568=gr_3,O$14,IF($T$25:$T$568=gr_4,O$15, IF($T$25:$T$568=gr_5,O$16)))))</f>
        <v>#DIV/0!</v>
      </c>
      <c r="AB281" s="22" t="e">
        <f t="shared" ref="AB281:AB344" ca="1" si="128">IF($T$25:$T$568=gr_1,P$12,IF($T$25:$T$568=gr_2,P$13,IF($T$25:$T$568=gr_3,P$14,IF($T$25:$T$568=gr_4,P$15, IF($T$25:$T$568=gr_5,P$16)))))</f>
        <v>#DIV/0!</v>
      </c>
      <c r="AC281" s="22" t="e">
        <f t="shared" ref="AC281:AC344" ca="1" si="129">IF($T$25:$T$568=gr_1,Q$12,IF($T$25:$T$568=gr_2,Q$13,IF($T$25:$T$568=gr_3,Q$14,IF($T$25:$T$568=gr_4,Q$15, IF($T$25:$T$568=gr_5,Q$16)))))</f>
        <v>#DIV/0!</v>
      </c>
      <c r="AD281" s="22" t="e">
        <f t="shared" ref="AD281:AD344" ca="1" si="130">IF($T$25:$T$568=gr_1,R$12,IF($T$25:$T$568=gr_2,R$13,IF($T$25:$T$568=gr_3,R$14,IF($T$25:$T$568=gr_4,R$15, IF($T$25:$T$568=gr_5,R$16)))))</f>
        <v>#DIV/0!</v>
      </c>
      <c r="AE281" s="88">
        <f t="shared" si="109"/>
        <v>257</v>
      </c>
      <c r="AF281" s="192">
        <f t="shared" ref="AF281:AF344" si="131">H281</f>
        <v>0</v>
      </c>
      <c r="AG281" s="22" t="e">
        <f t="shared" si="110"/>
        <v>#DIV/0!</v>
      </c>
      <c r="AH281" s="22" t="e">
        <f t="shared" si="111"/>
        <v>#DIV/0!</v>
      </c>
      <c r="AI281" s="22" t="e">
        <f t="shared" si="112"/>
        <v>#DIV/0!</v>
      </c>
      <c r="AJ281" s="22" t="e">
        <f t="shared" si="113"/>
        <v>#DIV/0!</v>
      </c>
      <c r="AK281" s="22" t="e">
        <f t="shared" si="114"/>
        <v>#DIV/0!</v>
      </c>
      <c r="AL281" s="22" t="e">
        <f t="shared" si="115"/>
        <v>#DIV/0!</v>
      </c>
      <c r="AM281" s="22" t="e">
        <f t="shared" si="116"/>
        <v>#DIV/0!</v>
      </c>
      <c r="AN281" s="22" t="e">
        <f t="shared" si="117"/>
        <v>#DIV/0!</v>
      </c>
      <c r="AO281" s="22" t="e">
        <f t="shared" si="118"/>
        <v>#DIV/0!</v>
      </c>
      <c r="AP281" s="22" t="e">
        <f t="shared" si="119"/>
        <v>#DIV/0!</v>
      </c>
    </row>
    <row r="282" spans="7:42" x14ac:dyDescent="0.25">
      <c r="G282" s="88">
        <f t="shared" ref="G282:G345" si="132">G281+1</f>
        <v>258</v>
      </c>
      <c r="H282" s="135"/>
      <c r="I282" s="10"/>
      <c r="J282" s="10"/>
      <c r="K282" s="10"/>
      <c r="L282" s="10"/>
      <c r="M282" s="29"/>
      <c r="N282" s="29"/>
      <c r="O282" s="29"/>
      <c r="P282" s="29"/>
      <c r="S282" s="88">
        <f t="shared" ref="S282:S345" si="133">S281+1</f>
        <v>258</v>
      </c>
      <c r="T282" s="192">
        <f t="shared" si="120"/>
        <v>0</v>
      </c>
      <c r="U282" s="22" t="e">
        <f t="shared" ca="1" si="121"/>
        <v>#DIV/0!</v>
      </c>
      <c r="V282" s="22" t="e">
        <f t="shared" ca="1" si="122"/>
        <v>#DIV/0!</v>
      </c>
      <c r="W282" s="22" t="e">
        <f t="shared" ca="1" si="123"/>
        <v>#DIV/0!</v>
      </c>
      <c r="X282" s="22" t="e">
        <f t="shared" ca="1" si="124"/>
        <v>#DIV/0!</v>
      </c>
      <c r="Y282" s="22" t="e">
        <f t="shared" ca="1" si="125"/>
        <v>#DIV/0!</v>
      </c>
      <c r="Z282" s="22" t="e">
        <f t="shared" ca="1" si="126"/>
        <v>#DIV/0!</v>
      </c>
      <c r="AA282" s="22" t="e">
        <f t="shared" ca="1" si="127"/>
        <v>#DIV/0!</v>
      </c>
      <c r="AB282" s="22" t="e">
        <f t="shared" ca="1" si="128"/>
        <v>#DIV/0!</v>
      </c>
      <c r="AC282" s="22" t="e">
        <f t="shared" ca="1" si="129"/>
        <v>#DIV/0!</v>
      </c>
      <c r="AD282" s="22" t="e">
        <f t="shared" ca="1" si="130"/>
        <v>#DIV/0!</v>
      </c>
      <c r="AE282" s="88">
        <f t="shared" ref="AE282:AE345" si="134">AE281+1</f>
        <v>258</v>
      </c>
      <c r="AF282" s="192">
        <f t="shared" si="131"/>
        <v>0</v>
      </c>
      <c r="AG282" s="22" t="e">
        <f t="shared" ref="AG282:AG345" si="135">(I282-I$4)/I$7</f>
        <v>#DIV/0!</v>
      </c>
      <c r="AH282" s="22" t="e">
        <f t="shared" ref="AH282:AH345" si="136">(J282-J$4)/J$7</f>
        <v>#DIV/0!</v>
      </c>
      <c r="AI282" s="22" t="e">
        <f t="shared" ref="AI282:AI345" si="137">(K282-K$4)/K$7</f>
        <v>#DIV/0!</v>
      </c>
      <c r="AJ282" s="22" t="e">
        <f t="shared" ref="AJ282:AJ345" si="138">(L282-L$4)/L$7</f>
        <v>#DIV/0!</v>
      </c>
      <c r="AK282" s="22" t="e">
        <f t="shared" ref="AK282:AK345" si="139">(M282-M$4)/M$7</f>
        <v>#DIV/0!</v>
      </c>
      <c r="AL282" s="22" t="e">
        <f t="shared" ref="AL282:AL345" si="140">(N282-N$4)/N$7</f>
        <v>#DIV/0!</v>
      </c>
      <c r="AM282" s="22" t="e">
        <f t="shared" ref="AM282:AM345" si="141">(O282-O$4)/O$7</f>
        <v>#DIV/0!</v>
      </c>
      <c r="AN282" s="22" t="e">
        <f t="shared" ref="AN282:AN345" si="142">(P282-P$4)/P$7</f>
        <v>#DIV/0!</v>
      </c>
      <c r="AO282" s="22" t="e">
        <f t="shared" ref="AO282:AO345" si="143">(Q282-Q$4)/Q$7</f>
        <v>#DIV/0!</v>
      </c>
      <c r="AP282" s="22" t="e">
        <f t="shared" ref="AP282:AP345" si="144">(R282-R$4)/R$7</f>
        <v>#DIV/0!</v>
      </c>
    </row>
    <row r="283" spans="7:42" x14ac:dyDescent="0.25">
      <c r="G283" s="88">
        <f t="shared" si="132"/>
        <v>259</v>
      </c>
      <c r="H283" s="135"/>
      <c r="I283" s="10"/>
      <c r="J283" s="10"/>
      <c r="K283" s="10"/>
      <c r="L283" s="10"/>
      <c r="M283" s="29"/>
      <c r="N283" s="29"/>
      <c r="O283" s="29"/>
      <c r="P283" s="29"/>
      <c r="S283" s="88">
        <f t="shared" si="133"/>
        <v>259</v>
      </c>
      <c r="T283" s="192">
        <f t="shared" si="120"/>
        <v>0</v>
      </c>
      <c r="U283" s="22" t="e">
        <f t="shared" ca="1" si="121"/>
        <v>#DIV/0!</v>
      </c>
      <c r="V283" s="22" t="e">
        <f t="shared" ca="1" si="122"/>
        <v>#DIV/0!</v>
      </c>
      <c r="W283" s="22" t="e">
        <f t="shared" ca="1" si="123"/>
        <v>#DIV/0!</v>
      </c>
      <c r="X283" s="22" t="e">
        <f t="shared" ca="1" si="124"/>
        <v>#DIV/0!</v>
      </c>
      <c r="Y283" s="22" t="e">
        <f t="shared" ca="1" si="125"/>
        <v>#DIV/0!</v>
      </c>
      <c r="Z283" s="22" t="e">
        <f t="shared" ca="1" si="126"/>
        <v>#DIV/0!</v>
      </c>
      <c r="AA283" s="22" t="e">
        <f t="shared" ca="1" si="127"/>
        <v>#DIV/0!</v>
      </c>
      <c r="AB283" s="22" t="e">
        <f t="shared" ca="1" si="128"/>
        <v>#DIV/0!</v>
      </c>
      <c r="AC283" s="22" t="e">
        <f t="shared" ca="1" si="129"/>
        <v>#DIV/0!</v>
      </c>
      <c r="AD283" s="22" t="e">
        <f t="shared" ca="1" si="130"/>
        <v>#DIV/0!</v>
      </c>
      <c r="AE283" s="88">
        <f t="shared" si="134"/>
        <v>259</v>
      </c>
      <c r="AF283" s="192">
        <f t="shared" si="131"/>
        <v>0</v>
      </c>
      <c r="AG283" s="22" t="e">
        <f t="shared" si="135"/>
        <v>#DIV/0!</v>
      </c>
      <c r="AH283" s="22" t="e">
        <f t="shared" si="136"/>
        <v>#DIV/0!</v>
      </c>
      <c r="AI283" s="22" t="e">
        <f t="shared" si="137"/>
        <v>#DIV/0!</v>
      </c>
      <c r="AJ283" s="22" t="e">
        <f t="shared" si="138"/>
        <v>#DIV/0!</v>
      </c>
      <c r="AK283" s="22" t="e">
        <f t="shared" si="139"/>
        <v>#DIV/0!</v>
      </c>
      <c r="AL283" s="22" t="e">
        <f t="shared" si="140"/>
        <v>#DIV/0!</v>
      </c>
      <c r="AM283" s="22" t="e">
        <f t="shared" si="141"/>
        <v>#DIV/0!</v>
      </c>
      <c r="AN283" s="22" t="e">
        <f t="shared" si="142"/>
        <v>#DIV/0!</v>
      </c>
      <c r="AO283" s="22" t="e">
        <f t="shared" si="143"/>
        <v>#DIV/0!</v>
      </c>
      <c r="AP283" s="22" t="e">
        <f t="shared" si="144"/>
        <v>#DIV/0!</v>
      </c>
    </row>
    <row r="284" spans="7:42" x14ac:dyDescent="0.25">
      <c r="G284" s="88">
        <f t="shared" si="132"/>
        <v>260</v>
      </c>
      <c r="H284" s="135"/>
      <c r="I284" s="10"/>
      <c r="J284" s="10"/>
      <c r="K284" s="10"/>
      <c r="L284" s="10"/>
      <c r="M284" s="29"/>
      <c r="N284" s="29"/>
      <c r="O284" s="29"/>
      <c r="P284" s="29"/>
      <c r="S284" s="88">
        <f t="shared" si="133"/>
        <v>260</v>
      </c>
      <c r="T284" s="192">
        <f t="shared" si="120"/>
        <v>0</v>
      </c>
      <c r="U284" s="22" t="e">
        <f t="shared" ca="1" si="121"/>
        <v>#DIV/0!</v>
      </c>
      <c r="V284" s="22" t="e">
        <f t="shared" ca="1" si="122"/>
        <v>#DIV/0!</v>
      </c>
      <c r="W284" s="22" t="e">
        <f t="shared" ca="1" si="123"/>
        <v>#DIV/0!</v>
      </c>
      <c r="X284" s="22" t="e">
        <f t="shared" ca="1" si="124"/>
        <v>#DIV/0!</v>
      </c>
      <c r="Y284" s="22" t="e">
        <f t="shared" ca="1" si="125"/>
        <v>#DIV/0!</v>
      </c>
      <c r="Z284" s="22" t="e">
        <f t="shared" ca="1" si="126"/>
        <v>#DIV/0!</v>
      </c>
      <c r="AA284" s="22" t="e">
        <f t="shared" ca="1" si="127"/>
        <v>#DIV/0!</v>
      </c>
      <c r="AB284" s="22" t="e">
        <f t="shared" ca="1" si="128"/>
        <v>#DIV/0!</v>
      </c>
      <c r="AC284" s="22" t="e">
        <f t="shared" ca="1" si="129"/>
        <v>#DIV/0!</v>
      </c>
      <c r="AD284" s="22" t="e">
        <f t="shared" ca="1" si="130"/>
        <v>#DIV/0!</v>
      </c>
      <c r="AE284" s="88">
        <f t="shared" si="134"/>
        <v>260</v>
      </c>
      <c r="AF284" s="192">
        <f t="shared" si="131"/>
        <v>0</v>
      </c>
      <c r="AG284" s="22" t="e">
        <f t="shared" si="135"/>
        <v>#DIV/0!</v>
      </c>
      <c r="AH284" s="22" t="e">
        <f t="shared" si="136"/>
        <v>#DIV/0!</v>
      </c>
      <c r="AI284" s="22" t="e">
        <f t="shared" si="137"/>
        <v>#DIV/0!</v>
      </c>
      <c r="AJ284" s="22" t="e">
        <f t="shared" si="138"/>
        <v>#DIV/0!</v>
      </c>
      <c r="AK284" s="22" t="e">
        <f t="shared" si="139"/>
        <v>#DIV/0!</v>
      </c>
      <c r="AL284" s="22" t="e">
        <f t="shared" si="140"/>
        <v>#DIV/0!</v>
      </c>
      <c r="AM284" s="22" t="e">
        <f t="shared" si="141"/>
        <v>#DIV/0!</v>
      </c>
      <c r="AN284" s="22" t="e">
        <f t="shared" si="142"/>
        <v>#DIV/0!</v>
      </c>
      <c r="AO284" s="22" t="e">
        <f t="shared" si="143"/>
        <v>#DIV/0!</v>
      </c>
      <c r="AP284" s="22" t="e">
        <f t="shared" si="144"/>
        <v>#DIV/0!</v>
      </c>
    </row>
    <row r="285" spans="7:42" x14ac:dyDescent="0.25">
      <c r="G285" s="88">
        <f t="shared" si="132"/>
        <v>261</v>
      </c>
      <c r="H285" s="135"/>
      <c r="I285" s="10"/>
      <c r="J285" s="10"/>
      <c r="K285" s="10"/>
      <c r="L285" s="10"/>
      <c r="M285" s="29"/>
      <c r="N285" s="29"/>
      <c r="O285" s="29"/>
      <c r="P285" s="29"/>
      <c r="S285" s="88">
        <f t="shared" si="133"/>
        <v>261</v>
      </c>
      <c r="T285" s="192">
        <f t="shared" si="120"/>
        <v>0</v>
      </c>
      <c r="U285" s="22" t="e">
        <f t="shared" ca="1" si="121"/>
        <v>#DIV/0!</v>
      </c>
      <c r="V285" s="22" t="e">
        <f t="shared" ca="1" si="122"/>
        <v>#DIV/0!</v>
      </c>
      <c r="W285" s="22" t="e">
        <f t="shared" ca="1" si="123"/>
        <v>#DIV/0!</v>
      </c>
      <c r="X285" s="22" t="e">
        <f t="shared" ca="1" si="124"/>
        <v>#DIV/0!</v>
      </c>
      <c r="Y285" s="22" t="e">
        <f t="shared" ca="1" si="125"/>
        <v>#DIV/0!</v>
      </c>
      <c r="Z285" s="22" t="e">
        <f t="shared" ca="1" si="126"/>
        <v>#DIV/0!</v>
      </c>
      <c r="AA285" s="22" t="e">
        <f t="shared" ca="1" si="127"/>
        <v>#DIV/0!</v>
      </c>
      <c r="AB285" s="22" t="e">
        <f t="shared" ca="1" si="128"/>
        <v>#DIV/0!</v>
      </c>
      <c r="AC285" s="22" t="e">
        <f t="shared" ca="1" si="129"/>
        <v>#DIV/0!</v>
      </c>
      <c r="AD285" s="22" t="e">
        <f t="shared" ca="1" si="130"/>
        <v>#DIV/0!</v>
      </c>
      <c r="AE285" s="88">
        <f t="shared" si="134"/>
        <v>261</v>
      </c>
      <c r="AF285" s="192">
        <f t="shared" si="131"/>
        <v>0</v>
      </c>
      <c r="AG285" s="22" t="e">
        <f t="shared" si="135"/>
        <v>#DIV/0!</v>
      </c>
      <c r="AH285" s="22" t="e">
        <f t="shared" si="136"/>
        <v>#DIV/0!</v>
      </c>
      <c r="AI285" s="22" t="e">
        <f t="shared" si="137"/>
        <v>#DIV/0!</v>
      </c>
      <c r="AJ285" s="22" t="e">
        <f t="shared" si="138"/>
        <v>#DIV/0!</v>
      </c>
      <c r="AK285" s="22" t="e">
        <f t="shared" si="139"/>
        <v>#DIV/0!</v>
      </c>
      <c r="AL285" s="22" t="e">
        <f t="shared" si="140"/>
        <v>#DIV/0!</v>
      </c>
      <c r="AM285" s="22" t="e">
        <f t="shared" si="141"/>
        <v>#DIV/0!</v>
      </c>
      <c r="AN285" s="22" t="e">
        <f t="shared" si="142"/>
        <v>#DIV/0!</v>
      </c>
      <c r="AO285" s="22" t="e">
        <f t="shared" si="143"/>
        <v>#DIV/0!</v>
      </c>
      <c r="AP285" s="22" t="e">
        <f t="shared" si="144"/>
        <v>#DIV/0!</v>
      </c>
    </row>
    <row r="286" spans="7:42" x14ac:dyDescent="0.25">
      <c r="G286" s="88">
        <f t="shared" si="132"/>
        <v>262</v>
      </c>
      <c r="H286" s="135"/>
      <c r="I286" s="10"/>
      <c r="J286" s="10"/>
      <c r="K286" s="10"/>
      <c r="L286" s="10"/>
      <c r="M286" s="29"/>
      <c r="N286" s="29"/>
      <c r="O286" s="29"/>
      <c r="P286" s="29"/>
      <c r="S286" s="88">
        <f t="shared" si="133"/>
        <v>262</v>
      </c>
      <c r="T286" s="192">
        <f t="shared" si="120"/>
        <v>0</v>
      </c>
      <c r="U286" s="22" t="e">
        <f t="shared" ca="1" si="121"/>
        <v>#DIV/0!</v>
      </c>
      <c r="V286" s="22" t="e">
        <f t="shared" ca="1" si="122"/>
        <v>#DIV/0!</v>
      </c>
      <c r="W286" s="22" t="e">
        <f t="shared" ca="1" si="123"/>
        <v>#DIV/0!</v>
      </c>
      <c r="X286" s="22" t="e">
        <f t="shared" ca="1" si="124"/>
        <v>#DIV/0!</v>
      </c>
      <c r="Y286" s="22" t="e">
        <f t="shared" ca="1" si="125"/>
        <v>#DIV/0!</v>
      </c>
      <c r="Z286" s="22" t="e">
        <f t="shared" ca="1" si="126"/>
        <v>#DIV/0!</v>
      </c>
      <c r="AA286" s="22" t="e">
        <f t="shared" ca="1" si="127"/>
        <v>#DIV/0!</v>
      </c>
      <c r="AB286" s="22" t="e">
        <f t="shared" ca="1" si="128"/>
        <v>#DIV/0!</v>
      </c>
      <c r="AC286" s="22" t="e">
        <f t="shared" ca="1" si="129"/>
        <v>#DIV/0!</v>
      </c>
      <c r="AD286" s="22" t="e">
        <f t="shared" ca="1" si="130"/>
        <v>#DIV/0!</v>
      </c>
      <c r="AE286" s="88">
        <f t="shared" si="134"/>
        <v>262</v>
      </c>
      <c r="AF286" s="192">
        <f t="shared" si="131"/>
        <v>0</v>
      </c>
      <c r="AG286" s="22" t="e">
        <f t="shared" si="135"/>
        <v>#DIV/0!</v>
      </c>
      <c r="AH286" s="22" t="e">
        <f t="shared" si="136"/>
        <v>#DIV/0!</v>
      </c>
      <c r="AI286" s="22" t="e">
        <f t="shared" si="137"/>
        <v>#DIV/0!</v>
      </c>
      <c r="AJ286" s="22" t="e">
        <f t="shared" si="138"/>
        <v>#DIV/0!</v>
      </c>
      <c r="AK286" s="22" t="e">
        <f t="shared" si="139"/>
        <v>#DIV/0!</v>
      </c>
      <c r="AL286" s="22" t="e">
        <f t="shared" si="140"/>
        <v>#DIV/0!</v>
      </c>
      <c r="AM286" s="22" t="e">
        <f t="shared" si="141"/>
        <v>#DIV/0!</v>
      </c>
      <c r="AN286" s="22" t="e">
        <f t="shared" si="142"/>
        <v>#DIV/0!</v>
      </c>
      <c r="AO286" s="22" t="e">
        <f t="shared" si="143"/>
        <v>#DIV/0!</v>
      </c>
      <c r="AP286" s="22" t="e">
        <f t="shared" si="144"/>
        <v>#DIV/0!</v>
      </c>
    </row>
    <row r="287" spans="7:42" x14ac:dyDescent="0.25">
      <c r="G287" s="88">
        <f t="shared" si="132"/>
        <v>263</v>
      </c>
      <c r="H287" s="135"/>
      <c r="I287" s="10"/>
      <c r="J287" s="10"/>
      <c r="K287" s="10"/>
      <c r="L287" s="10"/>
      <c r="M287" s="29"/>
      <c r="N287" s="29"/>
      <c r="O287" s="29"/>
      <c r="P287" s="29"/>
      <c r="S287" s="88">
        <f t="shared" si="133"/>
        <v>263</v>
      </c>
      <c r="T287" s="192">
        <f t="shared" si="120"/>
        <v>0</v>
      </c>
      <c r="U287" s="22" t="e">
        <f t="shared" ca="1" si="121"/>
        <v>#DIV/0!</v>
      </c>
      <c r="V287" s="22" t="e">
        <f t="shared" ca="1" si="122"/>
        <v>#DIV/0!</v>
      </c>
      <c r="W287" s="22" t="e">
        <f t="shared" ca="1" si="123"/>
        <v>#DIV/0!</v>
      </c>
      <c r="X287" s="22" t="e">
        <f t="shared" ca="1" si="124"/>
        <v>#DIV/0!</v>
      </c>
      <c r="Y287" s="22" t="e">
        <f t="shared" ca="1" si="125"/>
        <v>#DIV/0!</v>
      </c>
      <c r="Z287" s="22" t="e">
        <f t="shared" ca="1" si="126"/>
        <v>#DIV/0!</v>
      </c>
      <c r="AA287" s="22" t="e">
        <f t="shared" ca="1" si="127"/>
        <v>#DIV/0!</v>
      </c>
      <c r="AB287" s="22" t="e">
        <f t="shared" ca="1" si="128"/>
        <v>#DIV/0!</v>
      </c>
      <c r="AC287" s="22" t="e">
        <f t="shared" ca="1" si="129"/>
        <v>#DIV/0!</v>
      </c>
      <c r="AD287" s="22" t="e">
        <f t="shared" ca="1" si="130"/>
        <v>#DIV/0!</v>
      </c>
      <c r="AE287" s="88">
        <f t="shared" si="134"/>
        <v>263</v>
      </c>
      <c r="AF287" s="192">
        <f t="shared" si="131"/>
        <v>0</v>
      </c>
      <c r="AG287" s="22" t="e">
        <f t="shared" si="135"/>
        <v>#DIV/0!</v>
      </c>
      <c r="AH287" s="22" t="e">
        <f t="shared" si="136"/>
        <v>#DIV/0!</v>
      </c>
      <c r="AI287" s="22" t="e">
        <f t="shared" si="137"/>
        <v>#DIV/0!</v>
      </c>
      <c r="AJ287" s="22" t="e">
        <f t="shared" si="138"/>
        <v>#DIV/0!</v>
      </c>
      <c r="AK287" s="22" t="e">
        <f t="shared" si="139"/>
        <v>#DIV/0!</v>
      </c>
      <c r="AL287" s="22" t="e">
        <f t="shared" si="140"/>
        <v>#DIV/0!</v>
      </c>
      <c r="AM287" s="22" t="e">
        <f t="shared" si="141"/>
        <v>#DIV/0!</v>
      </c>
      <c r="AN287" s="22" t="e">
        <f t="shared" si="142"/>
        <v>#DIV/0!</v>
      </c>
      <c r="AO287" s="22" t="e">
        <f t="shared" si="143"/>
        <v>#DIV/0!</v>
      </c>
      <c r="AP287" s="22" t="e">
        <f t="shared" si="144"/>
        <v>#DIV/0!</v>
      </c>
    </row>
    <row r="288" spans="7:42" x14ac:dyDescent="0.25">
      <c r="G288" s="88">
        <f t="shared" si="132"/>
        <v>264</v>
      </c>
      <c r="H288" s="135"/>
      <c r="I288" s="10"/>
      <c r="J288" s="10"/>
      <c r="K288" s="10"/>
      <c r="L288" s="10"/>
      <c r="M288" s="29"/>
      <c r="N288" s="29"/>
      <c r="O288" s="29"/>
      <c r="P288" s="29"/>
      <c r="S288" s="88">
        <f t="shared" si="133"/>
        <v>264</v>
      </c>
      <c r="T288" s="192">
        <f t="shared" si="120"/>
        <v>0</v>
      </c>
      <c r="U288" s="22" t="e">
        <f t="shared" ca="1" si="121"/>
        <v>#DIV/0!</v>
      </c>
      <c r="V288" s="22" t="e">
        <f t="shared" ca="1" si="122"/>
        <v>#DIV/0!</v>
      </c>
      <c r="W288" s="22" t="e">
        <f t="shared" ca="1" si="123"/>
        <v>#DIV/0!</v>
      </c>
      <c r="X288" s="22" t="e">
        <f t="shared" ca="1" si="124"/>
        <v>#DIV/0!</v>
      </c>
      <c r="Y288" s="22" t="e">
        <f t="shared" ca="1" si="125"/>
        <v>#DIV/0!</v>
      </c>
      <c r="Z288" s="22" t="e">
        <f t="shared" ca="1" si="126"/>
        <v>#DIV/0!</v>
      </c>
      <c r="AA288" s="22" t="e">
        <f t="shared" ca="1" si="127"/>
        <v>#DIV/0!</v>
      </c>
      <c r="AB288" s="22" t="e">
        <f t="shared" ca="1" si="128"/>
        <v>#DIV/0!</v>
      </c>
      <c r="AC288" s="22" t="e">
        <f t="shared" ca="1" si="129"/>
        <v>#DIV/0!</v>
      </c>
      <c r="AD288" s="22" t="e">
        <f t="shared" ca="1" si="130"/>
        <v>#DIV/0!</v>
      </c>
      <c r="AE288" s="88">
        <f t="shared" si="134"/>
        <v>264</v>
      </c>
      <c r="AF288" s="192">
        <f t="shared" si="131"/>
        <v>0</v>
      </c>
      <c r="AG288" s="22" t="e">
        <f t="shared" si="135"/>
        <v>#DIV/0!</v>
      </c>
      <c r="AH288" s="22" t="e">
        <f t="shared" si="136"/>
        <v>#DIV/0!</v>
      </c>
      <c r="AI288" s="22" t="e">
        <f t="shared" si="137"/>
        <v>#DIV/0!</v>
      </c>
      <c r="AJ288" s="22" t="e">
        <f t="shared" si="138"/>
        <v>#DIV/0!</v>
      </c>
      <c r="AK288" s="22" t="e">
        <f t="shared" si="139"/>
        <v>#DIV/0!</v>
      </c>
      <c r="AL288" s="22" t="e">
        <f t="shared" si="140"/>
        <v>#DIV/0!</v>
      </c>
      <c r="AM288" s="22" t="e">
        <f t="shared" si="141"/>
        <v>#DIV/0!</v>
      </c>
      <c r="AN288" s="22" t="e">
        <f t="shared" si="142"/>
        <v>#DIV/0!</v>
      </c>
      <c r="AO288" s="22" t="e">
        <f t="shared" si="143"/>
        <v>#DIV/0!</v>
      </c>
      <c r="AP288" s="22" t="e">
        <f t="shared" si="144"/>
        <v>#DIV/0!</v>
      </c>
    </row>
    <row r="289" spans="7:42" x14ac:dyDescent="0.25">
      <c r="G289" s="88">
        <f t="shared" si="132"/>
        <v>265</v>
      </c>
      <c r="H289" s="135"/>
      <c r="I289" s="10"/>
      <c r="J289" s="10"/>
      <c r="K289" s="10"/>
      <c r="L289" s="10"/>
      <c r="M289" s="29"/>
      <c r="N289" s="29"/>
      <c r="O289" s="29"/>
      <c r="P289" s="29"/>
      <c r="S289" s="88">
        <f t="shared" si="133"/>
        <v>265</v>
      </c>
      <c r="T289" s="192">
        <f t="shared" si="120"/>
        <v>0</v>
      </c>
      <c r="U289" s="22" t="e">
        <f t="shared" ca="1" si="121"/>
        <v>#DIV/0!</v>
      </c>
      <c r="V289" s="22" t="e">
        <f t="shared" ca="1" si="122"/>
        <v>#DIV/0!</v>
      </c>
      <c r="W289" s="22" t="e">
        <f t="shared" ca="1" si="123"/>
        <v>#DIV/0!</v>
      </c>
      <c r="X289" s="22" t="e">
        <f t="shared" ca="1" si="124"/>
        <v>#DIV/0!</v>
      </c>
      <c r="Y289" s="22" t="e">
        <f t="shared" ca="1" si="125"/>
        <v>#DIV/0!</v>
      </c>
      <c r="Z289" s="22" t="e">
        <f t="shared" ca="1" si="126"/>
        <v>#DIV/0!</v>
      </c>
      <c r="AA289" s="22" t="e">
        <f t="shared" ca="1" si="127"/>
        <v>#DIV/0!</v>
      </c>
      <c r="AB289" s="22" t="e">
        <f t="shared" ca="1" si="128"/>
        <v>#DIV/0!</v>
      </c>
      <c r="AC289" s="22" t="e">
        <f t="shared" ca="1" si="129"/>
        <v>#DIV/0!</v>
      </c>
      <c r="AD289" s="22" t="e">
        <f t="shared" ca="1" si="130"/>
        <v>#DIV/0!</v>
      </c>
      <c r="AE289" s="88">
        <f t="shared" si="134"/>
        <v>265</v>
      </c>
      <c r="AF289" s="192">
        <f t="shared" si="131"/>
        <v>0</v>
      </c>
      <c r="AG289" s="22" t="e">
        <f t="shared" si="135"/>
        <v>#DIV/0!</v>
      </c>
      <c r="AH289" s="22" t="e">
        <f t="shared" si="136"/>
        <v>#DIV/0!</v>
      </c>
      <c r="AI289" s="22" t="e">
        <f t="shared" si="137"/>
        <v>#DIV/0!</v>
      </c>
      <c r="AJ289" s="22" t="e">
        <f t="shared" si="138"/>
        <v>#DIV/0!</v>
      </c>
      <c r="AK289" s="22" t="e">
        <f t="shared" si="139"/>
        <v>#DIV/0!</v>
      </c>
      <c r="AL289" s="22" t="e">
        <f t="shared" si="140"/>
        <v>#DIV/0!</v>
      </c>
      <c r="AM289" s="22" t="e">
        <f t="shared" si="141"/>
        <v>#DIV/0!</v>
      </c>
      <c r="AN289" s="22" t="e">
        <f t="shared" si="142"/>
        <v>#DIV/0!</v>
      </c>
      <c r="AO289" s="22" t="e">
        <f t="shared" si="143"/>
        <v>#DIV/0!</v>
      </c>
      <c r="AP289" s="22" t="e">
        <f t="shared" si="144"/>
        <v>#DIV/0!</v>
      </c>
    </row>
    <row r="290" spans="7:42" x14ac:dyDescent="0.25">
      <c r="G290" s="88">
        <f t="shared" si="132"/>
        <v>266</v>
      </c>
      <c r="H290" s="135"/>
      <c r="I290" s="10"/>
      <c r="J290" s="10"/>
      <c r="K290" s="10"/>
      <c r="L290" s="10"/>
      <c r="M290" s="29"/>
      <c r="N290" s="29"/>
      <c r="O290" s="29"/>
      <c r="P290" s="29"/>
      <c r="S290" s="88">
        <f t="shared" si="133"/>
        <v>266</v>
      </c>
      <c r="T290" s="192">
        <f t="shared" si="120"/>
        <v>0</v>
      </c>
      <c r="U290" s="22" t="e">
        <f t="shared" ca="1" si="121"/>
        <v>#DIV/0!</v>
      </c>
      <c r="V290" s="22" t="e">
        <f t="shared" ca="1" si="122"/>
        <v>#DIV/0!</v>
      </c>
      <c r="W290" s="22" t="e">
        <f t="shared" ca="1" si="123"/>
        <v>#DIV/0!</v>
      </c>
      <c r="X290" s="22" t="e">
        <f t="shared" ca="1" si="124"/>
        <v>#DIV/0!</v>
      </c>
      <c r="Y290" s="22" t="e">
        <f t="shared" ca="1" si="125"/>
        <v>#DIV/0!</v>
      </c>
      <c r="Z290" s="22" t="e">
        <f t="shared" ca="1" si="126"/>
        <v>#DIV/0!</v>
      </c>
      <c r="AA290" s="22" t="e">
        <f t="shared" ca="1" si="127"/>
        <v>#DIV/0!</v>
      </c>
      <c r="AB290" s="22" t="e">
        <f t="shared" ca="1" si="128"/>
        <v>#DIV/0!</v>
      </c>
      <c r="AC290" s="22" t="e">
        <f t="shared" ca="1" si="129"/>
        <v>#DIV/0!</v>
      </c>
      <c r="AD290" s="22" t="e">
        <f t="shared" ca="1" si="130"/>
        <v>#DIV/0!</v>
      </c>
      <c r="AE290" s="88">
        <f t="shared" si="134"/>
        <v>266</v>
      </c>
      <c r="AF290" s="192">
        <f t="shared" si="131"/>
        <v>0</v>
      </c>
      <c r="AG290" s="22" t="e">
        <f t="shared" si="135"/>
        <v>#DIV/0!</v>
      </c>
      <c r="AH290" s="22" t="e">
        <f t="shared" si="136"/>
        <v>#DIV/0!</v>
      </c>
      <c r="AI290" s="22" t="e">
        <f t="shared" si="137"/>
        <v>#DIV/0!</v>
      </c>
      <c r="AJ290" s="22" t="e">
        <f t="shared" si="138"/>
        <v>#DIV/0!</v>
      </c>
      <c r="AK290" s="22" t="e">
        <f t="shared" si="139"/>
        <v>#DIV/0!</v>
      </c>
      <c r="AL290" s="22" t="e">
        <f t="shared" si="140"/>
        <v>#DIV/0!</v>
      </c>
      <c r="AM290" s="22" t="e">
        <f t="shared" si="141"/>
        <v>#DIV/0!</v>
      </c>
      <c r="AN290" s="22" t="e">
        <f t="shared" si="142"/>
        <v>#DIV/0!</v>
      </c>
      <c r="AO290" s="22" t="e">
        <f t="shared" si="143"/>
        <v>#DIV/0!</v>
      </c>
      <c r="AP290" s="22" t="e">
        <f t="shared" si="144"/>
        <v>#DIV/0!</v>
      </c>
    </row>
    <row r="291" spans="7:42" x14ac:dyDescent="0.25">
      <c r="G291" s="88">
        <f t="shared" si="132"/>
        <v>267</v>
      </c>
      <c r="H291" s="135"/>
      <c r="I291" s="10"/>
      <c r="J291" s="10"/>
      <c r="K291" s="10"/>
      <c r="L291" s="10"/>
      <c r="M291" s="29"/>
      <c r="N291" s="29"/>
      <c r="O291" s="29"/>
      <c r="P291" s="29"/>
      <c r="S291" s="88">
        <f t="shared" si="133"/>
        <v>267</v>
      </c>
      <c r="T291" s="192">
        <f t="shared" si="120"/>
        <v>0</v>
      </c>
      <c r="U291" s="22" t="e">
        <f t="shared" ca="1" si="121"/>
        <v>#DIV/0!</v>
      </c>
      <c r="V291" s="22" t="e">
        <f t="shared" ca="1" si="122"/>
        <v>#DIV/0!</v>
      </c>
      <c r="W291" s="22" t="e">
        <f t="shared" ca="1" si="123"/>
        <v>#DIV/0!</v>
      </c>
      <c r="X291" s="22" t="e">
        <f t="shared" ca="1" si="124"/>
        <v>#DIV/0!</v>
      </c>
      <c r="Y291" s="22" t="e">
        <f t="shared" ca="1" si="125"/>
        <v>#DIV/0!</v>
      </c>
      <c r="Z291" s="22" t="e">
        <f t="shared" ca="1" si="126"/>
        <v>#DIV/0!</v>
      </c>
      <c r="AA291" s="22" t="e">
        <f t="shared" ca="1" si="127"/>
        <v>#DIV/0!</v>
      </c>
      <c r="AB291" s="22" t="e">
        <f t="shared" ca="1" si="128"/>
        <v>#DIV/0!</v>
      </c>
      <c r="AC291" s="22" t="e">
        <f t="shared" ca="1" si="129"/>
        <v>#DIV/0!</v>
      </c>
      <c r="AD291" s="22" t="e">
        <f t="shared" ca="1" si="130"/>
        <v>#DIV/0!</v>
      </c>
      <c r="AE291" s="88">
        <f t="shared" si="134"/>
        <v>267</v>
      </c>
      <c r="AF291" s="192">
        <f t="shared" si="131"/>
        <v>0</v>
      </c>
      <c r="AG291" s="22" t="e">
        <f t="shared" si="135"/>
        <v>#DIV/0!</v>
      </c>
      <c r="AH291" s="22" t="e">
        <f t="shared" si="136"/>
        <v>#DIV/0!</v>
      </c>
      <c r="AI291" s="22" t="e">
        <f t="shared" si="137"/>
        <v>#DIV/0!</v>
      </c>
      <c r="AJ291" s="22" t="e">
        <f t="shared" si="138"/>
        <v>#DIV/0!</v>
      </c>
      <c r="AK291" s="22" t="e">
        <f t="shared" si="139"/>
        <v>#DIV/0!</v>
      </c>
      <c r="AL291" s="22" t="e">
        <f t="shared" si="140"/>
        <v>#DIV/0!</v>
      </c>
      <c r="AM291" s="22" t="e">
        <f t="shared" si="141"/>
        <v>#DIV/0!</v>
      </c>
      <c r="AN291" s="22" t="e">
        <f t="shared" si="142"/>
        <v>#DIV/0!</v>
      </c>
      <c r="AO291" s="22" t="e">
        <f t="shared" si="143"/>
        <v>#DIV/0!</v>
      </c>
      <c r="AP291" s="22" t="e">
        <f t="shared" si="144"/>
        <v>#DIV/0!</v>
      </c>
    </row>
    <row r="292" spans="7:42" x14ac:dyDescent="0.25">
      <c r="G292" s="88">
        <f t="shared" si="132"/>
        <v>268</v>
      </c>
      <c r="H292" s="135"/>
      <c r="I292" s="10"/>
      <c r="J292" s="10"/>
      <c r="K292" s="10"/>
      <c r="L292" s="10"/>
      <c r="M292" s="29"/>
      <c r="N292" s="29"/>
      <c r="O292" s="29"/>
      <c r="P292" s="29"/>
      <c r="S292" s="88">
        <f t="shared" si="133"/>
        <v>268</v>
      </c>
      <c r="T292" s="192">
        <f t="shared" si="120"/>
        <v>0</v>
      </c>
      <c r="U292" s="22" t="e">
        <f t="shared" ca="1" si="121"/>
        <v>#DIV/0!</v>
      </c>
      <c r="V292" s="22" t="e">
        <f t="shared" ca="1" si="122"/>
        <v>#DIV/0!</v>
      </c>
      <c r="W292" s="22" t="e">
        <f t="shared" ca="1" si="123"/>
        <v>#DIV/0!</v>
      </c>
      <c r="X292" s="22" t="e">
        <f t="shared" ca="1" si="124"/>
        <v>#DIV/0!</v>
      </c>
      <c r="Y292" s="22" t="e">
        <f t="shared" ca="1" si="125"/>
        <v>#DIV/0!</v>
      </c>
      <c r="Z292" s="22" t="e">
        <f t="shared" ca="1" si="126"/>
        <v>#DIV/0!</v>
      </c>
      <c r="AA292" s="22" t="e">
        <f t="shared" ca="1" si="127"/>
        <v>#DIV/0!</v>
      </c>
      <c r="AB292" s="22" t="e">
        <f t="shared" ca="1" si="128"/>
        <v>#DIV/0!</v>
      </c>
      <c r="AC292" s="22" t="e">
        <f t="shared" ca="1" si="129"/>
        <v>#DIV/0!</v>
      </c>
      <c r="AD292" s="22" t="e">
        <f t="shared" ca="1" si="130"/>
        <v>#DIV/0!</v>
      </c>
      <c r="AE292" s="88">
        <f t="shared" si="134"/>
        <v>268</v>
      </c>
      <c r="AF292" s="192">
        <f t="shared" si="131"/>
        <v>0</v>
      </c>
      <c r="AG292" s="22" t="e">
        <f t="shared" si="135"/>
        <v>#DIV/0!</v>
      </c>
      <c r="AH292" s="22" t="e">
        <f t="shared" si="136"/>
        <v>#DIV/0!</v>
      </c>
      <c r="AI292" s="22" t="e">
        <f t="shared" si="137"/>
        <v>#DIV/0!</v>
      </c>
      <c r="AJ292" s="22" t="e">
        <f t="shared" si="138"/>
        <v>#DIV/0!</v>
      </c>
      <c r="AK292" s="22" t="e">
        <f t="shared" si="139"/>
        <v>#DIV/0!</v>
      </c>
      <c r="AL292" s="22" t="e">
        <f t="shared" si="140"/>
        <v>#DIV/0!</v>
      </c>
      <c r="AM292" s="22" t="e">
        <f t="shared" si="141"/>
        <v>#DIV/0!</v>
      </c>
      <c r="AN292" s="22" t="e">
        <f t="shared" si="142"/>
        <v>#DIV/0!</v>
      </c>
      <c r="AO292" s="22" t="e">
        <f t="shared" si="143"/>
        <v>#DIV/0!</v>
      </c>
      <c r="AP292" s="22" t="e">
        <f t="shared" si="144"/>
        <v>#DIV/0!</v>
      </c>
    </row>
    <row r="293" spans="7:42" x14ac:dyDescent="0.25">
      <c r="G293" s="88">
        <f t="shared" si="132"/>
        <v>269</v>
      </c>
      <c r="H293" s="135"/>
      <c r="I293" s="10"/>
      <c r="J293" s="10"/>
      <c r="K293" s="10"/>
      <c r="L293" s="10"/>
      <c r="M293" s="29"/>
      <c r="N293" s="29"/>
      <c r="O293" s="29"/>
      <c r="P293" s="29"/>
      <c r="S293" s="88">
        <f t="shared" si="133"/>
        <v>269</v>
      </c>
      <c r="T293" s="192">
        <f t="shared" si="120"/>
        <v>0</v>
      </c>
      <c r="U293" s="22" t="e">
        <f t="shared" ca="1" si="121"/>
        <v>#DIV/0!</v>
      </c>
      <c r="V293" s="22" t="e">
        <f t="shared" ca="1" si="122"/>
        <v>#DIV/0!</v>
      </c>
      <c r="W293" s="22" t="e">
        <f t="shared" ca="1" si="123"/>
        <v>#DIV/0!</v>
      </c>
      <c r="X293" s="22" t="e">
        <f t="shared" ca="1" si="124"/>
        <v>#DIV/0!</v>
      </c>
      <c r="Y293" s="22" t="e">
        <f t="shared" ca="1" si="125"/>
        <v>#DIV/0!</v>
      </c>
      <c r="Z293" s="22" t="e">
        <f t="shared" ca="1" si="126"/>
        <v>#DIV/0!</v>
      </c>
      <c r="AA293" s="22" t="e">
        <f t="shared" ca="1" si="127"/>
        <v>#DIV/0!</v>
      </c>
      <c r="AB293" s="22" t="e">
        <f t="shared" ca="1" si="128"/>
        <v>#DIV/0!</v>
      </c>
      <c r="AC293" s="22" t="e">
        <f t="shared" ca="1" si="129"/>
        <v>#DIV/0!</v>
      </c>
      <c r="AD293" s="22" t="e">
        <f t="shared" ca="1" si="130"/>
        <v>#DIV/0!</v>
      </c>
      <c r="AE293" s="88">
        <f t="shared" si="134"/>
        <v>269</v>
      </c>
      <c r="AF293" s="192">
        <f t="shared" si="131"/>
        <v>0</v>
      </c>
      <c r="AG293" s="22" t="e">
        <f t="shared" si="135"/>
        <v>#DIV/0!</v>
      </c>
      <c r="AH293" s="22" t="e">
        <f t="shared" si="136"/>
        <v>#DIV/0!</v>
      </c>
      <c r="AI293" s="22" t="e">
        <f t="shared" si="137"/>
        <v>#DIV/0!</v>
      </c>
      <c r="AJ293" s="22" t="e">
        <f t="shared" si="138"/>
        <v>#DIV/0!</v>
      </c>
      <c r="AK293" s="22" t="e">
        <f t="shared" si="139"/>
        <v>#DIV/0!</v>
      </c>
      <c r="AL293" s="22" t="e">
        <f t="shared" si="140"/>
        <v>#DIV/0!</v>
      </c>
      <c r="AM293" s="22" t="e">
        <f t="shared" si="141"/>
        <v>#DIV/0!</v>
      </c>
      <c r="AN293" s="22" t="e">
        <f t="shared" si="142"/>
        <v>#DIV/0!</v>
      </c>
      <c r="AO293" s="22" t="e">
        <f t="shared" si="143"/>
        <v>#DIV/0!</v>
      </c>
      <c r="AP293" s="22" t="e">
        <f t="shared" si="144"/>
        <v>#DIV/0!</v>
      </c>
    </row>
    <row r="294" spans="7:42" x14ac:dyDescent="0.25">
      <c r="G294" s="88">
        <f t="shared" si="132"/>
        <v>270</v>
      </c>
      <c r="H294" s="135"/>
      <c r="I294" s="10"/>
      <c r="J294" s="10"/>
      <c r="K294" s="10"/>
      <c r="L294" s="10"/>
      <c r="M294" s="29"/>
      <c r="N294" s="29"/>
      <c r="O294" s="29"/>
      <c r="P294" s="29"/>
      <c r="S294" s="88">
        <f t="shared" si="133"/>
        <v>270</v>
      </c>
      <c r="T294" s="192">
        <f t="shared" si="120"/>
        <v>0</v>
      </c>
      <c r="U294" s="22" t="e">
        <f t="shared" ca="1" si="121"/>
        <v>#DIV/0!</v>
      </c>
      <c r="V294" s="22" t="e">
        <f t="shared" ca="1" si="122"/>
        <v>#DIV/0!</v>
      </c>
      <c r="W294" s="22" t="e">
        <f t="shared" ca="1" si="123"/>
        <v>#DIV/0!</v>
      </c>
      <c r="X294" s="22" t="e">
        <f t="shared" ca="1" si="124"/>
        <v>#DIV/0!</v>
      </c>
      <c r="Y294" s="22" t="e">
        <f t="shared" ca="1" si="125"/>
        <v>#DIV/0!</v>
      </c>
      <c r="Z294" s="22" t="e">
        <f t="shared" ca="1" si="126"/>
        <v>#DIV/0!</v>
      </c>
      <c r="AA294" s="22" t="e">
        <f t="shared" ca="1" si="127"/>
        <v>#DIV/0!</v>
      </c>
      <c r="AB294" s="22" t="e">
        <f t="shared" ca="1" si="128"/>
        <v>#DIV/0!</v>
      </c>
      <c r="AC294" s="22" t="e">
        <f t="shared" ca="1" si="129"/>
        <v>#DIV/0!</v>
      </c>
      <c r="AD294" s="22" t="e">
        <f t="shared" ca="1" si="130"/>
        <v>#DIV/0!</v>
      </c>
      <c r="AE294" s="88">
        <f t="shared" si="134"/>
        <v>270</v>
      </c>
      <c r="AF294" s="192">
        <f t="shared" si="131"/>
        <v>0</v>
      </c>
      <c r="AG294" s="22" t="e">
        <f t="shared" si="135"/>
        <v>#DIV/0!</v>
      </c>
      <c r="AH294" s="22" t="e">
        <f t="shared" si="136"/>
        <v>#DIV/0!</v>
      </c>
      <c r="AI294" s="22" t="e">
        <f t="shared" si="137"/>
        <v>#DIV/0!</v>
      </c>
      <c r="AJ294" s="22" t="e">
        <f t="shared" si="138"/>
        <v>#DIV/0!</v>
      </c>
      <c r="AK294" s="22" t="e">
        <f t="shared" si="139"/>
        <v>#DIV/0!</v>
      </c>
      <c r="AL294" s="22" t="e">
        <f t="shared" si="140"/>
        <v>#DIV/0!</v>
      </c>
      <c r="AM294" s="22" t="e">
        <f t="shared" si="141"/>
        <v>#DIV/0!</v>
      </c>
      <c r="AN294" s="22" t="e">
        <f t="shared" si="142"/>
        <v>#DIV/0!</v>
      </c>
      <c r="AO294" s="22" t="e">
        <f t="shared" si="143"/>
        <v>#DIV/0!</v>
      </c>
      <c r="AP294" s="22" t="e">
        <f t="shared" si="144"/>
        <v>#DIV/0!</v>
      </c>
    </row>
    <row r="295" spans="7:42" x14ac:dyDescent="0.25">
      <c r="G295" s="88">
        <f t="shared" si="132"/>
        <v>271</v>
      </c>
      <c r="H295" s="135"/>
      <c r="I295" s="10"/>
      <c r="J295" s="10"/>
      <c r="K295" s="10"/>
      <c r="L295" s="10"/>
      <c r="M295" s="29"/>
      <c r="N295" s="29"/>
      <c r="O295" s="29"/>
      <c r="P295" s="29"/>
      <c r="S295" s="88">
        <f t="shared" si="133"/>
        <v>271</v>
      </c>
      <c r="T295" s="192">
        <f t="shared" si="120"/>
        <v>0</v>
      </c>
      <c r="U295" s="22" t="e">
        <f t="shared" ca="1" si="121"/>
        <v>#DIV/0!</v>
      </c>
      <c r="V295" s="22" t="e">
        <f t="shared" ca="1" si="122"/>
        <v>#DIV/0!</v>
      </c>
      <c r="W295" s="22" t="e">
        <f t="shared" ca="1" si="123"/>
        <v>#DIV/0!</v>
      </c>
      <c r="X295" s="22" t="e">
        <f t="shared" ca="1" si="124"/>
        <v>#DIV/0!</v>
      </c>
      <c r="Y295" s="22" t="e">
        <f t="shared" ca="1" si="125"/>
        <v>#DIV/0!</v>
      </c>
      <c r="Z295" s="22" t="e">
        <f t="shared" ca="1" si="126"/>
        <v>#DIV/0!</v>
      </c>
      <c r="AA295" s="22" t="e">
        <f t="shared" ca="1" si="127"/>
        <v>#DIV/0!</v>
      </c>
      <c r="AB295" s="22" t="e">
        <f t="shared" ca="1" si="128"/>
        <v>#DIV/0!</v>
      </c>
      <c r="AC295" s="22" t="e">
        <f t="shared" ca="1" si="129"/>
        <v>#DIV/0!</v>
      </c>
      <c r="AD295" s="22" t="e">
        <f t="shared" ca="1" si="130"/>
        <v>#DIV/0!</v>
      </c>
      <c r="AE295" s="88">
        <f t="shared" si="134"/>
        <v>271</v>
      </c>
      <c r="AF295" s="192">
        <f t="shared" si="131"/>
        <v>0</v>
      </c>
      <c r="AG295" s="22" t="e">
        <f t="shared" si="135"/>
        <v>#DIV/0!</v>
      </c>
      <c r="AH295" s="22" t="e">
        <f t="shared" si="136"/>
        <v>#DIV/0!</v>
      </c>
      <c r="AI295" s="22" t="e">
        <f t="shared" si="137"/>
        <v>#DIV/0!</v>
      </c>
      <c r="AJ295" s="22" t="e">
        <f t="shared" si="138"/>
        <v>#DIV/0!</v>
      </c>
      <c r="AK295" s="22" t="e">
        <f t="shared" si="139"/>
        <v>#DIV/0!</v>
      </c>
      <c r="AL295" s="22" t="e">
        <f t="shared" si="140"/>
        <v>#DIV/0!</v>
      </c>
      <c r="AM295" s="22" t="e">
        <f t="shared" si="141"/>
        <v>#DIV/0!</v>
      </c>
      <c r="AN295" s="22" t="e">
        <f t="shared" si="142"/>
        <v>#DIV/0!</v>
      </c>
      <c r="AO295" s="22" t="e">
        <f t="shared" si="143"/>
        <v>#DIV/0!</v>
      </c>
      <c r="AP295" s="22" t="e">
        <f t="shared" si="144"/>
        <v>#DIV/0!</v>
      </c>
    </row>
    <row r="296" spans="7:42" x14ac:dyDescent="0.25">
      <c r="G296" s="88">
        <f t="shared" si="132"/>
        <v>272</v>
      </c>
      <c r="H296" s="135"/>
      <c r="I296" s="10"/>
      <c r="J296" s="10"/>
      <c r="K296" s="10"/>
      <c r="L296" s="10"/>
      <c r="M296" s="29"/>
      <c r="N296" s="29"/>
      <c r="O296" s="29"/>
      <c r="P296" s="29"/>
      <c r="S296" s="88">
        <f t="shared" si="133"/>
        <v>272</v>
      </c>
      <c r="T296" s="192">
        <f t="shared" si="120"/>
        <v>0</v>
      </c>
      <c r="U296" s="22" t="e">
        <f t="shared" ca="1" si="121"/>
        <v>#DIV/0!</v>
      </c>
      <c r="V296" s="22" t="e">
        <f t="shared" ca="1" si="122"/>
        <v>#DIV/0!</v>
      </c>
      <c r="W296" s="22" t="e">
        <f t="shared" ca="1" si="123"/>
        <v>#DIV/0!</v>
      </c>
      <c r="X296" s="22" t="e">
        <f t="shared" ca="1" si="124"/>
        <v>#DIV/0!</v>
      </c>
      <c r="Y296" s="22" t="e">
        <f t="shared" ca="1" si="125"/>
        <v>#DIV/0!</v>
      </c>
      <c r="Z296" s="22" t="e">
        <f t="shared" ca="1" si="126"/>
        <v>#DIV/0!</v>
      </c>
      <c r="AA296" s="22" t="e">
        <f t="shared" ca="1" si="127"/>
        <v>#DIV/0!</v>
      </c>
      <c r="AB296" s="22" t="e">
        <f t="shared" ca="1" si="128"/>
        <v>#DIV/0!</v>
      </c>
      <c r="AC296" s="22" t="e">
        <f t="shared" ca="1" si="129"/>
        <v>#DIV/0!</v>
      </c>
      <c r="AD296" s="22" t="e">
        <f t="shared" ca="1" si="130"/>
        <v>#DIV/0!</v>
      </c>
      <c r="AE296" s="88">
        <f t="shared" si="134"/>
        <v>272</v>
      </c>
      <c r="AF296" s="192">
        <f t="shared" si="131"/>
        <v>0</v>
      </c>
      <c r="AG296" s="22" t="e">
        <f t="shared" si="135"/>
        <v>#DIV/0!</v>
      </c>
      <c r="AH296" s="22" t="e">
        <f t="shared" si="136"/>
        <v>#DIV/0!</v>
      </c>
      <c r="AI296" s="22" t="e">
        <f t="shared" si="137"/>
        <v>#DIV/0!</v>
      </c>
      <c r="AJ296" s="22" t="e">
        <f t="shared" si="138"/>
        <v>#DIV/0!</v>
      </c>
      <c r="AK296" s="22" t="e">
        <f t="shared" si="139"/>
        <v>#DIV/0!</v>
      </c>
      <c r="AL296" s="22" t="e">
        <f t="shared" si="140"/>
        <v>#DIV/0!</v>
      </c>
      <c r="AM296" s="22" t="e">
        <f t="shared" si="141"/>
        <v>#DIV/0!</v>
      </c>
      <c r="AN296" s="22" t="e">
        <f t="shared" si="142"/>
        <v>#DIV/0!</v>
      </c>
      <c r="AO296" s="22" t="e">
        <f t="shared" si="143"/>
        <v>#DIV/0!</v>
      </c>
      <c r="AP296" s="22" t="e">
        <f t="shared" si="144"/>
        <v>#DIV/0!</v>
      </c>
    </row>
    <row r="297" spans="7:42" x14ac:dyDescent="0.25">
      <c r="G297" s="88">
        <f t="shared" si="132"/>
        <v>273</v>
      </c>
      <c r="H297" s="135"/>
      <c r="I297" s="10"/>
      <c r="J297" s="10"/>
      <c r="K297" s="10"/>
      <c r="L297" s="10"/>
      <c r="M297" s="29"/>
      <c r="N297" s="29"/>
      <c r="O297" s="29"/>
      <c r="P297" s="29"/>
      <c r="S297" s="88">
        <f t="shared" si="133"/>
        <v>273</v>
      </c>
      <c r="T297" s="192">
        <f t="shared" si="120"/>
        <v>0</v>
      </c>
      <c r="U297" s="22" t="e">
        <f t="shared" ca="1" si="121"/>
        <v>#DIV/0!</v>
      </c>
      <c r="V297" s="22" t="e">
        <f t="shared" ca="1" si="122"/>
        <v>#DIV/0!</v>
      </c>
      <c r="W297" s="22" t="e">
        <f t="shared" ca="1" si="123"/>
        <v>#DIV/0!</v>
      </c>
      <c r="X297" s="22" t="e">
        <f t="shared" ca="1" si="124"/>
        <v>#DIV/0!</v>
      </c>
      <c r="Y297" s="22" t="e">
        <f t="shared" ca="1" si="125"/>
        <v>#DIV/0!</v>
      </c>
      <c r="Z297" s="22" t="e">
        <f t="shared" ca="1" si="126"/>
        <v>#DIV/0!</v>
      </c>
      <c r="AA297" s="22" t="e">
        <f t="shared" ca="1" si="127"/>
        <v>#DIV/0!</v>
      </c>
      <c r="AB297" s="22" t="e">
        <f t="shared" ca="1" si="128"/>
        <v>#DIV/0!</v>
      </c>
      <c r="AC297" s="22" t="e">
        <f t="shared" ca="1" si="129"/>
        <v>#DIV/0!</v>
      </c>
      <c r="AD297" s="22" t="e">
        <f t="shared" ca="1" si="130"/>
        <v>#DIV/0!</v>
      </c>
      <c r="AE297" s="88">
        <f t="shared" si="134"/>
        <v>273</v>
      </c>
      <c r="AF297" s="192">
        <f t="shared" si="131"/>
        <v>0</v>
      </c>
      <c r="AG297" s="22" t="e">
        <f t="shared" si="135"/>
        <v>#DIV/0!</v>
      </c>
      <c r="AH297" s="22" t="e">
        <f t="shared" si="136"/>
        <v>#DIV/0!</v>
      </c>
      <c r="AI297" s="22" t="e">
        <f t="shared" si="137"/>
        <v>#DIV/0!</v>
      </c>
      <c r="AJ297" s="22" t="e">
        <f t="shared" si="138"/>
        <v>#DIV/0!</v>
      </c>
      <c r="AK297" s="22" t="e">
        <f t="shared" si="139"/>
        <v>#DIV/0!</v>
      </c>
      <c r="AL297" s="22" t="e">
        <f t="shared" si="140"/>
        <v>#DIV/0!</v>
      </c>
      <c r="AM297" s="22" t="e">
        <f t="shared" si="141"/>
        <v>#DIV/0!</v>
      </c>
      <c r="AN297" s="22" t="e">
        <f t="shared" si="142"/>
        <v>#DIV/0!</v>
      </c>
      <c r="AO297" s="22" t="e">
        <f t="shared" si="143"/>
        <v>#DIV/0!</v>
      </c>
      <c r="AP297" s="22" t="e">
        <f t="shared" si="144"/>
        <v>#DIV/0!</v>
      </c>
    </row>
    <row r="298" spans="7:42" x14ac:dyDescent="0.25">
      <c r="G298" s="88">
        <f t="shared" si="132"/>
        <v>274</v>
      </c>
      <c r="H298" s="135"/>
      <c r="I298" s="10"/>
      <c r="J298" s="10"/>
      <c r="K298" s="10"/>
      <c r="L298" s="10"/>
      <c r="M298" s="29"/>
      <c r="N298" s="29"/>
      <c r="O298" s="29"/>
      <c r="P298" s="29"/>
      <c r="S298" s="88">
        <f t="shared" si="133"/>
        <v>274</v>
      </c>
      <c r="T298" s="192">
        <f t="shared" si="120"/>
        <v>0</v>
      </c>
      <c r="U298" s="22" t="e">
        <f t="shared" ca="1" si="121"/>
        <v>#DIV/0!</v>
      </c>
      <c r="V298" s="22" t="e">
        <f t="shared" ca="1" si="122"/>
        <v>#DIV/0!</v>
      </c>
      <c r="W298" s="22" t="e">
        <f t="shared" ca="1" si="123"/>
        <v>#DIV/0!</v>
      </c>
      <c r="X298" s="22" t="e">
        <f t="shared" ca="1" si="124"/>
        <v>#DIV/0!</v>
      </c>
      <c r="Y298" s="22" t="e">
        <f t="shared" ca="1" si="125"/>
        <v>#DIV/0!</v>
      </c>
      <c r="Z298" s="22" t="e">
        <f t="shared" ca="1" si="126"/>
        <v>#DIV/0!</v>
      </c>
      <c r="AA298" s="22" t="e">
        <f t="shared" ca="1" si="127"/>
        <v>#DIV/0!</v>
      </c>
      <c r="AB298" s="22" t="e">
        <f t="shared" ca="1" si="128"/>
        <v>#DIV/0!</v>
      </c>
      <c r="AC298" s="22" t="e">
        <f t="shared" ca="1" si="129"/>
        <v>#DIV/0!</v>
      </c>
      <c r="AD298" s="22" t="e">
        <f t="shared" ca="1" si="130"/>
        <v>#DIV/0!</v>
      </c>
      <c r="AE298" s="88">
        <f t="shared" si="134"/>
        <v>274</v>
      </c>
      <c r="AF298" s="192">
        <f t="shared" si="131"/>
        <v>0</v>
      </c>
      <c r="AG298" s="22" t="e">
        <f t="shared" si="135"/>
        <v>#DIV/0!</v>
      </c>
      <c r="AH298" s="22" t="e">
        <f t="shared" si="136"/>
        <v>#DIV/0!</v>
      </c>
      <c r="AI298" s="22" t="e">
        <f t="shared" si="137"/>
        <v>#DIV/0!</v>
      </c>
      <c r="AJ298" s="22" t="e">
        <f t="shared" si="138"/>
        <v>#DIV/0!</v>
      </c>
      <c r="AK298" s="22" t="e">
        <f t="shared" si="139"/>
        <v>#DIV/0!</v>
      </c>
      <c r="AL298" s="22" t="e">
        <f t="shared" si="140"/>
        <v>#DIV/0!</v>
      </c>
      <c r="AM298" s="22" t="e">
        <f t="shared" si="141"/>
        <v>#DIV/0!</v>
      </c>
      <c r="AN298" s="22" t="e">
        <f t="shared" si="142"/>
        <v>#DIV/0!</v>
      </c>
      <c r="AO298" s="22" t="e">
        <f t="shared" si="143"/>
        <v>#DIV/0!</v>
      </c>
      <c r="AP298" s="22" t="e">
        <f t="shared" si="144"/>
        <v>#DIV/0!</v>
      </c>
    </row>
    <row r="299" spans="7:42" x14ac:dyDescent="0.25">
      <c r="G299" s="88">
        <f t="shared" si="132"/>
        <v>275</v>
      </c>
      <c r="H299" s="135"/>
      <c r="I299" s="10"/>
      <c r="J299" s="10"/>
      <c r="K299" s="10"/>
      <c r="L299" s="10"/>
      <c r="M299" s="29"/>
      <c r="N299" s="29"/>
      <c r="O299" s="29"/>
      <c r="P299" s="29"/>
      <c r="S299" s="88">
        <f t="shared" si="133"/>
        <v>275</v>
      </c>
      <c r="T299" s="192">
        <f t="shared" si="120"/>
        <v>0</v>
      </c>
      <c r="U299" s="22" t="e">
        <f t="shared" ca="1" si="121"/>
        <v>#DIV/0!</v>
      </c>
      <c r="V299" s="22" t="e">
        <f t="shared" ca="1" si="122"/>
        <v>#DIV/0!</v>
      </c>
      <c r="W299" s="22" t="e">
        <f t="shared" ca="1" si="123"/>
        <v>#DIV/0!</v>
      </c>
      <c r="X299" s="22" t="e">
        <f t="shared" ca="1" si="124"/>
        <v>#DIV/0!</v>
      </c>
      <c r="Y299" s="22" t="e">
        <f t="shared" ca="1" si="125"/>
        <v>#DIV/0!</v>
      </c>
      <c r="Z299" s="22" t="e">
        <f t="shared" ca="1" si="126"/>
        <v>#DIV/0!</v>
      </c>
      <c r="AA299" s="22" t="e">
        <f t="shared" ca="1" si="127"/>
        <v>#DIV/0!</v>
      </c>
      <c r="AB299" s="22" t="e">
        <f t="shared" ca="1" si="128"/>
        <v>#DIV/0!</v>
      </c>
      <c r="AC299" s="22" t="e">
        <f t="shared" ca="1" si="129"/>
        <v>#DIV/0!</v>
      </c>
      <c r="AD299" s="22" t="e">
        <f t="shared" ca="1" si="130"/>
        <v>#DIV/0!</v>
      </c>
      <c r="AE299" s="88">
        <f t="shared" si="134"/>
        <v>275</v>
      </c>
      <c r="AF299" s="192">
        <f t="shared" si="131"/>
        <v>0</v>
      </c>
      <c r="AG299" s="22" t="e">
        <f t="shared" si="135"/>
        <v>#DIV/0!</v>
      </c>
      <c r="AH299" s="22" t="e">
        <f t="shared" si="136"/>
        <v>#DIV/0!</v>
      </c>
      <c r="AI299" s="22" t="e">
        <f t="shared" si="137"/>
        <v>#DIV/0!</v>
      </c>
      <c r="AJ299" s="22" t="e">
        <f t="shared" si="138"/>
        <v>#DIV/0!</v>
      </c>
      <c r="AK299" s="22" t="e">
        <f t="shared" si="139"/>
        <v>#DIV/0!</v>
      </c>
      <c r="AL299" s="22" t="e">
        <f t="shared" si="140"/>
        <v>#DIV/0!</v>
      </c>
      <c r="AM299" s="22" t="e">
        <f t="shared" si="141"/>
        <v>#DIV/0!</v>
      </c>
      <c r="AN299" s="22" t="e">
        <f t="shared" si="142"/>
        <v>#DIV/0!</v>
      </c>
      <c r="AO299" s="22" t="e">
        <f t="shared" si="143"/>
        <v>#DIV/0!</v>
      </c>
      <c r="AP299" s="22" t="e">
        <f t="shared" si="144"/>
        <v>#DIV/0!</v>
      </c>
    </row>
    <row r="300" spans="7:42" x14ac:dyDescent="0.25">
      <c r="G300" s="88">
        <f t="shared" si="132"/>
        <v>276</v>
      </c>
      <c r="H300" s="135"/>
      <c r="I300" s="10"/>
      <c r="J300" s="10"/>
      <c r="K300" s="10"/>
      <c r="L300" s="10"/>
      <c r="M300" s="29"/>
      <c r="N300" s="29"/>
      <c r="O300" s="29"/>
      <c r="P300" s="29"/>
      <c r="S300" s="88">
        <f t="shared" si="133"/>
        <v>276</v>
      </c>
      <c r="T300" s="192">
        <f t="shared" si="120"/>
        <v>0</v>
      </c>
      <c r="U300" s="22" t="e">
        <f t="shared" ca="1" si="121"/>
        <v>#DIV/0!</v>
      </c>
      <c r="V300" s="22" t="e">
        <f t="shared" ca="1" si="122"/>
        <v>#DIV/0!</v>
      </c>
      <c r="W300" s="22" t="e">
        <f t="shared" ca="1" si="123"/>
        <v>#DIV/0!</v>
      </c>
      <c r="X300" s="22" t="e">
        <f t="shared" ca="1" si="124"/>
        <v>#DIV/0!</v>
      </c>
      <c r="Y300" s="22" t="e">
        <f t="shared" ca="1" si="125"/>
        <v>#DIV/0!</v>
      </c>
      <c r="Z300" s="22" t="e">
        <f t="shared" ca="1" si="126"/>
        <v>#DIV/0!</v>
      </c>
      <c r="AA300" s="22" t="e">
        <f t="shared" ca="1" si="127"/>
        <v>#DIV/0!</v>
      </c>
      <c r="AB300" s="22" t="e">
        <f t="shared" ca="1" si="128"/>
        <v>#DIV/0!</v>
      </c>
      <c r="AC300" s="22" t="e">
        <f t="shared" ca="1" si="129"/>
        <v>#DIV/0!</v>
      </c>
      <c r="AD300" s="22" t="e">
        <f t="shared" ca="1" si="130"/>
        <v>#DIV/0!</v>
      </c>
      <c r="AE300" s="88">
        <f t="shared" si="134"/>
        <v>276</v>
      </c>
      <c r="AF300" s="192">
        <f t="shared" si="131"/>
        <v>0</v>
      </c>
      <c r="AG300" s="22" t="e">
        <f t="shared" si="135"/>
        <v>#DIV/0!</v>
      </c>
      <c r="AH300" s="22" t="e">
        <f t="shared" si="136"/>
        <v>#DIV/0!</v>
      </c>
      <c r="AI300" s="22" t="e">
        <f t="shared" si="137"/>
        <v>#DIV/0!</v>
      </c>
      <c r="AJ300" s="22" t="e">
        <f t="shared" si="138"/>
        <v>#DIV/0!</v>
      </c>
      <c r="AK300" s="22" t="e">
        <f t="shared" si="139"/>
        <v>#DIV/0!</v>
      </c>
      <c r="AL300" s="22" t="e">
        <f t="shared" si="140"/>
        <v>#DIV/0!</v>
      </c>
      <c r="AM300" s="22" t="e">
        <f t="shared" si="141"/>
        <v>#DIV/0!</v>
      </c>
      <c r="AN300" s="22" t="e">
        <f t="shared" si="142"/>
        <v>#DIV/0!</v>
      </c>
      <c r="AO300" s="22" t="e">
        <f t="shared" si="143"/>
        <v>#DIV/0!</v>
      </c>
      <c r="AP300" s="22" t="e">
        <f t="shared" si="144"/>
        <v>#DIV/0!</v>
      </c>
    </row>
    <row r="301" spans="7:42" x14ac:dyDescent="0.25">
      <c r="G301" s="88">
        <f t="shared" si="132"/>
        <v>277</v>
      </c>
      <c r="H301" s="135"/>
      <c r="I301" s="10"/>
      <c r="J301" s="10"/>
      <c r="K301" s="10"/>
      <c r="L301" s="10"/>
      <c r="M301" s="29"/>
      <c r="N301" s="29"/>
      <c r="O301" s="29"/>
      <c r="P301" s="29"/>
      <c r="S301" s="88">
        <f t="shared" si="133"/>
        <v>277</v>
      </c>
      <c r="T301" s="192">
        <f t="shared" si="120"/>
        <v>0</v>
      </c>
      <c r="U301" s="22" t="e">
        <f t="shared" ca="1" si="121"/>
        <v>#DIV/0!</v>
      </c>
      <c r="V301" s="22" t="e">
        <f t="shared" ca="1" si="122"/>
        <v>#DIV/0!</v>
      </c>
      <c r="W301" s="22" t="e">
        <f t="shared" ca="1" si="123"/>
        <v>#DIV/0!</v>
      </c>
      <c r="X301" s="22" t="e">
        <f t="shared" ca="1" si="124"/>
        <v>#DIV/0!</v>
      </c>
      <c r="Y301" s="22" t="e">
        <f t="shared" ca="1" si="125"/>
        <v>#DIV/0!</v>
      </c>
      <c r="Z301" s="22" t="e">
        <f t="shared" ca="1" si="126"/>
        <v>#DIV/0!</v>
      </c>
      <c r="AA301" s="22" t="e">
        <f t="shared" ca="1" si="127"/>
        <v>#DIV/0!</v>
      </c>
      <c r="AB301" s="22" t="e">
        <f t="shared" ca="1" si="128"/>
        <v>#DIV/0!</v>
      </c>
      <c r="AC301" s="22" t="e">
        <f t="shared" ca="1" si="129"/>
        <v>#DIV/0!</v>
      </c>
      <c r="AD301" s="22" t="e">
        <f t="shared" ca="1" si="130"/>
        <v>#DIV/0!</v>
      </c>
      <c r="AE301" s="88">
        <f t="shared" si="134"/>
        <v>277</v>
      </c>
      <c r="AF301" s="192">
        <f t="shared" si="131"/>
        <v>0</v>
      </c>
      <c r="AG301" s="22" t="e">
        <f t="shared" si="135"/>
        <v>#DIV/0!</v>
      </c>
      <c r="AH301" s="22" t="e">
        <f t="shared" si="136"/>
        <v>#DIV/0!</v>
      </c>
      <c r="AI301" s="22" t="e">
        <f t="shared" si="137"/>
        <v>#DIV/0!</v>
      </c>
      <c r="AJ301" s="22" t="e">
        <f t="shared" si="138"/>
        <v>#DIV/0!</v>
      </c>
      <c r="AK301" s="22" t="e">
        <f t="shared" si="139"/>
        <v>#DIV/0!</v>
      </c>
      <c r="AL301" s="22" t="e">
        <f t="shared" si="140"/>
        <v>#DIV/0!</v>
      </c>
      <c r="AM301" s="22" t="e">
        <f t="shared" si="141"/>
        <v>#DIV/0!</v>
      </c>
      <c r="AN301" s="22" t="e">
        <f t="shared" si="142"/>
        <v>#DIV/0!</v>
      </c>
      <c r="AO301" s="22" t="e">
        <f t="shared" si="143"/>
        <v>#DIV/0!</v>
      </c>
      <c r="AP301" s="22" t="e">
        <f t="shared" si="144"/>
        <v>#DIV/0!</v>
      </c>
    </row>
    <row r="302" spans="7:42" x14ac:dyDescent="0.25">
      <c r="G302" s="88">
        <f t="shared" si="132"/>
        <v>278</v>
      </c>
      <c r="H302" s="135"/>
      <c r="I302" s="10"/>
      <c r="J302" s="10"/>
      <c r="K302" s="10"/>
      <c r="L302" s="10"/>
      <c r="M302" s="29"/>
      <c r="N302" s="29"/>
      <c r="O302" s="29"/>
      <c r="P302" s="29"/>
      <c r="S302" s="88">
        <f t="shared" si="133"/>
        <v>278</v>
      </c>
      <c r="T302" s="192">
        <f t="shared" si="120"/>
        <v>0</v>
      </c>
      <c r="U302" s="22" t="e">
        <f t="shared" ca="1" si="121"/>
        <v>#DIV/0!</v>
      </c>
      <c r="V302" s="22" t="e">
        <f t="shared" ca="1" si="122"/>
        <v>#DIV/0!</v>
      </c>
      <c r="W302" s="22" t="e">
        <f t="shared" ca="1" si="123"/>
        <v>#DIV/0!</v>
      </c>
      <c r="X302" s="22" t="e">
        <f t="shared" ca="1" si="124"/>
        <v>#DIV/0!</v>
      </c>
      <c r="Y302" s="22" t="e">
        <f t="shared" ca="1" si="125"/>
        <v>#DIV/0!</v>
      </c>
      <c r="Z302" s="22" t="e">
        <f t="shared" ca="1" si="126"/>
        <v>#DIV/0!</v>
      </c>
      <c r="AA302" s="22" t="e">
        <f t="shared" ca="1" si="127"/>
        <v>#DIV/0!</v>
      </c>
      <c r="AB302" s="22" t="e">
        <f t="shared" ca="1" si="128"/>
        <v>#DIV/0!</v>
      </c>
      <c r="AC302" s="22" t="e">
        <f t="shared" ca="1" si="129"/>
        <v>#DIV/0!</v>
      </c>
      <c r="AD302" s="22" t="e">
        <f t="shared" ca="1" si="130"/>
        <v>#DIV/0!</v>
      </c>
      <c r="AE302" s="88">
        <f t="shared" si="134"/>
        <v>278</v>
      </c>
      <c r="AF302" s="192">
        <f t="shared" si="131"/>
        <v>0</v>
      </c>
      <c r="AG302" s="22" t="e">
        <f t="shared" si="135"/>
        <v>#DIV/0!</v>
      </c>
      <c r="AH302" s="22" t="e">
        <f t="shared" si="136"/>
        <v>#DIV/0!</v>
      </c>
      <c r="AI302" s="22" t="e">
        <f t="shared" si="137"/>
        <v>#DIV/0!</v>
      </c>
      <c r="AJ302" s="22" t="e">
        <f t="shared" si="138"/>
        <v>#DIV/0!</v>
      </c>
      <c r="AK302" s="22" t="e">
        <f t="shared" si="139"/>
        <v>#DIV/0!</v>
      </c>
      <c r="AL302" s="22" t="e">
        <f t="shared" si="140"/>
        <v>#DIV/0!</v>
      </c>
      <c r="AM302" s="22" t="e">
        <f t="shared" si="141"/>
        <v>#DIV/0!</v>
      </c>
      <c r="AN302" s="22" t="e">
        <f t="shared" si="142"/>
        <v>#DIV/0!</v>
      </c>
      <c r="AO302" s="22" t="e">
        <f t="shared" si="143"/>
        <v>#DIV/0!</v>
      </c>
      <c r="AP302" s="22" t="e">
        <f t="shared" si="144"/>
        <v>#DIV/0!</v>
      </c>
    </row>
    <row r="303" spans="7:42" x14ac:dyDescent="0.25">
      <c r="G303" s="88">
        <f t="shared" si="132"/>
        <v>279</v>
      </c>
      <c r="H303" s="135"/>
      <c r="I303" s="10"/>
      <c r="J303" s="10"/>
      <c r="K303" s="10"/>
      <c r="L303" s="10"/>
      <c r="M303" s="29"/>
      <c r="N303" s="29"/>
      <c r="O303" s="29"/>
      <c r="P303" s="29"/>
      <c r="S303" s="88">
        <f t="shared" si="133"/>
        <v>279</v>
      </c>
      <c r="T303" s="192">
        <f t="shared" si="120"/>
        <v>0</v>
      </c>
      <c r="U303" s="22" t="e">
        <f t="shared" ca="1" si="121"/>
        <v>#DIV/0!</v>
      </c>
      <c r="V303" s="22" t="e">
        <f t="shared" ca="1" si="122"/>
        <v>#DIV/0!</v>
      </c>
      <c r="W303" s="22" t="e">
        <f t="shared" ca="1" si="123"/>
        <v>#DIV/0!</v>
      </c>
      <c r="X303" s="22" t="e">
        <f t="shared" ca="1" si="124"/>
        <v>#DIV/0!</v>
      </c>
      <c r="Y303" s="22" t="e">
        <f t="shared" ca="1" si="125"/>
        <v>#DIV/0!</v>
      </c>
      <c r="Z303" s="22" t="e">
        <f t="shared" ca="1" si="126"/>
        <v>#DIV/0!</v>
      </c>
      <c r="AA303" s="22" t="e">
        <f t="shared" ca="1" si="127"/>
        <v>#DIV/0!</v>
      </c>
      <c r="AB303" s="22" t="e">
        <f t="shared" ca="1" si="128"/>
        <v>#DIV/0!</v>
      </c>
      <c r="AC303" s="22" t="e">
        <f t="shared" ca="1" si="129"/>
        <v>#DIV/0!</v>
      </c>
      <c r="AD303" s="22" t="e">
        <f t="shared" ca="1" si="130"/>
        <v>#DIV/0!</v>
      </c>
      <c r="AE303" s="88">
        <f t="shared" si="134"/>
        <v>279</v>
      </c>
      <c r="AF303" s="192">
        <f t="shared" si="131"/>
        <v>0</v>
      </c>
      <c r="AG303" s="22" t="e">
        <f t="shared" si="135"/>
        <v>#DIV/0!</v>
      </c>
      <c r="AH303" s="22" t="e">
        <f t="shared" si="136"/>
        <v>#DIV/0!</v>
      </c>
      <c r="AI303" s="22" t="e">
        <f t="shared" si="137"/>
        <v>#DIV/0!</v>
      </c>
      <c r="AJ303" s="22" t="e">
        <f t="shared" si="138"/>
        <v>#DIV/0!</v>
      </c>
      <c r="AK303" s="22" t="e">
        <f t="shared" si="139"/>
        <v>#DIV/0!</v>
      </c>
      <c r="AL303" s="22" t="e">
        <f t="shared" si="140"/>
        <v>#DIV/0!</v>
      </c>
      <c r="AM303" s="22" t="e">
        <f t="shared" si="141"/>
        <v>#DIV/0!</v>
      </c>
      <c r="AN303" s="22" t="e">
        <f t="shared" si="142"/>
        <v>#DIV/0!</v>
      </c>
      <c r="AO303" s="22" t="e">
        <f t="shared" si="143"/>
        <v>#DIV/0!</v>
      </c>
      <c r="AP303" s="22" t="e">
        <f t="shared" si="144"/>
        <v>#DIV/0!</v>
      </c>
    </row>
    <row r="304" spans="7:42" x14ac:dyDescent="0.25">
      <c r="G304" s="88">
        <f t="shared" si="132"/>
        <v>280</v>
      </c>
      <c r="H304" s="135"/>
      <c r="I304" s="10"/>
      <c r="J304" s="10"/>
      <c r="K304" s="10"/>
      <c r="L304" s="10"/>
      <c r="M304" s="29"/>
      <c r="N304" s="29"/>
      <c r="O304" s="29"/>
      <c r="P304" s="29"/>
      <c r="S304" s="88">
        <f t="shared" si="133"/>
        <v>280</v>
      </c>
      <c r="T304" s="192">
        <f t="shared" si="120"/>
        <v>0</v>
      </c>
      <c r="U304" s="22" t="e">
        <f t="shared" ca="1" si="121"/>
        <v>#DIV/0!</v>
      </c>
      <c r="V304" s="22" t="e">
        <f t="shared" ca="1" si="122"/>
        <v>#DIV/0!</v>
      </c>
      <c r="W304" s="22" t="e">
        <f t="shared" ca="1" si="123"/>
        <v>#DIV/0!</v>
      </c>
      <c r="X304" s="22" t="e">
        <f t="shared" ca="1" si="124"/>
        <v>#DIV/0!</v>
      </c>
      <c r="Y304" s="22" t="e">
        <f t="shared" ca="1" si="125"/>
        <v>#DIV/0!</v>
      </c>
      <c r="Z304" s="22" t="e">
        <f t="shared" ca="1" si="126"/>
        <v>#DIV/0!</v>
      </c>
      <c r="AA304" s="22" t="e">
        <f t="shared" ca="1" si="127"/>
        <v>#DIV/0!</v>
      </c>
      <c r="AB304" s="22" t="e">
        <f t="shared" ca="1" si="128"/>
        <v>#DIV/0!</v>
      </c>
      <c r="AC304" s="22" t="e">
        <f t="shared" ca="1" si="129"/>
        <v>#DIV/0!</v>
      </c>
      <c r="AD304" s="22" t="e">
        <f t="shared" ca="1" si="130"/>
        <v>#DIV/0!</v>
      </c>
      <c r="AE304" s="88">
        <f t="shared" si="134"/>
        <v>280</v>
      </c>
      <c r="AF304" s="192">
        <f t="shared" si="131"/>
        <v>0</v>
      </c>
      <c r="AG304" s="22" t="e">
        <f t="shared" si="135"/>
        <v>#DIV/0!</v>
      </c>
      <c r="AH304" s="22" t="e">
        <f t="shared" si="136"/>
        <v>#DIV/0!</v>
      </c>
      <c r="AI304" s="22" t="e">
        <f t="shared" si="137"/>
        <v>#DIV/0!</v>
      </c>
      <c r="AJ304" s="22" t="e">
        <f t="shared" si="138"/>
        <v>#DIV/0!</v>
      </c>
      <c r="AK304" s="22" t="e">
        <f t="shared" si="139"/>
        <v>#DIV/0!</v>
      </c>
      <c r="AL304" s="22" t="e">
        <f t="shared" si="140"/>
        <v>#DIV/0!</v>
      </c>
      <c r="AM304" s="22" t="e">
        <f t="shared" si="141"/>
        <v>#DIV/0!</v>
      </c>
      <c r="AN304" s="22" t="e">
        <f t="shared" si="142"/>
        <v>#DIV/0!</v>
      </c>
      <c r="AO304" s="22" t="e">
        <f t="shared" si="143"/>
        <v>#DIV/0!</v>
      </c>
      <c r="AP304" s="22" t="e">
        <f t="shared" si="144"/>
        <v>#DIV/0!</v>
      </c>
    </row>
    <row r="305" spans="7:42" x14ac:dyDescent="0.25">
      <c r="G305" s="88">
        <f t="shared" si="132"/>
        <v>281</v>
      </c>
      <c r="H305" s="135"/>
      <c r="I305" s="10"/>
      <c r="J305" s="10"/>
      <c r="K305" s="10"/>
      <c r="L305" s="10"/>
      <c r="M305" s="29"/>
      <c r="N305" s="29"/>
      <c r="O305" s="29"/>
      <c r="P305" s="29"/>
      <c r="S305" s="88">
        <f t="shared" si="133"/>
        <v>281</v>
      </c>
      <c r="T305" s="192">
        <f t="shared" si="120"/>
        <v>0</v>
      </c>
      <c r="U305" s="22" t="e">
        <f t="shared" ca="1" si="121"/>
        <v>#DIV/0!</v>
      </c>
      <c r="V305" s="22" t="e">
        <f t="shared" ca="1" si="122"/>
        <v>#DIV/0!</v>
      </c>
      <c r="W305" s="22" t="e">
        <f t="shared" ca="1" si="123"/>
        <v>#DIV/0!</v>
      </c>
      <c r="X305" s="22" t="e">
        <f t="shared" ca="1" si="124"/>
        <v>#DIV/0!</v>
      </c>
      <c r="Y305" s="22" t="e">
        <f t="shared" ca="1" si="125"/>
        <v>#DIV/0!</v>
      </c>
      <c r="Z305" s="22" t="e">
        <f t="shared" ca="1" si="126"/>
        <v>#DIV/0!</v>
      </c>
      <c r="AA305" s="22" t="e">
        <f t="shared" ca="1" si="127"/>
        <v>#DIV/0!</v>
      </c>
      <c r="AB305" s="22" t="e">
        <f t="shared" ca="1" si="128"/>
        <v>#DIV/0!</v>
      </c>
      <c r="AC305" s="22" t="e">
        <f t="shared" ca="1" si="129"/>
        <v>#DIV/0!</v>
      </c>
      <c r="AD305" s="22" t="e">
        <f t="shared" ca="1" si="130"/>
        <v>#DIV/0!</v>
      </c>
      <c r="AE305" s="88">
        <f t="shared" si="134"/>
        <v>281</v>
      </c>
      <c r="AF305" s="192">
        <f t="shared" si="131"/>
        <v>0</v>
      </c>
      <c r="AG305" s="22" t="e">
        <f t="shared" si="135"/>
        <v>#DIV/0!</v>
      </c>
      <c r="AH305" s="22" t="e">
        <f t="shared" si="136"/>
        <v>#DIV/0!</v>
      </c>
      <c r="AI305" s="22" t="e">
        <f t="shared" si="137"/>
        <v>#DIV/0!</v>
      </c>
      <c r="AJ305" s="22" t="e">
        <f t="shared" si="138"/>
        <v>#DIV/0!</v>
      </c>
      <c r="AK305" s="22" t="e">
        <f t="shared" si="139"/>
        <v>#DIV/0!</v>
      </c>
      <c r="AL305" s="22" t="e">
        <f t="shared" si="140"/>
        <v>#DIV/0!</v>
      </c>
      <c r="AM305" s="22" t="e">
        <f t="shared" si="141"/>
        <v>#DIV/0!</v>
      </c>
      <c r="AN305" s="22" t="e">
        <f t="shared" si="142"/>
        <v>#DIV/0!</v>
      </c>
      <c r="AO305" s="22" t="e">
        <f t="shared" si="143"/>
        <v>#DIV/0!</v>
      </c>
      <c r="AP305" s="22" t="e">
        <f t="shared" si="144"/>
        <v>#DIV/0!</v>
      </c>
    </row>
    <row r="306" spans="7:42" x14ac:dyDescent="0.25">
      <c r="G306" s="88">
        <f t="shared" si="132"/>
        <v>282</v>
      </c>
      <c r="H306" s="135"/>
      <c r="I306" s="10"/>
      <c r="J306" s="10"/>
      <c r="K306" s="10"/>
      <c r="L306" s="10"/>
      <c r="M306" s="29"/>
      <c r="N306" s="29"/>
      <c r="O306" s="29"/>
      <c r="P306" s="29"/>
      <c r="S306" s="88">
        <f t="shared" si="133"/>
        <v>282</v>
      </c>
      <c r="T306" s="192">
        <f t="shared" si="120"/>
        <v>0</v>
      </c>
      <c r="U306" s="22" t="e">
        <f t="shared" ca="1" si="121"/>
        <v>#DIV/0!</v>
      </c>
      <c r="V306" s="22" t="e">
        <f t="shared" ca="1" si="122"/>
        <v>#DIV/0!</v>
      </c>
      <c r="W306" s="22" t="e">
        <f t="shared" ca="1" si="123"/>
        <v>#DIV/0!</v>
      </c>
      <c r="X306" s="22" t="e">
        <f t="shared" ca="1" si="124"/>
        <v>#DIV/0!</v>
      </c>
      <c r="Y306" s="22" t="e">
        <f t="shared" ca="1" si="125"/>
        <v>#DIV/0!</v>
      </c>
      <c r="Z306" s="22" t="e">
        <f t="shared" ca="1" si="126"/>
        <v>#DIV/0!</v>
      </c>
      <c r="AA306" s="22" t="e">
        <f t="shared" ca="1" si="127"/>
        <v>#DIV/0!</v>
      </c>
      <c r="AB306" s="22" t="e">
        <f t="shared" ca="1" si="128"/>
        <v>#DIV/0!</v>
      </c>
      <c r="AC306" s="22" t="e">
        <f t="shared" ca="1" si="129"/>
        <v>#DIV/0!</v>
      </c>
      <c r="AD306" s="22" t="e">
        <f t="shared" ca="1" si="130"/>
        <v>#DIV/0!</v>
      </c>
      <c r="AE306" s="88">
        <f t="shared" si="134"/>
        <v>282</v>
      </c>
      <c r="AF306" s="192">
        <f t="shared" si="131"/>
        <v>0</v>
      </c>
      <c r="AG306" s="22" t="e">
        <f t="shared" si="135"/>
        <v>#DIV/0!</v>
      </c>
      <c r="AH306" s="22" t="e">
        <f t="shared" si="136"/>
        <v>#DIV/0!</v>
      </c>
      <c r="AI306" s="22" t="e">
        <f t="shared" si="137"/>
        <v>#DIV/0!</v>
      </c>
      <c r="AJ306" s="22" t="e">
        <f t="shared" si="138"/>
        <v>#DIV/0!</v>
      </c>
      <c r="AK306" s="22" t="e">
        <f t="shared" si="139"/>
        <v>#DIV/0!</v>
      </c>
      <c r="AL306" s="22" t="e">
        <f t="shared" si="140"/>
        <v>#DIV/0!</v>
      </c>
      <c r="AM306" s="22" t="e">
        <f t="shared" si="141"/>
        <v>#DIV/0!</v>
      </c>
      <c r="AN306" s="22" t="e">
        <f t="shared" si="142"/>
        <v>#DIV/0!</v>
      </c>
      <c r="AO306" s="22" t="e">
        <f t="shared" si="143"/>
        <v>#DIV/0!</v>
      </c>
      <c r="AP306" s="22" t="e">
        <f t="shared" si="144"/>
        <v>#DIV/0!</v>
      </c>
    </row>
    <row r="307" spans="7:42" x14ac:dyDescent="0.25">
      <c r="G307" s="88">
        <f t="shared" si="132"/>
        <v>283</v>
      </c>
      <c r="H307" s="135"/>
      <c r="I307" s="10"/>
      <c r="J307" s="10"/>
      <c r="K307" s="10"/>
      <c r="L307" s="10"/>
      <c r="M307" s="29"/>
      <c r="N307" s="29"/>
      <c r="O307" s="29"/>
      <c r="P307" s="29"/>
      <c r="S307" s="88">
        <f t="shared" si="133"/>
        <v>283</v>
      </c>
      <c r="T307" s="192">
        <f t="shared" si="120"/>
        <v>0</v>
      </c>
      <c r="U307" s="22" t="e">
        <f t="shared" ca="1" si="121"/>
        <v>#DIV/0!</v>
      </c>
      <c r="V307" s="22" t="e">
        <f t="shared" ca="1" si="122"/>
        <v>#DIV/0!</v>
      </c>
      <c r="W307" s="22" t="e">
        <f t="shared" ca="1" si="123"/>
        <v>#DIV/0!</v>
      </c>
      <c r="X307" s="22" t="e">
        <f t="shared" ca="1" si="124"/>
        <v>#DIV/0!</v>
      </c>
      <c r="Y307" s="22" t="e">
        <f t="shared" ca="1" si="125"/>
        <v>#DIV/0!</v>
      </c>
      <c r="Z307" s="22" t="e">
        <f t="shared" ca="1" si="126"/>
        <v>#DIV/0!</v>
      </c>
      <c r="AA307" s="22" t="e">
        <f t="shared" ca="1" si="127"/>
        <v>#DIV/0!</v>
      </c>
      <c r="AB307" s="22" t="e">
        <f t="shared" ca="1" si="128"/>
        <v>#DIV/0!</v>
      </c>
      <c r="AC307" s="22" t="e">
        <f t="shared" ca="1" si="129"/>
        <v>#DIV/0!</v>
      </c>
      <c r="AD307" s="22" t="e">
        <f t="shared" ca="1" si="130"/>
        <v>#DIV/0!</v>
      </c>
      <c r="AE307" s="88">
        <f t="shared" si="134"/>
        <v>283</v>
      </c>
      <c r="AF307" s="192">
        <f t="shared" si="131"/>
        <v>0</v>
      </c>
      <c r="AG307" s="22" t="e">
        <f t="shared" si="135"/>
        <v>#DIV/0!</v>
      </c>
      <c r="AH307" s="22" t="e">
        <f t="shared" si="136"/>
        <v>#DIV/0!</v>
      </c>
      <c r="AI307" s="22" t="e">
        <f t="shared" si="137"/>
        <v>#DIV/0!</v>
      </c>
      <c r="AJ307" s="22" t="e">
        <f t="shared" si="138"/>
        <v>#DIV/0!</v>
      </c>
      <c r="AK307" s="22" t="e">
        <f t="shared" si="139"/>
        <v>#DIV/0!</v>
      </c>
      <c r="AL307" s="22" t="e">
        <f t="shared" si="140"/>
        <v>#DIV/0!</v>
      </c>
      <c r="AM307" s="22" t="e">
        <f t="shared" si="141"/>
        <v>#DIV/0!</v>
      </c>
      <c r="AN307" s="22" t="e">
        <f t="shared" si="142"/>
        <v>#DIV/0!</v>
      </c>
      <c r="AO307" s="22" t="e">
        <f t="shared" si="143"/>
        <v>#DIV/0!</v>
      </c>
      <c r="AP307" s="22" t="e">
        <f t="shared" si="144"/>
        <v>#DIV/0!</v>
      </c>
    </row>
    <row r="308" spans="7:42" x14ac:dyDescent="0.25">
      <c r="G308" s="88">
        <f t="shared" si="132"/>
        <v>284</v>
      </c>
      <c r="H308" s="135"/>
      <c r="I308" s="10"/>
      <c r="J308" s="10"/>
      <c r="K308" s="10"/>
      <c r="L308" s="10"/>
      <c r="M308" s="29"/>
      <c r="N308" s="29"/>
      <c r="O308" s="29"/>
      <c r="P308" s="29"/>
      <c r="S308" s="88">
        <f t="shared" si="133"/>
        <v>284</v>
      </c>
      <c r="T308" s="192">
        <f t="shared" si="120"/>
        <v>0</v>
      </c>
      <c r="U308" s="22" t="e">
        <f t="shared" ca="1" si="121"/>
        <v>#DIV/0!</v>
      </c>
      <c r="V308" s="22" t="e">
        <f t="shared" ca="1" si="122"/>
        <v>#DIV/0!</v>
      </c>
      <c r="W308" s="22" t="e">
        <f t="shared" ca="1" si="123"/>
        <v>#DIV/0!</v>
      </c>
      <c r="X308" s="22" t="e">
        <f t="shared" ca="1" si="124"/>
        <v>#DIV/0!</v>
      </c>
      <c r="Y308" s="22" t="e">
        <f t="shared" ca="1" si="125"/>
        <v>#DIV/0!</v>
      </c>
      <c r="Z308" s="22" t="e">
        <f t="shared" ca="1" si="126"/>
        <v>#DIV/0!</v>
      </c>
      <c r="AA308" s="22" t="e">
        <f t="shared" ca="1" si="127"/>
        <v>#DIV/0!</v>
      </c>
      <c r="AB308" s="22" t="e">
        <f t="shared" ca="1" si="128"/>
        <v>#DIV/0!</v>
      </c>
      <c r="AC308" s="22" t="e">
        <f t="shared" ca="1" si="129"/>
        <v>#DIV/0!</v>
      </c>
      <c r="AD308" s="22" t="e">
        <f t="shared" ca="1" si="130"/>
        <v>#DIV/0!</v>
      </c>
      <c r="AE308" s="88">
        <f t="shared" si="134"/>
        <v>284</v>
      </c>
      <c r="AF308" s="192">
        <f t="shared" si="131"/>
        <v>0</v>
      </c>
      <c r="AG308" s="22" t="e">
        <f t="shared" si="135"/>
        <v>#DIV/0!</v>
      </c>
      <c r="AH308" s="22" t="e">
        <f t="shared" si="136"/>
        <v>#DIV/0!</v>
      </c>
      <c r="AI308" s="22" t="e">
        <f t="shared" si="137"/>
        <v>#DIV/0!</v>
      </c>
      <c r="AJ308" s="22" t="e">
        <f t="shared" si="138"/>
        <v>#DIV/0!</v>
      </c>
      <c r="AK308" s="22" t="e">
        <f t="shared" si="139"/>
        <v>#DIV/0!</v>
      </c>
      <c r="AL308" s="22" t="e">
        <f t="shared" si="140"/>
        <v>#DIV/0!</v>
      </c>
      <c r="AM308" s="22" t="e">
        <f t="shared" si="141"/>
        <v>#DIV/0!</v>
      </c>
      <c r="AN308" s="22" t="e">
        <f t="shared" si="142"/>
        <v>#DIV/0!</v>
      </c>
      <c r="AO308" s="22" t="e">
        <f t="shared" si="143"/>
        <v>#DIV/0!</v>
      </c>
      <c r="AP308" s="22" t="e">
        <f t="shared" si="144"/>
        <v>#DIV/0!</v>
      </c>
    </row>
    <row r="309" spans="7:42" x14ac:dyDescent="0.25">
      <c r="G309" s="88">
        <f t="shared" si="132"/>
        <v>285</v>
      </c>
      <c r="H309" s="135"/>
      <c r="I309" s="10"/>
      <c r="J309" s="10"/>
      <c r="K309" s="10"/>
      <c r="L309" s="10"/>
      <c r="M309" s="29"/>
      <c r="N309" s="29"/>
      <c r="O309" s="29"/>
      <c r="P309" s="29"/>
      <c r="S309" s="88">
        <f t="shared" si="133"/>
        <v>285</v>
      </c>
      <c r="T309" s="192">
        <f t="shared" si="120"/>
        <v>0</v>
      </c>
      <c r="U309" s="22" t="e">
        <f t="shared" ca="1" si="121"/>
        <v>#DIV/0!</v>
      </c>
      <c r="V309" s="22" t="e">
        <f t="shared" ca="1" si="122"/>
        <v>#DIV/0!</v>
      </c>
      <c r="W309" s="22" t="e">
        <f t="shared" ca="1" si="123"/>
        <v>#DIV/0!</v>
      </c>
      <c r="X309" s="22" t="e">
        <f t="shared" ca="1" si="124"/>
        <v>#DIV/0!</v>
      </c>
      <c r="Y309" s="22" t="e">
        <f t="shared" ca="1" si="125"/>
        <v>#DIV/0!</v>
      </c>
      <c r="Z309" s="22" t="e">
        <f t="shared" ca="1" si="126"/>
        <v>#DIV/0!</v>
      </c>
      <c r="AA309" s="22" t="e">
        <f t="shared" ca="1" si="127"/>
        <v>#DIV/0!</v>
      </c>
      <c r="AB309" s="22" t="e">
        <f t="shared" ca="1" si="128"/>
        <v>#DIV/0!</v>
      </c>
      <c r="AC309" s="22" t="e">
        <f t="shared" ca="1" si="129"/>
        <v>#DIV/0!</v>
      </c>
      <c r="AD309" s="22" t="e">
        <f t="shared" ca="1" si="130"/>
        <v>#DIV/0!</v>
      </c>
      <c r="AE309" s="88">
        <f t="shared" si="134"/>
        <v>285</v>
      </c>
      <c r="AF309" s="192">
        <f t="shared" si="131"/>
        <v>0</v>
      </c>
      <c r="AG309" s="22" t="e">
        <f t="shared" si="135"/>
        <v>#DIV/0!</v>
      </c>
      <c r="AH309" s="22" t="e">
        <f t="shared" si="136"/>
        <v>#DIV/0!</v>
      </c>
      <c r="AI309" s="22" t="e">
        <f t="shared" si="137"/>
        <v>#DIV/0!</v>
      </c>
      <c r="AJ309" s="22" t="e">
        <f t="shared" si="138"/>
        <v>#DIV/0!</v>
      </c>
      <c r="AK309" s="22" t="e">
        <f t="shared" si="139"/>
        <v>#DIV/0!</v>
      </c>
      <c r="AL309" s="22" t="e">
        <f t="shared" si="140"/>
        <v>#DIV/0!</v>
      </c>
      <c r="AM309" s="22" t="e">
        <f t="shared" si="141"/>
        <v>#DIV/0!</v>
      </c>
      <c r="AN309" s="22" t="e">
        <f t="shared" si="142"/>
        <v>#DIV/0!</v>
      </c>
      <c r="AO309" s="22" t="e">
        <f t="shared" si="143"/>
        <v>#DIV/0!</v>
      </c>
      <c r="AP309" s="22" t="e">
        <f t="shared" si="144"/>
        <v>#DIV/0!</v>
      </c>
    </row>
    <row r="310" spans="7:42" x14ac:dyDescent="0.25">
      <c r="G310" s="88">
        <f t="shared" si="132"/>
        <v>286</v>
      </c>
      <c r="H310" s="135"/>
      <c r="I310" s="10"/>
      <c r="J310" s="10"/>
      <c r="K310" s="10"/>
      <c r="L310" s="10"/>
      <c r="M310" s="29"/>
      <c r="N310" s="29"/>
      <c r="O310" s="29"/>
      <c r="P310" s="29"/>
      <c r="S310" s="88">
        <f t="shared" si="133"/>
        <v>286</v>
      </c>
      <c r="T310" s="192">
        <f t="shared" si="120"/>
        <v>0</v>
      </c>
      <c r="U310" s="22" t="e">
        <f t="shared" ca="1" si="121"/>
        <v>#DIV/0!</v>
      </c>
      <c r="V310" s="22" t="e">
        <f t="shared" ca="1" si="122"/>
        <v>#DIV/0!</v>
      </c>
      <c r="W310" s="22" t="e">
        <f t="shared" ca="1" si="123"/>
        <v>#DIV/0!</v>
      </c>
      <c r="X310" s="22" t="e">
        <f t="shared" ca="1" si="124"/>
        <v>#DIV/0!</v>
      </c>
      <c r="Y310" s="22" t="e">
        <f t="shared" ca="1" si="125"/>
        <v>#DIV/0!</v>
      </c>
      <c r="Z310" s="22" t="e">
        <f t="shared" ca="1" si="126"/>
        <v>#DIV/0!</v>
      </c>
      <c r="AA310" s="22" t="e">
        <f t="shared" ca="1" si="127"/>
        <v>#DIV/0!</v>
      </c>
      <c r="AB310" s="22" t="e">
        <f t="shared" ca="1" si="128"/>
        <v>#DIV/0!</v>
      </c>
      <c r="AC310" s="22" t="e">
        <f t="shared" ca="1" si="129"/>
        <v>#DIV/0!</v>
      </c>
      <c r="AD310" s="22" t="e">
        <f t="shared" ca="1" si="130"/>
        <v>#DIV/0!</v>
      </c>
      <c r="AE310" s="88">
        <f t="shared" si="134"/>
        <v>286</v>
      </c>
      <c r="AF310" s="192">
        <f t="shared" si="131"/>
        <v>0</v>
      </c>
      <c r="AG310" s="22" t="e">
        <f t="shared" si="135"/>
        <v>#DIV/0!</v>
      </c>
      <c r="AH310" s="22" t="e">
        <f t="shared" si="136"/>
        <v>#DIV/0!</v>
      </c>
      <c r="AI310" s="22" t="e">
        <f t="shared" si="137"/>
        <v>#DIV/0!</v>
      </c>
      <c r="AJ310" s="22" t="e">
        <f t="shared" si="138"/>
        <v>#DIV/0!</v>
      </c>
      <c r="AK310" s="22" t="e">
        <f t="shared" si="139"/>
        <v>#DIV/0!</v>
      </c>
      <c r="AL310" s="22" t="e">
        <f t="shared" si="140"/>
        <v>#DIV/0!</v>
      </c>
      <c r="AM310" s="22" t="e">
        <f t="shared" si="141"/>
        <v>#DIV/0!</v>
      </c>
      <c r="AN310" s="22" t="e">
        <f t="shared" si="142"/>
        <v>#DIV/0!</v>
      </c>
      <c r="AO310" s="22" t="e">
        <f t="shared" si="143"/>
        <v>#DIV/0!</v>
      </c>
      <c r="AP310" s="22" t="e">
        <f t="shared" si="144"/>
        <v>#DIV/0!</v>
      </c>
    </row>
    <row r="311" spans="7:42" x14ac:dyDescent="0.25">
      <c r="G311" s="88">
        <f t="shared" si="132"/>
        <v>287</v>
      </c>
      <c r="H311" s="135"/>
      <c r="I311" s="10"/>
      <c r="J311" s="10"/>
      <c r="K311" s="10"/>
      <c r="L311" s="10"/>
      <c r="M311" s="29"/>
      <c r="N311" s="29"/>
      <c r="O311" s="29"/>
      <c r="P311" s="29"/>
      <c r="S311" s="88">
        <f t="shared" si="133"/>
        <v>287</v>
      </c>
      <c r="T311" s="192">
        <f t="shared" si="120"/>
        <v>0</v>
      </c>
      <c r="U311" s="22" t="e">
        <f t="shared" ca="1" si="121"/>
        <v>#DIV/0!</v>
      </c>
      <c r="V311" s="22" t="e">
        <f t="shared" ca="1" si="122"/>
        <v>#DIV/0!</v>
      </c>
      <c r="W311" s="22" t="e">
        <f t="shared" ca="1" si="123"/>
        <v>#DIV/0!</v>
      </c>
      <c r="X311" s="22" t="e">
        <f t="shared" ca="1" si="124"/>
        <v>#DIV/0!</v>
      </c>
      <c r="Y311" s="22" t="e">
        <f t="shared" ca="1" si="125"/>
        <v>#DIV/0!</v>
      </c>
      <c r="Z311" s="22" t="e">
        <f t="shared" ca="1" si="126"/>
        <v>#DIV/0!</v>
      </c>
      <c r="AA311" s="22" t="e">
        <f t="shared" ca="1" si="127"/>
        <v>#DIV/0!</v>
      </c>
      <c r="AB311" s="22" t="e">
        <f t="shared" ca="1" si="128"/>
        <v>#DIV/0!</v>
      </c>
      <c r="AC311" s="22" t="e">
        <f t="shared" ca="1" si="129"/>
        <v>#DIV/0!</v>
      </c>
      <c r="AD311" s="22" t="e">
        <f t="shared" ca="1" si="130"/>
        <v>#DIV/0!</v>
      </c>
      <c r="AE311" s="88">
        <f t="shared" si="134"/>
        <v>287</v>
      </c>
      <c r="AF311" s="192">
        <f t="shared" si="131"/>
        <v>0</v>
      </c>
      <c r="AG311" s="22" t="e">
        <f t="shared" si="135"/>
        <v>#DIV/0!</v>
      </c>
      <c r="AH311" s="22" t="e">
        <f t="shared" si="136"/>
        <v>#DIV/0!</v>
      </c>
      <c r="AI311" s="22" t="e">
        <f t="shared" si="137"/>
        <v>#DIV/0!</v>
      </c>
      <c r="AJ311" s="22" t="e">
        <f t="shared" si="138"/>
        <v>#DIV/0!</v>
      </c>
      <c r="AK311" s="22" t="e">
        <f t="shared" si="139"/>
        <v>#DIV/0!</v>
      </c>
      <c r="AL311" s="22" t="e">
        <f t="shared" si="140"/>
        <v>#DIV/0!</v>
      </c>
      <c r="AM311" s="22" t="e">
        <f t="shared" si="141"/>
        <v>#DIV/0!</v>
      </c>
      <c r="AN311" s="22" t="e">
        <f t="shared" si="142"/>
        <v>#DIV/0!</v>
      </c>
      <c r="AO311" s="22" t="e">
        <f t="shared" si="143"/>
        <v>#DIV/0!</v>
      </c>
      <c r="AP311" s="22" t="e">
        <f t="shared" si="144"/>
        <v>#DIV/0!</v>
      </c>
    </row>
    <row r="312" spans="7:42" x14ac:dyDescent="0.25">
      <c r="G312" s="88">
        <f t="shared" si="132"/>
        <v>288</v>
      </c>
      <c r="H312" s="135"/>
      <c r="I312" s="10"/>
      <c r="J312" s="10"/>
      <c r="K312" s="10"/>
      <c r="L312" s="10"/>
      <c r="M312" s="29"/>
      <c r="N312" s="29"/>
      <c r="O312" s="29"/>
      <c r="P312" s="29"/>
      <c r="S312" s="88">
        <f t="shared" si="133"/>
        <v>288</v>
      </c>
      <c r="T312" s="192">
        <f t="shared" si="120"/>
        <v>0</v>
      </c>
      <c r="U312" s="22" t="e">
        <f t="shared" ca="1" si="121"/>
        <v>#DIV/0!</v>
      </c>
      <c r="V312" s="22" t="e">
        <f t="shared" ca="1" si="122"/>
        <v>#DIV/0!</v>
      </c>
      <c r="W312" s="22" t="e">
        <f t="shared" ca="1" si="123"/>
        <v>#DIV/0!</v>
      </c>
      <c r="X312" s="22" t="e">
        <f t="shared" ca="1" si="124"/>
        <v>#DIV/0!</v>
      </c>
      <c r="Y312" s="22" t="e">
        <f t="shared" ca="1" si="125"/>
        <v>#DIV/0!</v>
      </c>
      <c r="Z312" s="22" t="e">
        <f t="shared" ca="1" si="126"/>
        <v>#DIV/0!</v>
      </c>
      <c r="AA312" s="22" t="e">
        <f t="shared" ca="1" si="127"/>
        <v>#DIV/0!</v>
      </c>
      <c r="AB312" s="22" t="e">
        <f t="shared" ca="1" si="128"/>
        <v>#DIV/0!</v>
      </c>
      <c r="AC312" s="22" t="e">
        <f t="shared" ca="1" si="129"/>
        <v>#DIV/0!</v>
      </c>
      <c r="AD312" s="22" t="e">
        <f t="shared" ca="1" si="130"/>
        <v>#DIV/0!</v>
      </c>
      <c r="AE312" s="88">
        <f t="shared" si="134"/>
        <v>288</v>
      </c>
      <c r="AF312" s="192">
        <f t="shared" si="131"/>
        <v>0</v>
      </c>
      <c r="AG312" s="22" t="e">
        <f t="shared" si="135"/>
        <v>#DIV/0!</v>
      </c>
      <c r="AH312" s="22" t="e">
        <f t="shared" si="136"/>
        <v>#DIV/0!</v>
      </c>
      <c r="AI312" s="22" t="e">
        <f t="shared" si="137"/>
        <v>#DIV/0!</v>
      </c>
      <c r="AJ312" s="22" t="e">
        <f t="shared" si="138"/>
        <v>#DIV/0!</v>
      </c>
      <c r="AK312" s="22" t="e">
        <f t="shared" si="139"/>
        <v>#DIV/0!</v>
      </c>
      <c r="AL312" s="22" t="e">
        <f t="shared" si="140"/>
        <v>#DIV/0!</v>
      </c>
      <c r="AM312" s="22" t="e">
        <f t="shared" si="141"/>
        <v>#DIV/0!</v>
      </c>
      <c r="AN312" s="22" t="e">
        <f t="shared" si="142"/>
        <v>#DIV/0!</v>
      </c>
      <c r="AO312" s="22" t="e">
        <f t="shared" si="143"/>
        <v>#DIV/0!</v>
      </c>
      <c r="AP312" s="22" t="e">
        <f t="shared" si="144"/>
        <v>#DIV/0!</v>
      </c>
    </row>
    <row r="313" spans="7:42" x14ac:dyDescent="0.25">
      <c r="G313" s="88">
        <f t="shared" si="132"/>
        <v>289</v>
      </c>
      <c r="H313" s="135"/>
      <c r="I313" s="10"/>
      <c r="J313" s="10"/>
      <c r="K313" s="10"/>
      <c r="L313" s="10"/>
      <c r="M313" s="29"/>
      <c r="N313" s="29"/>
      <c r="O313" s="29"/>
      <c r="P313" s="29"/>
      <c r="S313" s="88">
        <f t="shared" si="133"/>
        <v>289</v>
      </c>
      <c r="T313" s="192">
        <f t="shared" si="120"/>
        <v>0</v>
      </c>
      <c r="U313" s="22" t="e">
        <f t="shared" ca="1" si="121"/>
        <v>#DIV/0!</v>
      </c>
      <c r="V313" s="22" t="e">
        <f t="shared" ca="1" si="122"/>
        <v>#DIV/0!</v>
      </c>
      <c r="W313" s="22" t="e">
        <f t="shared" ca="1" si="123"/>
        <v>#DIV/0!</v>
      </c>
      <c r="X313" s="22" t="e">
        <f t="shared" ca="1" si="124"/>
        <v>#DIV/0!</v>
      </c>
      <c r="Y313" s="22" t="e">
        <f t="shared" ca="1" si="125"/>
        <v>#DIV/0!</v>
      </c>
      <c r="Z313" s="22" t="e">
        <f t="shared" ca="1" si="126"/>
        <v>#DIV/0!</v>
      </c>
      <c r="AA313" s="22" t="e">
        <f t="shared" ca="1" si="127"/>
        <v>#DIV/0!</v>
      </c>
      <c r="AB313" s="22" t="e">
        <f t="shared" ca="1" si="128"/>
        <v>#DIV/0!</v>
      </c>
      <c r="AC313" s="22" t="e">
        <f t="shared" ca="1" si="129"/>
        <v>#DIV/0!</v>
      </c>
      <c r="AD313" s="22" t="e">
        <f t="shared" ca="1" si="130"/>
        <v>#DIV/0!</v>
      </c>
      <c r="AE313" s="88">
        <f t="shared" si="134"/>
        <v>289</v>
      </c>
      <c r="AF313" s="192">
        <f t="shared" si="131"/>
        <v>0</v>
      </c>
      <c r="AG313" s="22" t="e">
        <f t="shared" si="135"/>
        <v>#DIV/0!</v>
      </c>
      <c r="AH313" s="22" t="e">
        <f t="shared" si="136"/>
        <v>#DIV/0!</v>
      </c>
      <c r="AI313" s="22" t="e">
        <f t="shared" si="137"/>
        <v>#DIV/0!</v>
      </c>
      <c r="AJ313" s="22" t="e">
        <f t="shared" si="138"/>
        <v>#DIV/0!</v>
      </c>
      <c r="AK313" s="22" t="e">
        <f t="shared" si="139"/>
        <v>#DIV/0!</v>
      </c>
      <c r="AL313" s="22" t="e">
        <f t="shared" si="140"/>
        <v>#DIV/0!</v>
      </c>
      <c r="AM313" s="22" t="e">
        <f t="shared" si="141"/>
        <v>#DIV/0!</v>
      </c>
      <c r="AN313" s="22" t="e">
        <f t="shared" si="142"/>
        <v>#DIV/0!</v>
      </c>
      <c r="AO313" s="22" t="e">
        <f t="shared" si="143"/>
        <v>#DIV/0!</v>
      </c>
      <c r="AP313" s="22" t="e">
        <f t="shared" si="144"/>
        <v>#DIV/0!</v>
      </c>
    </row>
    <row r="314" spans="7:42" x14ac:dyDescent="0.25">
      <c r="G314" s="88">
        <f t="shared" si="132"/>
        <v>290</v>
      </c>
      <c r="H314" s="135"/>
      <c r="I314" s="10"/>
      <c r="J314" s="10"/>
      <c r="K314" s="10"/>
      <c r="L314" s="10"/>
      <c r="M314" s="29"/>
      <c r="N314" s="29"/>
      <c r="O314" s="29"/>
      <c r="P314" s="29"/>
      <c r="S314" s="88">
        <f t="shared" si="133"/>
        <v>290</v>
      </c>
      <c r="T314" s="192">
        <f t="shared" si="120"/>
        <v>0</v>
      </c>
      <c r="U314" s="22" t="e">
        <f t="shared" ca="1" si="121"/>
        <v>#DIV/0!</v>
      </c>
      <c r="V314" s="22" t="e">
        <f t="shared" ca="1" si="122"/>
        <v>#DIV/0!</v>
      </c>
      <c r="W314" s="22" t="e">
        <f t="shared" ca="1" si="123"/>
        <v>#DIV/0!</v>
      </c>
      <c r="X314" s="22" t="e">
        <f t="shared" ca="1" si="124"/>
        <v>#DIV/0!</v>
      </c>
      <c r="Y314" s="22" t="e">
        <f t="shared" ca="1" si="125"/>
        <v>#DIV/0!</v>
      </c>
      <c r="Z314" s="22" t="e">
        <f t="shared" ca="1" si="126"/>
        <v>#DIV/0!</v>
      </c>
      <c r="AA314" s="22" t="e">
        <f t="shared" ca="1" si="127"/>
        <v>#DIV/0!</v>
      </c>
      <c r="AB314" s="22" t="e">
        <f t="shared" ca="1" si="128"/>
        <v>#DIV/0!</v>
      </c>
      <c r="AC314" s="22" t="e">
        <f t="shared" ca="1" si="129"/>
        <v>#DIV/0!</v>
      </c>
      <c r="AD314" s="22" t="e">
        <f t="shared" ca="1" si="130"/>
        <v>#DIV/0!</v>
      </c>
      <c r="AE314" s="88">
        <f t="shared" si="134"/>
        <v>290</v>
      </c>
      <c r="AF314" s="192">
        <f t="shared" si="131"/>
        <v>0</v>
      </c>
      <c r="AG314" s="22" t="e">
        <f t="shared" si="135"/>
        <v>#DIV/0!</v>
      </c>
      <c r="AH314" s="22" t="e">
        <f t="shared" si="136"/>
        <v>#DIV/0!</v>
      </c>
      <c r="AI314" s="22" t="e">
        <f t="shared" si="137"/>
        <v>#DIV/0!</v>
      </c>
      <c r="AJ314" s="22" t="e">
        <f t="shared" si="138"/>
        <v>#DIV/0!</v>
      </c>
      <c r="AK314" s="22" t="e">
        <f t="shared" si="139"/>
        <v>#DIV/0!</v>
      </c>
      <c r="AL314" s="22" t="e">
        <f t="shared" si="140"/>
        <v>#DIV/0!</v>
      </c>
      <c r="AM314" s="22" t="e">
        <f t="shared" si="141"/>
        <v>#DIV/0!</v>
      </c>
      <c r="AN314" s="22" t="e">
        <f t="shared" si="142"/>
        <v>#DIV/0!</v>
      </c>
      <c r="AO314" s="22" t="e">
        <f t="shared" si="143"/>
        <v>#DIV/0!</v>
      </c>
      <c r="AP314" s="22" t="e">
        <f t="shared" si="144"/>
        <v>#DIV/0!</v>
      </c>
    </row>
    <row r="315" spans="7:42" x14ac:dyDescent="0.25">
      <c r="G315" s="88">
        <f t="shared" si="132"/>
        <v>291</v>
      </c>
      <c r="H315" s="135"/>
      <c r="I315" s="10"/>
      <c r="J315" s="10"/>
      <c r="K315" s="10"/>
      <c r="L315" s="10"/>
      <c r="M315" s="29"/>
      <c r="N315" s="29"/>
      <c r="O315" s="29"/>
      <c r="P315" s="29"/>
      <c r="S315" s="88">
        <f t="shared" si="133"/>
        <v>291</v>
      </c>
      <c r="T315" s="192">
        <f t="shared" si="120"/>
        <v>0</v>
      </c>
      <c r="U315" s="22" t="e">
        <f t="shared" ca="1" si="121"/>
        <v>#DIV/0!</v>
      </c>
      <c r="V315" s="22" t="e">
        <f t="shared" ca="1" si="122"/>
        <v>#DIV/0!</v>
      </c>
      <c r="W315" s="22" t="e">
        <f t="shared" ca="1" si="123"/>
        <v>#DIV/0!</v>
      </c>
      <c r="X315" s="22" t="e">
        <f t="shared" ca="1" si="124"/>
        <v>#DIV/0!</v>
      </c>
      <c r="Y315" s="22" t="e">
        <f t="shared" ca="1" si="125"/>
        <v>#DIV/0!</v>
      </c>
      <c r="Z315" s="22" t="e">
        <f t="shared" ca="1" si="126"/>
        <v>#DIV/0!</v>
      </c>
      <c r="AA315" s="22" t="e">
        <f t="shared" ca="1" si="127"/>
        <v>#DIV/0!</v>
      </c>
      <c r="AB315" s="22" t="e">
        <f t="shared" ca="1" si="128"/>
        <v>#DIV/0!</v>
      </c>
      <c r="AC315" s="22" t="e">
        <f t="shared" ca="1" si="129"/>
        <v>#DIV/0!</v>
      </c>
      <c r="AD315" s="22" t="e">
        <f t="shared" ca="1" si="130"/>
        <v>#DIV/0!</v>
      </c>
      <c r="AE315" s="88">
        <f t="shared" si="134"/>
        <v>291</v>
      </c>
      <c r="AF315" s="192">
        <f t="shared" si="131"/>
        <v>0</v>
      </c>
      <c r="AG315" s="22" t="e">
        <f t="shared" si="135"/>
        <v>#DIV/0!</v>
      </c>
      <c r="AH315" s="22" t="e">
        <f t="shared" si="136"/>
        <v>#DIV/0!</v>
      </c>
      <c r="AI315" s="22" t="e">
        <f t="shared" si="137"/>
        <v>#DIV/0!</v>
      </c>
      <c r="AJ315" s="22" t="e">
        <f t="shared" si="138"/>
        <v>#DIV/0!</v>
      </c>
      <c r="AK315" s="22" t="e">
        <f t="shared" si="139"/>
        <v>#DIV/0!</v>
      </c>
      <c r="AL315" s="22" t="e">
        <f t="shared" si="140"/>
        <v>#DIV/0!</v>
      </c>
      <c r="AM315" s="22" t="e">
        <f t="shared" si="141"/>
        <v>#DIV/0!</v>
      </c>
      <c r="AN315" s="22" t="e">
        <f t="shared" si="142"/>
        <v>#DIV/0!</v>
      </c>
      <c r="AO315" s="22" t="e">
        <f t="shared" si="143"/>
        <v>#DIV/0!</v>
      </c>
      <c r="AP315" s="22" t="e">
        <f t="shared" si="144"/>
        <v>#DIV/0!</v>
      </c>
    </row>
    <row r="316" spans="7:42" x14ac:dyDescent="0.25">
      <c r="G316" s="88">
        <f t="shared" si="132"/>
        <v>292</v>
      </c>
      <c r="H316" s="135"/>
      <c r="I316" s="10"/>
      <c r="J316" s="10"/>
      <c r="K316" s="10"/>
      <c r="L316" s="10"/>
      <c r="M316" s="29"/>
      <c r="N316" s="29"/>
      <c r="O316" s="29"/>
      <c r="P316" s="29"/>
      <c r="S316" s="88">
        <f t="shared" si="133"/>
        <v>292</v>
      </c>
      <c r="T316" s="192">
        <f t="shared" si="120"/>
        <v>0</v>
      </c>
      <c r="U316" s="22" t="e">
        <f t="shared" ca="1" si="121"/>
        <v>#DIV/0!</v>
      </c>
      <c r="V316" s="22" t="e">
        <f t="shared" ca="1" si="122"/>
        <v>#DIV/0!</v>
      </c>
      <c r="W316" s="22" t="e">
        <f t="shared" ca="1" si="123"/>
        <v>#DIV/0!</v>
      </c>
      <c r="X316" s="22" t="e">
        <f t="shared" ca="1" si="124"/>
        <v>#DIV/0!</v>
      </c>
      <c r="Y316" s="22" t="e">
        <f t="shared" ca="1" si="125"/>
        <v>#DIV/0!</v>
      </c>
      <c r="Z316" s="22" t="e">
        <f t="shared" ca="1" si="126"/>
        <v>#DIV/0!</v>
      </c>
      <c r="AA316" s="22" t="e">
        <f t="shared" ca="1" si="127"/>
        <v>#DIV/0!</v>
      </c>
      <c r="AB316" s="22" t="e">
        <f t="shared" ca="1" si="128"/>
        <v>#DIV/0!</v>
      </c>
      <c r="AC316" s="22" t="e">
        <f t="shared" ca="1" si="129"/>
        <v>#DIV/0!</v>
      </c>
      <c r="AD316" s="22" t="e">
        <f t="shared" ca="1" si="130"/>
        <v>#DIV/0!</v>
      </c>
      <c r="AE316" s="88">
        <f t="shared" si="134"/>
        <v>292</v>
      </c>
      <c r="AF316" s="192">
        <f t="shared" si="131"/>
        <v>0</v>
      </c>
      <c r="AG316" s="22" t="e">
        <f t="shared" si="135"/>
        <v>#DIV/0!</v>
      </c>
      <c r="AH316" s="22" t="e">
        <f t="shared" si="136"/>
        <v>#DIV/0!</v>
      </c>
      <c r="AI316" s="22" t="e">
        <f t="shared" si="137"/>
        <v>#DIV/0!</v>
      </c>
      <c r="AJ316" s="22" t="e">
        <f t="shared" si="138"/>
        <v>#DIV/0!</v>
      </c>
      <c r="AK316" s="22" t="e">
        <f t="shared" si="139"/>
        <v>#DIV/0!</v>
      </c>
      <c r="AL316" s="22" t="e">
        <f t="shared" si="140"/>
        <v>#DIV/0!</v>
      </c>
      <c r="AM316" s="22" t="e">
        <f t="shared" si="141"/>
        <v>#DIV/0!</v>
      </c>
      <c r="AN316" s="22" t="e">
        <f t="shared" si="142"/>
        <v>#DIV/0!</v>
      </c>
      <c r="AO316" s="22" t="e">
        <f t="shared" si="143"/>
        <v>#DIV/0!</v>
      </c>
      <c r="AP316" s="22" t="e">
        <f t="shared" si="144"/>
        <v>#DIV/0!</v>
      </c>
    </row>
    <row r="317" spans="7:42" x14ac:dyDescent="0.25">
      <c r="G317" s="88">
        <f t="shared" si="132"/>
        <v>293</v>
      </c>
      <c r="H317" s="135"/>
      <c r="I317" s="10"/>
      <c r="J317" s="10"/>
      <c r="K317" s="10"/>
      <c r="L317" s="10"/>
      <c r="M317" s="29"/>
      <c r="N317" s="29"/>
      <c r="O317" s="29"/>
      <c r="P317" s="29"/>
      <c r="S317" s="88">
        <f t="shared" si="133"/>
        <v>293</v>
      </c>
      <c r="T317" s="192">
        <f t="shared" si="120"/>
        <v>0</v>
      </c>
      <c r="U317" s="22" t="e">
        <f t="shared" ca="1" si="121"/>
        <v>#DIV/0!</v>
      </c>
      <c r="V317" s="22" t="e">
        <f t="shared" ca="1" si="122"/>
        <v>#DIV/0!</v>
      </c>
      <c r="W317" s="22" t="e">
        <f t="shared" ca="1" si="123"/>
        <v>#DIV/0!</v>
      </c>
      <c r="X317" s="22" t="e">
        <f t="shared" ca="1" si="124"/>
        <v>#DIV/0!</v>
      </c>
      <c r="Y317" s="22" t="e">
        <f t="shared" ca="1" si="125"/>
        <v>#DIV/0!</v>
      </c>
      <c r="Z317" s="22" t="e">
        <f t="shared" ca="1" si="126"/>
        <v>#DIV/0!</v>
      </c>
      <c r="AA317" s="22" t="e">
        <f t="shared" ca="1" si="127"/>
        <v>#DIV/0!</v>
      </c>
      <c r="AB317" s="22" t="e">
        <f t="shared" ca="1" si="128"/>
        <v>#DIV/0!</v>
      </c>
      <c r="AC317" s="22" t="e">
        <f t="shared" ca="1" si="129"/>
        <v>#DIV/0!</v>
      </c>
      <c r="AD317" s="22" t="e">
        <f t="shared" ca="1" si="130"/>
        <v>#DIV/0!</v>
      </c>
      <c r="AE317" s="88">
        <f t="shared" si="134"/>
        <v>293</v>
      </c>
      <c r="AF317" s="192">
        <f t="shared" si="131"/>
        <v>0</v>
      </c>
      <c r="AG317" s="22" t="e">
        <f t="shared" si="135"/>
        <v>#DIV/0!</v>
      </c>
      <c r="AH317" s="22" t="e">
        <f t="shared" si="136"/>
        <v>#DIV/0!</v>
      </c>
      <c r="AI317" s="22" t="e">
        <f t="shared" si="137"/>
        <v>#DIV/0!</v>
      </c>
      <c r="AJ317" s="22" t="e">
        <f t="shared" si="138"/>
        <v>#DIV/0!</v>
      </c>
      <c r="AK317" s="22" t="e">
        <f t="shared" si="139"/>
        <v>#DIV/0!</v>
      </c>
      <c r="AL317" s="22" t="e">
        <f t="shared" si="140"/>
        <v>#DIV/0!</v>
      </c>
      <c r="AM317" s="22" t="e">
        <f t="shared" si="141"/>
        <v>#DIV/0!</v>
      </c>
      <c r="AN317" s="22" t="e">
        <f t="shared" si="142"/>
        <v>#DIV/0!</v>
      </c>
      <c r="AO317" s="22" t="e">
        <f t="shared" si="143"/>
        <v>#DIV/0!</v>
      </c>
      <c r="AP317" s="22" t="e">
        <f t="shared" si="144"/>
        <v>#DIV/0!</v>
      </c>
    </row>
    <row r="318" spans="7:42" x14ac:dyDescent="0.25">
      <c r="G318" s="88">
        <f t="shared" si="132"/>
        <v>294</v>
      </c>
      <c r="H318" s="135"/>
      <c r="I318" s="10"/>
      <c r="J318" s="10"/>
      <c r="K318" s="10"/>
      <c r="L318" s="10"/>
      <c r="M318" s="29"/>
      <c r="N318" s="29"/>
      <c r="O318" s="29"/>
      <c r="P318" s="29"/>
      <c r="S318" s="88">
        <f t="shared" si="133"/>
        <v>294</v>
      </c>
      <c r="T318" s="192">
        <f t="shared" si="120"/>
        <v>0</v>
      </c>
      <c r="U318" s="22" t="e">
        <f t="shared" ca="1" si="121"/>
        <v>#DIV/0!</v>
      </c>
      <c r="V318" s="22" t="e">
        <f t="shared" ca="1" si="122"/>
        <v>#DIV/0!</v>
      </c>
      <c r="W318" s="22" t="e">
        <f t="shared" ca="1" si="123"/>
        <v>#DIV/0!</v>
      </c>
      <c r="X318" s="22" t="e">
        <f t="shared" ca="1" si="124"/>
        <v>#DIV/0!</v>
      </c>
      <c r="Y318" s="22" t="e">
        <f t="shared" ca="1" si="125"/>
        <v>#DIV/0!</v>
      </c>
      <c r="Z318" s="22" t="e">
        <f t="shared" ca="1" si="126"/>
        <v>#DIV/0!</v>
      </c>
      <c r="AA318" s="22" t="e">
        <f t="shared" ca="1" si="127"/>
        <v>#DIV/0!</v>
      </c>
      <c r="AB318" s="22" t="e">
        <f t="shared" ca="1" si="128"/>
        <v>#DIV/0!</v>
      </c>
      <c r="AC318" s="22" t="e">
        <f t="shared" ca="1" si="129"/>
        <v>#DIV/0!</v>
      </c>
      <c r="AD318" s="22" t="e">
        <f t="shared" ca="1" si="130"/>
        <v>#DIV/0!</v>
      </c>
      <c r="AE318" s="88">
        <f t="shared" si="134"/>
        <v>294</v>
      </c>
      <c r="AF318" s="192">
        <f t="shared" si="131"/>
        <v>0</v>
      </c>
      <c r="AG318" s="22" t="e">
        <f t="shared" si="135"/>
        <v>#DIV/0!</v>
      </c>
      <c r="AH318" s="22" t="e">
        <f t="shared" si="136"/>
        <v>#DIV/0!</v>
      </c>
      <c r="AI318" s="22" t="e">
        <f t="shared" si="137"/>
        <v>#DIV/0!</v>
      </c>
      <c r="AJ318" s="22" t="e">
        <f t="shared" si="138"/>
        <v>#DIV/0!</v>
      </c>
      <c r="AK318" s="22" t="e">
        <f t="shared" si="139"/>
        <v>#DIV/0!</v>
      </c>
      <c r="AL318" s="22" t="e">
        <f t="shared" si="140"/>
        <v>#DIV/0!</v>
      </c>
      <c r="AM318" s="22" t="e">
        <f t="shared" si="141"/>
        <v>#DIV/0!</v>
      </c>
      <c r="AN318" s="22" t="e">
        <f t="shared" si="142"/>
        <v>#DIV/0!</v>
      </c>
      <c r="AO318" s="22" t="e">
        <f t="shared" si="143"/>
        <v>#DIV/0!</v>
      </c>
      <c r="AP318" s="22" t="e">
        <f t="shared" si="144"/>
        <v>#DIV/0!</v>
      </c>
    </row>
    <row r="319" spans="7:42" x14ac:dyDescent="0.25">
      <c r="G319" s="88">
        <f t="shared" si="132"/>
        <v>295</v>
      </c>
      <c r="H319" s="135"/>
      <c r="I319" s="10"/>
      <c r="J319" s="10"/>
      <c r="K319" s="10"/>
      <c r="L319" s="10"/>
      <c r="M319" s="29"/>
      <c r="N319" s="29"/>
      <c r="O319" s="29"/>
      <c r="P319" s="29"/>
      <c r="S319" s="88">
        <f t="shared" si="133"/>
        <v>295</v>
      </c>
      <c r="T319" s="192">
        <f t="shared" si="120"/>
        <v>0</v>
      </c>
      <c r="U319" s="22" t="e">
        <f t="shared" ca="1" si="121"/>
        <v>#DIV/0!</v>
      </c>
      <c r="V319" s="22" t="e">
        <f t="shared" ca="1" si="122"/>
        <v>#DIV/0!</v>
      </c>
      <c r="W319" s="22" t="e">
        <f t="shared" ca="1" si="123"/>
        <v>#DIV/0!</v>
      </c>
      <c r="X319" s="22" t="e">
        <f t="shared" ca="1" si="124"/>
        <v>#DIV/0!</v>
      </c>
      <c r="Y319" s="22" t="e">
        <f t="shared" ca="1" si="125"/>
        <v>#DIV/0!</v>
      </c>
      <c r="Z319" s="22" t="e">
        <f t="shared" ca="1" si="126"/>
        <v>#DIV/0!</v>
      </c>
      <c r="AA319" s="22" t="e">
        <f t="shared" ca="1" si="127"/>
        <v>#DIV/0!</v>
      </c>
      <c r="AB319" s="22" t="e">
        <f t="shared" ca="1" si="128"/>
        <v>#DIV/0!</v>
      </c>
      <c r="AC319" s="22" t="e">
        <f t="shared" ca="1" si="129"/>
        <v>#DIV/0!</v>
      </c>
      <c r="AD319" s="22" t="e">
        <f t="shared" ca="1" si="130"/>
        <v>#DIV/0!</v>
      </c>
      <c r="AE319" s="88">
        <f t="shared" si="134"/>
        <v>295</v>
      </c>
      <c r="AF319" s="192">
        <f t="shared" si="131"/>
        <v>0</v>
      </c>
      <c r="AG319" s="22" t="e">
        <f t="shared" si="135"/>
        <v>#DIV/0!</v>
      </c>
      <c r="AH319" s="22" t="e">
        <f t="shared" si="136"/>
        <v>#DIV/0!</v>
      </c>
      <c r="AI319" s="22" t="e">
        <f t="shared" si="137"/>
        <v>#DIV/0!</v>
      </c>
      <c r="AJ319" s="22" t="e">
        <f t="shared" si="138"/>
        <v>#DIV/0!</v>
      </c>
      <c r="AK319" s="22" t="e">
        <f t="shared" si="139"/>
        <v>#DIV/0!</v>
      </c>
      <c r="AL319" s="22" t="e">
        <f t="shared" si="140"/>
        <v>#DIV/0!</v>
      </c>
      <c r="AM319" s="22" t="e">
        <f t="shared" si="141"/>
        <v>#DIV/0!</v>
      </c>
      <c r="AN319" s="22" t="e">
        <f t="shared" si="142"/>
        <v>#DIV/0!</v>
      </c>
      <c r="AO319" s="22" t="e">
        <f t="shared" si="143"/>
        <v>#DIV/0!</v>
      </c>
      <c r="AP319" s="22" t="e">
        <f t="shared" si="144"/>
        <v>#DIV/0!</v>
      </c>
    </row>
    <row r="320" spans="7:42" x14ac:dyDescent="0.25">
      <c r="G320" s="88">
        <f t="shared" si="132"/>
        <v>296</v>
      </c>
      <c r="H320" s="135"/>
      <c r="I320" s="10"/>
      <c r="J320" s="10"/>
      <c r="K320" s="10"/>
      <c r="L320" s="10"/>
      <c r="M320" s="29"/>
      <c r="N320" s="29"/>
      <c r="O320" s="29"/>
      <c r="P320" s="29"/>
      <c r="S320" s="88">
        <f t="shared" si="133"/>
        <v>296</v>
      </c>
      <c r="T320" s="192">
        <f t="shared" si="120"/>
        <v>0</v>
      </c>
      <c r="U320" s="22" t="e">
        <f t="shared" ca="1" si="121"/>
        <v>#DIV/0!</v>
      </c>
      <c r="V320" s="22" t="e">
        <f t="shared" ca="1" si="122"/>
        <v>#DIV/0!</v>
      </c>
      <c r="W320" s="22" t="e">
        <f t="shared" ca="1" si="123"/>
        <v>#DIV/0!</v>
      </c>
      <c r="X320" s="22" t="e">
        <f t="shared" ca="1" si="124"/>
        <v>#DIV/0!</v>
      </c>
      <c r="Y320" s="22" t="e">
        <f t="shared" ca="1" si="125"/>
        <v>#DIV/0!</v>
      </c>
      <c r="Z320" s="22" t="e">
        <f t="shared" ca="1" si="126"/>
        <v>#DIV/0!</v>
      </c>
      <c r="AA320" s="22" t="e">
        <f t="shared" ca="1" si="127"/>
        <v>#DIV/0!</v>
      </c>
      <c r="AB320" s="22" t="e">
        <f t="shared" ca="1" si="128"/>
        <v>#DIV/0!</v>
      </c>
      <c r="AC320" s="22" t="e">
        <f t="shared" ca="1" si="129"/>
        <v>#DIV/0!</v>
      </c>
      <c r="AD320" s="22" t="e">
        <f t="shared" ca="1" si="130"/>
        <v>#DIV/0!</v>
      </c>
      <c r="AE320" s="88">
        <f t="shared" si="134"/>
        <v>296</v>
      </c>
      <c r="AF320" s="192">
        <f t="shared" si="131"/>
        <v>0</v>
      </c>
      <c r="AG320" s="22" t="e">
        <f t="shared" si="135"/>
        <v>#DIV/0!</v>
      </c>
      <c r="AH320" s="22" t="e">
        <f t="shared" si="136"/>
        <v>#DIV/0!</v>
      </c>
      <c r="AI320" s="22" t="e">
        <f t="shared" si="137"/>
        <v>#DIV/0!</v>
      </c>
      <c r="AJ320" s="22" t="e">
        <f t="shared" si="138"/>
        <v>#DIV/0!</v>
      </c>
      <c r="AK320" s="22" t="e">
        <f t="shared" si="139"/>
        <v>#DIV/0!</v>
      </c>
      <c r="AL320" s="22" t="e">
        <f t="shared" si="140"/>
        <v>#DIV/0!</v>
      </c>
      <c r="AM320" s="22" t="e">
        <f t="shared" si="141"/>
        <v>#DIV/0!</v>
      </c>
      <c r="AN320" s="22" t="e">
        <f t="shared" si="142"/>
        <v>#DIV/0!</v>
      </c>
      <c r="AO320" s="22" t="e">
        <f t="shared" si="143"/>
        <v>#DIV/0!</v>
      </c>
      <c r="AP320" s="22" t="e">
        <f t="shared" si="144"/>
        <v>#DIV/0!</v>
      </c>
    </row>
    <row r="321" spans="7:42" x14ac:dyDescent="0.25">
      <c r="G321" s="88">
        <f t="shared" si="132"/>
        <v>297</v>
      </c>
      <c r="H321" s="135"/>
      <c r="I321" s="10"/>
      <c r="J321" s="10"/>
      <c r="K321" s="10"/>
      <c r="L321" s="10"/>
      <c r="M321" s="29"/>
      <c r="N321" s="29"/>
      <c r="O321" s="29"/>
      <c r="P321" s="29"/>
      <c r="S321" s="88">
        <f t="shared" si="133"/>
        <v>297</v>
      </c>
      <c r="T321" s="192">
        <f t="shared" si="120"/>
        <v>0</v>
      </c>
      <c r="U321" s="22" t="e">
        <f t="shared" ca="1" si="121"/>
        <v>#DIV/0!</v>
      </c>
      <c r="V321" s="22" t="e">
        <f t="shared" ca="1" si="122"/>
        <v>#DIV/0!</v>
      </c>
      <c r="W321" s="22" t="e">
        <f t="shared" ca="1" si="123"/>
        <v>#DIV/0!</v>
      </c>
      <c r="X321" s="22" t="e">
        <f t="shared" ca="1" si="124"/>
        <v>#DIV/0!</v>
      </c>
      <c r="Y321" s="22" t="e">
        <f t="shared" ca="1" si="125"/>
        <v>#DIV/0!</v>
      </c>
      <c r="Z321" s="22" t="e">
        <f t="shared" ca="1" si="126"/>
        <v>#DIV/0!</v>
      </c>
      <c r="AA321" s="22" t="e">
        <f t="shared" ca="1" si="127"/>
        <v>#DIV/0!</v>
      </c>
      <c r="AB321" s="22" t="e">
        <f t="shared" ca="1" si="128"/>
        <v>#DIV/0!</v>
      </c>
      <c r="AC321" s="22" t="e">
        <f t="shared" ca="1" si="129"/>
        <v>#DIV/0!</v>
      </c>
      <c r="AD321" s="22" t="e">
        <f t="shared" ca="1" si="130"/>
        <v>#DIV/0!</v>
      </c>
      <c r="AE321" s="88">
        <f t="shared" si="134"/>
        <v>297</v>
      </c>
      <c r="AF321" s="192">
        <f t="shared" si="131"/>
        <v>0</v>
      </c>
      <c r="AG321" s="22" t="e">
        <f t="shared" si="135"/>
        <v>#DIV/0!</v>
      </c>
      <c r="AH321" s="22" t="e">
        <f t="shared" si="136"/>
        <v>#DIV/0!</v>
      </c>
      <c r="AI321" s="22" t="e">
        <f t="shared" si="137"/>
        <v>#DIV/0!</v>
      </c>
      <c r="AJ321" s="22" t="e">
        <f t="shared" si="138"/>
        <v>#DIV/0!</v>
      </c>
      <c r="AK321" s="22" t="e">
        <f t="shared" si="139"/>
        <v>#DIV/0!</v>
      </c>
      <c r="AL321" s="22" t="e">
        <f t="shared" si="140"/>
        <v>#DIV/0!</v>
      </c>
      <c r="AM321" s="22" t="e">
        <f t="shared" si="141"/>
        <v>#DIV/0!</v>
      </c>
      <c r="AN321" s="22" t="e">
        <f t="shared" si="142"/>
        <v>#DIV/0!</v>
      </c>
      <c r="AO321" s="22" t="e">
        <f t="shared" si="143"/>
        <v>#DIV/0!</v>
      </c>
      <c r="AP321" s="22" t="e">
        <f t="shared" si="144"/>
        <v>#DIV/0!</v>
      </c>
    </row>
    <row r="322" spans="7:42" x14ac:dyDescent="0.25">
      <c r="G322" s="88">
        <f t="shared" si="132"/>
        <v>298</v>
      </c>
      <c r="H322" s="135"/>
      <c r="I322" s="10"/>
      <c r="J322" s="10"/>
      <c r="K322" s="10"/>
      <c r="L322" s="10"/>
      <c r="M322" s="29"/>
      <c r="N322" s="29"/>
      <c r="O322" s="29"/>
      <c r="P322" s="29"/>
      <c r="S322" s="88">
        <f t="shared" si="133"/>
        <v>298</v>
      </c>
      <c r="T322" s="192">
        <f t="shared" si="120"/>
        <v>0</v>
      </c>
      <c r="U322" s="22" t="e">
        <f t="shared" ca="1" si="121"/>
        <v>#DIV/0!</v>
      </c>
      <c r="V322" s="22" t="e">
        <f t="shared" ca="1" si="122"/>
        <v>#DIV/0!</v>
      </c>
      <c r="W322" s="22" t="e">
        <f t="shared" ca="1" si="123"/>
        <v>#DIV/0!</v>
      </c>
      <c r="X322" s="22" t="e">
        <f t="shared" ca="1" si="124"/>
        <v>#DIV/0!</v>
      </c>
      <c r="Y322" s="22" t="e">
        <f t="shared" ca="1" si="125"/>
        <v>#DIV/0!</v>
      </c>
      <c r="Z322" s="22" t="e">
        <f t="shared" ca="1" si="126"/>
        <v>#DIV/0!</v>
      </c>
      <c r="AA322" s="22" t="e">
        <f t="shared" ca="1" si="127"/>
        <v>#DIV/0!</v>
      </c>
      <c r="AB322" s="22" t="e">
        <f t="shared" ca="1" si="128"/>
        <v>#DIV/0!</v>
      </c>
      <c r="AC322" s="22" t="e">
        <f t="shared" ca="1" si="129"/>
        <v>#DIV/0!</v>
      </c>
      <c r="AD322" s="22" t="e">
        <f t="shared" ca="1" si="130"/>
        <v>#DIV/0!</v>
      </c>
      <c r="AE322" s="88">
        <f t="shared" si="134"/>
        <v>298</v>
      </c>
      <c r="AF322" s="192">
        <f t="shared" si="131"/>
        <v>0</v>
      </c>
      <c r="AG322" s="22" t="e">
        <f t="shared" si="135"/>
        <v>#DIV/0!</v>
      </c>
      <c r="AH322" s="22" t="e">
        <f t="shared" si="136"/>
        <v>#DIV/0!</v>
      </c>
      <c r="AI322" s="22" t="e">
        <f t="shared" si="137"/>
        <v>#DIV/0!</v>
      </c>
      <c r="AJ322" s="22" t="e">
        <f t="shared" si="138"/>
        <v>#DIV/0!</v>
      </c>
      <c r="AK322" s="22" t="e">
        <f t="shared" si="139"/>
        <v>#DIV/0!</v>
      </c>
      <c r="AL322" s="22" t="e">
        <f t="shared" si="140"/>
        <v>#DIV/0!</v>
      </c>
      <c r="AM322" s="22" t="e">
        <f t="shared" si="141"/>
        <v>#DIV/0!</v>
      </c>
      <c r="AN322" s="22" t="e">
        <f t="shared" si="142"/>
        <v>#DIV/0!</v>
      </c>
      <c r="AO322" s="22" t="e">
        <f t="shared" si="143"/>
        <v>#DIV/0!</v>
      </c>
      <c r="AP322" s="22" t="e">
        <f t="shared" si="144"/>
        <v>#DIV/0!</v>
      </c>
    </row>
    <row r="323" spans="7:42" x14ac:dyDescent="0.25">
      <c r="G323" s="88">
        <f t="shared" si="132"/>
        <v>299</v>
      </c>
      <c r="H323" s="135"/>
      <c r="I323" s="10"/>
      <c r="J323" s="10"/>
      <c r="K323" s="10"/>
      <c r="L323" s="10"/>
      <c r="M323" s="29"/>
      <c r="N323" s="29"/>
      <c r="O323" s="29"/>
      <c r="P323" s="29"/>
      <c r="S323" s="88">
        <f t="shared" si="133"/>
        <v>299</v>
      </c>
      <c r="T323" s="192">
        <f t="shared" si="120"/>
        <v>0</v>
      </c>
      <c r="U323" s="22" t="e">
        <f t="shared" ca="1" si="121"/>
        <v>#DIV/0!</v>
      </c>
      <c r="V323" s="22" t="e">
        <f t="shared" ca="1" si="122"/>
        <v>#DIV/0!</v>
      </c>
      <c r="W323" s="22" t="e">
        <f t="shared" ca="1" si="123"/>
        <v>#DIV/0!</v>
      </c>
      <c r="X323" s="22" t="e">
        <f t="shared" ca="1" si="124"/>
        <v>#DIV/0!</v>
      </c>
      <c r="Y323" s="22" t="e">
        <f t="shared" ca="1" si="125"/>
        <v>#DIV/0!</v>
      </c>
      <c r="Z323" s="22" t="e">
        <f t="shared" ca="1" si="126"/>
        <v>#DIV/0!</v>
      </c>
      <c r="AA323" s="22" t="e">
        <f t="shared" ca="1" si="127"/>
        <v>#DIV/0!</v>
      </c>
      <c r="AB323" s="22" t="e">
        <f t="shared" ca="1" si="128"/>
        <v>#DIV/0!</v>
      </c>
      <c r="AC323" s="22" t="e">
        <f t="shared" ca="1" si="129"/>
        <v>#DIV/0!</v>
      </c>
      <c r="AD323" s="22" t="e">
        <f t="shared" ca="1" si="130"/>
        <v>#DIV/0!</v>
      </c>
      <c r="AE323" s="88">
        <f t="shared" si="134"/>
        <v>299</v>
      </c>
      <c r="AF323" s="192">
        <f t="shared" si="131"/>
        <v>0</v>
      </c>
      <c r="AG323" s="22" t="e">
        <f t="shared" si="135"/>
        <v>#DIV/0!</v>
      </c>
      <c r="AH323" s="22" t="e">
        <f t="shared" si="136"/>
        <v>#DIV/0!</v>
      </c>
      <c r="AI323" s="22" t="e">
        <f t="shared" si="137"/>
        <v>#DIV/0!</v>
      </c>
      <c r="AJ323" s="22" t="e">
        <f t="shared" si="138"/>
        <v>#DIV/0!</v>
      </c>
      <c r="AK323" s="22" t="e">
        <f t="shared" si="139"/>
        <v>#DIV/0!</v>
      </c>
      <c r="AL323" s="22" t="e">
        <f t="shared" si="140"/>
        <v>#DIV/0!</v>
      </c>
      <c r="AM323" s="22" t="e">
        <f t="shared" si="141"/>
        <v>#DIV/0!</v>
      </c>
      <c r="AN323" s="22" t="e">
        <f t="shared" si="142"/>
        <v>#DIV/0!</v>
      </c>
      <c r="AO323" s="22" t="e">
        <f t="shared" si="143"/>
        <v>#DIV/0!</v>
      </c>
      <c r="AP323" s="22" t="e">
        <f t="shared" si="144"/>
        <v>#DIV/0!</v>
      </c>
    </row>
    <row r="324" spans="7:42" x14ac:dyDescent="0.25">
      <c r="G324" s="88">
        <f t="shared" si="132"/>
        <v>300</v>
      </c>
      <c r="H324" s="135"/>
      <c r="I324" s="10"/>
      <c r="J324" s="10"/>
      <c r="K324" s="10"/>
      <c r="L324" s="10"/>
      <c r="M324" s="29"/>
      <c r="N324" s="29"/>
      <c r="O324" s="29"/>
      <c r="P324" s="29"/>
      <c r="S324" s="88">
        <f t="shared" si="133"/>
        <v>300</v>
      </c>
      <c r="T324" s="192">
        <f t="shared" si="120"/>
        <v>0</v>
      </c>
      <c r="U324" s="22" t="e">
        <f t="shared" ca="1" si="121"/>
        <v>#DIV/0!</v>
      </c>
      <c r="V324" s="22" t="e">
        <f t="shared" ca="1" si="122"/>
        <v>#DIV/0!</v>
      </c>
      <c r="W324" s="22" t="e">
        <f t="shared" ca="1" si="123"/>
        <v>#DIV/0!</v>
      </c>
      <c r="X324" s="22" t="e">
        <f t="shared" ca="1" si="124"/>
        <v>#DIV/0!</v>
      </c>
      <c r="Y324" s="22" t="e">
        <f t="shared" ca="1" si="125"/>
        <v>#DIV/0!</v>
      </c>
      <c r="Z324" s="22" t="e">
        <f t="shared" ca="1" si="126"/>
        <v>#DIV/0!</v>
      </c>
      <c r="AA324" s="22" t="e">
        <f t="shared" ca="1" si="127"/>
        <v>#DIV/0!</v>
      </c>
      <c r="AB324" s="22" t="e">
        <f t="shared" ca="1" si="128"/>
        <v>#DIV/0!</v>
      </c>
      <c r="AC324" s="22" t="e">
        <f t="shared" ca="1" si="129"/>
        <v>#DIV/0!</v>
      </c>
      <c r="AD324" s="22" t="e">
        <f t="shared" ca="1" si="130"/>
        <v>#DIV/0!</v>
      </c>
      <c r="AE324" s="88">
        <f t="shared" si="134"/>
        <v>300</v>
      </c>
      <c r="AF324" s="192">
        <f t="shared" si="131"/>
        <v>0</v>
      </c>
      <c r="AG324" s="22" t="e">
        <f t="shared" si="135"/>
        <v>#DIV/0!</v>
      </c>
      <c r="AH324" s="22" t="e">
        <f t="shared" si="136"/>
        <v>#DIV/0!</v>
      </c>
      <c r="AI324" s="22" t="e">
        <f t="shared" si="137"/>
        <v>#DIV/0!</v>
      </c>
      <c r="AJ324" s="22" t="e">
        <f t="shared" si="138"/>
        <v>#DIV/0!</v>
      </c>
      <c r="AK324" s="22" t="e">
        <f t="shared" si="139"/>
        <v>#DIV/0!</v>
      </c>
      <c r="AL324" s="22" t="e">
        <f t="shared" si="140"/>
        <v>#DIV/0!</v>
      </c>
      <c r="AM324" s="22" t="e">
        <f t="shared" si="141"/>
        <v>#DIV/0!</v>
      </c>
      <c r="AN324" s="22" t="e">
        <f t="shared" si="142"/>
        <v>#DIV/0!</v>
      </c>
      <c r="AO324" s="22" t="e">
        <f t="shared" si="143"/>
        <v>#DIV/0!</v>
      </c>
      <c r="AP324" s="22" t="e">
        <f t="shared" si="144"/>
        <v>#DIV/0!</v>
      </c>
    </row>
    <row r="325" spans="7:42" x14ac:dyDescent="0.25">
      <c r="G325" s="88">
        <f t="shared" si="132"/>
        <v>301</v>
      </c>
      <c r="H325" s="135"/>
      <c r="I325" s="10"/>
      <c r="J325" s="10"/>
      <c r="K325" s="10"/>
      <c r="L325" s="10"/>
      <c r="M325" s="29"/>
      <c r="N325" s="29"/>
      <c r="O325" s="29"/>
      <c r="P325" s="29"/>
      <c r="S325" s="88">
        <f t="shared" si="133"/>
        <v>301</v>
      </c>
      <c r="T325" s="192">
        <f t="shared" si="120"/>
        <v>0</v>
      </c>
      <c r="U325" s="22" t="e">
        <f t="shared" ca="1" si="121"/>
        <v>#DIV/0!</v>
      </c>
      <c r="V325" s="22" t="e">
        <f t="shared" ca="1" si="122"/>
        <v>#DIV/0!</v>
      </c>
      <c r="W325" s="22" t="e">
        <f t="shared" ca="1" si="123"/>
        <v>#DIV/0!</v>
      </c>
      <c r="X325" s="22" t="e">
        <f t="shared" ca="1" si="124"/>
        <v>#DIV/0!</v>
      </c>
      <c r="Y325" s="22" t="e">
        <f t="shared" ca="1" si="125"/>
        <v>#DIV/0!</v>
      </c>
      <c r="Z325" s="22" t="e">
        <f t="shared" ca="1" si="126"/>
        <v>#DIV/0!</v>
      </c>
      <c r="AA325" s="22" t="e">
        <f t="shared" ca="1" si="127"/>
        <v>#DIV/0!</v>
      </c>
      <c r="AB325" s="22" t="e">
        <f t="shared" ca="1" si="128"/>
        <v>#DIV/0!</v>
      </c>
      <c r="AC325" s="22" t="e">
        <f t="shared" ca="1" si="129"/>
        <v>#DIV/0!</v>
      </c>
      <c r="AD325" s="22" t="e">
        <f t="shared" ca="1" si="130"/>
        <v>#DIV/0!</v>
      </c>
      <c r="AE325" s="88">
        <f t="shared" si="134"/>
        <v>301</v>
      </c>
      <c r="AF325" s="192">
        <f t="shared" si="131"/>
        <v>0</v>
      </c>
      <c r="AG325" s="22" t="e">
        <f t="shared" si="135"/>
        <v>#DIV/0!</v>
      </c>
      <c r="AH325" s="22" t="e">
        <f t="shared" si="136"/>
        <v>#DIV/0!</v>
      </c>
      <c r="AI325" s="22" t="e">
        <f t="shared" si="137"/>
        <v>#DIV/0!</v>
      </c>
      <c r="AJ325" s="22" t="e">
        <f t="shared" si="138"/>
        <v>#DIV/0!</v>
      </c>
      <c r="AK325" s="22" t="e">
        <f t="shared" si="139"/>
        <v>#DIV/0!</v>
      </c>
      <c r="AL325" s="22" t="e">
        <f t="shared" si="140"/>
        <v>#DIV/0!</v>
      </c>
      <c r="AM325" s="22" t="e">
        <f t="shared" si="141"/>
        <v>#DIV/0!</v>
      </c>
      <c r="AN325" s="22" t="e">
        <f t="shared" si="142"/>
        <v>#DIV/0!</v>
      </c>
      <c r="AO325" s="22" t="e">
        <f t="shared" si="143"/>
        <v>#DIV/0!</v>
      </c>
      <c r="AP325" s="22" t="e">
        <f t="shared" si="144"/>
        <v>#DIV/0!</v>
      </c>
    </row>
    <row r="326" spans="7:42" x14ac:dyDescent="0.25">
      <c r="G326" s="88">
        <f t="shared" si="132"/>
        <v>302</v>
      </c>
      <c r="H326" s="135"/>
      <c r="I326" s="10"/>
      <c r="J326" s="10"/>
      <c r="K326" s="10"/>
      <c r="L326" s="10"/>
      <c r="M326" s="29"/>
      <c r="N326" s="29"/>
      <c r="O326" s="29"/>
      <c r="P326" s="29"/>
      <c r="S326" s="88">
        <f t="shared" si="133"/>
        <v>302</v>
      </c>
      <c r="T326" s="192">
        <f t="shared" si="120"/>
        <v>0</v>
      </c>
      <c r="U326" s="22" t="e">
        <f t="shared" ca="1" si="121"/>
        <v>#DIV/0!</v>
      </c>
      <c r="V326" s="22" t="e">
        <f t="shared" ca="1" si="122"/>
        <v>#DIV/0!</v>
      </c>
      <c r="W326" s="22" t="e">
        <f t="shared" ca="1" si="123"/>
        <v>#DIV/0!</v>
      </c>
      <c r="X326" s="22" t="e">
        <f t="shared" ca="1" si="124"/>
        <v>#DIV/0!</v>
      </c>
      <c r="Y326" s="22" t="e">
        <f t="shared" ca="1" si="125"/>
        <v>#DIV/0!</v>
      </c>
      <c r="Z326" s="22" t="e">
        <f t="shared" ca="1" si="126"/>
        <v>#DIV/0!</v>
      </c>
      <c r="AA326" s="22" t="e">
        <f t="shared" ca="1" si="127"/>
        <v>#DIV/0!</v>
      </c>
      <c r="AB326" s="22" t="e">
        <f t="shared" ca="1" si="128"/>
        <v>#DIV/0!</v>
      </c>
      <c r="AC326" s="22" t="e">
        <f t="shared" ca="1" si="129"/>
        <v>#DIV/0!</v>
      </c>
      <c r="AD326" s="22" t="e">
        <f t="shared" ca="1" si="130"/>
        <v>#DIV/0!</v>
      </c>
      <c r="AE326" s="88">
        <f t="shared" si="134"/>
        <v>302</v>
      </c>
      <c r="AF326" s="192">
        <f t="shared" si="131"/>
        <v>0</v>
      </c>
      <c r="AG326" s="22" t="e">
        <f t="shared" si="135"/>
        <v>#DIV/0!</v>
      </c>
      <c r="AH326" s="22" t="e">
        <f t="shared" si="136"/>
        <v>#DIV/0!</v>
      </c>
      <c r="AI326" s="22" t="e">
        <f t="shared" si="137"/>
        <v>#DIV/0!</v>
      </c>
      <c r="AJ326" s="22" t="e">
        <f t="shared" si="138"/>
        <v>#DIV/0!</v>
      </c>
      <c r="AK326" s="22" t="e">
        <f t="shared" si="139"/>
        <v>#DIV/0!</v>
      </c>
      <c r="AL326" s="22" t="e">
        <f t="shared" si="140"/>
        <v>#DIV/0!</v>
      </c>
      <c r="AM326" s="22" t="e">
        <f t="shared" si="141"/>
        <v>#DIV/0!</v>
      </c>
      <c r="AN326" s="22" t="e">
        <f t="shared" si="142"/>
        <v>#DIV/0!</v>
      </c>
      <c r="AO326" s="22" t="e">
        <f t="shared" si="143"/>
        <v>#DIV/0!</v>
      </c>
      <c r="AP326" s="22" t="e">
        <f t="shared" si="144"/>
        <v>#DIV/0!</v>
      </c>
    </row>
    <row r="327" spans="7:42" x14ac:dyDescent="0.25">
      <c r="G327" s="88">
        <f t="shared" si="132"/>
        <v>303</v>
      </c>
      <c r="H327" s="135"/>
      <c r="I327" s="10"/>
      <c r="J327" s="10"/>
      <c r="K327" s="10"/>
      <c r="L327" s="10"/>
      <c r="M327" s="29"/>
      <c r="N327" s="29"/>
      <c r="O327" s="29"/>
      <c r="P327" s="29"/>
      <c r="S327" s="88">
        <f t="shared" si="133"/>
        <v>303</v>
      </c>
      <c r="T327" s="192">
        <f t="shared" si="120"/>
        <v>0</v>
      </c>
      <c r="U327" s="22" t="e">
        <f t="shared" ca="1" si="121"/>
        <v>#DIV/0!</v>
      </c>
      <c r="V327" s="22" t="e">
        <f t="shared" ca="1" si="122"/>
        <v>#DIV/0!</v>
      </c>
      <c r="W327" s="22" t="e">
        <f t="shared" ca="1" si="123"/>
        <v>#DIV/0!</v>
      </c>
      <c r="X327" s="22" t="e">
        <f t="shared" ca="1" si="124"/>
        <v>#DIV/0!</v>
      </c>
      <c r="Y327" s="22" t="e">
        <f t="shared" ca="1" si="125"/>
        <v>#DIV/0!</v>
      </c>
      <c r="Z327" s="22" t="e">
        <f t="shared" ca="1" si="126"/>
        <v>#DIV/0!</v>
      </c>
      <c r="AA327" s="22" t="e">
        <f t="shared" ca="1" si="127"/>
        <v>#DIV/0!</v>
      </c>
      <c r="AB327" s="22" t="e">
        <f t="shared" ca="1" si="128"/>
        <v>#DIV/0!</v>
      </c>
      <c r="AC327" s="22" t="e">
        <f t="shared" ca="1" si="129"/>
        <v>#DIV/0!</v>
      </c>
      <c r="AD327" s="22" t="e">
        <f t="shared" ca="1" si="130"/>
        <v>#DIV/0!</v>
      </c>
      <c r="AE327" s="88">
        <f t="shared" si="134"/>
        <v>303</v>
      </c>
      <c r="AF327" s="192">
        <f t="shared" si="131"/>
        <v>0</v>
      </c>
      <c r="AG327" s="22" t="e">
        <f t="shared" si="135"/>
        <v>#DIV/0!</v>
      </c>
      <c r="AH327" s="22" t="e">
        <f t="shared" si="136"/>
        <v>#DIV/0!</v>
      </c>
      <c r="AI327" s="22" t="e">
        <f t="shared" si="137"/>
        <v>#DIV/0!</v>
      </c>
      <c r="AJ327" s="22" t="e">
        <f t="shared" si="138"/>
        <v>#DIV/0!</v>
      </c>
      <c r="AK327" s="22" t="e">
        <f t="shared" si="139"/>
        <v>#DIV/0!</v>
      </c>
      <c r="AL327" s="22" t="e">
        <f t="shared" si="140"/>
        <v>#DIV/0!</v>
      </c>
      <c r="AM327" s="22" t="e">
        <f t="shared" si="141"/>
        <v>#DIV/0!</v>
      </c>
      <c r="AN327" s="22" t="e">
        <f t="shared" si="142"/>
        <v>#DIV/0!</v>
      </c>
      <c r="AO327" s="22" t="e">
        <f t="shared" si="143"/>
        <v>#DIV/0!</v>
      </c>
      <c r="AP327" s="22" t="e">
        <f t="shared" si="144"/>
        <v>#DIV/0!</v>
      </c>
    </row>
    <row r="328" spans="7:42" x14ac:dyDescent="0.25">
      <c r="G328" s="88">
        <f t="shared" si="132"/>
        <v>304</v>
      </c>
      <c r="H328" s="135"/>
      <c r="I328" s="10"/>
      <c r="J328" s="10"/>
      <c r="K328" s="10"/>
      <c r="L328" s="10"/>
      <c r="M328" s="29"/>
      <c r="N328" s="29"/>
      <c r="O328" s="29"/>
      <c r="P328" s="29"/>
      <c r="S328" s="88">
        <f t="shared" si="133"/>
        <v>304</v>
      </c>
      <c r="T328" s="192">
        <f t="shared" si="120"/>
        <v>0</v>
      </c>
      <c r="U328" s="22" t="e">
        <f t="shared" ca="1" si="121"/>
        <v>#DIV/0!</v>
      </c>
      <c r="V328" s="22" t="e">
        <f t="shared" ca="1" si="122"/>
        <v>#DIV/0!</v>
      </c>
      <c r="W328" s="22" t="e">
        <f t="shared" ca="1" si="123"/>
        <v>#DIV/0!</v>
      </c>
      <c r="X328" s="22" t="e">
        <f t="shared" ca="1" si="124"/>
        <v>#DIV/0!</v>
      </c>
      <c r="Y328" s="22" t="e">
        <f t="shared" ca="1" si="125"/>
        <v>#DIV/0!</v>
      </c>
      <c r="Z328" s="22" t="e">
        <f t="shared" ca="1" si="126"/>
        <v>#DIV/0!</v>
      </c>
      <c r="AA328" s="22" t="e">
        <f t="shared" ca="1" si="127"/>
        <v>#DIV/0!</v>
      </c>
      <c r="AB328" s="22" t="e">
        <f t="shared" ca="1" si="128"/>
        <v>#DIV/0!</v>
      </c>
      <c r="AC328" s="22" t="e">
        <f t="shared" ca="1" si="129"/>
        <v>#DIV/0!</v>
      </c>
      <c r="AD328" s="22" t="e">
        <f t="shared" ca="1" si="130"/>
        <v>#DIV/0!</v>
      </c>
      <c r="AE328" s="88">
        <f t="shared" si="134"/>
        <v>304</v>
      </c>
      <c r="AF328" s="192">
        <f t="shared" si="131"/>
        <v>0</v>
      </c>
      <c r="AG328" s="22" t="e">
        <f t="shared" si="135"/>
        <v>#DIV/0!</v>
      </c>
      <c r="AH328" s="22" t="e">
        <f t="shared" si="136"/>
        <v>#DIV/0!</v>
      </c>
      <c r="AI328" s="22" t="e">
        <f t="shared" si="137"/>
        <v>#DIV/0!</v>
      </c>
      <c r="AJ328" s="22" t="e">
        <f t="shared" si="138"/>
        <v>#DIV/0!</v>
      </c>
      <c r="AK328" s="22" t="e">
        <f t="shared" si="139"/>
        <v>#DIV/0!</v>
      </c>
      <c r="AL328" s="22" t="e">
        <f t="shared" si="140"/>
        <v>#DIV/0!</v>
      </c>
      <c r="AM328" s="22" t="e">
        <f t="shared" si="141"/>
        <v>#DIV/0!</v>
      </c>
      <c r="AN328" s="22" t="e">
        <f t="shared" si="142"/>
        <v>#DIV/0!</v>
      </c>
      <c r="AO328" s="22" t="e">
        <f t="shared" si="143"/>
        <v>#DIV/0!</v>
      </c>
      <c r="AP328" s="22" t="e">
        <f t="shared" si="144"/>
        <v>#DIV/0!</v>
      </c>
    </row>
    <row r="329" spans="7:42" x14ac:dyDescent="0.25">
      <c r="G329" s="88">
        <f t="shared" si="132"/>
        <v>305</v>
      </c>
      <c r="H329" s="135"/>
      <c r="I329" s="10"/>
      <c r="J329" s="10"/>
      <c r="K329" s="10"/>
      <c r="L329" s="10"/>
      <c r="M329" s="29"/>
      <c r="N329" s="29"/>
      <c r="O329" s="29"/>
      <c r="P329" s="29"/>
      <c r="S329" s="88">
        <f t="shared" si="133"/>
        <v>305</v>
      </c>
      <c r="T329" s="192">
        <f t="shared" si="120"/>
        <v>0</v>
      </c>
      <c r="U329" s="22" t="e">
        <f t="shared" ca="1" si="121"/>
        <v>#DIV/0!</v>
      </c>
      <c r="V329" s="22" t="e">
        <f t="shared" ca="1" si="122"/>
        <v>#DIV/0!</v>
      </c>
      <c r="W329" s="22" t="e">
        <f t="shared" ca="1" si="123"/>
        <v>#DIV/0!</v>
      </c>
      <c r="X329" s="22" t="e">
        <f t="shared" ca="1" si="124"/>
        <v>#DIV/0!</v>
      </c>
      <c r="Y329" s="22" t="e">
        <f t="shared" ca="1" si="125"/>
        <v>#DIV/0!</v>
      </c>
      <c r="Z329" s="22" t="e">
        <f t="shared" ca="1" si="126"/>
        <v>#DIV/0!</v>
      </c>
      <c r="AA329" s="22" t="e">
        <f t="shared" ca="1" si="127"/>
        <v>#DIV/0!</v>
      </c>
      <c r="AB329" s="22" t="e">
        <f t="shared" ca="1" si="128"/>
        <v>#DIV/0!</v>
      </c>
      <c r="AC329" s="22" t="e">
        <f t="shared" ca="1" si="129"/>
        <v>#DIV/0!</v>
      </c>
      <c r="AD329" s="22" t="e">
        <f t="shared" ca="1" si="130"/>
        <v>#DIV/0!</v>
      </c>
      <c r="AE329" s="88">
        <f t="shared" si="134"/>
        <v>305</v>
      </c>
      <c r="AF329" s="192">
        <f t="shared" si="131"/>
        <v>0</v>
      </c>
      <c r="AG329" s="22" t="e">
        <f t="shared" si="135"/>
        <v>#DIV/0!</v>
      </c>
      <c r="AH329" s="22" t="e">
        <f t="shared" si="136"/>
        <v>#DIV/0!</v>
      </c>
      <c r="AI329" s="22" t="e">
        <f t="shared" si="137"/>
        <v>#DIV/0!</v>
      </c>
      <c r="AJ329" s="22" t="e">
        <f t="shared" si="138"/>
        <v>#DIV/0!</v>
      </c>
      <c r="AK329" s="22" t="e">
        <f t="shared" si="139"/>
        <v>#DIV/0!</v>
      </c>
      <c r="AL329" s="22" t="e">
        <f t="shared" si="140"/>
        <v>#DIV/0!</v>
      </c>
      <c r="AM329" s="22" t="e">
        <f t="shared" si="141"/>
        <v>#DIV/0!</v>
      </c>
      <c r="AN329" s="22" t="e">
        <f t="shared" si="142"/>
        <v>#DIV/0!</v>
      </c>
      <c r="AO329" s="22" t="e">
        <f t="shared" si="143"/>
        <v>#DIV/0!</v>
      </c>
      <c r="AP329" s="22" t="e">
        <f t="shared" si="144"/>
        <v>#DIV/0!</v>
      </c>
    </row>
    <row r="330" spans="7:42" x14ac:dyDescent="0.25">
      <c r="G330" s="88">
        <f t="shared" si="132"/>
        <v>306</v>
      </c>
      <c r="H330" s="135"/>
      <c r="I330" s="10"/>
      <c r="J330" s="10"/>
      <c r="K330" s="10"/>
      <c r="L330" s="10"/>
      <c r="M330" s="29"/>
      <c r="N330" s="29"/>
      <c r="O330" s="29"/>
      <c r="P330" s="29"/>
      <c r="S330" s="88">
        <f t="shared" si="133"/>
        <v>306</v>
      </c>
      <c r="T330" s="192">
        <f t="shared" si="120"/>
        <v>0</v>
      </c>
      <c r="U330" s="22" t="e">
        <f t="shared" ca="1" si="121"/>
        <v>#DIV/0!</v>
      </c>
      <c r="V330" s="22" t="e">
        <f t="shared" ca="1" si="122"/>
        <v>#DIV/0!</v>
      </c>
      <c r="W330" s="22" t="e">
        <f t="shared" ca="1" si="123"/>
        <v>#DIV/0!</v>
      </c>
      <c r="X330" s="22" t="e">
        <f t="shared" ca="1" si="124"/>
        <v>#DIV/0!</v>
      </c>
      <c r="Y330" s="22" t="e">
        <f t="shared" ca="1" si="125"/>
        <v>#DIV/0!</v>
      </c>
      <c r="Z330" s="22" t="e">
        <f t="shared" ca="1" si="126"/>
        <v>#DIV/0!</v>
      </c>
      <c r="AA330" s="22" t="e">
        <f t="shared" ca="1" si="127"/>
        <v>#DIV/0!</v>
      </c>
      <c r="AB330" s="22" t="e">
        <f t="shared" ca="1" si="128"/>
        <v>#DIV/0!</v>
      </c>
      <c r="AC330" s="22" t="e">
        <f t="shared" ca="1" si="129"/>
        <v>#DIV/0!</v>
      </c>
      <c r="AD330" s="22" t="e">
        <f t="shared" ca="1" si="130"/>
        <v>#DIV/0!</v>
      </c>
      <c r="AE330" s="88">
        <f t="shared" si="134"/>
        <v>306</v>
      </c>
      <c r="AF330" s="192">
        <f t="shared" si="131"/>
        <v>0</v>
      </c>
      <c r="AG330" s="22" t="e">
        <f t="shared" si="135"/>
        <v>#DIV/0!</v>
      </c>
      <c r="AH330" s="22" t="e">
        <f t="shared" si="136"/>
        <v>#DIV/0!</v>
      </c>
      <c r="AI330" s="22" t="e">
        <f t="shared" si="137"/>
        <v>#DIV/0!</v>
      </c>
      <c r="AJ330" s="22" t="e">
        <f t="shared" si="138"/>
        <v>#DIV/0!</v>
      </c>
      <c r="AK330" s="22" t="e">
        <f t="shared" si="139"/>
        <v>#DIV/0!</v>
      </c>
      <c r="AL330" s="22" t="e">
        <f t="shared" si="140"/>
        <v>#DIV/0!</v>
      </c>
      <c r="AM330" s="22" t="e">
        <f t="shared" si="141"/>
        <v>#DIV/0!</v>
      </c>
      <c r="AN330" s="22" t="e">
        <f t="shared" si="142"/>
        <v>#DIV/0!</v>
      </c>
      <c r="AO330" s="22" t="e">
        <f t="shared" si="143"/>
        <v>#DIV/0!</v>
      </c>
      <c r="AP330" s="22" t="e">
        <f t="shared" si="144"/>
        <v>#DIV/0!</v>
      </c>
    </row>
    <row r="331" spans="7:42" x14ac:dyDescent="0.25">
      <c r="G331" s="88">
        <f t="shared" si="132"/>
        <v>307</v>
      </c>
      <c r="H331" s="135"/>
      <c r="I331" s="10"/>
      <c r="J331" s="10"/>
      <c r="K331" s="10"/>
      <c r="L331" s="10"/>
      <c r="M331" s="29"/>
      <c r="N331" s="29"/>
      <c r="O331" s="29"/>
      <c r="P331" s="29"/>
      <c r="S331" s="88">
        <f t="shared" si="133"/>
        <v>307</v>
      </c>
      <c r="T331" s="192">
        <f t="shared" si="120"/>
        <v>0</v>
      </c>
      <c r="U331" s="22" t="e">
        <f t="shared" ca="1" si="121"/>
        <v>#DIV/0!</v>
      </c>
      <c r="V331" s="22" t="e">
        <f t="shared" ca="1" si="122"/>
        <v>#DIV/0!</v>
      </c>
      <c r="W331" s="22" t="e">
        <f t="shared" ca="1" si="123"/>
        <v>#DIV/0!</v>
      </c>
      <c r="X331" s="22" t="e">
        <f t="shared" ca="1" si="124"/>
        <v>#DIV/0!</v>
      </c>
      <c r="Y331" s="22" t="e">
        <f t="shared" ca="1" si="125"/>
        <v>#DIV/0!</v>
      </c>
      <c r="Z331" s="22" t="e">
        <f t="shared" ca="1" si="126"/>
        <v>#DIV/0!</v>
      </c>
      <c r="AA331" s="22" t="e">
        <f t="shared" ca="1" si="127"/>
        <v>#DIV/0!</v>
      </c>
      <c r="AB331" s="22" t="e">
        <f t="shared" ca="1" si="128"/>
        <v>#DIV/0!</v>
      </c>
      <c r="AC331" s="22" t="e">
        <f t="shared" ca="1" si="129"/>
        <v>#DIV/0!</v>
      </c>
      <c r="AD331" s="22" t="e">
        <f t="shared" ca="1" si="130"/>
        <v>#DIV/0!</v>
      </c>
      <c r="AE331" s="88">
        <f t="shared" si="134"/>
        <v>307</v>
      </c>
      <c r="AF331" s="192">
        <f t="shared" si="131"/>
        <v>0</v>
      </c>
      <c r="AG331" s="22" t="e">
        <f t="shared" si="135"/>
        <v>#DIV/0!</v>
      </c>
      <c r="AH331" s="22" t="e">
        <f t="shared" si="136"/>
        <v>#DIV/0!</v>
      </c>
      <c r="AI331" s="22" t="e">
        <f t="shared" si="137"/>
        <v>#DIV/0!</v>
      </c>
      <c r="AJ331" s="22" t="e">
        <f t="shared" si="138"/>
        <v>#DIV/0!</v>
      </c>
      <c r="AK331" s="22" t="e">
        <f t="shared" si="139"/>
        <v>#DIV/0!</v>
      </c>
      <c r="AL331" s="22" t="e">
        <f t="shared" si="140"/>
        <v>#DIV/0!</v>
      </c>
      <c r="AM331" s="22" t="e">
        <f t="shared" si="141"/>
        <v>#DIV/0!</v>
      </c>
      <c r="AN331" s="22" t="e">
        <f t="shared" si="142"/>
        <v>#DIV/0!</v>
      </c>
      <c r="AO331" s="22" t="e">
        <f t="shared" si="143"/>
        <v>#DIV/0!</v>
      </c>
      <c r="AP331" s="22" t="e">
        <f t="shared" si="144"/>
        <v>#DIV/0!</v>
      </c>
    </row>
    <row r="332" spans="7:42" x14ac:dyDescent="0.25">
      <c r="G332" s="88">
        <f t="shared" si="132"/>
        <v>308</v>
      </c>
      <c r="H332" s="135"/>
      <c r="I332" s="10"/>
      <c r="J332" s="10"/>
      <c r="K332" s="10"/>
      <c r="L332" s="10"/>
      <c r="M332" s="29"/>
      <c r="N332" s="29"/>
      <c r="O332" s="29"/>
      <c r="P332" s="29"/>
      <c r="S332" s="88">
        <f t="shared" si="133"/>
        <v>308</v>
      </c>
      <c r="T332" s="192">
        <f t="shared" si="120"/>
        <v>0</v>
      </c>
      <c r="U332" s="22" t="e">
        <f t="shared" ca="1" si="121"/>
        <v>#DIV/0!</v>
      </c>
      <c r="V332" s="22" t="e">
        <f t="shared" ca="1" si="122"/>
        <v>#DIV/0!</v>
      </c>
      <c r="W332" s="22" t="e">
        <f t="shared" ca="1" si="123"/>
        <v>#DIV/0!</v>
      </c>
      <c r="X332" s="22" t="e">
        <f t="shared" ca="1" si="124"/>
        <v>#DIV/0!</v>
      </c>
      <c r="Y332" s="22" t="e">
        <f t="shared" ca="1" si="125"/>
        <v>#DIV/0!</v>
      </c>
      <c r="Z332" s="22" t="e">
        <f t="shared" ca="1" si="126"/>
        <v>#DIV/0!</v>
      </c>
      <c r="AA332" s="22" t="e">
        <f t="shared" ca="1" si="127"/>
        <v>#DIV/0!</v>
      </c>
      <c r="AB332" s="22" t="e">
        <f t="shared" ca="1" si="128"/>
        <v>#DIV/0!</v>
      </c>
      <c r="AC332" s="22" t="e">
        <f t="shared" ca="1" si="129"/>
        <v>#DIV/0!</v>
      </c>
      <c r="AD332" s="22" t="e">
        <f t="shared" ca="1" si="130"/>
        <v>#DIV/0!</v>
      </c>
      <c r="AE332" s="88">
        <f t="shared" si="134"/>
        <v>308</v>
      </c>
      <c r="AF332" s="192">
        <f t="shared" si="131"/>
        <v>0</v>
      </c>
      <c r="AG332" s="22" t="e">
        <f t="shared" si="135"/>
        <v>#DIV/0!</v>
      </c>
      <c r="AH332" s="22" t="e">
        <f t="shared" si="136"/>
        <v>#DIV/0!</v>
      </c>
      <c r="AI332" s="22" t="e">
        <f t="shared" si="137"/>
        <v>#DIV/0!</v>
      </c>
      <c r="AJ332" s="22" t="e">
        <f t="shared" si="138"/>
        <v>#DIV/0!</v>
      </c>
      <c r="AK332" s="22" t="e">
        <f t="shared" si="139"/>
        <v>#DIV/0!</v>
      </c>
      <c r="AL332" s="22" t="e">
        <f t="shared" si="140"/>
        <v>#DIV/0!</v>
      </c>
      <c r="AM332" s="22" t="e">
        <f t="shared" si="141"/>
        <v>#DIV/0!</v>
      </c>
      <c r="AN332" s="22" t="e">
        <f t="shared" si="142"/>
        <v>#DIV/0!</v>
      </c>
      <c r="AO332" s="22" t="e">
        <f t="shared" si="143"/>
        <v>#DIV/0!</v>
      </c>
      <c r="AP332" s="22" t="e">
        <f t="shared" si="144"/>
        <v>#DIV/0!</v>
      </c>
    </row>
    <row r="333" spans="7:42" x14ac:dyDescent="0.25">
      <c r="G333" s="88">
        <f t="shared" si="132"/>
        <v>309</v>
      </c>
      <c r="H333" s="135"/>
      <c r="I333" s="10"/>
      <c r="J333" s="10"/>
      <c r="K333" s="10"/>
      <c r="L333" s="10"/>
      <c r="M333" s="29"/>
      <c r="N333" s="29"/>
      <c r="O333" s="29"/>
      <c r="P333" s="29"/>
      <c r="S333" s="88">
        <f t="shared" si="133"/>
        <v>309</v>
      </c>
      <c r="T333" s="192">
        <f t="shared" si="120"/>
        <v>0</v>
      </c>
      <c r="U333" s="22" t="e">
        <f t="shared" ca="1" si="121"/>
        <v>#DIV/0!</v>
      </c>
      <c r="V333" s="22" t="e">
        <f t="shared" ca="1" si="122"/>
        <v>#DIV/0!</v>
      </c>
      <c r="W333" s="22" t="e">
        <f t="shared" ca="1" si="123"/>
        <v>#DIV/0!</v>
      </c>
      <c r="X333" s="22" t="e">
        <f t="shared" ca="1" si="124"/>
        <v>#DIV/0!</v>
      </c>
      <c r="Y333" s="22" t="e">
        <f t="shared" ca="1" si="125"/>
        <v>#DIV/0!</v>
      </c>
      <c r="Z333" s="22" t="e">
        <f t="shared" ca="1" si="126"/>
        <v>#DIV/0!</v>
      </c>
      <c r="AA333" s="22" t="e">
        <f t="shared" ca="1" si="127"/>
        <v>#DIV/0!</v>
      </c>
      <c r="AB333" s="22" t="e">
        <f t="shared" ca="1" si="128"/>
        <v>#DIV/0!</v>
      </c>
      <c r="AC333" s="22" t="e">
        <f t="shared" ca="1" si="129"/>
        <v>#DIV/0!</v>
      </c>
      <c r="AD333" s="22" t="e">
        <f t="shared" ca="1" si="130"/>
        <v>#DIV/0!</v>
      </c>
      <c r="AE333" s="88">
        <f t="shared" si="134"/>
        <v>309</v>
      </c>
      <c r="AF333" s="192">
        <f t="shared" si="131"/>
        <v>0</v>
      </c>
      <c r="AG333" s="22" t="e">
        <f t="shared" si="135"/>
        <v>#DIV/0!</v>
      </c>
      <c r="AH333" s="22" t="e">
        <f t="shared" si="136"/>
        <v>#DIV/0!</v>
      </c>
      <c r="AI333" s="22" t="e">
        <f t="shared" si="137"/>
        <v>#DIV/0!</v>
      </c>
      <c r="AJ333" s="22" t="e">
        <f t="shared" si="138"/>
        <v>#DIV/0!</v>
      </c>
      <c r="AK333" s="22" t="e">
        <f t="shared" si="139"/>
        <v>#DIV/0!</v>
      </c>
      <c r="AL333" s="22" t="e">
        <f t="shared" si="140"/>
        <v>#DIV/0!</v>
      </c>
      <c r="AM333" s="22" t="e">
        <f t="shared" si="141"/>
        <v>#DIV/0!</v>
      </c>
      <c r="AN333" s="22" t="e">
        <f t="shared" si="142"/>
        <v>#DIV/0!</v>
      </c>
      <c r="AO333" s="22" t="e">
        <f t="shared" si="143"/>
        <v>#DIV/0!</v>
      </c>
      <c r="AP333" s="22" t="e">
        <f t="shared" si="144"/>
        <v>#DIV/0!</v>
      </c>
    </row>
    <row r="334" spans="7:42" x14ac:dyDescent="0.25">
      <c r="G334" s="88">
        <f t="shared" si="132"/>
        <v>310</v>
      </c>
      <c r="H334" s="135"/>
      <c r="I334" s="10"/>
      <c r="J334" s="10"/>
      <c r="K334" s="10"/>
      <c r="L334" s="10"/>
      <c r="M334" s="29"/>
      <c r="N334" s="29"/>
      <c r="O334" s="29"/>
      <c r="P334" s="29"/>
      <c r="S334" s="88">
        <f t="shared" si="133"/>
        <v>310</v>
      </c>
      <c r="T334" s="192">
        <f t="shared" si="120"/>
        <v>0</v>
      </c>
      <c r="U334" s="22" t="e">
        <f t="shared" ca="1" si="121"/>
        <v>#DIV/0!</v>
      </c>
      <c r="V334" s="22" t="e">
        <f t="shared" ca="1" si="122"/>
        <v>#DIV/0!</v>
      </c>
      <c r="W334" s="22" t="e">
        <f t="shared" ca="1" si="123"/>
        <v>#DIV/0!</v>
      </c>
      <c r="X334" s="22" t="e">
        <f t="shared" ca="1" si="124"/>
        <v>#DIV/0!</v>
      </c>
      <c r="Y334" s="22" t="e">
        <f t="shared" ca="1" si="125"/>
        <v>#DIV/0!</v>
      </c>
      <c r="Z334" s="22" t="e">
        <f t="shared" ca="1" si="126"/>
        <v>#DIV/0!</v>
      </c>
      <c r="AA334" s="22" t="e">
        <f t="shared" ca="1" si="127"/>
        <v>#DIV/0!</v>
      </c>
      <c r="AB334" s="22" t="e">
        <f t="shared" ca="1" si="128"/>
        <v>#DIV/0!</v>
      </c>
      <c r="AC334" s="22" t="e">
        <f t="shared" ca="1" si="129"/>
        <v>#DIV/0!</v>
      </c>
      <c r="AD334" s="22" t="e">
        <f t="shared" ca="1" si="130"/>
        <v>#DIV/0!</v>
      </c>
      <c r="AE334" s="88">
        <f t="shared" si="134"/>
        <v>310</v>
      </c>
      <c r="AF334" s="192">
        <f t="shared" si="131"/>
        <v>0</v>
      </c>
      <c r="AG334" s="22" t="e">
        <f t="shared" si="135"/>
        <v>#DIV/0!</v>
      </c>
      <c r="AH334" s="22" t="e">
        <f t="shared" si="136"/>
        <v>#DIV/0!</v>
      </c>
      <c r="AI334" s="22" t="e">
        <f t="shared" si="137"/>
        <v>#DIV/0!</v>
      </c>
      <c r="AJ334" s="22" t="e">
        <f t="shared" si="138"/>
        <v>#DIV/0!</v>
      </c>
      <c r="AK334" s="22" t="e">
        <f t="shared" si="139"/>
        <v>#DIV/0!</v>
      </c>
      <c r="AL334" s="22" t="e">
        <f t="shared" si="140"/>
        <v>#DIV/0!</v>
      </c>
      <c r="AM334" s="22" t="e">
        <f t="shared" si="141"/>
        <v>#DIV/0!</v>
      </c>
      <c r="AN334" s="22" t="e">
        <f t="shared" si="142"/>
        <v>#DIV/0!</v>
      </c>
      <c r="AO334" s="22" t="e">
        <f t="shared" si="143"/>
        <v>#DIV/0!</v>
      </c>
      <c r="AP334" s="22" t="e">
        <f t="shared" si="144"/>
        <v>#DIV/0!</v>
      </c>
    </row>
    <row r="335" spans="7:42" x14ac:dyDescent="0.25">
      <c r="G335" s="88">
        <f t="shared" si="132"/>
        <v>311</v>
      </c>
      <c r="H335" s="135"/>
      <c r="I335" s="10"/>
      <c r="J335" s="10"/>
      <c r="K335" s="10"/>
      <c r="L335" s="10"/>
      <c r="M335" s="29"/>
      <c r="N335" s="29"/>
      <c r="O335" s="29"/>
      <c r="P335" s="29"/>
      <c r="S335" s="88">
        <f t="shared" si="133"/>
        <v>311</v>
      </c>
      <c r="T335" s="192">
        <f t="shared" si="120"/>
        <v>0</v>
      </c>
      <c r="U335" s="22" t="e">
        <f t="shared" ca="1" si="121"/>
        <v>#DIV/0!</v>
      </c>
      <c r="V335" s="22" t="e">
        <f t="shared" ca="1" si="122"/>
        <v>#DIV/0!</v>
      </c>
      <c r="W335" s="22" t="e">
        <f t="shared" ca="1" si="123"/>
        <v>#DIV/0!</v>
      </c>
      <c r="X335" s="22" t="e">
        <f t="shared" ca="1" si="124"/>
        <v>#DIV/0!</v>
      </c>
      <c r="Y335" s="22" t="e">
        <f t="shared" ca="1" si="125"/>
        <v>#DIV/0!</v>
      </c>
      <c r="Z335" s="22" t="e">
        <f t="shared" ca="1" si="126"/>
        <v>#DIV/0!</v>
      </c>
      <c r="AA335" s="22" t="e">
        <f t="shared" ca="1" si="127"/>
        <v>#DIV/0!</v>
      </c>
      <c r="AB335" s="22" t="e">
        <f t="shared" ca="1" si="128"/>
        <v>#DIV/0!</v>
      </c>
      <c r="AC335" s="22" t="e">
        <f t="shared" ca="1" si="129"/>
        <v>#DIV/0!</v>
      </c>
      <c r="AD335" s="22" t="e">
        <f t="shared" ca="1" si="130"/>
        <v>#DIV/0!</v>
      </c>
      <c r="AE335" s="88">
        <f t="shared" si="134"/>
        <v>311</v>
      </c>
      <c r="AF335" s="192">
        <f t="shared" si="131"/>
        <v>0</v>
      </c>
      <c r="AG335" s="22" t="e">
        <f t="shared" si="135"/>
        <v>#DIV/0!</v>
      </c>
      <c r="AH335" s="22" t="e">
        <f t="shared" si="136"/>
        <v>#DIV/0!</v>
      </c>
      <c r="AI335" s="22" t="e">
        <f t="shared" si="137"/>
        <v>#DIV/0!</v>
      </c>
      <c r="AJ335" s="22" t="e">
        <f t="shared" si="138"/>
        <v>#DIV/0!</v>
      </c>
      <c r="AK335" s="22" t="e">
        <f t="shared" si="139"/>
        <v>#DIV/0!</v>
      </c>
      <c r="AL335" s="22" t="e">
        <f t="shared" si="140"/>
        <v>#DIV/0!</v>
      </c>
      <c r="AM335" s="22" t="e">
        <f t="shared" si="141"/>
        <v>#DIV/0!</v>
      </c>
      <c r="AN335" s="22" t="e">
        <f t="shared" si="142"/>
        <v>#DIV/0!</v>
      </c>
      <c r="AO335" s="22" t="e">
        <f t="shared" si="143"/>
        <v>#DIV/0!</v>
      </c>
      <c r="AP335" s="22" t="e">
        <f t="shared" si="144"/>
        <v>#DIV/0!</v>
      </c>
    </row>
    <row r="336" spans="7:42" x14ac:dyDescent="0.25">
      <c r="G336" s="88">
        <f t="shared" si="132"/>
        <v>312</v>
      </c>
      <c r="H336" s="135"/>
      <c r="I336" s="10"/>
      <c r="J336" s="10"/>
      <c r="K336" s="10"/>
      <c r="L336" s="10"/>
      <c r="M336" s="29"/>
      <c r="N336" s="29"/>
      <c r="O336" s="29"/>
      <c r="P336" s="29"/>
      <c r="S336" s="88">
        <f t="shared" si="133"/>
        <v>312</v>
      </c>
      <c r="T336" s="192">
        <f t="shared" si="120"/>
        <v>0</v>
      </c>
      <c r="U336" s="22" t="e">
        <f t="shared" ca="1" si="121"/>
        <v>#DIV/0!</v>
      </c>
      <c r="V336" s="22" t="e">
        <f t="shared" ca="1" si="122"/>
        <v>#DIV/0!</v>
      </c>
      <c r="W336" s="22" t="e">
        <f t="shared" ca="1" si="123"/>
        <v>#DIV/0!</v>
      </c>
      <c r="X336" s="22" t="e">
        <f t="shared" ca="1" si="124"/>
        <v>#DIV/0!</v>
      </c>
      <c r="Y336" s="22" t="e">
        <f t="shared" ca="1" si="125"/>
        <v>#DIV/0!</v>
      </c>
      <c r="Z336" s="22" t="e">
        <f t="shared" ca="1" si="126"/>
        <v>#DIV/0!</v>
      </c>
      <c r="AA336" s="22" t="e">
        <f t="shared" ca="1" si="127"/>
        <v>#DIV/0!</v>
      </c>
      <c r="AB336" s="22" t="e">
        <f t="shared" ca="1" si="128"/>
        <v>#DIV/0!</v>
      </c>
      <c r="AC336" s="22" t="e">
        <f t="shared" ca="1" si="129"/>
        <v>#DIV/0!</v>
      </c>
      <c r="AD336" s="22" t="e">
        <f t="shared" ca="1" si="130"/>
        <v>#DIV/0!</v>
      </c>
      <c r="AE336" s="88">
        <f t="shared" si="134"/>
        <v>312</v>
      </c>
      <c r="AF336" s="192">
        <f t="shared" si="131"/>
        <v>0</v>
      </c>
      <c r="AG336" s="22" t="e">
        <f t="shared" si="135"/>
        <v>#DIV/0!</v>
      </c>
      <c r="AH336" s="22" t="e">
        <f t="shared" si="136"/>
        <v>#DIV/0!</v>
      </c>
      <c r="AI336" s="22" t="e">
        <f t="shared" si="137"/>
        <v>#DIV/0!</v>
      </c>
      <c r="AJ336" s="22" t="e">
        <f t="shared" si="138"/>
        <v>#DIV/0!</v>
      </c>
      <c r="AK336" s="22" t="e">
        <f t="shared" si="139"/>
        <v>#DIV/0!</v>
      </c>
      <c r="AL336" s="22" t="e">
        <f t="shared" si="140"/>
        <v>#DIV/0!</v>
      </c>
      <c r="AM336" s="22" t="e">
        <f t="shared" si="141"/>
        <v>#DIV/0!</v>
      </c>
      <c r="AN336" s="22" t="e">
        <f t="shared" si="142"/>
        <v>#DIV/0!</v>
      </c>
      <c r="AO336" s="22" t="e">
        <f t="shared" si="143"/>
        <v>#DIV/0!</v>
      </c>
      <c r="AP336" s="22" t="e">
        <f t="shared" si="144"/>
        <v>#DIV/0!</v>
      </c>
    </row>
    <row r="337" spans="7:42" x14ac:dyDescent="0.25">
      <c r="G337" s="88">
        <f t="shared" si="132"/>
        <v>313</v>
      </c>
      <c r="H337" s="135"/>
      <c r="I337" s="10"/>
      <c r="J337" s="10"/>
      <c r="K337" s="10"/>
      <c r="L337" s="10"/>
      <c r="M337" s="29"/>
      <c r="N337" s="29"/>
      <c r="O337" s="29"/>
      <c r="P337" s="29"/>
      <c r="S337" s="88">
        <f t="shared" si="133"/>
        <v>313</v>
      </c>
      <c r="T337" s="192">
        <f t="shared" si="120"/>
        <v>0</v>
      </c>
      <c r="U337" s="22" t="e">
        <f t="shared" ca="1" si="121"/>
        <v>#DIV/0!</v>
      </c>
      <c r="V337" s="22" t="e">
        <f t="shared" ca="1" si="122"/>
        <v>#DIV/0!</v>
      </c>
      <c r="W337" s="22" t="e">
        <f t="shared" ca="1" si="123"/>
        <v>#DIV/0!</v>
      </c>
      <c r="X337" s="22" t="e">
        <f t="shared" ca="1" si="124"/>
        <v>#DIV/0!</v>
      </c>
      <c r="Y337" s="22" t="e">
        <f t="shared" ca="1" si="125"/>
        <v>#DIV/0!</v>
      </c>
      <c r="Z337" s="22" t="e">
        <f t="shared" ca="1" si="126"/>
        <v>#DIV/0!</v>
      </c>
      <c r="AA337" s="22" t="e">
        <f t="shared" ca="1" si="127"/>
        <v>#DIV/0!</v>
      </c>
      <c r="AB337" s="22" t="e">
        <f t="shared" ca="1" si="128"/>
        <v>#DIV/0!</v>
      </c>
      <c r="AC337" s="22" t="e">
        <f t="shared" ca="1" si="129"/>
        <v>#DIV/0!</v>
      </c>
      <c r="AD337" s="22" t="e">
        <f t="shared" ca="1" si="130"/>
        <v>#DIV/0!</v>
      </c>
      <c r="AE337" s="88">
        <f t="shared" si="134"/>
        <v>313</v>
      </c>
      <c r="AF337" s="192">
        <f t="shared" si="131"/>
        <v>0</v>
      </c>
      <c r="AG337" s="22" t="e">
        <f t="shared" si="135"/>
        <v>#DIV/0!</v>
      </c>
      <c r="AH337" s="22" t="e">
        <f t="shared" si="136"/>
        <v>#DIV/0!</v>
      </c>
      <c r="AI337" s="22" t="e">
        <f t="shared" si="137"/>
        <v>#DIV/0!</v>
      </c>
      <c r="AJ337" s="22" t="e">
        <f t="shared" si="138"/>
        <v>#DIV/0!</v>
      </c>
      <c r="AK337" s="22" t="e">
        <f t="shared" si="139"/>
        <v>#DIV/0!</v>
      </c>
      <c r="AL337" s="22" t="e">
        <f t="shared" si="140"/>
        <v>#DIV/0!</v>
      </c>
      <c r="AM337" s="22" t="e">
        <f t="shared" si="141"/>
        <v>#DIV/0!</v>
      </c>
      <c r="AN337" s="22" t="e">
        <f t="shared" si="142"/>
        <v>#DIV/0!</v>
      </c>
      <c r="AO337" s="22" t="e">
        <f t="shared" si="143"/>
        <v>#DIV/0!</v>
      </c>
      <c r="AP337" s="22" t="e">
        <f t="shared" si="144"/>
        <v>#DIV/0!</v>
      </c>
    </row>
    <row r="338" spans="7:42" x14ac:dyDescent="0.25">
      <c r="G338" s="88">
        <f t="shared" si="132"/>
        <v>314</v>
      </c>
      <c r="H338" s="135"/>
      <c r="I338" s="10"/>
      <c r="J338" s="10"/>
      <c r="K338" s="10"/>
      <c r="L338" s="10"/>
      <c r="M338" s="29"/>
      <c r="N338" s="29"/>
      <c r="O338" s="29"/>
      <c r="P338" s="29"/>
      <c r="S338" s="88">
        <f t="shared" si="133"/>
        <v>314</v>
      </c>
      <c r="T338" s="192">
        <f t="shared" si="120"/>
        <v>0</v>
      </c>
      <c r="U338" s="22" t="e">
        <f t="shared" ca="1" si="121"/>
        <v>#DIV/0!</v>
      </c>
      <c r="V338" s="22" t="e">
        <f t="shared" ca="1" si="122"/>
        <v>#DIV/0!</v>
      </c>
      <c r="W338" s="22" t="e">
        <f t="shared" ca="1" si="123"/>
        <v>#DIV/0!</v>
      </c>
      <c r="X338" s="22" t="e">
        <f t="shared" ca="1" si="124"/>
        <v>#DIV/0!</v>
      </c>
      <c r="Y338" s="22" t="e">
        <f t="shared" ca="1" si="125"/>
        <v>#DIV/0!</v>
      </c>
      <c r="Z338" s="22" t="e">
        <f t="shared" ca="1" si="126"/>
        <v>#DIV/0!</v>
      </c>
      <c r="AA338" s="22" t="e">
        <f t="shared" ca="1" si="127"/>
        <v>#DIV/0!</v>
      </c>
      <c r="AB338" s="22" t="e">
        <f t="shared" ca="1" si="128"/>
        <v>#DIV/0!</v>
      </c>
      <c r="AC338" s="22" t="e">
        <f t="shared" ca="1" si="129"/>
        <v>#DIV/0!</v>
      </c>
      <c r="AD338" s="22" t="e">
        <f t="shared" ca="1" si="130"/>
        <v>#DIV/0!</v>
      </c>
      <c r="AE338" s="88">
        <f t="shared" si="134"/>
        <v>314</v>
      </c>
      <c r="AF338" s="192">
        <f t="shared" si="131"/>
        <v>0</v>
      </c>
      <c r="AG338" s="22" t="e">
        <f t="shared" si="135"/>
        <v>#DIV/0!</v>
      </c>
      <c r="AH338" s="22" t="e">
        <f t="shared" si="136"/>
        <v>#DIV/0!</v>
      </c>
      <c r="AI338" s="22" t="e">
        <f t="shared" si="137"/>
        <v>#DIV/0!</v>
      </c>
      <c r="AJ338" s="22" t="e">
        <f t="shared" si="138"/>
        <v>#DIV/0!</v>
      </c>
      <c r="AK338" s="22" t="e">
        <f t="shared" si="139"/>
        <v>#DIV/0!</v>
      </c>
      <c r="AL338" s="22" t="e">
        <f t="shared" si="140"/>
        <v>#DIV/0!</v>
      </c>
      <c r="AM338" s="22" t="e">
        <f t="shared" si="141"/>
        <v>#DIV/0!</v>
      </c>
      <c r="AN338" s="22" t="e">
        <f t="shared" si="142"/>
        <v>#DIV/0!</v>
      </c>
      <c r="AO338" s="22" t="e">
        <f t="shared" si="143"/>
        <v>#DIV/0!</v>
      </c>
      <c r="AP338" s="22" t="e">
        <f t="shared" si="144"/>
        <v>#DIV/0!</v>
      </c>
    </row>
    <row r="339" spans="7:42" x14ac:dyDescent="0.25">
      <c r="G339" s="88">
        <f t="shared" si="132"/>
        <v>315</v>
      </c>
      <c r="H339" s="135"/>
      <c r="I339" s="10"/>
      <c r="J339" s="10"/>
      <c r="K339" s="10"/>
      <c r="L339" s="10"/>
      <c r="M339" s="29"/>
      <c r="N339" s="29"/>
      <c r="O339" s="29"/>
      <c r="P339" s="29"/>
      <c r="S339" s="88">
        <f t="shared" si="133"/>
        <v>315</v>
      </c>
      <c r="T339" s="192">
        <f t="shared" si="120"/>
        <v>0</v>
      </c>
      <c r="U339" s="22" t="e">
        <f t="shared" ca="1" si="121"/>
        <v>#DIV/0!</v>
      </c>
      <c r="V339" s="22" t="e">
        <f t="shared" ca="1" si="122"/>
        <v>#DIV/0!</v>
      </c>
      <c r="W339" s="22" t="e">
        <f t="shared" ca="1" si="123"/>
        <v>#DIV/0!</v>
      </c>
      <c r="X339" s="22" t="e">
        <f t="shared" ca="1" si="124"/>
        <v>#DIV/0!</v>
      </c>
      <c r="Y339" s="22" t="e">
        <f t="shared" ca="1" si="125"/>
        <v>#DIV/0!</v>
      </c>
      <c r="Z339" s="22" t="e">
        <f t="shared" ca="1" si="126"/>
        <v>#DIV/0!</v>
      </c>
      <c r="AA339" s="22" t="e">
        <f t="shared" ca="1" si="127"/>
        <v>#DIV/0!</v>
      </c>
      <c r="AB339" s="22" t="e">
        <f t="shared" ca="1" si="128"/>
        <v>#DIV/0!</v>
      </c>
      <c r="AC339" s="22" t="e">
        <f t="shared" ca="1" si="129"/>
        <v>#DIV/0!</v>
      </c>
      <c r="AD339" s="22" t="e">
        <f t="shared" ca="1" si="130"/>
        <v>#DIV/0!</v>
      </c>
      <c r="AE339" s="88">
        <f t="shared" si="134"/>
        <v>315</v>
      </c>
      <c r="AF339" s="192">
        <f t="shared" si="131"/>
        <v>0</v>
      </c>
      <c r="AG339" s="22" t="e">
        <f t="shared" si="135"/>
        <v>#DIV/0!</v>
      </c>
      <c r="AH339" s="22" t="e">
        <f t="shared" si="136"/>
        <v>#DIV/0!</v>
      </c>
      <c r="AI339" s="22" t="e">
        <f t="shared" si="137"/>
        <v>#DIV/0!</v>
      </c>
      <c r="AJ339" s="22" t="e">
        <f t="shared" si="138"/>
        <v>#DIV/0!</v>
      </c>
      <c r="AK339" s="22" t="e">
        <f t="shared" si="139"/>
        <v>#DIV/0!</v>
      </c>
      <c r="AL339" s="22" t="e">
        <f t="shared" si="140"/>
        <v>#DIV/0!</v>
      </c>
      <c r="AM339" s="22" t="e">
        <f t="shared" si="141"/>
        <v>#DIV/0!</v>
      </c>
      <c r="AN339" s="22" t="e">
        <f t="shared" si="142"/>
        <v>#DIV/0!</v>
      </c>
      <c r="AO339" s="22" t="e">
        <f t="shared" si="143"/>
        <v>#DIV/0!</v>
      </c>
      <c r="AP339" s="22" t="e">
        <f t="shared" si="144"/>
        <v>#DIV/0!</v>
      </c>
    </row>
    <row r="340" spans="7:42" x14ac:dyDescent="0.25">
      <c r="G340" s="88">
        <f t="shared" si="132"/>
        <v>316</v>
      </c>
      <c r="H340" s="135"/>
      <c r="I340" s="10"/>
      <c r="J340" s="10"/>
      <c r="K340" s="10"/>
      <c r="L340" s="10"/>
      <c r="M340" s="29"/>
      <c r="N340" s="29"/>
      <c r="O340" s="29"/>
      <c r="P340" s="29"/>
      <c r="S340" s="88">
        <f t="shared" si="133"/>
        <v>316</v>
      </c>
      <c r="T340" s="192">
        <f t="shared" si="120"/>
        <v>0</v>
      </c>
      <c r="U340" s="22" t="e">
        <f t="shared" ca="1" si="121"/>
        <v>#DIV/0!</v>
      </c>
      <c r="V340" s="22" t="e">
        <f t="shared" ca="1" si="122"/>
        <v>#DIV/0!</v>
      </c>
      <c r="W340" s="22" t="e">
        <f t="shared" ca="1" si="123"/>
        <v>#DIV/0!</v>
      </c>
      <c r="X340" s="22" t="e">
        <f t="shared" ca="1" si="124"/>
        <v>#DIV/0!</v>
      </c>
      <c r="Y340" s="22" t="e">
        <f t="shared" ca="1" si="125"/>
        <v>#DIV/0!</v>
      </c>
      <c r="Z340" s="22" t="e">
        <f t="shared" ca="1" si="126"/>
        <v>#DIV/0!</v>
      </c>
      <c r="AA340" s="22" t="e">
        <f t="shared" ca="1" si="127"/>
        <v>#DIV/0!</v>
      </c>
      <c r="AB340" s="22" t="e">
        <f t="shared" ca="1" si="128"/>
        <v>#DIV/0!</v>
      </c>
      <c r="AC340" s="22" t="e">
        <f t="shared" ca="1" si="129"/>
        <v>#DIV/0!</v>
      </c>
      <c r="AD340" s="22" t="e">
        <f t="shared" ca="1" si="130"/>
        <v>#DIV/0!</v>
      </c>
      <c r="AE340" s="88">
        <f t="shared" si="134"/>
        <v>316</v>
      </c>
      <c r="AF340" s="192">
        <f t="shared" si="131"/>
        <v>0</v>
      </c>
      <c r="AG340" s="22" t="e">
        <f t="shared" si="135"/>
        <v>#DIV/0!</v>
      </c>
      <c r="AH340" s="22" t="e">
        <f t="shared" si="136"/>
        <v>#DIV/0!</v>
      </c>
      <c r="AI340" s="22" t="e">
        <f t="shared" si="137"/>
        <v>#DIV/0!</v>
      </c>
      <c r="AJ340" s="22" t="e">
        <f t="shared" si="138"/>
        <v>#DIV/0!</v>
      </c>
      <c r="AK340" s="22" t="e">
        <f t="shared" si="139"/>
        <v>#DIV/0!</v>
      </c>
      <c r="AL340" s="22" t="e">
        <f t="shared" si="140"/>
        <v>#DIV/0!</v>
      </c>
      <c r="AM340" s="22" t="e">
        <f t="shared" si="141"/>
        <v>#DIV/0!</v>
      </c>
      <c r="AN340" s="22" t="e">
        <f t="shared" si="142"/>
        <v>#DIV/0!</v>
      </c>
      <c r="AO340" s="22" t="e">
        <f t="shared" si="143"/>
        <v>#DIV/0!</v>
      </c>
      <c r="AP340" s="22" t="e">
        <f t="shared" si="144"/>
        <v>#DIV/0!</v>
      </c>
    </row>
    <row r="341" spans="7:42" x14ac:dyDescent="0.25">
      <c r="G341" s="88">
        <f t="shared" si="132"/>
        <v>317</v>
      </c>
      <c r="H341" s="135"/>
      <c r="I341" s="10"/>
      <c r="J341" s="10"/>
      <c r="K341" s="10"/>
      <c r="L341" s="10"/>
      <c r="M341" s="29"/>
      <c r="N341" s="29"/>
      <c r="O341" s="29"/>
      <c r="P341" s="29"/>
      <c r="S341" s="88">
        <f t="shared" si="133"/>
        <v>317</v>
      </c>
      <c r="T341" s="192">
        <f t="shared" si="120"/>
        <v>0</v>
      </c>
      <c r="U341" s="22" t="e">
        <f t="shared" ca="1" si="121"/>
        <v>#DIV/0!</v>
      </c>
      <c r="V341" s="22" t="e">
        <f t="shared" ca="1" si="122"/>
        <v>#DIV/0!</v>
      </c>
      <c r="W341" s="22" t="e">
        <f t="shared" ca="1" si="123"/>
        <v>#DIV/0!</v>
      </c>
      <c r="X341" s="22" t="e">
        <f t="shared" ca="1" si="124"/>
        <v>#DIV/0!</v>
      </c>
      <c r="Y341" s="22" t="e">
        <f t="shared" ca="1" si="125"/>
        <v>#DIV/0!</v>
      </c>
      <c r="Z341" s="22" t="e">
        <f t="shared" ca="1" si="126"/>
        <v>#DIV/0!</v>
      </c>
      <c r="AA341" s="22" t="e">
        <f t="shared" ca="1" si="127"/>
        <v>#DIV/0!</v>
      </c>
      <c r="AB341" s="22" t="e">
        <f t="shared" ca="1" si="128"/>
        <v>#DIV/0!</v>
      </c>
      <c r="AC341" s="22" t="e">
        <f t="shared" ca="1" si="129"/>
        <v>#DIV/0!</v>
      </c>
      <c r="AD341" s="22" t="e">
        <f t="shared" ca="1" si="130"/>
        <v>#DIV/0!</v>
      </c>
      <c r="AE341" s="88">
        <f t="shared" si="134"/>
        <v>317</v>
      </c>
      <c r="AF341" s="192">
        <f t="shared" si="131"/>
        <v>0</v>
      </c>
      <c r="AG341" s="22" t="e">
        <f t="shared" si="135"/>
        <v>#DIV/0!</v>
      </c>
      <c r="AH341" s="22" t="e">
        <f t="shared" si="136"/>
        <v>#DIV/0!</v>
      </c>
      <c r="AI341" s="22" t="e">
        <f t="shared" si="137"/>
        <v>#DIV/0!</v>
      </c>
      <c r="AJ341" s="22" t="e">
        <f t="shared" si="138"/>
        <v>#DIV/0!</v>
      </c>
      <c r="AK341" s="22" t="e">
        <f t="shared" si="139"/>
        <v>#DIV/0!</v>
      </c>
      <c r="AL341" s="22" t="e">
        <f t="shared" si="140"/>
        <v>#DIV/0!</v>
      </c>
      <c r="AM341" s="22" t="e">
        <f t="shared" si="141"/>
        <v>#DIV/0!</v>
      </c>
      <c r="AN341" s="22" t="e">
        <f t="shared" si="142"/>
        <v>#DIV/0!</v>
      </c>
      <c r="AO341" s="22" t="e">
        <f t="shared" si="143"/>
        <v>#DIV/0!</v>
      </c>
      <c r="AP341" s="22" t="e">
        <f t="shared" si="144"/>
        <v>#DIV/0!</v>
      </c>
    </row>
    <row r="342" spans="7:42" x14ac:dyDescent="0.25">
      <c r="G342" s="88">
        <f t="shared" si="132"/>
        <v>318</v>
      </c>
      <c r="H342" s="135"/>
      <c r="I342" s="10"/>
      <c r="J342" s="10"/>
      <c r="K342" s="10"/>
      <c r="L342" s="10"/>
      <c r="M342" s="29"/>
      <c r="N342" s="29"/>
      <c r="O342" s="29"/>
      <c r="P342" s="29"/>
      <c r="S342" s="88">
        <f t="shared" si="133"/>
        <v>318</v>
      </c>
      <c r="T342" s="192">
        <f t="shared" si="120"/>
        <v>0</v>
      </c>
      <c r="U342" s="22" t="e">
        <f t="shared" ca="1" si="121"/>
        <v>#DIV/0!</v>
      </c>
      <c r="V342" s="22" t="e">
        <f t="shared" ca="1" si="122"/>
        <v>#DIV/0!</v>
      </c>
      <c r="W342" s="22" t="e">
        <f t="shared" ca="1" si="123"/>
        <v>#DIV/0!</v>
      </c>
      <c r="X342" s="22" t="e">
        <f t="shared" ca="1" si="124"/>
        <v>#DIV/0!</v>
      </c>
      <c r="Y342" s="22" t="e">
        <f t="shared" ca="1" si="125"/>
        <v>#DIV/0!</v>
      </c>
      <c r="Z342" s="22" t="e">
        <f t="shared" ca="1" si="126"/>
        <v>#DIV/0!</v>
      </c>
      <c r="AA342" s="22" t="e">
        <f t="shared" ca="1" si="127"/>
        <v>#DIV/0!</v>
      </c>
      <c r="AB342" s="22" t="e">
        <f t="shared" ca="1" si="128"/>
        <v>#DIV/0!</v>
      </c>
      <c r="AC342" s="22" t="e">
        <f t="shared" ca="1" si="129"/>
        <v>#DIV/0!</v>
      </c>
      <c r="AD342" s="22" t="e">
        <f t="shared" ca="1" si="130"/>
        <v>#DIV/0!</v>
      </c>
      <c r="AE342" s="88">
        <f t="shared" si="134"/>
        <v>318</v>
      </c>
      <c r="AF342" s="192">
        <f t="shared" si="131"/>
        <v>0</v>
      </c>
      <c r="AG342" s="22" t="e">
        <f t="shared" si="135"/>
        <v>#DIV/0!</v>
      </c>
      <c r="AH342" s="22" t="e">
        <f t="shared" si="136"/>
        <v>#DIV/0!</v>
      </c>
      <c r="AI342" s="22" t="e">
        <f t="shared" si="137"/>
        <v>#DIV/0!</v>
      </c>
      <c r="AJ342" s="22" t="e">
        <f t="shared" si="138"/>
        <v>#DIV/0!</v>
      </c>
      <c r="AK342" s="22" t="e">
        <f t="shared" si="139"/>
        <v>#DIV/0!</v>
      </c>
      <c r="AL342" s="22" t="e">
        <f t="shared" si="140"/>
        <v>#DIV/0!</v>
      </c>
      <c r="AM342" s="22" t="e">
        <f t="shared" si="141"/>
        <v>#DIV/0!</v>
      </c>
      <c r="AN342" s="22" t="e">
        <f t="shared" si="142"/>
        <v>#DIV/0!</v>
      </c>
      <c r="AO342" s="22" t="e">
        <f t="shared" si="143"/>
        <v>#DIV/0!</v>
      </c>
      <c r="AP342" s="22" t="e">
        <f t="shared" si="144"/>
        <v>#DIV/0!</v>
      </c>
    </row>
    <row r="343" spans="7:42" x14ac:dyDescent="0.25">
      <c r="G343" s="88">
        <f t="shared" si="132"/>
        <v>319</v>
      </c>
      <c r="H343" s="135"/>
      <c r="I343" s="10"/>
      <c r="J343" s="10"/>
      <c r="K343" s="10"/>
      <c r="L343" s="10"/>
      <c r="M343" s="29"/>
      <c r="N343" s="29"/>
      <c r="O343" s="29"/>
      <c r="P343" s="29"/>
      <c r="S343" s="88">
        <f t="shared" si="133"/>
        <v>319</v>
      </c>
      <c r="T343" s="192">
        <f t="shared" si="120"/>
        <v>0</v>
      </c>
      <c r="U343" s="22" t="e">
        <f t="shared" ca="1" si="121"/>
        <v>#DIV/0!</v>
      </c>
      <c r="V343" s="22" t="e">
        <f t="shared" ca="1" si="122"/>
        <v>#DIV/0!</v>
      </c>
      <c r="W343" s="22" t="e">
        <f t="shared" ca="1" si="123"/>
        <v>#DIV/0!</v>
      </c>
      <c r="X343" s="22" t="e">
        <f t="shared" ca="1" si="124"/>
        <v>#DIV/0!</v>
      </c>
      <c r="Y343" s="22" t="e">
        <f t="shared" ca="1" si="125"/>
        <v>#DIV/0!</v>
      </c>
      <c r="Z343" s="22" t="e">
        <f t="shared" ca="1" si="126"/>
        <v>#DIV/0!</v>
      </c>
      <c r="AA343" s="22" t="e">
        <f t="shared" ca="1" si="127"/>
        <v>#DIV/0!</v>
      </c>
      <c r="AB343" s="22" t="e">
        <f t="shared" ca="1" si="128"/>
        <v>#DIV/0!</v>
      </c>
      <c r="AC343" s="22" t="e">
        <f t="shared" ca="1" si="129"/>
        <v>#DIV/0!</v>
      </c>
      <c r="AD343" s="22" t="e">
        <f t="shared" ca="1" si="130"/>
        <v>#DIV/0!</v>
      </c>
      <c r="AE343" s="88">
        <f t="shared" si="134"/>
        <v>319</v>
      </c>
      <c r="AF343" s="192">
        <f t="shared" si="131"/>
        <v>0</v>
      </c>
      <c r="AG343" s="22" t="e">
        <f t="shared" si="135"/>
        <v>#DIV/0!</v>
      </c>
      <c r="AH343" s="22" t="e">
        <f t="shared" si="136"/>
        <v>#DIV/0!</v>
      </c>
      <c r="AI343" s="22" t="e">
        <f t="shared" si="137"/>
        <v>#DIV/0!</v>
      </c>
      <c r="AJ343" s="22" t="e">
        <f t="shared" si="138"/>
        <v>#DIV/0!</v>
      </c>
      <c r="AK343" s="22" t="e">
        <f t="shared" si="139"/>
        <v>#DIV/0!</v>
      </c>
      <c r="AL343" s="22" t="e">
        <f t="shared" si="140"/>
        <v>#DIV/0!</v>
      </c>
      <c r="AM343" s="22" t="e">
        <f t="shared" si="141"/>
        <v>#DIV/0!</v>
      </c>
      <c r="AN343" s="22" t="e">
        <f t="shared" si="142"/>
        <v>#DIV/0!</v>
      </c>
      <c r="AO343" s="22" t="e">
        <f t="shared" si="143"/>
        <v>#DIV/0!</v>
      </c>
      <c r="AP343" s="22" t="e">
        <f t="shared" si="144"/>
        <v>#DIV/0!</v>
      </c>
    </row>
    <row r="344" spans="7:42" x14ac:dyDescent="0.25">
      <c r="G344" s="88">
        <f t="shared" si="132"/>
        <v>320</v>
      </c>
      <c r="H344" s="135"/>
      <c r="I344" s="10"/>
      <c r="J344" s="10"/>
      <c r="K344" s="10"/>
      <c r="L344" s="10"/>
      <c r="M344" s="29"/>
      <c r="N344" s="29"/>
      <c r="O344" s="29"/>
      <c r="P344" s="29"/>
      <c r="S344" s="88">
        <f t="shared" si="133"/>
        <v>320</v>
      </c>
      <c r="T344" s="192">
        <f t="shared" si="120"/>
        <v>0</v>
      </c>
      <c r="U344" s="22" t="e">
        <f t="shared" ca="1" si="121"/>
        <v>#DIV/0!</v>
      </c>
      <c r="V344" s="22" t="e">
        <f t="shared" ca="1" si="122"/>
        <v>#DIV/0!</v>
      </c>
      <c r="W344" s="22" t="e">
        <f t="shared" ca="1" si="123"/>
        <v>#DIV/0!</v>
      </c>
      <c r="X344" s="22" t="e">
        <f t="shared" ca="1" si="124"/>
        <v>#DIV/0!</v>
      </c>
      <c r="Y344" s="22" t="e">
        <f t="shared" ca="1" si="125"/>
        <v>#DIV/0!</v>
      </c>
      <c r="Z344" s="22" t="e">
        <f t="shared" ca="1" si="126"/>
        <v>#DIV/0!</v>
      </c>
      <c r="AA344" s="22" t="e">
        <f t="shared" ca="1" si="127"/>
        <v>#DIV/0!</v>
      </c>
      <c r="AB344" s="22" t="e">
        <f t="shared" ca="1" si="128"/>
        <v>#DIV/0!</v>
      </c>
      <c r="AC344" s="22" t="e">
        <f t="shared" ca="1" si="129"/>
        <v>#DIV/0!</v>
      </c>
      <c r="AD344" s="22" t="e">
        <f t="shared" ca="1" si="130"/>
        <v>#DIV/0!</v>
      </c>
      <c r="AE344" s="88">
        <f t="shared" si="134"/>
        <v>320</v>
      </c>
      <c r="AF344" s="192">
        <f t="shared" si="131"/>
        <v>0</v>
      </c>
      <c r="AG344" s="22" t="e">
        <f t="shared" si="135"/>
        <v>#DIV/0!</v>
      </c>
      <c r="AH344" s="22" t="e">
        <f t="shared" si="136"/>
        <v>#DIV/0!</v>
      </c>
      <c r="AI344" s="22" t="e">
        <f t="shared" si="137"/>
        <v>#DIV/0!</v>
      </c>
      <c r="AJ344" s="22" t="e">
        <f t="shared" si="138"/>
        <v>#DIV/0!</v>
      </c>
      <c r="AK344" s="22" t="e">
        <f t="shared" si="139"/>
        <v>#DIV/0!</v>
      </c>
      <c r="AL344" s="22" t="e">
        <f t="shared" si="140"/>
        <v>#DIV/0!</v>
      </c>
      <c r="AM344" s="22" t="e">
        <f t="shared" si="141"/>
        <v>#DIV/0!</v>
      </c>
      <c r="AN344" s="22" t="e">
        <f t="shared" si="142"/>
        <v>#DIV/0!</v>
      </c>
      <c r="AO344" s="22" t="e">
        <f t="shared" si="143"/>
        <v>#DIV/0!</v>
      </c>
      <c r="AP344" s="22" t="e">
        <f t="shared" si="144"/>
        <v>#DIV/0!</v>
      </c>
    </row>
    <row r="345" spans="7:42" x14ac:dyDescent="0.25">
      <c r="G345" s="88">
        <f t="shared" si="132"/>
        <v>321</v>
      </c>
      <c r="H345" s="135"/>
      <c r="I345" s="10"/>
      <c r="J345" s="10"/>
      <c r="K345" s="10"/>
      <c r="L345" s="10"/>
      <c r="M345" s="29"/>
      <c r="N345" s="29"/>
      <c r="O345" s="29"/>
      <c r="P345" s="29"/>
      <c r="S345" s="88">
        <f t="shared" si="133"/>
        <v>321</v>
      </c>
      <c r="T345" s="192">
        <f t="shared" ref="T345:T408" si="145">H345</f>
        <v>0</v>
      </c>
      <c r="U345" s="22" t="e">
        <f t="shared" ref="U345:U408" ca="1" si="146">IF($T$25:$T$568=gr_1,I$12,IF($T$25:$T$568=gr_2,I$13,IF($T$25:$T$568=gr_3,I$14,IF($T$25:$T$568=gr_4,I$15, IF($T$25:$T$568=gr_5,I$16)))))</f>
        <v>#DIV/0!</v>
      </c>
      <c r="V345" s="22" t="e">
        <f t="shared" ref="V345:V408" ca="1" si="147">IF($T$25:$T$568=gr_1,J$12,IF($T$25:$T$568=gr_2,J$13,IF($T$25:$T$568=gr_3,J$14,IF($T$25:$T$568=gr_4,J$15, IF($T$25:$T$568=gr_5,J$16)))))</f>
        <v>#DIV/0!</v>
      </c>
      <c r="W345" s="22" t="e">
        <f t="shared" ref="W345:W408" ca="1" si="148">IF($T$25:$T$568=gr_1,K$12,IF($T$25:$T$568=gr_2,K$13,IF($T$25:$T$568=gr_3,K$14,IF($T$25:$T$568=gr_4,K$15, IF($T$25:$T$568=gr_5,K$16)))))</f>
        <v>#DIV/0!</v>
      </c>
      <c r="X345" s="22" t="e">
        <f t="shared" ref="X345:X408" ca="1" si="149">IF($T$25:$T$568=gr_1,L$12,IF($T$25:$T$568=gr_2,L$13,IF($T$25:$T$568=gr_3,L$14,IF($T$25:$T$568=gr_4,L$15, IF($T$25:$T$568=gr_5,L$16)))))</f>
        <v>#DIV/0!</v>
      </c>
      <c r="Y345" s="22" t="e">
        <f t="shared" ref="Y345:Y408" ca="1" si="150">IF($T$25:$T$568=gr_1,M$12,IF($T$25:$T$568=gr_2,M$13,IF($T$25:$T$568=gr_3,M$14,IF($T$25:$T$568=gr_4,M$15, IF($T$25:$T$568=gr_5,M$16)))))</f>
        <v>#DIV/0!</v>
      </c>
      <c r="Z345" s="22" t="e">
        <f t="shared" ref="Z345:Z408" ca="1" si="151">IF($T$25:$T$568=gr_1,N$12,IF($T$25:$T$568=gr_2,N$13,IF($T$25:$T$568=gr_3,N$14,IF($T$25:$T$568=gr_4,N$15, IF($T$25:$T$568=gr_5,N$16)))))</f>
        <v>#DIV/0!</v>
      </c>
      <c r="AA345" s="22" t="e">
        <f t="shared" ref="AA345:AA408" ca="1" si="152">IF($T$25:$T$568=gr_1,O$12,IF($T$25:$T$568=gr_2,O$13,IF($T$25:$T$568=gr_3,O$14,IF($T$25:$T$568=gr_4,O$15, IF($T$25:$T$568=gr_5,O$16)))))</f>
        <v>#DIV/0!</v>
      </c>
      <c r="AB345" s="22" t="e">
        <f t="shared" ref="AB345:AB408" ca="1" si="153">IF($T$25:$T$568=gr_1,P$12,IF($T$25:$T$568=gr_2,P$13,IF($T$25:$T$568=gr_3,P$14,IF($T$25:$T$568=gr_4,P$15, IF($T$25:$T$568=gr_5,P$16)))))</f>
        <v>#DIV/0!</v>
      </c>
      <c r="AC345" s="22" t="e">
        <f t="shared" ref="AC345:AC408" ca="1" si="154">IF($T$25:$T$568=gr_1,Q$12,IF($T$25:$T$568=gr_2,Q$13,IF($T$25:$T$568=gr_3,Q$14,IF($T$25:$T$568=gr_4,Q$15, IF($T$25:$T$568=gr_5,Q$16)))))</f>
        <v>#DIV/0!</v>
      </c>
      <c r="AD345" s="22" t="e">
        <f t="shared" ref="AD345:AD408" ca="1" si="155">IF($T$25:$T$568=gr_1,R$12,IF($T$25:$T$568=gr_2,R$13,IF($T$25:$T$568=gr_3,R$14,IF($T$25:$T$568=gr_4,R$15, IF($T$25:$T$568=gr_5,R$16)))))</f>
        <v>#DIV/0!</v>
      </c>
      <c r="AE345" s="88">
        <f t="shared" si="134"/>
        <v>321</v>
      </c>
      <c r="AF345" s="192">
        <f t="shared" ref="AF345:AF408" si="156">H345</f>
        <v>0</v>
      </c>
      <c r="AG345" s="22" t="e">
        <f t="shared" si="135"/>
        <v>#DIV/0!</v>
      </c>
      <c r="AH345" s="22" t="e">
        <f t="shared" si="136"/>
        <v>#DIV/0!</v>
      </c>
      <c r="AI345" s="22" t="e">
        <f t="shared" si="137"/>
        <v>#DIV/0!</v>
      </c>
      <c r="AJ345" s="22" t="e">
        <f t="shared" si="138"/>
        <v>#DIV/0!</v>
      </c>
      <c r="AK345" s="22" t="e">
        <f t="shared" si="139"/>
        <v>#DIV/0!</v>
      </c>
      <c r="AL345" s="22" t="e">
        <f t="shared" si="140"/>
        <v>#DIV/0!</v>
      </c>
      <c r="AM345" s="22" t="e">
        <f t="shared" si="141"/>
        <v>#DIV/0!</v>
      </c>
      <c r="AN345" s="22" t="e">
        <f t="shared" si="142"/>
        <v>#DIV/0!</v>
      </c>
      <c r="AO345" s="22" t="e">
        <f t="shared" si="143"/>
        <v>#DIV/0!</v>
      </c>
      <c r="AP345" s="22" t="e">
        <f t="shared" si="144"/>
        <v>#DIV/0!</v>
      </c>
    </row>
    <row r="346" spans="7:42" x14ac:dyDescent="0.25">
      <c r="G346" s="88">
        <f t="shared" ref="G346:G409" si="157">G345+1</f>
        <v>322</v>
      </c>
      <c r="H346" s="135"/>
      <c r="I346" s="10"/>
      <c r="J346" s="10"/>
      <c r="K346" s="10"/>
      <c r="L346" s="10"/>
      <c r="M346" s="29"/>
      <c r="N346" s="29"/>
      <c r="O346" s="29"/>
      <c r="P346" s="29"/>
      <c r="S346" s="88">
        <f t="shared" ref="S346:S409" si="158">S345+1</f>
        <v>322</v>
      </c>
      <c r="T346" s="192">
        <f t="shared" si="145"/>
        <v>0</v>
      </c>
      <c r="U346" s="22" t="e">
        <f t="shared" ca="1" si="146"/>
        <v>#DIV/0!</v>
      </c>
      <c r="V346" s="22" t="e">
        <f t="shared" ca="1" si="147"/>
        <v>#DIV/0!</v>
      </c>
      <c r="W346" s="22" t="e">
        <f t="shared" ca="1" si="148"/>
        <v>#DIV/0!</v>
      </c>
      <c r="X346" s="22" t="e">
        <f t="shared" ca="1" si="149"/>
        <v>#DIV/0!</v>
      </c>
      <c r="Y346" s="22" t="e">
        <f t="shared" ca="1" si="150"/>
        <v>#DIV/0!</v>
      </c>
      <c r="Z346" s="22" t="e">
        <f t="shared" ca="1" si="151"/>
        <v>#DIV/0!</v>
      </c>
      <c r="AA346" s="22" t="e">
        <f t="shared" ca="1" si="152"/>
        <v>#DIV/0!</v>
      </c>
      <c r="AB346" s="22" t="e">
        <f t="shared" ca="1" si="153"/>
        <v>#DIV/0!</v>
      </c>
      <c r="AC346" s="22" t="e">
        <f t="shared" ca="1" si="154"/>
        <v>#DIV/0!</v>
      </c>
      <c r="AD346" s="22" t="e">
        <f t="shared" ca="1" si="155"/>
        <v>#DIV/0!</v>
      </c>
      <c r="AE346" s="88">
        <f t="shared" ref="AE346:AE409" si="159">AE345+1</f>
        <v>322</v>
      </c>
      <c r="AF346" s="192">
        <f t="shared" si="156"/>
        <v>0</v>
      </c>
      <c r="AG346" s="22" t="e">
        <f t="shared" ref="AG346:AG409" si="160">(I346-I$4)/I$7</f>
        <v>#DIV/0!</v>
      </c>
      <c r="AH346" s="22" t="e">
        <f t="shared" ref="AH346:AH409" si="161">(J346-J$4)/J$7</f>
        <v>#DIV/0!</v>
      </c>
      <c r="AI346" s="22" t="e">
        <f t="shared" ref="AI346:AI409" si="162">(K346-K$4)/K$7</f>
        <v>#DIV/0!</v>
      </c>
      <c r="AJ346" s="22" t="e">
        <f t="shared" ref="AJ346:AJ409" si="163">(L346-L$4)/L$7</f>
        <v>#DIV/0!</v>
      </c>
      <c r="AK346" s="22" t="e">
        <f t="shared" ref="AK346:AK409" si="164">(M346-M$4)/M$7</f>
        <v>#DIV/0!</v>
      </c>
      <c r="AL346" s="22" t="e">
        <f t="shared" ref="AL346:AL409" si="165">(N346-N$4)/N$7</f>
        <v>#DIV/0!</v>
      </c>
      <c r="AM346" s="22" t="e">
        <f t="shared" ref="AM346:AM409" si="166">(O346-O$4)/O$7</f>
        <v>#DIV/0!</v>
      </c>
      <c r="AN346" s="22" t="e">
        <f t="shared" ref="AN346:AN409" si="167">(P346-P$4)/P$7</f>
        <v>#DIV/0!</v>
      </c>
      <c r="AO346" s="22" t="e">
        <f t="shared" ref="AO346:AO409" si="168">(Q346-Q$4)/Q$7</f>
        <v>#DIV/0!</v>
      </c>
      <c r="AP346" s="22" t="e">
        <f t="shared" ref="AP346:AP409" si="169">(R346-R$4)/R$7</f>
        <v>#DIV/0!</v>
      </c>
    </row>
    <row r="347" spans="7:42" x14ac:dyDescent="0.25">
      <c r="G347" s="88">
        <f t="shared" si="157"/>
        <v>323</v>
      </c>
      <c r="H347" s="135"/>
      <c r="I347" s="10"/>
      <c r="J347" s="10"/>
      <c r="K347" s="10"/>
      <c r="L347" s="10"/>
      <c r="M347" s="29"/>
      <c r="N347" s="29"/>
      <c r="O347" s="29"/>
      <c r="P347" s="29"/>
      <c r="S347" s="88">
        <f t="shared" si="158"/>
        <v>323</v>
      </c>
      <c r="T347" s="192">
        <f t="shared" si="145"/>
        <v>0</v>
      </c>
      <c r="U347" s="22" t="e">
        <f t="shared" ca="1" si="146"/>
        <v>#DIV/0!</v>
      </c>
      <c r="V347" s="22" t="e">
        <f t="shared" ca="1" si="147"/>
        <v>#DIV/0!</v>
      </c>
      <c r="W347" s="22" t="e">
        <f t="shared" ca="1" si="148"/>
        <v>#DIV/0!</v>
      </c>
      <c r="X347" s="22" t="e">
        <f t="shared" ca="1" si="149"/>
        <v>#DIV/0!</v>
      </c>
      <c r="Y347" s="22" t="e">
        <f t="shared" ca="1" si="150"/>
        <v>#DIV/0!</v>
      </c>
      <c r="Z347" s="22" t="e">
        <f t="shared" ca="1" si="151"/>
        <v>#DIV/0!</v>
      </c>
      <c r="AA347" s="22" t="e">
        <f t="shared" ca="1" si="152"/>
        <v>#DIV/0!</v>
      </c>
      <c r="AB347" s="22" t="e">
        <f t="shared" ca="1" si="153"/>
        <v>#DIV/0!</v>
      </c>
      <c r="AC347" s="22" t="e">
        <f t="shared" ca="1" si="154"/>
        <v>#DIV/0!</v>
      </c>
      <c r="AD347" s="22" t="e">
        <f t="shared" ca="1" si="155"/>
        <v>#DIV/0!</v>
      </c>
      <c r="AE347" s="88">
        <f t="shared" si="159"/>
        <v>323</v>
      </c>
      <c r="AF347" s="192">
        <f t="shared" si="156"/>
        <v>0</v>
      </c>
      <c r="AG347" s="22" t="e">
        <f t="shared" si="160"/>
        <v>#DIV/0!</v>
      </c>
      <c r="AH347" s="22" t="e">
        <f t="shared" si="161"/>
        <v>#DIV/0!</v>
      </c>
      <c r="AI347" s="22" t="e">
        <f t="shared" si="162"/>
        <v>#DIV/0!</v>
      </c>
      <c r="AJ347" s="22" t="e">
        <f t="shared" si="163"/>
        <v>#DIV/0!</v>
      </c>
      <c r="AK347" s="22" t="e">
        <f t="shared" si="164"/>
        <v>#DIV/0!</v>
      </c>
      <c r="AL347" s="22" t="e">
        <f t="shared" si="165"/>
        <v>#DIV/0!</v>
      </c>
      <c r="AM347" s="22" t="e">
        <f t="shared" si="166"/>
        <v>#DIV/0!</v>
      </c>
      <c r="AN347" s="22" t="e">
        <f t="shared" si="167"/>
        <v>#DIV/0!</v>
      </c>
      <c r="AO347" s="22" t="e">
        <f t="shared" si="168"/>
        <v>#DIV/0!</v>
      </c>
      <c r="AP347" s="22" t="e">
        <f t="shared" si="169"/>
        <v>#DIV/0!</v>
      </c>
    </row>
    <row r="348" spans="7:42" x14ac:dyDescent="0.25">
      <c r="G348" s="88">
        <f t="shared" si="157"/>
        <v>324</v>
      </c>
      <c r="H348" s="135"/>
      <c r="I348" s="10"/>
      <c r="J348" s="10"/>
      <c r="K348" s="10"/>
      <c r="L348" s="10"/>
      <c r="M348" s="29"/>
      <c r="N348" s="29"/>
      <c r="O348" s="29"/>
      <c r="P348" s="29"/>
      <c r="S348" s="88">
        <f t="shared" si="158"/>
        <v>324</v>
      </c>
      <c r="T348" s="192">
        <f t="shared" si="145"/>
        <v>0</v>
      </c>
      <c r="U348" s="22" t="e">
        <f t="shared" ca="1" si="146"/>
        <v>#DIV/0!</v>
      </c>
      <c r="V348" s="22" t="e">
        <f t="shared" ca="1" si="147"/>
        <v>#DIV/0!</v>
      </c>
      <c r="W348" s="22" t="e">
        <f t="shared" ca="1" si="148"/>
        <v>#DIV/0!</v>
      </c>
      <c r="X348" s="22" t="e">
        <f t="shared" ca="1" si="149"/>
        <v>#DIV/0!</v>
      </c>
      <c r="Y348" s="22" t="e">
        <f t="shared" ca="1" si="150"/>
        <v>#DIV/0!</v>
      </c>
      <c r="Z348" s="22" t="e">
        <f t="shared" ca="1" si="151"/>
        <v>#DIV/0!</v>
      </c>
      <c r="AA348" s="22" t="e">
        <f t="shared" ca="1" si="152"/>
        <v>#DIV/0!</v>
      </c>
      <c r="AB348" s="22" t="e">
        <f t="shared" ca="1" si="153"/>
        <v>#DIV/0!</v>
      </c>
      <c r="AC348" s="22" t="e">
        <f t="shared" ca="1" si="154"/>
        <v>#DIV/0!</v>
      </c>
      <c r="AD348" s="22" t="e">
        <f t="shared" ca="1" si="155"/>
        <v>#DIV/0!</v>
      </c>
      <c r="AE348" s="88">
        <f t="shared" si="159"/>
        <v>324</v>
      </c>
      <c r="AF348" s="192">
        <f t="shared" si="156"/>
        <v>0</v>
      </c>
      <c r="AG348" s="22" t="e">
        <f t="shared" si="160"/>
        <v>#DIV/0!</v>
      </c>
      <c r="AH348" s="22" t="e">
        <f t="shared" si="161"/>
        <v>#DIV/0!</v>
      </c>
      <c r="AI348" s="22" t="e">
        <f t="shared" si="162"/>
        <v>#DIV/0!</v>
      </c>
      <c r="AJ348" s="22" t="e">
        <f t="shared" si="163"/>
        <v>#DIV/0!</v>
      </c>
      <c r="AK348" s="22" t="e">
        <f t="shared" si="164"/>
        <v>#DIV/0!</v>
      </c>
      <c r="AL348" s="22" t="e">
        <f t="shared" si="165"/>
        <v>#DIV/0!</v>
      </c>
      <c r="AM348" s="22" t="e">
        <f t="shared" si="166"/>
        <v>#DIV/0!</v>
      </c>
      <c r="AN348" s="22" t="e">
        <f t="shared" si="167"/>
        <v>#DIV/0!</v>
      </c>
      <c r="AO348" s="22" t="e">
        <f t="shared" si="168"/>
        <v>#DIV/0!</v>
      </c>
      <c r="AP348" s="22" t="e">
        <f t="shared" si="169"/>
        <v>#DIV/0!</v>
      </c>
    </row>
    <row r="349" spans="7:42" x14ac:dyDescent="0.25">
      <c r="G349" s="88">
        <f t="shared" si="157"/>
        <v>325</v>
      </c>
      <c r="H349" s="135"/>
      <c r="I349" s="10"/>
      <c r="J349" s="10"/>
      <c r="K349" s="10"/>
      <c r="L349" s="10"/>
      <c r="M349" s="29"/>
      <c r="N349" s="29"/>
      <c r="O349" s="29"/>
      <c r="P349" s="29"/>
      <c r="S349" s="88">
        <f t="shared" si="158"/>
        <v>325</v>
      </c>
      <c r="T349" s="192">
        <f t="shared" si="145"/>
        <v>0</v>
      </c>
      <c r="U349" s="22" t="e">
        <f t="shared" ca="1" si="146"/>
        <v>#DIV/0!</v>
      </c>
      <c r="V349" s="22" t="e">
        <f t="shared" ca="1" si="147"/>
        <v>#DIV/0!</v>
      </c>
      <c r="W349" s="22" t="e">
        <f t="shared" ca="1" si="148"/>
        <v>#DIV/0!</v>
      </c>
      <c r="X349" s="22" t="e">
        <f t="shared" ca="1" si="149"/>
        <v>#DIV/0!</v>
      </c>
      <c r="Y349" s="22" t="e">
        <f t="shared" ca="1" si="150"/>
        <v>#DIV/0!</v>
      </c>
      <c r="Z349" s="22" t="e">
        <f t="shared" ca="1" si="151"/>
        <v>#DIV/0!</v>
      </c>
      <c r="AA349" s="22" t="e">
        <f t="shared" ca="1" si="152"/>
        <v>#DIV/0!</v>
      </c>
      <c r="AB349" s="22" t="e">
        <f t="shared" ca="1" si="153"/>
        <v>#DIV/0!</v>
      </c>
      <c r="AC349" s="22" t="e">
        <f t="shared" ca="1" si="154"/>
        <v>#DIV/0!</v>
      </c>
      <c r="AD349" s="22" t="e">
        <f t="shared" ca="1" si="155"/>
        <v>#DIV/0!</v>
      </c>
      <c r="AE349" s="88">
        <f t="shared" si="159"/>
        <v>325</v>
      </c>
      <c r="AF349" s="192">
        <f t="shared" si="156"/>
        <v>0</v>
      </c>
      <c r="AG349" s="22" t="e">
        <f t="shared" si="160"/>
        <v>#DIV/0!</v>
      </c>
      <c r="AH349" s="22" t="e">
        <f t="shared" si="161"/>
        <v>#DIV/0!</v>
      </c>
      <c r="AI349" s="22" t="e">
        <f t="shared" si="162"/>
        <v>#DIV/0!</v>
      </c>
      <c r="AJ349" s="22" t="e">
        <f t="shared" si="163"/>
        <v>#DIV/0!</v>
      </c>
      <c r="AK349" s="22" t="e">
        <f t="shared" si="164"/>
        <v>#DIV/0!</v>
      </c>
      <c r="AL349" s="22" t="e">
        <f t="shared" si="165"/>
        <v>#DIV/0!</v>
      </c>
      <c r="AM349" s="22" t="e">
        <f t="shared" si="166"/>
        <v>#DIV/0!</v>
      </c>
      <c r="AN349" s="22" t="e">
        <f t="shared" si="167"/>
        <v>#DIV/0!</v>
      </c>
      <c r="AO349" s="22" t="e">
        <f t="shared" si="168"/>
        <v>#DIV/0!</v>
      </c>
      <c r="AP349" s="22" t="e">
        <f t="shared" si="169"/>
        <v>#DIV/0!</v>
      </c>
    </row>
    <row r="350" spans="7:42" x14ac:dyDescent="0.25">
      <c r="G350" s="88">
        <f t="shared" si="157"/>
        <v>326</v>
      </c>
      <c r="H350" s="135"/>
      <c r="I350" s="10"/>
      <c r="J350" s="10"/>
      <c r="K350" s="10"/>
      <c r="L350" s="10"/>
      <c r="M350" s="29"/>
      <c r="N350" s="29"/>
      <c r="O350" s="29"/>
      <c r="P350" s="29"/>
      <c r="S350" s="88">
        <f t="shared" si="158"/>
        <v>326</v>
      </c>
      <c r="T350" s="192">
        <f t="shared" si="145"/>
        <v>0</v>
      </c>
      <c r="U350" s="22" t="e">
        <f t="shared" ca="1" si="146"/>
        <v>#DIV/0!</v>
      </c>
      <c r="V350" s="22" t="e">
        <f t="shared" ca="1" si="147"/>
        <v>#DIV/0!</v>
      </c>
      <c r="W350" s="22" t="e">
        <f t="shared" ca="1" si="148"/>
        <v>#DIV/0!</v>
      </c>
      <c r="X350" s="22" t="e">
        <f t="shared" ca="1" si="149"/>
        <v>#DIV/0!</v>
      </c>
      <c r="Y350" s="22" t="e">
        <f t="shared" ca="1" si="150"/>
        <v>#DIV/0!</v>
      </c>
      <c r="Z350" s="22" t="e">
        <f t="shared" ca="1" si="151"/>
        <v>#DIV/0!</v>
      </c>
      <c r="AA350" s="22" t="e">
        <f t="shared" ca="1" si="152"/>
        <v>#DIV/0!</v>
      </c>
      <c r="AB350" s="22" t="e">
        <f t="shared" ca="1" si="153"/>
        <v>#DIV/0!</v>
      </c>
      <c r="AC350" s="22" t="e">
        <f t="shared" ca="1" si="154"/>
        <v>#DIV/0!</v>
      </c>
      <c r="AD350" s="22" t="e">
        <f t="shared" ca="1" si="155"/>
        <v>#DIV/0!</v>
      </c>
      <c r="AE350" s="88">
        <f t="shared" si="159"/>
        <v>326</v>
      </c>
      <c r="AF350" s="192">
        <f t="shared" si="156"/>
        <v>0</v>
      </c>
      <c r="AG350" s="22" t="e">
        <f t="shared" si="160"/>
        <v>#DIV/0!</v>
      </c>
      <c r="AH350" s="22" t="e">
        <f t="shared" si="161"/>
        <v>#DIV/0!</v>
      </c>
      <c r="AI350" s="22" t="e">
        <f t="shared" si="162"/>
        <v>#DIV/0!</v>
      </c>
      <c r="AJ350" s="22" t="e">
        <f t="shared" si="163"/>
        <v>#DIV/0!</v>
      </c>
      <c r="AK350" s="22" t="e">
        <f t="shared" si="164"/>
        <v>#DIV/0!</v>
      </c>
      <c r="AL350" s="22" t="e">
        <f t="shared" si="165"/>
        <v>#DIV/0!</v>
      </c>
      <c r="AM350" s="22" t="e">
        <f t="shared" si="166"/>
        <v>#DIV/0!</v>
      </c>
      <c r="AN350" s="22" t="e">
        <f t="shared" si="167"/>
        <v>#DIV/0!</v>
      </c>
      <c r="AO350" s="22" t="e">
        <f t="shared" si="168"/>
        <v>#DIV/0!</v>
      </c>
      <c r="AP350" s="22" t="e">
        <f t="shared" si="169"/>
        <v>#DIV/0!</v>
      </c>
    </row>
    <row r="351" spans="7:42" x14ac:dyDescent="0.25">
      <c r="G351" s="88">
        <f t="shared" si="157"/>
        <v>327</v>
      </c>
      <c r="H351" s="135"/>
      <c r="I351" s="10"/>
      <c r="J351" s="10"/>
      <c r="K351" s="10"/>
      <c r="L351" s="10"/>
      <c r="M351" s="29"/>
      <c r="N351" s="29"/>
      <c r="O351" s="29"/>
      <c r="P351" s="29"/>
      <c r="S351" s="88">
        <f t="shared" si="158"/>
        <v>327</v>
      </c>
      <c r="T351" s="192">
        <f t="shared" si="145"/>
        <v>0</v>
      </c>
      <c r="U351" s="22" t="e">
        <f t="shared" ca="1" si="146"/>
        <v>#DIV/0!</v>
      </c>
      <c r="V351" s="22" t="e">
        <f t="shared" ca="1" si="147"/>
        <v>#DIV/0!</v>
      </c>
      <c r="W351" s="22" t="e">
        <f t="shared" ca="1" si="148"/>
        <v>#DIV/0!</v>
      </c>
      <c r="X351" s="22" t="e">
        <f t="shared" ca="1" si="149"/>
        <v>#DIV/0!</v>
      </c>
      <c r="Y351" s="22" t="e">
        <f t="shared" ca="1" si="150"/>
        <v>#DIV/0!</v>
      </c>
      <c r="Z351" s="22" t="e">
        <f t="shared" ca="1" si="151"/>
        <v>#DIV/0!</v>
      </c>
      <c r="AA351" s="22" t="e">
        <f t="shared" ca="1" si="152"/>
        <v>#DIV/0!</v>
      </c>
      <c r="AB351" s="22" t="e">
        <f t="shared" ca="1" si="153"/>
        <v>#DIV/0!</v>
      </c>
      <c r="AC351" s="22" t="e">
        <f t="shared" ca="1" si="154"/>
        <v>#DIV/0!</v>
      </c>
      <c r="AD351" s="22" t="e">
        <f t="shared" ca="1" si="155"/>
        <v>#DIV/0!</v>
      </c>
      <c r="AE351" s="88">
        <f t="shared" si="159"/>
        <v>327</v>
      </c>
      <c r="AF351" s="192">
        <f t="shared" si="156"/>
        <v>0</v>
      </c>
      <c r="AG351" s="22" t="e">
        <f t="shared" si="160"/>
        <v>#DIV/0!</v>
      </c>
      <c r="AH351" s="22" t="e">
        <f t="shared" si="161"/>
        <v>#DIV/0!</v>
      </c>
      <c r="AI351" s="22" t="e">
        <f t="shared" si="162"/>
        <v>#DIV/0!</v>
      </c>
      <c r="AJ351" s="22" t="e">
        <f t="shared" si="163"/>
        <v>#DIV/0!</v>
      </c>
      <c r="AK351" s="22" t="e">
        <f t="shared" si="164"/>
        <v>#DIV/0!</v>
      </c>
      <c r="AL351" s="22" t="e">
        <f t="shared" si="165"/>
        <v>#DIV/0!</v>
      </c>
      <c r="AM351" s="22" t="e">
        <f t="shared" si="166"/>
        <v>#DIV/0!</v>
      </c>
      <c r="AN351" s="22" t="e">
        <f t="shared" si="167"/>
        <v>#DIV/0!</v>
      </c>
      <c r="AO351" s="22" t="e">
        <f t="shared" si="168"/>
        <v>#DIV/0!</v>
      </c>
      <c r="AP351" s="22" t="e">
        <f t="shared" si="169"/>
        <v>#DIV/0!</v>
      </c>
    </row>
    <row r="352" spans="7:42" x14ac:dyDescent="0.25">
      <c r="G352" s="88">
        <f t="shared" si="157"/>
        <v>328</v>
      </c>
      <c r="H352" s="135"/>
      <c r="I352" s="10"/>
      <c r="J352" s="10"/>
      <c r="K352" s="10"/>
      <c r="L352" s="10"/>
      <c r="M352" s="29"/>
      <c r="N352" s="29"/>
      <c r="O352" s="29"/>
      <c r="P352" s="29"/>
      <c r="S352" s="88">
        <f t="shared" si="158"/>
        <v>328</v>
      </c>
      <c r="T352" s="192">
        <f t="shared" si="145"/>
        <v>0</v>
      </c>
      <c r="U352" s="22" t="e">
        <f t="shared" ca="1" si="146"/>
        <v>#DIV/0!</v>
      </c>
      <c r="V352" s="22" t="e">
        <f t="shared" ca="1" si="147"/>
        <v>#DIV/0!</v>
      </c>
      <c r="W352" s="22" t="e">
        <f t="shared" ca="1" si="148"/>
        <v>#DIV/0!</v>
      </c>
      <c r="X352" s="22" t="e">
        <f t="shared" ca="1" si="149"/>
        <v>#DIV/0!</v>
      </c>
      <c r="Y352" s="22" t="e">
        <f t="shared" ca="1" si="150"/>
        <v>#DIV/0!</v>
      </c>
      <c r="Z352" s="22" t="e">
        <f t="shared" ca="1" si="151"/>
        <v>#DIV/0!</v>
      </c>
      <c r="AA352" s="22" t="e">
        <f t="shared" ca="1" si="152"/>
        <v>#DIV/0!</v>
      </c>
      <c r="AB352" s="22" t="e">
        <f t="shared" ca="1" si="153"/>
        <v>#DIV/0!</v>
      </c>
      <c r="AC352" s="22" t="e">
        <f t="shared" ca="1" si="154"/>
        <v>#DIV/0!</v>
      </c>
      <c r="AD352" s="22" t="e">
        <f t="shared" ca="1" si="155"/>
        <v>#DIV/0!</v>
      </c>
      <c r="AE352" s="88">
        <f t="shared" si="159"/>
        <v>328</v>
      </c>
      <c r="AF352" s="192">
        <f t="shared" si="156"/>
        <v>0</v>
      </c>
      <c r="AG352" s="22" t="e">
        <f t="shared" si="160"/>
        <v>#DIV/0!</v>
      </c>
      <c r="AH352" s="22" t="e">
        <f t="shared" si="161"/>
        <v>#DIV/0!</v>
      </c>
      <c r="AI352" s="22" t="e">
        <f t="shared" si="162"/>
        <v>#DIV/0!</v>
      </c>
      <c r="AJ352" s="22" t="e">
        <f t="shared" si="163"/>
        <v>#DIV/0!</v>
      </c>
      <c r="AK352" s="22" t="e">
        <f t="shared" si="164"/>
        <v>#DIV/0!</v>
      </c>
      <c r="AL352" s="22" t="e">
        <f t="shared" si="165"/>
        <v>#DIV/0!</v>
      </c>
      <c r="AM352" s="22" t="e">
        <f t="shared" si="166"/>
        <v>#DIV/0!</v>
      </c>
      <c r="AN352" s="22" t="e">
        <f t="shared" si="167"/>
        <v>#DIV/0!</v>
      </c>
      <c r="AO352" s="22" t="e">
        <f t="shared" si="168"/>
        <v>#DIV/0!</v>
      </c>
      <c r="AP352" s="22" t="e">
        <f t="shared" si="169"/>
        <v>#DIV/0!</v>
      </c>
    </row>
    <row r="353" spans="7:42" x14ac:dyDescent="0.25">
      <c r="G353" s="88">
        <f t="shared" si="157"/>
        <v>329</v>
      </c>
      <c r="H353" s="135"/>
      <c r="I353" s="10"/>
      <c r="J353" s="10"/>
      <c r="K353" s="10"/>
      <c r="L353" s="10"/>
      <c r="M353" s="29"/>
      <c r="N353" s="29"/>
      <c r="O353" s="29"/>
      <c r="P353" s="29"/>
      <c r="S353" s="88">
        <f t="shared" si="158"/>
        <v>329</v>
      </c>
      <c r="T353" s="192">
        <f t="shared" si="145"/>
        <v>0</v>
      </c>
      <c r="U353" s="22" t="e">
        <f t="shared" ca="1" si="146"/>
        <v>#DIV/0!</v>
      </c>
      <c r="V353" s="22" t="e">
        <f t="shared" ca="1" si="147"/>
        <v>#DIV/0!</v>
      </c>
      <c r="W353" s="22" t="e">
        <f t="shared" ca="1" si="148"/>
        <v>#DIV/0!</v>
      </c>
      <c r="X353" s="22" t="e">
        <f t="shared" ca="1" si="149"/>
        <v>#DIV/0!</v>
      </c>
      <c r="Y353" s="22" t="e">
        <f t="shared" ca="1" si="150"/>
        <v>#DIV/0!</v>
      </c>
      <c r="Z353" s="22" t="e">
        <f t="shared" ca="1" si="151"/>
        <v>#DIV/0!</v>
      </c>
      <c r="AA353" s="22" t="e">
        <f t="shared" ca="1" si="152"/>
        <v>#DIV/0!</v>
      </c>
      <c r="AB353" s="22" t="e">
        <f t="shared" ca="1" si="153"/>
        <v>#DIV/0!</v>
      </c>
      <c r="AC353" s="22" t="e">
        <f t="shared" ca="1" si="154"/>
        <v>#DIV/0!</v>
      </c>
      <c r="AD353" s="22" t="e">
        <f t="shared" ca="1" si="155"/>
        <v>#DIV/0!</v>
      </c>
      <c r="AE353" s="88">
        <f t="shared" si="159"/>
        <v>329</v>
      </c>
      <c r="AF353" s="192">
        <f t="shared" si="156"/>
        <v>0</v>
      </c>
      <c r="AG353" s="22" t="e">
        <f t="shared" si="160"/>
        <v>#DIV/0!</v>
      </c>
      <c r="AH353" s="22" t="e">
        <f t="shared" si="161"/>
        <v>#DIV/0!</v>
      </c>
      <c r="AI353" s="22" t="e">
        <f t="shared" si="162"/>
        <v>#DIV/0!</v>
      </c>
      <c r="AJ353" s="22" t="e">
        <f t="shared" si="163"/>
        <v>#DIV/0!</v>
      </c>
      <c r="AK353" s="22" t="e">
        <f t="shared" si="164"/>
        <v>#DIV/0!</v>
      </c>
      <c r="AL353" s="22" t="e">
        <f t="shared" si="165"/>
        <v>#DIV/0!</v>
      </c>
      <c r="AM353" s="22" t="e">
        <f t="shared" si="166"/>
        <v>#DIV/0!</v>
      </c>
      <c r="AN353" s="22" t="e">
        <f t="shared" si="167"/>
        <v>#DIV/0!</v>
      </c>
      <c r="AO353" s="22" t="e">
        <f t="shared" si="168"/>
        <v>#DIV/0!</v>
      </c>
      <c r="AP353" s="22" t="e">
        <f t="shared" si="169"/>
        <v>#DIV/0!</v>
      </c>
    </row>
    <row r="354" spans="7:42" x14ac:dyDescent="0.25">
      <c r="G354" s="88">
        <f t="shared" si="157"/>
        <v>330</v>
      </c>
      <c r="H354" s="135"/>
      <c r="I354" s="10"/>
      <c r="J354" s="10"/>
      <c r="K354" s="10"/>
      <c r="L354" s="10"/>
      <c r="M354" s="29"/>
      <c r="N354" s="29"/>
      <c r="O354" s="29"/>
      <c r="P354" s="29"/>
      <c r="S354" s="88">
        <f t="shared" si="158"/>
        <v>330</v>
      </c>
      <c r="T354" s="192">
        <f t="shared" si="145"/>
        <v>0</v>
      </c>
      <c r="U354" s="22" t="e">
        <f t="shared" ca="1" si="146"/>
        <v>#DIV/0!</v>
      </c>
      <c r="V354" s="22" t="e">
        <f t="shared" ca="1" si="147"/>
        <v>#DIV/0!</v>
      </c>
      <c r="W354" s="22" t="e">
        <f t="shared" ca="1" si="148"/>
        <v>#DIV/0!</v>
      </c>
      <c r="X354" s="22" t="e">
        <f t="shared" ca="1" si="149"/>
        <v>#DIV/0!</v>
      </c>
      <c r="Y354" s="22" t="e">
        <f t="shared" ca="1" si="150"/>
        <v>#DIV/0!</v>
      </c>
      <c r="Z354" s="22" t="e">
        <f t="shared" ca="1" si="151"/>
        <v>#DIV/0!</v>
      </c>
      <c r="AA354" s="22" t="e">
        <f t="shared" ca="1" si="152"/>
        <v>#DIV/0!</v>
      </c>
      <c r="AB354" s="22" t="e">
        <f t="shared" ca="1" si="153"/>
        <v>#DIV/0!</v>
      </c>
      <c r="AC354" s="22" t="e">
        <f t="shared" ca="1" si="154"/>
        <v>#DIV/0!</v>
      </c>
      <c r="AD354" s="22" t="e">
        <f t="shared" ca="1" si="155"/>
        <v>#DIV/0!</v>
      </c>
      <c r="AE354" s="88">
        <f t="shared" si="159"/>
        <v>330</v>
      </c>
      <c r="AF354" s="192">
        <f t="shared" si="156"/>
        <v>0</v>
      </c>
      <c r="AG354" s="22" t="e">
        <f t="shared" si="160"/>
        <v>#DIV/0!</v>
      </c>
      <c r="AH354" s="22" t="e">
        <f t="shared" si="161"/>
        <v>#DIV/0!</v>
      </c>
      <c r="AI354" s="22" t="e">
        <f t="shared" si="162"/>
        <v>#DIV/0!</v>
      </c>
      <c r="AJ354" s="22" t="e">
        <f t="shared" si="163"/>
        <v>#DIV/0!</v>
      </c>
      <c r="AK354" s="22" t="e">
        <f t="shared" si="164"/>
        <v>#DIV/0!</v>
      </c>
      <c r="AL354" s="22" t="e">
        <f t="shared" si="165"/>
        <v>#DIV/0!</v>
      </c>
      <c r="AM354" s="22" t="e">
        <f t="shared" si="166"/>
        <v>#DIV/0!</v>
      </c>
      <c r="AN354" s="22" t="e">
        <f t="shared" si="167"/>
        <v>#DIV/0!</v>
      </c>
      <c r="AO354" s="22" t="e">
        <f t="shared" si="168"/>
        <v>#DIV/0!</v>
      </c>
      <c r="AP354" s="22" t="e">
        <f t="shared" si="169"/>
        <v>#DIV/0!</v>
      </c>
    </row>
    <row r="355" spans="7:42" x14ac:dyDescent="0.25">
      <c r="G355" s="88">
        <f t="shared" si="157"/>
        <v>331</v>
      </c>
      <c r="H355" s="135"/>
      <c r="I355" s="10"/>
      <c r="J355" s="10"/>
      <c r="K355" s="10"/>
      <c r="L355" s="10"/>
      <c r="M355" s="29"/>
      <c r="N355" s="29"/>
      <c r="O355" s="29"/>
      <c r="P355" s="29"/>
      <c r="S355" s="88">
        <f t="shared" si="158"/>
        <v>331</v>
      </c>
      <c r="T355" s="192">
        <f t="shared" si="145"/>
        <v>0</v>
      </c>
      <c r="U355" s="22" t="e">
        <f t="shared" ca="1" si="146"/>
        <v>#DIV/0!</v>
      </c>
      <c r="V355" s="22" t="e">
        <f t="shared" ca="1" si="147"/>
        <v>#DIV/0!</v>
      </c>
      <c r="W355" s="22" t="e">
        <f t="shared" ca="1" si="148"/>
        <v>#DIV/0!</v>
      </c>
      <c r="X355" s="22" t="e">
        <f t="shared" ca="1" si="149"/>
        <v>#DIV/0!</v>
      </c>
      <c r="Y355" s="22" t="e">
        <f t="shared" ca="1" si="150"/>
        <v>#DIV/0!</v>
      </c>
      <c r="Z355" s="22" t="e">
        <f t="shared" ca="1" si="151"/>
        <v>#DIV/0!</v>
      </c>
      <c r="AA355" s="22" t="e">
        <f t="shared" ca="1" si="152"/>
        <v>#DIV/0!</v>
      </c>
      <c r="AB355" s="22" t="e">
        <f t="shared" ca="1" si="153"/>
        <v>#DIV/0!</v>
      </c>
      <c r="AC355" s="22" t="e">
        <f t="shared" ca="1" si="154"/>
        <v>#DIV/0!</v>
      </c>
      <c r="AD355" s="22" t="e">
        <f t="shared" ca="1" si="155"/>
        <v>#DIV/0!</v>
      </c>
      <c r="AE355" s="88">
        <f t="shared" si="159"/>
        <v>331</v>
      </c>
      <c r="AF355" s="192">
        <f t="shared" si="156"/>
        <v>0</v>
      </c>
      <c r="AG355" s="22" t="e">
        <f t="shared" si="160"/>
        <v>#DIV/0!</v>
      </c>
      <c r="AH355" s="22" t="e">
        <f t="shared" si="161"/>
        <v>#DIV/0!</v>
      </c>
      <c r="AI355" s="22" t="e">
        <f t="shared" si="162"/>
        <v>#DIV/0!</v>
      </c>
      <c r="AJ355" s="22" t="e">
        <f t="shared" si="163"/>
        <v>#DIV/0!</v>
      </c>
      <c r="AK355" s="22" t="e">
        <f t="shared" si="164"/>
        <v>#DIV/0!</v>
      </c>
      <c r="AL355" s="22" t="e">
        <f t="shared" si="165"/>
        <v>#DIV/0!</v>
      </c>
      <c r="AM355" s="22" t="e">
        <f t="shared" si="166"/>
        <v>#DIV/0!</v>
      </c>
      <c r="AN355" s="22" t="e">
        <f t="shared" si="167"/>
        <v>#DIV/0!</v>
      </c>
      <c r="AO355" s="22" t="e">
        <f t="shared" si="168"/>
        <v>#DIV/0!</v>
      </c>
      <c r="AP355" s="22" t="e">
        <f t="shared" si="169"/>
        <v>#DIV/0!</v>
      </c>
    </row>
    <row r="356" spans="7:42" x14ac:dyDescent="0.25">
      <c r="G356" s="88">
        <f t="shared" si="157"/>
        <v>332</v>
      </c>
      <c r="H356" s="135"/>
      <c r="I356" s="10"/>
      <c r="J356" s="10"/>
      <c r="K356" s="10"/>
      <c r="L356" s="10"/>
      <c r="M356" s="29"/>
      <c r="N356" s="29"/>
      <c r="O356" s="29"/>
      <c r="P356" s="29"/>
      <c r="S356" s="88">
        <f t="shared" si="158"/>
        <v>332</v>
      </c>
      <c r="T356" s="192">
        <f t="shared" si="145"/>
        <v>0</v>
      </c>
      <c r="U356" s="22" t="e">
        <f t="shared" ca="1" si="146"/>
        <v>#DIV/0!</v>
      </c>
      <c r="V356" s="22" t="e">
        <f t="shared" ca="1" si="147"/>
        <v>#DIV/0!</v>
      </c>
      <c r="W356" s="22" t="e">
        <f t="shared" ca="1" si="148"/>
        <v>#DIV/0!</v>
      </c>
      <c r="X356" s="22" t="e">
        <f t="shared" ca="1" si="149"/>
        <v>#DIV/0!</v>
      </c>
      <c r="Y356" s="22" t="e">
        <f t="shared" ca="1" si="150"/>
        <v>#DIV/0!</v>
      </c>
      <c r="Z356" s="22" t="e">
        <f t="shared" ca="1" si="151"/>
        <v>#DIV/0!</v>
      </c>
      <c r="AA356" s="22" t="e">
        <f t="shared" ca="1" si="152"/>
        <v>#DIV/0!</v>
      </c>
      <c r="AB356" s="22" t="e">
        <f t="shared" ca="1" si="153"/>
        <v>#DIV/0!</v>
      </c>
      <c r="AC356" s="22" t="e">
        <f t="shared" ca="1" si="154"/>
        <v>#DIV/0!</v>
      </c>
      <c r="AD356" s="22" t="e">
        <f t="shared" ca="1" si="155"/>
        <v>#DIV/0!</v>
      </c>
      <c r="AE356" s="88">
        <f t="shared" si="159"/>
        <v>332</v>
      </c>
      <c r="AF356" s="192">
        <f t="shared" si="156"/>
        <v>0</v>
      </c>
      <c r="AG356" s="22" t="e">
        <f t="shared" si="160"/>
        <v>#DIV/0!</v>
      </c>
      <c r="AH356" s="22" t="e">
        <f t="shared" si="161"/>
        <v>#DIV/0!</v>
      </c>
      <c r="AI356" s="22" t="e">
        <f t="shared" si="162"/>
        <v>#DIV/0!</v>
      </c>
      <c r="AJ356" s="22" t="e">
        <f t="shared" si="163"/>
        <v>#DIV/0!</v>
      </c>
      <c r="AK356" s="22" t="e">
        <f t="shared" si="164"/>
        <v>#DIV/0!</v>
      </c>
      <c r="AL356" s="22" t="e">
        <f t="shared" si="165"/>
        <v>#DIV/0!</v>
      </c>
      <c r="AM356" s="22" t="e">
        <f t="shared" si="166"/>
        <v>#DIV/0!</v>
      </c>
      <c r="AN356" s="22" t="e">
        <f t="shared" si="167"/>
        <v>#DIV/0!</v>
      </c>
      <c r="AO356" s="22" t="e">
        <f t="shared" si="168"/>
        <v>#DIV/0!</v>
      </c>
      <c r="AP356" s="22" t="e">
        <f t="shared" si="169"/>
        <v>#DIV/0!</v>
      </c>
    </row>
    <row r="357" spans="7:42" x14ac:dyDescent="0.25">
      <c r="G357" s="88">
        <f t="shared" si="157"/>
        <v>333</v>
      </c>
      <c r="H357" s="135"/>
      <c r="I357" s="10"/>
      <c r="J357" s="10"/>
      <c r="K357" s="10"/>
      <c r="L357" s="10"/>
      <c r="M357" s="29"/>
      <c r="N357" s="29"/>
      <c r="O357" s="29"/>
      <c r="P357" s="29"/>
      <c r="S357" s="88">
        <f t="shared" si="158"/>
        <v>333</v>
      </c>
      <c r="T357" s="192">
        <f t="shared" si="145"/>
        <v>0</v>
      </c>
      <c r="U357" s="22" t="e">
        <f t="shared" ca="1" si="146"/>
        <v>#DIV/0!</v>
      </c>
      <c r="V357" s="22" t="e">
        <f t="shared" ca="1" si="147"/>
        <v>#DIV/0!</v>
      </c>
      <c r="W357" s="22" t="e">
        <f t="shared" ca="1" si="148"/>
        <v>#DIV/0!</v>
      </c>
      <c r="X357" s="22" t="e">
        <f t="shared" ca="1" si="149"/>
        <v>#DIV/0!</v>
      </c>
      <c r="Y357" s="22" t="e">
        <f t="shared" ca="1" si="150"/>
        <v>#DIV/0!</v>
      </c>
      <c r="Z357" s="22" t="e">
        <f t="shared" ca="1" si="151"/>
        <v>#DIV/0!</v>
      </c>
      <c r="AA357" s="22" t="e">
        <f t="shared" ca="1" si="152"/>
        <v>#DIV/0!</v>
      </c>
      <c r="AB357" s="22" t="e">
        <f t="shared" ca="1" si="153"/>
        <v>#DIV/0!</v>
      </c>
      <c r="AC357" s="22" t="e">
        <f t="shared" ca="1" si="154"/>
        <v>#DIV/0!</v>
      </c>
      <c r="AD357" s="22" t="e">
        <f t="shared" ca="1" si="155"/>
        <v>#DIV/0!</v>
      </c>
      <c r="AE357" s="88">
        <f t="shared" si="159"/>
        <v>333</v>
      </c>
      <c r="AF357" s="192">
        <f t="shared" si="156"/>
        <v>0</v>
      </c>
      <c r="AG357" s="22" t="e">
        <f t="shared" si="160"/>
        <v>#DIV/0!</v>
      </c>
      <c r="AH357" s="22" t="e">
        <f t="shared" si="161"/>
        <v>#DIV/0!</v>
      </c>
      <c r="AI357" s="22" t="e">
        <f t="shared" si="162"/>
        <v>#DIV/0!</v>
      </c>
      <c r="AJ357" s="22" t="e">
        <f t="shared" si="163"/>
        <v>#DIV/0!</v>
      </c>
      <c r="AK357" s="22" t="e">
        <f t="shared" si="164"/>
        <v>#DIV/0!</v>
      </c>
      <c r="AL357" s="22" t="e">
        <f t="shared" si="165"/>
        <v>#DIV/0!</v>
      </c>
      <c r="AM357" s="22" t="e">
        <f t="shared" si="166"/>
        <v>#DIV/0!</v>
      </c>
      <c r="AN357" s="22" t="e">
        <f t="shared" si="167"/>
        <v>#DIV/0!</v>
      </c>
      <c r="AO357" s="22" t="e">
        <f t="shared" si="168"/>
        <v>#DIV/0!</v>
      </c>
      <c r="AP357" s="22" t="e">
        <f t="shared" si="169"/>
        <v>#DIV/0!</v>
      </c>
    </row>
    <row r="358" spans="7:42" x14ac:dyDescent="0.25">
      <c r="G358" s="88">
        <f t="shared" si="157"/>
        <v>334</v>
      </c>
      <c r="H358" s="135"/>
      <c r="I358" s="10"/>
      <c r="J358" s="10"/>
      <c r="K358" s="10"/>
      <c r="L358" s="10"/>
      <c r="M358" s="29"/>
      <c r="N358" s="29"/>
      <c r="O358" s="29"/>
      <c r="P358" s="29"/>
      <c r="S358" s="88">
        <f t="shared" si="158"/>
        <v>334</v>
      </c>
      <c r="T358" s="192">
        <f t="shared" si="145"/>
        <v>0</v>
      </c>
      <c r="U358" s="22" t="e">
        <f t="shared" ca="1" si="146"/>
        <v>#DIV/0!</v>
      </c>
      <c r="V358" s="22" t="e">
        <f t="shared" ca="1" si="147"/>
        <v>#DIV/0!</v>
      </c>
      <c r="W358" s="22" t="e">
        <f t="shared" ca="1" si="148"/>
        <v>#DIV/0!</v>
      </c>
      <c r="X358" s="22" t="e">
        <f t="shared" ca="1" si="149"/>
        <v>#DIV/0!</v>
      </c>
      <c r="Y358" s="22" t="e">
        <f t="shared" ca="1" si="150"/>
        <v>#DIV/0!</v>
      </c>
      <c r="Z358" s="22" t="e">
        <f t="shared" ca="1" si="151"/>
        <v>#DIV/0!</v>
      </c>
      <c r="AA358" s="22" t="e">
        <f t="shared" ca="1" si="152"/>
        <v>#DIV/0!</v>
      </c>
      <c r="AB358" s="22" t="e">
        <f t="shared" ca="1" si="153"/>
        <v>#DIV/0!</v>
      </c>
      <c r="AC358" s="22" t="e">
        <f t="shared" ca="1" si="154"/>
        <v>#DIV/0!</v>
      </c>
      <c r="AD358" s="22" t="e">
        <f t="shared" ca="1" si="155"/>
        <v>#DIV/0!</v>
      </c>
      <c r="AE358" s="88">
        <f t="shared" si="159"/>
        <v>334</v>
      </c>
      <c r="AF358" s="192">
        <f t="shared" si="156"/>
        <v>0</v>
      </c>
      <c r="AG358" s="22" t="e">
        <f t="shared" si="160"/>
        <v>#DIV/0!</v>
      </c>
      <c r="AH358" s="22" t="e">
        <f t="shared" si="161"/>
        <v>#DIV/0!</v>
      </c>
      <c r="AI358" s="22" t="e">
        <f t="shared" si="162"/>
        <v>#DIV/0!</v>
      </c>
      <c r="AJ358" s="22" t="e">
        <f t="shared" si="163"/>
        <v>#DIV/0!</v>
      </c>
      <c r="AK358" s="22" t="e">
        <f t="shared" si="164"/>
        <v>#DIV/0!</v>
      </c>
      <c r="AL358" s="22" t="e">
        <f t="shared" si="165"/>
        <v>#DIV/0!</v>
      </c>
      <c r="AM358" s="22" t="e">
        <f t="shared" si="166"/>
        <v>#DIV/0!</v>
      </c>
      <c r="AN358" s="22" t="e">
        <f t="shared" si="167"/>
        <v>#DIV/0!</v>
      </c>
      <c r="AO358" s="22" t="e">
        <f t="shared" si="168"/>
        <v>#DIV/0!</v>
      </c>
      <c r="AP358" s="22" t="e">
        <f t="shared" si="169"/>
        <v>#DIV/0!</v>
      </c>
    </row>
    <row r="359" spans="7:42" x14ac:dyDescent="0.25">
      <c r="G359" s="88">
        <f t="shared" si="157"/>
        <v>335</v>
      </c>
      <c r="H359" s="135"/>
      <c r="I359" s="10"/>
      <c r="J359" s="10"/>
      <c r="K359" s="10"/>
      <c r="L359" s="10"/>
      <c r="M359" s="29"/>
      <c r="N359" s="29"/>
      <c r="O359" s="29"/>
      <c r="P359" s="29"/>
      <c r="S359" s="88">
        <f t="shared" si="158"/>
        <v>335</v>
      </c>
      <c r="T359" s="192">
        <f t="shared" si="145"/>
        <v>0</v>
      </c>
      <c r="U359" s="22" t="e">
        <f t="shared" ca="1" si="146"/>
        <v>#DIV/0!</v>
      </c>
      <c r="V359" s="22" t="e">
        <f t="shared" ca="1" si="147"/>
        <v>#DIV/0!</v>
      </c>
      <c r="W359" s="22" t="e">
        <f t="shared" ca="1" si="148"/>
        <v>#DIV/0!</v>
      </c>
      <c r="X359" s="22" t="e">
        <f t="shared" ca="1" si="149"/>
        <v>#DIV/0!</v>
      </c>
      <c r="Y359" s="22" t="e">
        <f t="shared" ca="1" si="150"/>
        <v>#DIV/0!</v>
      </c>
      <c r="Z359" s="22" t="e">
        <f t="shared" ca="1" si="151"/>
        <v>#DIV/0!</v>
      </c>
      <c r="AA359" s="22" t="e">
        <f t="shared" ca="1" si="152"/>
        <v>#DIV/0!</v>
      </c>
      <c r="AB359" s="22" t="e">
        <f t="shared" ca="1" si="153"/>
        <v>#DIV/0!</v>
      </c>
      <c r="AC359" s="22" t="e">
        <f t="shared" ca="1" si="154"/>
        <v>#DIV/0!</v>
      </c>
      <c r="AD359" s="22" t="e">
        <f t="shared" ca="1" si="155"/>
        <v>#DIV/0!</v>
      </c>
      <c r="AE359" s="88">
        <f t="shared" si="159"/>
        <v>335</v>
      </c>
      <c r="AF359" s="192">
        <f t="shared" si="156"/>
        <v>0</v>
      </c>
      <c r="AG359" s="22" t="e">
        <f t="shared" si="160"/>
        <v>#DIV/0!</v>
      </c>
      <c r="AH359" s="22" t="e">
        <f t="shared" si="161"/>
        <v>#DIV/0!</v>
      </c>
      <c r="AI359" s="22" t="e">
        <f t="shared" si="162"/>
        <v>#DIV/0!</v>
      </c>
      <c r="AJ359" s="22" t="e">
        <f t="shared" si="163"/>
        <v>#DIV/0!</v>
      </c>
      <c r="AK359" s="22" t="e">
        <f t="shared" si="164"/>
        <v>#DIV/0!</v>
      </c>
      <c r="AL359" s="22" t="e">
        <f t="shared" si="165"/>
        <v>#DIV/0!</v>
      </c>
      <c r="AM359" s="22" t="e">
        <f t="shared" si="166"/>
        <v>#DIV/0!</v>
      </c>
      <c r="AN359" s="22" t="e">
        <f t="shared" si="167"/>
        <v>#DIV/0!</v>
      </c>
      <c r="AO359" s="22" t="e">
        <f t="shared" si="168"/>
        <v>#DIV/0!</v>
      </c>
      <c r="AP359" s="22" t="e">
        <f t="shared" si="169"/>
        <v>#DIV/0!</v>
      </c>
    </row>
    <row r="360" spans="7:42" x14ac:dyDescent="0.25">
      <c r="G360" s="88">
        <f t="shared" si="157"/>
        <v>336</v>
      </c>
      <c r="H360" s="135"/>
      <c r="I360" s="10"/>
      <c r="J360" s="10"/>
      <c r="K360" s="10"/>
      <c r="L360" s="10"/>
      <c r="M360" s="29"/>
      <c r="N360" s="29"/>
      <c r="O360" s="29"/>
      <c r="P360" s="29"/>
      <c r="S360" s="88">
        <f t="shared" si="158"/>
        <v>336</v>
      </c>
      <c r="T360" s="192">
        <f t="shared" si="145"/>
        <v>0</v>
      </c>
      <c r="U360" s="22" t="e">
        <f t="shared" ca="1" si="146"/>
        <v>#DIV/0!</v>
      </c>
      <c r="V360" s="22" t="e">
        <f t="shared" ca="1" si="147"/>
        <v>#DIV/0!</v>
      </c>
      <c r="W360" s="22" t="e">
        <f t="shared" ca="1" si="148"/>
        <v>#DIV/0!</v>
      </c>
      <c r="X360" s="22" t="e">
        <f t="shared" ca="1" si="149"/>
        <v>#DIV/0!</v>
      </c>
      <c r="Y360" s="22" t="e">
        <f t="shared" ca="1" si="150"/>
        <v>#DIV/0!</v>
      </c>
      <c r="Z360" s="22" t="e">
        <f t="shared" ca="1" si="151"/>
        <v>#DIV/0!</v>
      </c>
      <c r="AA360" s="22" t="e">
        <f t="shared" ca="1" si="152"/>
        <v>#DIV/0!</v>
      </c>
      <c r="AB360" s="22" t="e">
        <f t="shared" ca="1" si="153"/>
        <v>#DIV/0!</v>
      </c>
      <c r="AC360" s="22" t="e">
        <f t="shared" ca="1" si="154"/>
        <v>#DIV/0!</v>
      </c>
      <c r="AD360" s="22" t="e">
        <f t="shared" ca="1" si="155"/>
        <v>#DIV/0!</v>
      </c>
      <c r="AE360" s="88">
        <f t="shared" si="159"/>
        <v>336</v>
      </c>
      <c r="AF360" s="192">
        <f t="shared" si="156"/>
        <v>0</v>
      </c>
      <c r="AG360" s="22" t="e">
        <f t="shared" si="160"/>
        <v>#DIV/0!</v>
      </c>
      <c r="AH360" s="22" t="e">
        <f t="shared" si="161"/>
        <v>#DIV/0!</v>
      </c>
      <c r="AI360" s="22" t="e">
        <f t="shared" si="162"/>
        <v>#DIV/0!</v>
      </c>
      <c r="AJ360" s="22" t="e">
        <f t="shared" si="163"/>
        <v>#DIV/0!</v>
      </c>
      <c r="AK360" s="22" t="e">
        <f t="shared" si="164"/>
        <v>#DIV/0!</v>
      </c>
      <c r="AL360" s="22" t="e">
        <f t="shared" si="165"/>
        <v>#DIV/0!</v>
      </c>
      <c r="AM360" s="22" t="e">
        <f t="shared" si="166"/>
        <v>#DIV/0!</v>
      </c>
      <c r="AN360" s="22" t="e">
        <f t="shared" si="167"/>
        <v>#DIV/0!</v>
      </c>
      <c r="AO360" s="22" t="e">
        <f t="shared" si="168"/>
        <v>#DIV/0!</v>
      </c>
      <c r="AP360" s="22" t="e">
        <f t="shared" si="169"/>
        <v>#DIV/0!</v>
      </c>
    </row>
    <row r="361" spans="7:42" x14ac:dyDescent="0.25">
      <c r="G361" s="88">
        <f t="shared" si="157"/>
        <v>337</v>
      </c>
      <c r="H361" s="135"/>
      <c r="I361" s="10"/>
      <c r="J361" s="10"/>
      <c r="K361" s="10"/>
      <c r="L361" s="10"/>
      <c r="M361" s="29"/>
      <c r="N361" s="29"/>
      <c r="O361" s="29"/>
      <c r="P361" s="29"/>
      <c r="S361" s="88">
        <f t="shared" si="158"/>
        <v>337</v>
      </c>
      <c r="T361" s="192">
        <f t="shared" si="145"/>
        <v>0</v>
      </c>
      <c r="U361" s="22" t="e">
        <f t="shared" ca="1" si="146"/>
        <v>#DIV/0!</v>
      </c>
      <c r="V361" s="22" t="e">
        <f t="shared" ca="1" si="147"/>
        <v>#DIV/0!</v>
      </c>
      <c r="W361" s="22" t="e">
        <f t="shared" ca="1" si="148"/>
        <v>#DIV/0!</v>
      </c>
      <c r="X361" s="22" t="e">
        <f t="shared" ca="1" si="149"/>
        <v>#DIV/0!</v>
      </c>
      <c r="Y361" s="22" t="e">
        <f t="shared" ca="1" si="150"/>
        <v>#DIV/0!</v>
      </c>
      <c r="Z361" s="22" t="e">
        <f t="shared" ca="1" si="151"/>
        <v>#DIV/0!</v>
      </c>
      <c r="AA361" s="22" t="e">
        <f t="shared" ca="1" si="152"/>
        <v>#DIV/0!</v>
      </c>
      <c r="AB361" s="22" t="e">
        <f t="shared" ca="1" si="153"/>
        <v>#DIV/0!</v>
      </c>
      <c r="AC361" s="22" t="e">
        <f t="shared" ca="1" si="154"/>
        <v>#DIV/0!</v>
      </c>
      <c r="AD361" s="22" t="e">
        <f t="shared" ca="1" si="155"/>
        <v>#DIV/0!</v>
      </c>
      <c r="AE361" s="88">
        <f t="shared" si="159"/>
        <v>337</v>
      </c>
      <c r="AF361" s="192">
        <f t="shared" si="156"/>
        <v>0</v>
      </c>
      <c r="AG361" s="22" t="e">
        <f t="shared" si="160"/>
        <v>#DIV/0!</v>
      </c>
      <c r="AH361" s="22" t="e">
        <f t="shared" si="161"/>
        <v>#DIV/0!</v>
      </c>
      <c r="AI361" s="22" t="e">
        <f t="shared" si="162"/>
        <v>#DIV/0!</v>
      </c>
      <c r="AJ361" s="22" t="e">
        <f t="shared" si="163"/>
        <v>#DIV/0!</v>
      </c>
      <c r="AK361" s="22" t="e">
        <f t="shared" si="164"/>
        <v>#DIV/0!</v>
      </c>
      <c r="AL361" s="22" t="e">
        <f t="shared" si="165"/>
        <v>#DIV/0!</v>
      </c>
      <c r="AM361" s="22" t="e">
        <f t="shared" si="166"/>
        <v>#DIV/0!</v>
      </c>
      <c r="AN361" s="22" t="e">
        <f t="shared" si="167"/>
        <v>#DIV/0!</v>
      </c>
      <c r="AO361" s="22" t="e">
        <f t="shared" si="168"/>
        <v>#DIV/0!</v>
      </c>
      <c r="AP361" s="22" t="e">
        <f t="shared" si="169"/>
        <v>#DIV/0!</v>
      </c>
    </row>
    <row r="362" spans="7:42" x14ac:dyDescent="0.25">
      <c r="G362" s="88">
        <f t="shared" si="157"/>
        <v>338</v>
      </c>
      <c r="H362" s="135"/>
      <c r="I362" s="10"/>
      <c r="J362" s="10"/>
      <c r="K362" s="10"/>
      <c r="L362" s="10"/>
      <c r="M362" s="29"/>
      <c r="N362" s="29"/>
      <c r="O362" s="29"/>
      <c r="P362" s="29"/>
      <c r="S362" s="88">
        <f t="shared" si="158"/>
        <v>338</v>
      </c>
      <c r="T362" s="192">
        <f t="shared" si="145"/>
        <v>0</v>
      </c>
      <c r="U362" s="22" t="e">
        <f t="shared" ca="1" si="146"/>
        <v>#DIV/0!</v>
      </c>
      <c r="V362" s="22" t="e">
        <f t="shared" ca="1" si="147"/>
        <v>#DIV/0!</v>
      </c>
      <c r="W362" s="22" t="e">
        <f t="shared" ca="1" si="148"/>
        <v>#DIV/0!</v>
      </c>
      <c r="X362" s="22" t="e">
        <f t="shared" ca="1" si="149"/>
        <v>#DIV/0!</v>
      </c>
      <c r="Y362" s="22" t="e">
        <f t="shared" ca="1" si="150"/>
        <v>#DIV/0!</v>
      </c>
      <c r="Z362" s="22" t="e">
        <f t="shared" ca="1" si="151"/>
        <v>#DIV/0!</v>
      </c>
      <c r="AA362" s="22" t="e">
        <f t="shared" ca="1" si="152"/>
        <v>#DIV/0!</v>
      </c>
      <c r="AB362" s="22" t="e">
        <f t="shared" ca="1" si="153"/>
        <v>#DIV/0!</v>
      </c>
      <c r="AC362" s="22" t="e">
        <f t="shared" ca="1" si="154"/>
        <v>#DIV/0!</v>
      </c>
      <c r="AD362" s="22" t="e">
        <f t="shared" ca="1" si="155"/>
        <v>#DIV/0!</v>
      </c>
      <c r="AE362" s="88">
        <f t="shared" si="159"/>
        <v>338</v>
      </c>
      <c r="AF362" s="192">
        <f t="shared" si="156"/>
        <v>0</v>
      </c>
      <c r="AG362" s="22" t="e">
        <f t="shared" si="160"/>
        <v>#DIV/0!</v>
      </c>
      <c r="AH362" s="22" t="e">
        <f t="shared" si="161"/>
        <v>#DIV/0!</v>
      </c>
      <c r="AI362" s="22" t="e">
        <f t="shared" si="162"/>
        <v>#DIV/0!</v>
      </c>
      <c r="AJ362" s="22" t="e">
        <f t="shared" si="163"/>
        <v>#DIV/0!</v>
      </c>
      <c r="AK362" s="22" t="e">
        <f t="shared" si="164"/>
        <v>#DIV/0!</v>
      </c>
      <c r="AL362" s="22" t="e">
        <f t="shared" si="165"/>
        <v>#DIV/0!</v>
      </c>
      <c r="AM362" s="22" t="e">
        <f t="shared" si="166"/>
        <v>#DIV/0!</v>
      </c>
      <c r="AN362" s="22" t="e">
        <f t="shared" si="167"/>
        <v>#DIV/0!</v>
      </c>
      <c r="AO362" s="22" t="e">
        <f t="shared" si="168"/>
        <v>#DIV/0!</v>
      </c>
      <c r="AP362" s="22" t="e">
        <f t="shared" si="169"/>
        <v>#DIV/0!</v>
      </c>
    </row>
    <row r="363" spans="7:42" x14ac:dyDescent="0.25">
      <c r="G363" s="88">
        <f t="shared" si="157"/>
        <v>339</v>
      </c>
      <c r="H363" s="135"/>
      <c r="I363" s="10"/>
      <c r="J363" s="10"/>
      <c r="K363" s="10"/>
      <c r="L363" s="10"/>
      <c r="M363" s="29"/>
      <c r="N363" s="29"/>
      <c r="O363" s="29"/>
      <c r="P363" s="29"/>
      <c r="S363" s="88">
        <f t="shared" si="158"/>
        <v>339</v>
      </c>
      <c r="T363" s="192">
        <f t="shared" si="145"/>
        <v>0</v>
      </c>
      <c r="U363" s="22" t="e">
        <f t="shared" ca="1" si="146"/>
        <v>#DIV/0!</v>
      </c>
      <c r="V363" s="22" t="e">
        <f t="shared" ca="1" si="147"/>
        <v>#DIV/0!</v>
      </c>
      <c r="W363" s="22" t="e">
        <f t="shared" ca="1" si="148"/>
        <v>#DIV/0!</v>
      </c>
      <c r="X363" s="22" t="e">
        <f t="shared" ca="1" si="149"/>
        <v>#DIV/0!</v>
      </c>
      <c r="Y363" s="22" t="e">
        <f t="shared" ca="1" si="150"/>
        <v>#DIV/0!</v>
      </c>
      <c r="Z363" s="22" t="e">
        <f t="shared" ca="1" si="151"/>
        <v>#DIV/0!</v>
      </c>
      <c r="AA363" s="22" t="e">
        <f t="shared" ca="1" si="152"/>
        <v>#DIV/0!</v>
      </c>
      <c r="AB363" s="22" t="e">
        <f t="shared" ca="1" si="153"/>
        <v>#DIV/0!</v>
      </c>
      <c r="AC363" s="22" t="e">
        <f t="shared" ca="1" si="154"/>
        <v>#DIV/0!</v>
      </c>
      <c r="AD363" s="22" t="e">
        <f t="shared" ca="1" si="155"/>
        <v>#DIV/0!</v>
      </c>
      <c r="AE363" s="88">
        <f t="shared" si="159"/>
        <v>339</v>
      </c>
      <c r="AF363" s="192">
        <f t="shared" si="156"/>
        <v>0</v>
      </c>
      <c r="AG363" s="22" t="e">
        <f t="shared" si="160"/>
        <v>#DIV/0!</v>
      </c>
      <c r="AH363" s="22" t="e">
        <f t="shared" si="161"/>
        <v>#DIV/0!</v>
      </c>
      <c r="AI363" s="22" t="e">
        <f t="shared" si="162"/>
        <v>#DIV/0!</v>
      </c>
      <c r="AJ363" s="22" t="e">
        <f t="shared" si="163"/>
        <v>#DIV/0!</v>
      </c>
      <c r="AK363" s="22" t="e">
        <f t="shared" si="164"/>
        <v>#DIV/0!</v>
      </c>
      <c r="AL363" s="22" t="e">
        <f t="shared" si="165"/>
        <v>#DIV/0!</v>
      </c>
      <c r="AM363" s="22" t="e">
        <f t="shared" si="166"/>
        <v>#DIV/0!</v>
      </c>
      <c r="AN363" s="22" t="e">
        <f t="shared" si="167"/>
        <v>#DIV/0!</v>
      </c>
      <c r="AO363" s="22" t="e">
        <f t="shared" si="168"/>
        <v>#DIV/0!</v>
      </c>
      <c r="AP363" s="22" t="e">
        <f t="shared" si="169"/>
        <v>#DIV/0!</v>
      </c>
    </row>
    <row r="364" spans="7:42" x14ac:dyDescent="0.25">
      <c r="G364" s="88">
        <f t="shared" si="157"/>
        <v>340</v>
      </c>
      <c r="H364" s="135"/>
      <c r="I364" s="10"/>
      <c r="J364" s="10"/>
      <c r="K364" s="10"/>
      <c r="L364" s="10"/>
      <c r="M364" s="29"/>
      <c r="N364" s="29"/>
      <c r="O364" s="29"/>
      <c r="P364" s="29"/>
      <c r="S364" s="88">
        <f t="shared" si="158"/>
        <v>340</v>
      </c>
      <c r="T364" s="192">
        <f t="shared" si="145"/>
        <v>0</v>
      </c>
      <c r="U364" s="22" t="e">
        <f t="shared" ca="1" si="146"/>
        <v>#DIV/0!</v>
      </c>
      <c r="V364" s="22" t="e">
        <f t="shared" ca="1" si="147"/>
        <v>#DIV/0!</v>
      </c>
      <c r="W364" s="22" t="e">
        <f t="shared" ca="1" si="148"/>
        <v>#DIV/0!</v>
      </c>
      <c r="X364" s="22" t="e">
        <f t="shared" ca="1" si="149"/>
        <v>#DIV/0!</v>
      </c>
      <c r="Y364" s="22" t="e">
        <f t="shared" ca="1" si="150"/>
        <v>#DIV/0!</v>
      </c>
      <c r="Z364" s="22" t="e">
        <f t="shared" ca="1" si="151"/>
        <v>#DIV/0!</v>
      </c>
      <c r="AA364" s="22" t="e">
        <f t="shared" ca="1" si="152"/>
        <v>#DIV/0!</v>
      </c>
      <c r="AB364" s="22" t="e">
        <f t="shared" ca="1" si="153"/>
        <v>#DIV/0!</v>
      </c>
      <c r="AC364" s="22" t="e">
        <f t="shared" ca="1" si="154"/>
        <v>#DIV/0!</v>
      </c>
      <c r="AD364" s="22" t="e">
        <f t="shared" ca="1" si="155"/>
        <v>#DIV/0!</v>
      </c>
      <c r="AE364" s="88">
        <f t="shared" si="159"/>
        <v>340</v>
      </c>
      <c r="AF364" s="192">
        <f t="shared" si="156"/>
        <v>0</v>
      </c>
      <c r="AG364" s="22" t="e">
        <f t="shared" si="160"/>
        <v>#DIV/0!</v>
      </c>
      <c r="AH364" s="22" t="e">
        <f t="shared" si="161"/>
        <v>#DIV/0!</v>
      </c>
      <c r="AI364" s="22" t="e">
        <f t="shared" si="162"/>
        <v>#DIV/0!</v>
      </c>
      <c r="AJ364" s="22" t="e">
        <f t="shared" si="163"/>
        <v>#DIV/0!</v>
      </c>
      <c r="AK364" s="22" t="e">
        <f t="shared" si="164"/>
        <v>#DIV/0!</v>
      </c>
      <c r="AL364" s="22" t="e">
        <f t="shared" si="165"/>
        <v>#DIV/0!</v>
      </c>
      <c r="AM364" s="22" t="e">
        <f t="shared" si="166"/>
        <v>#DIV/0!</v>
      </c>
      <c r="AN364" s="22" t="e">
        <f t="shared" si="167"/>
        <v>#DIV/0!</v>
      </c>
      <c r="AO364" s="22" t="e">
        <f t="shared" si="168"/>
        <v>#DIV/0!</v>
      </c>
      <c r="AP364" s="22" t="e">
        <f t="shared" si="169"/>
        <v>#DIV/0!</v>
      </c>
    </row>
    <row r="365" spans="7:42" x14ac:dyDescent="0.25">
      <c r="G365" s="88">
        <f t="shared" si="157"/>
        <v>341</v>
      </c>
      <c r="H365" s="135"/>
      <c r="I365" s="10"/>
      <c r="J365" s="10"/>
      <c r="K365" s="10"/>
      <c r="L365" s="10"/>
      <c r="M365" s="29"/>
      <c r="N365" s="29"/>
      <c r="O365" s="29"/>
      <c r="P365" s="29"/>
      <c r="S365" s="88">
        <f t="shared" si="158"/>
        <v>341</v>
      </c>
      <c r="T365" s="192">
        <f t="shared" si="145"/>
        <v>0</v>
      </c>
      <c r="U365" s="22" t="e">
        <f t="shared" ca="1" si="146"/>
        <v>#DIV/0!</v>
      </c>
      <c r="V365" s="22" t="e">
        <f t="shared" ca="1" si="147"/>
        <v>#DIV/0!</v>
      </c>
      <c r="W365" s="22" t="e">
        <f t="shared" ca="1" si="148"/>
        <v>#DIV/0!</v>
      </c>
      <c r="X365" s="22" t="e">
        <f t="shared" ca="1" si="149"/>
        <v>#DIV/0!</v>
      </c>
      <c r="Y365" s="22" t="e">
        <f t="shared" ca="1" si="150"/>
        <v>#DIV/0!</v>
      </c>
      <c r="Z365" s="22" t="e">
        <f t="shared" ca="1" si="151"/>
        <v>#DIV/0!</v>
      </c>
      <c r="AA365" s="22" t="e">
        <f t="shared" ca="1" si="152"/>
        <v>#DIV/0!</v>
      </c>
      <c r="AB365" s="22" t="e">
        <f t="shared" ca="1" si="153"/>
        <v>#DIV/0!</v>
      </c>
      <c r="AC365" s="22" t="e">
        <f t="shared" ca="1" si="154"/>
        <v>#DIV/0!</v>
      </c>
      <c r="AD365" s="22" t="e">
        <f t="shared" ca="1" si="155"/>
        <v>#DIV/0!</v>
      </c>
      <c r="AE365" s="88">
        <f t="shared" si="159"/>
        <v>341</v>
      </c>
      <c r="AF365" s="192">
        <f t="shared" si="156"/>
        <v>0</v>
      </c>
      <c r="AG365" s="22" t="e">
        <f t="shared" si="160"/>
        <v>#DIV/0!</v>
      </c>
      <c r="AH365" s="22" t="e">
        <f t="shared" si="161"/>
        <v>#DIV/0!</v>
      </c>
      <c r="AI365" s="22" t="e">
        <f t="shared" si="162"/>
        <v>#DIV/0!</v>
      </c>
      <c r="AJ365" s="22" t="e">
        <f t="shared" si="163"/>
        <v>#DIV/0!</v>
      </c>
      <c r="AK365" s="22" t="e">
        <f t="shared" si="164"/>
        <v>#DIV/0!</v>
      </c>
      <c r="AL365" s="22" t="e">
        <f t="shared" si="165"/>
        <v>#DIV/0!</v>
      </c>
      <c r="AM365" s="22" t="e">
        <f t="shared" si="166"/>
        <v>#DIV/0!</v>
      </c>
      <c r="AN365" s="22" t="e">
        <f t="shared" si="167"/>
        <v>#DIV/0!</v>
      </c>
      <c r="AO365" s="22" t="e">
        <f t="shared" si="168"/>
        <v>#DIV/0!</v>
      </c>
      <c r="AP365" s="22" t="e">
        <f t="shared" si="169"/>
        <v>#DIV/0!</v>
      </c>
    </row>
    <row r="366" spans="7:42" x14ac:dyDescent="0.25">
      <c r="G366" s="88">
        <f t="shared" si="157"/>
        <v>342</v>
      </c>
      <c r="H366" s="135"/>
      <c r="I366" s="10"/>
      <c r="J366" s="10"/>
      <c r="K366" s="10"/>
      <c r="L366" s="10"/>
      <c r="M366" s="29"/>
      <c r="N366" s="29"/>
      <c r="O366" s="29"/>
      <c r="P366" s="29"/>
      <c r="S366" s="88">
        <f t="shared" si="158"/>
        <v>342</v>
      </c>
      <c r="T366" s="192">
        <f t="shared" si="145"/>
        <v>0</v>
      </c>
      <c r="U366" s="22" t="e">
        <f t="shared" ca="1" si="146"/>
        <v>#DIV/0!</v>
      </c>
      <c r="V366" s="22" t="e">
        <f t="shared" ca="1" si="147"/>
        <v>#DIV/0!</v>
      </c>
      <c r="W366" s="22" t="e">
        <f t="shared" ca="1" si="148"/>
        <v>#DIV/0!</v>
      </c>
      <c r="X366" s="22" t="e">
        <f t="shared" ca="1" si="149"/>
        <v>#DIV/0!</v>
      </c>
      <c r="Y366" s="22" t="e">
        <f t="shared" ca="1" si="150"/>
        <v>#DIV/0!</v>
      </c>
      <c r="Z366" s="22" t="e">
        <f t="shared" ca="1" si="151"/>
        <v>#DIV/0!</v>
      </c>
      <c r="AA366" s="22" t="e">
        <f t="shared" ca="1" si="152"/>
        <v>#DIV/0!</v>
      </c>
      <c r="AB366" s="22" t="e">
        <f t="shared" ca="1" si="153"/>
        <v>#DIV/0!</v>
      </c>
      <c r="AC366" s="22" t="e">
        <f t="shared" ca="1" si="154"/>
        <v>#DIV/0!</v>
      </c>
      <c r="AD366" s="22" t="e">
        <f t="shared" ca="1" si="155"/>
        <v>#DIV/0!</v>
      </c>
      <c r="AE366" s="88">
        <f t="shared" si="159"/>
        <v>342</v>
      </c>
      <c r="AF366" s="192">
        <f t="shared" si="156"/>
        <v>0</v>
      </c>
      <c r="AG366" s="22" t="e">
        <f t="shared" si="160"/>
        <v>#DIV/0!</v>
      </c>
      <c r="AH366" s="22" t="e">
        <f t="shared" si="161"/>
        <v>#DIV/0!</v>
      </c>
      <c r="AI366" s="22" t="e">
        <f t="shared" si="162"/>
        <v>#DIV/0!</v>
      </c>
      <c r="AJ366" s="22" t="e">
        <f t="shared" si="163"/>
        <v>#DIV/0!</v>
      </c>
      <c r="AK366" s="22" t="e">
        <f t="shared" si="164"/>
        <v>#DIV/0!</v>
      </c>
      <c r="AL366" s="22" t="e">
        <f t="shared" si="165"/>
        <v>#DIV/0!</v>
      </c>
      <c r="AM366" s="22" t="e">
        <f t="shared" si="166"/>
        <v>#DIV/0!</v>
      </c>
      <c r="AN366" s="22" t="e">
        <f t="shared" si="167"/>
        <v>#DIV/0!</v>
      </c>
      <c r="AO366" s="22" t="e">
        <f t="shared" si="168"/>
        <v>#DIV/0!</v>
      </c>
      <c r="AP366" s="22" t="e">
        <f t="shared" si="169"/>
        <v>#DIV/0!</v>
      </c>
    </row>
    <row r="367" spans="7:42" x14ac:dyDescent="0.25">
      <c r="G367" s="88">
        <f t="shared" si="157"/>
        <v>343</v>
      </c>
      <c r="H367" s="135"/>
      <c r="I367" s="10"/>
      <c r="J367" s="10"/>
      <c r="K367" s="10"/>
      <c r="L367" s="10"/>
      <c r="M367" s="29"/>
      <c r="N367" s="29"/>
      <c r="O367" s="29"/>
      <c r="P367" s="29"/>
      <c r="S367" s="88">
        <f t="shared" si="158"/>
        <v>343</v>
      </c>
      <c r="T367" s="192">
        <f t="shared" si="145"/>
        <v>0</v>
      </c>
      <c r="U367" s="22" t="e">
        <f t="shared" ca="1" si="146"/>
        <v>#DIV/0!</v>
      </c>
      <c r="V367" s="22" t="e">
        <f t="shared" ca="1" si="147"/>
        <v>#DIV/0!</v>
      </c>
      <c r="W367" s="22" t="e">
        <f t="shared" ca="1" si="148"/>
        <v>#DIV/0!</v>
      </c>
      <c r="X367" s="22" t="e">
        <f t="shared" ca="1" si="149"/>
        <v>#DIV/0!</v>
      </c>
      <c r="Y367" s="22" t="e">
        <f t="shared" ca="1" si="150"/>
        <v>#DIV/0!</v>
      </c>
      <c r="Z367" s="22" t="e">
        <f t="shared" ca="1" si="151"/>
        <v>#DIV/0!</v>
      </c>
      <c r="AA367" s="22" t="e">
        <f t="shared" ca="1" si="152"/>
        <v>#DIV/0!</v>
      </c>
      <c r="AB367" s="22" t="e">
        <f t="shared" ca="1" si="153"/>
        <v>#DIV/0!</v>
      </c>
      <c r="AC367" s="22" t="e">
        <f t="shared" ca="1" si="154"/>
        <v>#DIV/0!</v>
      </c>
      <c r="AD367" s="22" t="e">
        <f t="shared" ca="1" si="155"/>
        <v>#DIV/0!</v>
      </c>
      <c r="AE367" s="88">
        <f t="shared" si="159"/>
        <v>343</v>
      </c>
      <c r="AF367" s="192">
        <f t="shared" si="156"/>
        <v>0</v>
      </c>
      <c r="AG367" s="22" t="e">
        <f t="shared" si="160"/>
        <v>#DIV/0!</v>
      </c>
      <c r="AH367" s="22" t="e">
        <f t="shared" si="161"/>
        <v>#DIV/0!</v>
      </c>
      <c r="AI367" s="22" t="e">
        <f t="shared" si="162"/>
        <v>#DIV/0!</v>
      </c>
      <c r="AJ367" s="22" t="e">
        <f t="shared" si="163"/>
        <v>#DIV/0!</v>
      </c>
      <c r="AK367" s="22" t="e">
        <f t="shared" si="164"/>
        <v>#DIV/0!</v>
      </c>
      <c r="AL367" s="22" t="e">
        <f t="shared" si="165"/>
        <v>#DIV/0!</v>
      </c>
      <c r="AM367" s="22" t="e">
        <f t="shared" si="166"/>
        <v>#DIV/0!</v>
      </c>
      <c r="AN367" s="22" t="e">
        <f t="shared" si="167"/>
        <v>#DIV/0!</v>
      </c>
      <c r="AO367" s="22" t="e">
        <f t="shared" si="168"/>
        <v>#DIV/0!</v>
      </c>
      <c r="AP367" s="22" t="e">
        <f t="shared" si="169"/>
        <v>#DIV/0!</v>
      </c>
    </row>
    <row r="368" spans="7:42" x14ac:dyDescent="0.25">
      <c r="G368" s="88">
        <f t="shared" si="157"/>
        <v>344</v>
      </c>
      <c r="H368" s="135"/>
      <c r="I368" s="10"/>
      <c r="J368" s="10"/>
      <c r="K368" s="10"/>
      <c r="L368" s="10"/>
      <c r="M368" s="29"/>
      <c r="N368" s="29"/>
      <c r="O368" s="29"/>
      <c r="P368" s="29"/>
      <c r="S368" s="88">
        <f t="shared" si="158"/>
        <v>344</v>
      </c>
      <c r="T368" s="192">
        <f t="shared" si="145"/>
        <v>0</v>
      </c>
      <c r="U368" s="22" t="e">
        <f t="shared" ca="1" si="146"/>
        <v>#DIV/0!</v>
      </c>
      <c r="V368" s="22" t="e">
        <f t="shared" ca="1" si="147"/>
        <v>#DIV/0!</v>
      </c>
      <c r="W368" s="22" t="e">
        <f t="shared" ca="1" si="148"/>
        <v>#DIV/0!</v>
      </c>
      <c r="X368" s="22" t="e">
        <f t="shared" ca="1" si="149"/>
        <v>#DIV/0!</v>
      </c>
      <c r="Y368" s="22" t="e">
        <f t="shared" ca="1" si="150"/>
        <v>#DIV/0!</v>
      </c>
      <c r="Z368" s="22" t="e">
        <f t="shared" ca="1" si="151"/>
        <v>#DIV/0!</v>
      </c>
      <c r="AA368" s="22" t="e">
        <f t="shared" ca="1" si="152"/>
        <v>#DIV/0!</v>
      </c>
      <c r="AB368" s="22" t="e">
        <f t="shared" ca="1" si="153"/>
        <v>#DIV/0!</v>
      </c>
      <c r="AC368" s="22" t="e">
        <f t="shared" ca="1" si="154"/>
        <v>#DIV/0!</v>
      </c>
      <c r="AD368" s="22" t="e">
        <f t="shared" ca="1" si="155"/>
        <v>#DIV/0!</v>
      </c>
      <c r="AE368" s="88">
        <f t="shared" si="159"/>
        <v>344</v>
      </c>
      <c r="AF368" s="192">
        <f t="shared" si="156"/>
        <v>0</v>
      </c>
      <c r="AG368" s="22" t="e">
        <f t="shared" si="160"/>
        <v>#DIV/0!</v>
      </c>
      <c r="AH368" s="22" t="e">
        <f t="shared" si="161"/>
        <v>#DIV/0!</v>
      </c>
      <c r="AI368" s="22" t="e">
        <f t="shared" si="162"/>
        <v>#DIV/0!</v>
      </c>
      <c r="AJ368" s="22" t="e">
        <f t="shared" si="163"/>
        <v>#DIV/0!</v>
      </c>
      <c r="AK368" s="22" t="e">
        <f t="shared" si="164"/>
        <v>#DIV/0!</v>
      </c>
      <c r="AL368" s="22" t="e">
        <f t="shared" si="165"/>
        <v>#DIV/0!</v>
      </c>
      <c r="AM368" s="22" t="e">
        <f t="shared" si="166"/>
        <v>#DIV/0!</v>
      </c>
      <c r="AN368" s="22" t="e">
        <f t="shared" si="167"/>
        <v>#DIV/0!</v>
      </c>
      <c r="AO368" s="22" t="e">
        <f t="shared" si="168"/>
        <v>#DIV/0!</v>
      </c>
      <c r="AP368" s="22" t="e">
        <f t="shared" si="169"/>
        <v>#DIV/0!</v>
      </c>
    </row>
    <row r="369" spans="7:42" x14ac:dyDescent="0.25">
      <c r="G369" s="88">
        <f t="shared" si="157"/>
        <v>345</v>
      </c>
      <c r="H369" s="135"/>
      <c r="I369" s="10"/>
      <c r="J369" s="10"/>
      <c r="K369" s="10"/>
      <c r="L369" s="10"/>
      <c r="M369" s="29"/>
      <c r="N369" s="29"/>
      <c r="O369" s="29"/>
      <c r="P369" s="29"/>
      <c r="S369" s="88">
        <f t="shared" si="158"/>
        <v>345</v>
      </c>
      <c r="T369" s="192">
        <f t="shared" si="145"/>
        <v>0</v>
      </c>
      <c r="U369" s="22" t="e">
        <f t="shared" ca="1" si="146"/>
        <v>#DIV/0!</v>
      </c>
      <c r="V369" s="22" t="e">
        <f t="shared" ca="1" si="147"/>
        <v>#DIV/0!</v>
      </c>
      <c r="W369" s="22" t="e">
        <f t="shared" ca="1" si="148"/>
        <v>#DIV/0!</v>
      </c>
      <c r="X369" s="22" t="e">
        <f t="shared" ca="1" si="149"/>
        <v>#DIV/0!</v>
      </c>
      <c r="Y369" s="22" t="e">
        <f t="shared" ca="1" si="150"/>
        <v>#DIV/0!</v>
      </c>
      <c r="Z369" s="22" t="e">
        <f t="shared" ca="1" si="151"/>
        <v>#DIV/0!</v>
      </c>
      <c r="AA369" s="22" t="e">
        <f t="shared" ca="1" si="152"/>
        <v>#DIV/0!</v>
      </c>
      <c r="AB369" s="22" t="e">
        <f t="shared" ca="1" si="153"/>
        <v>#DIV/0!</v>
      </c>
      <c r="AC369" s="22" t="e">
        <f t="shared" ca="1" si="154"/>
        <v>#DIV/0!</v>
      </c>
      <c r="AD369" s="22" t="e">
        <f t="shared" ca="1" si="155"/>
        <v>#DIV/0!</v>
      </c>
      <c r="AE369" s="88">
        <f t="shared" si="159"/>
        <v>345</v>
      </c>
      <c r="AF369" s="192">
        <f t="shared" si="156"/>
        <v>0</v>
      </c>
      <c r="AG369" s="22" t="e">
        <f t="shared" si="160"/>
        <v>#DIV/0!</v>
      </c>
      <c r="AH369" s="22" t="e">
        <f t="shared" si="161"/>
        <v>#DIV/0!</v>
      </c>
      <c r="AI369" s="22" t="e">
        <f t="shared" si="162"/>
        <v>#DIV/0!</v>
      </c>
      <c r="AJ369" s="22" t="e">
        <f t="shared" si="163"/>
        <v>#DIV/0!</v>
      </c>
      <c r="AK369" s="22" t="e">
        <f t="shared" si="164"/>
        <v>#DIV/0!</v>
      </c>
      <c r="AL369" s="22" t="e">
        <f t="shared" si="165"/>
        <v>#DIV/0!</v>
      </c>
      <c r="AM369" s="22" t="e">
        <f t="shared" si="166"/>
        <v>#DIV/0!</v>
      </c>
      <c r="AN369" s="22" t="e">
        <f t="shared" si="167"/>
        <v>#DIV/0!</v>
      </c>
      <c r="AO369" s="22" t="e">
        <f t="shared" si="168"/>
        <v>#DIV/0!</v>
      </c>
      <c r="AP369" s="22" t="e">
        <f t="shared" si="169"/>
        <v>#DIV/0!</v>
      </c>
    </row>
    <row r="370" spans="7:42" x14ac:dyDescent="0.25">
      <c r="G370" s="88">
        <f t="shared" si="157"/>
        <v>346</v>
      </c>
      <c r="H370" s="135"/>
      <c r="I370" s="10"/>
      <c r="J370" s="10"/>
      <c r="K370" s="10"/>
      <c r="L370" s="10"/>
      <c r="M370" s="29"/>
      <c r="N370" s="29"/>
      <c r="O370" s="29"/>
      <c r="P370" s="29"/>
      <c r="S370" s="88">
        <f t="shared" si="158"/>
        <v>346</v>
      </c>
      <c r="T370" s="192">
        <f t="shared" si="145"/>
        <v>0</v>
      </c>
      <c r="U370" s="22" t="e">
        <f t="shared" ca="1" si="146"/>
        <v>#DIV/0!</v>
      </c>
      <c r="V370" s="22" t="e">
        <f t="shared" ca="1" si="147"/>
        <v>#DIV/0!</v>
      </c>
      <c r="W370" s="22" t="e">
        <f t="shared" ca="1" si="148"/>
        <v>#DIV/0!</v>
      </c>
      <c r="X370" s="22" t="e">
        <f t="shared" ca="1" si="149"/>
        <v>#DIV/0!</v>
      </c>
      <c r="Y370" s="22" t="e">
        <f t="shared" ca="1" si="150"/>
        <v>#DIV/0!</v>
      </c>
      <c r="Z370" s="22" t="e">
        <f t="shared" ca="1" si="151"/>
        <v>#DIV/0!</v>
      </c>
      <c r="AA370" s="22" t="e">
        <f t="shared" ca="1" si="152"/>
        <v>#DIV/0!</v>
      </c>
      <c r="AB370" s="22" t="e">
        <f t="shared" ca="1" si="153"/>
        <v>#DIV/0!</v>
      </c>
      <c r="AC370" s="22" t="e">
        <f t="shared" ca="1" si="154"/>
        <v>#DIV/0!</v>
      </c>
      <c r="AD370" s="22" t="e">
        <f t="shared" ca="1" si="155"/>
        <v>#DIV/0!</v>
      </c>
      <c r="AE370" s="88">
        <f t="shared" si="159"/>
        <v>346</v>
      </c>
      <c r="AF370" s="192">
        <f t="shared" si="156"/>
        <v>0</v>
      </c>
      <c r="AG370" s="22" t="e">
        <f t="shared" si="160"/>
        <v>#DIV/0!</v>
      </c>
      <c r="AH370" s="22" t="e">
        <f t="shared" si="161"/>
        <v>#DIV/0!</v>
      </c>
      <c r="AI370" s="22" t="e">
        <f t="shared" si="162"/>
        <v>#DIV/0!</v>
      </c>
      <c r="AJ370" s="22" t="e">
        <f t="shared" si="163"/>
        <v>#DIV/0!</v>
      </c>
      <c r="AK370" s="22" t="e">
        <f t="shared" si="164"/>
        <v>#DIV/0!</v>
      </c>
      <c r="AL370" s="22" t="e">
        <f t="shared" si="165"/>
        <v>#DIV/0!</v>
      </c>
      <c r="AM370" s="22" t="e">
        <f t="shared" si="166"/>
        <v>#DIV/0!</v>
      </c>
      <c r="AN370" s="22" t="e">
        <f t="shared" si="167"/>
        <v>#DIV/0!</v>
      </c>
      <c r="AO370" s="22" t="e">
        <f t="shared" si="168"/>
        <v>#DIV/0!</v>
      </c>
      <c r="AP370" s="22" t="e">
        <f t="shared" si="169"/>
        <v>#DIV/0!</v>
      </c>
    </row>
    <row r="371" spans="7:42" x14ac:dyDescent="0.25">
      <c r="G371" s="88">
        <f t="shared" si="157"/>
        <v>347</v>
      </c>
      <c r="H371" s="135"/>
      <c r="I371" s="10"/>
      <c r="J371" s="10"/>
      <c r="K371" s="10"/>
      <c r="L371" s="10"/>
      <c r="M371" s="29"/>
      <c r="N371" s="29"/>
      <c r="O371" s="29"/>
      <c r="P371" s="29"/>
      <c r="S371" s="88">
        <f t="shared" si="158"/>
        <v>347</v>
      </c>
      <c r="T371" s="192">
        <f t="shared" si="145"/>
        <v>0</v>
      </c>
      <c r="U371" s="22" t="e">
        <f t="shared" ca="1" si="146"/>
        <v>#DIV/0!</v>
      </c>
      <c r="V371" s="22" t="e">
        <f t="shared" ca="1" si="147"/>
        <v>#DIV/0!</v>
      </c>
      <c r="W371" s="22" t="e">
        <f t="shared" ca="1" si="148"/>
        <v>#DIV/0!</v>
      </c>
      <c r="X371" s="22" t="e">
        <f t="shared" ca="1" si="149"/>
        <v>#DIV/0!</v>
      </c>
      <c r="Y371" s="22" t="e">
        <f t="shared" ca="1" si="150"/>
        <v>#DIV/0!</v>
      </c>
      <c r="Z371" s="22" t="e">
        <f t="shared" ca="1" si="151"/>
        <v>#DIV/0!</v>
      </c>
      <c r="AA371" s="22" t="e">
        <f t="shared" ca="1" si="152"/>
        <v>#DIV/0!</v>
      </c>
      <c r="AB371" s="22" t="e">
        <f t="shared" ca="1" si="153"/>
        <v>#DIV/0!</v>
      </c>
      <c r="AC371" s="22" t="e">
        <f t="shared" ca="1" si="154"/>
        <v>#DIV/0!</v>
      </c>
      <c r="AD371" s="22" t="e">
        <f t="shared" ca="1" si="155"/>
        <v>#DIV/0!</v>
      </c>
      <c r="AE371" s="88">
        <f t="shared" si="159"/>
        <v>347</v>
      </c>
      <c r="AF371" s="192">
        <f t="shared" si="156"/>
        <v>0</v>
      </c>
      <c r="AG371" s="22" t="e">
        <f t="shared" si="160"/>
        <v>#DIV/0!</v>
      </c>
      <c r="AH371" s="22" t="e">
        <f t="shared" si="161"/>
        <v>#DIV/0!</v>
      </c>
      <c r="AI371" s="22" t="e">
        <f t="shared" si="162"/>
        <v>#DIV/0!</v>
      </c>
      <c r="AJ371" s="22" t="e">
        <f t="shared" si="163"/>
        <v>#DIV/0!</v>
      </c>
      <c r="AK371" s="22" t="e">
        <f t="shared" si="164"/>
        <v>#DIV/0!</v>
      </c>
      <c r="AL371" s="22" t="e">
        <f t="shared" si="165"/>
        <v>#DIV/0!</v>
      </c>
      <c r="AM371" s="22" t="e">
        <f t="shared" si="166"/>
        <v>#DIV/0!</v>
      </c>
      <c r="AN371" s="22" t="e">
        <f t="shared" si="167"/>
        <v>#DIV/0!</v>
      </c>
      <c r="AO371" s="22" t="e">
        <f t="shared" si="168"/>
        <v>#DIV/0!</v>
      </c>
      <c r="AP371" s="22" t="e">
        <f t="shared" si="169"/>
        <v>#DIV/0!</v>
      </c>
    </row>
    <row r="372" spans="7:42" x14ac:dyDescent="0.25">
      <c r="G372" s="88">
        <f t="shared" si="157"/>
        <v>348</v>
      </c>
      <c r="H372" s="135"/>
      <c r="I372" s="10"/>
      <c r="J372" s="10"/>
      <c r="K372" s="10"/>
      <c r="L372" s="10"/>
      <c r="M372" s="29"/>
      <c r="N372" s="29"/>
      <c r="O372" s="29"/>
      <c r="P372" s="29"/>
      <c r="S372" s="88">
        <f t="shared" si="158"/>
        <v>348</v>
      </c>
      <c r="T372" s="192">
        <f t="shared" si="145"/>
        <v>0</v>
      </c>
      <c r="U372" s="22" t="e">
        <f t="shared" ca="1" si="146"/>
        <v>#DIV/0!</v>
      </c>
      <c r="V372" s="22" t="e">
        <f t="shared" ca="1" si="147"/>
        <v>#DIV/0!</v>
      </c>
      <c r="W372" s="22" t="e">
        <f t="shared" ca="1" si="148"/>
        <v>#DIV/0!</v>
      </c>
      <c r="X372" s="22" t="e">
        <f t="shared" ca="1" si="149"/>
        <v>#DIV/0!</v>
      </c>
      <c r="Y372" s="22" t="e">
        <f t="shared" ca="1" si="150"/>
        <v>#DIV/0!</v>
      </c>
      <c r="Z372" s="22" t="e">
        <f t="shared" ca="1" si="151"/>
        <v>#DIV/0!</v>
      </c>
      <c r="AA372" s="22" t="e">
        <f t="shared" ca="1" si="152"/>
        <v>#DIV/0!</v>
      </c>
      <c r="AB372" s="22" t="e">
        <f t="shared" ca="1" si="153"/>
        <v>#DIV/0!</v>
      </c>
      <c r="AC372" s="22" t="e">
        <f t="shared" ca="1" si="154"/>
        <v>#DIV/0!</v>
      </c>
      <c r="AD372" s="22" t="e">
        <f t="shared" ca="1" si="155"/>
        <v>#DIV/0!</v>
      </c>
      <c r="AE372" s="88">
        <f t="shared" si="159"/>
        <v>348</v>
      </c>
      <c r="AF372" s="192">
        <f t="shared" si="156"/>
        <v>0</v>
      </c>
      <c r="AG372" s="22" t="e">
        <f t="shared" si="160"/>
        <v>#DIV/0!</v>
      </c>
      <c r="AH372" s="22" t="e">
        <f t="shared" si="161"/>
        <v>#DIV/0!</v>
      </c>
      <c r="AI372" s="22" t="e">
        <f t="shared" si="162"/>
        <v>#DIV/0!</v>
      </c>
      <c r="AJ372" s="22" t="e">
        <f t="shared" si="163"/>
        <v>#DIV/0!</v>
      </c>
      <c r="AK372" s="22" t="e">
        <f t="shared" si="164"/>
        <v>#DIV/0!</v>
      </c>
      <c r="AL372" s="22" t="e">
        <f t="shared" si="165"/>
        <v>#DIV/0!</v>
      </c>
      <c r="AM372" s="22" t="e">
        <f t="shared" si="166"/>
        <v>#DIV/0!</v>
      </c>
      <c r="AN372" s="22" t="e">
        <f t="shared" si="167"/>
        <v>#DIV/0!</v>
      </c>
      <c r="AO372" s="22" t="e">
        <f t="shared" si="168"/>
        <v>#DIV/0!</v>
      </c>
      <c r="AP372" s="22" t="e">
        <f t="shared" si="169"/>
        <v>#DIV/0!</v>
      </c>
    </row>
    <row r="373" spans="7:42" x14ac:dyDescent="0.25">
      <c r="G373" s="88">
        <f t="shared" si="157"/>
        <v>349</v>
      </c>
      <c r="H373" s="135"/>
      <c r="I373" s="10"/>
      <c r="J373" s="10"/>
      <c r="K373" s="10"/>
      <c r="L373" s="10"/>
      <c r="M373" s="29"/>
      <c r="N373" s="29"/>
      <c r="O373" s="29"/>
      <c r="P373" s="29"/>
      <c r="S373" s="88">
        <f t="shared" si="158"/>
        <v>349</v>
      </c>
      <c r="T373" s="192">
        <f t="shared" si="145"/>
        <v>0</v>
      </c>
      <c r="U373" s="22" t="e">
        <f t="shared" ca="1" si="146"/>
        <v>#DIV/0!</v>
      </c>
      <c r="V373" s="22" t="e">
        <f t="shared" ca="1" si="147"/>
        <v>#DIV/0!</v>
      </c>
      <c r="W373" s="22" t="e">
        <f t="shared" ca="1" si="148"/>
        <v>#DIV/0!</v>
      </c>
      <c r="X373" s="22" t="e">
        <f t="shared" ca="1" si="149"/>
        <v>#DIV/0!</v>
      </c>
      <c r="Y373" s="22" t="e">
        <f t="shared" ca="1" si="150"/>
        <v>#DIV/0!</v>
      </c>
      <c r="Z373" s="22" t="e">
        <f t="shared" ca="1" si="151"/>
        <v>#DIV/0!</v>
      </c>
      <c r="AA373" s="22" t="e">
        <f t="shared" ca="1" si="152"/>
        <v>#DIV/0!</v>
      </c>
      <c r="AB373" s="22" t="e">
        <f t="shared" ca="1" si="153"/>
        <v>#DIV/0!</v>
      </c>
      <c r="AC373" s="22" t="e">
        <f t="shared" ca="1" si="154"/>
        <v>#DIV/0!</v>
      </c>
      <c r="AD373" s="22" t="e">
        <f t="shared" ca="1" si="155"/>
        <v>#DIV/0!</v>
      </c>
      <c r="AE373" s="88">
        <f t="shared" si="159"/>
        <v>349</v>
      </c>
      <c r="AF373" s="192">
        <f t="shared" si="156"/>
        <v>0</v>
      </c>
      <c r="AG373" s="22" t="e">
        <f t="shared" si="160"/>
        <v>#DIV/0!</v>
      </c>
      <c r="AH373" s="22" t="e">
        <f t="shared" si="161"/>
        <v>#DIV/0!</v>
      </c>
      <c r="AI373" s="22" t="e">
        <f t="shared" si="162"/>
        <v>#DIV/0!</v>
      </c>
      <c r="AJ373" s="22" t="e">
        <f t="shared" si="163"/>
        <v>#DIV/0!</v>
      </c>
      <c r="AK373" s="22" t="e">
        <f t="shared" si="164"/>
        <v>#DIV/0!</v>
      </c>
      <c r="AL373" s="22" t="e">
        <f t="shared" si="165"/>
        <v>#DIV/0!</v>
      </c>
      <c r="AM373" s="22" t="e">
        <f t="shared" si="166"/>
        <v>#DIV/0!</v>
      </c>
      <c r="AN373" s="22" t="e">
        <f t="shared" si="167"/>
        <v>#DIV/0!</v>
      </c>
      <c r="AO373" s="22" t="e">
        <f t="shared" si="168"/>
        <v>#DIV/0!</v>
      </c>
      <c r="AP373" s="22" t="e">
        <f t="shared" si="169"/>
        <v>#DIV/0!</v>
      </c>
    </row>
    <row r="374" spans="7:42" x14ac:dyDescent="0.25">
      <c r="G374" s="88">
        <f t="shared" si="157"/>
        <v>350</v>
      </c>
      <c r="H374" s="135"/>
      <c r="I374" s="10"/>
      <c r="J374" s="10"/>
      <c r="K374" s="10"/>
      <c r="L374" s="10"/>
      <c r="M374" s="29"/>
      <c r="N374" s="29"/>
      <c r="O374" s="29"/>
      <c r="P374" s="29"/>
      <c r="S374" s="88">
        <f t="shared" si="158"/>
        <v>350</v>
      </c>
      <c r="T374" s="192">
        <f t="shared" si="145"/>
        <v>0</v>
      </c>
      <c r="U374" s="22" t="e">
        <f t="shared" ca="1" si="146"/>
        <v>#DIV/0!</v>
      </c>
      <c r="V374" s="22" t="e">
        <f t="shared" ca="1" si="147"/>
        <v>#DIV/0!</v>
      </c>
      <c r="W374" s="22" t="e">
        <f t="shared" ca="1" si="148"/>
        <v>#DIV/0!</v>
      </c>
      <c r="X374" s="22" t="e">
        <f t="shared" ca="1" si="149"/>
        <v>#DIV/0!</v>
      </c>
      <c r="Y374" s="22" t="e">
        <f t="shared" ca="1" si="150"/>
        <v>#DIV/0!</v>
      </c>
      <c r="Z374" s="22" t="e">
        <f t="shared" ca="1" si="151"/>
        <v>#DIV/0!</v>
      </c>
      <c r="AA374" s="22" t="e">
        <f t="shared" ca="1" si="152"/>
        <v>#DIV/0!</v>
      </c>
      <c r="AB374" s="22" t="e">
        <f t="shared" ca="1" si="153"/>
        <v>#DIV/0!</v>
      </c>
      <c r="AC374" s="22" t="e">
        <f t="shared" ca="1" si="154"/>
        <v>#DIV/0!</v>
      </c>
      <c r="AD374" s="22" t="e">
        <f t="shared" ca="1" si="155"/>
        <v>#DIV/0!</v>
      </c>
      <c r="AE374" s="88">
        <f t="shared" si="159"/>
        <v>350</v>
      </c>
      <c r="AF374" s="192">
        <f t="shared" si="156"/>
        <v>0</v>
      </c>
      <c r="AG374" s="22" t="e">
        <f t="shared" si="160"/>
        <v>#DIV/0!</v>
      </c>
      <c r="AH374" s="22" t="e">
        <f t="shared" si="161"/>
        <v>#DIV/0!</v>
      </c>
      <c r="AI374" s="22" t="e">
        <f t="shared" si="162"/>
        <v>#DIV/0!</v>
      </c>
      <c r="AJ374" s="22" t="e">
        <f t="shared" si="163"/>
        <v>#DIV/0!</v>
      </c>
      <c r="AK374" s="22" t="e">
        <f t="shared" si="164"/>
        <v>#DIV/0!</v>
      </c>
      <c r="AL374" s="22" t="e">
        <f t="shared" si="165"/>
        <v>#DIV/0!</v>
      </c>
      <c r="AM374" s="22" t="e">
        <f t="shared" si="166"/>
        <v>#DIV/0!</v>
      </c>
      <c r="AN374" s="22" t="e">
        <f t="shared" si="167"/>
        <v>#DIV/0!</v>
      </c>
      <c r="AO374" s="22" t="e">
        <f t="shared" si="168"/>
        <v>#DIV/0!</v>
      </c>
      <c r="AP374" s="22" t="e">
        <f t="shared" si="169"/>
        <v>#DIV/0!</v>
      </c>
    </row>
    <row r="375" spans="7:42" x14ac:dyDescent="0.25">
      <c r="G375" s="88">
        <f t="shared" si="157"/>
        <v>351</v>
      </c>
      <c r="H375" s="135"/>
      <c r="I375" s="10"/>
      <c r="J375" s="10"/>
      <c r="K375" s="10"/>
      <c r="L375" s="10"/>
      <c r="M375" s="29"/>
      <c r="N375" s="29"/>
      <c r="O375" s="29"/>
      <c r="P375" s="29"/>
      <c r="S375" s="88">
        <f t="shared" si="158"/>
        <v>351</v>
      </c>
      <c r="T375" s="192">
        <f t="shared" si="145"/>
        <v>0</v>
      </c>
      <c r="U375" s="22" t="e">
        <f t="shared" ca="1" si="146"/>
        <v>#DIV/0!</v>
      </c>
      <c r="V375" s="22" t="e">
        <f t="shared" ca="1" si="147"/>
        <v>#DIV/0!</v>
      </c>
      <c r="W375" s="22" t="e">
        <f t="shared" ca="1" si="148"/>
        <v>#DIV/0!</v>
      </c>
      <c r="X375" s="22" t="e">
        <f t="shared" ca="1" si="149"/>
        <v>#DIV/0!</v>
      </c>
      <c r="Y375" s="22" t="e">
        <f t="shared" ca="1" si="150"/>
        <v>#DIV/0!</v>
      </c>
      <c r="Z375" s="22" t="e">
        <f t="shared" ca="1" si="151"/>
        <v>#DIV/0!</v>
      </c>
      <c r="AA375" s="22" t="e">
        <f t="shared" ca="1" si="152"/>
        <v>#DIV/0!</v>
      </c>
      <c r="AB375" s="22" t="e">
        <f t="shared" ca="1" si="153"/>
        <v>#DIV/0!</v>
      </c>
      <c r="AC375" s="22" t="e">
        <f t="shared" ca="1" si="154"/>
        <v>#DIV/0!</v>
      </c>
      <c r="AD375" s="22" t="e">
        <f t="shared" ca="1" si="155"/>
        <v>#DIV/0!</v>
      </c>
      <c r="AE375" s="88">
        <f t="shared" si="159"/>
        <v>351</v>
      </c>
      <c r="AF375" s="192">
        <f t="shared" si="156"/>
        <v>0</v>
      </c>
      <c r="AG375" s="22" t="e">
        <f t="shared" si="160"/>
        <v>#DIV/0!</v>
      </c>
      <c r="AH375" s="22" t="e">
        <f t="shared" si="161"/>
        <v>#DIV/0!</v>
      </c>
      <c r="AI375" s="22" t="e">
        <f t="shared" si="162"/>
        <v>#DIV/0!</v>
      </c>
      <c r="AJ375" s="22" t="e">
        <f t="shared" si="163"/>
        <v>#DIV/0!</v>
      </c>
      <c r="AK375" s="22" t="e">
        <f t="shared" si="164"/>
        <v>#DIV/0!</v>
      </c>
      <c r="AL375" s="22" t="e">
        <f t="shared" si="165"/>
        <v>#DIV/0!</v>
      </c>
      <c r="AM375" s="22" t="e">
        <f t="shared" si="166"/>
        <v>#DIV/0!</v>
      </c>
      <c r="AN375" s="22" t="e">
        <f t="shared" si="167"/>
        <v>#DIV/0!</v>
      </c>
      <c r="AO375" s="22" t="e">
        <f t="shared" si="168"/>
        <v>#DIV/0!</v>
      </c>
      <c r="AP375" s="22" t="e">
        <f t="shared" si="169"/>
        <v>#DIV/0!</v>
      </c>
    </row>
    <row r="376" spans="7:42" x14ac:dyDescent="0.25">
      <c r="G376" s="88">
        <f t="shared" si="157"/>
        <v>352</v>
      </c>
      <c r="H376" s="135"/>
      <c r="I376" s="10"/>
      <c r="J376" s="10"/>
      <c r="K376" s="10"/>
      <c r="L376" s="10"/>
      <c r="M376" s="29"/>
      <c r="N376" s="29"/>
      <c r="O376" s="29"/>
      <c r="P376" s="29"/>
      <c r="S376" s="88">
        <f t="shared" si="158"/>
        <v>352</v>
      </c>
      <c r="T376" s="192">
        <f t="shared" si="145"/>
        <v>0</v>
      </c>
      <c r="U376" s="22" t="e">
        <f t="shared" ca="1" si="146"/>
        <v>#DIV/0!</v>
      </c>
      <c r="V376" s="22" t="e">
        <f t="shared" ca="1" si="147"/>
        <v>#DIV/0!</v>
      </c>
      <c r="W376" s="22" t="e">
        <f t="shared" ca="1" si="148"/>
        <v>#DIV/0!</v>
      </c>
      <c r="X376" s="22" t="e">
        <f t="shared" ca="1" si="149"/>
        <v>#DIV/0!</v>
      </c>
      <c r="Y376" s="22" t="e">
        <f t="shared" ca="1" si="150"/>
        <v>#DIV/0!</v>
      </c>
      <c r="Z376" s="22" t="e">
        <f t="shared" ca="1" si="151"/>
        <v>#DIV/0!</v>
      </c>
      <c r="AA376" s="22" t="e">
        <f t="shared" ca="1" si="152"/>
        <v>#DIV/0!</v>
      </c>
      <c r="AB376" s="22" t="e">
        <f t="shared" ca="1" si="153"/>
        <v>#DIV/0!</v>
      </c>
      <c r="AC376" s="22" t="e">
        <f t="shared" ca="1" si="154"/>
        <v>#DIV/0!</v>
      </c>
      <c r="AD376" s="22" t="e">
        <f t="shared" ca="1" si="155"/>
        <v>#DIV/0!</v>
      </c>
      <c r="AE376" s="88">
        <f t="shared" si="159"/>
        <v>352</v>
      </c>
      <c r="AF376" s="192">
        <f t="shared" si="156"/>
        <v>0</v>
      </c>
      <c r="AG376" s="22" t="e">
        <f t="shared" si="160"/>
        <v>#DIV/0!</v>
      </c>
      <c r="AH376" s="22" t="e">
        <f t="shared" si="161"/>
        <v>#DIV/0!</v>
      </c>
      <c r="AI376" s="22" t="e">
        <f t="shared" si="162"/>
        <v>#DIV/0!</v>
      </c>
      <c r="AJ376" s="22" t="e">
        <f t="shared" si="163"/>
        <v>#DIV/0!</v>
      </c>
      <c r="AK376" s="22" t="e">
        <f t="shared" si="164"/>
        <v>#DIV/0!</v>
      </c>
      <c r="AL376" s="22" t="e">
        <f t="shared" si="165"/>
        <v>#DIV/0!</v>
      </c>
      <c r="AM376" s="22" t="e">
        <f t="shared" si="166"/>
        <v>#DIV/0!</v>
      </c>
      <c r="AN376" s="22" t="e">
        <f t="shared" si="167"/>
        <v>#DIV/0!</v>
      </c>
      <c r="AO376" s="22" t="e">
        <f t="shared" si="168"/>
        <v>#DIV/0!</v>
      </c>
      <c r="AP376" s="22" t="e">
        <f t="shared" si="169"/>
        <v>#DIV/0!</v>
      </c>
    </row>
    <row r="377" spans="7:42" x14ac:dyDescent="0.25">
      <c r="G377" s="88">
        <f t="shared" si="157"/>
        <v>353</v>
      </c>
      <c r="H377" s="135"/>
      <c r="I377" s="10"/>
      <c r="J377" s="10"/>
      <c r="K377" s="10"/>
      <c r="L377" s="10"/>
      <c r="M377" s="29"/>
      <c r="N377" s="29"/>
      <c r="O377" s="29"/>
      <c r="P377" s="29"/>
      <c r="S377" s="88">
        <f t="shared" si="158"/>
        <v>353</v>
      </c>
      <c r="T377" s="192">
        <f t="shared" si="145"/>
        <v>0</v>
      </c>
      <c r="U377" s="22" t="e">
        <f t="shared" ca="1" si="146"/>
        <v>#DIV/0!</v>
      </c>
      <c r="V377" s="22" t="e">
        <f t="shared" ca="1" si="147"/>
        <v>#DIV/0!</v>
      </c>
      <c r="W377" s="22" t="e">
        <f t="shared" ca="1" si="148"/>
        <v>#DIV/0!</v>
      </c>
      <c r="X377" s="22" t="e">
        <f t="shared" ca="1" si="149"/>
        <v>#DIV/0!</v>
      </c>
      <c r="Y377" s="22" t="e">
        <f t="shared" ca="1" si="150"/>
        <v>#DIV/0!</v>
      </c>
      <c r="Z377" s="22" t="e">
        <f t="shared" ca="1" si="151"/>
        <v>#DIV/0!</v>
      </c>
      <c r="AA377" s="22" t="e">
        <f t="shared" ca="1" si="152"/>
        <v>#DIV/0!</v>
      </c>
      <c r="AB377" s="22" t="e">
        <f t="shared" ca="1" si="153"/>
        <v>#DIV/0!</v>
      </c>
      <c r="AC377" s="22" t="e">
        <f t="shared" ca="1" si="154"/>
        <v>#DIV/0!</v>
      </c>
      <c r="AD377" s="22" t="e">
        <f t="shared" ca="1" si="155"/>
        <v>#DIV/0!</v>
      </c>
      <c r="AE377" s="88">
        <f t="shared" si="159"/>
        <v>353</v>
      </c>
      <c r="AF377" s="192">
        <f t="shared" si="156"/>
        <v>0</v>
      </c>
      <c r="AG377" s="22" t="e">
        <f t="shared" si="160"/>
        <v>#DIV/0!</v>
      </c>
      <c r="AH377" s="22" t="e">
        <f t="shared" si="161"/>
        <v>#DIV/0!</v>
      </c>
      <c r="AI377" s="22" t="e">
        <f t="shared" si="162"/>
        <v>#DIV/0!</v>
      </c>
      <c r="AJ377" s="22" t="e">
        <f t="shared" si="163"/>
        <v>#DIV/0!</v>
      </c>
      <c r="AK377" s="22" t="e">
        <f t="shared" si="164"/>
        <v>#DIV/0!</v>
      </c>
      <c r="AL377" s="22" t="e">
        <f t="shared" si="165"/>
        <v>#DIV/0!</v>
      </c>
      <c r="AM377" s="22" t="e">
        <f t="shared" si="166"/>
        <v>#DIV/0!</v>
      </c>
      <c r="AN377" s="22" t="e">
        <f t="shared" si="167"/>
        <v>#DIV/0!</v>
      </c>
      <c r="AO377" s="22" t="e">
        <f t="shared" si="168"/>
        <v>#DIV/0!</v>
      </c>
      <c r="AP377" s="22" t="e">
        <f t="shared" si="169"/>
        <v>#DIV/0!</v>
      </c>
    </row>
    <row r="378" spans="7:42" x14ac:dyDescent="0.25">
      <c r="G378" s="88">
        <f t="shared" si="157"/>
        <v>354</v>
      </c>
      <c r="H378" s="135"/>
      <c r="I378" s="10"/>
      <c r="J378" s="10"/>
      <c r="K378" s="10"/>
      <c r="L378" s="10"/>
      <c r="M378" s="29"/>
      <c r="N378" s="29"/>
      <c r="O378" s="29"/>
      <c r="P378" s="29"/>
      <c r="S378" s="88">
        <f t="shared" si="158"/>
        <v>354</v>
      </c>
      <c r="T378" s="192">
        <f t="shared" si="145"/>
        <v>0</v>
      </c>
      <c r="U378" s="22" t="e">
        <f t="shared" ca="1" si="146"/>
        <v>#DIV/0!</v>
      </c>
      <c r="V378" s="22" t="e">
        <f t="shared" ca="1" si="147"/>
        <v>#DIV/0!</v>
      </c>
      <c r="W378" s="22" t="e">
        <f t="shared" ca="1" si="148"/>
        <v>#DIV/0!</v>
      </c>
      <c r="X378" s="22" t="e">
        <f t="shared" ca="1" si="149"/>
        <v>#DIV/0!</v>
      </c>
      <c r="Y378" s="22" t="e">
        <f t="shared" ca="1" si="150"/>
        <v>#DIV/0!</v>
      </c>
      <c r="Z378" s="22" t="e">
        <f t="shared" ca="1" si="151"/>
        <v>#DIV/0!</v>
      </c>
      <c r="AA378" s="22" t="e">
        <f t="shared" ca="1" si="152"/>
        <v>#DIV/0!</v>
      </c>
      <c r="AB378" s="22" t="e">
        <f t="shared" ca="1" si="153"/>
        <v>#DIV/0!</v>
      </c>
      <c r="AC378" s="22" t="e">
        <f t="shared" ca="1" si="154"/>
        <v>#DIV/0!</v>
      </c>
      <c r="AD378" s="22" t="e">
        <f t="shared" ca="1" si="155"/>
        <v>#DIV/0!</v>
      </c>
      <c r="AE378" s="88">
        <f t="shared" si="159"/>
        <v>354</v>
      </c>
      <c r="AF378" s="192">
        <f t="shared" si="156"/>
        <v>0</v>
      </c>
      <c r="AG378" s="22" t="e">
        <f t="shared" si="160"/>
        <v>#DIV/0!</v>
      </c>
      <c r="AH378" s="22" t="e">
        <f t="shared" si="161"/>
        <v>#DIV/0!</v>
      </c>
      <c r="AI378" s="22" t="e">
        <f t="shared" si="162"/>
        <v>#DIV/0!</v>
      </c>
      <c r="AJ378" s="22" t="e">
        <f t="shared" si="163"/>
        <v>#DIV/0!</v>
      </c>
      <c r="AK378" s="22" t="e">
        <f t="shared" si="164"/>
        <v>#DIV/0!</v>
      </c>
      <c r="AL378" s="22" t="e">
        <f t="shared" si="165"/>
        <v>#DIV/0!</v>
      </c>
      <c r="AM378" s="22" t="e">
        <f t="shared" si="166"/>
        <v>#DIV/0!</v>
      </c>
      <c r="AN378" s="22" t="e">
        <f t="shared" si="167"/>
        <v>#DIV/0!</v>
      </c>
      <c r="AO378" s="22" t="e">
        <f t="shared" si="168"/>
        <v>#DIV/0!</v>
      </c>
      <c r="AP378" s="22" t="e">
        <f t="shared" si="169"/>
        <v>#DIV/0!</v>
      </c>
    </row>
    <row r="379" spans="7:42" x14ac:dyDescent="0.25">
      <c r="G379" s="88">
        <f t="shared" si="157"/>
        <v>355</v>
      </c>
      <c r="H379" s="135"/>
      <c r="I379" s="10"/>
      <c r="J379" s="10"/>
      <c r="K379" s="10"/>
      <c r="L379" s="10"/>
      <c r="M379" s="29"/>
      <c r="N379" s="29"/>
      <c r="O379" s="29"/>
      <c r="P379" s="29"/>
      <c r="S379" s="88">
        <f t="shared" si="158"/>
        <v>355</v>
      </c>
      <c r="T379" s="192">
        <f t="shared" si="145"/>
        <v>0</v>
      </c>
      <c r="U379" s="22" t="e">
        <f t="shared" ca="1" si="146"/>
        <v>#DIV/0!</v>
      </c>
      <c r="V379" s="22" t="e">
        <f t="shared" ca="1" si="147"/>
        <v>#DIV/0!</v>
      </c>
      <c r="W379" s="22" t="e">
        <f t="shared" ca="1" si="148"/>
        <v>#DIV/0!</v>
      </c>
      <c r="X379" s="22" t="e">
        <f t="shared" ca="1" si="149"/>
        <v>#DIV/0!</v>
      </c>
      <c r="Y379" s="22" t="e">
        <f t="shared" ca="1" si="150"/>
        <v>#DIV/0!</v>
      </c>
      <c r="Z379" s="22" t="e">
        <f t="shared" ca="1" si="151"/>
        <v>#DIV/0!</v>
      </c>
      <c r="AA379" s="22" t="e">
        <f t="shared" ca="1" si="152"/>
        <v>#DIV/0!</v>
      </c>
      <c r="AB379" s="22" t="e">
        <f t="shared" ca="1" si="153"/>
        <v>#DIV/0!</v>
      </c>
      <c r="AC379" s="22" t="e">
        <f t="shared" ca="1" si="154"/>
        <v>#DIV/0!</v>
      </c>
      <c r="AD379" s="22" t="e">
        <f t="shared" ca="1" si="155"/>
        <v>#DIV/0!</v>
      </c>
      <c r="AE379" s="88">
        <f t="shared" si="159"/>
        <v>355</v>
      </c>
      <c r="AF379" s="192">
        <f t="shared" si="156"/>
        <v>0</v>
      </c>
      <c r="AG379" s="22" t="e">
        <f t="shared" si="160"/>
        <v>#DIV/0!</v>
      </c>
      <c r="AH379" s="22" t="e">
        <f t="shared" si="161"/>
        <v>#DIV/0!</v>
      </c>
      <c r="AI379" s="22" t="e">
        <f t="shared" si="162"/>
        <v>#DIV/0!</v>
      </c>
      <c r="AJ379" s="22" t="e">
        <f t="shared" si="163"/>
        <v>#DIV/0!</v>
      </c>
      <c r="AK379" s="22" t="e">
        <f t="shared" si="164"/>
        <v>#DIV/0!</v>
      </c>
      <c r="AL379" s="22" t="e">
        <f t="shared" si="165"/>
        <v>#DIV/0!</v>
      </c>
      <c r="AM379" s="22" t="e">
        <f t="shared" si="166"/>
        <v>#DIV/0!</v>
      </c>
      <c r="AN379" s="22" t="e">
        <f t="shared" si="167"/>
        <v>#DIV/0!</v>
      </c>
      <c r="AO379" s="22" t="e">
        <f t="shared" si="168"/>
        <v>#DIV/0!</v>
      </c>
      <c r="AP379" s="22" t="e">
        <f t="shared" si="169"/>
        <v>#DIV/0!</v>
      </c>
    </row>
    <row r="380" spans="7:42" x14ac:dyDescent="0.25">
      <c r="G380" s="88">
        <f t="shared" si="157"/>
        <v>356</v>
      </c>
      <c r="H380" s="135"/>
      <c r="I380" s="10"/>
      <c r="J380" s="10"/>
      <c r="K380" s="10"/>
      <c r="L380" s="10"/>
      <c r="M380" s="29"/>
      <c r="N380" s="29"/>
      <c r="O380" s="29"/>
      <c r="P380" s="29"/>
      <c r="S380" s="88">
        <f t="shared" si="158"/>
        <v>356</v>
      </c>
      <c r="T380" s="192">
        <f t="shared" si="145"/>
        <v>0</v>
      </c>
      <c r="U380" s="22" t="e">
        <f t="shared" ca="1" si="146"/>
        <v>#DIV/0!</v>
      </c>
      <c r="V380" s="22" t="e">
        <f t="shared" ca="1" si="147"/>
        <v>#DIV/0!</v>
      </c>
      <c r="W380" s="22" t="e">
        <f t="shared" ca="1" si="148"/>
        <v>#DIV/0!</v>
      </c>
      <c r="X380" s="22" t="e">
        <f t="shared" ca="1" si="149"/>
        <v>#DIV/0!</v>
      </c>
      <c r="Y380" s="22" t="e">
        <f t="shared" ca="1" si="150"/>
        <v>#DIV/0!</v>
      </c>
      <c r="Z380" s="22" t="e">
        <f t="shared" ca="1" si="151"/>
        <v>#DIV/0!</v>
      </c>
      <c r="AA380" s="22" t="e">
        <f t="shared" ca="1" si="152"/>
        <v>#DIV/0!</v>
      </c>
      <c r="AB380" s="22" t="e">
        <f t="shared" ca="1" si="153"/>
        <v>#DIV/0!</v>
      </c>
      <c r="AC380" s="22" t="e">
        <f t="shared" ca="1" si="154"/>
        <v>#DIV/0!</v>
      </c>
      <c r="AD380" s="22" t="e">
        <f t="shared" ca="1" si="155"/>
        <v>#DIV/0!</v>
      </c>
      <c r="AE380" s="88">
        <f t="shared" si="159"/>
        <v>356</v>
      </c>
      <c r="AF380" s="192">
        <f t="shared" si="156"/>
        <v>0</v>
      </c>
      <c r="AG380" s="22" t="e">
        <f t="shared" si="160"/>
        <v>#DIV/0!</v>
      </c>
      <c r="AH380" s="22" t="e">
        <f t="shared" si="161"/>
        <v>#DIV/0!</v>
      </c>
      <c r="AI380" s="22" t="e">
        <f t="shared" si="162"/>
        <v>#DIV/0!</v>
      </c>
      <c r="AJ380" s="22" t="e">
        <f t="shared" si="163"/>
        <v>#DIV/0!</v>
      </c>
      <c r="AK380" s="22" t="e">
        <f t="shared" si="164"/>
        <v>#DIV/0!</v>
      </c>
      <c r="AL380" s="22" t="e">
        <f t="shared" si="165"/>
        <v>#DIV/0!</v>
      </c>
      <c r="AM380" s="22" t="e">
        <f t="shared" si="166"/>
        <v>#DIV/0!</v>
      </c>
      <c r="AN380" s="22" t="e">
        <f t="shared" si="167"/>
        <v>#DIV/0!</v>
      </c>
      <c r="AO380" s="22" t="e">
        <f t="shared" si="168"/>
        <v>#DIV/0!</v>
      </c>
      <c r="AP380" s="22" t="e">
        <f t="shared" si="169"/>
        <v>#DIV/0!</v>
      </c>
    </row>
    <row r="381" spans="7:42" x14ac:dyDescent="0.25">
      <c r="G381" s="88">
        <f t="shared" si="157"/>
        <v>357</v>
      </c>
      <c r="H381" s="135"/>
      <c r="I381" s="10"/>
      <c r="J381" s="10"/>
      <c r="K381" s="10"/>
      <c r="L381" s="10"/>
      <c r="M381" s="29"/>
      <c r="N381" s="29"/>
      <c r="O381" s="29"/>
      <c r="P381" s="29"/>
      <c r="S381" s="88">
        <f t="shared" si="158"/>
        <v>357</v>
      </c>
      <c r="T381" s="192">
        <f t="shared" si="145"/>
        <v>0</v>
      </c>
      <c r="U381" s="22" t="e">
        <f t="shared" ca="1" si="146"/>
        <v>#DIV/0!</v>
      </c>
      <c r="V381" s="22" t="e">
        <f t="shared" ca="1" si="147"/>
        <v>#DIV/0!</v>
      </c>
      <c r="W381" s="22" t="e">
        <f t="shared" ca="1" si="148"/>
        <v>#DIV/0!</v>
      </c>
      <c r="X381" s="22" t="e">
        <f t="shared" ca="1" si="149"/>
        <v>#DIV/0!</v>
      </c>
      <c r="Y381" s="22" t="e">
        <f t="shared" ca="1" si="150"/>
        <v>#DIV/0!</v>
      </c>
      <c r="Z381" s="22" t="e">
        <f t="shared" ca="1" si="151"/>
        <v>#DIV/0!</v>
      </c>
      <c r="AA381" s="22" t="e">
        <f t="shared" ca="1" si="152"/>
        <v>#DIV/0!</v>
      </c>
      <c r="AB381" s="22" t="e">
        <f t="shared" ca="1" si="153"/>
        <v>#DIV/0!</v>
      </c>
      <c r="AC381" s="22" t="e">
        <f t="shared" ca="1" si="154"/>
        <v>#DIV/0!</v>
      </c>
      <c r="AD381" s="22" t="e">
        <f t="shared" ca="1" si="155"/>
        <v>#DIV/0!</v>
      </c>
      <c r="AE381" s="88">
        <f t="shared" si="159"/>
        <v>357</v>
      </c>
      <c r="AF381" s="192">
        <f t="shared" si="156"/>
        <v>0</v>
      </c>
      <c r="AG381" s="22" t="e">
        <f t="shared" si="160"/>
        <v>#DIV/0!</v>
      </c>
      <c r="AH381" s="22" t="e">
        <f t="shared" si="161"/>
        <v>#DIV/0!</v>
      </c>
      <c r="AI381" s="22" t="e">
        <f t="shared" si="162"/>
        <v>#DIV/0!</v>
      </c>
      <c r="AJ381" s="22" t="e">
        <f t="shared" si="163"/>
        <v>#DIV/0!</v>
      </c>
      <c r="AK381" s="22" t="e">
        <f t="shared" si="164"/>
        <v>#DIV/0!</v>
      </c>
      <c r="AL381" s="22" t="e">
        <f t="shared" si="165"/>
        <v>#DIV/0!</v>
      </c>
      <c r="AM381" s="22" t="e">
        <f t="shared" si="166"/>
        <v>#DIV/0!</v>
      </c>
      <c r="AN381" s="22" t="e">
        <f t="shared" si="167"/>
        <v>#DIV/0!</v>
      </c>
      <c r="AO381" s="22" t="e">
        <f t="shared" si="168"/>
        <v>#DIV/0!</v>
      </c>
      <c r="AP381" s="22" t="e">
        <f t="shared" si="169"/>
        <v>#DIV/0!</v>
      </c>
    </row>
    <row r="382" spans="7:42" x14ac:dyDescent="0.25">
      <c r="G382" s="88">
        <f t="shared" si="157"/>
        <v>358</v>
      </c>
      <c r="H382" s="135"/>
      <c r="I382" s="10"/>
      <c r="J382" s="10"/>
      <c r="K382" s="10"/>
      <c r="L382" s="10"/>
      <c r="M382" s="29"/>
      <c r="N382" s="29"/>
      <c r="O382" s="29"/>
      <c r="P382" s="29"/>
      <c r="S382" s="88">
        <f t="shared" si="158"/>
        <v>358</v>
      </c>
      <c r="T382" s="192">
        <f t="shared" si="145"/>
        <v>0</v>
      </c>
      <c r="U382" s="22" t="e">
        <f t="shared" ca="1" si="146"/>
        <v>#DIV/0!</v>
      </c>
      <c r="V382" s="22" t="e">
        <f t="shared" ca="1" si="147"/>
        <v>#DIV/0!</v>
      </c>
      <c r="W382" s="22" t="e">
        <f t="shared" ca="1" si="148"/>
        <v>#DIV/0!</v>
      </c>
      <c r="X382" s="22" t="e">
        <f t="shared" ca="1" si="149"/>
        <v>#DIV/0!</v>
      </c>
      <c r="Y382" s="22" t="e">
        <f t="shared" ca="1" si="150"/>
        <v>#DIV/0!</v>
      </c>
      <c r="Z382" s="22" t="e">
        <f t="shared" ca="1" si="151"/>
        <v>#DIV/0!</v>
      </c>
      <c r="AA382" s="22" t="e">
        <f t="shared" ca="1" si="152"/>
        <v>#DIV/0!</v>
      </c>
      <c r="AB382" s="22" t="e">
        <f t="shared" ca="1" si="153"/>
        <v>#DIV/0!</v>
      </c>
      <c r="AC382" s="22" t="e">
        <f t="shared" ca="1" si="154"/>
        <v>#DIV/0!</v>
      </c>
      <c r="AD382" s="22" t="e">
        <f t="shared" ca="1" si="155"/>
        <v>#DIV/0!</v>
      </c>
      <c r="AE382" s="88">
        <f t="shared" si="159"/>
        <v>358</v>
      </c>
      <c r="AF382" s="192">
        <f t="shared" si="156"/>
        <v>0</v>
      </c>
      <c r="AG382" s="22" t="e">
        <f t="shared" si="160"/>
        <v>#DIV/0!</v>
      </c>
      <c r="AH382" s="22" t="e">
        <f t="shared" si="161"/>
        <v>#DIV/0!</v>
      </c>
      <c r="AI382" s="22" t="e">
        <f t="shared" si="162"/>
        <v>#DIV/0!</v>
      </c>
      <c r="AJ382" s="22" t="e">
        <f t="shared" si="163"/>
        <v>#DIV/0!</v>
      </c>
      <c r="AK382" s="22" t="e">
        <f t="shared" si="164"/>
        <v>#DIV/0!</v>
      </c>
      <c r="AL382" s="22" t="e">
        <f t="shared" si="165"/>
        <v>#DIV/0!</v>
      </c>
      <c r="AM382" s="22" t="e">
        <f t="shared" si="166"/>
        <v>#DIV/0!</v>
      </c>
      <c r="AN382" s="22" t="e">
        <f t="shared" si="167"/>
        <v>#DIV/0!</v>
      </c>
      <c r="AO382" s="22" t="e">
        <f t="shared" si="168"/>
        <v>#DIV/0!</v>
      </c>
      <c r="AP382" s="22" t="e">
        <f t="shared" si="169"/>
        <v>#DIV/0!</v>
      </c>
    </row>
    <row r="383" spans="7:42" x14ac:dyDescent="0.25">
      <c r="G383" s="88">
        <f t="shared" si="157"/>
        <v>359</v>
      </c>
      <c r="H383" s="135"/>
      <c r="I383" s="10"/>
      <c r="J383" s="10"/>
      <c r="K383" s="10"/>
      <c r="L383" s="10"/>
      <c r="M383" s="29"/>
      <c r="N383" s="29"/>
      <c r="O383" s="29"/>
      <c r="P383" s="29"/>
      <c r="S383" s="88">
        <f t="shared" si="158"/>
        <v>359</v>
      </c>
      <c r="T383" s="192">
        <f t="shared" si="145"/>
        <v>0</v>
      </c>
      <c r="U383" s="22" t="e">
        <f t="shared" ca="1" si="146"/>
        <v>#DIV/0!</v>
      </c>
      <c r="V383" s="22" t="e">
        <f t="shared" ca="1" si="147"/>
        <v>#DIV/0!</v>
      </c>
      <c r="W383" s="22" t="e">
        <f t="shared" ca="1" si="148"/>
        <v>#DIV/0!</v>
      </c>
      <c r="X383" s="22" t="e">
        <f t="shared" ca="1" si="149"/>
        <v>#DIV/0!</v>
      </c>
      <c r="Y383" s="22" t="e">
        <f t="shared" ca="1" si="150"/>
        <v>#DIV/0!</v>
      </c>
      <c r="Z383" s="22" t="e">
        <f t="shared" ca="1" si="151"/>
        <v>#DIV/0!</v>
      </c>
      <c r="AA383" s="22" t="e">
        <f t="shared" ca="1" si="152"/>
        <v>#DIV/0!</v>
      </c>
      <c r="AB383" s="22" t="e">
        <f t="shared" ca="1" si="153"/>
        <v>#DIV/0!</v>
      </c>
      <c r="AC383" s="22" t="e">
        <f t="shared" ca="1" si="154"/>
        <v>#DIV/0!</v>
      </c>
      <c r="AD383" s="22" t="e">
        <f t="shared" ca="1" si="155"/>
        <v>#DIV/0!</v>
      </c>
      <c r="AE383" s="88">
        <f t="shared" si="159"/>
        <v>359</v>
      </c>
      <c r="AF383" s="192">
        <f t="shared" si="156"/>
        <v>0</v>
      </c>
      <c r="AG383" s="22" t="e">
        <f t="shared" si="160"/>
        <v>#DIV/0!</v>
      </c>
      <c r="AH383" s="22" t="e">
        <f t="shared" si="161"/>
        <v>#DIV/0!</v>
      </c>
      <c r="AI383" s="22" t="e">
        <f t="shared" si="162"/>
        <v>#DIV/0!</v>
      </c>
      <c r="AJ383" s="22" t="e">
        <f t="shared" si="163"/>
        <v>#DIV/0!</v>
      </c>
      <c r="AK383" s="22" t="e">
        <f t="shared" si="164"/>
        <v>#DIV/0!</v>
      </c>
      <c r="AL383" s="22" t="e">
        <f t="shared" si="165"/>
        <v>#DIV/0!</v>
      </c>
      <c r="AM383" s="22" t="e">
        <f t="shared" si="166"/>
        <v>#DIV/0!</v>
      </c>
      <c r="AN383" s="22" t="e">
        <f t="shared" si="167"/>
        <v>#DIV/0!</v>
      </c>
      <c r="AO383" s="22" t="e">
        <f t="shared" si="168"/>
        <v>#DIV/0!</v>
      </c>
      <c r="AP383" s="22" t="e">
        <f t="shared" si="169"/>
        <v>#DIV/0!</v>
      </c>
    </row>
    <row r="384" spans="7:42" x14ac:dyDescent="0.25">
      <c r="G384" s="88">
        <f t="shared" si="157"/>
        <v>360</v>
      </c>
      <c r="H384" s="135"/>
      <c r="I384" s="10"/>
      <c r="J384" s="10"/>
      <c r="K384" s="10"/>
      <c r="L384" s="10"/>
      <c r="M384" s="29"/>
      <c r="N384" s="29"/>
      <c r="O384" s="29"/>
      <c r="P384" s="29"/>
      <c r="S384" s="88">
        <f t="shared" si="158"/>
        <v>360</v>
      </c>
      <c r="T384" s="192">
        <f t="shared" si="145"/>
        <v>0</v>
      </c>
      <c r="U384" s="22" t="e">
        <f t="shared" ca="1" si="146"/>
        <v>#DIV/0!</v>
      </c>
      <c r="V384" s="22" t="e">
        <f t="shared" ca="1" si="147"/>
        <v>#DIV/0!</v>
      </c>
      <c r="W384" s="22" t="e">
        <f t="shared" ca="1" si="148"/>
        <v>#DIV/0!</v>
      </c>
      <c r="X384" s="22" t="e">
        <f t="shared" ca="1" si="149"/>
        <v>#DIV/0!</v>
      </c>
      <c r="Y384" s="22" t="e">
        <f t="shared" ca="1" si="150"/>
        <v>#DIV/0!</v>
      </c>
      <c r="Z384" s="22" t="e">
        <f t="shared" ca="1" si="151"/>
        <v>#DIV/0!</v>
      </c>
      <c r="AA384" s="22" t="e">
        <f t="shared" ca="1" si="152"/>
        <v>#DIV/0!</v>
      </c>
      <c r="AB384" s="22" t="e">
        <f t="shared" ca="1" si="153"/>
        <v>#DIV/0!</v>
      </c>
      <c r="AC384" s="22" t="e">
        <f t="shared" ca="1" si="154"/>
        <v>#DIV/0!</v>
      </c>
      <c r="AD384" s="22" t="e">
        <f t="shared" ca="1" si="155"/>
        <v>#DIV/0!</v>
      </c>
      <c r="AE384" s="88">
        <f t="shared" si="159"/>
        <v>360</v>
      </c>
      <c r="AF384" s="192">
        <f t="shared" si="156"/>
        <v>0</v>
      </c>
      <c r="AG384" s="22" t="e">
        <f t="shared" si="160"/>
        <v>#DIV/0!</v>
      </c>
      <c r="AH384" s="22" t="e">
        <f t="shared" si="161"/>
        <v>#DIV/0!</v>
      </c>
      <c r="AI384" s="22" t="e">
        <f t="shared" si="162"/>
        <v>#DIV/0!</v>
      </c>
      <c r="AJ384" s="22" t="e">
        <f t="shared" si="163"/>
        <v>#DIV/0!</v>
      </c>
      <c r="AK384" s="22" t="e">
        <f t="shared" si="164"/>
        <v>#DIV/0!</v>
      </c>
      <c r="AL384" s="22" t="e">
        <f t="shared" si="165"/>
        <v>#DIV/0!</v>
      </c>
      <c r="AM384" s="22" t="e">
        <f t="shared" si="166"/>
        <v>#DIV/0!</v>
      </c>
      <c r="AN384" s="22" t="e">
        <f t="shared" si="167"/>
        <v>#DIV/0!</v>
      </c>
      <c r="AO384" s="22" t="e">
        <f t="shared" si="168"/>
        <v>#DIV/0!</v>
      </c>
      <c r="AP384" s="22" t="e">
        <f t="shared" si="169"/>
        <v>#DIV/0!</v>
      </c>
    </row>
    <row r="385" spans="7:42" x14ac:dyDescent="0.25">
      <c r="G385" s="88">
        <f t="shared" si="157"/>
        <v>361</v>
      </c>
      <c r="H385" s="135"/>
      <c r="I385" s="10"/>
      <c r="J385" s="10"/>
      <c r="K385" s="10"/>
      <c r="L385" s="10"/>
      <c r="M385" s="29"/>
      <c r="N385" s="29"/>
      <c r="O385" s="29"/>
      <c r="P385" s="29"/>
      <c r="S385" s="88">
        <f t="shared" si="158"/>
        <v>361</v>
      </c>
      <c r="T385" s="192">
        <f t="shared" si="145"/>
        <v>0</v>
      </c>
      <c r="U385" s="22" t="e">
        <f t="shared" ca="1" si="146"/>
        <v>#DIV/0!</v>
      </c>
      <c r="V385" s="22" t="e">
        <f t="shared" ca="1" si="147"/>
        <v>#DIV/0!</v>
      </c>
      <c r="W385" s="22" t="e">
        <f t="shared" ca="1" si="148"/>
        <v>#DIV/0!</v>
      </c>
      <c r="X385" s="22" t="e">
        <f t="shared" ca="1" si="149"/>
        <v>#DIV/0!</v>
      </c>
      <c r="Y385" s="22" t="e">
        <f t="shared" ca="1" si="150"/>
        <v>#DIV/0!</v>
      </c>
      <c r="Z385" s="22" t="e">
        <f t="shared" ca="1" si="151"/>
        <v>#DIV/0!</v>
      </c>
      <c r="AA385" s="22" t="e">
        <f t="shared" ca="1" si="152"/>
        <v>#DIV/0!</v>
      </c>
      <c r="AB385" s="22" t="e">
        <f t="shared" ca="1" si="153"/>
        <v>#DIV/0!</v>
      </c>
      <c r="AC385" s="22" t="e">
        <f t="shared" ca="1" si="154"/>
        <v>#DIV/0!</v>
      </c>
      <c r="AD385" s="22" t="e">
        <f t="shared" ca="1" si="155"/>
        <v>#DIV/0!</v>
      </c>
      <c r="AE385" s="88">
        <f t="shared" si="159"/>
        <v>361</v>
      </c>
      <c r="AF385" s="192">
        <f t="shared" si="156"/>
        <v>0</v>
      </c>
      <c r="AG385" s="22" t="e">
        <f t="shared" si="160"/>
        <v>#DIV/0!</v>
      </c>
      <c r="AH385" s="22" t="e">
        <f t="shared" si="161"/>
        <v>#DIV/0!</v>
      </c>
      <c r="AI385" s="22" t="e">
        <f t="shared" si="162"/>
        <v>#DIV/0!</v>
      </c>
      <c r="AJ385" s="22" t="e">
        <f t="shared" si="163"/>
        <v>#DIV/0!</v>
      </c>
      <c r="AK385" s="22" t="e">
        <f t="shared" si="164"/>
        <v>#DIV/0!</v>
      </c>
      <c r="AL385" s="22" t="e">
        <f t="shared" si="165"/>
        <v>#DIV/0!</v>
      </c>
      <c r="AM385" s="22" t="e">
        <f t="shared" si="166"/>
        <v>#DIV/0!</v>
      </c>
      <c r="AN385" s="22" t="e">
        <f t="shared" si="167"/>
        <v>#DIV/0!</v>
      </c>
      <c r="AO385" s="22" t="e">
        <f t="shared" si="168"/>
        <v>#DIV/0!</v>
      </c>
      <c r="AP385" s="22" t="e">
        <f t="shared" si="169"/>
        <v>#DIV/0!</v>
      </c>
    </row>
    <row r="386" spans="7:42" x14ac:dyDescent="0.25">
      <c r="G386" s="88">
        <f t="shared" si="157"/>
        <v>362</v>
      </c>
      <c r="H386" s="135"/>
      <c r="I386" s="10"/>
      <c r="J386" s="10"/>
      <c r="K386" s="10"/>
      <c r="L386" s="10"/>
      <c r="M386" s="29"/>
      <c r="N386" s="29"/>
      <c r="O386" s="29"/>
      <c r="P386" s="29"/>
      <c r="S386" s="88">
        <f t="shared" si="158"/>
        <v>362</v>
      </c>
      <c r="T386" s="192">
        <f t="shared" si="145"/>
        <v>0</v>
      </c>
      <c r="U386" s="22" t="e">
        <f t="shared" ca="1" si="146"/>
        <v>#DIV/0!</v>
      </c>
      <c r="V386" s="22" t="e">
        <f t="shared" ca="1" si="147"/>
        <v>#DIV/0!</v>
      </c>
      <c r="W386" s="22" t="e">
        <f t="shared" ca="1" si="148"/>
        <v>#DIV/0!</v>
      </c>
      <c r="X386" s="22" t="e">
        <f t="shared" ca="1" si="149"/>
        <v>#DIV/0!</v>
      </c>
      <c r="Y386" s="22" t="e">
        <f t="shared" ca="1" si="150"/>
        <v>#DIV/0!</v>
      </c>
      <c r="Z386" s="22" t="e">
        <f t="shared" ca="1" si="151"/>
        <v>#DIV/0!</v>
      </c>
      <c r="AA386" s="22" t="e">
        <f t="shared" ca="1" si="152"/>
        <v>#DIV/0!</v>
      </c>
      <c r="AB386" s="22" t="e">
        <f t="shared" ca="1" si="153"/>
        <v>#DIV/0!</v>
      </c>
      <c r="AC386" s="22" t="e">
        <f t="shared" ca="1" si="154"/>
        <v>#DIV/0!</v>
      </c>
      <c r="AD386" s="22" t="e">
        <f t="shared" ca="1" si="155"/>
        <v>#DIV/0!</v>
      </c>
      <c r="AE386" s="88">
        <f t="shared" si="159"/>
        <v>362</v>
      </c>
      <c r="AF386" s="192">
        <f t="shared" si="156"/>
        <v>0</v>
      </c>
      <c r="AG386" s="22" t="e">
        <f t="shared" si="160"/>
        <v>#DIV/0!</v>
      </c>
      <c r="AH386" s="22" t="e">
        <f t="shared" si="161"/>
        <v>#DIV/0!</v>
      </c>
      <c r="AI386" s="22" t="e">
        <f t="shared" si="162"/>
        <v>#DIV/0!</v>
      </c>
      <c r="AJ386" s="22" t="e">
        <f t="shared" si="163"/>
        <v>#DIV/0!</v>
      </c>
      <c r="AK386" s="22" t="e">
        <f t="shared" si="164"/>
        <v>#DIV/0!</v>
      </c>
      <c r="AL386" s="22" t="e">
        <f t="shared" si="165"/>
        <v>#DIV/0!</v>
      </c>
      <c r="AM386" s="22" t="e">
        <f t="shared" si="166"/>
        <v>#DIV/0!</v>
      </c>
      <c r="AN386" s="22" t="e">
        <f t="shared" si="167"/>
        <v>#DIV/0!</v>
      </c>
      <c r="AO386" s="22" t="e">
        <f t="shared" si="168"/>
        <v>#DIV/0!</v>
      </c>
      <c r="AP386" s="22" t="e">
        <f t="shared" si="169"/>
        <v>#DIV/0!</v>
      </c>
    </row>
    <row r="387" spans="7:42" x14ac:dyDescent="0.25">
      <c r="G387" s="88">
        <f t="shared" si="157"/>
        <v>363</v>
      </c>
      <c r="H387" s="135"/>
      <c r="I387" s="10"/>
      <c r="J387" s="10"/>
      <c r="K387" s="10"/>
      <c r="L387" s="10"/>
      <c r="M387" s="29"/>
      <c r="N387" s="29"/>
      <c r="O387" s="29"/>
      <c r="P387" s="29"/>
      <c r="S387" s="88">
        <f t="shared" si="158"/>
        <v>363</v>
      </c>
      <c r="T387" s="192">
        <f t="shared" si="145"/>
        <v>0</v>
      </c>
      <c r="U387" s="22" t="e">
        <f t="shared" ca="1" si="146"/>
        <v>#DIV/0!</v>
      </c>
      <c r="V387" s="22" t="e">
        <f t="shared" ca="1" si="147"/>
        <v>#DIV/0!</v>
      </c>
      <c r="W387" s="22" t="e">
        <f t="shared" ca="1" si="148"/>
        <v>#DIV/0!</v>
      </c>
      <c r="X387" s="22" t="e">
        <f t="shared" ca="1" si="149"/>
        <v>#DIV/0!</v>
      </c>
      <c r="Y387" s="22" t="e">
        <f t="shared" ca="1" si="150"/>
        <v>#DIV/0!</v>
      </c>
      <c r="Z387" s="22" t="e">
        <f t="shared" ca="1" si="151"/>
        <v>#DIV/0!</v>
      </c>
      <c r="AA387" s="22" t="e">
        <f t="shared" ca="1" si="152"/>
        <v>#DIV/0!</v>
      </c>
      <c r="AB387" s="22" t="e">
        <f t="shared" ca="1" si="153"/>
        <v>#DIV/0!</v>
      </c>
      <c r="AC387" s="22" t="e">
        <f t="shared" ca="1" si="154"/>
        <v>#DIV/0!</v>
      </c>
      <c r="AD387" s="22" t="e">
        <f t="shared" ca="1" si="155"/>
        <v>#DIV/0!</v>
      </c>
      <c r="AE387" s="88">
        <f t="shared" si="159"/>
        <v>363</v>
      </c>
      <c r="AF387" s="192">
        <f t="shared" si="156"/>
        <v>0</v>
      </c>
      <c r="AG387" s="22" t="e">
        <f t="shared" si="160"/>
        <v>#DIV/0!</v>
      </c>
      <c r="AH387" s="22" t="e">
        <f t="shared" si="161"/>
        <v>#DIV/0!</v>
      </c>
      <c r="AI387" s="22" t="e">
        <f t="shared" si="162"/>
        <v>#DIV/0!</v>
      </c>
      <c r="AJ387" s="22" t="e">
        <f t="shared" si="163"/>
        <v>#DIV/0!</v>
      </c>
      <c r="AK387" s="22" t="e">
        <f t="shared" si="164"/>
        <v>#DIV/0!</v>
      </c>
      <c r="AL387" s="22" t="e">
        <f t="shared" si="165"/>
        <v>#DIV/0!</v>
      </c>
      <c r="AM387" s="22" t="e">
        <f t="shared" si="166"/>
        <v>#DIV/0!</v>
      </c>
      <c r="AN387" s="22" t="e">
        <f t="shared" si="167"/>
        <v>#DIV/0!</v>
      </c>
      <c r="AO387" s="22" t="e">
        <f t="shared" si="168"/>
        <v>#DIV/0!</v>
      </c>
      <c r="AP387" s="22" t="e">
        <f t="shared" si="169"/>
        <v>#DIV/0!</v>
      </c>
    </row>
    <row r="388" spans="7:42" x14ac:dyDescent="0.25">
      <c r="G388" s="88">
        <f t="shared" si="157"/>
        <v>364</v>
      </c>
      <c r="H388" s="135"/>
      <c r="I388" s="10"/>
      <c r="J388" s="10"/>
      <c r="K388" s="10"/>
      <c r="L388" s="10"/>
      <c r="M388" s="29"/>
      <c r="N388" s="29"/>
      <c r="O388" s="29"/>
      <c r="P388" s="29"/>
      <c r="S388" s="88">
        <f t="shared" si="158"/>
        <v>364</v>
      </c>
      <c r="T388" s="192">
        <f t="shared" si="145"/>
        <v>0</v>
      </c>
      <c r="U388" s="22" t="e">
        <f t="shared" ca="1" si="146"/>
        <v>#DIV/0!</v>
      </c>
      <c r="V388" s="22" t="e">
        <f t="shared" ca="1" si="147"/>
        <v>#DIV/0!</v>
      </c>
      <c r="W388" s="22" t="e">
        <f t="shared" ca="1" si="148"/>
        <v>#DIV/0!</v>
      </c>
      <c r="X388" s="22" t="e">
        <f t="shared" ca="1" si="149"/>
        <v>#DIV/0!</v>
      </c>
      <c r="Y388" s="22" t="e">
        <f t="shared" ca="1" si="150"/>
        <v>#DIV/0!</v>
      </c>
      <c r="Z388" s="22" t="e">
        <f t="shared" ca="1" si="151"/>
        <v>#DIV/0!</v>
      </c>
      <c r="AA388" s="22" t="e">
        <f t="shared" ca="1" si="152"/>
        <v>#DIV/0!</v>
      </c>
      <c r="AB388" s="22" t="e">
        <f t="shared" ca="1" si="153"/>
        <v>#DIV/0!</v>
      </c>
      <c r="AC388" s="22" t="e">
        <f t="shared" ca="1" si="154"/>
        <v>#DIV/0!</v>
      </c>
      <c r="AD388" s="22" t="e">
        <f t="shared" ca="1" si="155"/>
        <v>#DIV/0!</v>
      </c>
      <c r="AE388" s="88">
        <f t="shared" si="159"/>
        <v>364</v>
      </c>
      <c r="AF388" s="192">
        <f t="shared" si="156"/>
        <v>0</v>
      </c>
      <c r="AG388" s="22" t="e">
        <f t="shared" si="160"/>
        <v>#DIV/0!</v>
      </c>
      <c r="AH388" s="22" t="e">
        <f t="shared" si="161"/>
        <v>#DIV/0!</v>
      </c>
      <c r="AI388" s="22" t="e">
        <f t="shared" si="162"/>
        <v>#DIV/0!</v>
      </c>
      <c r="AJ388" s="22" t="e">
        <f t="shared" si="163"/>
        <v>#DIV/0!</v>
      </c>
      <c r="AK388" s="22" t="e">
        <f t="shared" si="164"/>
        <v>#DIV/0!</v>
      </c>
      <c r="AL388" s="22" t="e">
        <f t="shared" si="165"/>
        <v>#DIV/0!</v>
      </c>
      <c r="AM388" s="22" t="e">
        <f t="shared" si="166"/>
        <v>#DIV/0!</v>
      </c>
      <c r="AN388" s="22" t="e">
        <f t="shared" si="167"/>
        <v>#DIV/0!</v>
      </c>
      <c r="AO388" s="22" t="e">
        <f t="shared" si="168"/>
        <v>#DIV/0!</v>
      </c>
      <c r="AP388" s="22" t="e">
        <f t="shared" si="169"/>
        <v>#DIV/0!</v>
      </c>
    </row>
    <row r="389" spans="7:42" x14ac:dyDescent="0.25">
      <c r="G389" s="88">
        <f t="shared" si="157"/>
        <v>365</v>
      </c>
      <c r="H389" s="135"/>
      <c r="I389" s="10"/>
      <c r="J389" s="10"/>
      <c r="K389" s="10"/>
      <c r="L389" s="10"/>
      <c r="M389" s="29"/>
      <c r="N389" s="29"/>
      <c r="O389" s="29"/>
      <c r="P389" s="29"/>
      <c r="S389" s="88">
        <f t="shared" si="158"/>
        <v>365</v>
      </c>
      <c r="T389" s="192">
        <f t="shared" si="145"/>
        <v>0</v>
      </c>
      <c r="U389" s="22" t="e">
        <f t="shared" ca="1" si="146"/>
        <v>#DIV/0!</v>
      </c>
      <c r="V389" s="22" t="e">
        <f t="shared" ca="1" si="147"/>
        <v>#DIV/0!</v>
      </c>
      <c r="W389" s="22" t="e">
        <f t="shared" ca="1" si="148"/>
        <v>#DIV/0!</v>
      </c>
      <c r="X389" s="22" t="e">
        <f t="shared" ca="1" si="149"/>
        <v>#DIV/0!</v>
      </c>
      <c r="Y389" s="22" t="e">
        <f t="shared" ca="1" si="150"/>
        <v>#DIV/0!</v>
      </c>
      <c r="Z389" s="22" t="e">
        <f t="shared" ca="1" si="151"/>
        <v>#DIV/0!</v>
      </c>
      <c r="AA389" s="22" t="e">
        <f t="shared" ca="1" si="152"/>
        <v>#DIV/0!</v>
      </c>
      <c r="AB389" s="22" t="e">
        <f t="shared" ca="1" si="153"/>
        <v>#DIV/0!</v>
      </c>
      <c r="AC389" s="22" t="e">
        <f t="shared" ca="1" si="154"/>
        <v>#DIV/0!</v>
      </c>
      <c r="AD389" s="22" t="e">
        <f t="shared" ca="1" si="155"/>
        <v>#DIV/0!</v>
      </c>
      <c r="AE389" s="88">
        <f t="shared" si="159"/>
        <v>365</v>
      </c>
      <c r="AF389" s="192">
        <f t="shared" si="156"/>
        <v>0</v>
      </c>
      <c r="AG389" s="22" t="e">
        <f t="shared" si="160"/>
        <v>#DIV/0!</v>
      </c>
      <c r="AH389" s="22" t="e">
        <f t="shared" si="161"/>
        <v>#DIV/0!</v>
      </c>
      <c r="AI389" s="22" t="e">
        <f t="shared" si="162"/>
        <v>#DIV/0!</v>
      </c>
      <c r="AJ389" s="22" t="e">
        <f t="shared" si="163"/>
        <v>#DIV/0!</v>
      </c>
      <c r="AK389" s="22" t="e">
        <f t="shared" si="164"/>
        <v>#DIV/0!</v>
      </c>
      <c r="AL389" s="22" t="e">
        <f t="shared" si="165"/>
        <v>#DIV/0!</v>
      </c>
      <c r="AM389" s="22" t="e">
        <f t="shared" si="166"/>
        <v>#DIV/0!</v>
      </c>
      <c r="AN389" s="22" t="e">
        <f t="shared" si="167"/>
        <v>#DIV/0!</v>
      </c>
      <c r="AO389" s="22" t="e">
        <f t="shared" si="168"/>
        <v>#DIV/0!</v>
      </c>
      <c r="AP389" s="22" t="e">
        <f t="shared" si="169"/>
        <v>#DIV/0!</v>
      </c>
    </row>
    <row r="390" spans="7:42" x14ac:dyDescent="0.25">
      <c r="G390" s="88">
        <f t="shared" si="157"/>
        <v>366</v>
      </c>
      <c r="H390" s="135"/>
      <c r="I390" s="10"/>
      <c r="J390" s="10"/>
      <c r="K390" s="10"/>
      <c r="L390" s="10"/>
      <c r="M390" s="29"/>
      <c r="N390" s="29"/>
      <c r="O390" s="29"/>
      <c r="P390" s="29"/>
      <c r="S390" s="88">
        <f t="shared" si="158"/>
        <v>366</v>
      </c>
      <c r="T390" s="192">
        <f t="shared" si="145"/>
        <v>0</v>
      </c>
      <c r="U390" s="22" t="e">
        <f t="shared" ca="1" si="146"/>
        <v>#DIV/0!</v>
      </c>
      <c r="V390" s="22" t="e">
        <f t="shared" ca="1" si="147"/>
        <v>#DIV/0!</v>
      </c>
      <c r="W390" s="22" t="e">
        <f t="shared" ca="1" si="148"/>
        <v>#DIV/0!</v>
      </c>
      <c r="X390" s="22" t="e">
        <f t="shared" ca="1" si="149"/>
        <v>#DIV/0!</v>
      </c>
      <c r="Y390" s="22" t="e">
        <f t="shared" ca="1" si="150"/>
        <v>#DIV/0!</v>
      </c>
      <c r="Z390" s="22" t="e">
        <f t="shared" ca="1" si="151"/>
        <v>#DIV/0!</v>
      </c>
      <c r="AA390" s="22" t="e">
        <f t="shared" ca="1" si="152"/>
        <v>#DIV/0!</v>
      </c>
      <c r="AB390" s="22" t="e">
        <f t="shared" ca="1" si="153"/>
        <v>#DIV/0!</v>
      </c>
      <c r="AC390" s="22" t="e">
        <f t="shared" ca="1" si="154"/>
        <v>#DIV/0!</v>
      </c>
      <c r="AD390" s="22" t="e">
        <f t="shared" ca="1" si="155"/>
        <v>#DIV/0!</v>
      </c>
      <c r="AE390" s="88">
        <f t="shared" si="159"/>
        <v>366</v>
      </c>
      <c r="AF390" s="192">
        <f t="shared" si="156"/>
        <v>0</v>
      </c>
      <c r="AG390" s="22" t="e">
        <f t="shared" si="160"/>
        <v>#DIV/0!</v>
      </c>
      <c r="AH390" s="22" t="e">
        <f t="shared" si="161"/>
        <v>#DIV/0!</v>
      </c>
      <c r="AI390" s="22" t="e">
        <f t="shared" si="162"/>
        <v>#DIV/0!</v>
      </c>
      <c r="AJ390" s="22" t="e">
        <f t="shared" si="163"/>
        <v>#DIV/0!</v>
      </c>
      <c r="AK390" s="22" t="e">
        <f t="shared" si="164"/>
        <v>#DIV/0!</v>
      </c>
      <c r="AL390" s="22" t="e">
        <f t="shared" si="165"/>
        <v>#DIV/0!</v>
      </c>
      <c r="AM390" s="22" t="e">
        <f t="shared" si="166"/>
        <v>#DIV/0!</v>
      </c>
      <c r="AN390" s="22" t="e">
        <f t="shared" si="167"/>
        <v>#DIV/0!</v>
      </c>
      <c r="AO390" s="22" t="e">
        <f t="shared" si="168"/>
        <v>#DIV/0!</v>
      </c>
      <c r="AP390" s="22" t="e">
        <f t="shared" si="169"/>
        <v>#DIV/0!</v>
      </c>
    </row>
    <row r="391" spans="7:42" x14ac:dyDescent="0.25">
      <c r="G391" s="88">
        <f t="shared" si="157"/>
        <v>367</v>
      </c>
      <c r="H391" s="135"/>
      <c r="I391" s="10"/>
      <c r="J391" s="10"/>
      <c r="K391" s="10"/>
      <c r="L391" s="10"/>
      <c r="M391" s="29"/>
      <c r="N391" s="29"/>
      <c r="O391" s="29"/>
      <c r="P391" s="29"/>
      <c r="S391" s="88">
        <f t="shared" si="158"/>
        <v>367</v>
      </c>
      <c r="T391" s="192">
        <f t="shared" si="145"/>
        <v>0</v>
      </c>
      <c r="U391" s="22" t="e">
        <f t="shared" ca="1" si="146"/>
        <v>#DIV/0!</v>
      </c>
      <c r="V391" s="22" t="e">
        <f t="shared" ca="1" si="147"/>
        <v>#DIV/0!</v>
      </c>
      <c r="W391" s="22" t="e">
        <f t="shared" ca="1" si="148"/>
        <v>#DIV/0!</v>
      </c>
      <c r="X391" s="22" t="e">
        <f t="shared" ca="1" si="149"/>
        <v>#DIV/0!</v>
      </c>
      <c r="Y391" s="22" t="e">
        <f t="shared" ca="1" si="150"/>
        <v>#DIV/0!</v>
      </c>
      <c r="Z391" s="22" t="e">
        <f t="shared" ca="1" si="151"/>
        <v>#DIV/0!</v>
      </c>
      <c r="AA391" s="22" t="e">
        <f t="shared" ca="1" si="152"/>
        <v>#DIV/0!</v>
      </c>
      <c r="AB391" s="22" t="e">
        <f t="shared" ca="1" si="153"/>
        <v>#DIV/0!</v>
      </c>
      <c r="AC391" s="22" t="e">
        <f t="shared" ca="1" si="154"/>
        <v>#DIV/0!</v>
      </c>
      <c r="AD391" s="22" t="e">
        <f t="shared" ca="1" si="155"/>
        <v>#DIV/0!</v>
      </c>
      <c r="AE391" s="88">
        <f t="shared" si="159"/>
        <v>367</v>
      </c>
      <c r="AF391" s="192">
        <f t="shared" si="156"/>
        <v>0</v>
      </c>
      <c r="AG391" s="22" t="e">
        <f t="shared" si="160"/>
        <v>#DIV/0!</v>
      </c>
      <c r="AH391" s="22" t="e">
        <f t="shared" si="161"/>
        <v>#DIV/0!</v>
      </c>
      <c r="AI391" s="22" t="e">
        <f t="shared" si="162"/>
        <v>#DIV/0!</v>
      </c>
      <c r="AJ391" s="22" t="e">
        <f t="shared" si="163"/>
        <v>#DIV/0!</v>
      </c>
      <c r="AK391" s="22" t="e">
        <f t="shared" si="164"/>
        <v>#DIV/0!</v>
      </c>
      <c r="AL391" s="22" t="e">
        <f t="shared" si="165"/>
        <v>#DIV/0!</v>
      </c>
      <c r="AM391" s="22" t="e">
        <f t="shared" si="166"/>
        <v>#DIV/0!</v>
      </c>
      <c r="AN391" s="22" t="e">
        <f t="shared" si="167"/>
        <v>#DIV/0!</v>
      </c>
      <c r="AO391" s="22" t="e">
        <f t="shared" si="168"/>
        <v>#DIV/0!</v>
      </c>
      <c r="AP391" s="22" t="e">
        <f t="shared" si="169"/>
        <v>#DIV/0!</v>
      </c>
    </row>
    <row r="392" spans="7:42" x14ac:dyDescent="0.25">
      <c r="G392" s="88">
        <f t="shared" si="157"/>
        <v>368</v>
      </c>
      <c r="H392" s="135"/>
      <c r="I392" s="10"/>
      <c r="J392" s="10"/>
      <c r="K392" s="10"/>
      <c r="L392" s="10"/>
      <c r="M392" s="29"/>
      <c r="N392" s="29"/>
      <c r="O392" s="29"/>
      <c r="P392" s="29"/>
      <c r="S392" s="88">
        <f t="shared" si="158"/>
        <v>368</v>
      </c>
      <c r="T392" s="192">
        <f t="shared" si="145"/>
        <v>0</v>
      </c>
      <c r="U392" s="22" t="e">
        <f t="shared" ca="1" si="146"/>
        <v>#DIV/0!</v>
      </c>
      <c r="V392" s="22" t="e">
        <f t="shared" ca="1" si="147"/>
        <v>#DIV/0!</v>
      </c>
      <c r="W392" s="22" t="e">
        <f t="shared" ca="1" si="148"/>
        <v>#DIV/0!</v>
      </c>
      <c r="X392" s="22" t="e">
        <f t="shared" ca="1" si="149"/>
        <v>#DIV/0!</v>
      </c>
      <c r="Y392" s="22" t="e">
        <f t="shared" ca="1" si="150"/>
        <v>#DIV/0!</v>
      </c>
      <c r="Z392" s="22" t="e">
        <f t="shared" ca="1" si="151"/>
        <v>#DIV/0!</v>
      </c>
      <c r="AA392" s="22" t="e">
        <f t="shared" ca="1" si="152"/>
        <v>#DIV/0!</v>
      </c>
      <c r="AB392" s="22" t="e">
        <f t="shared" ca="1" si="153"/>
        <v>#DIV/0!</v>
      </c>
      <c r="AC392" s="22" t="e">
        <f t="shared" ca="1" si="154"/>
        <v>#DIV/0!</v>
      </c>
      <c r="AD392" s="22" t="e">
        <f t="shared" ca="1" si="155"/>
        <v>#DIV/0!</v>
      </c>
      <c r="AE392" s="88">
        <f t="shared" si="159"/>
        <v>368</v>
      </c>
      <c r="AF392" s="192">
        <f t="shared" si="156"/>
        <v>0</v>
      </c>
      <c r="AG392" s="22" t="e">
        <f t="shared" si="160"/>
        <v>#DIV/0!</v>
      </c>
      <c r="AH392" s="22" t="e">
        <f t="shared" si="161"/>
        <v>#DIV/0!</v>
      </c>
      <c r="AI392" s="22" t="e">
        <f t="shared" si="162"/>
        <v>#DIV/0!</v>
      </c>
      <c r="AJ392" s="22" t="e">
        <f t="shared" si="163"/>
        <v>#DIV/0!</v>
      </c>
      <c r="AK392" s="22" t="e">
        <f t="shared" si="164"/>
        <v>#DIV/0!</v>
      </c>
      <c r="AL392" s="22" t="e">
        <f t="shared" si="165"/>
        <v>#DIV/0!</v>
      </c>
      <c r="AM392" s="22" t="e">
        <f t="shared" si="166"/>
        <v>#DIV/0!</v>
      </c>
      <c r="AN392" s="22" t="e">
        <f t="shared" si="167"/>
        <v>#DIV/0!</v>
      </c>
      <c r="AO392" s="22" t="e">
        <f t="shared" si="168"/>
        <v>#DIV/0!</v>
      </c>
      <c r="AP392" s="22" t="e">
        <f t="shared" si="169"/>
        <v>#DIV/0!</v>
      </c>
    </row>
    <row r="393" spans="7:42" x14ac:dyDescent="0.25">
      <c r="G393" s="88">
        <f t="shared" si="157"/>
        <v>369</v>
      </c>
      <c r="H393" s="135"/>
      <c r="I393" s="10"/>
      <c r="J393" s="10"/>
      <c r="K393" s="10"/>
      <c r="L393" s="10"/>
      <c r="M393" s="29"/>
      <c r="N393" s="29"/>
      <c r="O393" s="29"/>
      <c r="P393" s="29"/>
      <c r="S393" s="88">
        <f t="shared" si="158"/>
        <v>369</v>
      </c>
      <c r="T393" s="192">
        <f t="shared" si="145"/>
        <v>0</v>
      </c>
      <c r="U393" s="22" t="e">
        <f t="shared" ca="1" si="146"/>
        <v>#DIV/0!</v>
      </c>
      <c r="V393" s="22" t="e">
        <f t="shared" ca="1" si="147"/>
        <v>#DIV/0!</v>
      </c>
      <c r="W393" s="22" t="e">
        <f t="shared" ca="1" si="148"/>
        <v>#DIV/0!</v>
      </c>
      <c r="X393" s="22" t="e">
        <f t="shared" ca="1" si="149"/>
        <v>#DIV/0!</v>
      </c>
      <c r="Y393" s="22" t="e">
        <f t="shared" ca="1" si="150"/>
        <v>#DIV/0!</v>
      </c>
      <c r="Z393" s="22" t="e">
        <f t="shared" ca="1" si="151"/>
        <v>#DIV/0!</v>
      </c>
      <c r="AA393" s="22" t="e">
        <f t="shared" ca="1" si="152"/>
        <v>#DIV/0!</v>
      </c>
      <c r="AB393" s="22" t="e">
        <f t="shared" ca="1" si="153"/>
        <v>#DIV/0!</v>
      </c>
      <c r="AC393" s="22" t="e">
        <f t="shared" ca="1" si="154"/>
        <v>#DIV/0!</v>
      </c>
      <c r="AD393" s="22" t="e">
        <f t="shared" ca="1" si="155"/>
        <v>#DIV/0!</v>
      </c>
      <c r="AE393" s="88">
        <f t="shared" si="159"/>
        <v>369</v>
      </c>
      <c r="AF393" s="192">
        <f t="shared" si="156"/>
        <v>0</v>
      </c>
      <c r="AG393" s="22" t="e">
        <f t="shared" si="160"/>
        <v>#DIV/0!</v>
      </c>
      <c r="AH393" s="22" t="e">
        <f t="shared" si="161"/>
        <v>#DIV/0!</v>
      </c>
      <c r="AI393" s="22" t="e">
        <f t="shared" si="162"/>
        <v>#DIV/0!</v>
      </c>
      <c r="AJ393" s="22" t="e">
        <f t="shared" si="163"/>
        <v>#DIV/0!</v>
      </c>
      <c r="AK393" s="22" t="e">
        <f t="shared" si="164"/>
        <v>#DIV/0!</v>
      </c>
      <c r="AL393" s="22" t="e">
        <f t="shared" si="165"/>
        <v>#DIV/0!</v>
      </c>
      <c r="AM393" s="22" t="e">
        <f t="shared" si="166"/>
        <v>#DIV/0!</v>
      </c>
      <c r="AN393" s="22" t="e">
        <f t="shared" si="167"/>
        <v>#DIV/0!</v>
      </c>
      <c r="AO393" s="22" t="e">
        <f t="shared" si="168"/>
        <v>#DIV/0!</v>
      </c>
      <c r="AP393" s="22" t="e">
        <f t="shared" si="169"/>
        <v>#DIV/0!</v>
      </c>
    </row>
    <row r="394" spans="7:42" x14ac:dyDescent="0.25">
      <c r="G394" s="88">
        <f t="shared" si="157"/>
        <v>370</v>
      </c>
      <c r="H394" s="135"/>
      <c r="I394" s="10"/>
      <c r="J394" s="10"/>
      <c r="K394" s="10"/>
      <c r="L394" s="10"/>
      <c r="M394" s="29"/>
      <c r="N394" s="29"/>
      <c r="O394" s="29"/>
      <c r="P394" s="29"/>
      <c r="S394" s="88">
        <f t="shared" si="158"/>
        <v>370</v>
      </c>
      <c r="T394" s="192">
        <f t="shared" si="145"/>
        <v>0</v>
      </c>
      <c r="U394" s="22" t="e">
        <f t="shared" ca="1" si="146"/>
        <v>#DIV/0!</v>
      </c>
      <c r="V394" s="22" t="e">
        <f t="shared" ca="1" si="147"/>
        <v>#DIV/0!</v>
      </c>
      <c r="W394" s="22" t="e">
        <f t="shared" ca="1" si="148"/>
        <v>#DIV/0!</v>
      </c>
      <c r="X394" s="22" t="e">
        <f t="shared" ca="1" si="149"/>
        <v>#DIV/0!</v>
      </c>
      <c r="Y394" s="22" t="e">
        <f t="shared" ca="1" si="150"/>
        <v>#DIV/0!</v>
      </c>
      <c r="Z394" s="22" t="e">
        <f t="shared" ca="1" si="151"/>
        <v>#DIV/0!</v>
      </c>
      <c r="AA394" s="22" t="e">
        <f t="shared" ca="1" si="152"/>
        <v>#DIV/0!</v>
      </c>
      <c r="AB394" s="22" t="e">
        <f t="shared" ca="1" si="153"/>
        <v>#DIV/0!</v>
      </c>
      <c r="AC394" s="22" t="e">
        <f t="shared" ca="1" si="154"/>
        <v>#DIV/0!</v>
      </c>
      <c r="AD394" s="22" t="e">
        <f t="shared" ca="1" si="155"/>
        <v>#DIV/0!</v>
      </c>
      <c r="AE394" s="88">
        <f t="shared" si="159"/>
        <v>370</v>
      </c>
      <c r="AF394" s="192">
        <f t="shared" si="156"/>
        <v>0</v>
      </c>
      <c r="AG394" s="22" t="e">
        <f t="shared" si="160"/>
        <v>#DIV/0!</v>
      </c>
      <c r="AH394" s="22" t="e">
        <f t="shared" si="161"/>
        <v>#DIV/0!</v>
      </c>
      <c r="AI394" s="22" t="e">
        <f t="shared" si="162"/>
        <v>#DIV/0!</v>
      </c>
      <c r="AJ394" s="22" t="e">
        <f t="shared" si="163"/>
        <v>#DIV/0!</v>
      </c>
      <c r="AK394" s="22" t="e">
        <f t="shared" si="164"/>
        <v>#DIV/0!</v>
      </c>
      <c r="AL394" s="22" t="e">
        <f t="shared" si="165"/>
        <v>#DIV/0!</v>
      </c>
      <c r="AM394" s="22" t="e">
        <f t="shared" si="166"/>
        <v>#DIV/0!</v>
      </c>
      <c r="AN394" s="22" t="e">
        <f t="shared" si="167"/>
        <v>#DIV/0!</v>
      </c>
      <c r="AO394" s="22" t="e">
        <f t="shared" si="168"/>
        <v>#DIV/0!</v>
      </c>
      <c r="AP394" s="22" t="e">
        <f t="shared" si="169"/>
        <v>#DIV/0!</v>
      </c>
    </row>
    <row r="395" spans="7:42" x14ac:dyDescent="0.25">
      <c r="G395" s="88">
        <f t="shared" si="157"/>
        <v>371</v>
      </c>
      <c r="H395" s="135"/>
      <c r="I395" s="10"/>
      <c r="J395" s="10"/>
      <c r="K395" s="10"/>
      <c r="L395" s="10"/>
      <c r="M395" s="29"/>
      <c r="N395" s="29"/>
      <c r="O395" s="29"/>
      <c r="P395" s="29"/>
      <c r="S395" s="88">
        <f t="shared" si="158"/>
        <v>371</v>
      </c>
      <c r="T395" s="192">
        <f t="shared" si="145"/>
        <v>0</v>
      </c>
      <c r="U395" s="22" t="e">
        <f t="shared" ca="1" si="146"/>
        <v>#DIV/0!</v>
      </c>
      <c r="V395" s="22" t="e">
        <f t="shared" ca="1" si="147"/>
        <v>#DIV/0!</v>
      </c>
      <c r="W395" s="22" t="e">
        <f t="shared" ca="1" si="148"/>
        <v>#DIV/0!</v>
      </c>
      <c r="X395" s="22" t="e">
        <f t="shared" ca="1" si="149"/>
        <v>#DIV/0!</v>
      </c>
      <c r="Y395" s="22" t="e">
        <f t="shared" ca="1" si="150"/>
        <v>#DIV/0!</v>
      </c>
      <c r="Z395" s="22" t="e">
        <f t="shared" ca="1" si="151"/>
        <v>#DIV/0!</v>
      </c>
      <c r="AA395" s="22" t="e">
        <f t="shared" ca="1" si="152"/>
        <v>#DIV/0!</v>
      </c>
      <c r="AB395" s="22" t="e">
        <f t="shared" ca="1" si="153"/>
        <v>#DIV/0!</v>
      </c>
      <c r="AC395" s="22" t="e">
        <f t="shared" ca="1" si="154"/>
        <v>#DIV/0!</v>
      </c>
      <c r="AD395" s="22" t="e">
        <f t="shared" ca="1" si="155"/>
        <v>#DIV/0!</v>
      </c>
      <c r="AE395" s="88">
        <f t="shared" si="159"/>
        <v>371</v>
      </c>
      <c r="AF395" s="192">
        <f t="shared" si="156"/>
        <v>0</v>
      </c>
      <c r="AG395" s="22" t="e">
        <f t="shared" si="160"/>
        <v>#DIV/0!</v>
      </c>
      <c r="AH395" s="22" t="e">
        <f t="shared" si="161"/>
        <v>#DIV/0!</v>
      </c>
      <c r="AI395" s="22" t="e">
        <f t="shared" si="162"/>
        <v>#DIV/0!</v>
      </c>
      <c r="AJ395" s="22" t="e">
        <f t="shared" si="163"/>
        <v>#DIV/0!</v>
      </c>
      <c r="AK395" s="22" t="e">
        <f t="shared" si="164"/>
        <v>#DIV/0!</v>
      </c>
      <c r="AL395" s="22" t="e">
        <f t="shared" si="165"/>
        <v>#DIV/0!</v>
      </c>
      <c r="AM395" s="22" t="e">
        <f t="shared" si="166"/>
        <v>#DIV/0!</v>
      </c>
      <c r="AN395" s="22" t="e">
        <f t="shared" si="167"/>
        <v>#DIV/0!</v>
      </c>
      <c r="AO395" s="22" t="e">
        <f t="shared" si="168"/>
        <v>#DIV/0!</v>
      </c>
      <c r="AP395" s="22" t="e">
        <f t="shared" si="169"/>
        <v>#DIV/0!</v>
      </c>
    </row>
    <row r="396" spans="7:42" x14ac:dyDescent="0.25">
      <c r="G396" s="88">
        <f t="shared" si="157"/>
        <v>372</v>
      </c>
      <c r="H396" s="135"/>
      <c r="I396" s="10"/>
      <c r="J396" s="10"/>
      <c r="K396" s="10"/>
      <c r="L396" s="10"/>
      <c r="M396" s="29"/>
      <c r="N396" s="29"/>
      <c r="O396" s="29"/>
      <c r="P396" s="29"/>
      <c r="S396" s="88">
        <f t="shared" si="158"/>
        <v>372</v>
      </c>
      <c r="T396" s="192">
        <f t="shared" si="145"/>
        <v>0</v>
      </c>
      <c r="U396" s="22" t="e">
        <f t="shared" ca="1" si="146"/>
        <v>#DIV/0!</v>
      </c>
      <c r="V396" s="22" t="e">
        <f t="shared" ca="1" si="147"/>
        <v>#DIV/0!</v>
      </c>
      <c r="W396" s="22" t="e">
        <f t="shared" ca="1" si="148"/>
        <v>#DIV/0!</v>
      </c>
      <c r="X396" s="22" t="e">
        <f t="shared" ca="1" si="149"/>
        <v>#DIV/0!</v>
      </c>
      <c r="Y396" s="22" t="e">
        <f t="shared" ca="1" si="150"/>
        <v>#DIV/0!</v>
      </c>
      <c r="Z396" s="22" t="e">
        <f t="shared" ca="1" si="151"/>
        <v>#DIV/0!</v>
      </c>
      <c r="AA396" s="22" t="e">
        <f t="shared" ca="1" si="152"/>
        <v>#DIV/0!</v>
      </c>
      <c r="AB396" s="22" t="e">
        <f t="shared" ca="1" si="153"/>
        <v>#DIV/0!</v>
      </c>
      <c r="AC396" s="22" t="e">
        <f t="shared" ca="1" si="154"/>
        <v>#DIV/0!</v>
      </c>
      <c r="AD396" s="22" t="e">
        <f t="shared" ca="1" si="155"/>
        <v>#DIV/0!</v>
      </c>
      <c r="AE396" s="88">
        <f t="shared" si="159"/>
        <v>372</v>
      </c>
      <c r="AF396" s="192">
        <f t="shared" si="156"/>
        <v>0</v>
      </c>
      <c r="AG396" s="22" t="e">
        <f t="shared" si="160"/>
        <v>#DIV/0!</v>
      </c>
      <c r="AH396" s="22" t="e">
        <f t="shared" si="161"/>
        <v>#DIV/0!</v>
      </c>
      <c r="AI396" s="22" t="e">
        <f t="shared" si="162"/>
        <v>#DIV/0!</v>
      </c>
      <c r="AJ396" s="22" t="e">
        <f t="shared" si="163"/>
        <v>#DIV/0!</v>
      </c>
      <c r="AK396" s="22" t="e">
        <f t="shared" si="164"/>
        <v>#DIV/0!</v>
      </c>
      <c r="AL396" s="22" t="e">
        <f t="shared" si="165"/>
        <v>#DIV/0!</v>
      </c>
      <c r="AM396" s="22" t="e">
        <f t="shared" si="166"/>
        <v>#DIV/0!</v>
      </c>
      <c r="AN396" s="22" t="e">
        <f t="shared" si="167"/>
        <v>#DIV/0!</v>
      </c>
      <c r="AO396" s="22" t="e">
        <f t="shared" si="168"/>
        <v>#DIV/0!</v>
      </c>
      <c r="AP396" s="22" t="e">
        <f t="shared" si="169"/>
        <v>#DIV/0!</v>
      </c>
    </row>
    <row r="397" spans="7:42" x14ac:dyDescent="0.25">
      <c r="G397" s="88">
        <f t="shared" si="157"/>
        <v>373</v>
      </c>
      <c r="H397" s="135"/>
      <c r="I397" s="10"/>
      <c r="J397" s="10"/>
      <c r="K397" s="10"/>
      <c r="L397" s="10"/>
      <c r="M397" s="29"/>
      <c r="N397" s="29"/>
      <c r="O397" s="29"/>
      <c r="P397" s="29"/>
      <c r="S397" s="88">
        <f t="shared" si="158"/>
        <v>373</v>
      </c>
      <c r="T397" s="192">
        <f t="shared" si="145"/>
        <v>0</v>
      </c>
      <c r="U397" s="22" t="e">
        <f t="shared" ca="1" si="146"/>
        <v>#DIV/0!</v>
      </c>
      <c r="V397" s="22" t="e">
        <f t="shared" ca="1" si="147"/>
        <v>#DIV/0!</v>
      </c>
      <c r="W397" s="22" t="e">
        <f t="shared" ca="1" si="148"/>
        <v>#DIV/0!</v>
      </c>
      <c r="X397" s="22" t="e">
        <f t="shared" ca="1" si="149"/>
        <v>#DIV/0!</v>
      </c>
      <c r="Y397" s="22" t="e">
        <f t="shared" ca="1" si="150"/>
        <v>#DIV/0!</v>
      </c>
      <c r="Z397" s="22" t="e">
        <f t="shared" ca="1" si="151"/>
        <v>#DIV/0!</v>
      </c>
      <c r="AA397" s="22" t="e">
        <f t="shared" ca="1" si="152"/>
        <v>#DIV/0!</v>
      </c>
      <c r="AB397" s="22" t="e">
        <f t="shared" ca="1" si="153"/>
        <v>#DIV/0!</v>
      </c>
      <c r="AC397" s="22" t="e">
        <f t="shared" ca="1" si="154"/>
        <v>#DIV/0!</v>
      </c>
      <c r="AD397" s="22" t="e">
        <f t="shared" ca="1" si="155"/>
        <v>#DIV/0!</v>
      </c>
      <c r="AE397" s="88">
        <f t="shared" si="159"/>
        <v>373</v>
      </c>
      <c r="AF397" s="192">
        <f t="shared" si="156"/>
        <v>0</v>
      </c>
      <c r="AG397" s="22" t="e">
        <f t="shared" si="160"/>
        <v>#DIV/0!</v>
      </c>
      <c r="AH397" s="22" t="e">
        <f t="shared" si="161"/>
        <v>#DIV/0!</v>
      </c>
      <c r="AI397" s="22" t="e">
        <f t="shared" si="162"/>
        <v>#DIV/0!</v>
      </c>
      <c r="AJ397" s="22" t="e">
        <f t="shared" si="163"/>
        <v>#DIV/0!</v>
      </c>
      <c r="AK397" s="22" t="e">
        <f t="shared" si="164"/>
        <v>#DIV/0!</v>
      </c>
      <c r="AL397" s="22" t="e">
        <f t="shared" si="165"/>
        <v>#DIV/0!</v>
      </c>
      <c r="AM397" s="22" t="e">
        <f t="shared" si="166"/>
        <v>#DIV/0!</v>
      </c>
      <c r="AN397" s="22" t="e">
        <f t="shared" si="167"/>
        <v>#DIV/0!</v>
      </c>
      <c r="AO397" s="22" t="e">
        <f t="shared" si="168"/>
        <v>#DIV/0!</v>
      </c>
      <c r="AP397" s="22" t="e">
        <f t="shared" si="169"/>
        <v>#DIV/0!</v>
      </c>
    </row>
    <row r="398" spans="7:42" x14ac:dyDescent="0.25">
      <c r="G398" s="88">
        <f t="shared" si="157"/>
        <v>374</v>
      </c>
      <c r="H398" s="135"/>
      <c r="I398" s="10"/>
      <c r="J398" s="10"/>
      <c r="K398" s="10"/>
      <c r="L398" s="10"/>
      <c r="M398" s="29"/>
      <c r="N398" s="29"/>
      <c r="O398" s="29"/>
      <c r="P398" s="29"/>
      <c r="S398" s="88">
        <f t="shared" si="158"/>
        <v>374</v>
      </c>
      <c r="T398" s="192">
        <f t="shared" si="145"/>
        <v>0</v>
      </c>
      <c r="U398" s="22" t="e">
        <f t="shared" ca="1" si="146"/>
        <v>#DIV/0!</v>
      </c>
      <c r="V398" s="22" t="e">
        <f t="shared" ca="1" si="147"/>
        <v>#DIV/0!</v>
      </c>
      <c r="W398" s="22" t="e">
        <f t="shared" ca="1" si="148"/>
        <v>#DIV/0!</v>
      </c>
      <c r="X398" s="22" t="e">
        <f t="shared" ca="1" si="149"/>
        <v>#DIV/0!</v>
      </c>
      <c r="Y398" s="22" t="e">
        <f t="shared" ca="1" si="150"/>
        <v>#DIV/0!</v>
      </c>
      <c r="Z398" s="22" t="e">
        <f t="shared" ca="1" si="151"/>
        <v>#DIV/0!</v>
      </c>
      <c r="AA398" s="22" t="e">
        <f t="shared" ca="1" si="152"/>
        <v>#DIV/0!</v>
      </c>
      <c r="AB398" s="22" t="e">
        <f t="shared" ca="1" si="153"/>
        <v>#DIV/0!</v>
      </c>
      <c r="AC398" s="22" t="e">
        <f t="shared" ca="1" si="154"/>
        <v>#DIV/0!</v>
      </c>
      <c r="AD398" s="22" t="e">
        <f t="shared" ca="1" si="155"/>
        <v>#DIV/0!</v>
      </c>
      <c r="AE398" s="88">
        <f t="shared" si="159"/>
        <v>374</v>
      </c>
      <c r="AF398" s="192">
        <f t="shared" si="156"/>
        <v>0</v>
      </c>
      <c r="AG398" s="22" t="e">
        <f t="shared" si="160"/>
        <v>#DIV/0!</v>
      </c>
      <c r="AH398" s="22" t="e">
        <f t="shared" si="161"/>
        <v>#DIV/0!</v>
      </c>
      <c r="AI398" s="22" t="e">
        <f t="shared" si="162"/>
        <v>#DIV/0!</v>
      </c>
      <c r="AJ398" s="22" t="e">
        <f t="shared" si="163"/>
        <v>#DIV/0!</v>
      </c>
      <c r="AK398" s="22" t="e">
        <f t="shared" si="164"/>
        <v>#DIV/0!</v>
      </c>
      <c r="AL398" s="22" t="e">
        <f t="shared" si="165"/>
        <v>#DIV/0!</v>
      </c>
      <c r="AM398" s="22" t="e">
        <f t="shared" si="166"/>
        <v>#DIV/0!</v>
      </c>
      <c r="AN398" s="22" t="e">
        <f t="shared" si="167"/>
        <v>#DIV/0!</v>
      </c>
      <c r="AO398" s="22" t="e">
        <f t="shared" si="168"/>
        <v>#DIV/0!</v>
      </c>
      <c r="AP398" s="22" t="e">
        <f t="shared" si="169"/>
        <v>#DIV/0!</v>
      </c>
    </row>
    <row r="399" spans="7:42" x14ac:dyDescent="0.25">
      <c r="G399" s="88">
        <f t="shared" si="157"/>
        <v>375</v>
      </c>
      <c r="H399" s="135"/>
      <c r="I399" s="10"/>
      <c r="J399" s="10"/>
      <c r="K399" s="10"/>
      <c r="L399" s="10"/>
      <c r="M399" s="29"/>
      <c r="N399" s="29"/>
      <c r="O399" s="29"/>
      <c r="P399" s="29"/>
      <c r="S399" s="88">
        <f t="shared" si="158"/>
        <v>375</v>
      </c>
      <c r="T399" s="192">
        <f t="shared" si="145"/>
        <v>0</v>
      </c>
      <c r="U399" s="22" t="e">
        <f t="shared" ca="1" si="146"/>
        <v>#DIV/0!</v>
      </c>
      <c r="V399" s="22" t="e">
        <f t="shared" ca="1" si="147"/>
        <v>#DIV/0!</v>
      </c>
      <c r="W399" s="22" t="e">
        <f t="shared" ca="1" si="148"/>
        <v>#DIV/0!</v>
      </c>
      <c r="X399" s="22" t="e">
        <f t="shared" ca="1" si="149"/>
        <v>#DIV/0!</v>
      </c>
      <c r="Y399" s="22" t="e">
        <f t="shared" ca="1" si="150"/>
        <v>#DIV/0!</v>
      </c>
      <c r="Z399" s="22" t="e">
        <f t="shared" ca="1" si="151"/>
        <v>#DIV/0!</v>
      </c>
      <c r="AA399" s="22" t="e">
        <f t="shared" ca="1" si="152"/>
        <v>#DIV/0!</v>
      </c>
      <c r="AB399" s="22" t="e">
        <f t="shared" ca="1" si="153"/>
        <v>#DIV/0!</v>
      </c>
      <c r="AC399" s="22" t="e">
        <f t="shared" ca="1" si="154"/>
        <v>#DIV/0!</v>
      </c>
      <c r="AD399" s="22" t="e">
        <f t="shared" ca="1" si="155"/>
        <v>#DIV/0!</v>
      </c>
      <c r="AE399" s="88">
        <f t="shared" si="159"/>
        <v>375</v>
      </c>
      <c r="AF399" s="192">
        <f t="shared" si="156"/>
        <v>0</v>
      </c>
      <c r="AG399" s="22" t="e">
        <f t="shared" si="160"/>
        <v>#DIV/0!</v>
      </c>
      <c r="AH399" s="22" t="e">
        <f t="shared" si="161"/>
        <v>#DIV/0!</v>
      </c>
      <c r="AI399" s="22" t="e">
        <f t="shared" si="162"/>
        <v>#DIV/0!</v>
      </c>
      <c r="AJ399" s="22" t="e">
        <f t="shared" si="163"/>
        <v>#DIV/0!</v>
      </c>
      <c r="AK399" s="22" t="e">
        <f t="shared" si="164"/>
        <v>#DIV/0!</v>
      </c>
      <c r="AL399" s="22" t="e">
        <f t="shared" si="165"/>
        <v>#DIV/0!</v>
      </c>
      <c r="AM399" s="22" t="e">
        <f t="shared" si="166"/>
        <v>#DIV/0!</v>
      </c>
      <c r="AN399" s="22" t="e">
        <f t="shared" si="167"/>
        <v>#DIV/0!</v>
      </c>
      <c r="AO399" s="22" t="e">
        <f t="shared" si="168"/>
        <v>#DIV/0!</v>
      </c>
      <c r="AP399" s="22" t="e">
        <f t="shared" si="169"/>
        <v>#DIV/0!</v>
      </c>
    </row>
    <row r="400" spans="7:42" x14ac:dyDescent="0.25">
      <c r="G400" s="88">
        <f t="shared" si="157"/>
        <v>376</v>
      </c>
      <c r="H400" s="135"/>
      <c r="I400" s="10"/>
      <c r="J400" s="10"/>
      <c r="K400" s="10"/>
      <c r="L400" s="10"/>
      <c r="M400" s="29"/>
      <c r="N400" s="29"/>
      <c r="O400" s="29"/>
      <c r="P400" s="29"/>
      <c r="S400" s="88">
        <f t="shared" si="158"/>
        <v>376</v>
      </c>
      <c r="T400" s="192">
        <f t="shared" si="145"/>
        <v>0</v>
      </c>
      <c r="U400" s="22" t="e">
        <f t="shared" ca="1" si="146"/>
        <v>#DIV/0!</v>
      </c>
      <c r="V400" s="22" t="e">
        <f t="shared" ca="1" si="147"/>
        <v>#DIV/0!</v>
      </c>
      <c r="W400" s="22" t="e">
        <f t="shared" ca="1" si="148"/>
        <v>#DIV/0!</v>
      </c>
      <c r="X400" s="22" t="e">
        <f t="shared" ca="1" si="149"/>
        <v>#DIV/0!</v>
      </c>
      <c r="Y400" s="22" t="e">
        <f t="shared" ca="1" si="150"/>
        <v>#DIV/0!</v>
      </c>
      <c r="Z400" s="22" t="e">
        <f t="shared" ca="1" si="151"/>
        <v>#DIV/0!</v>
      </c>
      <c r="AA400" s="22" t="e">
        <f t="shared" ca="1" si="152"/>
        <v>#DIV/0!</v>
      </c>
      <c r="AB400" s="22" t="e">
        <f t="shared" ca="1" si="153"/>
        <v>#DIV/0!</v>
      </c>
      <c r="AC400" s="22" t="e">
        <f t="shared" ca="1" si="154"/>
        <v>#DIV/0!</v>
      </c>
      <c r="AD400" s="22" t="e">
        <f t="shared" ca="1" si="155"/>
        <v>#DIV/0!</v>
      </c>
      <c r="AE400" s="88">
        <f t="shared" si="159"/>
        <v>376</v>
      </c>
      <c r="AF400" s="192">
        <f t="shared" si="156"/>
        <v>0</v>
      </c>
      <c r="AG400" s="22" t="e">
        <f t="shared" si="160"/>
        <v>#DIV/0!</v>
      </c>
      <c r="AH400" s="22" t="e">
        <f t="shared" si="161"/>
        <v>#DIV/0!</v>
      </c>
      <c r="AI400" s="22" t="e">
        <f t="shared" si="162"/>
        <v>#DIV/0!</v>
      </c>
      <c r="AJ400" s="22" t="e">
        <f t="shared" si="163"/>
        <v>#DIV/0!</v>
      </c>
      <c r="AK400" s="22" t="e">
        <f t="shared" si="164"/>
        <v>#DIV/0!</v>
      </c>
      <c r="AL400" s="22" t="e">
        <f t="shared" si="165"/>
        <v>#DIV/0!</v>
      </c>
      <c r="AM400" s="22" t="e">
        <f t="shared" si="166"/>
        <v>#DIV/0!</v>
      </c>
      <c r="AN400" s="22" t="e">
        <f t="shared" si="167"/>
        <v>#DIV/0!</v>
      </c>
      <c r="AO400" s="22" t="e">
        <f t="shared" si="168"/>
        <v>#DIV/0!</v>
      </c>
      <c r="AP400" s="22" t="e">
        <f t="shared" si="169"/>
        <v>#DIV/0!</v>
      </c>
    </row>
    <row r="401" spans="7:42" x14ac:dyDescent="0.25">
      <c r="G401" s="88">
        <f t="shared" si="157"/>
        <v>377</v>
      </c>
      <c r="H401" s="135"/>
      <c r="I401" s="10"/>
      <c r="J401" s="10"/>
      <c r="K401" s="10"/>
      <c r="L401" s="10"/>
      <c r="M401" s="29"/>
      <c r="N401" s="29"/>
      <c r="O401" s="29"/>
      <c r="P401" s="29"/>
      <c r="S401" s="88">
        <f t="shared" si="158"/>
        <v>377</v>
      </c>
      <c r="T401" s="192">
        <f t="shared" si="145"/>
        <v>0</v>
      </c>
      <c r="U401" s="22" t="e">
        <f t="shared" ca="1" si="146"/>
        <v>#DIV/0!</v>
      </c>
      <c r="V401" s="22" t="e">
        <f t="shared" ca="1" si="147"/>
        <v>#DIV/0!</v>
      </c>
      <c r="W401" s="22" t="e">
        <f t="shared" ca="1" si="148"/>
        <v>#DIV/0!</v>
      </c>
      <c r="X401" s="22" t="e">
        <f t="shared" ca="1" si="149"/>
        <v>#DIV/0!</v>
      </c>
      <c r="Y401" s="22" t="e">
        <f t="shared" ca="1" si="150"/>
        <v>#DIV/0!</v>
      </c>
      <c r="Z401" s="22" t="e">
        <f t="shared" ca="1" si="151"/>
        <v>#DIV/0!</v>
      </c>
      <c r="AA401" s="22" t="e">
        <f t="shared" ca="1" si="152"/>
        <v>#DIV/0!</v>
      </c>
      <c r="AB401" s="22" t="e">
        <f t="shared" ca="1" si="153"/>
        <v>#DIV/0!</v>
      </c>
      <c r="AC401" s="22" t="e">
        <f t="shared" ca="1" si="154"/>
        <v>#DIV/0!</v>
      </c>
      <c r="AD401" s="22" t="e">
        <f t="shared" ca="1" si="155"/>
        <v>#DIV/0!</v>
      </c>
      <c r="AE401" s="88">
        <f t="shared" si="159"/>
        <v>377</v>
      </c>
      <c r="AF401" s="192">
        <f t="shared" si="156"/>
        <v>0</v>
      </c>
      <c r="AG401" s="22" t="e">
        <f t="shared" si="160"/>
        <v>#DIV/0!</v>
      </c>
      <c r="AH401" s="22" t="e">
        <f t="shared" si="161"/>
        <v>#DIV/0!</v>
      </c>
      <c r="AI401" s="22" t="e">
        <f t="shared" si="162"/>
        <v>#DIV/0!</v>
      </c>
      <c r="AJ401" s="22" t="e">
        <f t="shared" si="163"/>
        <v>#DIV/0!</v>
      </c>
      <c r="AK401" s="22" t="e">
        <f t="shared" si="164"/>
        <v>#DIV/0!</v>
      </c>
      <c r="AL401" s="22" t="e">
        <f t="shared" si="165"/>
        <v>#DIV/0!</v>
      </c>
      <c r="AM401" s="22" t="e">
        <f t="shared" si="166"/>
        <v>#DIV/0!</v>
      </c>
      <c r="AN401" s="22" t="e">
        <f t="shared" si="167"/>
        <v>#DIV/0!</v>
      </c>
      <c r="AO401" s="22" t="e">
        <f t="shared" si="168"/>
        <v>#DIV/0!</v>
      </c>
      <c r="AP401" s="22" t="e">
        <f t="shared" si="169"/>
        <v>#DIV/0!</v>
      </c>
    </row>
    <row r="402" spans="7:42" x14ac:dyDescent="0.25">
      <c r="G402" s="88">
        <f t="shared" si="157"/>
        <v>378</v>
      </c>
      <c r="H402" s="135"/>
      <c r="I402" s="10"/>
      <c r="J402" s="10"/>
      <c r="K402" s="10"/>
      <c r="L402" s="10"/>
      <c r="M402" s="29"/>
      <c r="N402" s="29"/>
      <c r="O402" s="29"/>
      <c r="P402" s="29"/>
      <c r="S402" s="88">
        <f t="shared" si="158"/>
        <v>378</v>
      </c>
      <c r="T402" s="192">
        <f t="shared" si="145"/>
        <v>0</v>
      </c>
      <c r="U402" s="22" t="e">
        <f t="shared" ca="1" si="146"/>
        <v>#DIV/0!</v>
      </c>
      <c r="V402" s="22" t="e">
        <f t="shared" ca="1" si="147"/>
        <v>#DIV/0!</v>
      </c>
      <c r="W402" s="22" t="e">
        <f t="shared" ca="1" si="148"/>
        <v>#DIV/0!</v>
      </c>
      <c r="X402" s="22" t="e">
        <f t="shared" ca="1" si="149"/>
        <v>#DIV/0!</v>
      </c>
      <c r="Y402" s="22" t="e">
        <f t="shared" ca="1" si="150"/>
        <v>#DIV/0!</v>
      </c>
      <c r="Z402" s="22" t="e">
        <f t="shared" ca="1" si="151"/>
        <v>#DIV/0!</v>
      </c>
      <c r="AA402" s="22" t="e">
        <f t="shared" ca="1" si="152"/>
        <v>#DIV/0!</v>
      </c>
      <c r="AB402" s="22" t="e">
        <f t="shared" ca="1" si="153"/>
        <v>#DIV/0!</v>
      </c>
      <c r="AC402" s="22" t="e">
        <f t="shared" ca="1" si="154"/>
        <v>#DIV/0!</v>
      </c>
      <c r="AD402" s="22" t="e">
        <f t="shared" ca="1" si="155"/>
        <v>#DIV/0!</v>
      </c>
      <c r="AE402" s="88">
        <f t="shared" si="159"/>
        <v>378</v>
      </c>
      <c r="AF402" s="192">
        <f t="shared" si="156"/>
        <v>0</v>
      </c>
      <c r="AG402" s="22" t="e">
        <f t="shared" si="160"/>
        <v>#DIV/0!</v>
      </c>
      <c r="AH402" s="22" t="e">
        <f t="shared" si="161"/>
        <v>#DIV/0!</v>
      </c>
      <c r="AI402" s="22" t="e">
        <f t="shared" si="162"/>
        <v>#DIV/0!</v>
      </c>
      <c r="AJ402" s="22" t="e">
        <f t="shared" si="163"/>
        <v>#DIV/0!</v>
      </c>
      <c r="AK402" s="22" t="e">
        <f t="shared" si="164"/>
        <v>#DIV/0!</v>
      </c>
      <c r="AL402" s="22" t="e">
        <f t="shared" si="165"/>
        <v>#DIV/0!</v>
      </c>
      <c r="AM402" s="22" t="e">
        <f t="shared" si="166"/>
        <v>#DIV/0!</v>
      </c>
      <c r="AN402" s="22" t="e">
        <f t="shared" si="167"/>
        <v>#DIV/0!</v>
      </c>
      <c r="AO402" s="22" t="e">
        <f t="shared" si="168"/>
        <v>#DIV/0!</v>
      </c>
      <c r="AP402" s="22" t="e">
        <f t="shared" si="169"/>
        <v>#DIV/0!</v>
      </c>
    </row>
    <row r="403" spans="7:42" x14ac:dyDescent="0.25">
      <c r="G403" s="88">
        <f t="shared" si="157"/>
        <v>379</v>
      </c>
      <c r="H403" s="135"/>
      <c r="I403" s="10"/>
      <c r="J403" s="10"/>
      <c r="K403" s="10"/>
      <c r="L403" s="10"/>
      <c r="M403" s="29"/>
      <c r="N403" s="29"/>
      <c r="O403" s="29"/>
      <c r="P403" s="29"/>
      <c r="S403" s="88">
        <f t="shared" si="158"/>
        <v>379</v>
      </c>
      <c r="T403" s="192">
        <f t="shared" si="145"/>
        <v>0</v>
      </c>
      <c r="U403" s="22" t="e">
        <f t="shared" ca="1" si="146"/>
        <v>#DIV/0!</v>
      </c>
      <c r="V403" s="22" t="e">
        <f t="shared" ca="1" si="147"/>
        <v>#DIV/0!</v>
      </c>
      <c r="W403" s="22" t="e">
        <f t="shared" ca="1" si="148"/>
        <v>#DIV/0!</v>
      </c>
      <c r="X403" s="22" t="e">
        <f t="shared" ca="1" si="149"/>
        <v>#DIV/0!</v>
      </c>
      <c r="Y403" s="22" t="e">
        <f t="shared" ca="1" si="150"/>
        <v>#DIV/0!</v>
      </c>
      <c r="Z403" s="22" t="e">
        <f t="shared" ca="1" si="151"/>
        <v>#DIV/0!</v>
      </c>
      <c r="AA403" s="22" t="e">
        <f t="shared" ca="1" si="152"/>
        <v>#DIV/0!</v>
      </c>
      <c r="AB403" s="22" t="e">
        <f t="shared" ca="1" si="153"/>
        <v>#DIV/0!</v>
      </c>
      <c r="AC403" s="22" t="e">
        <f t="shared" ca="1" si="154"/>
        <v>#DIV/0!</v>
      </c>
      <c r="AD403" s="22" t="e">
        <f t="shared" ca="1" si="155"/>
        <v>#DIV/0!</v>
      </c>
      <c r="AE403" s="88">
        <f t="shared" si="159"/>
        <v>379</v>
      </c>
      <c r="AF403" s="192">
        <f t="shared" si="156"/>
        <v>0</v>
      </c>
      <c r="AG403" s="22" t="e">
        <f t="shared" si="160"/>
        <v>#DIV/0!</v>
      </c>
      <c r="AH403" s="22" t="e">
        <f t="shared" si="161"/>
        <v>#DIV/0!</v>
      </c>
      <c r="AI403" s="22" t="e">
        <f t="shared" si="162"/>
        <v>#DIV/0!</v>
      </c>
      <c r="AJ403" s="22" t="e">
        <f t="shared" si="163"/>
        <v>#DIV/0!</v>
      </c>
      <c r="AK403" s="22" t="e">
        <f t="shared" si="164"/>
        <v>#DIV/0!</v>
      </c>
      <c r="AL403" s="22" t="e">
        <f t="shared" si="165"/>
        <v>#DIV/0!</v>
      </c>
      <c r="AM403" s="22" t="e">
        <f t="shared" si="166"/>
        <v>#DIV/0!</v>
      </c>
      <c r="AN403" s="22" t="e">
        <f t="shared" si="167"/>
        <v>#DIV/0!</v>
      </c>
      <c r="AO403" s="22" t="e">
        <f t="shared" si="168"/>
        <v>#DIV/0!</v>
      </c>
      <c r="AP403" s="22" t="e">
        <f t="shared" si="169"/>
        <v>#DIV/0!</v>
      </c>
    </row>
    <row r="404" spans="7:42" x14ac:dyDescent="0.25">
      <c r="G404" s="88">
        <f t="shared" si="157"/>
        <v>380</v>
      </c>
      <c r="H404" s="135"/>
      <c r="I404" s="10"/>
      <c r="J404" s="10"/>
      <c r="K404" s="10"/>
      <c r="L404" s="10"/>
      <c r="M404" s="29"/>
      <c r="N404" s="29"/>
      <c r="O404" s="29"/>
      <c r="P404" s="29"/>
      <c r="S404" s="88">
        <f t="shared" si="158"/>
        <v>380</v>
      </c>
      <c r="T404" s="192">
        <f t="shared" si="145"/>
        <v>0</v>
      </c>
      <c r="U404" s="22" t="e">
        <f t="shared" ca="1" si="146"/>
        <v>#DIV/0!</v>
      </c>
      <c r="V404" s="22" t="e">
        <f t="shared" ca="1" si="147"/>
        <v>#DIV/0!</v>
      </c>
      <c r="W404" s="22" t="e">
        <f t="shared" ca="1" si="148"/>
        <v>#DIV/0!</v>
      </c>
      <c r="X404" s="22" t="e">
        <f t="shared" ca="1" si="149"/>
        <v>#DIV/0!</v>
      </c>
      <c r="Y404" s="22" t="e">
        <f t="shared" ca="1" si="150"/>
        <v>#DIV/0!</v>
      </c>
      <c r="Z404" s="22" t="e">
        <f t="shared" ca="1" si="151"/>
        <v>#DIV/0!</v>
      </c>
      <c r="AA404" s="22" t="e">
        <f t="shared" ca="1" si="152"/>
        <v>#DIV/0!</v>
      </c>
      <c r="AB404" s="22" t="e">
        <f t="shared" ca="1" si="153"/>
        <v>#DIV/0!</v>
      </c>
      <c r="AC404" s="22" t="e">
        <f t="shared" ca="1" si="154"/>
        <v>#DIV/0!</v>
      </c>
      <c r="AD404" s="22" t="e">
        <f t="shared" ca="1" si="155"/>
        <v>#DIV/0!</v>
      </c>
      <c r="AE404" s="88">
        <f t="shared" si="159"/>
        <v>380</v>
      </c>
      <c r="AF404" s="192">
        <f t="shared" si="156"/>
        <v>0</v>
      </c>
      <c r="AG404" s="22" t="e">
        <f t="shared" si="160"/>
        <v>#DIV/0!</v>
      </c>
      <c r="AH404" s="22" t="e">
        <f t="shared" si="161"/>
        <v>#DIV/0!</v>
      </c>
      <c r="AI404" s="22" t="e">
        <f t="shared" si="162"/>
        <v>#DIV/0!</v>
      </c>
      <c r="AJ404" s="22" t="e">
        <f t="shared" si="163"/>
        <v>#DIV/0!</v>
      </c>
      <c r="AK404" s="22" t="e">
        <f t="shared" si="164"/>
        <v>#DIV/0!</v>
      </c>
      <c r="AL404" s="22" t="e">
        <f t="shared" si="165"/>
        <v>#DIV/0!</v>
      </c>
      <c r="AM404" s="22" t="e">
        <f t="shared" si="166"/>
        <v>#DIV/0!</v>
      </c>
      <c r="AN404" s="22" t="e">
        <f t="shared" si="167"/>
        <v>#DIV/0!</v>
      </c>
      <c r="AO404" s="22" t="e">
        <f t="shared" si="168"/>
        <v>#DIV/0!</v>
      </c>
      <c r="AP404" s="22" t="e">
        <f t="shared" si="169"/>
        <v>#DIV/0!</v>
      </c>
    </row>
    <row r="405" spans="7:42" x14ac:dyDescent="0.25">
      <c r="G405" s="88">
        <f t="shared" si="157"/>
        <v>381</v>
      </c>
      <c r="H405" s="135"/>
      <c r="I405" s="10"/>
      <c r="J405" s="10"/>
      <c r="K405" s="10"/>
      <c r="L405" s="10"/>
      <c r="M405" s="29"/>
      <c r="N405" s="29"/>
      <c r="O405" s="29"/>
      <c r="P405" s="29"/>
      <c r="S405" s="88">
        <f t="shared" si="158"/>
        <v>381</v>
      </c>
      <c r="T405" s="192">
        <f t="shared" si="145"/>
        <v>0</v>
      </c>
      <c r="U405" s="22" t="e">
        <f t="shared" ca="1" si="146"/>
        <v>#DIV/0!</v>
      </c>
      <c r="V405" s="22" t="e">
        <f t="shared" ca="1" si="147"/>
        <v>#DIV/0!</v>
      </c>
      <c r="W405" s="22" t="e">
        <f t="shared" ca="1" si="148"/>
        <v>#DIV/0!</v>
      </c>
      <c r="X405" s="22" t="e">
        <f t="shared" ca="1" si="149"/>
        <v>#DIV/0!</v>
      </c>
      <c r="Y405" s="22" t="e">
        <f t="shared" ca="1" si="150"/>
        <v>#DIV/0!</v>
      </c>
      <c r="Z405" s="22" t="e">
        <f t="shared" ca="1" si="151"/>
        <v>#DIV/0!</v>
      </c>
      <c r="AA405" s="22" t="e">
        <f t="shared" ca="1" si="152"/>
        <v>#DIV/0!</v>
      </c>
      <c r="AB405" s="22" t="e">
        <f t="shared" ca="1" si="153"/>
        <v>#DIV/0!</v>
      </c>
      <c r="AC405" s="22" t="e">
        <f t="shared" ca="1" si="154"/>
        <v>#DIV/0!</v>
      </c>
      <c r="AD405" s="22" t="e">
        <f t="shared" ca="1" si="155"/>
        <v>#DIV/0!</v>
      </c>
      <c r="AE405" s="88">
        <f t="shared" si="159"/>
        <v>381</v>
      </c>
      <c r="AF405" s="192">
        <f t="shared" si="156"/>
        <v>0</v>
      </c>
      <c r="AG405" s="22" t="e">
        <f t="shared" si="160"/>
        <v>#DIV/0!</v>
      </c>
      <c r="AH405" s="22" t="e">
        <f t="shared" si="161"/>
        <v>#DIV/0!</v>
      </c>
      <c r="AI405" s="22" t="e">
        <f t="shared" si="162"/>
        <v>#DIV/0!</v>
      </c>
      <c r="AJ405" s="22" t="e">
        <f t="shared" si="163"/>
        <v>#DIV/0!</v>
      </c>
      <c r="AK405" s="22" t="e">
        <f t="shared" si="164"/>
        <v>#DIV/0!</v>
      </c>
      <c r="AL405" s="22" t="e">
        <f t="shared" si="165"/>
        <v>#DIV/0!</v>
      </c>
      <c r="AM405" s="22" t="e">
        <f t="shared" si="166"/>
        <v>#DIV/0!</v>
      </c>
      <c r="AN405" s="22" t="e">
        <f t="shared" si="167"/>
        <v>#DIV/0!</v>
      </c>
      <c r="AO405" s="22" t="e">
        <f t="shared" si="168"/>
        <v>#DIV/0!</v>
      </c>
      <c r="AP405" s="22" t="e">
        <f t="shared" si="169"/>
        <v>#DIV/0!</v>
      </c>
    </row>
    <row r="406" spans="7:42" x14ac:dyDescent="0.25">
      <c r="G406" s="88">
        <f t="shared" si="157"/>
        <v>382</v>
      </c>
      <c r="H406" s="135"/>
      <c r="I406" s="10"/>
      <c r="J406" s="10"/>
      <c r="K406" s="10"/>
      <c r="L406" s="10"/>
      <c r="M406" s="29"/>
      <c r="N406" s="29"/>
      <c r="O406" s="29"/>
      <c r="P406" s="29"/>
      <c r="S406" s="88">
        <f t="shared" si="158"/>
        <v>382</v>
      </c>
      <c r="T406" s="192">
        <f t="shared" si="145"/>
        <v>0</v>
      </c>
      <c r="U406" s="22" t="e">
        <f t="shared" ca="1" si="146"/>
        <v>#DIV/0!</v>
      </c>
      <c r="V406" s="22" t="e">
        <f t="shared" ca="1" si="147"/>
        <v>#DIV/0!</v>
      </c>
      <c r="W406" s="22" t="e">
        <f t="shared" ca="1" si="148"/>
        <v>#DIV/0!</v>
      </c>
      <c r="X406" s="22" t="e">
        <f t="shared" ca="1" si="149"/>
        <v>#DIV/0!</v>
      </c>
      <c r="Y406" s="22" t="e">
        <f t="shared" ca="1" si="150"/>
        <v>#DIV/0!</v>
      </c>
      <c r="Z406" s="22" t="e">
        <f t="shared" ca="1" si="151"/>
        <v>#DIV/0!</v>
      </c>
      <c r="AA406" s="22" t="e">
        <f t="shared" ca="1" si="152"/>
        <v>#DIV/0!</v>
      </c>
      <c r="AB406" s="22" t="e">
        <f t="shared" ca="1" si="153"/>
        <v>#DIV/0!</v>
      </c>
      <c r="AC406" s="22" t="e">
        <f t="shared" ca="1" si="154"/>
        <v>#DIV/0!</v>
      </c>
      <c r="AD406" s="22" t="e">
        <f t="shared" ca="1" si="155"/>
        <v>#DIV/0!</v>
      </c>
      <c r="AE406" s="88">
        <f t="shared" si="159"/>
        <v>382</v>
      </c>
      <c r="AF406" s="192">
        <f t="shared" si="156"/>
        <v>0</v>
      </c>
      <c r="AG406" s="22" t="e">
        <f t="shared" si="160"/>
        <v>#DIV/0!</v>
      </c>
      <c r="AH406" s="22" t="e">
        <f t="shared" si="161"/>
        <v>#DIV/0!</v>
      </c>
      <c r="AI406" s="22" t="e">
        <f t="shared" si="162"/>
        <v>#DIV/0!</v>
      </c>
      <c r="AJ406" s="22" t="e">
        <f t="shared" si="163"/>
        <v>#DIV/0!</v>
      </c>
      <c r="AK406" s="22" t="e">
        <f t="shared" si="164"/>
        <v>#DIV/0!</v>
      </c>
      <c r="AL406" s="22" t="e">
        <f t="shared" si="165"/>
        <v>#DIV/0!</v>
      </c>
      <c r="AM406" s="22" t="e">
        <f t="shared" si="166"/>
        <v>#DIV/0!</v>
      </c>
      <c r="AN406" s="22" t="e">
        <f t="shared" si="167"/>
        <v>#DIV/0!</v>
      </c>
      <c r="AO406" s="22" t="e">
        <f t="shared" si="168"/>
        <v>#DIV/0!</v>
      </c>
      <c r="AP406" s="22" t="e">
        <f t="shared" si="169"/>
        <v>#DIV/0!</v>
      </c>
    </row>
    <row r="407" spans="7:42" x14ac:dyDescent="0.25">
      <c r="G407" s="88">
        <f t="shared" si="157"/>
        <v>383</v>
      </c>
      <c r="H407" s="135"/>
      <c r="I407" s="10"/>
      <c r="J407" s="10"/>
      <c r="K407" s="10"/>
      <c r="L407" s="10"/>
      <c r="M407" s="29"/>
      <c r="N407" s="29"/>
      <c r="O407" s="29"/>
      <c r="P407" s="29"/>
      <c r="S407" s="88">
        <f t="shared" si="158"/>
        <v>383</v>
      </c>
      <c r="T407" s="192">
        <f t="shared" si="145"/>
        <v>0</v>
      </c>
      <c r="U407" s="22" t="e">
        <f t="shared" ca="1" si="146"/>
        <v>#DIV/0!</v>
      </c>
      <c r="V407" s="22" t="e">
        <f t="shared" ca="1" si="147"/>
        <v>#DIV/0!</v>
      </c>
      <c r="W407" s="22" t="e">
        <f t="shared" ca="1" si="148"/>
        <v>#DIV/0!</v>
      </c>
      <c r="X407" s="22" t="e">
        <f t="shared" ca="1" si="149"/>
        <v>#DIV/0!</v>
      </c>
      <c r="Y407" s="22" t="e">
        <f t="shared" ca="1" si="150"/>
        <v>#DIV/0!</v>
      </c>
      <c r="Z407" s="22" t="e">
        <f t="shared" ca="1" si="151"/>
        <v>#DIV/0!</v>
      </c>
      <c r="AA407" s="22" t="e">
        <f t="shared" ca="1" si="152"/>
        <v>#DIV/0!</v>
      </c>
      <c r="AB407" s="22" t="e">
        <f t="shared" ca="1" si="153"/>
        <v>#DIV/0!</v>
      </c>
      <c r="AC407" s="22" t="e">
        <f t="shared" ca="1" si="154"/>
        <v>#DIV/0!</v>
      </c>
      <c r="AD407" s="22" t="e">
        <f t="shared" ca="1" si="155"/>
        <v>#DIV/0!</v>
      </c>
      <c r="AE407" s="88">
        <f t="shared" si="159"/>
        <v>383</v>
      </c>
      <c r="AF407" s="192">
        <f t="shared" si="156"/>
        <v>0</v>
      </c>
      <c r="AG407" s="22" t="e">
        <f t="shared" si="160"/>
        <v>#DIV/0!</v>
      </c>
      <c r="AH407" s="22" t="e">
        <f t="shared" si="161"/>
        <v>#DIV/0!</v>
      </c>
      <c r="AI407" s="22" t="e">
        <f t="shared" si="162"/>
        <v>#DIV/0!</v>
      </c>
      <c r="AJ407" s="22" t="e">
        <f t="shared" si="163"/>
        <v>#DIV/0!</v>
      </c>
      <c r="AK407" s="22" t="e">
        <f t="shared" si="164"/>
        <v>#DIV/0!</v>
      </c>
      <c r="AL407" s="22" t="e">
        <f t="shared" si="165"/>
        <v>#DIV/0!</v>
      </c>
      <c r="AM407" s="22" t="e">
        <f t="shared" si="166"/>
        <v>#DIV/0!</v>
      </c>
      <c r="AN407" s="22" t="e">
        <f t="shared" si="167"/>
        <v>#DIV/0!</v>
      </c>
      <c r="AO407" s="22" t="e">
        <f t="shared" si="168"/>
        <v>#DIV/0!</v>
      </c>
      <c r="AP407" s="22" t="e">
        <f t="shared" si="169"/>
        <v>#DIV/0!</v>
      </c>
    </row>
    <row r="408" spans="7:42" x14ac:dyDescent="0.25">
      <c r="G408" s="88">
        <f t="shared" si="157"/>
        <v>384</v>
      </c>
      <c r="H408" s="135"/>
      <c r="I408" s="10"/>
      <c r="J408" s="10"/>
      <c r="K408" s="10"/>
      <c r="L408" s="10"/>
      <c r="M408" s="29"/>
      <c r="N408" s="29"/>
      <c r="O408" s="29"/>
      <c r="P408" s="29"/>
      <c r="S408" s="88">
        <f t="shared" si="158"/>
        <v>384</v>
      </c>
      <c r="T408" s="192">
        <f t="shared" si="145"/>
        <v>0</v>
      </c>
      <c r="U408" s="22" t="e">
        <f t="shared" ca="1" si="146"/>
        <v>#DIV/0!</v>
      </c>
      <c r="V408" s="22" t="e">
        <f t="shared" ca="1" si="147"/>
        <v>#DIV/0!</v>
      </c>
      <c r="W408" s="22" t="e">
        <f t="shared" ca="1" si="148"/>
        <v>#DIV/0!</v>
      </c>
      <c r="X408" s="22" t="e">
        <f t="shared" ca="1" si="149"/>
        <v>#DIV/0!</v>
      </c>
      <c r="Y408" s="22" t="e">
        <f t="shared" ca="1" si="150"/>
        <v>#DIV/0!</v>
      </c>
      <c r="Z408" s="22" t="e">
        <f t="shared" ca="1" si="151"/>
        <v>#DIV/0!</v>
      </c>
      <c r="AA408" s="22" t="e">
        <f t="shared" ca="1" si="152"/>
        <v>#DIV/0!</v>
      </c>
      <c r="AB408" s="22" t="e">
        <f t="shared" ca="1" si="153"/>
        <v>#DIV/0!</v>
      </c>
      <c r="AC408" s="22" t="e">
        <f t="shared" ca="1" si="154"/>
        <v>#DIV/0!</v>
      </c>
      <c r="AD408" s="22" t="e">
        <f t="shared" ca="1" si="155"/>
        <v>#DIV/0!</v>
      </c>
      <c r="AE408" s="88">
        <f t="shared" si="159"/>
        <v>384</v>
      </c>
      <c r="AF408" s="192">
        <f t="shared" si="156"/>
        <v>0</v>
      </c>
      <c r="AG408" s="22" t="e">
        <f t="shared" si="160"/>
        <v>#DIV/0!</v>
      </c>
      <c r="AH408" s="22" t="e">
        <f t="shared" si="161"/>
        <v>#DIV/0!</v>
      </c>
      <c r="AI408" s="22" t="e">
        <f t="shared" si="162"/>
        <v>#DIV/0!</v>
      </c>
      <c r="AJ408" s="22" t="e">
        <f t="shared" si="163"/>
        <v>#DIV/0!</v>
      </c>
      <c r="AK408" s="22" t="e">
        <f t="shared" si="164"/>
        <v>#DIV/0!</v>
      </c>
      <c r="AL408" s="22" t="e">
        <f t="shared" si="165"/>
        <v>#DIV/0!</v>
      </c>
      <c r="AM408" s="22" t="e">
        <f t="shared" si="166"/>
        <v>#DIV/0!</v>
      </c>
      <c r="AN408" s="22" t="e">
        <f t="shared" si="167"/>
        <v>#DIV/0!</v>
      </c>
      <c r="AO408" s="22" t="e">
        <f t="shared" si="168"/>
        <v>#DIV/0!</v>
      </c>
      <c r="AP408" s="22" t="e">
        <f t="shared" si="169"/>
        <v>#DIV/0!</v>
      </c>
    </row>
    <row r="409" spans="7:42" x14ac:dyDescent="0.25">
      <c r="G409" s="88">
        <f t="shared" si="157"/>
        <v>385</v>
      </c>
      <c r="H409" s="135"/>
      <c r="I409" s="10"/>
      <c r="J409" s="10"/>
      <c r="K409" s="10"/>
      <c r="L409" s="10"/>
      <c r="M409" s="29"/>
      <c r="N409" s="29"/>
      <c r="O409" s="29"/>
      <c r="P409" s="29"/>
      <c r="S409" s="88">
        <f t="shared" si="158"/>
        <v>385</v>
      </c>
      <c r="T409" s="192">
        <f t="shared" ref="T409:T472" si="170">H409</f>
        <v>0</v>
      </c>
      <c r="U409" s="22" t="e">
        <f t="shared" ref="U409:U472" ca="1" si="171">IF($T$25:$T$568=gr_1,I$12,IF($T$25:$T$568=gr_2,I$13,IF($T$25:$T$568=gr_3,I$14,IF($T$25:$T$568=gr_4,I$15, IF($T$25:$T$568=gr_5,I$16)))))</f>
        <v>#DIV/0!</v>
      </c>
      <c r="V409" s="22" t="e">
        <f t="shared" ref="V409:V472" ca="1" si="172">IF($T$25:$T$568=gr_1,J$12,IF($T$25:$T$568=gr_2,J$13,IF($T$25:$T$568=gr_3,J$14,IF($T$25:$T$568=gr_4,J$15, IF($T$25:$T$568=gr_5,J$16)))))</f>
        <v>#DIV/0!</v>
      </c>
      <c r="W409" s="22" t="e">
        <f t="shared" ref="W409:W472" ca="1" si="173">IF($T$25:$T$568=gr_1,K$12,IF($T$25:$T$568=gr_2,K$13,IF($T$25:$T$568=gr_3,K$14,IF($T$25:$T$568=gr_4,K$15, IF($T$25:$T$568=gr_5,K$16)))))</f>
        <v>#DIV/0!</v>
      </c>
      <c r="X409" s="22" t="e">
        <f t="shared" ref="X409:X472" ca="1" si="174">IF($T$25:$T$568=gr_1,L$12,IF($T$25:$T$568=gr_2,L$13,IF($T$25:$T$568=gr_3,L$14,IF($T$25:$T$568=gr_4,L$15, IF($T$25:$T$568=gr_5,L$16)))))</f>
        <v>#DIV/0!</v>
      </c>
      <c r="Y409" s="22" t="e">
        <f t="shared" ref="Y409:Y472" ca="1" si="175">IF($T$25:$T$568=gr_1,M$12,IF($T$25:$T$568=gr_2,M$13,IF($T$25:$T$568=gr_3,M$14,IF($T$25:$T$568=gr_4,M$15, IF($T$25:$T$568=gr_5,M$16)))))</f>
        <v>#DIV/0!</v>
      </c>
      <c r="Z409" s="22" t="e">
        <f t="shared" ref="Z409:Z472" ca="1" si="176">IF($T$25:$T$568=gr_1,N$12,IF($T$25:$T$568=gr_2,N$13,IF($T$25:$T$568=gr_3,N$14,IF($T$25:$T$568=gr_4,N$15, IF($T$25:$T$568=gr_5,N$16)))))</f>
        <v>#DIV/0!</v>
      </c>
      <c r="AA409" s="22" t="e">
        <f t="shared" ref="AA409:AA472" ca="1" si="177">IF($T$25:$T$568=gr_1,O$12,IF($T$25:$T$568=gr_2,O$13,IF($T$25:$T$568=gr_3,O$14,IF($T$25:$T$568=gr_4,O$15, IF($T$25:$T$568=gr_5,O$16)))))</f>
        <v>#DIV/0!</v>
      </c>
      <c r="AB409" s="22" t="e">
        <f t="shared" ref="AB409:AB472" ca="1" si="178">IF($T$25:$T$568=gr_1,P$12,IF($T$25:$T$568=gr_2,P$13,IF($T$25:$T$568=gr_3,P$14,IF($T$25:$T$568=gr_4,P$15, IF($T$25:$T$568=gr_5,P$16)))))</f>
        <v>#DIV/0!</v>
      </c>
      <c r="AC409" s="22" t="e">
        <f t="shared" ref="AC409:AC472" ca="1" si="179">IF($T$25:$T$568=gr_1,Q$12,IF($T$25:$T$568=gr_2,Q$13,IF($T$25:$T$568=gr_3,Q$14,IF($T$25:$T$568=gr_4,Q$15, IF($T$25:$T$568=gr_5,Q$16)))))</f>
        <v>#DIV/0!</v>
      </c>
      <c r="AD409" s="22" t="e">
        <f t="shared" ref="AD409:AD472" ca="1" si="180">IF($T$25:$T$568=gr_1,R$12,IF($T$25:$T$568=gr_2,R$13,IF($T$25:$T$568=gr_3,R$14,IF($T$25:$T$568=gr_4,R$15, IF($T$25:$T$568=gr_5,R$16)))))</f>
        <v>#DIV/0!</v>
      </c>
      <c r="AE409" s="88">
        <f t="shared" si="159"/>
        <v>385</v>
      </c>
      <c r="AF409" s="192">
        <f t="shared" ref="AF409:AF472" si="181">H409</f>
        <v>0</v>
      </c>
      <c r="AG409" s="22" t="e">
        <f t="shared" si="160"/>
        <v>#DIV/0!</v>
      </c>
      <c r="AH409" s="22" t="e">
        <f t="shared" si="161"/>
        <v>#DIV/0!</v>
      </c>
      <c r="AI409" s="22" t="e">
        <f t="shared" si="162"/>
        <v>#DIV/0!</v>
      </c>
      <c r="AJ409" s="22" t="e">
        <f t="shared" si="163"/>
        <v>#DIV/0!</v>
      </c>
      <c r="AK409" s="22" t="e">
        <f t="shared" si="164"/>
        <v>#DIV/0!</v>
      </c>
      <c r="AL409" s="22" t="e">
        <f t="shared" si="165"/>
        <v>#DIV/0!</v>
      </c>
      <c r="AM409" s="22" t="e">
        <f t="shared" si="166"/>
        <v>#DIV/0!</v>
      </c>
      <c r="AN409" s="22" t="e">
        <f t="shared" si="167"/>
        <v>#DIV/0!</v>
      </c>
      <c r="AO409" s="22" t="e">
        <f t="shared" si="168"/>
        <v>#DIV/0!</v>
      </c>
      <c r="AP409" s="22" t="e">
        <f t="shared" si="169"/>
        <v>#DIV/0!</v>
      </c>
    </row>
    <row r="410" spans="7:42" x14ac:dyDescent="0.25">
      <c r="G410" s="88">
        <f t="shared" ref="G410:G473" si="182">G409+1</f>
        <v>386</v>
      </c>
      <c r="H410" s="137"/>
      <c r="I410" s="29"/>
      <c r="J410" s="29"/>
      <c r="K410" s="29"/>
      <c r="L410" s="29"/>
      <c r="M410" s="29"/>
      <c r="N410" s="29"/>
      <c r="O410" s="29"/>
      <c r="P410" s="29"/>
      <c r="S410" s="88">
        <f t="shared" ref="S410:S473" si="183">S409+1</f>
        <v>386</v>
      </c>
      <c r="T410" s="192">
        <f t="shared" si="170"/>
        <v>0</v>
      </c>
      <c r="U410" s="22" t="e">
        <f t="shared" ca="1" si="171"/>
        <v>#DIV/0!</v>
      </c>
      <c r="V410" s="22" t="e">
        <f t="shared" ca="1" si="172"/>
        <v>#DIV/0!</v>
      </c>
      <c r="W410" s="22" t="e">
        <f t="shared" ca="1" si="173"/>
        <v>#DIV/0!</v>
      </c>
      <c r="X410" s="22" t="e">
        <f t="shared" ca="1" si="174"/>
        <v>#DIV/0!</v>
      </c>
      <c r="Y410" s="22" t="e">
        <f t="shared" ca="1" si="175"/>
        <v>#DIV/0!</v>
      </c>
      <c r="Z410" s="22" t="e">
        <f t="shared" ca="1" si="176"/>
        <v>#DIV/0!</v>
      </c>
      <c r="AA410" s="22" t="e">
        <f t="shared" ca="1" si="177"/>
        <v>#DIV/0!</v>
      </c>
      <c r="AB410" s="22" t="e">
        <f t="shared" ca="1" si="178"/>
        <v>#DIV/0!</v>
      </c>
      <c r="AC410" s="22" t="e">
        <f t="shared" ca="1" si="179"/>
        <v>#DIV/0!</v>
      </c>
      <c r="AD410" s="22" t="e">
        <f t="shared" ca="1" si="180"/>
        <v>#DIV/0!</v>
      </c>
      <c r="AE410" s="88">
        <f t="shared" ref="AE410:AE473" si="184">AE409+1</f>
        <v>386</v>
      </c>
      <c r="AF410" s="192">
        <f t="shared" si="181"/>
        <v>0</v>
      </c>
      <c r="AG410" s="22" t="e">
        <f t="shared" ref="AG410:AG473" si="185">(I410-I$4)/I$7</f>
        <v>#DIV/0!</v>
      </c>
      <c r="AH410" s="22" t="e">
        <f t="shared" ref="AH410:AH473" si="186">(J410-J$4)/J$7</f>
        <v>#DIV/0!</v>
      </c>
      <c r="AI410" s="22" t="e">
        <f t="shared" ref="AI410:AI473" si="187">(K410-K$4)/K$7</f>
        <v>#DIV/0!</v>
      </c>
      <c r="AJ410" s="22" t="e">
        <f t="shared" ref="AJ410:AJ473" si="188">(L410-L$4)/L$7</f>
        <v>#DIV/0!</v>
      </c>
      <c r="AK410" s="22" t="e">
        <f t="shared" ref="AK410:AK473" si="189">(M410-M$4)/M$7</f>
        <v>#DIV/0!</v>
      </c>
      <c r="AL410" s="22" t="e">
        <f t="shared" ref="AL410:AL473" si="190">(N410-N$4)/N$7</f>
        <v>#DIV/0!</v>
      </c>
      <c r="AM410" s="22" t="e">
        <f t="shared" ref="AM410:AM473" si="191">(O410-O$4)/O$7</f>
        <v>#DIV/0!</v>
      </c>
      <c r="AN410" s="22" t="e">
        <f t="shared" ref="AN410:AN473" si="192">(P410-P$4)/P$7</f>
        <v>#DIV/0!</v>
      </c>
      <c r="AO410" s="22" t="e">
        <f t="shared" ref="AO410:AO473" si="193">(Q410-Q$4)/Q$7</f>
        <v>#DIV/0!</v>
      </c>
      <c r="AP410" s="22" t="e">
        <f t="shared" ref="AP410:AP473" si="194">(R410-R$4)/R$7</f>
        <v>#DIV/0!</v>
      </c>
    </row>
    <row r="411" spans="7:42" x14ac:dyDescent="0.25">
      <c r="G411" s="88">
        <f t="shared" si="182"/>
        <v>387</v>
      </c>
      <c r="H411" s="26"/>
      <c r="I411" s="29"/>
      <c r="J411" s="29"/>
      <c r="K411" s="29"/>
      <c r="L411" s="29"/>
      <c r="M411" s="29"/>
      <c r="N411" s="29"/>
      <c r="O411" s="29"/>
      <c r="P411" s="29"/>
      <c r="S411" s="88">
        <f t="shared" si="183"/>
        <v>387</v>
      </c>
      <c r="T411" s="192">
        <f t="shared" si="170"/>
        <v>0</v>
      </c>
      <c r="U411" s="22" t="e">
        <f t="shared" ca="1" si="171"/>
        <v>#DIV/0!</v>
      </c>
      <c r="V411" s="22" t="e">
        <f t="shared" ca="1" si="172"/>
        <v>#DIV/0!</v>
      </c>
      <c r="W411" s="22" t="e">
        <f t="shared" ca="1" si="173"/>
        <v>#DIV/0!</v>
      </c>
      <c r="X411" s="22" t="e">
        <f t="shared" ca="1" si="174"/>
        <v>#DIV/0!</v>
      </c>
      <c r="Y411" s="22" t="e">
        <f t="shared" ca="1" si="175"/>
        <v>#DIV/0!</v>
      </c>
      <c r="Z411" s="22" t="e">
        <f t="shared" ca="1" si="176"/>
        <v>#DIV/0!</v>
      </c>
      <c r="AA411" s="22" t="e">
        <f t="shared" ca="1" si="177"/>
        <v>#DIV/0!</v>
      </c>
      <c r="AB411" s="22" t="e">
        <f t="shared" ca="1" si="178"/>
        <v>#DIV/0!</v>
      </c>
      <c r="AC411" s="22" t="e">
        <f t="shared" ca="1" si="179"/>
        <v>#DIV/0!</v>
      </c>
      <c r="AD411" s="22" t="e">
        <f t="shared" ca="1" si="180"/>
        <v>#DIV/0!</v>
      </c>
      <c r="AE411" s="88">
        <f t="shared" si="184"/>
        <v>387</v>
      </c>
      <c r="AF411" s="192">
        <f t="shared" si="181"/>
        <v>0</v>
      </c>
      <c r="AG411" s="22" t="e">
        <f t="shared" si="185"/>
        <v>#DIV/0!</v>
      </c>
      <c r="AH411" s="22" t="e">
        <f t="shared" si="186"/>
        <v>#DIV/0!</v>
      </c>
      <c r="AI411" s="22" t="e">
        <f t="shared" si="187"/>
        <v>#DIV/0!</v>
      </c>
      <c r="AJ411" s="22" t="e">
        <f t="shared" si="188"/>
        <v>#DIV/0!</v>
      </c>
      <c r="AK411" s="22" t="e">
        <f t="shared" si="189"/>
        <v>#DIV/0!</v>
      </c>
      <c r="AL411" s="22" t="e">
        <f t="shared" si="190"/>
        <v>#DIV/0!</v>
      </c>
      <c r="AM411" s="22" t="e">
        <f t="shared" si="191"/>
        <v>#DIV/0!</v>
      </c>
      <c r="AN411" s="22" t="e">
        <f t="shared" si="192"/>
        <v>#DIV/0!</v>
      </c>
      <c r="AO411" s="22" t="e">
        <f t="shared" si="193"/>
        <v>#DIV/0!</v>
      </c>
      <c r="AP411" s="22" t="e">
        <f t="shared" si="194"/>
        <v>#DIV/0!</v>
      </c>
    </row>
    <row r="412" spans="7:42" x14ac:dyDescent="0.25">
      <c r="G412" s="88">
        <f t="shared" si="182"/>
        <v>388</v>
      </c>
      <c r="H412" s="26"/>
      <c r="I412" s="29"/>
      <c r="J412" s="29"/>
      <c r="K412" s="29"/>
      <c r="L412" s="29"/>
      <c r="M412" s="29"/>
      <c r="N412" s="29"/>
      <c r="O412" s="29"/>
      <c r="P412" s="29"/>
      <c r="S412" s="88">
        <f t="shared" si="183"/>
        <v>388</v>
      </c>
      <c r="T412" s="192">
        <f t="shared" si="170"/>
        <v>0</v>
      </c>
      <c r="U412" s="22" t="e">
        <f t="shared" ca="1" si="171"/>
        <v>#DIV/0!</v>
      </c>
      <c r="V412" s="22" t="e">
        <f t="shared" ca="1" si="172"/>
        <v>#DIV/0!</v>
      </c>
      <c r="W412" s="22" t="e">
        <f t="shared" ca="1" si="173"/>
        <v>#DIV/0!</v>
      </c>
      <c r="X412" s="22" t="e">
        <f t="shared" ca="1" si="174"/>
        <v>#DIV/0!</v>
      </c>
      <c r="Y412" s="22" t="e">
        <f t="shared" ca="1" si="175"/>
        <v>#DIV/0!</v>
      </c>
      <c r="Z412" s="22" t="e">
        <f t="shared" ca="1" si="176"/>
        <v>#DIV/0!</v>
      </c>
      <c r="AA412" s="22" t="e">
        <f t="shared" ca="1" si="177"/>
        <v>#DIV/0!</v>
      </c>
      <c r="AB412" s="22" t="e">
        <f t="shared" ca="1" si="178"/>
        <v>#DIV/0!</v>
      </c>
      <c r="AC412" s="22" t="e">
        <f t="shared" ca="1" si="179"/>
        <v>#DIV/0!</v>
      </c>
      <c r="AD412" s="22" t="e">
        <f t="shared" ca="1" si="180"/>
        <v>#DIV/0!</v>
      </c>
      <c r="AE412" s="88">
        <f t="shared" si="184"/>
        <v>388</v>
      </c>
      <c r="AF412" s="192">
        <f t="shared" si="181"/>
        <v>0</v>
      </c>
      <c r="AG412" s="22" t="e">
        <f t="shared" si="185"/>
        <v>#DIV/0!</v>
      </c>
      <c r="AH412" s="22" t="e">
        <f t="shared" si="186"/>
        <v>#DIV/0!</v>
      </c>
      <c r="AI412" s="22" t="e">
        <f t="shared" si="187"/>
        <v>#DIV/0!</v>
      </c>
      <c r="AJ412" s="22" t="e">
        <f t="shared" si="188"/>
        <v>#DIV/0!</v>
      </c>
      <c r="AK412" s="22" t="e">
        <f t="shared" si="189"/>
        <v>#DIV/0!</v>
      </c>
      <c r="AL412" s="22" t="e">
        <f t="shared" si="190"/>
        <v>#DIV/0!</v>
      </c>
      <c r="AM412" s="22" t="e">
        <f t="shared" si="191"/>
        <v>#DIV/0!</v>
      </c>
      <c r="AN412" s="22" t="e">
        <f t="shared" si="192"/>
        <v>#DIV/0!</v>
      </c>
      <c r="AO412" s="22" t="e">
        <f t="shared" si="193"/>
        <v>#DIV/0!</v>
      </c>
      <c r="AP412" s="22" t="e">
        <f t="shared" si="194"/>
        <v>#DIV/0!</v>
      </c>
    </row>
    <row r="413" spans="7:42" x14ac:dyDescent="0.25">
      <c r="G413" s="88">
        <f t="shared" si="182"/>
        <v>389</v>
      </c>
      <c r="H413" s="26"/>
      <c r="I413" s="29"/>
      <c r="J413" s="29"/>
      <c r="K413" s="29"/>
      <c r="L413" s="29"/>
      <c r="M413" s="29"/>
      <c r="N413" s="29"/>
      <c r="O413" s="29"/>
      <c r="P413" s="29"/>
      <c r="S413" s="88">
        <f t="shared" si="183"/>
        <v>389</v>
      </c>
      <c r="T413" s="192">
        <f t="shared" si="170"/>
        <v>0</v>
      </c>
      <c r="U413" s="22" t="e">
        <f t="shared" ca="1" si="171"/>
        <v>#DIV/0!</v>
      </c>
      <c r="V413" s="22" t="e">
        <f t="shared" ca="1" si="172"/>
        <v>#DIV/0!</v>
      </c>
      <c r="W413" s="22" t="e">
        <f t="shared" ca="1" si="173"/>
        <v>#DIV/0!</v>
      </c>
      <c r="X413" s="22" t="e">
        <f t="shared" ca="1" si="174"/>
        <v>#DIV/0!</v>
      </c>
      <c r="Y413" s="22" t="e">
        <f t="shared" ca="1" si="175"/>
        <v>#DIV/0!</v>
      </c>
      <c r="Z413" s="22" t="e">
        <f t="shared" ca="1" si="176"/>
        <v>#DIV/0!</v>
      </c>
      <c r="AA413" s="22" t="e">
        <f t="shared" ca="1" si="177"/>
        <v>#DIV/0!</v>
      </c>
      <c r="AB413" s="22" t="e">
        <f t="shared" ca="1" si="178"/>
        <v>#DIV/0!</v>
      </c>
      <c r="AC413" s="22" t="e">
        <f t="shared" ca="1" si="179"/>
        <v>#DIV/0!</v>
      </c>
      <c r="AD413" s="22" t="e">
        <f t="shared" ca="1" si="180"/>
        <v>#DIV/0!</v>
      </c>
      <c r="AE413" s="88">
        <f t="shared" si="184"/>
        <v>389</v>
      </c>
      <c r="AF413" s="192">
        <f t="shared" si="181"/>
        <v>0</v>
      </c>
      <c r="AG413" s="22" t="e">
        <f t="shared" si="185"/>
        <v>#DIV/0!</v>
      </c>
      <c r="AH413" s="22" t="e">
        <f t="shared" si="186"/>
        <v>#DIV/0!</v>
      </c>
      <c r="AI413" s="22" t="e">
        <f t="shared" si="187"/>
        <v>#DIV/0!</v>
      </c>
      <c r="AJ413" s="22" t="e">
        <f t="shared" si="188"/>
        <v>#DIV/0!</v>
      </c>
      <c r="AK413" s="22" t="e">
        <f t="shared" si="189"/>
        <v>#DIV/0!</v>
      </c>
      <c r="AL413" s="22" t="e">
        <f t="shared" si="190"/>
        <v>#DIV/0!</v>
      </c>
      <c r="AM413" s="22" t="e">
        <f t="shared" si="191"/>
        <v>#DIV/0!</v>
      </c>
      <c r="AN413" s="22" t="e">
        <f t="shared" si="192"/>
        <v>#DIV/0!</v>
      </c>
      <c r="AO413" s="22" t="e">
        <f t="shared" si="193"/>
        <v>#DIV/0!</v>
      </c>
      <c r="AP413" s="22" t="e">
        <f t="shared" si="194"/>
        <v>#DIV/0!</v>
      </c>
    </row>
    <row r="414" spans="7:42" x14ac:dyDescent="0.25">
      <c r="G414" s="88">
        <f t="shared" si="182"/>
        <v>390</v>
      </c>
      <c r="H414" s="26"/>
      <c r="I414" s="29"/>
      <c r="J414" s="29"/>
      <c r="K414" s="29"/>
      <c r="L414" s="29"/>
      <c r="M414" s="29"/>
      <c r="N414" s="29"/>
      <c r="O414" s="29"/>
      <c r="P414" s="29"/>
      <c r="S414" s="88">
        <f t="shared" si="183"/>
        <v>390</v>
      </c>
      <c r="T414" s="192">
        <f t="shared" si="170"/>
        <v>0</v>
      </c>
      <c r="U414" s="22" t="e">
        <f t="shared" ca="1" si="171"/>
        <v>#DIV/0!</v>
      </c>
      <c r="V414" s="22" t="e">
        <f t="shared" ca="1" si="172"/>
        <v>#DIV/0!</v>
      </c>
      <c r="W414" s="22" t="e">
        <f t="shared" ca="1" si="173"/>
        <v>#DIV/0!</v>
      </c>
      <c r="X414" s="22" t="e">
        <f t="shared" ca="1" si="174"/>
        <v>#DIV/0!</v>
      </c>
      <c r="Y414" s="22" t="e">
        <f t="shared" ca="1" si="175"/>
        <v>#DIV/0!</v>
      </c>
      <c r="Z414" s="22" t="e">
        <f t="shared" ca="1" si="176"/>
        <v>#DIV/0!</v>
      </c>
      <c r="AA414" s="22" t="e">
        <f t="shared" ca="1" si="177"/>
        <v>#DIV/0!</v>
      </c>
      <c r="AB414" s="22" t="e">
        <f t="shared" ca="1" si="178"/>
        <v>#DIV/0!</v>
      </c>
      <c r="AC414" s="22" t="e">
        <f t="shared" ca="1" si="179"/>
        <v>#DIV/0!</v>
      </c>
      <c r="AD414" s="22" t="e">
        <f t="shared" ca="1" si="180"/>
        <v>#DIV/0!</v>
      </c>
      <c r="AE414" s="88">
        <f t="shared" si="184"/>
        <v>390</v>
      </c>
      <c r="AF414" s="192">
        <f t="shared" si="181"/>
        <v>0</v>
      </c>
      <c r="AG414" s="22" t="e">
        <f t="shared" si="185"/>
        <v>#DIV/0!</v>
      </c>
      <c r="AH414" s="22" t="e">
        <f t="shared" si="186"/>
        <v>#DIV/0!</v>
      </c>
      <c r="AI414" s="22" t="e">
        <f t="shared" si="187"/>
        <v>#DIV/0!</v>
      </c>
      <c r="AJ414" s="22" t="e">
        <f t="shared" si="188"/>
        <v>#DIV/0!</v>
      </c>
      <c r="AK414" s="22" t="e">
        <f t="shared" si="189"/>
        <v>#DIV/0!</v>
      </c>
      <c r="AL414" s="22" t="e">
        <f t="shared" si="190"/>
        <v>#DIV/0!</v>
      </c>
      <c r="AM414" s="22" t="e">
        <f t="shared" si="191"/>
        <v>#DIV/0!</v>
      </c>
      <c r="AN414" s="22" t="e">
        <f t="shared" si="192"/>
        <v>#DIV/0!</v>
      </c>
      <c r="AO414" s="22" t="e">
        <f t="shared" si="193"/>
        <v>#DIV/0!</v>
      </c>
      <c r="AP414" s="22" t="e">
        <f t="shared" si="194"/>
        <v>#DIV/0!</v>
      </c>
    </row>
    <row r="415" spans="7:42" x14ac:dyDescent="0.25">
      <c r="G415" s="88">
        <f t="shared" si="182"/>
        <v>391</v>
      </c>
      <c r="H415" s="26"/>
      <c r="I415" s="29"/>
      <c r="J415" s="29"/>
      <c r="K415" s="29"/>
      <c r="L415" s="29"/>
      <c r="M415" s="29"/>
      <c r="N415" s="29"/>
      <c r="O415" s="29"/>
      <c r="P415" s="29"/>
      <c r="S415" s="88">
        <f t="shared" si="183"/>
        <v>391</v>
      </c>
      <c r="T415" s="192">
        <f t="shared" si="170"/>
        <v>0</v>
      </c>
      <c r="U415" s="22" t="e">
        <f t="shared" ca="1" si="171"/>
        <v>#DIV/0!</v>
      </c>
      <c r="V415" s="22" t="e">
        <f t="shared" ca="1" si="172"/>
        <v>#DIV/0!</v>
      </c>
      <c r="W415" s="22" t="e">
        <f t="shared" ca="1" si="173"/>
        <v>#DIV/0!</v>
      </c>
      <c r="X415" s="22" t="e">
        <f t="shared" ca="1" si="174"/>
        <v>#DIV/0!</v>
      </c>
      <c r="Y415" s="22" t="e">
        <f t="shared" ca="1" si="175"/>
        <v>#DIV/0!</v>
      </c>
      <c r="Z415" s="22" t="e">
        <f t="shared" ca="1" si="176"/>
        <v>#DIV/0!</v>
      </c>
      <c r="AA415" s="22" t="e">
        <f t="shared" ca="1" si="177"/>
        <v>#DIV/0!</v>
      </c>
      <c r="AB415" s="22" t="e">
        <f t="shared" ca="1" si="178"/>
        <v>#DIV/0!</v>
      </c>
      <c r="AC415" s="22" t="e">
        <f t="shared" ca="1" si="179"/>
        <v>#DIV/0!</v>
      </c>
      <c r="AD415" s="22" t="e">
        <f t="shared" ca="1" si="180"/>
        <v>#DIV/0!</v>
      </c>
      <c r="AE415" s="88">
        <f t="shared" si="184"/>
        <v>391</v>
      </c>
      <c r="AF415" s="192">
        <f t="shared" si="181"/>
        <v>0</v>
      </c>
      <c r="AG415" s="22" t="e">
        <f t="shared" si="185"/>
        <v>#DIV/0!</v>
      </c>
      <c r="AH415" s="22" t="e">
        <f t="shared" si="186"/>
        <v>#DIV/0!</v>
      </c>
      <c r="AI415" s="22" t="e">
        <f t="shared" si="187"/>
        <v>#DIV/0!</v>
      </c>
      <c r="AJ415" s="22" t="e">
        <f t="shared" si="188"/>
        <v>#DIV/0!</v>
      </c>
      <c r="AK415" s="22" t="e">
        <f t="shared" si="189"/>
        <v>#DIV/0!</v>
      </c>
      <c r="AL415" s="22" t="e">
        <f t="shared" si="190"/>
        <v>#DIV/0!</v>
      </c>
      <c r="AM415" s="22" t="e">
        <f t="shared" si="191"/>
        <v>#DIV/0!</v>
      </c>
      <c r="AN415" s="22" t="e">
        <f t="shared" si="192"/>
        <v>#DIV/0!</v>
      </c>
      <c r="AO415" s="22" t="e">
        <f t="shared" si="193"/>
        <v>#DIV/0!</v>
      </c>
      <c r="AP415" s="22" t="e">
        <f t="shared" si="194"/>
        <v>#DIV/0!</v>
      </c>
    </row>
    <row r="416" spans="7:42" x14ac:dyDescent="0.25">
      <c r="G416" s="88">
        <f t="shared" si="182"/>
        <v>392</v>
      </c>
      <c r="H416" s="26"/>
      <c r="I416" s="29"/>
      <c r="J416" s="29"/>
      <c r="K416" s="29"/>
      <c r="L416" s="29"/>
      <c r="M416" s="29"/>
      <c r="N416" s="29"/>
      <c r="O416" s="29"/>
      <c r="P416" s="29"/>
      <c r="S416" s="88">
        <f t="shared" si="183"/>
        <v>392</v>
      </c>
      <c r="T416" s="192">
        <f t="shared" si="170"/>
        <v>0</v>
      </c>
      <c r="U416" s="22" t="e">
        <f t="shared" ca="1" si="171"/>
        <v>#DIV/0!</v>
      </c>
      <c r="V416" s="22" t="e">
        <f t="shared" ca="1" si="172"/>
        <v>#DIV/0!</v>
      </c>
      <c r="W416" s="22" t="e">
        <f t="shared" ca="1" si="173"/>
        <v>#DIV/0!</v>
      </c>
      <c r="X416" s="22" t="e">
        <f t="shared" ca="1" si="174"/>
        <v>#DIV/0!</v>
      </c>
      <c r="Y416" s="22" t="e">
        <f t="shared" ca="1" si="175"/>
        <v>#DIV/0!</v>
      </c>
      <c r="Z416" s="22" t="e">
        <f t="shared" ca="1" si="176"/>
        <v>#DIV/0!</v>
      </c>
      <c r="AA416" s="22" t="e">
        <f t="shared" ca="1" si="177"/>
        <v>#DIV/0!</v>
      </c>
      <c r="AB416" s="22" t="e">
        <f t="shared" ca="1" si="178"/>
        <v>#DIV/0!</v>
      </c>
      <c r="AC416" s="22" t="e">
        <f t="shared" ca="1" si="179"/>
        <v>#DIV/0!</v>
      </c>
      <c r="AD416" s="22" t="e">
        <f t="shared" ca="1" si="180"/>
        <v>#DIV/0!</v>
      </c>
      <c r="AE416" s="88">
        <f t="shared" si="184"/>
        <v>392</v>
      </c>
      <c r="AF416" s="192">
        <f t="shared" si="181"/>
        <v>0</v>
      </c>
      <c r="AG416" s="22" t="e">
        <f t="shared" si="185"/>
        <v>#DIV/0!</v>
      </c>
      <c r="AH416" s="22" t="e">
        <f t="shared" si="186"/>
        <v>#DIV/0!</v>
      </c>
      <c r="AI416" s="22" t="e">
        <f t="shared" si="187"/>
        <v>#DIV/0!</v>
      </c>
      <c r="AJ416" s="22" t="e">
        <f t="shared" si="188"/>
        <v>#DIV/0!</v>
      </c>
      <c r="AK416" s="22" t="e">
        <f t="shared" si="189"/>
        <v>#DIV/0!</v>
      </c>
      <c r="AL416" s="22" t="e">
        <f t="shared" si="190"/>
        <v>#DIV/0!</v>
      </c>
      <c r="AM416" s="22" t="e">
        <f t="shared" si="191"/>
        <v>#DIV/0!</v>
      </c>
      <c r="AN416" s="22" t="e">
        <f t="shared" si="192"/>
        <v>#DIV/0!</v>
      </c>
      <c r="AO416" s="22" t="e">
        <f t="shared" si="193"/>
        <v>#DIV/0!</v>
      </c>
      <c r="AP416" s="22" t="e">
        <f t="shared" si="194"/>
        <v>#DIV/0!</v>
      </c>
    </row>
    <row r="417" spans="7:42" x14ac:dyDescent="0.25">
      <c r="G417" s="88">
        <f t="shared" si="182"/>
        <v>393</v>
      </c>
      <c r="H417" s="26"/>
      <c r="I417" s="29"/>
      <c r="J417" s="29"/>
      <c r="K417" s="29"/>
      <c r="L417" s="29"/>
      <c r="M417" s="29"/>
      <c r="N417" s="29"/>
      <c r="O417" s="29"/>
      <c r="P417" s="29"/>
      <c r="S417" s="88">
        <f t="shared" si="183"/>
        <v>393</v>
      </c>
      <c r="T417" s="192">
        <f t="shared" si="170"/>
        <v>0</v>
      </c>
      <c r="U417" s="22" t="e">
        <f t="shared" ca="1" si="171"/>
        <v>#DIV/0!</v>
      </c>
      <c r="V417" s="22" t="e">
        <f t="shared" ca="1" si="172"/>
        <v>#DIV/0!</v>
      </c>
      <c r="W417" s="22" t="e">
        <f t="shared" ca="1" si="173"/>
        <v>#DIV/0!</v>
      </c>
      <c r="X417" s="22" t="e">
        <f t="shared" ca="1" si="174"/>
        <v>#DIV/0!</v>
      </c>
      <c r="Y417" s="22" t="e">
        <f t="shared" ca="1" si="175"/>
        <v>#DIV/0!</v>
      </c>
      <c r="Z417" s="22" t="e">
        <f t="shared" ca="1" si="176"/>
        <v>#DIV/0!</v>
      </c>
      <c r="AA417" s="22" t="e">
        <f t="shared" ca="1" si="177"/>
        <v>#DIV/0!</v>
      </c>
      <c r="AB417" s="22" t="e">
        <f t="shared" ca="1" si="178"/>
        <v>#DIV/0!</v>
      </c>
      <c r="AC417" s="22" t="e">
        <f t="shared" ca="1" si="179"/>
        <v>#DIV/0!</v>
      </c>
      <c r="AD417" s="22" t="e">
        <f t="shared" ca="1" si="180"/>
        <v>#DIV/0!</v>
      </c>
      <c r="AE417" s="88">
        <f t="shared" si="184"/>
        <v>393</v>
      </c>
      <c r="AF417" s="192">
        <f t="shared" si="181"/>
        <v>0</v>
      </c>
      <c r="AG417" s="22" t="e">
        <f t="shared" si="185"/>
        <v>#DIV/0!</v>
      </c>
      <c r="AH417" s="22" t="e">
        <f t="shared" si="186"/>
        <v>#DIV/0!</v>
      </c>
      <c r="AI417" s="22" t="e">
        <f t="shared" si="187"/>
        <v>#DIV/0!</v>
      </c>
      <c r="AJ417" s="22" t="e">
        <f t="shared" si="188"/>
        <v>#DIV/0!</v>
      </c>
      <c r="AK417" s="22" t="e">
        <f t="shared" si="189"/>
        <v>#DIV/0!</v>
      </c>
      <c r="AL417" s="22" t="e">
        <f t="shared" si="190"/>
        <v>#DIV/0!</v>
      </c>
      <c r="AM417" s="22" t="e">
        <f t="shared" si="191"/>
        <v>#DIV/0!</v>
      </c>
      <c r="AN417" s="22" t="e">
        <f t="shared" si="192"/>
        <v>#DIV/0!</v>
      </c>
      <c r="AO417" s="22" t="e">
        <f t="shared" si="193"/>
        <v>#DIV/0!</v>
      </c>
      <c r="AP417" s="22" t="e">
        <f t="shared" si="194"/>
        <v>#DIV/0!</v>
      </c>
    </row>
    <row r="418" spans="7:42" x14ac:dyDescent="0.25">
      <c r="G418" s="88">
        <f t="shared" si="182"/>
        <v>394</v>
      </c>
      <c r="H418" s="26"/>
      <c r="I418" s="29"/>
      <c r="J418" s="29"/>
      <c r="K418" s="29"/>
      <c r="L418" s="29"/>
      <c r="M418" s="29"/>
      <c r="N418" s="29"/>
      <c r="O418" s="29"/>
      <c r="P418" s="29"/>
      <c r="S418" s="88">
        <f t="shared" si="183"/>
        <v>394</v>
      </c>
      <c r="T418" s="192">
        <f t="shared" si="170"/>
        <v>0</v>
      </c>
      <c r="U418" s="22" t="e">
        <f t="shared" ca="1" si="171"/>
        <v>#DIV/0!</v>
      </c>
      <c r="V418" s="22" t="e">
        <f t="shared" ca="1" si="172"/>
        <v>#DIV/0!</v>
      </c>
      <c r="W418" s="22" t="e">
        <f t="shared" ca="1" si="173"/>
        <v>#DIV/0!</v>
      </c>
      <c r="X418" s="22" t="e">
        <f t="shared" ca="1" si="174"/>
        <v>#DIV/0!</v>
      </c>
      <c r="Y418" s="22" t="e">
        <f t="shared" ca="1" si="175"/>
        <v>#DIV/0!</v>
      </c>
      <c r="Z418" s="22" t="e">
        <f t="shared" ca="1" si="176"/>
        <v>#DIV/0!</v>
      </c>
      <c r="AA418" s="22" t="e">
        <f t="shared" ca="1" si="177"/>
        <v>#DIV/0!</v>
      </c>
      <c r="AB418" s="22" t="e">
        <f t="shared" ca="1" si="178"/>
        <v>#DIV/0!</v>
      </c>
      <c r="AC418" s="22" t="e">
        <f t="shared" ca="1" si="179"/>
        <v>#DIV/0!</v>
      </c>
      <c r="AD418" s="22" t="e">
        <f t="shared" ca="1" si="180"/>
        <v>#DIV/0!</v>
      </c>
      <c r="AE418" s="88">
        <f t="shared" si="184"/>
        <v>394</v>
      </c>
      <c r="AF418" s="192">
        <f t="shared" si="181"/>
        <v>0</v>
      </c>
      <c r="AG418" s="22" t="e">
        <f t="shared" si="185"/>
        <v>#DIV/0!</v>
      </c>
      <c r="AH418" s="22" t="e">
        <f t="shared" si="186"/>
        <v>#DIV/0!</v>
      </c>
      <c r="AI418" s="22" t="e">
        <f t="shared" si="187"/>
        <v>#DIV/0!</v>
      </c>
      <c r="AJ418" s="22" t="e">
        <f t="shared" si="188"/>
        <v>#DIV/0!</v>
      </c>
      <c r="AK418" s="22" t="e">
        <f t="shared" si="189"/>
        <v>#DIV/0!</v>
      </c>
      <c r="AL418" s="22" t="e">
        <f t="shared" si="190"/>
        <v>#DIV/0!</v>
      </c>
      <c r="AM418" s="22" t="e">
        <f t="shared" si="191"/>
        <v>#DIV/0!</v>
      </c>
      <c r="AN418" s="22" t="e">
        <f t="shared" si="192"/>
        <v>#DIV/0!</v>
      </c>
      <c r="AO418" s="22" t="e">
        <f t="shared" si="193"/>
        <v>#DIV/0!</v>
      </c>
      <c r="AP418" s="22" t="e">
        <f t="shared" si="194"/>
        <v>#DIV/0!</v>
      </c>
    </row>
    <row r="419" spans="7:42" x14ac:dyDescent="0.25">
      <c r="G419" s="88">
        <f t="shared" si="182"/>
        <v>395</v>
      </c>
      <c r="H419" s="26"/>
      <c r="I419" s="29"/>
      <c r="J419" s="29"/>
      <c r="K419" s="29"/>
      <c r="L419" s="29"/>
      <c r="M419" s="29"/>
      <c r="N419" s="29"/>
      <c r="O419" s="29"/>
      <c r="P419" s="29"/>
      <c r="S419" s="88">
        <f t="shared" si="183"/>
        <v>395</v>
      </c>
      <c r="T419" s="192">
        <f t="shared" si="170"/>
        <v>0</v>
      </c>
      <c r="U419" s="22" t="e">
        <f t="shared" ca="1" si="171"/>
        <v>#DIV/0!</v>
      </c>
      <c r="V419" s="22" t="e">
        <f t="shared" ca="1" si="172"/>
        <v>#DIV/0!</v>
      </c>
      <c r="W419" s="22" t="e">
        <f t="shared" ca="1" si="173"/>
        <v>#DIV/0!</v>
      </c>
      <c r="X419" s="22" t="e">
        <f t="shared" ca="1" si="174"/>
        <v>#DIV/0!</v>
      </c>
      <c r="Y419" s="22" t="e">
        <f t="shared" ca="1" si="175"/>
        <v>#DIV/0!</v>
      </c>
      <c r="Z419" s="22" t="e">
        <f t="shared" ca="1" si="176"/>
        <v>#DIV/0!</v>
      </c>
      <c r="AA419" s="22" t="e">
        <f t="shared" ca="1" si="177"/>
        <v>#DIV/0!</v>
      </c>
      <c r="AB419" s="22" t="e">
        <f t="shared" ca="1" si="178"/>
        <v>#DIV/0!</v>
      </c>
      <c r="AC419" s="22" t="e">
        <f t="shared" ca="1" si="179"/>
        <v>#DIV/0!</v>
      </c>
      <c r="AD419" s="22" t="e">
        <f t="shared" ca="1" si="180"/>
        <v>#DIV/0!</v>
      </c>
      <c r="AE419" s="88">
        <f t="shared" si="184"/>
        <v>395</v>
      </c>
      <c r="AF419" s="192">
        <f t="shared" si="181"/>
        <v>0</v>
      </c>
      <c r="AG419" s="22" t="e">
        <f t="shared" si="185"/>
        <v>#DIV/0!</v>
      </c>
      <c r="AH419" s="22" t="e">
        <f t="shared" si="186"/>
        <v>#DIV/0!</v>
      </c>
      <c r="AI419" s="22" t="e">
        <f t="shared" si="187"/>
        <v>#DIV/0!</v>
      </c>
      <c r="AJ419" s="22" t="e">
        <f t="shared" si="188"/>
        <v>#DIV/0!</v>
      </c>
      <c r="AK419" s="22" t="e">
        <f t="shared" si="189"/>
        <v>#DIV/0!</v>
      </c>
      <c r="AL419" s="22" t="e">
        <f t="shared" si="190"/>
        <v>#DIV/0!</v>
      </c>
      <c r="AM419" s="22" t="e">
        <f t="shared" si="191"/>
        <v>#DIV/0!</v>
      </c>
      <c r="AN419" s="22" t="e">
        <f t="shared" si="192"/>
        <v>#DIV/0!</v>
      </c>
      <c r="AO419" s="22" t="e">
        <f t="shared" si="193"/>
        <v>#DIV/0!</v>
      </c>
      <c r="AP419" s="22" t="e">
        <f t="shared" si="194"/>
        <v>#DIV/0!</v>
      </c>
    </row>
    <row r="420" spans="7:42" x14ac:dyDescent="0.25">
      <c r="G420" s="88">
        <f t="shared" si="182"/>
        <v>396</v>
      </c>
      <c r="H420" s="26"/>
      <c r="I420" s="29"/>
      <c r="J420" s="29"/>
      <c r="K420" s="29"/>
      <c r="L420" s="29"/>
      <c r="M420" s="29"/>
      <c r="N420" s="29"/>
      <c r="O420" s="29"/>
      <c r="P420" s="29"/>
      <c r="S420" s="88">
        <f t="shared" si="183"/>
        <v>396</v>
      </c>
      <c r="T420" s="192">
        <f t="shared" si="170"/>
        <v>0</v>
      </c>
      <c r="U420" s="22" t="e">
        <f t="shared" ca="1" si="171"/>
        <v>#DIV/0!</v>
      </c>
      <c r="V420" s="22" t="e">
        <f t="shared" ca="1" si="172"/>
        <v>#DIV/0!</v>
      </c>
      <c r="W420" s="22" t="e">
        <f t="shared" ca="1" si="173"/>
        <v>#DIV/0!</v>
      </c>
      <c r="X420" s="22" t="e">
        <f t="shared" ca="1" si="174"/>
        <v>#DIV/0!</v>
      </c>
      <c r="Y420" s="22" t="e">
        <f t="shared" ca="1" si="175"/>
        <v>#DIV/0!</v>
      </c>
      <c r="Z420" s="22" t="e">
        <f t="shared" ca="1" si="176"/>
        <v>#DIV/0!</v>
      </c>
      <c r="AA420" s="22" t="e">
        <f t="shared" ca="1" si="177"/>
        <v>#DIV/0!</v>
      </c>
      <c r="AB420" s="22" t="e">
        <f t="shared" ca="1" si="178"/>
        <v>#DIV/0!</v>
      </c>
      <c r="AC420" s="22" t="e">
        <f t="shared" ca="1" si="179"/>
        <v>#DIV/0!</v>
      </c>
      <c r="AD420" s="22" t="e">
        <f t="shared" ca="1" si="180"/>
        <v>#DIV/0!</v>
      </c>
      <c r="AE420" s="88">
        <f t="shared" si="184"/>
        <v>396</v>
      </c>
      <c r="AF420" s="192">
        <f t="shared" si="181"/>
        <v>0</v>
      </c>
      <c r="AG420" s="22" t="e">
        <f t="shared" si="185"/>
        <v>#DIV/0!</v>
      </c>
      <c r="AH420" s="22" t="e">
        <f t="shared" si="186"/>
        <v>#DIV/0!</v>
      </c>
      <c r="AI420" s="22" t="e">
        <f t="shared" si="187"/>
        <v>#DIV/0!</v>
      </c>
      <c r="AJ420" s="22" t="e">
        <f t="shared" si="188"/>
        <v>#DIV/0!</v>
      </c>
      <c r="AK420" s="22" t="e">
        <f t="shared" si="189"/>
        <v>#DIV/0!</v>
      </c>
      <c r="AL420" s="22" t="e">
        <f t="shared" si="190"/>
        <v>#DIV/0!</v>
      </c>
      <c r="AM420" s="22" t="e">
        <f t="shared" si="191"/>
        <v>#DIV/0!</v>
      </c>
      <c r="AN420" s="22" t="e">
        <f t="shared" si="192"/>
        <v>#DIV/0!</v>
      </c>
      <c r="AO420" s="22" t="e">
        <f t="shared" si="193"/>
        <v>#DIV/0!</v>
      </c>
      <c r="AP420" s="22" t="e">
        <f t="shared" si="194"/>
        <v>#DIV/0!</v>
      </c>
    </row>
    <row r="421" spans="7:42" x14ac:dyDescent="0.25">
      <c r="G421" s="88">
        <f t="shared" si="182"/>
        <v>397</v>
      </c>
      <c r="H421" s="26"/>
      <c r="I421" s="29"/>
      <c r="J421" s="29"/>
      <c r="K421" s="29"/>
      <c r="L421" s="29"/>
      <c r="M421" s="29"/>
      <c r="N421" s="29"/>
      <c r="O421" s="29"/>
      <c r="P421" s="29"/>
      <c r="S421" s="88">
        <f t="shared" si="183"/>
        <v>397</v>
      </c>
      <c r="T421" s="192">
        <f t="shared" si="170"/>
        <v>0</v>
      </c>
      <c r="U421" s="22" t="e">
        <f t="shared" ca="1" si="171"/>
        <v>#DIV/0!</v>
      </c>
      <c r="V421" s="22" t="e">
        <f t="shared" ca="1" si="172"/>
        <v>#DIV/0!</v>
      </c>
      <c r="W421" s="22" t="e">
        <f t="shared" ca="1" si="173"/>
        <v>#DIV/0!</v>
      </c>
      <c r="X421" s="22" t="e">
        <f t="shared" ca="1" si="174"/>
        <v>#DIV/0!</v>
      </c>
      <c r="Y421" s="22" t="e">
        <f t="shared" ca="1" si="175"/>
        <v>#DIV/0!</v>
      </c>
      <c r="Z421" s="22" t="e">
        <f t="shared" ca="1" si="176"/>
        <v>#DIV/0!</v>
      </c>
      <c r="AA421" s="22" t="e">
        <f t="shared" ca="1" si="177"/>
        <v>#DIV/0!</v>
      </c>
      <c r="AB421" s="22" t="e">
        <f t="shared" ca="1" si="178"/>
        <v>#DIV/0!</v>
      </c>
      <c r="AC421" s="22" t="e">
        <f t="shared" ca="1" si="179"/>
        <v>#DIV/0!</v>
      </c>
      <c r="AD421" s="22" t="e">
        <f t="shared" ca="1" si="180"/>
        <v>#DIV/0!</v>
      </c>
      <c r="AE421" s="88">
        <f t="shared" si="184"/>
        <v>397</v>
      </c>
      <c r="AF421" s="192">
        <f t="shared" si="181"/>
        <v>0</v>
      </c>
      <c r="AG421" s="22" t="e">
        <f t="shared" si="185"/>
        <v>#DIV/0!</v>
      </c>
      <c r="AH421" s="22" t="e">
        <f t="shared" si="186"/>
        <v>#DIV/0!</v>
      </c>
      <c r="AI421" s="22" t="e">
        <f t="shared" si="187"/>
        <v>#DIV/0!</v>
      </c>
      <c r="AJ421" s="22" t="e">
        <f t="shared" si="188"/>
        <v>#DIV/0!</v>
      </c>
      <c r="AK421" s="22" t="e">
        <f t="shared" si="189"/>
        <v>#DIV/0!</v>
      </c>
      <c r="AL421" s="22" t="e">
        <f t="shared" si="190"/>
        <v>#DIV/0!</v>
      </c>
      <c r="AM421" s="22" t="e">
        <f t="shared" si="191"/>
        <v>#DIV/0!</v>
      </c>
      <c r="AN421" s="22" t="e">
        <f t="shared" si="192"/>
        <v>#DIV/0!</v>
      </c>
      <c r="AO421" s="22" t="e">
        <f t="shared" si="193"/>
        <v>#DIV/0!</v>
      </c>
      <c r="AP421" s="22" t="e">
        <f t="shared" si="194"/>
        <v>#DIV/0!</v>
      </c>
    </row>
    <row r="422" spans="7:42" x14ac:dyDescent="0.25">
      <c r="G422" s="88">
        <f t="shared" si="182"/>
        <v>398</v>
      </c>
      <c r="H422" s="26"/>
      <c r="I422" s="29"/>
      <c r="J422" s="29"/>
      <c r="K422" s="29"/>
      <c r="L422" s="29"/>
      <c r="M422" s="29"/>
      <c r="N422" s="29"/>
      <c r="O422" s="29"/>
      <c r="P422" s="29"/>
      <c r="S422" s="88">
        <f t="shared" si="183"/>
        <v>398</v>
      </c>
      <c r="T422" s="192">
        <f t="shared" si="170"/>
        <v>0</v>
      </c>
      <c r="U422" s="22" t="e">
        <f t="shared" ca="1" si="171"/>
        <v>#DIV/0!</v>
      </c>
      <c r="V422" s="22" t="e">
        <f t="shared" ca="1" si="172"/>
        <v>#DIV/0!</v>
      </c>
      <c r="W422" s="22" t="e">
        <f t="shared" ca="1" si="173"/>
        <v>#DIV/0!</v>
      </c>
      <c r="X422" s="22" t="e">
        <f t="shared" ca="1" si="174"/>
        <v>#DIV/0!</v>
      </c>
      <c r="Y422" s="22" t="e">
        <f t="shared" ca="1" si="175"/>
        <v>#DIV/0!</v>
      </c>
      <c r="Z422" s="22" t="e">
        <f t="shared" ca="1" si="176"/>
        <v>#DIV/0!</v>
      </c>
      <c r="AA422" s="22" t="e">
        <f t="shared" ca="1" si="177"/>
        <v>#DIV/0!</v>
      </c>
      <c r="AB422" s="22" t="e">
        <f t="shared" ca="1" si="178"/>
        <v>#DIV/0!</v>
      </c>
      <c r="AC422" s="22" t="e">
        <f t="shared" ca="1" si="179"/>
        <v>#DIV/0!</v>
      </c>
      <c r="AD422" s="22" t="e">
        <f t="shared" ca="1" si="180"/>
        <v>#DIV/0!</v>
      </c>
      <c r="AE422" s="88">
        <f t="shared" si="184"/>
        <v>398</v>
      </c>
      <c r="AF422" s="192">
        <f t="shared" si="181"/>
        <v>0</v>
      </c>
      <c r="AG422" s="22" t="e">
        <f t="shared" si="185"/>
        <v>#DIV/0!</v>
      </c>
      <c r="AH422" s="22" t="e">
        <f t="shared" si="186"/>
        <v>#DIV/0!</v>
      </c>
      <c r="AI422" s="22" t="e">
        <f t="shared" si="187"/>
        <v>#DIV/0!</v>
      </c>
      <c r="AJ422" s="22" t="e">
        <f t="shared" si="188"/>
        <v>#DIV/0!</v>
      </c>
      <c r="AK422" s="22" t="e">
        <f t="shared" si="189"/>
        <v>#DIV/0!</v>
      </c>
      <c r="AL422" s="22" t="e">
        <f t="shared" si="190"/>
        <v>#DIV/0!</v>
      </c>
      <c r="AM422" s="22" t="e">
        <f t="shared" si="191"/>
        <v>#DIV/0!</v>
      </c>
      <c r="AN422" s="22" t="e">
        <f t="shared" si="192"/>
        <v>#DIV/0!</v>
      </c>
      <c r="AO422" s="22" t="e">
        <f t="shared" si="193"/>
        <v>#DIV/0!</v>
      </c>
      <c r="AP422" s="22" t="e">
        <f t="shared" si="194"/>
        <v>#DIV/0!</v>
      </c>
    </row>
    <row r="423" spans="7:42" x14ac:dyDescent="0.25">
      <c r="G423" s="88">
        <f t="shared" si="182"/>
        <v>399</v>
      </c>
      <c r="H423" s="26"/>
      <c r="I423" s="29"/>
      <c r="J423" s="29"/>
      <c r="K423" s="29"/>
      <c r="L423" s="29"/>
      <c r="M423" s="29"/>
      <c r="N423" s="29"/>
      <c r="O423" s="29"/>
      <c r="P423" s="29"/>
      <c r="S423" s="88">
        <f t="shared" si="183"/>
        <v>399</v>
      </c>
      <c r="T423" s="192">
        <f t="shared" si="170"/>
        <v>0</v>
      </c>
      <c r="U423" s="22" t="e">
        <f t="shared" ca="1" si="171"/>
        <v>#DIV/0!</v>
      </c>
      <c r="V423" s="22" t="e">
        <f t="shared" ca="1" si="172"/>
        <v>#DIV/0!</v>
      </c>
      <c r="W423" s="22" t="e">
        <f t="shared" ca="1" si="173"/>
        <v>#DIV/0!</v>
      </c>
      <c r="X423" s="22" t="e">
        <f t="shared" ca="1" si="174"/>
        <v>#DIV/0!</v>
      </c>
      <c r="Y423" s="22" t="e">
        <f t="shared" ca="1" si="175"/>
        <v>#DIV/0!</v>
      </c>
      <c r="Z423" s="22" t="e">
        <f t="shared" ca="1" si="176"/>
        <v>#DIV/0!</v>
      </c>
      <c r="AA423" s="22" t="e">
        <f t="shared" ca="1" si="177"/>
        <v>#DIV/0!</v>
      </c>
      <c r="AB423" s="22" t="e">
        <f t="shared" ca="1" si="178"/>
        <v>#DIV/0!</v>
      </c>
      <c r="AC423" s="22" t="e">
        <f t="shared" ca="1" si="179"/>
        <v>#DIV/0!</v>
      </c>
      <c r="AD423" s="22" t="e">
        <f t="shared" ca="1" si="180"/>
        <v>#DIV/0!</v>
      </c>
      <c r="AE423" s="88">
        <f t="shared" si="184"/>
        <v>399</v>
      </c>
      <c r="AF423" s="192">
        <f t="shared" si="181"/>
        <v>0</v>
      </c>
      <c r="AG423" s="22" t="e">
        <f t="shared" si="185"/>
        <v>#DIV/0!</v>
      </c>
      <c r="AH423" s="22" t="e">
        <f t="shared" si="186"/>
        <v>#DIV/0!</v>
      </c>
      <c r="AI423" s="22" t="e">
        <f t="shared" si="187"/>
        <v>#DIV/0!</v>
      </c>
      <c r="AJ423" s="22" t="e">
        <f t="shared" si="188"/>
        <v>#DIV/0!</v>
      </c>
      <c r="AK423" s="22" t="e">
        <f t="shared" si="189"/>
        <v>#DIV/0!</v>
      </c>
      <c r="AL423" s="22" t="e">
        <f t="shared" si="190"/>
        <v>#DIV/0!</v>
      </c>
      <c r="AM423" s="22" t="e">
        <f t="shared" si="191"/>
        <v>#DIV/0!</v>
      </c>
      <c r="AN423" s="22" t="e">
        <f t="shared" si="192"/>
        <v>#DIV/0!</v>
      </c>
      <c r="AO423" s="22" t="e">
        <f t="shared" si="193"/>
        <v>#DIV/0!</v>
      </c>
      <c r="AP423" s="22" t="e">
        <f t="shared" si="194"/>
        <v>#DIV/0!</v>
      </c>
    </row>
    <row r="424" spans="7:42" x14ac:dyDescent="0.25">
      <c r="G424" s="88">
        <f t="shared" si="182"/>
        <v>400</v>
      </c>
      <c r="H424" s="26"/>
      <c r="I424" s="29"/>
      <c r="J424" s="29"/>
      <c r="K424" s="29"/>
      <c r="L424" s="29"/>
      <c r="M424" s="29"/>
      <c r="N424" s="29"/>
      <c r="O424" s="29"/>
      <c r="P424" s="29"/>
      <c r="S424" s="88">
        <f t="shared" si="183"/>
        <v>400</v>
      </c>
      <c r="T424" s="192">
        <f t="shared" si="170"/>
        <v>0</v>
      </c>
      <c r="U424" s="22" t="e">
        <f t="shared" ca="1" si="171"/>
        <v>#DIV/0!</v>
      </c>
      <c r="V424" s="22" t="e">
        <f t="shared" ca="1" si="172"/>
        <v>#DIV/0!</v>
      </c>
      <c r="W424" s="22" t="e">
        <f t="shared" ca="1" si="173"/>
        <v>#DIV/0!</v>
      </c>
      <c r="X424" s="22" t="e">
        <f t="shared" ca="1" si="174"/>
        <v>#DIV/0!</v>
      </c>
      <c r="Y424" s="22" t="e">
        <f t="shared" ca="1" si="175"/>
        <v>#DIV/0!</v>
      </c>
      <c r="Z424" s="22" t="e">
        <f t="shared" ca="1" si="176"/>
        <v>#DIV/0!</v>
      </c>
      <c r="AA424" s="22" t="e">
        <f t="shared" ca="1" si="177"/>
        <v>#DIV/0!</v>
      </c>
      <c r="AB424" s="22" t="e">
        <f t="shared" ca="1" si="178"/>
        <v>#DIV/0!</v>
      </c>
      <c r="AC424" s="22" t="e">
        <f t="shared" ca="1" si="179"/>
        <v>#DIV/0!</v>
      </c>
      <c r="AD424" s="22" t="e">
        <f t="shared" ca="1" si="180"/>
        <v>#DIV/0!</v>
      </c>
      <c r="AE424" s="88">
        <f t="shared" si="184"/>
        <v>400</v>
      </c>
      <c r="AF424" s="192">
        <f t="shared" si="181"/>
        <v>0</v>
      </c>
      <c r="AG424" s="22" t="e">
        <f t="shared" si="185"/>
        <v>#DIV/0!</v>
      </c>
      <c r="AH424" s="22" t="e">
        <f t="shared" si="186"/>
        <v>#DIV/0!</v>
      </c>
      <c r="AI424" s="22" t="e">
        <f t="shared" si="187"/>
        <v>#DIV/0!</v>
      </c>
      <c r="AJ424" s="22" t="e">
        <f t="shared" si="188"/>
        <v>#DIV/0!</v>
      </c>
      <c r="AK424" s="22" t="e">
        <f t="shared" si="189"/>
        <v>#DIV/0!</v>
      </c>
      <c r="AL424" s="22" t="e">
        <f t="shared" si="190"/>
        <v>#DIV/0!</v>
      </c>
      <c r="AM424" s="22" t="e">
        <f t="shared" si="191"/>
        <v>#DIV/0!</v>
      </c>
      <c r="AN424" s="22" t="e">
        <f t="shared" si="192"/>
        <v>#DIV/0!</v>
      </c>
      <c r="AO424" s="22" t="e">
        <f t="shared" si="193"/>
        <v>#DIV/0!</v>
      </c>
      <c r="AP424" s="22" t="e">
        <f t="shared" si="194"/>
        <v>#DIV/0!</v>
      </c>
    </row>
    <row r="425" spans="7:42" x14ac:dyDescent="0.25">
      <c r="G425" s="88">
        <f t="shared" si="182"/>
        <v>401</v>
      </c>
      <c r="H425" s="26"/>
      <c r="I425" s="29"/>
      <c r="J425" s="29"/>
      <c r="K425" s="29"/>
      <c r="L425" s="29"/>
      <c r="M425" s="29"/>
      <c r="N425" s="29"/>
      <c r="O425" s="29"/>
      <c r="P425" s="29"/>
      <c r="S425" s="88">
        <f t="shared" si="183"/>
        <v>401</v>
      </c>
      <c r="T425" s="192">
        <f t="shared" si="170"/>
        <v>0</v>
      </c>
      <c r="U425" s="22" t="e">
        <f t="shared" ca="1" si="171"/>
        <v>#DIV/0!</v>
      </c>
      <c r="V425" s="22" t="e">
        <f t="shared" ca="1" si="172"/>
        <v>#DIV/0!</v>
      </c>
      <c r="W425" s="22" t="e">
        <f t="shared" ca="1" si="173"/>
        <v>#DIV/0!</v>
      </c>
      <c r="X425" s="22" t="e">
        <f t="shared" ca="1" si="174"/>
        <v>#DIV/0!</v>
      </c>
      <c r="Y425" s="22" t="e">
        <f t="shared" ca="1" si="175"/>
        <v>#DIV/0!</v>
      </c>
      <c r="Z425" s="22" t="e">
        <f t="shared" ca="1" si="176"/>
        <v>#DIV/0!</v>
      </c>
      <c r="AA425" s="22" t="e">
        <f t="shared" ca="1" si="177"/>
        <v>#DIV/0!</v>
      </c>
      <c r="AB425" s="22" t="e">
        <f t="shared" ca="1" si="178"/>
        <v>#DIV/0!</v>
      </c>
      <c r="AC425" s="22" t="e">
        <f t="shared" ca="1" si="179"/>
        <v>#DIV/0!</v>
      </c>
      <c r="AD425" s="22" t="e">
        <f t="shared" ca="1" si="180"/>
        <v>#DIV/0!</v>
      </c>
      <c r="AE425" s="88">
        <f t="shared" si="184"/>
        <v>401</v>
      </c>
      <c r="AF425" s="192">
        <f t="shared" si="181"/>
        <v>0</v>
      </c>
      <c r="AG425" s="22" t="e">
        <f t="shared" si="185"/>
        <v>#DIV/0!</v>
      </c>
      <c r="AH425" s="22" t="e">
        <f t="shared" si="186"/>
        <v>#DIV/0!</v>
      </c>
      <c r="AI425" s="22" t="e">
        <f t="shared" si="187"/>
        <v>#DIV/0!</v>
      </c>
      <c r="AJ425" s="22" t="e">
        <f t="shared" si="188"/>
        <v>#DIV/0!</v>
      </c>
      <c r="AK425" s="22" t="e">
        <f t="shared" si="189"/>
        <v>#DIV/0!</v>
      </c>
      <c r="AL425" s="22" t="e">
        <f t="shared" si="190"/>
        <v>#DIV/0!</v>
      </c>
      <c r="AM425" s="22" t="e">
        <f t="shared" si="191"/>
        <v>#DIV/0!</v>
      </c>
      <c r="AN425" s="22" t="e">
        <f t="shared" si="192"/>
        <v>#DIV/0!</v>
      </c>
      <c r="AO425" s="22" t="e">
        <f t="shared" si="193"/>
        <v>#DIV/0!</v>
      </c>
      <c r="AP425" s="22" t="e">
        <f t="shared" si="194"/>
        <v>#DIV/0!</v>
      </c>
    </row>
    <row r="426" spans="7:42" x14ac:dyDescent="0.25">
      <c r="G426" s="88">
        <f t="shared" si="182"/>
        <v>402</v>
      </c>
      <c r="H426" s="26"/>
      <c r="I426" s="29"/>
      <c r="J426" s="29"/>
      <c r="K426" s="29"/>
      <c r="L426" s="29"/>
      <c r="M426" s="29"/>
      <c r="N426" s="29"/>
      <c r="O426" s="29"/>
      <c r="P426" s="29"/>
      <c r="S426" s="88">
        <f t="shared" si="183"/>
        <v>402</v>
      </c>
      <c r="T426" s="192">
        <f t="shared" si="170"/>
        <v>0</v>
      </c>
      <c r="U426" s="22" t="e">
        <f t="shared" ca="1" si="171"/>
        <v>#DIV/0!</v>
      </c>
      <c r="V426" s="22" t="e">
        <f t="shared" ca="1" si="172"/>
        <v>#DIV/0!</v>
      </c>
      <c r="W426" s="22" t="e">
        <f t="shared" ca="1" si="173"/>
        <v>#DIV/0!</v>
      </c>
      <c r="X426" s="22" t="e">
        <f t="shared" ca="1" si="174"/>
        <v>#DIV/0!</v>
      </c>
      <c r="Y426" s="22" t="e">
        <f t="shared" ca="1" si="175"/>
        <v>#DIV/0!</v>
      </c>
      <c r="Z426" s="22" t="e">
        <f t="shared" ca="1" si="176"/>
        <v>#DIV/0!</v>
      </c>
      <c r="AA426" s="22" t="e">
        <f t="shared" ca="1" si="177"/>
        <v>#DIV/0!</v>
      </c>
      <c r="AB426" s="22" t="e">
        <f t="shared" ca="1" si="178"/>
        <v>#DIV/0!</v>
      </c>
      <c r="AC426" s="22" t="e">
        <f t="shared" ca="1" si="179"/>
        <v>#DIV/0!</v>
      </c>
      <c r="AD426" s="22" t="e">
        <f t="shared" ca="1" si="180"/>
        <v>#DIV/0!</v>
      </c>
      <c r="AE426" s="88">
        <f t="shared" si="184"/>
        <v>402</v>
      </c>
      <c r="AF426" s="192">
        <f t="shared" si="181"/>
        <v>0</v>
      </c>
      <c r="AG426" s="22" t="e">
        <f t="shared" si="185"/>
        <v>#DIV/0!</v>
      </c>
      <c r="AH426" s="22" t="e">
        <f t="shared" si="186"/>
        <v>#DIV/0!</v>
      </c>
      <c r="AI426" s="22" t="e">
        <f t="shared" si="187"/>
        <v>#DIV/0!</v>
      </c>
      <c r="AJ426" s="22" t="e">
        <f t="shared" si="188"/>
        <v>#DIV/0!</v>
      </c>
      <c r="AK426" s="22" t="e">
        <f t="shared" si="189"/>
        <v>#DIV/0!</v>
      </c>
      <c r="AL426" s="22" t="e">
        <f t="shared" si="190"/>
        <v>#DIV/0!</v>
      </c>
      <c r="AM426" s="22" t="e">
        <f t="shared" si="191"/>
        <v>#DIV/0!</v>
      </c>
      <c r="AN426" s="22" t="e">
        <f t="shared" si="192"/>
        <v>#DIV/0!</v>
      </c>
      <c r="AO426" s="22" t="e">
        <f t="shared" si="193"/>
        <v>#DIV/0!</v>
      </c>
      <c r="AP426" s="22" t="e">
        <f t="shared" si="194"/>
        <v>#DIV/0!</v>
      </c>
    </row>
    <row r="427" spans="7:42" x14ac:dyDescent="0.25">
      <c r="G427" s="88">
        <f t="shared" si="182"/>
        <v>403</v>
      </c>
      <c r="H427" s="26"/>
      <c r="I427" s="29"/>
      <c r="J427" s="29"/>
      <c r="K427" s="29"/>
      <c r="L427" s="29"/>
      <c r="M427" s="29"/>
      <c r="N427" s="29"/>
      <c r="O427" s="29"/>
      <c r="P427" s="29"/>
      <c r="S427" s="88">
        <f t="shared" si="183"/>
        <v>403</v>
      </c>
      <c r="T427" s="192">
        <f t="shared" si="170"/>
        <v>0</v>
      </c>
      <c r="U427" s="22" t="e">
        <f t="shared" ca="1" si="171"/>
        <v>#DIV/0!</v>
      </c>
      <c r="V427" s="22" t="e">
        <f t="shared" ca="1" si="172"/>
        <v>#DIV/0!</v>
      </c>
      <c r="W427" s="22" t="e">
        <f t="shared" ca="1" si="173"/>
        <v>#DIV/0!</v>
      </c>
      <c r="X427" s="22" t="e">
        <f t="shared" ca="1" si="174"/>
        <v>#DIV/0!</v>
      </c>
      <c r="Y427" s="22" t="e">
        <f t="shared" ca="1" si="175"/>
        <v>#DIV/0!</v>
      </c>
      <c r="Z427" s="22" t="e">
        <f t="shared" ca="1" si="176"/>
        <v>#DIV/0!</v>
      </c>
      <c r="AA427" s="22" t="e">
        <f t="shared" ca="1" si="177"/>
        <v>#DIV/0!</v>
      </c>
      <c r="AB427" s="22" t="e">
        <f t="shared" ca="1" si="178"/>
        <v>#DIV/0!</v>
      </c>
      <c r="AC427" s="22" t="e">
        <f t="shared" ca="1" si="179"/>
        <v>#DIV/0!</v>
      </c>
      <c r="AD427" s="22" t="e">
        <f t="shared" ca="1" si="180"/>
        <v>#DIV/0!</v>
      </c>
      <c r="AE427" s="88">
        <f t="shared" si="184"/>
        <v>403</v>
      </c>
      <c r="AF427" s="192">
        <f t="shared" si="181"/>
        <v>0</v>
      </c>
      <c r="AG427" s="22" t="e">
        <f t="shared" si="185"/>
        <v>#DIV/0!</v>
      </c>
      <c r="AH427" s="22" t="e">
        <f t="shared" si="186"/>
        <v>#DIV/0!</v>
      </c>
      <c r="AI427" s="22" t="e">
        <f t="shared" si="187"/>
        <v>#DIV/0!</v>
      </c>
      <c r="AJ427" s="22" t="e">
        <f t="shared" si="188"/>
        <v>#DIV/0!</v>
      </c>
      <c r="AK427" s="22" t="e">
        <f t="shared" si="189"/>
        <v>#DIV/0!</v>
      </c>
      <c r="AL427" s="22" t="e">
        <f t="shared" si="190"/>
        <v>#DIV/0!</v>
      </c>
      <c r="AM427" s="22" t="e">
        <f t="shared" si="191"/>
        <v>#DIV/0!</v>
      </c>
      <c r="AN427" s="22" t="e">
        <f t="shared" si="192"/>
        <v>#DIV/0!</v>
      </c>
      <c r="AO427" s="22" t="e">
        <f t="shared" si="193"/>
        <v>#DIV/0!</v>
      </c>
      <c r="AP427" s="22" t="e">
        <f t="shared" si="194"/>
        <v>#DIV/0!</v>
      </c>
    </row>
    <row r="428" spans="7:42" x14ac:dyDescent="0.25">
      <c r="G428" s="88">
        <f t="shared" si="182"/>
        <v>404</v>
      </c>
      <c r="H428" s="26"/>
      <c r="I428" s="29"/>
      <c r="J428" s="29"/>
      <c r="K428" s="29"/>
      <c r="L428" s="29"/>
      <c r="M428" s="29"/>
      <c r="N428" s="29"/>
      <c r="O428" s="29"/>
      <c r="P428" s="29"/>
      <c r="S428" s="88">
        <f t="shared" si="183"/>
        <v>404</v>
      </c>
      <c r="T428" s="192">
        <f t="shared" si="170"/>
        <v>0</v>
      </c>
      <c r="U428" s="22" t="e">
        <f t="shared" ca="1" si="171"/>
        <v>#DIV/0!</v>
      </c>
      <c r="V428" s="22" t="e">
        <f t="shared" ca="1" si="172"/>
        <v>#DIV/0!</v>
      </c>
      <c r="W428" s="22" t="e">
        <f t="shared" ca="1" si="173"/>
        <v>#DIV/0!</v>
      </c>
      <c r="X428" s="22" t="e">
        <f t="shared" ca="1" si="174"/>
        <v>#DIV/0!</v>
      </c>
      <c r="Y428" s="22" t="e">
        <f t="shared" ca="1" si="175"/>
        <v>#DIV/0!</v>
      </c>
      <c r="Z428" s="22" t="e">
        <f t="shared" ca="1" si="176"/>
        <v>#DIV/0!</v>
      </c>
      <c r="AA428" s="22" t="e">
        <f t="shared" ca="1" si="177"/>
        <v>#DIV/0!</v>
      </c>
      <c r="AB428" s="22" t="e">
        <f t="shared" ca="1" si="178"/>
        <v>#DIV/0!</v>
      </c>
      <c r="AC428" s="22" t="e">
        <f t="shared" ca="1" si="179"/>
        <v>#DIV/0!</v>
      </c>
      <c r="AD428" s="22" t="e">
        <f t="shared" ca="1" si="180"/>
        <v>#DIV/0!</v>
      </c>
      <c r="AE428" s="88">
        <f t="shared" si="184"/>
        <v>404</v>
      </c>
      <c r="AF428" s="192">
        <f t="shared" si="181"/>
        <v>0</v>
      </c>
      <c r="AG428" s="22" t="e">
        <f t="shared" si="185"/>
        <v>#DIV/0!</v>
      </c>
      <c r="AH428" s="22" t="e">
        <f t="shared" si="186"/>
        <v>#DIV/0!</v>
      </c>
      <c r="AI428" s="22" t="e">
        <f t="shared" si="187"/>
        <v>#DIV/0!</v>
      </c>
      <c r="AJ428" s="22" t="e">
        <f t="shared" si="188"/>
        <v>#DIV/0!</v>
      </c>
      <c r="AK428" s="22" t="e">
        <f t="shared" si="189"/>
        <v>#DIV/0!</v>
      </c>
      <c r="AL428" s="22" t="e">
        <f t="shared" si="190"/>
        <v>#DIV/0!</v>
      </c>
      <c r="AM428" s="22" t="e">
        <f t="shared" si="191"/>
        <v>#DIV/0!</v>
      </c>
      <c r="AN428" s="22" t="e">
        <f t="shared" si="192"/>
        <v>#DIV/0!</v>
      </c>
      <c r="AO428" s="22" t="e">
        <f t="shared" si="193"/>
        <v>#DIV/0!</v>
      </c>
      <c r="AP428" s="22" t="e">
        <f t="shared" si="194"/>
        <v>#DIV/0!</v>
      </c>
    </row>
    <row r="429" spans="7:42" x14ac:dyDescent="0.25">
      <c r="G429" s="88">
        <f t="shared" si="182"/>
        <v>405</v>
      </c>
      <c r="H429" s="26"/>
      <c r="I429" s="29"/>
      <c r="J429" s="29"/>
      <c r="K429" s="29"/>
      <c r="L429" s="29"/>
      <c r="M429" s="29"/>
      <c r="N429" s="29"/>
      <c r="O429" s="29"/>
      <c r="P429" s="29"/>
      <c r="S429" s="88">
        <f t="shared" si="183"/>
        <v>405</v>
      </c>
      <c r="T429" s="192">
        <f t="shared" si="170"/>
        <v>0</v>
      </c>
      <c r="U429" s="22" t="e">
        <f t="shared" ca="1" si="171"/>
        <v>#DIV/0!</v>
      </c>
      <c r="V429" s="22" t="e">
        <f t="shared" ca="1" si="172"/>
        <v>#DIV/0!</v>
      </c>
      <c r="W429" s="22" t="e">
        <f t="shared" ca="1" si="173"/>
        <v>#DIV/0!</v>
      </c>
      <c r="X429" s="22" t="e">
        <f t="shared" ca="1" si="174"/>
        <v>#DIV/0!</v>
      </c>
      <c r="Y429" s="22" t="e">
        <f t="shared" ca="1" si="175"/>
        <v>#DIV/0!</v>
      </c>
      <c r="Z429" s="22" t="e">
        <f t="shared" ca="1" si="176"/>
        <v>#DIV/0!</v>
      </c>
      <c r="AA429" s="22" t="e">
        <f t="shared" ca="1" si="177"/>
        <v>#DIV/0!</v>
      </c>
      <c r="AB429" s="22" t="e">
        <f t="shared" ca="1" si="178"/>
        <v>#DIV/0!</v>
      </c>
      <c r="AC429" s="22" t="e">
        <f t="shared" ca="1" si="179"/>
        <v>#DIV/0!</v>
      </c>
      <c r="AD429" s="22" t="e">
        <f t="shared" ca="1" si="180"/>
        <v>#DIV/0!</v>
      </c>
      <c r="AE429" s="88">
        <f t="shared" si="184"/>
        <v>405</v>
      </c>
      <c r="AF429" s="192">
        <f t="shared" si="181"/>
        <v>0</v>
      </c>
      <c r="AG429" s="22" t="e">
        <f t="shared" si="185"/>
        <v>#DIV/0!</v>
      </c>
      <c r="AH429" s="22" t="e">
        <f t="shared" si="186"/>
        <v>#DIV/0!</v>
      </c>
      <c r="AI429" s="22" t="e">
        <f t="shared" si="187"/>
        <v>#DIV/0!</v>
      </c>
      <c r="AJ429" s="22" t="e">
        <f t="shared" si="188"/>
        <v>#DIV/0!</v>
      </c>
      <c r="AK429" s="22" t="e">
        <f t="shared" si="189"/>
        <v>#DIV/0!</v>
      </c>
      <c r="AL429" s="22" t="e">
        <f t="shared" si="190"/>
        <v>#DIV/0!</v>
      </c>
      <c r="AM429" s="22" t="e">
        <f t="shared" si="191"/>
        <v>#DIV/0!</v>
      </c>
      <c r="AN429" s="22" t="e">
        <f t="shared" si="192"/>
        <v>#DIV/0!</v>
      </c>
      <c r="AO429" s="22" t="e">
        <f t="shared" si="193"/>
        <v>#DIV/0!</v>
      </c>
      <c r="AP429" s="22" t="e">
        <f t="shared" si="194"/>
        <v>#DIV/0!</v>
      </c>
    </row>
    <row r="430" spans="7:42" x14ac:dyDescent="0.25">
      <c r="G430" s="88">
        <f t="shared" si="182"/>
        <v>406</v>
      </c>
      <c r="H430" s="26"/>
      <c r="I430" s="29"/>
      <c r="J430" s="29"/>
      <c r="K430" s="29"/>
      <c r="L430" s="29"/>
      <c r="M430" s="29"/>
      <c r="N430" s="29"/>
      <c r="O430" s="29"/>
      <c r="P430" s="29"/>
      <c r="S430" s="88">
        <f t="shared" si="183"/>
        <v>406</v>
      </c>
      <c r="T430" s="192">
        <f t="shared" si="170"/>
        <v>0</v>
      </c>
      <c r="U430" s="22" t="e">
        <f t="shared" ca="1" si="171"/>
        <v>#DIV/0!</v>
      </c>
      <c r="V430" s="22" t="e">
        <f t="shared" ca="1" si="172"/>
        <v>#DIV/0!</v>
      </c>
      <c r="W430" s="22" t="e">
        <f t="shared" ca="1" si="173"/>
        <v>#DIV/0!</v>
      </c>
      <c r="X430" s="22" t="e">
        <f t="shared" ca="1" si="174"/>
        <v>#DIV/0!</v>
      </c>
      <c r="Y430" s="22" t="e">
        <f t="shared" ca="1" si="175"/>
        <v>#DIV/0!</v>
      </c>
      <c r="Z430" s="22" t="e">
        <f t="shared" ca="1" si="176"/>
        <v>#DIV/0!</v>
      </c>
      <c r="AA430" s="22" t="e">
        <f t="shared" ca="1" si="177"/>
        <v>#DIV/0!</v>
      </c>
      <c r="AB430" s="22" t="e">
        <f t="shared" ca="1" si="178"/>
        <v>#DIV/0!</v>
      </c>
      <c r="AC430" s="22" t="e">
        <f t="shared" ca="1" si="179"/>
        <v>#DIV/0!</v>
      </c>
      <c r="AD430" s="22" t="e">
        <f t="shared" ca="1" si="180"/>
        <v>#DIV/0!</v>
      </c>
      <c r="AE430" s="88">
        <f t="shared" si="184"/>
        <v>406</v>
      </c>
      <c r="AF430" s="192">
        <f t="shared" si="181"/>
        <v>0</v>
      </c>
      <c r="AG430" s="22" t="e">
        <f t="shared" si="185"/>
        <v>#DIV/0!</v>
      </c>
      <c r="AH430" s="22" t="e">
        <f t="shared" si="186"/>
        <v>#DIV/0!</v>
      </c>
      <c r="AI430" s="22" t="e">
        <f t="shared" si="187"/>
        <v>#DIV/0!</v>
      </c>
      <c r="AJ430" s="22" t="e">
        <f t="shared" si="188"/>
        <v>#DIV/0!</v>
      </c>
      <c r="AK430" s="22" t="e">
        <f t="shared" si="189"/>
        <v>#DIV/0!</v>
      </c>
      <c r="AL430" s="22" t="e">
        <f t="shared" si="190"/>
        <v>#DIV/0!</v>
      </c>
      <c r="AM430" s="22" t="e">
        <f t="shared" si="191"/>
        <v>#DIV/0!</v>
      </c>
      <c r="AN430" s="22" t="e">
        <f t="shared" si="192"/>
        <v>#DIV/0!</v>
      </c>
      <c r="AO430" s="22" t="e">
        <f t="shared" si="193"/>
        <v>#DIV/0!</v>
      </c>
      <c r="AP430" s="22" t="e">
        <f t="shared" si="194"/>
        <v>#DIV/0!</v>
      </c>
    </row>
    <row r="431" spans="7:42" x14ac:dyDescent="0.25">
      <c r="G431" s="88">
        <f t="shared" si="182"/>
        <v>407</v>
      </c>
      <c r="H431" s="26"/>
      <c r="I431" s="29"/>
      <c r="J431" s="29"/>
      <c r="K431" s="29"/>
      <c r="L431" s="29"/>
      <c r="M431" s="29"/>
      <c r="N431" s="29"/>
      <c r="O431" s="29"/>
      <c r="P431" s="29"/>
      <c r="S431" s="88">
        <f t="shared" si="183"/>
        <v>407</v>
      </c>
      <c r="T431" s="192">
        <f t="shared" si="170"/>
        <v>0</v>
      </c>
      <c r="U431" s="22" t="e">
        <f t="shared" ca="1" si="171"/>
        <v>#DIV/0!</v>
      </c>
      <c r="V431" s="22" t="e">
        <f t="shared" ca="1" si="172"/>
        <v>#DIV/0!</v>
      </c>
      <c r="W431" s="22" t="e">
        <f t="shared" ca="1" si="173"/>
        <v>#DIV/0!</v>
      </c>
      <c r="X431" s="22" t="e">
        <f t="shared" ca="1" si="174"/>
        <v>#DIV/0!</v>
      </c>
      <c r="Y431" s="22" t="e">
        <f t="shared" ca="1" si="175"/>
        <v>#DIV/0!</v>
      </c>
      <c r="Z431" s="22" t="e">
        <f t="shared" ca="1" si="176"/>
        <v>#DIV/0!</v>
      </c>
      <c r="AA431" s="22" t="e">
        <f t="shared" ca="1" si="177"/>
        <v>#DIV/0!</v>
      </c>
      <c r="AB431" s="22" t="e">
        <f t="shared" ca="1" si="178"/>
        <v>#DIV/0!</v>
      </c>
      <c r="AC431" s="22" t="e">
        <f t="shared" ca="1" si="179"/>
        <v>#DIV/0!</v>
      </c>
      <c r="AD431" s="22" t="e">
        <f t="shared" ca="1" si="180"/>
        <v>#DIV/0!</v>
      </c>
      <c r="AE431" s="88">
        <f t="shared" si="184"/>
        <v>407</v>
      </c>
      <c r="AF431" s="192">
        <f t="shared" si="181"/>
        <v>0</v>
      </c>
      <c r="AG431" s="22" t="e">
        <f t="shared" si="185"/>
        <v>#DIV/0!</v>
      </c>
      <c r="AH431" s="22" t="e">
        <f t="shared" si="186"/>
        <v>#DIV/0!</v>
      </c>
      <c r="AI431" s="22" t="e">
        <f t="shared" si="187"/>
        <v>#DIV/0!</v>
      </c>
      <c r="AJ431" s="22" t="e">
        <f t="shared" si="188"/>
        <v>#DIV/0!</v>
      </c>
      <c r="AK431" s="22" t="e">
        <f t="shared" si="189"/>
        <v>#DIV/0!</v>
      </c>
      <c r="AL431" s="22" t="e">
        <f t="shared" si="190"/>
        <v>#DIV/0!</v>
      </c>
      <c r="AM431" s="22" t="e">
        <f t="shared" si="191"/>
        <v>#DIV/0!</v>
      </c>
      <c r="AN431" s="22" t="e">
        <f t="shared" si="192"/>
        <v>#DIV/0!</v>
      </c>
      <c r="AO431" s="22" t="e">
        <f t="shared" si="193"/>
        <v>#DIV/0!</v>
      </c>
      <c r="AP431" s="22" t="e">
        <f t="shared" si="194"/>
        <v>#DIV/0!</v>
      </c>
    </row>
    <row r="432" spans="7:42" x14ac:dyDescent="0.25">
      <c r="G432" s="88">
        <f t="shared" si="182"/>
        <v>408</v>
      </c>
      <c r="H432" s="26"/>
      <c r="I432" s="29"/>
      <c r="J432" s="29"/>
      <c r="K432" s="29"/>
      <c r="L432" s="29"/>
      <c r="M432" s="29"/>
      <c r="N432" s="29"/>
      <c r="O432" s="29"/>
      <c r="P432" s="29"/>
      <c r="S432" s="88">
        <f t="shared" si="183"/>
        <v>408</v>
      </c>
      <c r="T432" s="192">
        <f t="shared" si="170"/>
        <v>0</v>
      </c>
      <c r="U432" s="22" t="e">
        <f t="shared" ca="1" si="171"/>
        <v>#DIV/0!</v>
      </c>
      <c r="V432" s="22" t="e">
        <f t="shared" ca="1" si="172"/>
        <v>#DIV/0!</v>
      </c>
      <c r="W432" s="22" t="e">
        <f t="shared" ca="1" si="173"/>
        <v>#DIV/0!</v>
      </c>
      <c r="X432" s="22" t="e">
        <f t="shared" ca="1" si="174"/>
        <v>#DIV/0!</v>
      </c>
      <c r="Y432" s="22" t="e">
        <f t="shared" ca="1" si="175"/>
        <v>#DIV/0!</v>
      </c>
      <c r="Z432" s="22" t="e">
        <f t="shared" ca="1" si="176"/>
        <v>#DIV/0!</v>
      </c>
      <c r="AA432" s="22" t="e">
        <f t="shared" ca="1" si="177"/>
        <v>#DIV/0!</v>
      </c>
      <c r="AB432" s="22" t="e">
        <f t="shared" ca="1" si="178"/>
        <v>#DIV/0!</v>
      </c>
      <c r="AC432" s="22" t="e">
        <f t="shared" ca="1" si="179"/>
        <v>#DIV/0!</v>
      </c>
      <c r="AD432" s="22" t="e">
        <f t="shared" ca="1" si="180"/>
        <v>#DIV/0!</v>
      </c>
      <c r="AE432" s="88">
        <f t="shared" si="184"/>
        <v>408</v>
      </c>
      <c r="AF432" s="192">
        <f t="shared" si="181"/>
        <v>0</v>
      </c>
      <c r="AG432" s="22" t="e">
        <f t="shared" si="185"/>
        <v>#DIV/0!</v>
      </c>
      <c r="AH432" s="22" t="e">
        <f t="shared" si="186"/>
        <v>#DIV/0!</v>
      </c>
      <c r="AI432" s="22" t="e">
        <f t="shared" si="187"/>
        <v>#DIV/0!</v>
      </c>
      <c r="AJ432" s="22" t="e">
        <f t="shared" si="188"/>
        <v>#DIV/0!</v>
      </c>
      <c r="AK432" s="22" t="e">
        <f t="shared" si="189"/>
        <v>#DIV/0!</v>
      </c>
      <c r="AL432" s="22" t="e">
        <f t="shared" si="190"/>
        <v>#DIV/0!</v>
      </c>
      <c r="AM432" s="22" t="e">
        <f t="shared" si="191"/>
        <v>#DIV/0!</v>
      </c>
      <c r="AN432" s="22" t="e">
        <f t="shared" si="192"/>
        <v>#DIV/0!</v>
      </c>
      <c r="AO432" s="22" t="e">
        <f t="shared" si="193"/>
        <v>#DIV/0!</v>
      </c>
      <c r="AP432" s="22" t="e">
        <f t="shared" si="194"/>
        <v>#DIV/0!</v>
      </c>
    </row>
    <row r="433" spans="7:42" x14ac:dyDescent="0.25">
      <c r="G433" s="88">
        <f t="shared" si="182"/>
        <v>409</v>
      </c>
      <c r="H433" s="26"/>
      <c r="I433" s="29"/>
      <c r="J433" s="29"/>
      <c r="K433" s="29"/>
      <c r="L433" s="29"/>
      <c r="M433" s="29"/>
      <c r="N433" s="29"/>
      <c r="O433" s="29"/>
      <c r="P433" s="29"/>
      <c r="S433" s="88">
        <f t="shared" si="183"/>
        <v>409</v>
      </c>
      <c r="T433" s="192">
        <f t="shared" si="170"/>
        <v>0</v>
      </c>
      <c r="U433" s="22" t="e">
        <f t="shared" ca="1" si="171"/>
        <v>#DIV/0!</v>
      </c>
      <c r="V433" s="22" t="e">
        <f t="shared" ca="1" si="172"/>
        <v>#DIV/0!</v>
      </c>
      <c r="W433" s="22" t="e">
        <f t="shared" ca="1" si="173"/>
        <v>#DIV/0!</v>
      </c>
      <c r="X433" s="22" t="e">
        <f t="shared" ca="1" si="174"/>
        <v>#DIV/0!</v>
      </c>
      <c r="Y433" s="22" t="e">
        <f t="shared" ca="1" si="175"/>
        <v>#DIV/0!</v>
      </c>
      <c r="Z433" s="22" t="e">
        <f t="shared" ca="1" si="176"/>
        <v>#DIV/0!</v>
      </c>
      <c r="AA433" s="22" t="e">
        <f t="shared" ca="1" si="177"/>
        <v>#DIV/0!</v>
      </c>
      <c r="AB433" s="22" t="e">
        <f t="shared" ca="1" si="178"/>
        <v>#DIV/0!</v>
      </c>
      <c r="AC433" s="22" t="e">
        <f t="shared" ca="1" si="179"/>
        <v>#DIV/0!</v>
      </c>
      <c r="AD433" s="22" t="e">
        <f t="shared" ca="1" si="180"/>
        <v>#DIV/0!</v>
      </c>
      <c r="AE433" s="88">
        <f t="shared" si="184"/>
        <v>409</v>
      </c>
      <c r="AF433" s="192">
        <f t="shared" si="181"/>
        <v>0</v>
      </c>
      <c r="AG433" s="22" t="e">
        <f t="shared" si="185"/>
        <v>#DIV/0!</v>
      </c>
      <c r="AH433" s="22" t="e">
        <f t="shared" si="186"/>
        <v>#DIV/0!</v>
      </c>
      <c r="AI433" s="22" t="e">
        <f t="shared" si="187"/>
        <v>#DIV/0!</v>
      </c>
      <c r="AJ433" s="22" t="e">
        <f t="shared" si="188"/>
        <v>#DIV/0!</v>
      </c>
      <c r="AK433" s="22" t="e">
        <f t="shared" si="189"/>
        <v>#DIV/0!</v>
      </c>
      <c r="AL433" s="22" t="e">
        <f t="shared" si="190"/>
        <v>#DIV/0!</v>
      </c>
      <c r="AM433" s="22" t="e">
        <f t="shared" si="191"/>
        <v>#DIV/0!</v>
      </c>
      <c r="AN433" s="22" t="e">
        <f t="shared" si="192"/>
        <v>#DIV/0!</v>
      </c>
      <c r="AO433" s="22" t="e">
        <f t="shared" si="193"/>
        <v>#DIV/0!</v>
      </c>
      <c r="AP433" s="22" t="e">
        <f t="shared" si="194"/>
        <v>#DIV/0!</v>
      </c>
    </row>
    <row r="434" spans="7:42" x14ac:dyDescent="0.25">
      <c r="G434" s="88">
        <f t="shared" si="182"/>
        <v>410</v>
      </c>
      <c r="H434" s="26"/>
      <c r="I434" s="29"/>
      <c r="J434" s="29"/>
      <c r="K434" s="29"/>
      <c r="L434" s="29"/>
      <c r="M434" s="29"/>
      <c r="N434" s="29"/>
      <c r="O434" s="29"/>
      <c r="P434" s="29"/>
      <c r="S434" s="88">
        <f t="shared" si="183"/>
        <v>410</v>
      </c>
      <c r="T434" s="192">
        <f t="shared" si="170"/>
        <v>0</v>
      </c>
      <c r="U434" s="22" t="e">
        <f t="shared" ca="1" si="171"/>
        <v>#DIV/0!</v>
      </c>
      <c r="V434" s="22" t="e">
        <f t="shared" ca="1" si="172"/>
        <v>#DIV/0!</v>
      </c>
      <c r="W434" s="22" t="e">
        <f t="shared" ca="1" si="173"/>
        <v>#DIV/0!</v>
      </c>
      <c r="X434" s="22" t="e">
        <f t="shared" ca="1" si="174"/>
        <v>#DIV/0!</v>
      </c>
      <c r="Y434" s="22" t="e">
        <f t="shared" ca="1" si="175"/>
        <v>#DIV/0!</v>
      </c>
      <c r="Z434" s="22" t="e">
        <f t="shared" ca="1" si="176"/>
        <v>#DIV/0!</v>
      </c>
      <c r="AA434" s="22" t="e">
        <f t="shared" ca="1" si="177"/>
        <v>#DIV/0!</v>
      </c>
      <c r="AB434" s="22" t="e">
        <f t="shared" ca="1" si="178"/>
        <v>#DIV/0!</v>
      </c>
      <c r="AC434" s="22" t="e">
        <f t="shared" ca="1" si="179"/>
        <v>#DIV/0!</v>
      </c>
      <c r="AD434" s="22" t="e">
        <f t="shared" ca="1" si="180"/>
        <v>#DIV/0!</v>
      </c>
      <c r="AE434" s="88">
        <f t="shared" si="184"/>
        <v>410</v>
      </c>
      <c r="AF434" s="192">
        <f t="shared" si="181"/>
        <v>0</v>
      </c>
      <c r="AG434" s="22" t="e">
        <f t="shared" si="185"/>
        <v>#DIV/0!</v>
      </c>
      <c r="AH434" s="22" t="e">
        <f t="shared" si="186"/>
        <v>#DIV/0!</v>
      </c>
      <c r="AI434" s="22" t="e">
        <f t="shared" si="187"/>
        <v>#DIV/0!</v>
      </c>
      <c r="AJ434" s="22" t="e">
        <f t="shared" si="188"/>
        <v>#DIV/0!</v>
      </c>
      <c r="AK434" s="22" t="e">
        <f t="shared" si="189"/>
        <v>#DIV/0!</v>
      </c>
      <c r="AL434" s="22" t="e">
        <f t="shared" si="190"/>
        <v>#DIV/0!</v>
      </c>
      <c r="AM434" s="22" t="e">
        <f t="shared" si="191"/>
        <v>#DIV/0!</v>
      </c>
      <c r="AN434" s="22" t="e">
        <f t="shared" si="192"/>
        <v>#DIV/0!</v>
      </c>
      <c r="AO434" s="22" t="e">
        <f t="shared" si="193"/>
        <v>#DIV/0!</v>
      </c>
      <c r="AP434" s="22" t="e">
        <f t="shared" si="194"/>
        <v>#DIV/0!</v>
      </c>
    </row>
    <row r="435" spans="7:42" x14ac:dyDescent="0.25">
      <c r="G435" s="88">
        <f t="shared" si="182"/>
        <v>411</v>
      </c>
      <c r="H435" s="26"/>
      <c r="I435" s="29"/>
      <c r="J435" s="29"/>
      <c r="K435" s="29"/>
      <c r="L435" s="29"/>
      <c r="M435" s="29"/>
      <c r="N435" s="29"/>
      <c r="O435" s="29"/>
      <c r="P435" s="29"/>
      <c r="S435" s="88">
        <f t="shared" si="183"/>
        <v>411</v>
      </c>
      <c r="T435" s="192">
        <f t="shared" si="170"/>
        <v>0</v>
      </c>
      <c r="U435" s="22" t="e">
        <f t="shared" ca="1" si="171"/>
        <v>#DIV/0!</v>
      </c>
      <c r="V435" s="22" t="e">
        <f t="shared" ca="1" si="172"/>
        <v>#DIV/0!</v>
      </c>
      <c r="W435" s="22" t="e">
        <f t="shared" ca="1" si="173"/>
        <v>#DIV/0!</v>
      </c>
      <c r="X435" s="22" t="e">
        <f t="shared" ca="1" si="174"/>
        <v>#DIV/0!</v>
      </c>
      <c r="Y435" s="22" t="e">
        <f t="shared" ca="1" si="175"/>
        <v>#DIV/0!</v>
      </c>
      <c r="Z435" s="22" t="e">
        <f t="shared" ca="1" si="176"/>
        <v>#DIV/0!</v>
      </c>
      <c r="AA435" s="22" t="e">
        <f t="shared" ca="1" si="177"/>
        <v>#DIV/0!</v>
      </c>
      <c r="AB435" s="22" t="e">
        <f t="shared" ca="1" si="178"/>
        <v>#DIV/0!</v>
      </c>
      <c r="AC435" s="22" t="e">
        <f t="shared" ca="1" si="179"/>
        <v>#DIV/0!</v>
      </c>
      <c r="AD435" s="22" t="e">
        <f t="shared" ca="1" si="180"/>
        <v>#DIV/0!</v>
      </c>
      <c r="AE435" s="88">
        <f t="shared" si="184"/>
        <v>411</v>
      </c>
      <c r="AF435" s="192">
        <f t="shared" si="181"/>
        <v>0</v>
      </c>
      <c r="AG435" s="22" t="e">
        <f t="shared" si="185"/>
        <v>#DIV/0!</v>
      </c>
      <c r="AH435" s="22" t="e">
        <f t="shared" si="186"/>
        <v>#DIV/0!</v>
      </c>
      <c r="AI435" s="22" t="e">
        <f t="shared" si="187"/>
        <v>#DIV/0!</v>
      </c>
      <c r="AJ435" s="22" t="e">
        <f t="shared" si="188"/>
        <v>#DIV/0!</v>
      </c>
      <c r="AK435" s="22" t="e">
        <f t="shared" si="189"/>
        <v>#DIV/0!</v>
      </c>
      <c r="AL435" s="22" t="e">
        <f t="shared" si="190"/>
        <v>#DIV/0!</v>
      </c>
      <c r="AM435" s="22" t="e">
        <f t="shared" si="191"/>
        <v>#DIV/0!</v>
      </c>
      <c r="AN435" s="22" t="e">
        <f t="shared" si="192"/>
        <v>#DIV/0!</v>
      </c>
      <c r="AO435" s="22" t="e">
        <f t="shared" si="193"/>
        <v>#DIV/0!</v>
      </c>
      <c r="AP435" s="22" t="e">
        <f t="shared" si="194"/>
        <v>#DIV/0!</v>
      </c>
    </row>
    <row r="436" spans="7:42" x14ac:dyDescent="0.25">
      <c r="G436" s="88">
        <f t="shared" si="182"/>
        <v>412</v>
      </c>
      <c r="H436" s="26"/>
      <c r="I436" s="29"/>
      <c r="J436" s="29"/>
      <c r="K436" s="29"/>
      <c r="L436" s="29"/>
      <c r="M436" s="29"/>
      <c r="N436" s="29"/>
      <c r="O436" s="29"/>
      <c r="P436" s="29"/>
      <c r="S436" s="88">
        <f t="shared" si="183"/>
        <v>412</v>
      </c>
      <c r="T436" s="192">
        <f t="shared" si="170"/>
        <v>0</v>
      </c>
      <c r="U436" s="22" t="e">
        <f t="shared" ca="1" si="171"/>
        <v>#DIV/0!</v>
      </c>
      <c r="V436" s="22" t="e">
        <f t="shared" ca="1" si="172"/>
        <v>#DIV/0!</v>
      </c>
      <c r="W436" s="22" t="e">
        <f t="shared" ca="1" si="173"/>
        <v>#DIV/0!</v>
      </c>
      <c r="X436" s="22" t="e">
        <f t="shared" ca="1" si="174"/>
        <v>#DIV/0!</v>
      </c>
      <c r="Y436" s="22" t="e">
        <f t="shared" ca="1" si="175"/>
        <v>#DIV/0!</v>
      </c>
      <c r="Z436" s="22" t="e">
        <f t="shared" ca="1" si="176"/>
        <v>#DIV/0!</v>
      </c>
      <c r="AA436" s="22" t="e">
        <f t="shared" ca="1" si="177"/>
        <v>#DIV/0!</v>
      </c>
      <c r="AB436" s="22" t="e">
        <f t="shared" ca="1" si="178"/>
        <v>#DIV/0!</v>
      </c>
      <c r="AC436" s="22" t="e">
        <f t="shared" ca="1" si="179"/>
        <v>#DIV/0!</v>
      </c>
      <c r="AD436" s="22" t="e">
        <f t="shared" ca="1" si="180"/>
        <v>#DIV/0!</v>
      </c>
      <c r="AE436" s="88">
        <f t="shared" si="184"/>
        <v>412</v>
      </c>
      <c r="AF436" s="192">
        <f t="shared" si="181"/>
        <v>0</v>
      </c>
      <c r="AG436" s="22" t="e">
        <f t="shared" si="185"/>
        <v>#DIV/0!</v>
      </c>
      <c r="AH436" s="22" t="e">
        <f t="shared" si="186"/>
        <v>#DIV/0!</v>
      </c>
      <c r="AI436" s="22" t="e">
        <f t="shared" si="187"/>
        <v>#DIV/0!</v>
      </c>
      <c r="AJ436" s="22" t="e">
        <f t="shared" si="188"/>
        <v>#DIV/0!</v>
      </c>
      <c r="AK436" s="22" t="e">
        <f t="shared" si="189"/>
        <v>#DIV/0!</v>
      </c>
      <c r="AL436" s="22" t="e">
        <f t="shared" si="190"/>
        <v>#DIV/0!</v>
      </c>
      <c r="AM436" s="22" t="e">
        <f t="shared" si="191"/>
        <v>#DIV/0!</v>
      </c>
      <c r="AN436" s="22" t="e">
        <f t="shared" si="192"/>
        <v>#DIV/0!</v>
      </c>
      <c r="AO436" s="22" t="e">
        <f t="shared" si="193"/>
        <v>#DIV/0!</v>
      </c>
      <c r="AP436" s="22" t="e">
        <f t="shared" si="194"/>
        <v>#DIV/0!</v>
      </c>
    </row>
    <row r="437" spans="7:42" x14ac:dyDescent="0.25">
      <c r="G437" s="88">
        <f t="shared" si="182"/>
        <v>413</v>
      </c>
      <c r="H437" s="26"/>
      <c r="I437" s="29"/>
      <c r="J437" s="29"/>
      <c r="K437" s="29"/>
      <c r="L437" s="29"/>
      <c r="M437" s="29"/>
      <c r="N437" s="29"/>
      <c r="O437" s="29"/>
      <c r="P437" s="29"/>
      <c r="S437" s="88">
        <f t="shared" si="183"/>
        <v>413</v>
      </c>
      <c r="T437" s="192">
        <f t="shared" si="170"/>
        <v>0</v>
      </c>
      <c r="U437" s="22" t="e">
        <f t="shared" ca="1" si="171"/>
        <v>#DIV/0!</v>
      </c>
      <c r="V437" s="22" t="e">
        <f t="shared" ca="1" si="172"/>
        <v>#DIV/0!</v>
      </c>
      <c r="W437" s="22" t="e">
        <f t="shared" ca="1" si="173"/>
        <v>#DIV/0!</v>
      </c>
      <c r="X437" s="22" t="e">
        <f t="shared" ca="1" si="174"/>
        <v>#DIV/0!</v>
      </c>
      <c r="Y437" s="22" t="e">
        <f t="shared" ca="1" si="175"/>
        <v>#DIV/0!</v>
      </c>
      <c r="Z437" s="22" t="e">
        <f t="shared" ca="1" si="176"/>
        <v>#DIV/0!</v>
      </c>
      <c r="AA437" s="22" t="e">
        <f t="shared" ca="1" si="177"/>
        <v>#DIV/0!</v>
      </c>
      <c r="AB437" s="22" t="e">
        <f t="shared" ca="1" si="178"/>
        <v>#DIV/0!</v>
      </c>
      <c r="AC437" s="22" t="e">
        <f t="shared" ca="1" si="179"/>
        <v>#DIV/0!</v>
      </c>
      <c r="AD437" s="22" t="e">
        <f t="shared" ca="1" si="180"/>
        <v>#DIV/0!</v>
      </c>
      <c r="AE437" s="88">
        <f t="shared" si="184"/>
        <v>413</v>
      </c>
      <c r="AF437" s="192">
        <f t="shared" si="181"/>
        <v>0</v>
      </c>
      <c r="AG437" s="22" t="e">
        <f t="shared" si="185"/>
        <v>#DIV/0!</v>
      </c>
      <c r="AH437" s="22" t="e">
        <f t="shared" si="186"/>
        <v>#DIV/0!</v>
      </c>
      <c r="AI437" s="22" t="e">
        <f t="shared" si="187"/>
        <v>#DIV/0!</v>
      </c>
      <c r="AJ437" s="22" t="e">
        <f t="shared" si="188"/>
        <v>#DIV/0!</v>
      </c>
      <c r="AK437" s="22" t="e">
        <f t="shared" si="189"/>
        <v>#DIV/0!</v>
      </c>
      <c r="AL437" s="22" t="e">
        <f t="shared" si="190"/>
        <v>#DIV/0!</v>
      </c>
      <c r="AM437" s="22" t="e">
        <f t="shared" si="191"/>
        <v>#DIV/0!</v>
      </c>
      <c r="AN437" s="22" t="e">
        <f t="shared" si="192"/>
        <v>#DIV/0!</v>
      </c>
      <c r="AO437" s="22" t="e">
        <f t="shared" si="193"/>
        <v>#DIV/0!</v>
      </c>
      <c r="AP437" s="22" t="e">
        <f t="shared" si="194"/>
        <v>#DIV/0!</v>
      </c>
    </row>
    <row r="438" spans="7:42" x14ac:dyDescent="0.25">
      <c r="G438" s="88">
        <f t="shared" si="182"/>
        <v>414</v>
      </c>
      <c r="H438" s="26"/>
      <c r="I438" s="29"/>
      <c r="J438" s="29"/>
      <c r="K438" s="29"/>
      <c r="L438" s="29"/>
      <c r="M438" s="29"/>
      <c r="N438" s="29"/>
      <c r="O438" s="29"/>
      <c r="P438" s="29"/>
      <c r="S438" s="88">
        <f t="shared" si="183"/>
        <v>414</v>
      </c>
      <c r="T438" s="192">
        <f t="shared" si="170"/>
        <v>0</v>
      </c>
      <c r="U438" s="22" t="e">
        <f t="shared" ca="1" si="171"/>
        <v>#DIV/0!</v>
      </c>
      <c r="V438" s="22" t="e">
        <f t="shared" ca="1" si="172"/>
        <v>#DIV/0!</v>
      </c>
      <c r="W438" s="22" t="e">
        <f t="shared" ca="1" si="173"/>
        <v>#DIV/0!</v>
      </c>
      <c r="X438" s="22" t="e">
        <f t="shared" ca="1" si="174"/>
        <v>#DIV/0!</v>
      </c>
      <c r="Y438" s="22" t="e">
        <f t="shared" ca="1" si="175"/>
        <v>#DIV/0!</v>
      </c>
      <c r="Z438" s="22" t="e">
        <f t="shared" ca="1" si="176"/>
        <v>#DIV/0!</v>
      </c>
      <c r="AA438" s="22" t="e">
        <f t="shared" ca="1" si="177"/>
        <v>#DIV/0!</v>
      </c>
      <c r="AB438" s="22" t="e">
        <f t="shared" ca="1" si="178"/>
        <v>#DIV/0!</v>
      </c>
      <c r="AC438" s="22" t="e">
        <f t="shared" ca="1" si="179"/>
        <v>#DIV/0!</v>
      </c>
      <c r="AD438" s="22" t="e">
        <f t="shared" ca="1" si="180"/>
        <v>#DIV/0!</v>
      </c>
      <c r="AE438" s="88">
        <f t="shared" si="184"/>
        <v>414</v>
      </c>
      <c r="AF438" s="192">
        <f t="shared" si="181"/>
        <v>0</v>
      </c>
      <c r="AG438" s="22" t="e">
        <f t="shared" si="185"/>
        <v>#DIV/0!</v>
      </c>
      <c r="AH438" s="22" t="e">
        <f t="shared" si="186"/>
        <v>#DIV/0!</v>
      </c>
      <c r="AI438" s="22" t="e">
        <f t="shared" si="187"/>
        <v>#DIV/0!</v>
      </c>
      <c r="AJ438" s="22" t="e">
        <f t="shared" si="188"/>
        <v>#DIV/0!</v>
      </c>
      <c r="AK438" s="22" t="e">
        <f t="shared" si="189"/>
        <v>#DIV/0!</v>
      </c>
      <c r="AL438" s="22" t="e">
        <f t="shared" si="190"/>
        <v>#DIV/0!</v>
      </c>
      <c r="AM438" s="22" t="e">
        <f t="shared" si="191"/>
        <v>#DIV/0!</v>
      </c>
      <c r="AN438" s="22" t="e">
        <f t="shared" si="192"/>
        <v>#DIV/0!</v>
      </c>
      <c r="AO438" s="22" t="e">
        <f t="shared" si="193"/>
        <v>#DIV/0!</v>
      </c>
      <c r="AP438" s="22" t="e">
        <f t="shared" si="194"/>
        <v>#DIV/0!</v>
      </c>
    </row>
    <row r="439" spans="7:42" x14ac:dyDescent="0.25">
      <c r="G439" s="88">
        <f t="shared" si="182"/>
        <v>415</v>
      </c>
      <c r="H439" s="26"/>
      <c r="I439" s="29"/>
      <c r="J439" s="29"/>
      <c r="K439" s="29"/>
      <c r="L439" s="29"/>
      <c r="M439" s="29"/>
      <c r="N439" s="29"/>
      <c r="O439" s="29"/>
      <c r="P439" s="29"/>
      <c r="S439" s="88">
        <f t="shared" si="183"/>
        <v>415</v>
      </c>
      <c r="T439" s="192">
        <f t="shared" si="170"/>
        <v>0</v>
      </c>
      <c r="U439" s="22" t="e">
        <f t="shared" ca="1" si="171"/>
        <v>#DIV/0!</v>
      </c>
      <c r="V439" s="22" t="e">
        <f t="shared" ca="1" si="172"/>
        <v>#DIV/0!</v>
      </c>
      <c r="W439" s="22" t="e">
        <f t="shared" ca="1" si="173"/>
        <v>#DIV/0!</v>
      </c>
      <c r="X439" s="22" t="e">
        <f t="shared" ca="1" si="174"/>
        <v>#DIV/0!</v>
      </c>
      <c r="Y439" s="22" t="e">
        <f t="shared" ca="1" si="175"/>
        <v>#DIV/0!</v>
      </c>
      <c r="Z439" s="22" t="e">
        <f t="shared" ca="1" si="176"/>
        <v>#DIV/0!</v>
      </c>
      <c r="AA439" s="22" t="e">
        <f t="shared" ca="1" si="177"/>
        <v>#DIV/0!</v>
      </c>
      <c r="AB439" s="22" t="e">
        <f t="shared" ca="1" si="178"/>
        <v>#DIV/0!</v>
      </c>
      <c r="AC439" s="22" t="e">
        <f t="shared" ca="1" si="179"/>
        <v>#DIV/0!</v>
      </c>
      <c r="AD439" s="22" t="e">
        <f t="shared" ca="1" si="180"/>
        <v>#DIV/0!</v>
      </c>
      <c r="AE439" s="88">
        <f t="shared" si="184"/>
        <v>415</v>
      </c>
      <c r="AF439" s="192">
        <f t="shared" si="181"/>
        <v>0</v>
      </c>
      <c r="AG439" s="22" t="e">
        <f t="shared" si="185"/>
        <v>#DIV/0!</v>
      </c>
      <c r="AH439" s="22" t="e">
        <f t="shared" si="186"/>
        <v>#DIV/0!</v>
      </c>
      <c r="AI439" s="22" t="e">
        <f t="shared" si="187"/>
        <v>#DIV/0!</v>
      </c>
      <c r="AJ439" s="22" t="e">
        <f t="shared" si="188"/>
        <v>#DIV/0!</v>
      </c>
      <c r="AK439" s="22" t="e">
        <f t="shared" si="189"/>
        <v>#DIV/0!</v>
      </c>
      <c r="AL439" s="22" t="e">
        <f t="shared" si="190"/>
        <v>#DIV/0!</v>
      </c>
      <c r="AM439" s="22" t="e">
        <f t="shared" si="191"/>
        <v>#DIV/0!</v>
      </c>
      <c r="AN439" s="22" t="e">
        <f t="shared" si="192"/>
        <v>#DIV/0!</v>
      </c>
      <c r="AO439" s="22" t="e">
        <f t="shared" si="193"/>
        <v>#DIV/0!</v>
      </c>
      <c r="AP439" s="22" t="e">
        <f t="shared" si="194"/>
        <v>#DIV/0!</v>
      </c>
    </row>
    <row r="440" spans="7:42" x14ac:dyDescent="0.25">
      <c r="G440" s="88">
        <f t="shared" si="182"/>
        <v>416</v>
      </c>
      <c r="H440" s="26"/>
      <c r="I440" s="29"/>
      <c r="J440" s="29"/>
      <c r="K440" s="29"/>
      <c r="L440" s="29"/>
      <c r="M440" s="29"/>
      <c r="N440" s="29"/>
      <c r="O440" s="29"/>
      <c r="P440" s="29"/>
      <c r="S440" s="88">
        <f t="shared" si="183"/>
        <v>416</v>
      </c>
      <c r="T440" s="192">
        <f t="shared" si="170"/>
        <v>0</v>
      </c>
      <c r="U440" s="22" t="e">
        <f t="shared" ca="1" si="171"/>
        <v>#DIV/0!</v>
      </c>
      <c r="V440" s="22" t="e">
        <f t="shared" ca="1" si="172"/>
        <v>#DIV/0!</v>
      </c>
      <c r="W440" s="22" t="e">
        <f t="shared" ca="1" si="173"/>
        <v>#DIV/0!</v>
      </c>
      <c r="X440" s="22" t="e">
        <f t="shared" ca="1" si="174"/>
        <v>#DIV/0!</v>
      </c>
      <c r="Y440" s="22" t="e">
        <f t="shared" ca="1" si="175"/>
        <v>#DIV/0!</v>
      </c>
      <c r="Z440" s="22" t="e">
        <f t="shared" ca="1" si="176"/>
        <v>#DIV/0!</v>
      </c>
      <c r="AA440" s="22" t="e">
        <f t="shared" ca="1" si="177"/>
        <v>#DIV/0!</v>
      </c>
      <c r="AB440" s="22" t="e">
        <f t="shared" ca="1" si="178"/>
        <v>#DIV/0!</v>
      </c>
      <c r="AC440" s="22" t="e">
        <f t="shared" ca="1" si="179"/>
        <v>#DIV/0!</v>
      </c>
      <c r="AD440" s="22" t="e">
        <f t="shared" ca="1" si="180"/>
        <v>#DIV/0!</v>
      </c>
      <c r="AE440" s="88">
        <f t="shared" si="184"/>
        <v>416</v>
      </c>
      <c r="AF440" s="192">
        <f t="shared" si="181"/>
        <v>0</v>
      </c>
      <c r="AG440" s="22" t="e">
        <f t="shared" si="185"/>
        <v>#DIV/0!</v>
      </c>
      <c r="AH440" s="22" t="e">
        <f t="shared" si="186"/>
        <v>#DIV/0!</v>
      </c>
      <c r="AI440" s="22" t="e">
        <f t="shared" si="187"/>
        <v>#DIV/0!</v>
      </c>
      <c r="AJ440" s="22" t="e">
        <f t="shared" si="188"/>
        <v>#DIV/0!</v>
      </c>
      <c r="AK440" s="22" t="e">
        <f t="shared" si="189"/>
        <v>#DIV/0!</v>
      </c>
      <c r="AL440" s="22" t="e">
        <f t="shared" si="190"/>
        <v>#DIV/0!</v>
      </c>
      <c r="AM440" s="22" t="e">
        <f t="shared" si="191"/>
        <v>#DIV/0!</v>
      </c>
      <c r="AN440" s="22" t="e">
        <f t="shared" si="192"/>
        <v>#DIV/0!</v>
      </c>
      <c r="AO440" s="22" t="e">
        <f t="shared" si="193"/>
        <v>#DIV/0!</v>
      </c>
      <c r="AP440" s="22" t="e">
        <f t="shared" si="194"/>
        <v>#DIV/0!</v>
      </c>
    </row>
    <row r="441" spans="7:42" x14ac:dyDescent="0.25">
      <c r="G441" s="88">
        <f t="shared" si="182"/>
        <v>417</v>
      </c>
      <c r="H441" s="26"/>
      <c r="I441" s="29"/>
      <c r="J441" s="29"/>
      <c r="K441" s="29"/>
      <c r="L441" s="29"/>
      <c r="M441" s="29"/>
      <c r="N441" s="29"/>
      <c r="O441" s="29"/>
      <c r="P441" s="29"/>
      <c r="S441" s="88">
        <f t="shared" si="183"/>
        <v>417</v>
      </c>
      <c r="T441" s="192">
        <f t="shared" si="170"/>
        <v>0</v>
      </c>
      <c r="U441" s="22" t="e">
        <f t="shared" ca="1" si="171"/>
        <v>#DIV/0!</v>
      </c>
      <c r="V441" s="22" t="e">
        <f t="shared" ca="1" si="172"/>
        <v>#DIV/0!</v>
      </c>
      <c r="W441" s="22" t="e">
        <f t="shared" ca="1" si="173"/>
        <v>#DIV/0!</v>
      </c>
      <c r="X441" s="22" t="e">
        <f t="shared" ca="1" si="174"/>
        <v>#DIV/0!</v>
      </c>
      <c r="Y441" s="22" t="e">
        <f t="shared" ca="1" si="175"/>
        <v>#DIV/0!</v>
      </c>
      <c r="Z441" s="22" t="e">
        <f t="shared" ca="1" si="176"/>
        <v>#DIV/0!</v>
      </c>
      <c r="AA441" s="22" t="e">
        <f t="shared" ca="1" si="177"/>
        <v>#DIV/0!</v>
      </c>
      <c r="AB441" s="22" t="e">
        <f t="shared" ca="1" si="178"/>
        <v>#DIV/0!</v>
      </c>
      <c r="AC441" s="22" t="e">
        <f t="shared" ca="1" si="179"/>
        <v>#DIV/0!</v>
      </c>
      <c r="AD441" s="22" t="e">
        <f t="shared" ca="1" si="180"/>
        <v>#DIV/0!</v>
      </c>
      <c r="AE441" s="88">
        <f t="shared" si="184"/>
        <v>417</v>
      </c>
      <c r="AF441" s="192">
        <f t="shared" si="181"/>
        <v>0</v>
      </c>
      <c r="AG441" s="22" t="e">
        <f t="shared" si="185"/>
        <v>#DIV/0!</v>
      </c>
      <c r="AH441" s="22" t="e">
        <f t="shared" si="186"/>
        <v>#DIV/0!</v>
      </c>
      <c r="AI441" s="22" t="e">
        <f t="shared" si="187"/>
        <v>#DIV/0!</v>
      </c>
      <c r="AJ441" s="22" t="e">
        <f t="shared" si="188"/>
        <v>#DIV/0!</v>
      </c>
      <c r="AK441" s="22" t="e">
        <f t="shared" si="189"/>
        <v>#DIV/0!</v>
      </c>
      <c r="AL441" s="22" t="e">
        <f t="shared" si="190"/>
        <v>#DIV/0!</v>
      </c>
      <c r="AM441" s="22" t="e">
        <f t="shared" si="191"/>
        <v>#DIV/0!</v>
      </c>
      <c r="AN441" s="22" t="e">
        <f t="shared" si="192"/>
        <v>#DIV/0!</v>
      </c>
      <c r="AO441" s="22" t="e">
        <f t="shared" si="193"/>
        <v>#DIV/0!</v>
      </c>
      <c r="AP441" s="22" t="e">
        <f t="shared" si="194"/>
        <v>#DIV/0!</v>
      </c>
    </row>
    <row r="442" spans="7:42" x14ac:dyDescent="0.25">
      <c r="G442" s="88">
        <f t="shared" si="182"/>
        <v>418</v>
      </c>
      <c r="H442" s="26"/>
      <c r="I442" s="29"/>
      <c r="J442" s="29"/>
      <c r="K442" s="29"/>
      <c r="L442" s="29"/>
      <c r="M442" s="29"/>
      <c r="N442" s="29"/>
      <c r="O442" s="29"/>
      <c r="P442" s="29"/>
      <c r="S442" s="88">
        <f t="shared" si="183"/>
        <v>418</v>
      </c>
      <c r="T442" s="192">
        <f t="shared" si="170"/>
        <v>0</v>
      </c>
      <c r="U442" s="22" t="e">
        <f t="shared" ca="1" si="171"/>
        <v>#DIV/0!</v>
      </c>
      <c r="V442" s="22" t="e">
        <f t="shared" ca="1" si="172"/>
        <v>#DIV/0!</v>
      </c>
      <c r="W442" s="22" t="e">
        <f t="shared" ca="1" si="173"/>
        <v>#DIV/0!</v>
      </c>
      <c r="X442" s="22" t="e">
        <f t="shared" ca="1" si="174"/>
        <v>#DIV/0!</v>
      </c>
      <c r="Y442" s="22" t="e">
        <f t="shared" ca="1" si="175"/>
        <v>#DIV/0!</v>
      </c>
      <c r="Z442" s="22" t="e">
        <f t="shared" ca="1" si="176"/>
        <v>#DIV/0!</v>
      </c>
      <c r="AA442" s="22" t="e">
        <f t="shared" ca="1" si="177"/>
        <v>#DIV/0!</v>
      </c>
      <c r="AB442" s="22" t="e">
        <f t="shared" ca="1" si="178"/>
        <v>#DIV/0!</v>
      </c>
      <c r="AC442" s="22" t="e">
        <f t="shared" ca="1" si="179"/>
        <v>#DIV/0!</v>
      </c>
      <c r="AD442" s="22" t="e">
        <f t="shared" ca="1" si="180"/>
        <v>#DIV/0!</v>
      </c>
      <c r="AE442" s="88">
        <f t="shared" si="184"/>
        <v>418</v>
      </c>
      <c r="AF442" s="192">
        <f t="shared" si="181"/>
        <v>0</v>
      </c>
      <c r="AG442" s="22" t="e">
        <f t="shared" si="185"/>
        <v>#DIV/0!</v>
      </c>
      <c r="AH442" s="22" t="e">
        <f t="shared" si="186"/>
        <v>#DIV/0!</v>
      </c>
      <c r="AI442" s="22" t="e">
        <f t="shared" si="187"/>
        <v>#DIV/0!</v>
      </c>
      <c r="AJ442" s="22" t="e">
        <f t="shared" si="188"/>
        <v>#DIV/0!</v>
      </c>
      <c r="AK442" s="22" t="e">
        <f t="shared" si="189"/>
        <v>#DIV/0!</v>
      </c>
      <c r="AL442" s="22" t="e">
        <f t="shared" si="190"/>
        <v>#DIV/0!</v>
      </c>
      <c r="AM442" s="22" t="e">
        <f t="shared" si="191"/>
        <v>#DIV/0!</v>
      </c>
      <c r="AN442" s="22" t="e">
        <f t="shared" si="192"/>
        <v>#DIV/0!</v>
      </c>
      <c r="AO442" s="22" t="e">
        <f t="shared" si="193"/>
        <v>#DIV/0!</v>
      </c>
      <c r="AP442" s="22" t="e">
        <f t="shared" si="194"/>
        <v>#DIV/0!</v>
      </c>
    </row>
    <row r="443" spans="7:42" x14ac:dyDescent="0.25">
      <c r="G443" s="88">
        <f t="shared" si="182"/>
        <v>419</v>
      </c>
      <c r="H443" s="26"/>
      <c r="I443" s="29"/>
      <c r="J443" s="29"/>
      <c r="K443" s="29"/>
      <c r="L443" s="29"/>
      <c r="M443" s="29"/>
      <c r="N443" s="29"/>
      <c r="O443" s="29"/>
      <c r="P443" s="29"/>
      <c r="S443" s="88">
        <f t="shared" si="183"/>
        <v>419</v>
      </c>
      <c r="T443" s="192">
        <f t="shared" si="170"/>
        <v>0</v>
      </c>
      <c r="U443" s="22" t="e">
        <f t="shared" ca="1" si="171"/>
        <v>#DIV/0!</v>
      </c>
      <c r="V443" s="22" t="e">
        <f t="shared" ca="1" si="172"/>
        <v>#DIV/0!</v>
      </c>
      <c r="W443" s="22" t="e">
        <f t="shared" ca="1" si="173"/>
        <v>#DIV/0!</v>
      </c>
      <c r="X443" s="22" t="e">
        <f t="shared" ca="1" si="174"/>
        <v>#DIV/0!</v>
      </c>
      <c r="Y443" s="22" t="e">
        <f t="shared" ca="1" si="175"/>
        <v>#DIV/0!</v>
      </c>
      <c r="Z443" s="22" t="e">
        <f t="shared" ca="1" si="176"/>
        <v>#DIV/0!</v>
      </c>
      <c r="AA443" s="22" t="e">
        <f t="shared" ca="1" si="177"/>
        <v>#DIV/0!</v>
      </c>
      <c r="AB443" s="22" t="e">
        <f t="shared" ca="1" si="178"/>
        <v>#DIV/0!</v>
      </c>
      <c r="AC443" s="22" t="e">
        <f t="shared" ca="1" si="179"/>
        <v>#DIV/0!</v>
      </c>
      <c r="AD443" s="22" t="e">
        <f t="shared" ca="1" si="180"/>
        <v>#DIV/0!</v>
      </c>
      <c r="AE443" s="88">
        <f t="shared" si="184"/>
        <v>419</v>
      </c>
      <c r="AF443" s="192">
        <f t="shared" si="181"/>
        <v>0</v>
      </c>
      <c r="AG443" s="22" t="e">
        <f t="shared" si="185"/>
        <v>#DIV/0!</v>
      </c>
      <c r="AH443" s="22" t="e">
        <f t="shared" si="186"/>
        <v>#DIV/0!</v>
      </c>
      <c r="AI443" s="22" t="e">
        <f t="shared" si="187"/>
        <v>#DIV/0!</v>
      </c>
      <c r="AJ443" s="22" t="e">
        <f t="shared" si="188"/>
        <v>#DIV/0!</v>
      </c>
      <c r="AK443" s="22" t="e">
        <f t="shared" si="189"/>
        <v>#DIV/0!</v>
      </c>
      <c r="AL443" s="22" t="e">
        <f t="shared" si="190"/>
        <v>#DIV/0!</v>
      </c>
      <c r="AM443" s="22" t="e">
        <f t="shared" si="191"/>
        <v>#DIV/0!</v>
      </c>
      <c r="AN443" s="22" t="e">
        <f t="shared" si="192"/>
        <v>#DIV/0!</v>
      </c>
      <c r="AO443" s="22" t="e">
        <f t="shared" si="193"/>
        <v>#DIV/0!</v>
      </c>
      <c r="AP443" s="22" t="e">
        <f t="shared" si="194"/>
        <v>#DIV/0!</v>
      </c>
    </row>
    <row r="444" spans="7:42" x14ac:dyDescent="0.25">
      <c r="G444" s="88">
        <f t="shared" si="182"/>
        <v>420</v>
      </c>
      <c r="H444" s="26"/>
      <c r="I444" s="29"/>
      <c r="J444" s="29"/>
      <c r="K444" s="29"/>
      <c r="L444" s="29"/>
      <c r="M444" s="29"/>
      <c r="N444" s="29"/>
      <c r="O444" s="29"/>
      <c r="P444" s="29"/>
      <c r="S444" s="88">
        <f t="shared" si="183"/>
        <v>420</v>
      </c>
      <c r="T444" s="192">
        <f t="shared" si="170"/>
        <v>0</v>
      </c>
      <c r="U444" s="22" t="e">
        <f t="shared" ca="1" si="171"/>
        <v>#DIV/0!</v>
      </c>
      <c r="V444" s="22" t="e">
        <f t="shared" ca="1" si="172"/>
        <v>#DIV/0!</v>
      </c>
      <c r="W444" s="22" t="e">
        <f t="shared" ca="1" si="173"/>
        <v>#DIV/0!</v>
      </c>
      <c r="X444" s="22" t="e">
        <f t="shared" ca="1" si="174"/>
        <v>#DIV/0!</v>
      </c>
      <c r="Y444" s="22" t="e">
        <f t="shared" ca="1" si="175"/>
        <v>#DIV/0!</v>
      </c>
      <c r="Z444" s="22" t="e">
        <f t="shared" ca="1" si="176"/>
        <v>#DIV/0!</v>
      </c>
      <c r="AA444" s="22" t="e">
        <f t="shared" ca="1" si="177"/>
        <v>#DIV/0!</v>
      </c>
      <c r="AB444" s="22" t="e">
        <f t="shared" ca="1" si="178"/>
        <v>#DIV/0!</v>
      </c>
      <c r="AC444" s="22" t="e">
        <f t="shared" ca="1" si="179"/>
        <v>#DIV/0!</v>
      </c>
      <c r="AD444" s="22" t="e">
        <f t="shared" ca="1" si="180"/>
        <v>#DIV/0!</v>
      </c>
      <c r="AE444" s="88">
        <f t="shared" si="184"/>
        <v>420</v>
      </c>
      <c r="AF444" s="192">
        <f t="shared" si="181"/>
        <v>0</v>
      </c>
      <c r="AG444" s="22" t="e">
        <f t="shared" si="185"/>
        <v>#DIV/0!</v>
      </c>
      <c r="AH444" s="22" t="e">
        <f t="shared" si="186"/>
        <v>#DIV/0!</v>
      </c>
      <c r="AI444" s="22" t="e">
        <f t="shared" si="187"/>
        <v>#DIV/0!</v>
      </c>
      <c r="AJ444" s="22" t="e">
        <f t="shared" si="188"/>
        <v>#DIV/0!</v>
      </c>
      <c r="AK444" s="22" t="e">
        <f t="shared" si="189"/>
        <v>#DIV/0!</v>
      </c>
      <c r="AL444" s="22" t="e">
        <f t="shared" si="190"/>
        <v>#DIV/0!</v>
      </c>
      <c r="AM444" s="22" t="e">
        <f t="shared" si="191"/>
        <v>#DIV/0!</v>
      </c>
      <c r="AN444" s="22" t="e">
        <f t="shared" si="192"/>
        <v>#DIV/0!</v>
      </c>
      <c r="AO444" s="22" t="e">
        <f t="shared" si="193"/>
        <v>#DIV/0!</v>
      </c>
      <c r="AP444" s="22" t="e">
        <f t="shared" si="194"/>
        <v>#DIV/0!</v>
      </c>
    </row>
    <row r="445" spans="7:42" x14ac:dyDescent="0.25">
      <c r="G445" s="88">
        <f t="shared" si="182"/>
        <v>421</v>
      </c>
      <c r="H445" s="26"/>
      <c r="I445" s="29"/>
      <c r="J445" s="29"/>
      <c r="K445" s="29"/>
      <c r="L445" s="29"/>
      <c r="M445" s="29"/>
      <c r="N445" s="29"/>
      <c r="O445" s="29"/>
      <c r="P445" s="29"/>
      <c r="S445" s="88">
        <f t="shared" si="183"/>
        <v>421</v>
      </c>
      <c r="T445" s="192">
        <f t="shared" si="170"/>
        <v>0</v>
      </c>
      <c r="U445" s="22" t="e">
        <f t="shared" ca="1" si="171"/>
        <v>#DIV/0!</v>
      </c>
      <c r="V445" s="22" t="e">
        <f t="shared" ca="1" si="172"/>
        <v>#DIV/0!</v>
      </c>
      <c r="W445" s="22" t="e">
        <f t="shared" ca="1" si="173"/>
        <v>#DIV/0!</v>
      </c>
      <c r="X445" s="22" t="e">
        <f t="shared" ca="1" si="174"/>
        <v>#DIV/0!</v>
      </c>
      <c r="Y445" s="22" t="e">
        <f t="shared" ca="1" si="175"/>
        <v>#DIV/0!</v>
      </c>
      <c r="Z445" s="22" t="e">
        <f t="shared" ca="1" si="176"/>
        <v>#DIV/0!</v>
      </c>
      <c r="AA445" s="22" t="e">
        <f t="shared" ca="1" si="177"/>
        <v>#DIV/0!</v>
      </c>
      <c r="AB445" s="22" t="e">
        <f t="shared" ca="1" si="178"/>
        <v>#DIV/0!</v>
      </c>
      <c r="AC445" s="22" t="e">
        <f t="shared" ca="1" si="179"/>
        <v>#DIV/0!</v>
      </c>
      <c r="AD445" s="22" t="e">
        <f t="shared" ca="1" si="180"/>
        <v>#DIV/0!</v>
      </c>
      <c r="AE445" s="88">
        <f t="shared" si="184"/>
        <v>421</v>
      </c>
      <c r="AF445" s="192">
        <f t="shared" si="181"/>
        <v>0</v>
      </c>
      <c r="AG445" s="22" t="e">
        <f t="shared" si="185"/>
        <v>#DIV/0!</v>
      </c>
      <c r="AH445" s="22" t="e">
        <f t="shared" si="186"/>
        <v>#DIV/0!</v>
      </c>
      <c r="AI445" s="22" t="e">
        <f t="shared" si="187"/>
        <v>#DIV/0!</v>
      </c>
      <c r="AJ445" s="22" t="e">
        <f t="shared" si="188"/>
        <v>#DIV/0!</v>
      </c>
      <c r="AK445" s="22" t="e">
        <f t="shared" si="189"/>
        <v>#DIV/0!</v>
      </c>
      <c r="AL445" s="22" t="e">
        <f t="shared" si="190"/>
        <v>#DIV/0!</v>
      </c>
      <c r="AM445" s="22" t="e">
        <f t="shared" si="191"/>
        <v>#DIV/0!</v>
      </c>
      <c r="AN445" s="22" t="e">
        <f t="shared" si="192"/>
        <v>#DIV/0!</v>
      </c>
      <c r="AO445" s="22" t="e">
        <f t="shared" si="193"/>
        <v>#DIV/0!</v>
      </c>
      <c r="AP445" s="22" t="e">
        <f t="shared" si="194"/>
        <v>#DIV/0!</v>
      </c>
    </row>
    <row r="446" spans="7:42" x14ac:dyDescent="0.25">
      <c r="G446" s="88">
        <f t="shared" si="182"/>
        <v>422</v>
      </c>
      <c r="H446" s="26"/>
      <c r="I446" s="29"/>
      <c r="J446" s="29"/>
      <c r="K446" s="29"/>
      <c r="L446" s="29"/>
      <c r="M446" s="29"/>
      <c r="N446" s="29"/>
      <c r="O446" s="29"/>
      <c r="P446" s="29"/>
      <c r="S446" s="88">
        <f t="shared" si="183"/>
        <v>422</v>
      </c>
      <c r="T446" s="192">
        <f t="shared" si="170"/>
        <v>0</v>
      </c>
      <c r="U446" s="22" t="e">
        <f t="shared" ca="1" si="171"/>
        <v>#DIV/0!</v>
      </c>
      <c r="V446" s="22" t="e">
        <f t="shared" ca="1" si="172"/>
        <v>#DIV/0!</v>
      </c>
      <c r="W446" s="22" t="e">
        <f t="shared" ca="1" si="173"/>
        <v>#DIV/0!</v>
      </c>
      <c r="X446" s="22" t="e">
        <f t="shared" ca="1" si="174"/>
        <v>#DIV/0!</v>
      </c>
      <c r="Y446" s="22" t="e">
        <f t="shared" ca="1" si="175"/>
        <v>#DIV/0!</v>
      </c>
      <c r="Z446" s="22" t="e">
        <f t="shared" ca="1" si="176"/>
        <v>#DIV/0!</v>
      </c>
      <c r="AA446" s="22" t="e">
        <f t="shared" ca="1" si="177"/>
        <v>#DIV/0!</v>
      </c>
      <c r="AB446" s="22" t="e">
        <f t="shared" ca="1" si="178"/>
        <v>#DIV/0!</v>
      </c>
      <c r="AC446" s="22" t="e">
        <f t="shared" ca="1" si="179"/>
        <v>#DIV/0!</v>
      </c>
      <c r="AD446" s="22" t="e">
        <f t="shared" ca="1" si="180"/>
        <v>#DIV/0!</v>
      </c>
      <c r="AE446" s="88">
        <f t="shared" si="184"/>
        <v>422</v>
      </c>
      <c r="AF446" s="192">
        <f t="shared" si="181"/>
        <v>0</v>
      </c>
      <c r="AG446" s="22" t="e">
        <f t="shared" si="185"/>
        <v>#DIV/0!</v>
      </c>
      <c r="AH446" s="22" t="e">
        <f t="shared" si="186"/>
        <v>#DIV/0!</v>
      </c>
      <c r="AI446" s="22" t="e">
        <f t="shared" si="187"/>
        <v>#DIV/0!</v>
      </c>
      <c r="AJ446" s="22" t="e">
        <f t="shared" si="188"/>
        <v>#DIV/0!</v>
      </c>
      <c r="AK446" s="22" t="e">
        <f t="shared" si="189"/>
        <v>#DIV/0!</v>
      </c>
      <c r="AL446" s="22" t="e">
        <f t="shared" si="190"/>
        <v>#DIV/0!</v>
      </c>
      <c r="AM446" s="22" t="e">
        <f t="shared" si="191"/>
        <v>#DIV/0!</v>
      </c>
      <c r="AN446" s="22" t="e">
        <f t="shared" si="192"/>
        <v>#DIV/0!</v>
      </c>
      <c r="AO446" s="22" t="e">
        <f t="shared" si="193"/>
        <v>#DIV/0!</v>
      </c>
      <c r="AP446" s="22" t="e">
        <f t="shared" si="194"/>
        <v>#DIV/0!</v>
      </c>
    </row>
    <row r="447" spans="7:42" x14ac:dyDescent="0.25">
      <c r="G447" s="88">
        <f t="shared" si="182"/>
        <v>423</v>
      </c>
      <c r="H447" s="26"/>
      <c r="I447" s="29"/>
      <c r="J447" s="29"/>
      <c r="K447" s="29"/>
      <c r="L447" s="29"/>
      <c r="M447" s="29"/>
      <c r="N447" s="29"/>
      <c r="O447" s="29"/>
      <c r="P447" s="29"/>
      <c r="S447" s="88">
        <f t="shared" si="183"/>
        <v>423</v>
      </c>
      <c r="T447" s="192">
        <f t="shared" si="170"/>
        <v>0</v>
      </c>
      <c r="U447" s="22" t="e">
        <f t="shared" ca="1" si="171"/>
        <v>#DIV/0!</v>
      </c>
      <c r="V447" s="22" t="e">
        <f t="shared" ca="1" si="172"/>
        <v>#DIV/0!</v>
      </c>
      <c r="W447" s="22" t="e">
        <f t="shared" ca="1" si="173"/>
        <v>#DIV/0!</v>
      </c>
      <c r="X447" s="22" t="e">
        <f t="shared" ca="1" si="174"/>
        <v>#DIV/0!</v>
      </c>
      <c r="Y447" s="22" t="e">
        <f t="shared" ca="1" si="175"/>
        <v>#DIV/0!</v>
      </c>
      <c r="Z447" s="22" t="e">
        <f t="shared" ca="1" si="176"/>
        <v>#DIV/0!</v>
      </c>
      <c r="AA447" s="22" t="e">
        <f t="shared" ca="1" si="177"/>
        <v>#DIV/0!</v>
      </c>
      <c r="AB447" s="22" t="e">
        <f t="shared" ca="1" si="178"/>
        <v>#DIV/0!</v>
      </c>
      <c r="AC447" s="22" t="e">
        <f t="shared" ca="1" si="179"/>
        <v>#DIV/0!</v>
      </c>
      <c r="AD447" s="22" t="e">
        <f t="shared" ca="1" si="180"/>
        <v>#DIV/0!</v>
      </c>
      <c r="AE447" s="88">
        <f t="shared" si="184"/>
        <v>423</v>
      </c>
      <c r="AF447" s="192">
        <f t="shared" si="181"/>
        <v>0</v>
      </c>
      <c r="AG447" s="22" t="e">
        <f t="shared" si="185"/>
        <v>#DIV/0!</v>
      </c>
      <c r="AH447" s="22" t="e">
        <f t="shared" si="186"/>
        <v>#DIV/0!</v>
      </c>
      <c r="AI447" s="22" t="e">
        <f t="shared" si="187"/>
        <v>#DIV/0!</v>
      </c>
      <c r="AJ447" s="22" t="e">
        <f t="shared" si="188"/>
        <v>#DIV/0!</v>
      </c>
      <c r="AK447" s="22" t="e">
        <f t="shared" si="189"/>
        <v>#DIV/0!</v>
      </c>
      <c r="AL447" s="22" t="e">
        <f t="shared" si="190"/>
        <v>#DIV/0!</v>
      </c>
      <c r="AM447" s="22" t="e">
        <f t="shared" si="191"/>
        <v>#DIV/0!</v>
      </c>
      <c r="AN447" s="22" t="e">
        <f t="shared" si="192"/>
        <v>#DIV/0!</v>
      </c>
      <c r="AO447" s="22" t="e">
        <f t="shared" si="193"/>
        <v>#DIV/0!</v>
      </c>
      <c r="AP447" s="22" t="e">
        <f t="shared" si="194"/>
        <v>#DIV/0!</v>
      </c>
    </row>
    <row r="448" spans="7:42" x14ac:dyDescent="0.25">
      <c r="G448" s="88">
        <f t="shared" si="182"/>
        <v>424</v>
      </c>
      <c r="H448" s="26"/>
      <c r="I448" s="29"/>
      <c r="J448" s="29"/>
      <c r="K448" s="29"/>
      <c r="L448" s="29"/>
      <c r="M448" s="29"/>
      <c r="N448" s="29"/>
      <c r="O448" s="29"/>
      <c r="P448" s="29"/>
      <c r="S448" s="88">
        <f t="shared" si="183"/>
        <v>424</v>
      </c>
      <c r="T448" s="192">
        <f t="shared" si="170"/>
        <v>0</v>
      </c>
      <c r="U448" s="22" t="e">
        <f t="shared" ca="1" si="171"/>
        <v>#DIV/0!</v>
      </c>
      <c r="V448" s="22" t="e">
        <f t="shared" ca="1" si="172"/>
        <v>#DIV/0!</v>
      </c>
      <c r="W448" s="22" t="e">
        <f t="shared" ca="1" si="173"/>
        <v>#DIV/0!</v>
      </c>
      <c r="X448" s="22" t="e">
        <f t="shared" ca="1" si="174"/>
        <v>#DIV/0!</v>
      </c>
      <c r="Y448" s="22" t="e">
        <f t="shared" ca="1" si="175"/>
        <v>#DIV/0!</v>
      </c>
      <c r="Z448" s="22" t="e">
        <f t="shared" ca="1" si="176"/>
        <v>#DIV/0!</v>
      </c>
      <c r="AA448" s="22" t="e">
        <f t="shared" ca="1" si="177"/>
        <v>#DIV/0!</v>
      </c>
      <c r="AB448" s="22" t="e">
        <f t="shared" ca="1" si="178"/>
        <v>#DIV/0!</v>
      </c>
      <c r="AC448" s="22" t="e">
        <f t="shared" ca="1" si="179"/>
        <v>#DIV/0!</v>
      </c>
      <c r="AD448" s="22" t="e">
        <f t="shared" ca="1" si="180"/>
        <v>#DIV/0!</v>
      </c>
      <c r="AE448" s="88">
        <f t="shared" si="184"/>
        <v>424</v>
      </c>
      <c r="AF448" s="192">
        <f t="shared" si="181"/>
        <v>0</v>
      </c>
      <c r="AG448" s="22" t="e">
        <f t="shared" si="185"/>
        <v>#DIV/0!</v>
      </c>
      <c r="AH448" s="22" t="e">
        <f t="shared" si="186"/>
        <v>#DIV/0!</v>
      </c>
      <c r="AI448" s="22" t="e">
        <f t="shared" si="187"/>
        <v>#DIV/0!</v>
      </c>
      <c r="AJ448" s="22" t="e">
        <f t="shared" si="188"/>
        <v>#DIV/0!</v>
      </c>
      <c r="AK448" s="22" t="e">
        <f t="shared" si="189"/>
        <v>#DIV/0!</v>
      </c>
      <c r="AL448" s="22" t="e">
        <f t="shared" si="190"/>
        <v>#DIV/0!</v>
      </c>
      <c r="AM448" s="22" t="e">
        <f t="shared" si="191"/>
        <v>#DIV/0!</v>
      </c>
      <c r="AN448" s="22" t="e">
        <f t="shared" si="192"/>
        <v>#DIV/0!</v>
      </c>
      <c r="AO448" s="22" t="e">
        <f t="shared" si="193"/>
        <v>#DIV/0!</v>
      </c>
      <c r="AP448" s="22" t="e">
        <f t="shared" si="194"/>
        <v>#DIV/0!</v>
      </c>
    </row>
    <row r="449" spans="7:42" x14ac:dyDescent="0.25">
      <c r="G449" s="88">
        <f t="shared" si="182"/>
        <v>425</v>
      </c>
      <c r="H449" s="26"/>
      <c r="I449" s="29"/>
      <c r="J449" s="29"/>
      <c r="K449" s="29"/>
      <c r="L449" s="29"/>
      <c r="M449" s="29"/>
      <c r="N449" s="29"/>
      <c r="O449" s="29"/>
      <c r="P449" s="29"/>
      <c r="S449" s="88">
        <f t="shared" si="183"/>
        <v>425</v>
      </c>
      <c r="T449" s="192">
        <f t="shared" si="170"/>
        <v>0</v>
      </c>
      <c r="U449" s="22" t="e">
        <f t="shared" ca="1" si="171"/>
        <v>#DIV/0!</v>
      </c>
      <c r="V449" s="22" t="e">
        <f t="shared" ca="1" si="172"/>
        <v>#DIV/0!</v>
      </c>
      <c r="W449" s="22" t="e">
        <f t="shared" ca="1" si="173"/>
        <v>#DIV/0!</v>
      </c>
      <c r="X449" s="22" t="e">
        <f t="shared" ca="1" si="174"/>
        <v>#DIV/0!</v>
      </c>
      <c r="Y449" s="22" t="e">
        <f t="shared" ca="1" si="175"/>
        <v>#DIV/0!</v>
      </c>
      <c r="Z449" s="22" t="e">
        <f t="shared" ca="1" si="176"/>
        <v>#DIV/0!</v>
      </c>
      <c r="AA449" s="22" t="e">
        <f t="shared" ca="1" si="177"/>
        <v>#DIV/0!</v>
      </c>
      <c r="AB449" s="22" t="e">
        <f t="shared" ca="1" si="178"/>
        <v>#DIV/0!</v>
      </c>
      <c r="AC449" s="22" t="e">
        <f t="shared" ca="1" si="179"/>
        <v>#DIV/0!</v>
      </c>
      <c r="AD449" s="22" t="e">
        <f t="shared" ca="1" si="180"/>
        <v>#DIV/0!</v>
      </c>
      <c r="AE449" s="88">
        <f t="shared" si="184"/>
        <v>425</v>
      </c>
      <c r="AF449" s="192">
        <f t="shared" si="181"/>
        <v>0</v>
      </c>
      <c r="AG449" s="22" t="e">
        <f t="shared" si="185"/>
        <v>#DIV/0!</v>
      </c>
      <c r="AH449" s="22" t="e">
        <f t="shared" si="186"/>
        <v>#DIV/0!</v>
      </c>
      <c r="AI449" s="22" t="e">
        <f t="shared" si="187"/>
        <v>#DIV/0!</v>
      </c>
      <c r="AJ449" s="22" t="e">
        <f t="shared" si="188"/>
        <v>#DIV/0!</v>
      </c>
      <c r="AK449" s="22" t="e">
        <f t="shared" si="189"/>
        <v>#DIV/0!</v>
      </c>
      <c r="AL449" s="22" t="e">
        <f t="shared" si="190"/>
        <v>#DIV/0!</v>
      </c>
      <c r="AM449" s="22" t="e">
        <f t="shared" si="191"/>
        <v>#DIV/0!</v>
      </c>
      <c r="AN449" s="22" t="e">
        <f t="shared" si="192"/>
        <v>#DIV/0!</v>
      </c>
      <c r="AO449" s="22" t="e">
        <f t="shared" si="193"/>
        <v>#DIV/0!</v>
      </c>
      <c r="AP449" s="22" t="e">
        <f t="shared" si="194"/>
        <v>#DIV/0!</v>
      </c>
    </row>
    <row r="450" spans="7:42" x14ac:dyDescent="0.25">
      <c r="G450" s="88">
        <f t="shared" si="182"/>
        <v>426</v>
      </c>
      <c r="H450" s="26"/>
      <c r="I450" s="29"/>
      <c r="J450" s="29"/>
      <c r="K450" s="29"/>
      <c r="L450" s="29"/>
      <c r="M450" s="29"/>
      <c r="N450" s="29"/>
      <c r="O450" s="29"/>
      <c r="P450" s="29"/>
      <c r="S450" s="88">
        <f t="shared" si="183"/>
        <v>426</v>
      </c>
      <c r="T450" s="192">
        <f t="shared" si="170"/>
        <v>0</v>
      </c>
      <c r="U450" s="22" t="e">
        <f t="shared" ca="1" si="171"/>
        <v>#DIV/0!</v>
      </c>
      <c r="V450" s="22" t="e">
        <f t="shared" ca="1" si="172"/>
        <v>#DIV/0!</v>
      </c>
      <c r="W450" s="22" t="e">
        <f t="shared" ca="1" si="173"/>
        <v>#DIV/0!</v>
      </c>
      <c r="X450" s="22" t="e">
        <f t="shared" ca="1" si="174"/>
        <v>#DIV/0!</v>
      </c>
      <c r="Y450" s="22" t="e">
        <f t="shared" ca="1" si="175"/>
        <v>#DIV/0!</v>
      </c>
      <c r="Z450" s="22" t="e">
        <f t="shared" ca="1" si="176"/>
        <v>#DIV/0!</v>
      </c>
      <c r="AA450" s="22" t="e">
        <f t="shared" ca="1" si="177"/>
        <v>#DIV/0!</v>
      </c>
      <c r="AB450" s="22" t="e">
        <f t="shared" ca="1" si="178"/>
        <v>#DIV/0!</v>
      </c>
      <c r="AC450" s="22" t="e">
        <f t="shared" ca="1" si="179"/>
        <v>#DIV/0!</v>
      </c>
      <c r="AD450" s="22" t="e">
        <f t="shared" ca="1" si="180"/>
        <v>#DIV/0!</v>
      </c>
      <c r="AE450" s="88">
        <f t="shared" si="184"/>
        <v>426</v>
      </c>
      <c r="AF450" s="192">
        <f t="shared" si="181"/>
        <v>0</v>
      </c>
      <c r="AG450" s="22" t="e">
        <f t="shared" si="185"/>
        <v>#DIV/0!</v>
      </c>
      <c r="AH450" s="22" t="e">
        <f t="shared" si="186"/>
        <v>#DIV/0!</v>
      </c>
      <c r="AI450" s="22" t="e">
        <f t="shared" si="187"/>
        <v>#DIV/0!</v>
      </c>
      <c r="AJ450" s="22" t="e">
        <f t="shared" si="188"/>
        <v>#DIV/0!</v>
      </c>
      <c r="AK450" s="22" t="e">
        <f t="shared" si="189"/>
        <v>#DIV/0!</v>
      </c>
      <c r="AL450" s="22" t="e">
        <f t="shared" si="190"/>
        <v>#DIV/0!</v>
      </c>
      <c r="AM450" s="22" t="e">
        <f t="shared" si="191"/>
        <v>#DIV/0!</v>
      </c>
      <c r="AN450" s="22" t="e">
        <f t="shared" si="192"/>
        <v>#DIV/0!</v>
      </c>
      <c r="AO450" s="22" t="e">
        <f t="shared" si="193"/>
        <v>#DIV/0!</v>
      </c>
      <c r="AP450" s="22" t="e">
        <f t="shared" si="194"/>
        <v>#DIV/0!</v>
      </c>
    </row>
    <row r="451" spans="7:42" x14ac:dyDescent="0.25">
      <c r="G451" s="88">
        <f t="shared" si="182"/>
        <v>427</v>
      </c>
      <c r="H451" s="26"/>
      <c r="I451" s="29"/>
      <c r="J451" s="29"/>
      <c r="K451" s="29"/>
      <c r="L451" s="29"/>
      <c r="M451" s="29"/>
      <c r="N451" s="29"/>
      <c r="O451" s="29"/>
      <c r="P451" s="29"/>
      <c r="S451" s="88">
        <f t="shared" si="183"/>
        <v>427</v>
      </c>
      <c r="T451" s="192">
        <f t="shared" si="170"/>
        <v>0</v>
      </c>
      <c r="U451" s="22" t="e">
        <f t="shared" ca="1" si="171"/>
        <v>#DIV/0!</v>
      </c>
      <c r="V451" s="22" t="e">
        <f t="shared" ca="1" si="172"/>
        <v>#DIV/0!</v>
      </c>
      <c r="W451" s="22" t="e">
        <f t="shared" ca="1" si="173"/>
        <v>#DIV/0!</v>
      </c>
      <c r="X451" s="22" t="e">
        <f t="shared" ca="1" si="174"/>
        <v>#DIV/0!</v>
      </c>
      <c r="Y451" s="22" t="e">
        <f t="shared" ca="1" si="175"/>
        <v>#DIV/0!</v>
      </c>
      <c r="Z451" s="22" t="e">
        <f t="shared" ca="1" si="176"/>
        <v>#DIV/0!</v>
      </c>
      <c r="AA451" s="22" t="e">
        <f t="shared" ca="1" si="177"/>
        <v>#DIV/0!</v>
      </c>
      <c r="AB451" s="22" t="e">
        <f t="shared" ca="1" si="178"/>
        <v>#DIV/0!</v>
      </c>
      <c r="AC451" s="22" t="e">
        <f t="shared" ca="1" si="179"/>
        <v>#DIV/0!</v>
      </c>
      <c r="AD451" s="22" t="e">
        <f t="shared" ca="1" si="180"/>
        <v>#DIV/0!</v>
      </c>
      <c r="AE451" s="88">
        <f t="shared" si="184"/>
        <v>427</v>
      </c>
      <c r="AF451" s="192">
        <f t="shared" si="181"/>
        <v>0</v>
      </c>
      <c r="AG451" s="22" t="e">
        <f t="shared" si="185"/>
        <v>#DIV/0!</v>
      </c>
      <c r="AH451" s="22" t="e">
        <f t="shared" si="186"/>
        <v>#DIV/0!</v>
      </c>
      <c r="AI451" s="22" t="e">
        <f t="shared" si="187"/>
        <v>#DIV/0!</v>
      </c>
      <c r="AJ451" s="22" t="e">
        <f t="shared" si="188"/>
        <v>#DIV/0!</v>
      </c>
      <c r="AK451" s="22" t="e">
        <f t="shared" si="189"/>
        <v>#DIV/0!</v>
      </c>
      <c r="AL451" s="22" t="e">
        <f t="shared" si="190"/>
        <v>#DIV/0!</v>
      </c>
      <c r="AM451" s="22" t="e">
        <f t="shared" si="191"/>
        <v>#DIV/0!</v>
      </c>
      <c r="AN451" s="22" t="e">
        <f t="shared" si="192"/>
        <v>#DIV/0!</v>
      </c>
      <c r="AO451" s="22" t="e">
        <f t="shared" si="193"/>
        <v>#DIV/0!</v>
      </c>
      <c r="AP451" s="22" t="e">
        <f t="shared" si="194"/>
        <v>#DIV/0!</v>
      </c>
    </row>
    <row r="452" spans="7:42" x14ac:dyDescent="0.25">
      <c r="G452" s="88">
        <f t="shared" si="182"/>
        <v>428</v>
      </c>
      <c r="H452" s="26"/>
      <c r="I452" s="29"/>
      <c r="J452" s="29"/>
      <c r="K452" s="29"/>
      <c r="L452" s="29"/>
      <c r="M452" s="29"/>
      <c r="N452" s="29"/>
      <c r="O452" s="29"/>
      <c r="P452" s="29"/>
      <c r="S452" s="88">
        <f t="shared" si="183"/>
        <v>428</v>
      </c>
      <c r="T452" s="192">
        <f t="shared" si="170"/>
        <v>0</v>
      </c>
      <c r="U452" s="22" t="e">
        <f t="shared" ca="1" si="171"/>
        <v>#DIV/0!</v>
      </c>
      <c r="V452" s="22" t="e">
        <f t="shared" ca="1" si="172"/>
        <v>#DIV/0!</v>
      </c>
      <c r="W452" s="22" t="e">
        <f t="shared" ca="1" si="173"/>
        <v>#DIV/0!</v>
      </c>
      <c r="X452" s="22" t="e">
        <f t="shared" ca="1" si="174"/>
        <v>#DIV/0!</v>
      </c>
      <c r="Y452" s="22" t="e">
        <f t="shared" ca="1" si="175"/>
        <v>#DIV/0!</v>
      </c>
      <c r="Z452" s="22" t="e">
        <f t="shared" ca="1" si="176"/>
        <v>#DIV/0!</v>
      </c>
      <c r="AA452" s="22" t="e">
        <f t="shared" ca="1" si="177"/>
        <v>#DIV/0!</v>
      </c>
      <c r="AB452" s="22" t="e">
        <f t="shared" ca="1" si="178"/>
        <v>#DIV/0!</v>
      </c>
      <c r="AC452" s="22" t="e">
        <f t="shared" ca="1" si="179"/>
        <v>#DIV/0!</v>
      </c>
      <c r="AD452" s="22" t="e">
        <f t="shared" ca="1" si="180"/>
        <v>#DIV/0!</v>
      </c>
      <c r="AE452" s="88">
        <f t="shared" si="184"/>
        <v>428</v>
      </c>
      <c r="AF452" s="192">
        <f t="shared" si="181"/>
        <v>0</v>
      </c>
      <c r="AG452" s="22" t="e">
        <f t="shared" si="185"/>
        <v>#DIV/0!</v>
      </c>
      <c r="AH452" s="22" t="e">
        <f t="shared" si="186"/>
        <v>#DIV/0!</v>
      </c>
      <c r="AI452" s="22" t="e">
        <f t="shared" si="187"/>
        <v>#DIV/0!</v>
      </c>
      <c r="AJ452" s="22" t="e">
        <f t="shared" si="188"/>
        <v>#DIV/0!</v>
      </c>
      <c r="AK452" s="22" t="e">
        <f t="shared" si="189"/>
        <v>#DIV/0!</v>
      </c>
      <c r="AL452" s="22" t="e">
        <f t="shared" si="190"/>
        <v>#DIV/0!</v>
      </c>
      <c r="AM452" s="22" t="e">
        <f t="shared" si="191"/>
        <v>#DIV/0!</v>
      </c>
      <c r="AN452" s="22" t="e">
        <f t="shared" si="192"/>
        <v>#DIV/0!</v>
      </c>
      <c r="AO452" s="22" t="e">
        <f t="shared" si="193"/>
        <v>#DIV/0!</v>
      </c>
      <c r="AP452" s="22" t="e">
        <f t="shared" si="194"/>
        <v>#DIV/0!</v>
      </c>
    </row>
    <row r="453" spans="7:42" x14ac:dyDescent="0.25">
      <c r="G453" s="88">
        <f t="shared" si="182"/>
        <v>429</v>
      </c>
      <c r="H453" s="26"/>
      <c r="I453" s="29"/>
      <c r="J453" s="29"/>
      <c r="K453" s="29"/>
      <c r="L453" s="29"/>
      <c r="M453" s="29"/>
      <c r="N453" s="29"/>
      <c r="O453" s="29"/>
      <c r="P453" s="29"/>
      <c r="S453" s="88">
        <f t="shared" si="183"/>
        <v>429</v>
      </c>
      <c r="T453" s="192">
        <f t="shared" si="170"/>
        <v>0</v>
      </c>
      <c r="U453" s="22" t="e">
        <f t="shared" ca="1" si="171"/>
        <v>#DIV/0!</v>
      </c>
      <c r="V453" s="22" t="e">
        <f t="shared" ca="1" si="172"/>
        <v>#DIV/0!</v>
      </c>
      <c r="W453" s="22" t="e">
        <f t="shared" ca="1" si="173"/>
        <v>#DIV/0!</v>
      </c>
      <c r="X453" s="22" t="e">
        <f t="shared" ca="1" si="174"/>
        <v>#DIV/0!</v>
      </c>
      <c r="Y453" s="22" t="e">
        <f t="shared" ca="1" si="175"/>
        <v>#DIV/0!</v>
      </c>
      <c r="Z453" s="22" t="e">
        <f t="shared" ca="1" si="176"/>
        <v>#DIV/0!</v>
      </c>
      <c r="AA453" s="22" t="e">
        <f t="shared" ca="1" si="177"/>
        <v>#DIV/0!</v>
      </c>
      <c r="AB453" s="22" t="e">
        <f t="shared" ca="1" si="178"/>
        <v>#DIV/0!</v>
      </c>
      <c r="AC453" s="22" t="e">
        <f t="shared" ca="1" si="179"/>
        <v>#DIV/0!</v>
      </c>
      <c r="AD453" s="22" t="e">
        <f t="shared" ca="1" si="180"/>
        <v>#DIV/0!</v>
      </c>
      <c r="AE453" s="88">
        <f t="shared" si="184"/>
        <v>429</v>
      </c>
      <c r="AF453" s="192">
        <f t="shared" si="181"/>
        <v>0</v>
      </c>
      <c r="AG453" s="22" t="e">
        <f t="shared" si="185"/>
        <v>#DIV/0!</v>
      </c>
      <c r="AH453" s="22" t="e">
        <f t="shared" si="186"/>
        <v>#DIV/0!</v>
      </c>
      <c r="AI453" s="22" t="e">
        <f t="shared" si="187"/>
        <v>#DIV/0!</v>
      </c>
      <c r="AJ453" s="22" t="e">
        <f t="shared" si="188"/>
        <v>#DIV/0!</v>
      </c>
      <c r="AK453" s="22" t="e">
        <f t="shared" si="189"/>
        <v>#DIV/0!</v>
      </c>
      <c r="AL453" s="22" t="e">
        <f t="shared" si="190"/>
        <v>#DIV/0!</v>
      </c>
      <c r="AM453" s="22" t="e">
        <f t="shared" si="191"/>
        <v>#DIV/0!</v>
      </c>
      <c r="AN453" s="22" t="e">
        <f t="shared" si="192"/>
        <v>#DIV/0!</v>
      </c>
      <c r="AO453" s="22" t="e">
        <f t="shared" si="193"/>
        <v>#DIV/0!</v>
      </c>
      <c r="AP453" s="22" t="e">
        <f t="shared" si="194"/>
        <v>#DIV/0!</v>
      </c>
    </row>
    <row r="454" spans="7:42" x14ac:dyDescent="0.25">
      <c r="G454" s="88">
        <f t="shared" si="182"/>
        <v>430</v>
      </c>
      <c r="H454" s="26"/>
      <c r="I454" s="29"/>
      <c r="J454" s="29"/>
      <c r="K454" s="29"/>
      <c r="L454" s="29"/>
      <c r="M454" s="29"/>
      <c r="N454" s="29"/>
      <c r="O454" s="29"/>
      <c r="P454" s="29"/>
      <c r="S454" s="88">
        <f t="shared" si="183"/>
        <v>430</v>
      </c>
      <c r="T454" s="192">
        <f t="shared" si="170"/>
        <v>0</v>
      </c>
      <c r="U454" s="22" t="e">
        <f t="shared" ca="1" si="171"/>
        <v>#DIV/0!</v>
      </c>
      <c r="V454" s="22" t="e">
        <f t="shared" ca="1" si="172"/>
        <v>#DIV/0!</v>
      </c>
      <c r="W454" s="22" t="e">
        <f t="shared" ca="1" si="173"/>
        <v>#DIV/0!</v>
      </c>
      <c r="X454" s="22" t="e">
        <f t="shared" ca="1" si="174"/>
        <v>#DIV/0!</v>
      </c>
      <c r="Y454" s="22" t="e">
        <f t="shared" ca="1" si="175"/>
        <v>#DIV/0!</v>
      </c>
      <c r="Z454" s="22" t="e">
        <f t="shared" ca="1" si="176"/>
        <v>#DIV/0!</v>
      </c>
      <c r="AA454" s="22" t="e">
        <f t="shared" ca="1" si="177"/>
        <v>#DIV/0!</v>
      </c>
      <c r="AB454" s="22" t="e">
        <f t="shared" ca="1" si="178"/>
        <v>#DIV/0!</v>
      </c>
      <c r="AC454" s="22" t="e">
        <f t="shared" ca="1" si="179"/>
        <v>#DIV/0!</v>
      </c>
      <c r="AD454" s="22" t="e">
        <f t="shared" ca="1" si="180"/>
        <v>#DIV/0!</v>
      </c>
      <c r="AE454" s="88">
        <f t="shared" si="184"/>
        <v>430</v>
      </c>
      <c r="AF454" s="192">
        <f t="shared" si="181"/>
        <v>0</v>
      </c>
      <c r="AG454" s="22" t="e">
        <f t="shared" si="185"/>
        <v>#DIV/0!</v>
      </c>
      <c r="AH454" s="22" t="e">
        <f t="shared" si="186"/>
        <v>#DIV/0!</v>
      </c>
      <c r="AI454" s="22" t="e">
        <f t="shared" si="187"/>
        <v>#DIV/0!</v>
      </c>
      <c r="AJ454" s="22" t="e">
        <f t="shared" si="188"/>
        <v>#DIV/0!</v>
      </c>
      <c r="AK454" s="22" t="e">
        <f t="shared" si="189"/>
        <v>#DIV/0!</v>
      </c>
      <c r="AL454" s="22" t="e">
        <f t="shared" si="190"/>
        <v>#DIV/0!</v>
      </c>
      <c r="AM454" s="22" t="e">
        <f t="shared" si="191"/>
        <v>#DIV/0!</v>
      </c>
      <c r="AN454" s="22" t="e">
        <f t="shared" si="192"/>
        <v>#DIV/0!</v>
      </c>
      <c r="AO454" s="22" t="e">
        <f t="shared" si="193"/>
        <v>#DIV/0!</v>
      </c>
      <c r="AP454" s="22" t="e">
        <f t="shared" si="194"/>
        <v>#DIV/0!</v>
      </c>
    </row>
    <row r="455" spans="7:42" x14ac:dyDescent="0.25">
      <c r="G455" s="88">
        <f t="shared" si="182"/>
        <v>431</v>
      </c>
      <c r="H455" s="26"/>
      <c r="I455" s="29"/>
      <c r="J455" s="29"/>
      <c r="K455" s="29"/>
      <c r="L455" s="29"/>
      <c r="M455" s="29"/>
      <c r="N455" s="29"/>
      <c r="O455" s="29"/>
      <c r="P455" s="29"/>
      <c r="S455" s="88">
        <f t="shared" si="183"/>
        <v>431</v>
      </c>
      <c r="T455" s="192">
        <f t="shared" si="170"/>
        <v>0</v>
      </c>
      <c r="U455" s="22" t="e">
        <f t="shared" ca="1" si="171"/>
        <v>#DIV/0!</v>
      </c>
      <c r="V455" s="22" t="e">
        <f t="shared" ca="1" si="172"/>
        <v>#DIV/0!</v>
      </c>
      <c r="W455" s="22" t="e">
        <f t="shared" ca="1" si="173"/>
        <v>#DIV/0!</v>
      </c>
      <c r="X455" s="22" t="e">
        <f t="shared" ca="1" si="174"/>
        <v>#DIV/0!</v>
      </c>
      <c r="Y455" s="22" t="e">
        <f t="shared" ca="1" si="175"/>
        <v>#DIV/0!</v>
      </c>
      <c r="Z455" s="22" t="e">
        <f t="shared" ca="1" si="176"/>
        <v>#DIV/0!</v>
      </c>
      <c r="AA455" s="22" t="e">
        <f t="shared" ca="1" si="177"/>
        <v>#DIV/0!</v>
      </c>
      <c r="AB455" s="22" t="e">
        <f t="shared" ca="1" si="178"/>
        <v>#DIV/0!</v>
      </c>
      <c r="AC455" s="22" t="e">
        <f t="shared" ca="1" si="179"/>
        <v>#DIV/0!</v>
      </c>
      <c r="AD455" s="22" t="e">
        <f t="shared" ca="1" si="180"/>
        <v>#DIV/0!</v>
      </c>
      <c r="AE455" s="88">
        <f t="shared" si="184"/>
        <v>431</v>
      </c>
      <c r="AF455" s="192">
        <f t="shared" si="181"/>
        <v>0</v>
      </c>
      <c r="AG455" s="22" t="e">
        <f t="shared" si="185"/>
        <v>#DIV/0!</v>
      </c>
      <c r="AH455" s="22" t="e">
        <f t="shared" si="186"/>
        <v>#DIV/0!</v>
      </c>
      <c r="AI455" s="22" t="e">
        <f t="shared" si="187"/>
        <v>#DIV/0!</v>
      </c>
      <c r="AJ455" s="22" t="e">
        <f t="shared" si="188"/>
        <v>#DIV/0!</v>
      </c>
      <c r="AK455" s="22" t="e">
        <f t="shared" si="189"/>
        <v>#DIV/0!</v>
      </c>
      <c r="AL455" s="22" t="e">
        <f t="shared" si="190"/>
        <v>#DIV/0!</v>
      </c>
      <c r="AM455" s="22" t="e">
        <f t="shared" si="191"/>
        <v>#DIV/0!</v>
      </c>
      <c r="AN455" s="22" t="e">
        <f t="shared" si="192"/>
        <v>#DIV/0!</v>
      </c>
      <c r="AO455" s="22" t="e">
        <f t="shared" si="193"/>
        <v>#DIV/0!</v>
      </c>
      <c r="AP455" s="22" t="e">
        <f t="shared" si="194"/>
        <v>#DIV/0!</v>
      </c>
    </row>
    <row r="456" spans="7:42" x14ac:dyDescent="0.25">
      <c r="G456" s="88">
        <f t="shared" si="182"/>
        <v>432</v>
      </c>
      <c r="H456" s="26"/>
      <c r="I456" s="29"/>
      <c r="J456" s="29"/>
      <c r="K456" s="29"/>
      <c r="L456" s="29"/>
      <c r="M456" s="29"/>
      <c r="N456" s="29"/>
      <c r="O456" s="29"/>
      <c r="P456" s="29"/>
      <c r="S456" s="88">
        <f t="shared" si="183"/>
        <v>432</v>
      </c>
      <c r="T456" s="192">
        <f t="shared" si="170"/>
        <v>0</v>
      </c>
      <c r="U456" s="22" t="e">
        <f t="shared" ca="1" si="171"/>
        <v>#DIV/0!</v>
      </c>
      <c r="V456" s="22" t="e">
        <f t="shared" ca="1" si="172"/>
        <v>#DIV/0!</v>
      </c>
      <c r="W456" s="22" t="e">
        <f t="shared" ca="1" si="173"/>
        <v>#DIV/0!</v>
      </c>
      <c r="X456" s="22" t="e">
        <f t="shared" ca="1" si="174"/>
        <v>#DIV/0!</v>
      </c>
      <c r="Y456" s="22" t="e">
        <f t="shared" ca="1" si="175"/>
        <v>#DIV/0!</v>
      </c>
      <c r="Z456" s="22" t="e">
        <f t="shared" ca="1" si="176"/>
        <v>#DIV/0!</v>
      </c>
      <c r="AA456" s="22" t="e">
        <f t="shared" ca="1" si="177"/>
        <v>#DIV/0!</v>
      </c>
      <c r="AB456" s="22" t="e">
        <f t="shared" ca="1" si="178"/>
        <v>#DIV/0!</v>
      </c>
      <c r="AC456" s="22" t="e">
        <f t="shared" ca="1" si="179"/>
        <v>#DIV/0!</v>
      </c>
      <c r="AD456" s="22" t="e">
        <f t="shared" ca="1" si="180"/>
        <v>#DIV/0!</v>
      </c>
      <c r="AE456" s="88">
        <f t="shared" si="184"/>
        <v>432</v>
      </c>
      <c r="AF456" s="192">
        <f t="shared" si="181"/>
        <v>0</v>
      </c>
      <c r="AG456" s="22" t="e">
        <f t="shared" si="185"/>
        <v>#DIV/0!</v>
      </c>
      <c r="AH456" s="22" t="e">
        <f t="shared" si="186"/>
        <v>#DIV/0!</v>
      </c>
      <c r="AI456" s="22" t="e">
        <f t="shared" si="187"/>
        <v>#DIV/0!</v>
      </c>
      <c r="AJ456" s="22" t="e">
        <f t="shared" si="188"/>
        <v>#DIV/0!</v>
      </c>
      <c r="AK456" s="22" t="e">
        <f t="shared" si="189"/>
        <v>#DIV/0!</v>
      </c>
      <c r="AL456" s="22" t="e">
        <f t="shared" si="190"/>
        <v>#DIV/0!</v>
      </c>
      <c r="AM456" s="22" t="e">
        <f t="shared" si="191"/>
        <v>#DIV/0!</v>
      </c>
      <c r="AN456" s="22" t="e">
        <f t="shared" si="192"/>
        <v>#DIV/0!</v>
      </c>
      <c r="AO456" s="22" t="e">
        <f t="shared" si="193"/>
        <v>#DIV/0!</v>
      </c>
      <c r="AP456" s="22" t="e">
        <f t="shared" si="194"/>
        <v>#DIV/0!</v>
      </c>
    </row>
    <row r="457" spans="7:42" x14ac:dyDescent="0.25">
      <c r="G457" s="88">
        <f t="shared" si="182"/>
        <v>433</v>
      </c>
      <c r="H457" s="26"/>
      <c r="I457" s="29"/>
      <c r="J457" s="29"/>
      <c r="K457" s="29"/>
      <c r="L457" s="29"/>
      <c r="M457" s="29"/>
      <c r="N457" s="29"/>
      <c r="O457" s="29"/>
      <c r="P457" s="29"/>
      <c r="S457" s="88">
        <f t="shared" si="183"/>
        <v>433</v>
      </c>
      <c r="T457" s="192">
        <f t="shared" si="170"/>
        <v>0</v>
      </c>
      <c r="U457" s="22" t="e">
        <f t="shared" ca="1" si="171"/>
        <v>#DIV/0!</v>
      </c>
      <c r="V457" s="22" t="e">
        <f t="shared" ca="1" si="172"/>
        <v>#DIV/0!</v>
      </c>
      <c r="W457" s="22" t="e">
        <f t="shared" ca="1" si="173"/>
        <v>#DIV/0!</v>
      </c>
      <c r="X457" s="22" t="e">
        <f t="shared" ca="1" si="174"/>
        <v>#DIV/0!</v>
      </c>
      <c r="Y457" s="22" t="e">
        <f t="shared" ca="1" si="175"/>
        <v>#DIV/0!</v>
      </c>
      <c r="Z457" s="22" t="e">
        <f t="shared" ca="1" si="176"/>
        <v>#DIV/0!</v>
      </c>
      <c r="AA457" s="22" t="e">
        <f t="shared" ca="1" si="177"/>
        <v>#DIV/0!</v>
      </c>
      <c r="AB457" s="22" t="e">
        <f t="shared" ca="1" si="178"/>
        <v>#DIV/0!</v>
      </c>
      <c r="AC457" s="22" t="e">
        <f t="shared" ca="1" si="179"/>
        <v>#DIV/0!</v>
      </c>
      <c r="AD457" s="22" t="e">
        <f t="shared" ca="1" si="180"/>
        <v>#DIV/0!</v>
      </c>
      <c r="AE457" s="88">
        <f t="shared" si="184"/>
        <v>433</v>
      </c>
      <c r="AF457" s="192">
        <f t="shared" si="181"/>
        <v>0</v>
      </c>
      <c r="AG457" s="22" t="e">
        <f t="shared" si="185"/>
        <v>#DIV/0!</v>
      </c>
      <c r="AH457" s="22" t="e">
        <f t="shared" si="186"/>
        <v>#DIV/0!</v>
      </c>
      <c r="AI457" s="22" t="e">
        <f t="shared" si="187"/>
        <v>#DIV/0!</v>
      </c>
      <c r="AJ457" s="22" t="e">
        <f t="shared" si="188"/>
        <v>#DIV/0!</v>
      </c>
      <c r="AK457" s="22" t="e">
        <f t="shared" si="189"/>
        <v>#DIV/0!</v>
      </c>
      <c r="AL457" s="22" t="e">
        <f t="shared" si="190"/>
        <v>#DIV/0!</v>
      </c>
      <c r="AM457" s="22" t="e">
        <f t="shared" si="191"/>
        <v>#DIV/0!</v>
      </c>
      <c r="AN457" s="22" t="e">
        <f t="shared" si="192"/>
        <v>#DIV/0!</v>
      </c>
      <c r="AO457" s="22" t="e">
        <f t="shared" si="193"/>
        <v>#DIV/0!</v>
      </c>
      <c r="AP457" s="22" t="e">
        <f t="shared" si="194"/>
        <v>#DIV/0!</v>
      </c>
    </row>
    <row r="458" spans="7:42" x14ac:dyDescent="0.25">
      <c r="G458" s="88">
        <f t="shared" si="182"/>
        <v>434</v>
      </c>
      <c r="H458" s="26"/>
      <c r="I458" s="29"/>
      <c r="J458" s="29"/>
      <c r="K458" s="29"/>
      <c r="L458" s="29"/>
      <c r="M458" s="29"/>
      <c r="N458" s="29"/>
      <c r="O458" s="29"/>
      <c r="P458" s="29"/>
      <c r="S458" s="88">
        <f t="shared" si="183"/>
        <v>434</v>
      </c>
      <c r="T458" s="192">
        <f t="shared" si="170"/>
        <v>0</v>
      </c>
      <c r="U458" s="22" t="e">
        <f t="shared" ca="1" si="171"/>
        <v>#DIV/0!</v>
      </c>
      <c r="V458" s="22" t="e">
        <f t="shared" ca="1" si="172"/>
        <v>#DIV/0!</v>
      </c>
      <c r="W458" s="22" t="e">
        <f t="shared" ca="1" si="173"/>
        <v>#DIV/0!</v>
      </c>
      <c r="X458" s="22" t="e">
        <f t="shared" ca="1" si="174"/>
        <v>#DIV/0!</v>
      </c>
      <c r="Y458" s="22" t="e">
        <f t="shared" ca="1" si="175"/>
        <v>#DIV/0!</v>
      </c>
      <c r="Z458" s="22" t="e">
        <f t="shared" ca="1" si="176"/>
        <v>#DIV/0!</v>
      </c>
      <c r="AA458" s="22" t="e">
        <f t="shared" ca="1" si="177"/>
        <v>#DIV/0!</v>
      </c>
      <c r="AB458" s="22" t="e">
        <f t="shared" ca="1" si="178"/>
        <v>#DIV/0!</v>
      </c>
      <c r="AC458" s="22" t="e">
        <f t="shared" ca="1" si="179"/>
        <v>#DIV/0!</v>
      </c>
      <c r="AD458" s="22" t="e">
        <f t="shared" ca="1" si="180"/>
        <v>#DIV/0!</v>
      </c>
      <c r="AE458" s="88">
        <f t="shared" si="184"/>
        <v>434</v>
      </c>
      <c r="AF458" s="192">
        <f t="shared" si="181"/>
        <v>0</v>
      </c>
      <c r="AG458" s="22" t="e">
        <f t="shared" si="185"/>
        <v>#DIV/0!</v>
      </c>
      <c r="AH458" s="22" t="e">
        <f t="shared" si="186"/>
        <v>#DIV/0!</v>
      </c>
      <c r="AI458" s="22" t="e">
        <f t="shared" si="187"/>
        <v>#DIV/0!</v>
      </c>
      <c r="AJ458" s="22" t="e">
        <f t="shared" si="188"/>
        <v>#DIV/0!</v>
      </c>
      <c r="AK458" s="22" t="e">
        <f t="shared" si="189"/>
        <v>#DIV/0!</v>
      </c>
      <c r="AL458" s="22" t="e">
        <f t="shared" si="190"/>
        <v>#DIV/0!</v>
      </c>
      <c r="AM458" s="22" t="e">
        <f t="shared" si="191"/>
        <v>#DIV/0!</v>
      </c>
      <c r="AN458" s="22" t="e">
        <f t="shared" si="192"/>
        <v>#DIV/0!</v>
      </c>
      <c r="AO458" s="22" t="e">
        <f t="shared" si="193"/>
        <v>#DIV/0!</v>
      </c>
      <c r="AP458" s="22" t="e">
        <f t="shared" si="194"/>
        <v>#DIV/0!</v>
      </c>
    </row>
    <row r="459" spans="7:42" x14ac:dyDescent="0.25">
      <c r="G459" s="88">
        <f t="shared" si="182"/>
        <v>435</v>
      </c>
      <c r="H459" s="26"/>
      <c r="I459" s="29"/>
      <c r="J459" s="29"/>
      <c r="K459" s="29"/>
      <c r="L459" s="29"/>
      <c r="M459" s="29"/>
      <c r="N459" s="29"/>
      <c r="O459" s="29"/>
      <c r="P459" s="29"/>
      <c r="S459" s="88">
        <f t="shared" si="183"/>
        <v>435</v>
      </c>
      <c r="T459" s="192">
        <f t="shared" si="170"/>
        <v>0</v>
      </c>
      <c r="U459" s="22" t="e">
        <f t="shared" ca="1" si="171"/>
        <v>#DIV/0!</v>
      </c>
      <c r="V459" s="22" t="e">
        <f t="shared" ca="1" si="172"/>
        <v>#DIV/0!</v>
      </c>
      <c r="W459" s="22" t="e">
        <f t="shared" ca="1" si="173"/>
        <v>#DIV/0!</v>
      </c>
      <c r="X459" s="22" t="e">
        <f t="shared" ca="1" si="174"/>
        <v>#DIV/0!</v>
      </c>
      <c r="Y459" s="22" t="e">
        <f t="shared" ca="1" si="175"/>
        <v>#DIV/0!</v>
      </c>
      <c r="Z459" s="22" t="e">
        <f t="shared" ca="1" si="176"/>
        <v>#DIV/0!</v>
      </c>
      <c r="AA459" s="22" t="e">
        <f t="shared" ca="1" si="177"/>
        <v>#DIV/0!</v>
      </c>
      <c r="AB459" s="22" t="e">
        <f t="shared" ca="1" si="178"/>
        <v>#DIV/0!</v>
      </c>
      <c r="AC459" s="22" t="e">
        <f t="shared" ca="1" si="179"/>
        <v>#DIV/0!</v>
      </c>
      <c r="AD459" s="22" t="e">
        <f t="shared" ca="1" si="180"/>
        <v>#DIV/0!</v>
      </c>
      <c r="AE459" s="88">
        <f t="shared" si="184"/>
        <v>435</v>
      </c>
      <c r="AF459" s="192">
        <f t="shared" si="181"/>
        <v>0</v>
      </c>
      <c r="AG459" s="22" t="e">
        <f t="shared" si="185"/>
        <v>#DIV/0!</v>
      </c>
      <c r="AH459" s="22" t="e">
        <f t="shared" si="186"/>
        <v>#DIV/0!</v>
      </c>
      <c r="AI459" s="22" t="e">
        <f t="shared" si="187"/>
        <v>#DIV/0!</v>
      </c>
      <c r="AJ459" s="22" t="e">
        <f t="shared" si="188"/>
        <v>#DIV/0!</v>
      </c>
      <c r="AK459" s="22" t="e">
        <f t="shared" si="189"/>
        <v>#DIV/0!</v>
      </c>
      <c r="AL459" s="22" t="e">
        <f t="shared" si="190"/>
        <v>#DIV/0!</v>
      </c>
      <c r="AM459" s="22" t="e">
        <f t="shared" si="191"/>
        <v>#DIV/0!</v>
      </c>
      <c r="AN459" s="22" t="e">
        <f t="shared" si="192"/>
        <v>#DIV/0!</v>
      </c>
      <c r="AO459" s="22" t="e">
        <f t="shared" si="193"/>
        <v>#DIV/0!</v>
      </c>
      <c r="AP459" s="22" t="e">
        <f t="shared" si="194"/>
        <v>#DIV/0!</v>
      </c>
    </row>
    <row r="460" spans="7:42" x14ac:dyDescent="0.25">
      <c r="G460" s="88">
        <f t="shared" si="182"/>
        <v>436</v>
      </c>
      <c r="H460" s="26"/>
      <c r="I460" s="29"/>
      <c r="J460" s="29"/>
      <c r="K460" s="29"/>
      <c r="L460" s="29"/>
      <c r="M460" s="29"/>
      <c r="N460" s="29"/>
      <c r="O460" s="29"/>
      <c r="P460" s="29"/>
      <c r="S460" s="88">
        <f t="shared" si="183"/>
        <v>436</v>
      </c>
      <c r="T460" s="192">
        <f t="shared" si="170"/>
        <v>0</v>
      </c>
      <c r="U460" s="22" t="e">
        <f t="shared" ca="1" si="171"/>
        <v>#DIV/0!</v>
      </c>
      <c r="V460" s="22" t="e">
        <f t="shared" ca="1" si="172"/>
        <v>#DIV/0!</v>
      </c>
      <c r="W460" s="22" t="e">
        <f t="shared" ca="1" si="173"/>
        <v>#DIV/0!</v>
      </c>
      <c r="X460" s="22" t="e">
        <f t="shared" ca="1" si="174"/>
        <v>#DIV/0!</v>
      </c>
      <c r="Y460" s="22" t="e">
        <f t="shared" ca="1" si="175"/>
        <v>#DIV/0!</v>
      </c>
      <c r="Z460" s="22" t="e">
        <f t="shared" ca="1" si="176"/>
        <v>#DIV/0!</v>
      </c>
      <c r="AA460" s="22" t="e">
        <f t="shared" ca="1" si="177"/>
        <v>#DIV/0!</v>
      </c>
      <c r="AB460" s="22" t="e">
        <f t="shared" ca="1" si="178"/>
        <v>#DIV/0!</v>
      </c>
      <c r="AC460" s="22" t="e">
        <f t="shared" ca="1" si="179"/>
        <v>#DIV/0!</v>
      </c>
      <c r="AD460" s="22" t="e">
        <f t="shared" ca="1" si="180"/>
        <v>#DIV/0!</v>
      </c>
      <c r="AE460" s="88">
        <f t="shared" si="184"/>
        <v>436</v>
      </c>
      <c r="AF460" s="192">
        <f t="shared" si="181"/>
        <v>0</v>
      </c>
      <c r="AG460" s="22" t="e">
        <f t="shared" si="185"/>
        <v>#DIV/0!</v>
      </c>
      <c r="AH460" s="22" t="e">
        <f t="shared" si="186"/>
        <v>#DIV/0!</v>
      </c>
      <c r="AI460" s="22" t="e">
        <f t="shared" si="187"/>
        <v>#DIV/0!</v>
      </c>
      <c r="AJ460" s="22" t="e">
        <f t="shared" si="188"/>
        <v>#DIV/0!</v>
      </c>
      <c r="AK460" s="22" t="e">
        <f t="shared" si="189"/>
        <v>#DIV/0!</v>
      </c>
      <c r="AL460" s="22" t="e">
        <f t="shared" si="190"/>
        <v>#DIV/0!</v>
      </c>
      <c r="AM460" s="22" t="e">
        <f t="shared" si="191"/>
        <v>#DIV/0!</v>
      </c>
      <c r="AN460" s="22" t="e">
        <f t="shared" si="192"/>
        <v>#DIV/0!</v>
      </c>
      <c r="AO460" s="22" t="e">
        <f t="shared" si="193"/>
        <v>#DIV/0!</v>
      </c>
      <c r="AP460" s="22" t="e">
        <f t="shared" si="194"/>
        <v>#DIV/0!</v>
      </c>
    </row>
    <row r="461" spans="7:42" x14ac:dyDescent="0.25">
      <c r="G461" s="88">
        <f t="shared" si="182"/>
        <v>437</v>
      </c>
      <c r="H461" s="26"/>
      <c r="I461" s="29"/>
      <c r="J461" s="29"/>
      <c r="K461" s="29"/>
      <c r="L461" s="29"/>
      <c r="M461" s="29"/>
      <c r="N461" s="29"/>
      <c r="O461" s="29"/>
      <c r="P461" s="29"/>
      <c r="S461" s="88">
        <f t="shared" si="183"/>
        <v>437</v>
      </c>
      <c r="T461" s="192">
        <f t="shared" si="170"/>
        <v>0</v>
      </c>
      <c r="U461" s="22" t="e">
        <f t="shared" ca="1" si="171"/>
        <v>#DIV/0!</v>
      </c>
      <c r="V461" s="22" t="e">
        <f t="shared" ca="1" si="172"/>
        <v>#DIV/0!</v>
      </c>
      <c r="W461" s="22" t="e">
        <f t="shared" ca="1" si="173"/>
        <v>#DIV/0!</v>
      </c>
      <c r="X461" s="22" t="e">
        <f t="shared" ca="1" si="174"/>
        <v>#DIV/0!</v>
      </c>
      <c r="Y461" s="22" t="e">
        <f t="shared" ca="1" si="175"/>
        <v>#DIV/0!</v>
      </c>
      <c r="Z461" s="22" t="e">
        <f t="shared" ca="1" si="176"/>
        <v>#DIV/0!</v>
      </c>
      <c r="AA461" s="22" t="e">
        <f t="shared" ca="1" si="177"/>
        <v>#DIV/0!</v>
      </c>
      <c r="AB461" s="22" t="e">
        <f t="shared" ca="1" si="178"/>
        <v>#DIV/0!</v>
      </c>
      <c r="AC461" s="22" t="e">
        <f t="shared" ca="1" si="179"/>
        <v>#DIV/0!</v>
      </c>
      <c r="AD461" s="22" t="e">
        <f t="shared" ca="1" si="180"/>
        <v>#DIV/0!</v>
      </c>
      <c r="AE461" s="88">
        <f t="shared" si="184"/>
        <v>437</v>
      </c>
      <c r="AF461" s="192">
        <f t="shared" si="181"/>
        <v>0</v>
      </c>
      <c r="AG461" s="22" t="e">
        <f t="shared" si="185"/>
        <v>#DIV/0!</v>
      </c>
      <c r="AH461" s="22" t="e">
        <f t="shared" si="186"/>
        <v>#DIV/0!</v>
      </c>
      <c r="AI461" s="22" t="e">
        <f t="shared" si="187"/>
        <v>#DIV/0!</v>
      </c>
      <c r="AJ461" s="22" t="e">
        <f t="shared" si="188"/>
        <v>#DIV/0!</v>
      </c>
      <c r="AK461" s="22" t="e">
        <f t="shared" si="189"/>
        <v>#DIV/0!</v>
      </c>
      <c r="AL461" s="22" t="e">
        <f t="shared" si="190"/>
        <v>#DIV/0!</v>
      </c>
      <c r="AM461" s="22" t="e">
        <f t="shared" si="191"/>
        <v>#DIV/0!</v>
      </c>
      <c r="AN461" s="22" t="e">
        <f t="shared" si="192"/>
        <v>#DIV/0!</v>
      </c>
      <c r="AO461" s="22" t="e">
        <f t="shared" si="193"/>
        <v>#DIV/0!</v>
      </c>
      <c r="AP461" s="22" t="e">
        <f t="shared" si="194"/>
        <v>#DIV/0!</v>
      </c>
    </row>
    <row r="462" spans="7:42" x14ac:dyDescent="0.25">
      <c r="G462" s="88">
        <f t="shared" si="182"/>
        <v>438</v>
      </c>
      <c r="H462" s="26"/>
      <c r="I462" s="29"/>
      <c r="J462" s="29"/>
      <c r="K462" s="29"/>
      <c r="L462" s="29"/>
      <c r="M462" s="29"/>
      <c r="N462" s="29"/>
      <c r="O462" s="29"/>
      <c r="P462" s="29"/>
      <c r="S462" s="88">
        <f t="shared" si="183"/>
        <v>438</v>
      </c>
      <c r="T462" s="192">
        <f t="shared" si="170"/>
        <v>0</v>
      </c>
      <c r="U462" s="22" t="e">
        <f t="shared" ca="1" si="171"/>
        <v>#DIV/0!</v>
      </c>
      <c r="V462" s="22" t="e">
        <f t="shared" ca="1" si="172"/>
        <v>#DIV/0!</v>
      </c>
      <c r="W462" s="22" t="e">
        <f t="shared" ca="1" si="173"/>
        <v>#DIV/0!</v>
      </c>
      <c r="X462" s="22" t="e">
        <f t="shared" ca="1" si="174"/>
        <v>#DIV/0!</v>
      </c>
      <c r="Y462" s="22" t="e">
        <f t="shared" ca="1" si="175"/>
        <v>#DIV/0!</v>
      </c>
      <c r="Z462" s="22" t="e">
        <f t="shared" ca="1" si="176"/>
        <v>#DIV/0!</v>
      </c>
      <c r="AA462" s="22" t="e">
        <f t="shared" ca="1" si="177"/>
        <v>#DIV/0!</v>
      </c>
      <c r="AB462" s="22" t="e">
        <f t="shared" ca="1" si="178"/>
        <v>#DIV/0!</v>
      </c>
      <c r="AC462" s="22" t="e">
        <f t="shared" ca="1" si="179"/>
        <v>#DIV/0!</v>
      </c>
      <c r="AD462" s="22" t="e">
        <f t="shared" ca="1" si="180"/>
        <v>#DIV/0!</v>
      </c>
      <c r="AE462" s="88">
        <f t="shared" si="184"/>
        <v>438</v>
      </c>
      <c r="AF462" s="192">
        <f t="shared" si="181"/>
        <v>0</v>
      </c>
      <c r="AG462" s="22" t="e">
        <f t="shared" si="185"/>
        <v>#DIV/0!</v>
      </c>
      <c r="AH462" s="22" t="e">
        <f t="shared" si="186"/>
        <v>#DIV/0!</v>
      </c>
      <c r="AI462" s="22" t="e">
        <f t="shared" si="187"/>
        <v>#DIV/0!</v>
      </c>
      <c r="AJ462" s="22" t="e">
        <f t="shared" si="188"/>
        <v>#DIV/0!</v>
      </c>
      <c r="AK462" s="22" t="e">
        <f t="shared" si="189"/>
        <v>#DIV/0!</v>
      </c>
      <c r="AL462" s="22" t="e">
        <f t="shared" si="190"/>
        <v>#DIV/0!</v>
      </c>
      <c r="AM462" s="22" t="e">
        <f t="shared" si="191"/>
        <v>#DIV/0!</v>
      </c>
      <c r="AN462" s="22" t="e">
        <f t="shared" si="192"/>
        <v>#DIV/0!</v>
      </c>
      <c r="AO462" s="22" t="e">
        <f t="shared" si="193"/>
        <v>#DIV/0!</v>
      </c>
      <c r="AP462" s="22" t="e">
        <f t="shared" si="194"/>
        <v>#DIV/0!</v>
      </c>
    </row>
    <row r="463" spans="7:42" x14ac:dyDescent="0.25">
      <c r="G463" s="88">
        <f t="shared" si="182"/>
        <v>439</v>
      </c>
      <c r="H463" s="26"/>
      <c r="I463" s="29"/>
      <c r="J463" s="29"/>
      <c r="K463" s="29"/>
      <c r="L463" s="29"/>
      <c r="M463" s="29"/>
      <c r="N463" s="29"/>
      <c r="O463" s="29"/>
      <c r="P463" s="29"/>
      <c r="S463" s="88">
        <f t="shared" si="183"/>
        <v>439</v>
      </c>
      <c r="T463" s="192">
        <f t="shared" si="170"/>
        <v>0</v>
      </c>
      <c r="U463" s="22" t="e">
        <f t="shared" ca="1" si="171"/>
        <v>#DIV/0!</v>
      </c>
      <c r="V463" s="22" t="e">
        <f t="shared" ca="1" si="172"/>
        <v>#DIV/0!</v>
      </c>
      <c r="W463" s="22" t="e">
        <f t="shared" ca="1" si="173"/>
        <v>#DIV/0!</v>
      </c>
      <c r="X463" s="22" t="e">
        <f t="shared" ca="1" si="174"/>
        <v>#DIV/0!</v>
      </c>
      <c r="Y463" s="22" t="e">
        <f t="shared" ca="1" si="175"/>
        <v>#DIV/0!</v>
      </c>
      <c r="Z463" s="22" t="e">
        <f t="shared" ca="1" si="176"/>
        <v>#DIV/0!</v>
      </c>
      <c r="AA463" s="22" t="e">
        <f t="shared" ca="1" si="177"/>
        <v>#DIV/0!</v>
      </c>
      <c r="AB463" s="22" t="e">
        <f t="shared" ca="1" si="178"/>
        <v>#DIV/0!</v>
      </c>
      <c r="AC463" s="22" t="e">
        <f t="shared" ca="1" si="179"/>
        <v>#DIV/0!</v>
      </c>
      <c r="AD463" s="22" t="e">
        <f t="shared" ca="1" si="180"/>
        <v>#DIV/0!</v>
      </c>
      <c r="AE463" s="88">
        <f t="shared" si="184"/>
        <v>439</v>
      </c>
      <c r="AF463" s="192">
        <f t="shared" si="181"/>
        <v>0</v>
      </c>
      <c r="AG463" s="22" t="e">
        <f t="shared" si="185"/>
        <v>#DIV/0!</v>
      </c>
      <c r="AH463" s="22" t="e">
        <f t="shared" si="186"/>
        <v>#DIV/0!</v>
      </c>
      <c r="AI463" s="22" t="e">
        <f t="shared" si="187"/>
        <v>#DIV/0!</v>
      </c>
      <c r="AJ463" s="22" t="e">
        <f t="shared" si="188"/>
        <v>#DIV/0!</v>
      </c>
      <c r="AK463" s="22" t="e">
        <f t="shared" si="189"/>
        <v>#DIV/0!</v>
      </c>
      <c r="AL463" s="22" t="e">
        <f t="shared" si="190"/>
        <v>#DIV/0!</v>
      </c>
      <c r="AM463" s="22" t="e">
        <f t="shared" si="191"/>
        <v>#DIV/0!</v>
      </c>
      <c r="AN463" s="22" t="e">
        <f t="shared" si="192"/>
        <v>#DIV/0!</v>
      </c>
      <c r="AO463" s="22" t="e">
        <f t="shared" si="193"/>
        <v>#DIV/0!</v>
      </c>
      <c r="AP463" s="22" t="e">
        <f t="shared" si="194"/>
        <v>#DIV/0!</v>
      </c>
    </row>
    <row r="464" spans="7:42" x14ac:dyDescent="0.25">
      <c r="G464" s="88">
        <f t="shared" si="182"/>
        <v>440</v>
      </c>
      <c r="H464" s="26"/>
      <c r="I464" s="29"/>
      <c r="J464" s="29"/>
      <c r="K464" s="29"/>
      <c r="L464" s="29"/>
      <c r="M464" s="29"/>
      <c r="N464" s="29"/>
      <c r="O464" s="29"/>
      <c r="P464" s="29"/>
      <c r="S464" s="88">
        <f t="shared" si="183"/>
        <v>440</v>
      </c>
      <c r="T464" s="192">
        <f t="shared" si="170"/>
        <v>0</v>
      </c>
      <c r="U464" s="22" t="e">
        <f t="shared" ca="1" si="171"/>
        <v>#DIV/0!</v>
      </c>
      <c r="V464" s="22" t="e">
        <f t="shared" ca="1" si="172"/>
        <v>#DIV/0!</v>
      </c>
      <c r="W464" s="22" t="e">
        <f t="shared" ca="1" si="173"/>
        <v>#DIV/0!</v>
      </c>
      <c r="X464" s="22" t="e">
        <f t="shared" ca="1" si="174"/>
        <v>#DIV/0!</v>
      </c>
      <c r="Y464" s="22" t="e">
        <f t="shared" ca="1" si="175"/>
        <v>#DIV/0!</v>
      </c>
      <c r="Z464" s="22" t="e">
        <f t="shared" ca="1" si="176"/>
        <v>#DIV/0!</v>
      </c>
      <c r="AA464" s="22" t="e">
        <f t="shared" ca="1" si="177"/>
        <v>#DIV/0!</v>
      </c>
      <c r="AB464" s="22" t="e">
        <f t="shared" ca="1" si="178"/>
        <v>#DIV/0!</v>
      </c>
      <c r="AC464" s="22" t="e">
        <f t="shared" ca="1" si="179"/>
        <v>#DIV/0!</v>
      </c>
      <c r="AD464" s="22" t="e">
        <f t="shared" ca="1" si="180"/>
        <v>#DIV/0!</v>
      </c>
      <c r="AE464" s="88">
        <f t="shared" si="184"/>
        <v>440</v>
      </c>
      <c r="AF464" s="192">
        <f t="shared" si="181"/>
        <v>0</v>
      </c>
      <c r="AG464" s="22" t="e">
        <f t="shared" si="185"/>
        <v>#DIV/0!</v>
      </c>
      <c r="AH464" s="22" t="e">
        <f t="shared" si="186"/>
        <v>#DIV/0!</v>
      </c>
      <c r="AI464" s="22" t="e">
        <f t="shared" si="187"/>
        <v>#DIV/0!</v>
      </c>
      <c r="AJ464" s="22" t="e">
        <f t="shared" si="188"/>
        <v>#DIV/0!</v>
      </c>
      <c r="AK464" s="22" t="e">
        <f t="shared" si="189"/>
        <v>#DIV/0!</v>
      </c>
      <c r="AL464" s="22" t="e">
        <f t="shared" si="190"/>
        <v>#DIV/0!</v>
      </c>
      <c r="AM464" s="22" t="e">
        <f t="shared" si="191"/>
        <v>#DIV/0!</v>
      </c>
      <c r="AN464" s="22" t="e">
        <f t="shared" si="192"/>
        <v>#DIV/0!</v>
      </c>
      <c r="AO464" s="22" t="e">
        <f t="shared" si="193"/>
        <v>#DIV/0!</v>
      </c>
      <c r="AP464" s="22" t="e">
        <f t="shared" si="194"/>
        <v>#DIV/0!</v>
      </c>
    </row>
    <row r="465" spans="7:42" x14ac:dyDescent="0.25">
      <c r="G465" s="88">
        <f t="shared" si="182"/>
        <v>441</v>
      </c>
      <c r="H465" s="26"/>
      <c r="I465" s="29"/>
      <c r="J465" s="29"/>
      <c r="K465" s="29"/>
      <c r="L465" s="29"/>
      <c r="M465" s="29"/>
      <c r="N465" s="29"/>
      <c r="O465" s="29"/>
      <c r="P465" s="29"/>
      <c r="S465" s="88">
        <f t="shared" si="183"/>
        <v>441</v>
      </c>
      <c r="T465" s="192">
        <f t="shared" si="170"/>
        <v>0</v>
      </c>
      <c r="U465" s="22" t="e">
        <f t="shared" ca="1" si="171"/>
        <v>#DIV/0!</v>
      </c>
      <c r="V465" s="22" t="e">
        <f t="shared" ca="1" si="172"/>
        <v>#DIV/0!</v>
      </c>
      <c r="W465" s="22" t="e">
        <f t="shared" ca="1" si="173"/>
        <v>#DIV/0!</v>
      </c>
      <c r="X465" s="22" t="e">
        <f t="shared" ca="1" si="174"/>
        <v>#DIV/0!</v>
      </c>
      <c r="Y465" s="22" t="e">
        <f t="shared" ca="1" si="175"/>
        <v>#DIV/0!</v>
      </c>
      <c r="Z465" s="22" t="e">
        <f t="shared" ca="1" si="176"/>
        <v>#DIV/0!</v>
      </c>
      <c r="AA465" s="22" t="e">
        <f t="shared" ca="1" si="177"/>
        <v>#DIV/0!</v>
      </c>
      <c r="AB465" s="22" t="e">
        <f t="shared" ca="1" si="178"/>
        <v>#DIV/0!</v>
      </c>
      <c r="AC465" s="22" t="e">
        <f t="shared" ca="1" si="179"/>
        <v>#DIV/0!</v>
      </c>
      <c r="AD465" s="22" t="e">
        <f t="shared" ca="1" si="180"/>
        <v>#DIV/0!</v>
      </c>
      <c r="AE465" s="88">
        <f t="shared" si="184"/>
        <v>441</v>
      </c>
      <c r="AF465" s="192">
        <f t="shared" si="181"/>
        <v>0</v>
      </c>
      <c r="AG465" s="22" t="e">
        <f t="shared" si="185"/>
        <v>#DIV/0!</v>
      </c>
      <c r="AH465" s="22" t="e">
        <f t="shared" si="186"/>
        <v>#DIV/0!</v>
      </c>
      <c r="AI465" s="22" t="e">
        <f t="shared" si="187"/>
        <v>#DIV/0!</v>
      </c>
      <c r="AJ465" s="22" t="e">
        <f t="shared" si="188"/>
        <v>#DIV/0!</v>
      </c>
      <c r="AK465" s="22" t="e">
        <f t="shared" si="189"/>
        <v>#DIV/0!</v>
      </c>
      <c r="AL465" s="22" t="e">
        <f t="shared" si="190"/>
        <v>#DIV/0!</v>
      </c>
      <c r="AM465" s="22" t="e">
        <f t="shared" si="191"/>
        <v>#DIV/0!</v>
      </c>
      <c r="AN465" s="22" t="e">
        <f t="shared" si="192"/>
        <v>#DIV/0!</v>
      </c>
      <c r="AO465" s="22" t="e">
        <f t="shared" si="193"/>
        <v>#DIV/0!</v>
      </c>
      <c r="AP465" s="22" t="e">
        <f t="shared" si="194"/>
        <v>#DIV/0!</v>
      </c>
    </row>
    <row r="466" spans="7:42" x14ac:dyDescent="0.25">
      <c r="G466" s="88">
        <f t="shared" si="182"/>
        <v>442</v>
      </c>
      <c r="H466" s="26"/>
      <c r="I466" s="29"/>
      <c r="J466" s="29"/>
      <c r="K466" s="29"/>
      <c r="L466" s="29"/>
      <c r="M466" s="29"/>
      <c r="N466" s="29"/>
      <c r="O466" s="29"/>
      <c r="P466" s="29"/>
      <c r="S466" s="88">
        <f t="shared" si="183"/>
        <v>442</v>
      </c>
      <c r="T466" s="192">
        <f t="shared" si="170"/>
        <v>0</v>
      </c>
      <c r="U466" s="22" t="e">
        <f t="shared" ca="1" si="171"/>
        <v>#DIV/0!</v>
      </c>
      <c r="V466" s="22" t="e">
        <f t="shared" ca="1" si="172"/>
        <v>#DIV/0!</v>
      </c>
      <c r="W466" s="22" t="e">
        <f t="shared" ca="1" si="173"/>
        <v>#DIV/0!</v>
      </c>
      <c r="X466" s="22" t="e">
        <f t="shared" ca="1" si="174"/>
        <v>#DIV/0!</v>
      </c>
      <c r="Y466" s="22" t="e">
        <f t="shared" ca="1" si="175"/>
        <v>#DIV/0!</v>
      </c>
      <c r="Z466" s="22" t="e">
        <f t="shared" ca="1" si="176"/>
        <v>#DIV/0!</v>
      </c>
      <c r="AA466" s="22" t="e">
        <f t="shared" ca="1" si="177"/>
        <v>#DIV/0!</v>
      </c>
      <c r="AB466" s="22" t="e">
        <f t="shared" ca="1" si="178"/>
        <v>#DIV/0!</v>
      </c>
      <c r="AC466" s="22" t="e">
        <f t="shared" ca="1" si="179"/>
        <v>#DIV/0!</v>
      </c>
      <c r="AD466" s="22" t="e">
        <f t="shared" ca="1" si="180"/>
        <v>#DIV/0!</v>
      </c>
      <c r="AE466" s="88">
        <f t="shared" si="184"/>
        <v>442</v>
      </c>
      <c r="AF466" s="192">
        <f t="shared" si="181"/>
        <v>0</v>
      </c>
      <c r="AG466" s="22" t="e">
        <f t="shared" si="185"/>
        <v>#DIV/0!</v>
      </c>
      <c r="AH466" s="22" t="e">
        <f t="shared" si="186"/>
        <v>#DIV/0!</v>
      </c>
      <c r="AI466" s="22" t="e">
        <f t="shared" si="187"/>
        <v>#DIV/0!</v>
      </c>
      <c r="AJ466" s="22" t="e">
        <f t="shared" si="188"/>
        <v>#DIV/0!</v>
      </c>
      <c r="AK466" s="22" t="e">
        <f t="shared" si="189"/>
        <v>#DIV/0!</v>
      </c>
      <c r="AL466" s="22" t="e">
        <f t="shared" si="190"/>
        <v>#DIV/0!</v>
      </c>
      <c r="AM466" s="22" t="e">
        <f t="shared" si="191"/>
        <v>#DIV/0!</v>
      </c>
      <c r="AN466" s="22" t="e">
        <f t="shared" si="192"/>
        <v>#DIV/0!</v>
      </c>
      <c r="AO466" s="22" t="e">
        <f t="shared" si="193"/>
        <v>#DIV/0!</v>
      </c>
      <c r="AP466" s="22" t="e">
        <f t="shared" si="194"/>
        <v>#DIV/0!</v>
      </c>
    </row>
    <row r="467" spans="7:42" x14ac:dyDescent="0.25">
      <c r="G467" s="88">
        <f t="shared" si="182"/>
        <v>443</v>
      </c>
      <c r="H467" s="26"/>
      <c r="I467" s="29"/>
      <c r="J467" s="29"/>
      <c r="K467" s="29"/>
      <c r="L467" s="29"/>
      <c r="M467" s="29"/>
      <c r="N467" s="29"/>
      <c r="O467" s="29"/>
      <c r="P467" s="29"/>
      <c r="S467" s="88">
        <f t="shared" si="183"/>
        <v>443</v>
      </c>
      <c r="T467" s="192">
        <f t="shared" si="170"/>
        <v>0</v>
      </c>
      <c r="U467" s="22" t="e">
        <f t="shared" ca="1" si="171"/>
        <v>#DIV/0!</v>
      </c>
      <c r="V467" s="22" t="e">
        <f t="shared" ca="1" si="172"/>
        <v>#DIV/0!</v>
      </c>
      <c r="W467" s="22" t="e">
        <f t="shared" ca="1" si="173"/>
        <v>#DIV/0!</v>
      </c>
      <c r="X467" s="22" t="e">
        <f t="shared" ca="1" si="174"/>
        <v>#DIV/0!</v>
      </c>
      <c r="Y467" s="22" t="e">
        <f t="shared" ca="1" si="175"/>
        <v>#DIV/0!</v>
      </c>
      <c r="Z467" s="22" t="e">
        <f t="shared" ca="1" si="176"/>
        <v>#DIV/0!</v>
      </c>
      <c r="AA467" s="22" t="e">
        <f t="shared" ca="1" si="177"/>
        <v>#DIV/0!</v>
      </c>
      <c r="AB467" s="22" t="e">
        <f t="shared" ca="1" si="178"/>
        <v>#DIV/0!</v>
      </c>
      <c r="AC467" s="22" t="e">
        <f t="shared" ca="1" si="179"/>
        <v>#DIV/0!</v>
      </c>
      <c r="AD467" s="22" t="e">
        <f t="shared" ca="1" si="180"/>
        <v>#DIV/0!</v>
      </c>
      <c r="AE467" s="88">
        <f t="shared" si="184"/>
        <v>443</v>
      </c>
      <c r="AF467" s="192">
        <f t="shared" si="181"/>
        <v>0</v>
      </c>
      <c r="AG467" s="22" t="e">
        <f t="shared" si="185"/>
        <v>#DIV/0!</v>
      </c>
      <c r="AH467" s="22" t="e">
        <f t="shared" si="186"/>
        <v>#DIV/0!</v>
      </c>
      <c r="AI467" s="22" t="e">
        <f t="shared" si="187"/>
        <v>#DIV/0!</v>
      </c>
      <c r="AJ467" s="22" t="e">
        <f t="shared" si="188"/>
        <v>#DIV/0!</v>
      </c>
      <c r="AK467" s="22" t="e">
        <f t="shared" si="189"/>
        <v>#DIV/0!</v>
      </c>
      <c r="AL467" s="22" t="e">
        <f t="shared" si="190"/>
        <v>#DIV/0!</v>
      </c>
      <c r="AM467" s="22" t="e">
        <f t="shared" si="191"/>
        <v>#DIV/0!</v>
      </c>
      <c r="AN467" s="22" t="e">
        <f t="shared" si="192"/>
        <v>#DIV/0!</v>
      </c>
      <c r="AO467" s="22" t="e">
        <f t="shared" si="193"/>
        <v>#DIV/0!</v>
      </c>
      <c r="AP467" s="22" t="e">
        <f t="shared" si="194"/>
        <v>#DIV/0!</v>
      </c>
    </row>
    <row r="468" spans="7:42" x14ac:dyDescent="0.25">
      <c r="G468" s="88">
        <f t="shared" si="182"/>
        <v>444</v>
      </c>
      <c r="H468" s="26"/>
      <c r="I468" s="29"/>
      <c r="J468" s="29"/>
      <c r="K468" s="29"/>
      <c r="L468" s="29"/>
      <c r="M468" s="29"/>
      <c r="N468" s="29"/>
      <c r="O468" s="29"/>
      <c r="P468" s="29"/>
      <c r="S468" s="88">
        <f t="shared" si="183"/>
        <v>444</v>
      </c>
      <c r="T468" s="192">
        <f t="shared" si="170"/>
        <v>0</v>
      </c>
      <c r="U468" s="22" t="e">
        <f t="shared" ca="1" si="171"/>
        <v>#DIV/0!</v>
      </c>
      <c r="V468" s="22" t="e">
        <f t="shared" ca="1" si="172"/>
        <v>#DIV/0!</v>
      </c>
      <c r="W468" s="22" t="e">
        <f t="shared" ca="1" si="173"/>
        <v>#DIV/0!</v>
      </c>
      <c r="X468" s="22" t="e">
        <f t="shared" ca="1" si="174"/>
        <v>#DIV/0!</v>
      </c>
      <c r="Y468" s="22" t="e">
        <f t="shared" ca="1" si="175"/>
        <v>#DIV/0!</v>
      </c>
      <c r="Z468" s="22" t="e">
        <f t="shared" ca="1" si="176"/>
        <v>#DIV/0!</v>
      </c>
      <c r="AA468" s="22" t="e">
        <f t="shared" ca="1" si="177"/>
        <v>#DIV/0!</v>
      </c>
      <c r="AB468" s="22" t="e">
        <f t="shared" ca="1" si="178"/>
        <v>#DIV/0!</v>
      </c>
      <c r="AC468" s="22" t="e">
        <f t="shared" ca="1" si="179"/>
        <v>#DIV/0!</v>
      </c>
      <c r="AD468" s="22" t="e">
        <f t="shared" ca="1" si="180"/>
        <v>#DIV/0!</v>
      </c>
      <c r="AE468" s="88">
        <f t="shared" si="184"/>
        <v>444</v>
      </c>
      <c r="AF468" s="192">
        <f t="shared" si="181"/>
        <v>0</v>
      </c>
      <c r="AG468" s="22" t="e">
        <f t="shared" si="185"/>
        <v>#DIV/0!</v>
      </c>
      <c r="AH468" s="22" t="e">
        <f t="shared" si="186"/>
        <v>#DIV/0!</v>
      </c>
      <c r="AI468" s="22" t="e">
        <f t="shared" si="187"/>
        <v>#DIV/0!</v>
      </c>
      <c r="AJ468" s="22" t="e">
        <f t="shared" si="188"/>
        <v>#DIV/0!</v>
      </c>
      <c r="AK468" s="22" t="e">
        <f t="shared" si="189"/>
        <v>#DIV/0!</v>
      </c>
      <c r="AL468" s="22" t="e">
        <f t="shared" si="190"/>
        <v>#DIV/0!</v>
      </c>
      <c r="AM468" s="22" t="e">
        <f t="shared" si="191"/>
        <v>#DIV/0!</v>
      </c>
      <c r="AN468" s="22" t="e">
        <f t="shared" si="192"/>
        <v>#DIV/0!</v>
      </c>
      <c r="AO468" s="22" t="e">
        <f t="shared" si="193"/>
        <v>#DIV/0!</v>
      </c>
      <c r="AP468" s="22" t="e">
        <f t="shared" si="194"/>
        <v>#DIV/0!</v>
      </c>
    </row>
    <row r="469" spans="7:42" x14ac:dyDescent="0.25">
      <c r="G469" s="88">
        <f t="shared" si="182"/>
        <v>445</v>
      </c>
      <c r="H469" s="26"/>
      <c r="I469" s="29"/>
      <c r="J469" s="29"/>
      <c r="K469" s="29"/>
      <c r="L469" s="29"/>
      <c r="M469" s="29"/>
      <c r="N469" s="29"/>
      <c r="O469" s="29"/>
      <c r="P469" s="29"/>
      <c r="S469" s="88">
        <f t="shared" si="183"/>
        <v>445</v>
      </c>
      <c r="T469" s="192">
        <f t="shared" si="170"/>
        <v>0</v>
      </c>
      <c r="U469" s="22" t="e">
        <f t="shared" ca="1" si="171"/>
        <v>#DIV/0!</v>
      </c>
      <c r="V469" s="22" t="e">
        <f t="shared" ca="1" si="172"/>
        <v>#DIV/0!</v>
      </c>
      <c r="W469" s="22" t="e">
        <f t="shared" ca="1" si="173"/>
        <v>#DIV/0!</v>
      </c>
      <c r="X469" s="22" t="e">
        <f t="shared" ca="1" si="174"/>
        <v>#DIV/0!</v>
      </c>
      <c r="Y469" s="22" t="e">
        <f t="shared" ca="1" si="175"/>
        <v>#DIV/0!</v>
      </c>
      <c r="Z469" s="22" t="e">
        <f t="shared" ca="1" si="176"/>
        <v>#DIV/0!</v>
      </c>
      <c r="AA469" s="22" t="e">
        <f t="shared" ca="1" si="177"/>
        <v>#DIV/0!</v>
      </c>
      <c r="AB469" s="22" t="e">
        <f t="shared" ca="1" si="178"/>
        <v>#DIV/0!</v>
      </c>
      <c r="AC469" s="22" t="e">
        <f t="shared" ca="1" si="179"/>
        <v>#DIV/0!</v>
      </c>
      <c r="AD469" s="22" t="e">
        <f t="shared" ca="1" si="180"/>
        <v>#DIV/0!</v>
      </c>
      <c r="AE469" s="88">
        <f t="shared" si="184"/>
        <v>445</v>
      </c>
      <c r="AF469" s="192">
        <f t="shared" si="181"/>
        <v>0</v>
      </c>
      <c r="AG469" s="22" t="e">
        <f t="shared" si="185"/>
        <v>#DIV/0!</v>
      </c>
      <c r="AH469" s="22" t="e">
        <f t="shared" si="186"/>
        <v>#DIV/0!</v>
      </c>
      <c r="AI469" s="22" t="e">
        <f t="shared" si="187"/>
        <v>#DIV/0!</v>
      </c>
      <c r="AJ469" s="22" t="e">
        <f t="shared" si="188"/>
        <v>#DIV/0!</v>
      </c>
      <c r="AK469" s="22" t="e">
        <f t="shared" si="189"/>
        <v>#DIV/0!</v>
      </c>
      <c r="AL469" s="22" t="e">
        <f t="shared" si="190"/>
        <v>#DIV/0!</v>
      </c>
      <c r="AM469" s="22" t="e">
        <f t="shared" si="191"/>
        <v>#DIV/0!</v>
      </c>
      <c r="AN469" s="22" t="e">
        <f t="shared" si="192"/>
        <v>#DIV/0!</v>
      </c>
      <c r="AO469" s="22" t="e">
        <f t="shared" si="193"/>
        <v>#DIV/0!</v>
      </c>
      <c r="AP469" s="22" t="e">
        <f t="shared" si="194"/>
        <v>#DIV/0!</v>
      </c>
    </row>
    <row r="470" spans="7:42" x14ac:dyDescent="0.25">
      <c r="G470" s="88">
        <f t="shared" si="182"/>
        <v>446</v>
      </c>
      <c r="H470" s="26"/>
      <c r="I470" s="29"/>
      <c r="J470" s="29"/>
      <c r="K470" s="29"/>
      <c r="L470" s="29"/>
      <c r="M470" s="29"/>
      <c r="N470" s="29"/>
      <c r="O470" s="29"/>
      <c r="P470" s="29"/>
      <c r="S470" s="88">
        <f t="shared" si="183"/>
        <v>446</v>
      </c>
      <c r="T470" s="192">
        <f t="shared" si="170"/>
        <v>0</v>
      </c>
      <c r="U470" s="22" t="e">
        <f t="shared" ca="1" si="171"/>
        <v>#DIV/0!</v>
      </c>
      <c r="V470" s="22" t="e">
        <f t="shared" ca="1" si="172"/>
        <v>#DIV/0!</v>
      </c>
      <c r="W470" s="22" t="e">
        <f t="shared" ca="1" si="173"/>
        <v>#DIV/0!</v>
      </c>
      <c r="X470" s="22" t="e">
        <f t="shared" ca="1" si="174"/>
        <v>#DIV/0!</v>
      </c>
      <c r="Y470" s="22" t="e">
        <f t="shared" ca="1" si="175"/>
        <v>#DIV/0!</v>
      </c>
      <c r="Z470" s="22" t="e">
        <f t="shared" ca="1" si="176"/>
        <v>#DIV/0!</v>
      </c>
      <c r="AA470" s="22" t="e">
        <f t="shared" ca="1" si="177"/>
        <v>#DIV/0!</v>
      </c>
      <c r="AB470" s="22" t="e">
        <f t="shared" ca="1" si="178"/>
        <v>#DIV/0!</v>
      </c>
      <c r="AC470" s="22" t="e">
        <f t="shared" ca="1" si="179"/>
        <v>#DIV/0!</v>
      </c>
      <c r="AD470" s="22" t="e">
        <f t="shared" ca="1" si="180"/>
        <v>#DIV/0!</v>
      </c>
      <c r="AE470" s="88">
        <f t="shared" si="184"/>
        <v>446</v>
      </c>
      <c r="AF470" s="192">
        <f t="shared" si="181"/>
        <v>0</v>
      </c>
      <c r="AG470" s="22" t="e">
        <f t="shared" si="185"/>
        <v>#DIV/0!</v>
      </c>
      <c r="AH470" s="22" t="e">
        <f t="shared" si="186"/>
        <v>#DIV/0!</v>
      </c>
      <c r="AI470" s="22" t="e">
        <f t="shared" si="187"/>
        <v>#DIV/0!</v>
      </c>
      <c r="AJ470" s="22" t="e">
        <f t="shared" si="188"/>
        <v>#DIV/0!</v>
      </c>
      <c r="AK470" s="22" t="e">
        <f t="shared" si="189"/>
        <v>#DIV/0!</v>
      </c>
      <c r="AL470" s="22" t="e">
        <f t="shared" si="190"/>
        <v>#DIV/0!</v>
      </c>
      <c r="AM470" s="22" t="e">
        <f t="shared" si="191"/>
        <v>#DIV/0!</v>
      </c>
      <c r="AN470" s="22" t="e">
        <f t="shared" si="192"/>
        <v>#DIV/0!</v>
      </c>
      <c r="AO470" s="22" t="e">
        <f t="shared" si="193"/>
        <v>#DIV/0!</v>
      </c>
      <c r="AP470" s="22" t="e">
        <f t="shared" si="194"/>
        <v>#DIV/0!</v>
      </c>
    </row>
    <row r="471" spans="7:42" x14ac:dyDescent="0.25">
      <c r="G471" s="88">
        <f t="shared" si="182"/>
        <v>447</v>
      </c>
      <c r="H471" s="26"/>
      <c r="I471" s="29"/>
      <c r="J471" s="29"/>
      <c r="K471" s="29"/>
      <c r="L471" s="29"/>
      <c r="M471" s="29"/>
      <c r="N471" s="29"/>
      <c r="O471" s="29"/>
      <c r="P471" s="29"/>
      <c r="S471" s="88">
        <f t="shared" si="183"/>
        <v>447</v>
      </c>
      <c r="T471" s="192">
        <f t="shared" si="170"/>
        <v>0</v>
      </c>
      <c r="U471" s="22" t="e">
        <f t="shared" ca="1" si="171"/>
        <v>#DIV/0!</v>
      </c>
      <c r="V471" s="22" t="e">
        <f t="shared" ca="1" si="172"/>
        <v>#DIV/0!</v>
      </c>
      <c r="W471" s="22" t="e">
        <f t="shared" ca="1" si="173"/>
        <v>#DIV/0!</v>
      </c>
      <c r="X471" s="22" t="e">
        <f t="shared" ca="1" si="174"/>
        <v>#DIV/0!</v>
      </c>
      <c r="Y471" s="22" t="e">
        <f t="shared" ca="1" si="175"/>
        <v>#DIV/0!</v>
      </c>
      <c r="Z471" s="22" t="e">
        <f t="shared" ca="1" si="176"/>
        <v>#DIV/0!</v>
      </c>
      <c r="AA471" s="22" t="e">
        <f t="shared" ca="1" si="177"/>
        <v>#DIV/0!</v>
      </c>
      <c r="AB471" s="22" t="e">
        <f t="shared" ca="1" si="178"/>
        <v>#DIV/0!</v>
      </c>
      <c r="AC471" s="22" t="e">
        <f t="shared" ca="1" si="179"/>
        <v>#DIV/0!</v>
      </c>
      <c r="AD471" s="22" t="e">
        <f t="shared" ca="1" si="180"/>
        <v>#DIV/0!</v>
      </c>
      <c r="AE471" s="88">
        <f t="shared" si="184"/>
        <v>447</v>
      </c>
      <c r="AF471" s="192">
        <f t="shared" si="181"/>
        <v>0</v>
      </c>
      <c r="AG471" s="22" t="e">
        <f t="shared" si="185"/>
        <v>#DIV/0!</v>
      </c>
      <c r="AH471" s="22" t="e">
        <f t="shared" si="186"/>
        <v>#DIV/0!</v>
      </c>
      <c r="AI471" s="22" t="e">
        <f t="shared" si="187"/>
        <v>#DIV/0!</v>
      </c>
      <c r="AJ471" s="22" t="e">
        <f t="shared" si="188"/>
        <v>#DIV/0!</v>
      </c>
      <c r="AK471" s="22" t="e">
        <f t="shared" si="189"/>
        <v>#DIV/0!</v>
      </c>
      <c r="AL471" s="22" t="e">
        <f t="shared" si="190"/>
        <v>#DIV/0!</v>
      </c>
      <c r="AM471" s="22" t="e">
        <f t="shared" si="191"/>
        <v>#DIV/0!</v>
      </c>
      <c r="AN471" s="22" t="e">
        <f t="shared" si="192"/>
        <v>#DIV/0!</v>
      </c>
      <c r="AO471" s="22" t="e">
        <f t="shared" si="193"/>
        <v>#DIV/0!</v>
      </c>
      <c r="AP471" s="22" t="e">
        <f t="shared" si="194"/>
        <v>#DIV/0!</v>
      </c>
    </row>
    <row r="472" spans="7:42" x14ac:dyDescent="0.25">
      <c r="G472" s="88">
        <f t="shared" si="182"/>
        <v>448</v>
      </c>
      <c r="H472" s="26"/>
      <c r="I472" s="29"/>
      <c r="J472" s="29"/>
      <c r="K472" s="29"/>
      <c r="L472" s="29"/>
      <c r="M472" s="29"/>
      <c r="N472" s="29"/>
      <c r="O472" s="29"/>
      <c r="P472" s="29"/>
      <c r="S472" s="88">
        <f t="shared" si="183"/>
        <v>448</v>
      </c>
      <c r="T472" s="192">
        <f t="shared" si="170"/>
        <v>0</v>
      </c>
      <c r="U472" s="22" t="e">
        <f t="shared" ca="1" si="171"/>
        <v>#DIV/0!</v>
      </c>
      <c r="V472" s="22" t="e">
        <f t="shared" ca="1" si="172"/>
        <v>#DIV/0!</v>
      </c>
      <c r="W472" s="22" t="e">
        <f t="shared" ca="1" si="173"/>
        <v>#DIV/0!</v>
      </c>
      <c r="X472" s="22" t="e">
        <f t="shared" ca="1" si="174"/>
        <v>#DIV/0!</v>
      </c>
      <c r="Y472" s="22" t="e">
        <f t="shared" ca="1" si="175"/>
        <v>#DIV/0!</v>
      </c>
      <c r="Z472" s="22" t="e">
        <f t="shared" ca="1" si="176"/>
        <v>#DIV/0!</v>
      </c>
      <c r="AA472" s="22" t="e">
        <f t="shared" ca="1" si="177"/>
        <v>#DIV/0!</v>
      </c>
      <c r="AB472" s="22" t="e">
        <f t="shared" ca="1" si="178"/>
        <v>#DIV/0!</v>
      </c>
      <c r="AC472" s="22" t="e">
        <f t="shared" ca="1" si="179"/>
        <v>#DIV/0!</v>
      </c>
      <c r="AD472" s="22" t="e">
        <f t="shared" ca="1" si="180"/>
        <v>#DIV/0!</v>
      </c>
      <c r="AE472" s="88">
        <f t="shared" si="184"/>
        <v>448</v>
      </c>
      <c r="AF472" s="192">
        <f t="shared" si="181"/>
        <v>0</v>
      </c>
      <c r="AG472" s="22" t="e">
        <f t="shared" si="185"/>
        <v>#DIV/0!</v>
      </c>
      <c r="AH472" s="22" t="e">
        <f t="shared" si="186"/>
        <v>#DIV/0!</v>
      </c>
      <c r="AI472" s="22" t="e">
        <f t="shared" si="187"/>
        <v>#DIV/0!</v>
      </c>
      <c r="AJ472" s="22" t="e">
        <f t="shared" si="188"/>
        <v>#DIV/0!</v>
      </c>
      <c r="AK472" s="22" t="e">
        <f t="shared" si="189"/>
        <v>#DIV/0!</v>
      </c>
      <c r="AL472" s="22" t="e">
        <f t="shared" si="190"/>
        <v>#DIV/0!</v>
      </c>
      <c r="AM472" s="22" t="e">
        <f t="shared" si="191"/>
        <v>#DIV/0!</v>
      </c>
      <c r="AN472" s="22" t="e">
        <f t="shared" si="192"/>
        <v>#DIV/0!</v>
      </c>
      <c r="AO472" s="22" t="e">
        <f t="shared" si="193"/>
        <v>#DIV/0!</v>
      </c>
      <c r="AP472" s="22" t="e">
        <f t="shared" si="194"/>
        <v>#DIV/0!</v>
      </c>
    </row>
    <row r="473" spans="7:42" x14ac:dyDescent="0.25">
      <c r="G473" s="88">
        <f t="shared" si="182"/>
        <v>449</v>
      </c>
      <c r="H473" s="26"/>
      <c r="I473" s="29"/>
      <c r="J473" s="29"/>
      <c r="K473" s="29"/>
      <c r="L473" s="29"/>
      <c r="M473" s="29"/>
      <c r="N473" s="29"/>
      <c r="O473" s="29"/>
      <c r="P473" s="29"/>
      <c r="S473" s="88">
        <f t="shared" si="183"/>
        <v>449</v>
      </c>
      <c r="T473" s="192">
        <f t="shared" ref="T473:T536" si="195">H473</f>
        <v>0</v>
      </c>
      <c r="U473" s="22" t="e">
        <f t="shared" ref="U473:U536" ca="1" si="196">IF($T$25:$T$568=gr_1,I$12,IF($T$25:$T$568=gr_2,I$13,IF($T$25:$T$568=gr_3,I$14,IF($T$25:$T$568=gr_4,I$15, IF($T$25:$T$568=gr_5,I$16)))))</f>
        <v>#DIV/0!</v>
      </c>
      <c r="V473" s="22" t="e">
        <f t="shared" ref="V473:V536" ca="1" si="197">IF($T$25:$T$568=gr_1,J$12,IF($T$25:$T$568=gr_2,J$13,IF($T$25:$T$568=gr_3,J$14,IF($T$25:$T$568=gr_4,J$15, IF($T$25:$T$568=gr_5,J$16)))))</f>
        <v>#DIV/0!</v>
      </c>
      <c r="W473" s="22" t="e">
        <f t="shared" ref="W473:W536" ca="1" si="198">IF($T$25:$T$568=gr_1,K$12,IF($T$25:$T$568=gr_2,K$13,IF($T$25:$T$568=gr_3,K$14,IF($T$25:$T$568=gr_4,K$15, IF($T$25:$T$568=gr_5,K$16)))))</f>
        <v>#DIV/0!</v>
      </c>
      <c r="X473" s="22" t="e">
        <f t="shared" ref="X473:X536" ca="1" si="199">IF($T$25:$T$568=gr_1,L$12,IF($T$25:$T$568=gr_2,L$13,IF($T$25:$T$568=gr_3,L$14,IF($T$25:$T$568=gr_4,L$15, IF($T$25:$T$568=gr_5,L$16)))))</f>
        <v>#DIV/0!</v>
      </c>
      <c r="Y473" s="22" t="e">
        <f t="shared" ref="Y473:Y536" ca="1" si="200">IF($T$25:$T$568=gr_1,M$12,IF($T$25:$T$568=gr_2,M$13,IF($T$25:$T$568=gr_3,M$14,IF($T$25:$T$568=gr_4,M$15, IF($T$25:$T$568=gr_5,M$16)))))</f>
        <v>#DIV/0!</v>
      </c>
      <c r="Z473" s="22" t="e">
        <f t="shared" ref="Z473:Z536" ca="1" si="201">IF($T$25:$T$568=gr_1,N$12,IF($T$25:$T$568=gr_2,N$13,IF($T$25:$T$568=gr_3,N$14,IF($T$25:$T$568=gr_4,N$15, IF($T$25:$T$568=gr_5,N$16)))))</f>
        <v>#DIV/0!</v>
      </c>
      <c r="AA473" s="22" t="e">
        <f t="shared" ref="AA473:AA536" ca="1" si="202">IF($T$25:$T$568=gr_1,O$12,IF($T$25:$T$568=gr_2,O$13,IF($T$25:$T$568=gr_3,O$14,IF($T$25:$T$568=gr_4,O$15, IF($T$25:$T$568=gr_5,O$16)))))</f>
        <v>#DIV/0!</v>
      </c>
      <c r="AB473" s="22" t="e">
        <f t="shared" ref="AB473:AB536" ca="1" si="203">IF($T$25:$T$568=gr_1,P$12,IF($T$25:$T$568=gr_2,P$13,IF($T$25:$T$568=gr_3,P$14,IF($T$25:$T$568=gr_4,P$15, IF($T$25:$T$568=gr_5,P$16)))))</f>
        <v>#DIV/0!</v>
      </c>
      <c r="AC473" s="22" t="e">
        <f t="shared" ref="AC473:AC536" ca="1" si="204">IF($T$25:$T$568=gr_1,Q$12,IF($T$25:$T$568=gr_2,Q$13,IF($T$25:$T$568=gr_3,Q$14,IF($T$25:$T$568=gr_4,Q$15, IF($T$25:$T$568=gr_5,Q$16)))))</f>
        <v>#DIV/0!</v>
      </c>
      <c r="AD473" s="22" t="e">
        <f t="shared" ref="AD473:AD536" ca="1" si="205">IF($T$25:$T$568=gr_1,R$12,IF($T$25:$T$568=gr_2,R$13,IF($T$25:$T$568=gr_3,R$14,IF($T$25:$T$568=gr_4,R$15, IF($T$25:$T$568=gr_5,R$16)))))</f>
        <v>#DIV/0!</v>
      </c>
      <c r="AE473" s="88">
        <f t="shared" si="184"/>
        <v>449</v>
      </c>
      <c r="AF473" s="192">
        <f t="shared" ref="AF473:AF536" si="206">H473</f>
        <v>0</v>
      </c>
      <c r="AG473" s="22" t="e">
        <f t="shared" si="185"/>
        <v>#DIV/0!</v>
      </c>
      <c r="AH473" s="22" t="e">
        <f t="shared" si="186"/>
        <v>#DIV/0!</v>
      </c>
      <c r="AI473" s="22" t="e">
        <f t="shared" si="187"/>
        <v>#DIV/0!</v>
      </c>
      <c r="AJ473" s="22" t="e">
        <f t="shared" si="188"/>
        <v>#DIV/0!</v>
      </c>
      <c r="AK473" s="22" t="e">
        <f t="shared" si="189"/>
        <v>#DIV/0!</v>
      </c>
      <c r="AL473" s="22" t="e">
        <f t="shared" si="190"/>
        <v>#DIV/0!</v>
      </c>
      <c r="AM473" s="22" t="e">
        <f t="shared" si="191"/>
        <v>#DIV/0!</v>
      </c>
      <c r="AN473" s="22" t="e">
        <f t="shared" si="192"/>
        <v>#DIV/0!</v>
      </c>
      <c r="AO473" s="22" t="e">
        <f t="shared" si="193"/>
        <v>#DIV/0!</v>
      </c>
      <c r="AP473" s="22" t="e">
        <f t="shared" si="194"/>
        <v>#DIV/0!</v>
      </c>
    </row>
    <row r="474" spans="7:42" x14ac:dyDescent="0.25">
      <c r="G474" s="88">
        <f t="shared" ref="G474:G537" si="207">G473+1</f>
        <v>450</v>
      </c>
      <c r="H474" s="26"/>
      <c r="I474" s="29"/>
      <c r="J474" s="29"/>
      <c r="K474" s="29"/>
      <c r="L474" s="29"/>
      <c r="M474" s="29"/>
      <c r="N474" s="29"/>
      <c r="O474" s="29"/>
      <c r="P474" s="29"/>
      <c r="S474" s="88">
        <f t="shared" ref="S474:S537" si="208">S473+1</f>
        <v>450</v>
      </c>
      <c r="T474" s="192">
        <f t="shared" si="195"/>
        <v>0</v>
      </c>
      <c r="U474" s="22" t="e">
        <f t="shared" ca="1" si="196"/>
        <v>#DIV/0!</v>
      </c>
      <c r="V474" s="22" t="e">
        <f t="shared" ca="1" si="197"/>
        <v>#DIV/0!</v>
      </c>
      <c r="W474" s="22" t="e">
        <f t="shared" ca="1" si="198"/>
        <v>#DIV/0!</v>
      </c>
      <c r="X474" s="22" t="e">
        <f t="shared" ca="1" si="199"/>
        <v>#DIV/0!</v>
      </c>
      <c r="Y474" s="22" t="e">
        <f t="shared" ca="1" si="200"/>
        <v>#DIV/0!</v>
      </c>
      <c r="Z474" s="22" t="e">
        <f t="shared" ca="1" si="201"/>
        <v>#DIV/0!</v>
      </c>
      <c r="AA474" s="22" t="e">
        <f t="shared" ca="1" si="202"/>
        <v>#DIV/0!</v>
      </c>
      <c r="AB474" s="22" t="e">
        <f t="shared" ca="1" si="203"/>
        <v>#DIV/0!</v>
      </c>
      <c r="AC474" s="22" t="e">
        <f t="shared" ca="1" si="204"/>
        <v>#DIV/0!</v>
      </c>
      <c r="AD474" s="22" t="e">
        <f t="shared" ca="1" si="205"/>
        <v>#DIV/0!</v>
      </c>
      <c r="AE474" s="88">
        <f t="shared" ref="AE474:AE537" si="209">AE473+1</f>
        <v>450</v>
      </c>
      <c r="AF474" s="192">
        <f t="shared" si="206"/>
        <v>0</v>
      </c>
      <c r="AG474" s="22" t="e">
        <f t="shared" ref="AG474:AG537" si="210">(I474-I$4)/I$7</f>
        <v>#DIV/0!</v>
      </c>
      <c r="AH474" s="22" t="e">
        <f t="shared" ref="AH474:AH537" si="211">(J474-J$4)/J$7</f>
        <v>#DIV/0!</v>
      </c>
      <c r="AI474" s="22" t="e">
        <f t="shared" ref="AI474:AI537" si="212">(K474-K$4)/K$7</f>
        <v>#DIV/0!</v>
      </c>
      <c r="AJ474" s="22" t="e">
        <f t="shared" ref="AJ474:AJ537" si="213">(L474-L$4)/L$7</f>
        <v>#DIV/0!</v>
      </c>
      <c r="AK474" s="22" t="e">
        <f t="shared" ref="AK474:AK537" si="214">(M474-M$4)/M$7</f>
        <v>#DIV/0!</v>
      </c>
      <c r="AL474" s="22" t="e">
        <f t="shared" ref="AL474:AL537" si="215">(N474-N$4)/N$7</f>
        <v>#DIV/0!</v>
      </c>
      <c r="AM474" s="22" t="e">
        <f t="shared" ref="AM474:AM537" si="216">(O474-O$4)/O$7</f>
        <v>#DIV/0!</v>
      </c>
      <c r="AN474" s="22" t="e">
        <f t="shared" ref="AN474:AN537" si="217">(P474-P$4)/P$7</f>
        <v>#DIV/0!</v>
      </c>
      <c r="AO474" s="22" t="e">
        <f t="shared" ref="AO474:AO537" si="218">(Q474-Q$4)/Q$7</f>
        <v>#DIV/0!</v>
      </c>
      <c r="AP474" s="22" t="e">
        <f t="shared" ref="AP474:AP537" si="219">(R474-R$4)/R$7</f>
        <v>#DIV/0!</v>
      </c>
    </row>
    <row r="475" spans="7:42" x14ac:dyDescent="0.25">
      <c r="G475" s="88">
        <f t="shared" si="207"/>
        <v>451</v>
      </c>
      <c r="H475" s="26"/>
      <c r="I475" s="29"/>
      <c r="J475" s="29"/>
      <c r="K475" s="29"/>
      <c r="L475" s="29"/>
      <c r="M475" s="29"/>
      <c r="N475" s="29"/>
      <c r="O475" s="29"/>
      <c r="P475" s="29"/>
      <c r="S475" s="88">
        <f t="shared" si="208"/>
        <v>451</v>
      </c>
      <c r="T475" s="192">
        <f t="shared" si="195"/>
        <v>0</v>
      </c>
      <c r="U475" s="22" t="e">
        <f t="shared" ca="1" si="196"/>
        <v>#DIV/0!</v>
      </c>
      <c r="V475" s="22" t="e">
        <f t="shared" ca="1" si="197"/>
        <v>#DIV/0!</v>
      </c>
      <c r="W475" s="22" t="e">
        <f t="shared" ca="1" si="198"/>
        <v>#DIV/0!</v>
      </c>
      <c r="X475" s="22" t="e">
        <f t="shared" ca="1" si="199"/>
        <v>#DIV/0!</v>
      </c>
      <c r="Y475" s="22" t="e">
        <f t="shared" ca="1" si="200"/>
        <v>#DIV/0!</v>
      </c>
      <c r="Z475" s="22" t="e">
        <f t="shared" ca="1" si="201"/>
        <v>#DIV/0!</v>
      </c>
      <c r="AA475" s="22" t="e">
        <f t="shared" ca="1" si="202"/>
        <v>#DIV/0!</v>
      </c>
      <c r="AB475" s="22" t="e">
        <f t="shared" ca="1" si="203"/>
        <v>#DIV/0!</v>
      </c>
      <c r="AC475" s="22" t="e">
        <f t="shared" ca="1" si="204"/>
        <v>#DIV/0!</v>
      </c>
      <c r="AD475" s="22" t="e">
        <f t="shared" ca="1" si="205"/>
        <v>#DIV/0!</v>
      </c>
      <c r="AE475" s="88">
        <f t="shared" si="209"/>
        <v>451</v>
      </c>
      <c r="AF475" s="192">
        <f t="shared" si="206"/>
        <v>0</v>
      </c>
      <c r="AG475" s="22" t="e">
        <f t="shared" si="210"/>
        <v>#DIV/0!</v>
      </c>
      <c r="AH475" s="22" t="e">
        <f t="shared" si="211"/>
        <v>#DIV/0!</v>
      </c>
      <c r="AI475" s="22" t="e">
        <f t="shared" si="212"/>
        <v>#DIV/0!</v>
      </c>
      <c r="AJ475" s="22" t="e">
        <f t="shared" si="213"/>
        <v>#DIV/0!</v>
      </c>
      <c r="AK475" s="22" t="e">
        <f t="shared" si="214"/>
        <v>#DIV/0!</v>
      </c>
      <c r="AL475" s="22" t="e">
        <f t="shared" si="215"/>
        <v>#DIV/0!</v>
      </c>
      <c r="AM475" s="22" t="e">
        <f t="shared" si="216"/>
        <v>#DIV/0!</v>
      </c>
      <c r="AN475" s="22" t="e">
        <f t="shared" si="217"/>
        <v>#DIV/0!</v>
      </c>
      <c r="AO475" s="22" t="e">
        <f t="shared" si="218"/>
        <v>#DIV/0!</v>
      </c>
      <c r="AP475" s="22" t="e">
        <f t="shared" si="219"/>
        <v>#DIV/0!</v>
      </c>
    </row>
    <row r="476" spans="7:42" x14ac:dyDescent="0.25">
      <c r="G476" s="88">
        <f t="shared" si="207"/>
        <v>452</v>
      </c>
      <c r="H476" s="26"/>
      <c r="I476" s="29"/>
      <c r="J476" s="29"/>
      <c r="K476" s="29"/>
      <c r="L476" s="29"/>
      <c r="M476" s="29"/>
      <c r="N476" s="29"/>
      <c r="O476" s="29"/>
      <c r="P476" s="29"/>
      <c r="S476" s="88">
        <f t="shared" si="208"/>
        <v>452</v>
      </c>
      <c r="T476" s="192">
        <f t="shared" si="195"/>
        <v>0</v>
      </c>
      <c r="U476" s="22" t="e">
        <f t="shared" ca="1" si="196"/>
        <v>#DIV/0!</v>
      </c>
      <c r="V476" s="22" t="e">
        <f t="shared" ca="1" si="197"/>
        <v>#DIV/0!</v>
      </c>
      <c r="W476" s="22" t="e">
        <f t="shared" ca="1" si="198"/>
        <v>#DIV/0!</v>
      </c>
      <c r="X476" s="22" t="e">
        <f t="shared" ca="1" si="199"/>
        <v>#DIV/0!</v>
      </c>
      <c r="Y476" s="22" t="e">
        <f t="shared" ca="1" si="200"/>
        <v>#DIV/0!</v>
      </c>
      <c r="Z476" s="22" t="e">
        <f t="shared" ca="1" si="201"/>
        <v>#DIV/0!</v>
      </c>
      <c r="AA476" s="22" t="e">
        <f t="shared" ca="1" si="202"/>
        <v>#DIV/0!</v>
      </c>
      <c r="AB476" s="22" t="e">
        <f t="shared" ca="1" si="203"/>
        <v>#DIV/0!</v>
      </c>
      <c r="AC476" s="22" t="e">
        <f t="shared" ca="1" si="204"/>
        <v>#DIV/0!</v>
      </c>
      <c r="AD476" s="22" t="e">
        <f t="shared" ca="1" si="205"/>
        <v>#DIV/0!</v>
      </c>
      <c r="AE476" s="88">
        <f t="shared" si="209"/>
        <v>452</v>
      </c>
      <c r="AF476" s="192">
        <f t="shared" si="206"/>
        <v>0</v>
      </c>
      <c r="AG476" s="22" t="e">
        <f t="shared" si="210"/>
        <v>#DIV/0!</v>
      </c>
      <c r="AH476" s="22" t="e">
        <f t="shared" si="211"/>
        <v>#DIV/0!</v>
      </c>
      <c r="AI476" s="22" t="e">
        <f t="shared" si="212"/>
        <v>#DIV/0!</v>
      </c>
      <c r="AJ476" s="22" t="e">
        <f t="shared" si="213"/>
        <v>#DIV/0!</v>
      </c>
      <c r="AK476" s="22" t="e">
        <f t="shared" si="214"/>
        <v>#DIV/0!</v>
      </c>
      <c r="AL476" s="22" t="e">
        <f t="shared" si="215"/>
        <v>#DIV/0!</v>
      </c>
      <c r="AM476" s="22" t="e">
        <f t="shared" si="216"/>
        <v>#DIV/0!</v>
      </c>
      <c r="AN476" s="22" t="e">
        <f t="shared" si="217"/>
        <v>#DIV/0!</v>
      </c>
      <c r="AO476" s="22" t="e">
        <f t="shared" si="218"/>
        <v>#DIV/0!</v>
      </c>
      <c r="AP476" s="22" t="e">
        <f t="shared" si="219"/>
        <v>#DIV/0!</v>
      </c>
    </row>
    <row r="477" spans="7:42" x14ac:dyDescent="0.25">
      <c r="G477" s="88">
        <f t="shared" si="207"/>
        <v>453</v>
      </c>
      <c r="H477" s="26"/>
      <c r="I477" s="29"/>
      <c r="J477" s="29"/>
      <c r="K477" s="29"/>
      <c r="L477" s="29"/>
      <c r="M477" s="29"/>
      <c r="N477" s="29"/>
      <c r="O477" s="29"/>
      <c r="P477" s="29"/>
      <c r="S477" s="88">
        <f t="shared" si="208"/>
        <v>453</v>
      </c>
      <c r="T477" s="192">
        <f t="shared" si="195"/>
        <v>0</v>
      </c>
      <c r="U477" s="22" t="e">
        <f t="shared" ca="1" si="196"/>
        <v>#DIV/0!</v>
      </c>
      <c r="V477" s="22" t="e">
        <f t="shared" ca="1" si="197"/>
        <v>#DIV/0!</v>
      </c>
      <c r="W477" s="22" t="e">
        <f t="shared" ca="1" si="198"/>
        <v>#DIV/0!</v>
      </c>
      <c r="X477" s="22" t="e">
        <f t="shared" ca="1" si="199"/>
        <v>#DIV/0!</v>
      </c>
      <c r="Y477" s="22" t="e">
        <f t="shared" ca="1" si="200"/>
        <v>#DIV/0!</v>
      </c>
      <c r="Z477" s="22" t="e">
        <f t="shared" ca="1" si="201"/>
        <v>#DIV/0!</v>
      </c>
      <c r="AA477" s="22" t="e">
        <f t="shared" ca="1" si="202"/>
        <v>#DIV/0!</v>
      </c>
      <c r="AB477" s="22" t="e">
        <f t="shared" ca="1" si="203"/>
        <v>#DIV/0!</v>
      </c>
      <c r="AC477" s="22" t="e">
        <f t="shared" ca="1" si="204"/>
        <v>#DIV/0!</v>
      </c>
      <c r="AD477" s="22" t="e">
        <f t="shared" ca="1" si="205"/>
        <v>#DIV/0!</v>
      </c>
      <c r="AE477" s="88">
        <f t="shared" si="209"/>
        <v>453</v>
      </c>
      <c r="AF477" s="192">
        <f t="shared" si="206"/>
        <v>0</v>
      </c>
      <c r="AG477" s="22" t="e">
        <f t="shared" si="210"/>
        <v>#DIV/0!</v>
      </c>
      <c r="AH477" s="22" t="e">
        <f t="shared" si="211"/>
        <v>#DIV/0!</v>
      </c>
      <c r="AI477" s="22" t="e">
        <f t="shared" si="212"/>
        <v>#DIV/0!</v>
      </c>
      <c r="AJ477" s="22" t="e">
        <f t="shared" si="213"/>
        <v>#DIV/0!</v>
      </c>
      <c r="AK477" s="22" t="e">
        <f t="shared" si="214"/>
        <v>#DIV/0!</v>
      </c>
      <c r="AL477" s="22" t="e">
        <f t="shared" si="215"/>
        <v>#DIV/0!</v>
      </c>
      <c r="AM477" s="22" t="e">
        <f t="shared" si="216"/>
        <v>#DIV/0!</v>
      </c>
      <c r="AN477" s="22" t="e">
        <f t="shared" si="217"/>
        <v>#DIV/0!</v>
      </c>
      <c r="AO477" s="22" t="e">
        <f t="shared" si="218"/>
        <v>#DIV/0!</v>
      </c>
      <c r="AP477" s="22" t="e">
        <f t="shared" si="219"/>
        <v>#DIV/0!</v>
      </c>
    </row>
    <row r="478" spans="7:42" x14ac:dyDescent="0.25">
      <c r="G478" s="88">
        <f t="shared" si="207"/>
        <v>454</v>
      </c>
      <c r="H478" s="26"/>
      <c r="I478" s="29"/>
      <c r="J478" s="29"/>
      <c r="K478" s="29"/>
      <c r="L478" s="29"/>
      <c r="M478" s="29"/>
      <c r="N478" s="29"/>
      <c r="O478" s="29"/>
      <c r="P478" s="29"/>
      <c r="S478" s="88">
        <f t="shared" si="208"/>
        <v>454</v>
      </c>
      <c r="T478" s="192">
        <f t="shared" si="195"/>
        <v>0</v>
      </c>
      <c r="U478" s="22" t="e">
        <f t="shared" ca="1" si="196"/>
        <v>#DIV/0!</v>
      </c>
      <c r="V478" s="22" t="e">
        <f t="shared" ca="1" si="197"/>
        <v>#DIV/0!</v>
      </c>
      <c r="W478" s="22" t="e">
        <f t="shared" ca="1" si="198"/>
        <v>#DIV/0!</v>
      </c>
      <c r="X478" s="22" t="e">
        <f t="shared" ca="1" si="199"/>
        <v>#DIV/0!</v>
      </c>
      <c r="Y478" s="22" t="e">
        <f t="shared" ca="1" si="200"/>
        <v>#DIV/0!</v>
      </c>
      <c r="Z478" s="22" t="e">
        <f t="shared" ca="1" si="201"/>
        <v>#DIV/0!</v>
      </c>
      <c r="AA478" s="22" t="e">
        <f t="shared" ca="1" si="202"/>
        <v>#DIV/0!</v>
      </c>
      <c r="AB478" s="22" t="e">
        <f t="shared" ca="1" si="203"/>
        <v>#DIV/0!</v>
      </c>
      <c r="AC478" s="22" t="e">
        <f t="shared" ca="1" si="204"/>
        <v>#DIV/0!</v>
      </c>
      <c r="AD478" s="22" t="e">
        <f t="shared" ca="1" si="205"/>
        <v>#DIV/0!</v>
      </c>
      <c r="AE478" s="88">
        <f t="shared" si="209"/>
        <v>454</v>
      </c>
      <c r="AF478" s="192">
        <f t="shared" si="206"/>
        <v>0</v>
      </c>
      <c r="AG478" s="22" t="e">
        <f t="shared" si="210"/>
        <v>#DIV/0!</v>
      </c>
      <c r="AH478" s="22" t="e">
        <f t="shared" si="211"/>
        <v>#DIV/0!</v>
      </c>
      <c r="AI478" s="22" t="e">
        <f t="shared" si="212"/>
        <v>#DIV/0!</v>
      </c>
      <c r="AJ478" s="22" t="e">
        <f t="shared" si="213"/>
        <v>#DIV/0!</v>
      </c>
      <c r="AK478" s="22" t="e">
        <f t="shared" si="214"/>
        <v>#DIV/0!</v>
      </c>
      <c r="AL478" s="22" t="e">
        <f t="shared" si="215"/>
        <v>#DIV/0!</v>
      </c>
      <c r="AM478" s="22" t="e">
        <f t="shared" si="216"/>
        <v>#DIV/0!</v>
      </c>
      <c r="AN478" s="22" t="e">
        <f t="shared" si="217"/>
        <v>#DIV/0!</v>
      </c>
      <c r="AO478" s="22" t="e">
        <f t="shared" si="218"/>
        <v>#DIV/0!</v>
      </c>
      <c r="AP478" s="22" t="e">
        <f t="shared" si="219"/>
        <v>#DIV/0!</v>
      </c>
    </row>
    <row r="479" spans="7:42" x14ac:dyDescent="0.25">
      <c r="G479" s="88">
        <f t="shared" si="207"/>
        <v>455</v>
      </c>
      <c r="H479" s="26"/>
      <c r="I479" s="29"/>
      <c r="J479" s="29"/>
      <c r="K479" s="29"/>
      <c r="L479" s="29"/>
      <c r="M479" s="29"/>
      <c r="N479" s="29"/>
      <c r="O479" s="29"/>
      <c r="P479" s="29"/>
      <c r="S479" s="88">
        <f t="shared" si="208"/>
        <v>455</v>
      </c>
      <c r="T479" s="192">
        <f t="shared" si="195"/>
        <v>0</v>
      </c>
      <c r="U479" s="22" t="e">
        <f t="shared" ca="1" si="196"/>
        <v>#DIV/0!</v>
      </c>
      <c r="V479" s="22" t="e">
        <f t="shared" ca="1" si="197"/>
        <v>#DIV/0!</v>
      </c>
      <c r="W479" s="22" t="e">
        <f t="shared" ca="1" si="198"/>
        <v>#DIV/0!</v>
      </c>
      <c r="X479" s="22" t="e">
        <f t="shared" ca="1" si="199"/>
        <v>#DIV/0!</v>
      </c>
      <c r="Y479" s="22" t="e">
        <f t="shared" ca="1" si="200"/>
        <v>#DIV/0!</v>
      </c>
      <c r="Z479" s="22" t="e">
        <f t="shared" ca="1" si="201"/>
        <v>#DIV/0!</v>
      </c>
      <c r="AA479" s="22" t="e">
        <f t="shared" ca="1" si="202"/>
        <v>#DIV/0!</v>
      </c>
      <c r="AB479" s="22" t="e">
        <f t="shared" ca="1" si="203"/>
        <v>#DIV/0!</v>
      </c>
      <c r="AC479" s="22" t="e">
        <f t="shared" ca="1" si="204"/>
        <v>#DIV/0!</v>
      </c>
      <c r="AD479" s="22" t="e">
        <f t="shared" ca="1" si="205"/>
        <v>#DIV/0!</v>
      </c>
      <c r="AE479" s="88">
        <f t="shared" si="209"/>
        <v>455</v>
      </c>
      <c r="AF479" s="192">
        <f t="shared" si="206"/>
        <v>0</v>
      </c>
      <c r="AG479" s="22" t="e">
        <f t="shared" si="210"/>
        <v>#DIV/0!</v>
      </c>
      <c r="AH479" s="22" t="e">
        <f t="shared" si="211"/>
        <v>#DIV/0!</v>
      </c>
      <c r="AI479" s="22" t="e">
        <f t="shared" si="212"/>
        <v>#DIV/0!</v>
      </c>
      <c r="AJ479" s="22" t="e">
        <f t="shared" si="213"/>
        <v>#DIV/0!</v>
      </c>
      <c r="AK479" s="22" t="e">
        <f t="shared" si="214"/>
        <v>#DIV/0!</v>
      </c>
      <c r="AL479" s="22" t="e">
        <f t="shared" si="215"/>
        <v>#DIV/0!</v>
      </c>
      <c r="AM479" s="22" t="e">
        <f t="shared" si="216"/>
        <v>#DIV/0!</v>
      </c>
      <c r="AN479" s="22" t="e">
        <f t="shared" si="217"/>
        <v>#DIV/0!</v>
      </c>
      <c r="AO479" s="22" t="e">
        <f t="shared" si="218"/>
        <v>#DIV/0!</v>
      </c>
      <c r="AP479" s="22" t="e">
        <f t="shared" si="219"/>
        <v>#DIV/0!</v>
      </c>
    </row>
    <row r="480" spans="7:42" x14ac:dyDescent="0.25">
      <c r="G480" s="88">
        <f t="shared" si="207"/>
        <v>456</v>
      </c>
      <c r="H480" s="26"/>
      <c r="I480" s="29"/>
      <c r="J480" s="29"/>
      <c r="K480" s="29"/>
      <c r="L480" s="29"/>
      <c r="M480" s="29"/>
      <c r="N480" s="29"/>
      <c r="O480" s="29"/>
      <c r="P480" s="29"/>
      <c r="S480" s="88">
        <f t="shared" si="208"/>
        <v>456</v>
      </c>
      <c r="T480" s="192">
        <f t="shared" si="195"/>
        <v>0</v>
      </c>
      <c r="U480" s="22" t="e">
        <f t="shared" ca="1" si="196"/>
        <v>#DIV/0!</v>
      </c>
      <c r="V480" s="22" t="e">
        <f t="shared" ca="1" si="197"/>
        <v>#DIV/0!</v>
      </c>
      <c r="W480" s="22" t="e">
        <f t="shared" ca="1" si="198"/>
        <v>#DIV/0!</v>
      </c>
      <c r="X480" s="22" t="e">
        <f t="shared" ca="1" si="199"/>
        <v>#DIV/0!</v>
      </c>
      <c r="Y480" s="22" t="e">
        <f t="shared" ca="1" si="200"/>
        <v>#DIV/0!</v>
      </c>
      <c r="Z480" s="22" t="e">
        <f t="shared" ca="1" si="201"/>
        <v>#DIV/0!</v>
      </c>
      <c r="AA480" s="22" t="e">
        <f t="shared" ca="1" si="202"/>
        <v>#DIV/0!</v>
      </c>
      <c r="AB480" s="22" t="e">
        <f t="shared" ca="1" si="203"/>
        <v>#DIV/0!</v>
      </c>
      <c r="AC480" s="22" t="e">
        <f t="shared" ca="1" si="204"/>
        <v>#DIV/0!</v>
      </c>
      <c r="AD480" s="22" t="e">
        <f t="shared" ca="1" si="205"/>
        <v>#DIV/0!</v>
      </c>
      <c r="AE480" s="88">
        <f t="shared" si="209"/>
        <v>456</v>
      </c>
      <c r="AF480" s="192">
        <f t="shared" si="206"/>
        <v>0</v>
      </c>
      <c r="AG480" s="22" t="e">
        <f t="shared" si="210"/>
        <v>#DIV/0!</v>
      </c>
      <c r="AH480" s="22" t="e">
        <f t="shared" si="211"/>
        <v>#DIV/0!</v>
      </c>
      <c r="AI480" s="22" t="e">
        <f t="shared" si="212"/>
        <v>#DIV/0!</v>
      </c>
      <c r="AJ480" s="22" t="e">
        <f t="shared" si="213"/>
        <v>#DIV/0!</v>
      </c>
      <c r="AK480" s="22" t="e">
        <f t="shared" si="214"/>
        <v>#DIV/0!</v>
      </c>
      <c r="AL480" s="22" t="e">
        <f t="shared" si="215"/>
        <v>#DIV/0!</v>
      </c>
      <c r="AM480" s="22" t="e">
        <f t="shared" si="216"/>
        <v>#DIV/0!</v>
      </c>
      <c r="AN480" s="22" t="e">
        <f t="shared" si="217"/>
        <v>#DIV/0!</v>
      </c>
      <c r="AO480" s="22" t="e">
        <f t="shared" si="218"/>
        <v>#DIV/0!</v>
      </c>
      <c r="AP480" s="22" t="e">
        <f t="shared" si="219"/>
        <v>#DIV/0!</v>
      </c>
    </row>
    <row r="481" spans="7:42" x14ac:dyDescent="0.25">
      <c r="G481" s="88">
        <f t="shared" si="207"/>
        <v>457</v>
      </c>
      <c r="H481" s="26"/>
      <c r="I481" s="29"/>
      <c r="J481" s="29"/>
      <c r="K481" s="29"/>
      <c r="L481" s="29"/>
      <c r="M481" s="29"/>
      <c r="N481" s="29"/>
      <c r="O481" s="29"/>
      <c r="P481" s="29"/>
      <c r="S481" s="88">
        <f t="shared" si="208"/>
        <v>457</v>
      </c>
      <c r="T481" s="192">
        <f t="shared" si="195"/>
        <v>0</v>
      </c>
      <c r="U481" s="22" t="e">
        <f t="shared" ca="1" si="196"/>
        <v>#DIV/0!</v>
      </c>
      <c r="V481" s="22" t="e">
        <f t="shared" ca="1" si="197"/>
        <v>#DIV/0!</v>
      </c>
      <c r="W481" s="22" t="e">
        <f t="shared" ca="1" si="198"/>
        <v>#DIV/0!</v>
      </c>
      <c r="X481" s="22" t="e">
        <f t="shared" ca="1" si="199"/>
        <v>#DIV/0!</v>
      </c>
      <c r="Y481" s="22" t="e">
        <f t="shared" ca="1" si="200"/>
        <v>#DIV/0!</v>
      </c>
      <c r="Z481" s="22" t="e">
        <f t="shared" ca="1" si="201"/>
        <v>#DIV/0!</v>
      </c>
      <c r="AA481" s="22" t="e">
        <f t="shared" ca="1" si="202"/>
        <v>#DIV/0!</v>
      </c>
      <c r="AB481" s="22" t="e">
        <f t="shared" ca="1" si="203"/>
        <v>#DIV/0!</v>
      </c>
      <c r="AC481" s="22" t="e">
        <f t="shared" ca="1" si="204"/>
        <v>#DIV/0!</v>
      </c>
      <c r="AD481" s="22" t="e">
        <f t="shared" ca="1" si="205"/>
        <v>#DIV/0!</v>
      </c>
      <c r="AE481" s="88">
        <f t="shared" si="209"/>
        <v>457</v>
      </c>
      <c r="AF481" s="192">
        <f t="shared" si="206"/>
        <v>0</v>
      </c>
      <c r="AG481" s="22" t="e">
        <f t="shared" si="210"/>
        <v>#DIV/0!</v>
      </c>
      <c r="AH481" s="22" t="e">
        <f t="shared" si="211"/>
        <v>#DIV/0!</v>
      </c>
      <c r="AI481" s="22" t="e">
        <f t="shared" si="212"/>
        <v>#DIV/0!</v>
      </c>
      <c r="AJ481" s="22" t="e">
        <f t="shared" si="213"/>
        <v>#DIV/0!</v>
      </c>
      <c r="AK481" s="22" t="e">
        <f t="shared" si="214"/>
        <v>#DIV/0!</v>
      </c>
      <c r="AL481" s="22" t="e">
        <f t="shared" si="215"/>
        <v>#DIV/0!</v>
      </c>
      <c r="AM481" s="22" t="e">
        <f t="shared" si="216"/>
        <v>#DIV/0!</v>
      </c>
      <c r="AN481" s="22" t="e">
        <f t="shared" si="217"/>
        <v>#DIV/0!</v>
      </c>
      <c r="AO481" s="22" t="e">
        <f t="shared" si="218"/>
        <v>#DIV/0!</v>
      </c>
      <c r="AP481" s="22" t="e">
        <f t="shared" si="219"/>
        <v>#DIV/0!</v>
      </c>
    </row>
    <row r="482" spans="7:42" x14ac:dyDescent="0.25">
      <c r="G482" s="88">
        <f t="shared" si="207"/>
        <v>458</v>
      </c>
      <c r="H482" s="26"/>
      <c r="I482" s="29"/>
      <c r="J482" s="29"/>
      <c r="K482" s="29"/>
      <c r="L482" s="29"/>
      <c r="M482" s="29"/>
      <c r="N482" s="29"/>
      <c r="O482" s="29"/>
      <c r="P482" s="29"/>
      <c r="S482" s="88">
        <f t="shared" si="208"/>
        <v>458</v>
      </c>
      <c r="T482" s="192">
        <f t="shared" si="195"/>
        <v>0</v>
      </c>
      <c r="U482" s="22" t="e">
        <f t="shared" ca="1" si="196"/>
        <v>#DIV/0!</v>
      </c>
      <c r="V482" s="22" t="e">
        <f t="shared" ca="1" si="197"/>
        <v>#DIV/0!</v>
      </c>
      <c r="W482" s="22" t="e">
        <f t="shared" ca="1" si="198"/>
        <v>#DIV/0!</v>
      </c>
      <c r="X482" s="22" t="e">
        <f t="shared" ca="1" si="199"/>
        <v>#DIV/0!</v>
      </c>
      <c r="Y482" s="22" t="e">
        <f t="shared" ca="1" si="200"/>
        <v>#DIV/0!</v>
      </c>
      <c r="Z482" s="22" t="e">
        <f t="shared" ca="1" si="201"/>
        <v>#DIV/0!</v>
      </c>
      <c r="AA482" s="22" t="e">
        <f t="shared" ca="1" si="202"/>
        <v>#DIV/0!</v>
      </c>
      <c r="AB482" s="22" t="e">
        <f t="shared" ca="1" si="203"/>
        <v>#DIV/0!</v>
      </c>
      <c r="AC482" s="22" t="e">
        <f t="shared" ca="1" si="204"/>
        <v>#DIV/0!</v>
      </c>
      <c r="AD482" s="22" t="e">
        <f t="shared" ca="1" si="205"/>
        <v>#DIV/0!</v>
      </c>
      <c r="AE482" s="88">
        <f t="shared" si="209"/>
        <v>458</v>
      </c>
      <c r="AF482" s="192">
        <f t="shared" si="206"/>
        <v>0</v>
      </c>
      <c r="AG482" s="22" t="e">
        <f t="shared" si="210"/>
        <v>#DIV/0!</v>
      </c>
      <c r="AH482" s="22" t="e">
        <f t="shared" si="211"/>
        <v>#DIV/0!</v>
      </c>
      <c r="AI482" s="22" t="e">
        <f t="shared" si="212"/>
        <v>#DIV/0!</v>
      </c>
      <c r="AJ482" s="22" t="e">
        <f t="shared" si="213"/>
        <v>#DIV/0!</v>
      </c>
      <c r="AK482" s="22" t="e">
        <f t="shared" si="214"/>
        <v>#DIV/0!</v>
      </c>
      <c r="AL482" s="22" t="e">
        <f t="shared" si="215"/>
        <v>#DIV/0!</v>
      </c>
      <c r="AM482" s="22" t="e">
        <f t="shared" si="216"/>
        <v>#DIV/0!</v>
      </c>
      <c r="AN482" s="22" t="e">
        <f t="shared" si="217"/>
        <v>#DIV/0!</v>
      </c>
      <c r="AO482" s="22" t="e">
        <f t="shared" si="218"/>
        <v>#DIV/0!</v>
      </c>
      <c r="AP482" s="22" t="e">
        <f t="shared" si="219"/>
        <v>#DIV/0!</v>
      </c>
    </row>
    <row r="483" spans="7:42" x14ac:dyDescent="0.25">
      <c r="G483" s="88">
        <f t="shared" si="207"/>
        <v>459</v>
      </c>
      <c r="H483" s="26"/>
      <c r="I483" s="29"/>
      <c r="J483" s="29"/>
      <c r="K483" s="29"/>
      <c r="L483" s="29"/>
      <c r="M483" s="29"/>
      <c r="N483" s="29"/>
      <c r="O483" s="29"/>
      <c r="P483" s="29"/>
      <c r="S483" s="88">
        <f t="shared" si="208"/>
        <v>459</v>
      </c>
      <c r="T483" s="192">
        <f t="shared" si="195"/>
        <v>0</v>
      </c>
      <c r="U483" s="22" t="e">
        <f t="shared" ca="1" si="196"/>
        <v>#DIV/0!</v>
      </c>
      <c r="V483" s="22" t="e">
        <f t="shared" ca="1" si="197"/>
        <v>#DIV/0!</v>
      </c>
      <c r="W483" s="22" t="e">
        <f t="shared" ca="1" si="198"/>
        <v>#DIV/0!</v>
      </c>
      <c r="X483" s="22" t="e">
        <f t="shared" ca="1" si="199"/>
        <v>#DIV/0!</v>
      </c>
      <c r="Y483" s="22" t="e">
        <f t="shared" ca="1" si="200"/>
        <v>#DIV/0!</v>
      </c>
      <c r="Z483" s="22" t="e">
        <f t="shared" ca="1" si="201"/>
        <v>#DIV/0!</v>
      </c>
      <c r="AA483" s="22" t="e">
        <f t="shared" ca="1" si="202"/>
        <v>#DIV/0!</v>
      </c>
      <c r="AB483" s="22" t="e">
        <f t="shared" ca="1" si="203"/>
        <v>#DIV/0!</v>
      </c>
      <c r="AC483" s="22" t="e">
        <f t="shared" ca="1" si="204"/>
        <v>#DIV/0!</v>
      </c>
      <c r="AD483" s="22" t="e">
        <f t="shared" ca="1" si="205"/>
        <v>#DIV/0!</v>
      </c>
      <c r="AE483" s="88">
        <f t="shared" si="209"/>
        <v>459</v>
      </c>
      <c r="AF483" s="192">
        <f t="shared" si="206"/>
        <v>0</v>
      </c>
      <c r="AG483" s="22" t="e">
        <f t="shared" si="210"/>
        <v>#DIV/0!</v>
      </c>
      <c r="AH483" s="22" t="e">
        <f t="shared" si="211"/>
        <v>#DIV/0!</v>
      </c>
      <c r="AI483" s="22" t="e">
        <f t="shared" si="212"/>
        <v>#DIV/0!</v>
      </c>
      <c r="AJ483" s="22" t="e">
        <f t="shared" si="213"/>
        <v>#DIV/0!</v>
      </c>
      <c r="AK483" s="22" t="e">
        <f t="shared" si="214"/>
        <v>#DIV/0!</v>
      </c>
      <c r="AL483" s="22" t="e">
        <f t="shared" si="215"/>
        <v>#DIV/0!</v>
      </c>
      <c r="AM483" s="22" t="e">
        <f t="shared" si="216"/>
        <v>#DIV/0!</v>
      </c>
      <c r="AN483" s="22" t="e">
        <f t="shared" si="217"/>
        <v>#DIV/0!</v>
      </c>
      <c r="AO483" s="22" t="e">
        <f t="shared" si="218"/>
        <v>#DIV/0!</v>
      </c>
      <c r="AP483" s="22" t="e">
        <f t="shared" si="219"/>
        <v>#DIV/0!</v>
      </c>
    </row>
    <row r="484" spans="7:42" x14ac:dyDescent="0.25">
      <c r="G484" s="88">
        <f t="shared" si="207"/>
        <v>460</v>
      </c>
      <c r="H484" s="26"/>
      <c r="I484" s="29"/>
      <c r="J484" s="29"/>
      <c r="K484" s="29"/>
      <c r="L484" s="29"/>
      <c r="M484" s="29"/>
      <c r="N484" s="29"/>
      <c r="O484" s="29"/>
      <c r="P484" s="29"/>
      <c r="S484" s="88">
        <f t="shared" si="208"/>
        <v>460</v>
      </c>
      <c r="T484" s="192">
        <f t="shared" si="195"/>
        <v>0</v>
      </c>
      <c r="U484" s="22" t="e">
        <f t="shared" ca="1" si="196"/>
        <v>#DIV/0!</v>
      </c>
      <c r="V484" s="22" t="e">
        <f t="shared" ca="1" si="197"/>
        <v>#DIV/0!</v>
      </c>
      <c r="W484" s="22" t="e">
        <f t="shared" ca="1" si="198"/>
        <v>#DIV/0!</v>
      </c>
      <c r="X484" s="22" t="e">
        <f t="shared" ca="1" si="199"/>
        <v>#DIV/0!</v>
      </c>
      <c r="Y484" s="22" t="e">
        <f t="shared" ca="1" si="200"/>
        <v>#DIV/0!</v>
      </c>
      <c r="Z484" s="22" t="e">
        <f t="shared" ca="1" si="201"/>
        <v>#DIV/0!</v>
      </c>
      <c r="AA484" s="22" t="e">
        <f t="shared" ca="1" si="202"/>
        <v>#DIV/0!</v>
      </c>
      <c r="AB484" s="22" t="e">
        <f t="shared" ca="1" si="203"/>
        <v>#DIV/0!</v>
      </c>
      <c r="AC484" s="22" t="e">
        <f t="shared" ca="1" si="204"/>
        <v>#DIV/0!</v>
      </c>
      <c r="AD484" s="22" t="e">
        <f t="shared" ca="1" si="205"/>
        <v>#DIV/0!</v>
      </c>
      <c r="AE484" s="88">
        <f t="shared" si="209"/>
        <v>460</v>
      </c>
      <c r="AF484" s="192">
        <f t="shared" si="206"/>
        <v>0</v>
      </c>
      <c r="AG484" s="22" t="e">
        <f t="shared" si="210"/>
        <v>#DIV/0!</v>
      </c>
      <c r="AH484" s="22" t="e">
        <f t="shared" si="211"/>
        <v>#DIV/0!</v>
      </c>
      <c r="AI484" s="22" t="e">
        <f t="shared" si="212"/>
        <v>#DIV/0!</v>
      </c>
      <c r="AJ484" s="22" t="e">
        <f t="shared" si="213"/>
        <v>#DIV/0!</v>
      </c>
      <c r="AK484" s="22" t="e">
        <f t="shared" si="214"/>
        <v>#DIV/0!</v>
      </c>
      <c r="AL484" s="22" t="e">
        <f t="shared" si="215"/>
        <v>#DIV/0!</v>
      </c>
      <c r="AM484" s="22" t="e">
        <f t="shared" si="216"/>
        <v>#DIV/0!</v>
      </c>
      <c r="AN484" s="22" t="e">
        <f t="shared" si="217"/>
        <v>#DIV/0!</v>
      </c>
      <c r="AO484" s="22" t="e">
        <f t="shared" si="218"/>
        <v>#DIV/0!</v>
      </c>
      <c r="AP484" s="22" t="e">
        <f t="shared" si="219"/>
        <v>#DIV/0!</v>
      </c>
    </row>
    <row r="485" spans="7:42" x14ac:dyDescent="0.25">
      <c r="G485" s="88">
        <f t="shared" si="207"/>
        <v>461</v>
      </c>
      <c r="H485" s="26"/>
      <c r="I485" s="29"/>
      <c r="J485" s="29"/>
      <c r="K485" s="29"/>
      <c r="L485" s="29"/>
      <c r="M485" s="29"/>
      <c r="N485" s="29"/>
      <c r="O485" s="29"/>
      <c r="P485" s="29"/>
      <c r="S485" s="88">
        <f t="shared" si="208"/>
        <v>461</v>
      </c>
      <c r="T485" s="192">
        <f t="shared" si="195"/>
        <v>0</v>
      </c>
      <c r="U485" s="22" t="e">
        <f t="shared" ca="1" si="196"/>
        <v>#DIV/0!</v>
      </c>
      <c r="V485" s="22" t="e">
        <f t="shared" ca="1" si="197"/>
        <v>#DIV/0!</v>
      </c>
      <c r="W485" s="22" t="e">
        <f t="shared" ca="1" si="198"/>
        <v>#DIV/0!</v>
      </c>
      <c r="X485" s="22" t="e">
        <f t="shared" ca="1" si="199"/>
        <v>#DIV/0!</v>
      </c>
      <c r="Y485" s="22" t="e">
        <f t="shared" ca="1" si="200"/>
        <v>#DIV/0!</v>
      </c>
      <c r="Z485" s="22" t="e">
        <f t="shared" ca="1" si="201"/>
        <v>#DIV/0!</v>
      </c>
      <c r="AA485" s="22" t="e">
        <f t="shared" ca="1" si="202"/>
        <v>#DIV/0!</v>
      </c>
      <c r="AB485" s="22" t="e">
        <f t="shared" ca="1" si="203"/>
        <v>#DIV/0!</v>
      </c>
      <c r="AC485" s="22" t="e">
        <f t="shared" ca="1" si="204"/>
        <v>#DIV/0!</v>
      </c>
      <c r="AD485" s="22" t="e">
        <f t="shared" ca="1" si="205"/>
        <v>#DIV/0!</v>
      </c>
      <c r="AE485" s="88">
        <f t="shared" si="209"/>
        <v>461</v>
      </c>
      <c r="AF485" s="192">
        <f t="shared" si="206"/>
        <v>0</v>
      </c>
      <c r="AG485" s="22" t="e">
        <f t="shared" si="210"/>
        <v>#DIV/0!</v>
      </c>
      <c r="AH485" s="22" t="e">
        <f t="shared" si="211"/>
        <v>#DIV/0!</v>
      </c>
      <c r="AI485" s="22" t="e">
        <f t="shared" si="212"/>
        <v>#DIV/0!</v>
      </c>
      <c r="AJ485" s="22" t="e">
        <f t="shared" si="213"/>
        <v>#DIV/0!</v>
      </c>
      <c r="AK485" s="22" t="e">
        <f t="shared" si="214"/>
        <v>#DIV/0!</v>
      </c>
      <c r="AL485" s="22" t="e">
        <f t="shared" si="215"/>
        <v>#DIV/0!</v>
      </c>
      <c r="AM485" s="22" t="e">
        <f t="shared" si="216"/>
        <v>#DIV/0!</v>
      </c>
      <c r="AN485" s="22" t="e">
        <f t="shared" si="217"/>
        <v>#DIV/0!</v>
      </c>
      <c r="AO485" s="22" t="e">
        <f t="shared" si="218"/>
        <v>#DIV/0!</v>
      </c>
      <c r="AP485" s="22" t="e">
        <f t="shared" si="219"/>
        <v>#DIV/0!</v>
      </c>
    </row>
    <row r="486" spans="7:42" x14ac:dyDescent="0.25">
      <c r="G486" s="88">
        <f t="shared" si="207"/>
        <v>462</v>
      </c>
      <c r="H486" s="26"/>
      <c r="I486" s="29"/>
      <c r="J486" s="29"/>
      <c r="K486" s="29"/>
      <c r="L486" s="29"/>
      <c r="M486" s="29"/>
      <c r="N486" s="29"/>
      <c r="O486" s="29"/>
      <c r="P486" s="29"/>
      <c r="S486" s="88">
        <f t="shared" si="208"/>
        <v>462</v>
      </c>
      <c r="T486" s="192">
        <f t="shared" si="195"/>
        <v>0</v>
      </c>
      <c r="U486" s="22" t="e">
        <f t="shared" ca="1" si="196"/>
        <v>#DIV/0!</v>
      </c>
      <c r="V486" s="22" t="e">
        <f t="shared" ca="1" si="197"/>
        <v>#DIV/0!</v>
      </c>
      <c r="W486" s="22" t="e">
        <f t="shared" ca="1" si="198"/>
        <v>#DIV/0!</v>
      </c>
      <c r="X486" s="22" t="e">
        <f t="shared" ca="1" si="199"/>
        <v>#DIV/0!</v>
      </c>
      <c r="Y486" s="22" t="e">
        <f t="shared" ca="1" si="200"/>
        <v>#DIV/0!</v>
      </c>
      <c r="Z486" s="22" t="e">
        <f t="shared" ca="1" si="201"/>
        <v>#DIV/0!</v>
      </c>
      <c r="AA486" s="22" t="e">
        <f t="shared" ca="1" si="202"/>
        <v>#DIV/0!</v>
      </c>
      <c r="AB486" s="22" t="e">
        <f t="shared" ca="1" si="203"/>
        <v>#DIV/0!</v>
      </c>
      <c r="AC486" s="22" t="e">
        <f t="shared" ca="1" si="204"/>
        <v>#DIV/0!</v>
      </c>
      <c r="AD486" s="22" t="e">
        <f t="shared" ca="1" si="205"/>
        <v>#DIV/0!</v>
      </c>
      <c r="AE486" s="88">
        <f t="shared" si="209"/>
        <v>462</v>
      </c>
      <c r="AF486" s="192">
        <f t="shared" si="206"/>
        <v>0</v>
      </c>
      <c r="AG486" s="22" t="e">
        <f t="shared" si="210"/>
        <v>#DIV/0!</v>
      </c>
      <c r="AH486" s="22" t="e">
        <f t="shared" si="211"/>
        <v>#DIV/0!</v>
      </c>
      <c r="AI486" s="22" t="e">
        <f t="shared" si="212"/>
        <v>#DIV/0!</v>
      </c>
      <c r="AJ486" s="22" t="e">
        <f t="shared" si="213"/>
        <v>#DIV/0!</v>
      </c>
      <c r="AK486" s="22" t="e">
        <f t="shared" si="214"/>
        <v>#DIV/0!</v>
      </c>
      <c r="AL486" s="22" t="e">
        <f t="shared" si="215"/>
        <v>#DIV/0!</v>
      </c>
      <c r="AM486" s="22" t="e">
        <f t="shared" si="216"/>
        <v>#DIV/0!</v>
      </c>
      <c r="AN486" s="22" t="e">
        <f t="shared" si="217"/>
        <v>#DIV/0!</v>
      </c>
      <c r="AO486" s="22" t="e">
        <f t="shared" si="218"/>
        <v>#DIV/0!</v>
      </c>
      <c r="AP486" s="22" t="e">
        <f t="shared" si="219"/>
        <v>#DIV/0!</v>
      </c>
    </row>
    <row r="487" spans="7:42" x14ac:dyDescent="0.25">
      <c r="G487" s="88">
        <f t="shared" si="207"/>
        <v>463</v>
      </c>
      <c r="H487" s="26"/>
      <c r="I487" s="29"/>
      <c r="J487" s="29"/>
      <c r="K487" s="29"/>
      <c r="L487" s="29"/>
      <c r="M487" s="29"/>
      <c r="N487" s="29"/>
      <c r="O487" s="29"/>
      <c r="P487" s="29"/>
      <c r="S487" s="88">
        <f t="shared" si="208"/>
        <v>463</v>
      </c>
      <c r="T487" s="192">
        <f t="shared" si="195"/>
        <v>0</v>
      </c>
      <c r="U487" s="22" t="e">
        <f t="shared" ca="1" si="196"/>
        <v>#DIV/0!</v>
      </c>
      <c r="V487" s="22" t="e">
        <f t="shared" ca="1" si="197"/>
        <v>#DIV/0!</v>
      </c>
      <c r="W487" s="22" t="e">
        <f t="shared" ca="1" si="198"/>
        <v>#DIV/0!</v>
      </c>
      <c r="X487" s="22" t="e">
        <f t="shared" ca="1" si="199"/>
        <v>#DIV/0!</v>
      </c>
      <c r="Y487" s="22" t="e">
        <f t="shared" ca="1" si="200"/>
        <v>#DIV/0!</v>
      </c>
      <c r="Z487" s="22" t="e">
        <f t="shared" ca="1" si="201"/>
        <v>#DIV/0!</v>
      </c>
      <c r="AA487" s="22" t="e">
        <f t="shared" ca="1" si="202"/>
        <v>#DIV/0!</v>
      </c>
      <c r="AB487" s="22" t="e">
        <f t="shared" ca="1" si="203"/>
        <v>#DIV/0!</v>
      </c>
      <c r="AC487" s="22" t="e">
        <f t="shared" ca="1" si="204"/>
        <v>#DIV/0!</v>
      </c>
      <c r="AD487" s="22" t="e">
        <f t="shared" ca="1" si="205"/>
        <v>#DIV/0!</v>
      </c>
      <c r="AE487" s="88">
        <f t="shared" si="209"/>
        <v>463</v>
      </c>
      <c r="AF487" s="192">
        <f t="shared" si="206"/>
        <v>0</v>
      </c>
      <c r="AG487" s="22" t="e">
        <f t="shared" si="210"/>
        <v>#DIV/0!</v>
      </c>
      <c r="AH487" s="22" t="e">
        <f t="shared" si="211"/>
        <v>#DIV/0!</v>
      </c>
      <c r="AI487" s="22" t="e">
        <f t="shared" si="212"/>
        <v>#DIV/0!</v>
      </c>
      <c r="AJ487" s="22" t="e">
        <f t="shared" si="213"/>
        <v>#DIV/0!</v>
      </c>
      <c r="AK487" s="22" t="e">
        <f t="shared" si="214"/>
        <v>#DIV/0!</v>
      </c>
      <c r="AL487" s="22" t="e">
        <f t="shared" si="215"/>
        <v>#DIV/0!</v>
      </c>
      <c r="AM487" s="22" t="e">
        <f t="shared" si="216"/>
        <v>#DIV/0!</v>
      </c>
      <c r="AN487" s="22" t="e">
        <f t="shared" si="217"/>
        <v>#DIV/0!</v>
      </c>
      <c r="AO487" s="22" t="e">
        <f t="shared" si="218"/>
        <v>#DIV/0!</v>
      </c>
      <c r="AP487" s="22" t="e">
        <f t="shared" si="219"/>
        <v>#DIV/0!</v>
      </c>
    </row>
    <row r="488" spans="7:42" x14ac:dyDescent="0.25">
      <c r="G488" s="88">
        <f t="shared" si="207"/>
        <v>464</v>
      </c>
      <c r="H488" s="26"/>
      <c r="I488" s="29"/>
      <c r="J488" s="29"/>
      <c r="K488" s="29"/>
      <c r="L488" s="29"/>
      <c r="M488" s="29"/>
      <c r="N488" s="29"/>
      <c r="O488" s="29"/>
      <c r="P488" s="29"/>
      <c r="S488" s="88">
        <f t="shared" si="208"/>
        <v>464</v>
      </c>
      <c r="T488" s="192">
        <f t="shared" si="195"/>
        <v>0</v>
      </c>
      <c r="U488" s="22" t="e">
        <f t="shared" ca="1" si="196"/>
        <v>#DIV/0!</v>
      </c>
      <c r="V488" s="22" t="e">
        <f t="shared" ca="1" si="197"/>
        <v>#DIV/0!</v>
      </c>
      <c r="W488" s="22" t="e">
        <f t="shared" ca="1" si="198"/>
        <v>#DIV/0!</v>
      </c>
      <c r="X488" s="22" t="e">
        <f t="shared" ca="1" si="199"/>
        <v>#DIV/0!</v>
      </c>
      <c r="Y488" s="22" t="e">
        <f t="shared" ca="1" si="200"/>
        <v>#DIV/0!</v>
      </c>
      <c r="Z488" s="22" t="e">
        <f t="shared" ca="1" si="201"/>
        <v>#DIV/0!</v>
      </c>
      <c r="AA488" s="22" t="e">
        <f t="shared" ca="1" si="202"/>
        <v>#DIV/0!</v>
      </c>
      <c r="AB488" s="22" t="e">
        <f t="shared" ca="1" si="203"/>
        <v>#DIV/0!</v>
      </c>
      <c r="AC488" s="22" t="e">
        <f t="shared" ca="1" si="204"/>
        <v>#DIV/0!</v>
      </c>
      <c r="AD488" s="22" t="e">
        <f t="shared" ca="1" si="205"/>
        <v>#DIV/0!</v>
      </c>
      <c r="AE488" s="88">
        <f t="shared" si="209"/>
        <v>464</v>
      </c>
      <c r="AF488" s="192">
        <f t="shared" si="206"/>
        <v>0</v>
      </c>
      <c r="AG488" s="22" t="e">
        <f t="shared" si="210"/>
        <v>#DIV/0!</v>
      </c>
      <c r="AH488" s="22" t="e">
        <f t="shared" si="211"/>
        <v>#DIV/0!</v>
      </c>
      <c r="AI488" s="22" t="e">
        <f t="shared" si="212"/>
        <v>#DIV/0!</v>
      </c>
      <c r="AJ488" s="22" t="e">
        <f t="shared" si="213"/>
        <v>#DIV/0!</v>
      </c>
      <c r="AK488" s="22" t="e">
        <f t="shared" si="214"/>
        <v>#DIV/0!</v>
      </c>
      <c r="AL488" s="22" t="e">
        <f t="shared" si="215"/>
        <v>#DIV/0!</v>
      </c>
      <c r="AM488" s="22" t="e">
        <f t="shared" si="216"/>
        <v>#DIV/0!</v>
      </c>
      <c r="AN488" s="22" t="e">
        <f t="shared" si="217"/>
        <v>#DIV/0!</v>
      </c>
      <c r="AO488" s="22" t="e">
        <f t="shared" si="218"/>
        <v>#DIV/0!</v>
      </c>
      <c r="AP488" s="22" t="e">
        <f t="shared" si="219"/>
        <v>#DIV/0!</v>
      </c>
    </row>
    <row r="489" spans="7:42" x14ac:dyDescent="0.25">
      <c r="G489" s="88">
        <f t="shared" si="207"/>
        <v>465</v>
      </c>
      <c r="H489" s="26"/>
      <c r="I489" s="29"/>
      <c r="J489" s="29"/>
      <c r="K489" s="29"/>
      <c r="L489" s="29"/>
      <c r="M489" s="29"/>
      <c r="N489" s="29"/>
      <c r="O489" s="29"/>
      <c r="P489" s="29"/>
      <c r="S489" s="88">
        <f t="shared" si="208"/>
        <v>465</v>
      </c>
      <c r="T489" s="192">
        <f t="shared" si="195"/>
        <v>0</v>
      </c>
      <c r="U489" s="22" t="e">
        <f t="shared" ca="1" si="196"/>
        <v>#DIV/0!</v>
      </c>
      <c r="V489" s="22" t="e">
        <f t="shared" ca="1" si="197"/>
        <v>#DIV/0!</v>
      </c>
      <c r="W489" s="22" t="e">
        <f t="shared" ca="1" si="198"/>
        <v>#DIV/0!</v>
      </c>
      <c r="X489" s="22" t="e">
        <f t="shared" ca="1" si="199"/>
        <v>#DIV/0!</v>
      </c>
      <c r="Y489" s="22" t="e">
        <f t="shared" ca="1" si="200"/>
        <v>#DIV/0!</v>
      </c>
      <c r="Z489" s="22" t="e">
        <f t="shared" ca="1" si="201"/>
        <v>#DIV/0!</v>
      </c>
      <c r="AA489" s="22" t="e">
        <f t="shared" ca="1" si="202"/>
        <v>#DIV/0!</v>
      </c>
      <c r="AB489" s="22" t="e">
        <f t="shared" ca="1" si="203"/>
        <v>#DIV/0!</v>
      </c>
      <c r="AC489" s="22" t="e">
        <f t="shared" ca="1" si="204"/>
        <v>#DIV/0!</v>
      </c>
      <c r="AD489" s="22" t="e">
        <f t="shared" ca="1" si="205"/>
        <v>#DIV/0!</v>
      </c>
      <c r="AE489" s="88">
        <f t="shared" si="209"/>
        <v>465</v>
      </c>
      <c r="AF489" s="192">
        <f t="shared" si="206"/>
        <v>0</v>
      </c>
      <c r="AG489" s="22" t="e">
        <f t="shared" si="210"/>
        <v>#DIV/0!</v>
      </c>
      <c r="AH489" s="22" t="e">
        <f t="shared" si="211"/>
        <v>#DIV/0!</v>
      </c>
      <c r="AI489" s="22" t="e">
        <f t="shared" si="212"/>
        <v>#DIV/0!</v>
      </c>
      <c r="AJ489" s="22" t="e">
        <f t="shared" si="213"/>
        <v>#DIV/0!</v>
      </c>
      <c r="AK489" s="22" t="e">
        <f t="shared" si="214"/>
        <v>#DIV/0!</v>
      </c>
      <c r="AL489" s="22" t="e">
        <f t="shared" si="215"/>
        <v>#DIV/0!</v>
      </c>
      <c r="AM489" s="22" t="e">
        <f t="shared" si="216"/>
        <v>#DIV/0!</v>
      </c>
      <c r="AN489" s="22" t="e">
        <f t="shared" si="217"/>
        <v>#DIV/0!</v>
      </c>
      <c r="AO489" s="22" t="e">
        <f t="shared" si="218"/>
        <v>#DIV/0!</v>
      </c>
      <c r="AP489" s="22" t="e">
        <f t="shared" si="219"/>
        <v>#DIV/0!</v>
      </c>
    </row>
    <row r="490" spans="7:42" x14ac:dyDescent="0.25">
      <c r="G490" s="88">
        <f t="shared" si="207"/>
        <v>466</v>
      </c>
      <c r="H490" s="26"/>
      <c r="I490" s="29"/>
      <c r="J490" s="29"/>
      <c r="K490" s="29"/>
      <c r="L490" s="29"/>
      <c r="M490" s="29"/>
      <c r="N490" s="29"/>
      <c r="O490" s="29"/>
      <c r="P490" s="29"/>
      <c r="S490" s="88">
        <f t="shared" si="208"/>
        <v>466</v>
      </c>
      <c r="T490" s="192">
        <f t="shared" si="195"/>
        <v>0</v>
      </c>
      <c r="U490" s="22" t="e">
        <f t="shared" ca="1" si="196"/>
        <v>#DIV/0!</v>
      </c>
      <c r="V490" s="22" t="e">
        <f t="shared" ca="1" si="197"/>
        <v>#DIV/0!</v>
      </c>
      <c r="W490" s="22" t="e">
        <f t="shared" ca="1" si="198"/>
        <v>#DIV/0!</v>
      </c>
      <c r="X490" s="22" t="e">
        <f t="shared" ca="1" si="199"/>
        <v>#DIV/0!</v>
      </c>
      <c r="Y490" s="22" t="e">
        <f t="shared" ca="1" si="200"/>
        <v>#DIV/0!</v>
      </c>
      <c r="Z490" s="22" t="e">
        <f t="shared" ca="1" si="201"/>
        <v>#DIV/0!</v>
      </c>
      <c r="AA490" s="22" t="e">
        <f t="shared" ca="1" si="202"/>
        <v>#DIV/0!</v>
      </c>
      <c r="AB490" s="22" t="e">
        <f t="shared" ca="1" si="203"/>
        <v>#DIV/0!</v>
      </c>
      <c r="AC490" s="22" t="e">
        <f t="shared" ca="1" si="204"/>
        <v>#DIV/0!</v>
      </c>
      <c r="AD490" s="22" t="e">
        <f t="shared" ca="1" si="205"/>
        <v>#DIV/0!</v>
      </c>
      <c r="AE490" s="88">
        <f t="shared" si="209"/>
        <v>466</v>
      </c>
      <c r="AF490" s="192">
        <f t="shared" si="206"/>
        <v>0</v>
      </c>
      <c r="AG490" s="22" t="e">
        <f t="shared" si="210"/>
        <v>#DIV/0!</v>
      </c>
      <c r="AH490" s="22" t="e">
        <f t="shared" si="211"/>
        <v>#DIV/0!</v>
      </c>
      <c r="AI490" s="22" t="e">
        <f t="shared" si="212"/>
        <v>#DIV/0!</v>
      </c>
      <c r="AJ490" s="22" t="e">
        <f t="shared" si="213"/>
        <v>#DIV/0!</v>
      </c>
      <c r="AK490" s="22" t="e">
        <f t="shared" si="214"/>
        <v>#DIV/0!</v>
      </c>
      <c r="AL490" s="22" t="e">
        <f t="shared" si="215"/>
        <v>#DIV/0!</v>
      </c>
      <c r="AM490" s="22" t="e">
        <f t="shared" si="216"/>
        <v>#DIV/0!</v>
      </c>
      <c r="AN490" s="22" t="e">
        <f t="shared" si="217"/>
        <v>#DIV/0!</v>
      </c>
      <c r="AO490" s="22" t="e">
        <f t="shared" si="218"/>
        <v>#DIV/0!</v>
      </c>
      <c r="AP490" s="22" t="e">
        <f t="shared" si="219"/>
        <v>#DIV/0!</v>
      </c>
    </row>
    <row r="491" spans="7:42" x14ac:dyDescent="0.25">
      <c r="G491" s="88">
        <f t="shared" si="207"/>
        <v>467</v>
      </c>
      <c r="H491" s="26"/>
      <c r="I491" s="29"/>
      <c r="J491" s="29"/>
      <c r="K491" s="29"/>
      <c r="L491" s="29"/>
      <c r="M491" s="29"/>
      <c r="N491" s="29"/>
      <c r="O491" s="29"/>
      <c r="P491" s="29"/>
      <c r="S491" s="88">
        <f t="shared" si="208"/>
        <v>467</v>
      </c>
      <c r="T491" s="192">
        <f t="shared" si="195"/>
        <v>0</v>
      </c>
      <c r="U491" s="22" t="e">
        <f t="shared" ca="1" si="196"/>
        <v>#DIV/0!</v>
      </c>
      <c r="V491" s="22" t="e">
        <f t="shared" ca="1" si="197"/>
        <v>#DIV/0!</v>
      </c>
      <c r="W491" s="22" t="e">
        <f t="shared" ca="1" si="198"/>
        <v>#DIV/0!</v>
      </c>
      <c r="X491" s="22" t="e">
        <f t="shared" ca="1" si="199"/>
        <v>#DIV/0!</v>
      </c>
      <c r="Y491" s="22" t="e">
        <f t="shared" ca="1" si="200"/>
        <v>#DIV/0!</v>
      </c>
      <c r="Z491" s="22" t="e">
        <f t="shared" ca="1" si="201"/>
        <v>#DIV/0!</v>
      </c>
      <c r="AA491" s="22" t="e">
        <f t="shared" ca="1" si="202"/>
        <v>#DIV/0!</v>
      </c>
      <c r="AB491" s="22" t="e">
        <f t="shared" ca="1" si="203"/>
        <v>#DIV/0!</v>
      </c>
      <c r="AC491" s="22" t="e">
        <f t="shared" ca="1" si="204"/>
        <v>#DIV/0!</v>
      </c>
      <c r="AD491" s="22" t="e">
        <f t="shared" ca="1" si="205"/>
        <v>#DIV/0!</v>
      </c>
      <c r="AE491" s="88">
        <f t="shared" si="209"/>
        <v>467</v>
      </c>
      <c r="AF491" s="192">
        <f t="shared" si="206"/>
        <v>0</v>
      </c>
      <c r="AG491" s="22" t="e">
        <f t="shared" si="210"/>
        <v>#DIV/0!</v>
      </c>
      <c r="AH491" s="22" t="e">
        <f t="shared" si="211"/>
        <v>#DIV/0!</v>
      </c>
      <c r="AI491" s="22" t="e">
        <f t="shared" si="212"/>
        <v>#DIV/0!</v>
      </c>
      <c r="AJ491" s="22" t="e">
        <f t="shared" si="213"/>
        <v>#DIV/0!</v>
      </c>
      <c r="AK491" s="22" t="e">
        <f t="shared" si="214"/>
        <v>#DIV/0!</v>
      </c>
      <c r="AL491" s="22" t="e">
        <f t="shared" si="215"/>
        <v>#DIV/0!</v>
      </c>
      <c r="AM491" s="22" t="e">
        <f t="shared" si="216"/>
        <v>#DIV/0!</v>
      </c>
      <c r="AN491" s="22" t="e">
        <f t="shared" si="217"/>
        <v>#DIV/0!</v>
      </c>
      <c r="AO491" s="22" t="e">
        <f t="shared" si="218"/>
        <v>#DIV/0!</v>
      </c>
      <c r="AP491" s="22" t="e">
        <f t="shared" si="219"/>
        <v>#DIV/0!</v>
      </c>
    </row>
    <row r="492" spans="7:42" x14ac:dyDescent="0.25">
      <c r="G492" s="88">
        <f t="shared" si="207"/>
        <v>468</v>
      </c>
      <c r="H492" s="26"/>
      <c r="I492" s="29"/>
      <c r="J492" s="29"/>
      <c r="K492" s="29"/>
      <c r="L492" s="29"/>
      <c r="M492" s="29"/>
      <c r="N492" s="29"/>
      <c r="O492" s="29"/>
      <c r="P492" s="29"/>
      <c r="S492" s="88">
        <f t="shared" si="208"/>
        <v>468</v>
      </c>
      <c r="T492" s="192">
        <f t="shared" si="195"/>
        <v>0</v>
      </c>
      <c r="U492" s="22" t="e">
        <f t="shared" ca="1" si="196"/>
        <v>#DIV/0!</v>
      </c>
      <c r="V492" s="22" t="e">
        <f t="shared" ca="1" si="197"/>
        <v>#DIV/0!</v>
      </c>
      <c r="W492" s="22" t="e">
        <f t="shared" ca="1" si="198"/>
        <v>#DIV/0!</v>
      </c>
      <c r="X492" s="22" t="e">
        <f t="shared" ca="1" si="199"/>
        <v>#DIV/0!</v>
      </c>
      <c r="Y492" s="22" t="e">
        <f t="shared" ca="1" si="200"/>
        <v>#DIV/0!</v>
      </c>
      <c r="Z492" s="22" t="e">
        <f t="shared" ca="1" si="201"/>
        <v>#DIV/0!</v>
      </c>
      <c r="AA492" s="22" t="e">
        <f t="shared" ca="1" si="202"/>
        <v>#DIV/0!</v>
      </c>
      <c r="AB492" s="22" t="e">
        <f t="shared" ca="1" si="203"/>
        <v>#DIV/0!</v>
      </c>
      <c r="AC492" s="22" t="e">
        <f t="shared" ca="1" si="204"/>
        <v>#DIV/0!</v>
      </c>
      <c r="AD492" s="22" t="e">
        <f t="shared" ca="1" si="205"/>
        <v>#DIV/0!</v>
      </c>
      <c r="AE492" s="88">
        <f t="shared" si="209"/>
        <v>468</v>
      </c>
      <c r="AF492" s="192">
        <f t="shared" si="206"/>
        <v>0</v>
      </c>
      <c r="AG492" s="22" t="e">
        <f t="shared" si="210"/>
        <v>#DIV/0!</v>
      </c>
      <c r="AH492" s="22" t="e">
        <f t="shared" si="211"/>
        <v>#DIV/0!</v>
      </c>
      <c r="AI492" s="22" t="e">
        <f t="shared" si="212"/>
        <v>#DIV/0!</v>
      </c>
      <c r="AJ492" s="22" t="e">
        <f t="shared" si="213"/>
        <v>#DIV/0!</v>
      </c>
      <c r="AK492" s="22" t="e">
        <f t="shared" si="214"/>
        <v>#DIV/0!</v>
      </c>
      <c r="AL492" s="22" t="e">
        <f t="shared" si="215"/>
        <v>#DIV/0!</v>
      </c>
      <c r="AM492" s="22" t="e">
        <f t="shared" si="216"/>
        <v>#DIV/0!</v>
      </c>
      <c r="AN492" s="22" t="e">
        <f t="shared" si="217"/>
        <v>#DIV/0!</v>
      </c>
      <c r="AO492" s="22" t="e">
        <f t="shared" si="218"/>
        <v>#DIV/0!</v>
      </c>
      <c r="AP492" s="22" t="e">
        <f t="shared" si="219"/>
        <v>#DIV/0!</v>
      </c>
    </row>
    <row r="493" spans="7:42" x14ac:dyDescent="0.25">
      <c r="G493" s="88">
        <f t="shared" si="207"/>
        <v>469</v>
      </c>
      <c r="H493" s="26"/>
      <c r="I493" s="29"/>
      <c r="J493" s="29"/>
      <c r="K493" s="29"/>
      <c r="L493" s="29"/>
      <c r="M493" s="29"/>
      <c r="N493" s="29"/>
      <c r="O493" s="29"/>
      <c r="P493" s="29"/>
      <c r="S493" s="88">
        <f t="shared" si="208"/>
        <v>469</v>
      </c>
      <c r="T493" s="192">
        <f t="shared" si="195"/>
        <v>0</v>
      </c>
      <c r="U493" s="22" t="e">
        <f t="shared" ca="1" si="196"/>
        <v>#DIV/0!</v>
      </c>
      <c r="V493" s="22" t="e">
        <f t="shared" ca="1" si="197"/>
        <v>#DIV/0!</v>
      </c>
      <c r="W493" s="22" t="e">
        <f t="shared" ca="1" si="198"/>
        <v>#DIV/0!</v>
      </c>
      <c r="X493" s="22" t="e">
        <f t="shared" ca="1" si="199"/>
        <v>#DIV/0!</v>
      </c>
      <c r="Y493" s="22" t="e">
        <f t="shared" ca="1" si="200"/>
        <v>#DIV/0!</v>
      </c>
      <c r="Z493" s="22" t="e">
        <f t="shared" ca="1" si="201"/>
        <v>#DIV/0!</v>
      </c>
      <c r="AA493" s="22" t="e">
        <f t="shared" ca="1" si="202"/>
        <v>#DIV/0!</v>
      </c>
      <c r="AB493" s="22" t="e">
        <f t="shared" ca="1" si="203"/>
        <v>#DIV/0!</v>
      </c>
      <c r="AC493" s="22" t="e">
        <f t="shared" ca="1" si="204"/>
        <v>#DIV/0!</v>
      </c>
      <c r="AD493" s="22" t="e">
        <f t="shared" ca="1" si="205"/>
        <v>#DIV/0!</v>
      </c>
      <c r="AE493" s="88">
        <f t="shared" si="209"/>
        <v>469</v>
      </c>
      <c r="AF493" s="192">
        <f t="shared" si="206"/>
        <v>0</v>
      </c>
      <c r="AG493" s="22" t="e">
        <f t="shared" si="210"/>
        <v>#DIV/0!</v>
      </c>
      <c r="AH493" s="22" t="e">
        <f t="shared" si="211"/>
        <v>#DIV/0!</v>
      </c>
      <c r="AI493" s="22" t="e">
        <f t="shared" si="212"/>
        <v>#DIV/0!</v>
      </c>
      <c r="AJ493" s="22" t="e">
        <f t="shared" si="213"/>
        <v>#DIV/0!</v>
      </c>
      <c r="AK493" s="22" t="e">
        <f t="shared" si="214"/>
        <v>#DIV/0!</v>
      </c>
      <c r="AL493" s="22" t="e">
        <f t="shared" si="215"/>
        <v>#DIV/0!</v>
      </c>
      <c r="AM493" s="22" t="e">
        <f t="shared" si="216"/>
        <v>#DIV/0!</v>
      </c>
      <c r="AN493" s="22" t="e">
        <f t="shared" si="217"/>
        <v>#DIV/0!</v>
      </c>
      <c r="AO493" s="22" t="e">
        <f t="shared" si="218"/>
        <v>#DIV/0!</v>
      </c>
      <c r="AP493" s="22" t="e">
        <f t="shared" si="219"/>
        <v>#DIV/0!</v>
      </c>
    </row>
    <row r="494" spans="7:42" x14ac:dyDescent="0.25">
      <c r="G494" s="88">
        <f t="shared" si="207"/>
        <v>470</v>
      </c>
      <c r="H494" s="26"/>
      <c r="I494" s="29"/>
      <c r="J494" s="29"/>
      <c r="K494" s="29"/>
      <c r="L494" s="29"/>
      <c r="M494" s="29"/>
      <c r="N494" s="29"/>
      <c r="O494" s="29"/>
      <c r="P494" s="29"/>
      <c r="S494" s="88">
        <f t="shared" si="208"/>
        <v>470</v>
      </c>
      <c r="T494" s="192">
        <f t="shared" si="195"/>
        <v>0</v>
      </c>
      <c r="U494" s="22" t="e">
        <f t="shared" ca="1" si="196"/>
        <v>#DIV/0!</v>
      </c>
      <c r="V494" s="22" t="e">
        <f t="shared" ca="1" si="197"/>
        <v>#DIV/0!</v>
      </c>
      <c r="W494" s="22" t="e">
        <f t="shared" ca="1" si="198"/>
        <v>#DIV/0!</v>
      </c>
      <c r="X494" s="22" t="e">
        <f t="shared" ca="1" si="199"/>
        <v>#DIV/0!</v>
      </c>
      <c r="Y494" s="22" t="e">
        <f t="shared" ca="1" si="200"/>
        <v>#DIV/0!</v>
      </c>
      <c r="Z494" s="22" t="e">
        <f t="shared" ca="1" si="201"/>
        <v>#DIV/0!</v>
      </c>
      <c r="AA494" s="22" t="e">
        <f t="shared" ca="1" si="202"/>
        <v>#DIV/0!</v>
      </c>
      <c r="AB494" s="22" t="e">
        <f t="shared" ca="1" si="203"/>
        <v>#DIV/0!</v>
      </c>
      <c r="AC494" s="22" t="e">
        <f t="shared" ca="1" si="204"/>
        <v>#DIV/0!</v>
      </c>
      <c r="AD494" s="22" t="e">
        <f t="shared" ca="1" si="205"/>
        <v>#DIV/0!</v>
      </c>
      <c r="AE494" s="88">
        <f t="shared" si="209"/>
        <v>470</v>
      </c>
      <c r="AF494" s="192">
        <f t="shared" si="206"/>
        <v>0</v>
      </c>
      <c r="AG494" s="22" t="e">
        <f t="shared" si="210"/>
        <v>#DIV/0!</v>
      </c>
      <c r="AH494" s="22" t="e">
        <f t="shared" si="211"/>
        <v>#DIV/0!</v>
      </c>
      <c r="AI494" s="22" t="e">
        <f t="shared" si="212"/>
        <v>#DIV/0!</v>
      </c>
      <c r="AJ494" s="22" t="e">
        <f t="shared" si="213"/>
        <v>#DIV/0!</v>
      </c>
      <c r="AK494" s="22" t="e">
        <f t="shared" si="214"/>
        <v>#DIV/0!</v>
      </c>
      <c r="AL494" s="22" t="e">
        <f t="shared" si="215"/>
        <v>#DIV/0!</v>
      </c>
      <c r="AM494" s="22" t="e">
        <f t="shared" si="216"/>
        <v>#DIV/0!</v>
      </c>
      <c r="AN494" s="22" t="e">
        <f t="shared" si="217"/>
        <v>#DIV/0!</v>
      </c>
      <c r="AO494" s="22" t="e">
        <f t="shared" si="218"/>
        <v>#DIV/0!</v>
      </c>
      <c r="AP494" s="22" t="e">
        <f t="shared" si="219"/>
        <v>#DIV/0!</v>
      </c>
    </row>
    <row r="495" spans="7:42" x14ac:dyDescent="0.25">
      <c r="G495" s="88">
        <f t="shared" si="207"/>
        <v>471</v>
      </c>
      <c r="H495" s="26"/>
      <c r="I495" s="29"/>
      <c r="J495" s="29"/>
      <c r="K495" s="29"/>
      <c r="L495" s="29"/>
      <c r="M495" s="29"/>
      <c r="N495" s="29"/>
      <c r="O495" s="29"/>
      <c r="P495" s="29"/>
      <c r="S495" s="88">
        <f t="shared" si="208"/>
        <v>471</v>
      </c>
      <c r="T495" s="192">
        <f t="shared" si="195"/>
        <v>0</v>
      </c>
      <c r="U495" s="22" t="e">
        <f t="shared" ca="1" si="196"/>
        <v>#DIV/0!</v>
      </c>
      <c r="V495" s="22" t="e">
        <f t="shared" ca="1" si="197"/>
        <v>#DIV/0!</v>
      </c>
      <c r="W495" s="22" t="e">
        <f t="shared" ca="1" si="198"/>
        <v>#DIV/0!</v>
      </c>
      <c r="X495" s="22" t="e">
        <f t="shared" ca="1" si="199"/>
        <v>#DIV/0!</v>
      </c>
      <c r="Y495" s="22" t="e">
        <f t="shared" ca="1" si="200"/>
        <v>#DIV/0!</v>
      </c>
      <c r="Z495" s="22" t="e">
        <f t="shared" ca="1" si="201"/>
        <v>#DIV/0!</v>
      </c>
      <c r="AA495" s="22" t="e">
        <f t="shared" ca="1" si="202"/>
        <v>#DIV/0!</v>
      </c>
      <c r="AB495" s="22" t="e">
        <f t="shared" ca="1" si="203"/>
        <v>#DIV/0!</v>
      </c>
      <c r="AC495" s="22" t="e">
        <f t="shared" ca="1" si="204"/>
        <v>#DIV/0!</v>
      </c>
      <c r="AD495" s="22" t="e">
        <f t="shared" ca="1" si="205"/>
        <v>#DIV/0!</v>
      </c>
      <c r="AE495" s="88">
        <f t="shared" si="209"/>
        <v>471</v>
      </c>
      <c r="AF495" s="192">
        <f t="shared" si="206"/>
        <v>0</v>
      </c>
      <c r="AG495" s="22" t="e">
        <f t="shared" si="210"/>
        <v>#DIV/0!</v>
      </c>
      <c r="AH495" s="22" t="e">
        <f t="shared" si="211"/>
        <v>#DIV/0!</v>
      </c>
      <c r="AI495" s="22" t="e">
        <f t="shared" si="212"/>
        <v>#DIV/0!</v>
      </c>
      <c r="AJ495" s="22" t="e">
        <f t="shared" si="213"/>
        <v>#DIV/0!</v>
      </c>
      <c r="AK495" s="22" t="e">
        <f t="shared" si="214"/>
        <v>#DIV/0!</v>
      </c>
      <c r="AL495" s="22" t="e">
        <f t="shared" si="215"/>
        <v>#DIV/0!</v>
      </c>
      <c r="AM495" s="22" t="e">
        <f t="shared" si="216"/>
        <v>#DIV/0!</v>
      </c>
      <c r="AN495" s="22" t="e">
        <f t="shared" si="217"/>
        <v>#DIV/0!</v>
      </c>
      <c r="AO495" s="22" t="e">
        <f t="shared" si="218"/>
        <v>#DIV/0!</v>
      </c>
      <c r="AP495" s="22" t="e">
        <f t="shared" si="219"/>
        <v>#DIV/0!</v>
      </c>
    </row>
    <row r="496" spans="7:42" x14ac:dyDescent="0.25">
      <c r="G496" s="88">
        <f t="shared" si="207"/>
        <v>472</v>
      </c>
      <c r="H496" s="26"/>
      <c r="I496" s="29"/>
      <c r="J496" s="29"/>
      <c r="K496" s="29"/>
      <c r="L496" s="29"/>
      <c r="M496" s="29"/>
      <c r="N496" s="29"/>
      <c r="O496" s="29"/>
      <c r="P496" s="29"/>
      <c r="S496" s="88">
        <f t="shared" si="208"/>
        <v>472</v>
      </c>
      <c r="T496" s="192">
        <f t="shared" si="195"/>
        <v>0</v>
      </c>
      <c r="U496" s="22" t="e">
        <f t="shared" ca="1" si="196"/>
        <v>#DIV/0!</v>
      </c>
      <c r="V496" s="22" t="e">
        <f t="shared" ca="1" si="197"/>
        <v>#DIV/0!</v>
      </c>
      <c r="W496" s="22" t="e">
        <f t="shared" ca="1" si="198"/>
        <v>#DIV/0!</v>
      </c>
      <c r="X496" s="22" t="e">
        <f t="shared" ca="1" si="199"/>
        <v>#DIV/0!</v>
      </c>
      <c r="Y496" s="22" t="e">
        <f t="shared" ca="1" si="200"/>
        <v>#DIV/0!</v>
      </c>
      <c r="Z496" s="22" t="e">
        <f t="shared" ca="1" si="201"/>
        <v>#DIV/0!</v>
      </c>
      <c r="AA496" s="22" t="e">
        <f t="shared" ca="1" si="202"/>
        <v>#DIV/0!</v>
      </c>
      <c r="AB496" s="22" t="e">
        <f t="shared" ca="1" si="203"/>
        <v>#DIV/0!</v>
      </c>
      <c r="AC496" s="22" t="e">
        <f t="shared" ca="1" si="204"/>
        <v>#DIV/0!</v>
      </c>
      <c r="AD496" s="22" t="e">
        <f t="shared" ca="1" si="205"/>
        <v>#DIV/0!</v>
      </c>
      <c r="AE496" s="88">
        <f t="shared" si="209"/>
        <v>472</v>
      </c>
      <c r="AF496" s="192">
        <f t="shared" si="206"/>
        <v>0</v>
      </c>
      <c r="AG496" s="22" t="e">
        <f t="shared" si="210"/>
        <v>#DIV/0!</v>
      </c>
      <c r="AH496" s="22" t="e">
        <f t="shared" si="211"/>
        <v>#DIV/0!</v>
      </c>
      <c r="AI496" s="22" t="e">
        <f t="shared" si="212"/>
        <v>#DIV/0!</v>
      </c>
      <c r="AJ496" s="22" t="e">
        <f t="shared" si="213"/>
        <v>#DIV/0!</v>
      </c>
      <c r="AK496" s="22" t="e">
        <f t="shared" si="214"/>
        <v>#DIV/0!</v>
      </c>
      <c r="AL496" s="22" t="e">
        <f t="shared" si="215"/>
        <v>#DIV/0!</v>
      </c>
      <c r="AM496" s="22" t="e">
        <f t="shared" si="216"/>
        <v>#DIV/0!</v>
      </c>
      <c r="AN496" s="22" t="e">
        <f t="shared" si="217"/>
        <v>#DIV/0!</v>
      </c>
      <c r="AO496" s="22" t="e">
        <f t="shared" si="218"/>
        <v>#DIV/0!</v>
      </c>
      <c r="AP496" s="22" t="e">
        <f t="shared" si="219"/>
        <v>#DIV/0!</v>
      </c>
    </row>
    <row r="497" spans="7:42" x14ac:dyDescent="0.25">
      <c r="G497" s="88">
        <f t="shared" si="207"/>
        <v>473</v>
      </c>
      <c r="H497" s="26"/>
      <c r="I497" s="29"/>
      <c r="J497" s="29"/>
      <c r="K497" s="29"/>
      <c r="L497" s="29"/>
      <c r="M497" s="29"/>
      <c r="N497" s="29"/>
      <c r="O497" s="29"/>
      <c r="P497" s="29"/>
      <c r="S497" s="88">
        <f t="shared" si="208"/>
        <v>473</v>
      </c>
      <c r="T497" s="192">
        <f t="shared" si="195"/>
        <v>0</v>
      </c>
      <c r="U497" s="22" t="e">
        <f t="shared" ca="1" si="196"/>
        <v>#DIV/0!</v>
      </c>
      <c r="V497" s="22" t="e">
        <f t="shared" ca="1" si="197"/>
        <v>#DIV/0!</v>
      </c>
      <c r="W497" s="22" t="e">
        <f t="shared" ca="1" si="198"/>
        <v>#DIV/0!</v>
      </c>
      <c r="X497" s="22" t="e">
        <f t="shared" ca="1" si="199"/>
        <v>#DIV/0!</v>
      </c>
      <c r="Y497" s="22" t="e">
        <f t="shared" ca="1" si="200"/>
        <v>#DIV/0!</v>
      </c>
      <c r="Z497" s="22" t="e">
        <f t="shared" ca="1" si="201"/>
        <v>#DIV/0!</v>
      </c>
      <c r="AA497" s="22" t="e">
        <f t="shared" ca="1" si="202"/>
        <v>#DIV/0!</v>
      </c>
      <c r="AB497" s="22" t="e">
        <f t="shared" ca="1" si="203"/>
        <v>#DIV/0!</v>
      </c>
      <c r="AC497" s="22" t="e">
        <f t="shared" ca="1" si="204"/>
        <v>#DIV/0!</v>
      </c>
      <c r="AD497" s="22" t="e">
        <f t="shared" ca="1" si="205"/>
        <v>#DIV/0!</v>
      </c>
      <c r="AE497" s="88">
        <f t="shared" si="209"/>
        <v>473</v>
      </c>
      <c r="AF497" s="192">
        <f t="shared" si="206"/>
        <v>0</v>
      </c>
      <c r="AG497" s="22" t="e">
        <f t="shared" si="210"/>
        <v>#DIV/0!</v>
      </c>
      <c r="AH497" s="22" t="e">
        <f t="shared" si="211"/>
        <v>#DIV/0!</v>
      </c>
      <c r="AI497" s="22" t="e">
        <f t="shared" si="212"/>
        <v>#DIV/0!</v>
      </c>
      <c r="AJ497" s="22" t="e">
        <f t="shared" si="213"/>
        <v>#DIV/0!</v>
      </c>
      <c r="AK497" s="22" t="e">
        <f t="shared" si="214"/>
        <v>#DIV/0!</v>
      </c>
      <c r="AL497" s="22" t="e">
        <f t="shared" si="215"/>
        <v>#DIV/0!</v>
      </c>
      <c r="AM497" s="22" t="e">
        <f t="shared" si="216"/>
        <v>#DIV/0!</v>
      </c>
      <c r="AN497" s="22" t="e">
        <f t="shared" si="217"/>
        <v>#DIV/0!</v>
      </c>
      <c r="AO497" s="22" t="e">
        <f t="shared" si="218"/>
        <v>#DIV/0!</v>
      </c>
      <c r="AP497" s="22" t="e">
        <f t="shared" si="219"/>
        <v>#DIV/0!</v>
      </c>
    </row>
    <row r="498" spans="7:42" x14ac:dyDescent="0.25">
      <c r="G498" s="88">
        <f t="shared" si="207"/>
        <v>474</v>
      </c>
      <c r="H498" s="26"/>
      <c r="I498" s="29"/>
      <c r="J498" s="29"/>
      <c r="K498" s="29"/>
      <c r="L498" s="29"/>
      <c r="M498" s="29"/>
      <c r="N498" s="29"/>
      <c r="O498" s="29"/>
      <c r="P498" s="29"/>
      <c r="S498" s="88">
        <f t="shared" si="208"/>
        <v>474</v>
      </c>
      <c r="T498" s="192">
        <f t="shared" si="195"/>
        <v>0</v>
      </c>
      <c r="U498" s="22" t="e">
        <f t="shared" ca="1" si="196"/>
        <v>#DIV/0!</v>
      </c>
      <c r="V498" s="22" t="e">
        <f t="shared" ca="1" si="197"/>
        <v>#DIV/0!</v>
      </c>
      <c r="W498" s="22" t="e">
        <f t="shared" ca="1" si="198"/>
        <v>#DIV/0!</v>
      </c>
      <c r="X498" s="22" t="e">
        <f t="shared" ca="1" si="199"/>
        <v>#DIV/0!</v>
      </c>
      <c r="Y498" s="22" t="e">
        <f t="shared" ca="1" si="200"/>
        <v>#DIV/0!</v>
      </c>
      <c r="Z498" s="22" t="e">
        <f t="shared" ca="1" si="201"/>
        <v>#DIV/0!</v>
      </c>
      <c r="AA498" s="22" t="e">
        <f t="shared" ca="1" si="202"/>
        <v>#DIV/0!</v>
      </c>
      <c r="AB498" s="22" t="e">
        <f t="shared" ca="1" si="203"/>
        <v>#DIV/0!</v>
      </c>
      <c r="AC498" s="22" t="e">
        <f t="shared" ca="1" si="204"/>
        <v>#DIV/0!</v>
      </c>
      <c r="AD498" s="22" t="e">
        <f t="shared" ca="1" si="205"/>
        <v>#DIV/0!</v>
      </c>
      <c r="AE498" s="88">
        <f t="shared" si="209"/>
        <v>474</v>
      </c>
      <c r="AF498" s="192">
        <f t="shared" si="206"/>
        <v>0</v>
      </c>
      <c r="AG498" s="22" t="e">
        <f t="shared" si="210"/>
        <v>#DIV/0!</v>
      </c>
      <c r="AH498" s="22" t="e">
        <f t="shared" si="211"/>
        <v>#DIV/0!</v>
      </c>
      <c r="AI498" s="22" t="e">
        <f t="shared" si="212"/>
        <v>#DIV/0!</v>
      </c>
      <c r="AJ498" s="22" t="e">
        <f t="shared" si="213"/>
        <v>#DIV/0!</v>
      </c>
      <c r="AK498" s="22" t="e">
        <f t="shared" si="214"/>
        <v>#DIV/0!</v>
      </c>
      <c r="AL498" s="22" t="e">
        <f t="shared" si="215"/>
        <v>#DIV/0!</v>
      </c>
      <c r="AM498" s="22" t="e">
        <f t="shared" si="216"/>
        <v>#DIV/0!</v>
      </c>
      <c r="AN498" s="22" t="e">
        <f t="shared" si="217"/>
        <v>#DIV/0!</v>
      </c>
      <c r="AO498" s="22" t="e">
        <f t="shared" si="218"/>
        <v>#DIV/0!</v>
      </c>
      <c r="AP498" s="22" t="e">
        <f t="shared" si="219"/>
        <v>#DIV/0!</v>
      </c>
    </row>
    <row r="499" spans="7:42" x14ac:dyDescent="0.25">
      <c r="G499" s="88">
        <f t="shared" si="207"/>
        <v>475</v>
      </c>
      <c r="H499" s="26"/>
      <c r="I499" s="29"/>
      <c r="J499" s="29"/>
      <c r="K499" s="29"/>
      <c r="L499" s="29"/>
      <c r="M499" s="29"/>
      <c r="N499" s="29"/>
      <c r="O499" s="29"/>
      <c r="P499" s="29"/>
      <c r="S499" s="88">
        <f t="shared" si="208"/>
        <v>475</v>
      </c>
      <c r="T499" s="192">
        <f t="shared" si="195"/>
        <v>0</v>
      </c>
      <c r="U499" s="22" t="e">
        <f t="shared" ca="1" si="196"/>
        <v>#DIV/0!</v>
      </c>
      <c r="V499" s="22" t="e">
        <f t="shared" ca="1" si="197"/>
        <v>#DIV/0!</v>
      </c>
      <c r="W499" s="22" t="e">
        <f t="shared" ca="1" si="198"/>
        <v>#DIV/0!</v>
      </c>
      <c r="X499" s="22" t="e">
        <f t="shared" ca="1" si="199"/>
        <v>#DIV/0!</v>
      </c>
      <c r="Y499" s="22" t="e">
        <f t="shared" ca="1" si="200"/>
        <v>#DIV/0!</v>
      </c>
      <c r="Z499" s="22" t="e">
        <f t="shared" ca="1" si="201"/>
        <v>#DIV/0!</v>
      </c>
      <c r="AA499" s="22" t="e">
        <f t="shared" ca="1" si="202"/>
        <v>#DIV/0!</v>
      </c>
      <c r="AB499" s="22" t="e">
        <f t="shared" ca="1" si="203"/>
        <v>#DIV/0!</v>
      </c>
      <c r="AC499" s="22" t="e">
        <f t="shared" ca="1" si="204"/>
        <v>#DIV/0!</v>
      </c>
      <c r="AD499" s="22" t="e">
        <f t="shared" ca="1" si="205"/>
        <v>#DIV/0!</v>
      </c>
      <c r="AE499" s="88">
        <f t="shared" si="209"/>
        <v>475</v>
      </c>
      <c r="AF499" s="192">
        <f t="shared" si="206"/>
        <v>0</v>
      </c>
      <c r="AG499" s="22" t="e">
        <f t="shared" si="210"/>
        <v>#DIV/0!</v>
      </c>
      <c r="AH499" s="22" t="e">
        <f t="shared" si="211"/>
        <v>#DIV/0!</v>
      </c>
      <c r="AI499" s="22" t="e">
        <f t="shared" si="212"/>
        <v>#DIV/0!</v>
      </c>
      <c r="AJ499" s="22" t="e">
        <f t="shared" si="213"/>
        <v>#DIV/0!</v>
      </c>
      <c r="AK499" s="22" t="e">
        <f t="shared" si="214"/>
        <v>#DIV/0!</v>
      </c>
      <c r="AL499" s="22" t="e">
        <f t="shared" si="215"/>
        <v>#DIV/0!</v>
      </c>
      <c r="AM499" s="22" t="e">
        <f t="shared" si="216"/>
        <v>#DIV/0!</v>
      </c>
      <c r="AN499" s="22" t="e">
        <f t="shared" si="217"/>
        <v>#DIV/0!</v>
      </c>
      <c r="AO499" s="22" t="e">
        <f t="shared" si="218"/>
        <v>#DIV/0!</v>
      </c>
      <c r="AP499" s="22" t="e">
        <f t="shared" si="219"/>
        <v>#DIV/0!</v>
      </c>
    </row>
    <row r="500" spans="7:42" x14ac:dyDescent="0.25">
      <c r="G500" s="88">
        <f t="shared" si="207"/>
        <v>476</v>
      </c>
      <c r="H500" s="26"/>
      <c r="I500" s="29"/>
      <c r="J500" s="29"/>
      <c r="K500" s="29"/>
      <c r="L500" s="29"/>
      <c r="M500" s="29"/>
      <c r="N500" s="29"/>
      <c r="O500" s="29"/>
      <c r="P500" s="29"/>
      <c r="S500" s="88">
        <f t="shared" si="208"/>
        <v>476</v>
      </c>
      <c r="T500" s="192">
        <f t="shared" si="195"/>
        <v>0</v>
      </c>
      <c r="U500" s="22" t="e">
        <f t="shared" ca="1" si="196"/>
        <v>#DIV/0!</v>
      </c>
      <c r="V500" s="22" t="e">
        <f t="shared" ca="1" si="197"/>
        <v>#DIV/0!</v>
      </c>
      <c r="W500" s="22" t="e">
        <f t="shared" ca="1" si="198"/>
        <v>#DIV/0!</v>
      </c>
      <c r="X500" s="22" t="e">
        <f t="shared" ca="1" si="199"/>
        <v>#DIV/0!</v>
      </c>
      <c r="Y500" s="22" t="e">
        <f t="shared" ca="1" si="200"/>
        <v>#DIV/0!</v>
      </c>
      <c r="Z500" s="22" t="e">
        <f t="shared" ca="1" si="201"/>
        <v>#DIV/0!</v>
      </c>
      <c r="AA500" s="22" t="e">
        <f t="shared" ca="1" si="202"/>
        <v>#DIV/0!</v>
      </c>
      <c r="AB500" s="22" t="e">
        <f t="shared" ca="1" si="203"/>
        <v>#DIV/0!</v>
      </c>
      <c r="AC500" s="22" t="e">
        <f t="shared" ca="1" si="204"/>
        <v>#DIV/0!</v>
      </c>
      <c r="AD500" s="22" t="e">
        <f t="shared" ca="1" si="205"/>
        <v>#DIV/0!</v>
      </c>
      <c r="AE500" s="88">
        <f t="shared" si="209"/>
        <v>476</v>
      </c>
      <c r="AF500" s="192">
        <f t="shared" si="206"/>
        <v>0</v>
      </c>
      <c r="AG500" s="22" t="e">
        <f t="shared" si="210"/>
        <v>#DIV/0!</v>
      </c>
      <c r="AH500" s="22" t="e">
        <f t="shared" si="211"/>
        <v>#DIV/0!</v>
      </c>
      <c r="AI500" s="22" t="e">
        <f t="shared" si="212"/>
        <v>#DIV/0!</v>
      </c>
      <c r="AJ500" s="22" t="e">
        <f t="shared" si="213"/>
        <v>#DIV/0!</v>
      </c>
      <c r="AK500" s="22" t="e">
        <f t="shared" si="214"/>
        <v>#DIV/0!</v>
      </c>
      <c r="AL500" s="22" t="e">
        <f t="shared" si="215"/>
        <v>#DIV/0!</v>
      </c>
      <c r="AM500" s="22" t="e">
        <f t="shared" si="216"/>
        <v>#DIV/0!</v>
      </c>
      <c r="AN500" s="22" t="e">
        <f t="shared" si="217"/>
        <v>#DIV/0!</v>
      </c>
      <c r="AO500" s="22" t="e">
        <f t="shared" si="218"/>
        <v>#DIV/0!</v>
      </c>
      <c r="AP500" s="22" t="e">
        <f t="shared" si="219"/>
        <v>#DIV/0!</v>
      </c>
    </row>
    <row r="501" spans="7:42" x14ac:dyDescent="0.25">
      <c r="G501" s="88">
        <f t="shared" si="207"/>
        <v>477</v>
      </c>
      <c r="H501" s="26"/>
      <c r="I501" s="29"/>
      <c r="J501" s="29"/>
      <c r="K501" s="29"/>
      <c r="L501" s="29"/>
      <c r="M501" s="29"/>
      <c r="N501" s="29"/>
      <c r="O501" s="29"/>
      <c r="P501" s="29"/>
      <c r="S501" s="88">
        <f t="shared" si="208"/>
        <v>477</v>
      </c>
      <c r="T501" s="192">
        <f t="shared" si="195"/>
        <v>0</v>
      </c>
      <c r="U501" s="22" t="e">
        <f t="shared" ca="1" si="196"/>
        <v>#DIV/0!</v>
      </c>
      <c r="V501" s="22" t="e">
        <f t="shared" ca="1" si="197"/>
        <v>#DIV/0!</v>
      </c>
      <c r="W501" s="22" t="e">
        <f t="shared" ca="1" si="198"/>
        <v>#DIV/0!</v>
      </c>
      <c r="X501" s="22" t="e">
        <f t="shared" ca="1" si="199"/>
        <v>#DIV/0!</v>
      </c>
      <c r="Y501" s="22" t="e">
        <f t="shared" ca="1" si="200"/>
        <v>#DIV/0!</v>
      </c>
      <c r="Z501" s="22" t="e">
        <f t="shared" ca="1" si="201"/>
        <v>#DIV/0!</v>
      </c>
      <c r="AA501" s="22" t="e">
        <f t="shared" ca="1" si="202"/>
        <v>#DIV/0!</v>
      </c>
      <c r="AB501" s="22" t="e">
        <f t="shared" ca="1" si="203"/>
        <v>#DIV/0!</v>
      </c>
      <c r="AC501" s="22" t="e">
        <f t="shared" ca="1" si="204"/>
        <v>#DIV/0!</v>
      </c>
      <c r="AD501" s="22" t="e">
        <f t="shared" ca="1" si="205"/>
        <v>#DIV/0!</v>
      </c>
      <c r="AE501" s="88">
        <f t="shared" si="209"/>
        <v>477</v>
      </c>
      <c r="AF501" s="192">
        <f t="shared" si="206"/>
        <v>0</v>
      </c>
      <c r="AG501" s="22" t="e">
        <f t="shared" si="210"/>
        <v>#DIV/0!</v>
      </c>
      <c r="AH501" s="22" t="e">
        <f t="shared" si="211"/>
        <v>#DIV/0!</v>
      </c>
      <c r="AI501" s="22" t="e">
        <f t="shared" si="212"/>
        <v>#DIV/0!</v>
      </c>
      <c r="AJ501" s="22" t="e">
        <f t="shared" si="213"/>
        <v>#DIV/0!</v>
      </c>
      <c r="AK501" s="22" t="e">
        <f t="shared" si="214"/>
        <v>#DIV/0!</v>
      </c>
      <c r="AL501" s="22" t="e">
        <f t="shared" si="215"/>
        <v>#DIV/0!</v>
      </c>
      <c r="AM501" s="22" t="e">
        <f t="shared" si="216"/>
        <v>#DIV/0!</v>
      </c>
      <c r="AN501" s="22" t="e">
        <f t="shared" si="217"/>
        <v>#DIV/0!</v>
      </c>
      <c r="AO501" s="22" t="e">
        <f t="shared" si="218"/>
        <v>#DIV/0!</v>
      </c>
      <c r="AP501" s="22" t="e">
        <f t="shared" si="219"/>
        <v>#DIV/0!</v>
      </c>
    </row>
    <row r="502" spans="7:42" x14ac:dyDescent="0.25">
      <c r="G502" s="88">
        <f t="shared" si="207"/>
        <v>478</v>
      </c>
      <c r="H502" s="26"/>
      <c r="I502" s="29"/>
      <c r="J502" s="29"/>
      <c r="K502" s="29"/>
      <c r="L502" s="29"/>
      <c r="M502" s="29"/>
      <c r="N502" s="29"/>
      <c r="O502" s="29"/>
      <c r="P502" s="29"/>
      <c r="S502" s="88">
        <f t="shared" si="208"/>
        <v>478</v>
      </c>
      <c r="T502" s="192">
        <f t="shared" si="195"/>
        <v>0</v>
      </c>
      <c r="U502" s="22" t="e">
        <f t="shared" ca="1" si="196"/>
        <v>#DIV/0!</v>
      </c>
      <c r="V502" s="22" t="e">
        <f t="shared" ca="1" si="197"/>
        <v>#DIV/0!</v>
      </c>
      <c r="W502" s="22" t="e">
        <f t="shared" ca="1" si="198"/>
        <v>#DIV/0!</v>
      </c>
      <c r="X502" s="22" t="e">
        <f t="shared" ca="1" si="199"/>
        <v>#DIV/0!</v>
      </c>
      <c r="Y502" s="22" t="e">
        <f t="shared" ca="1" si="200"/>
        <v>#DIV/0!</v>
      </c>
      <c r="Z502" s="22" t="e">
        <f t="shared" ca="1" si="201"/>
        <v>#DIV/0!</v>
      </c>
      <c r="AA502" s="22" t="e">
        <f t="shared" ca="1" si="202"/>
        <v>#DIV/0!</v>
      </c>
      <c r="AB502" s="22" t="e">
        <f t="shared" ca="1" si="203"/>
        <v>#DIV/0!</v>
      </c>
      <c r="AC502" s="22" t="e">
        <f t="shared" ca="1" si="204"/>
        <v>#DIV/0!</v>
      </c>
      <c r="AD502" s="22" t="e">
        <f t="shared" ca="1" si="205"/>
        <v>#DIV/0!</v>
      </c>
      <c r="AE502" s="88">
        <f t="shared" si="209"/>
        <v>478</v>
      </c>
      <c r="AF502" s="192">
        <f t="shared" si="206"/>
        <v>0</v>
      </c>
      <c r="AG502" s="22" t="e">
        <f t="shared" si="210"/>
        <v>#DIV/0!</v>
      </c>
      <c r="AH502" s="22" t="e">
        <f t="shared" si="211"/>
        <v>#DIV/0!</v>
      </c>
      <c r="AI502" s="22" t="e">
        <f t="shared" si="212"/>
        <v>#DIV/0!</v>
      </c>
      <c r="AJ502" s="22" t="e">
        <f t="shared" si="213"/>
        <v>#DIV/0!</v>
      </c>
      <c r="AK502" s="22" t="e">
        <f t="shared" si="214"/>
        <v>#DIV/0!</v>
      </c>
      <c r="AL502" s="22" t="e">
        <f t="shared" si="215"/>
        <v>#DIV/0!</v>
      </c>
      <c r="AM502" s="22" t="e">
        <f t="shared" si="216"/>
        <v>#DIV/0!</v>
      </c>
      <c r="AN502" s="22" t="e">
        <f t="shared" si="217"/>
        <v>#DIV/0!</v>
      </c>
      <c r="AO502" s="22" t="e">
        <f t="shared" si="218"/>
        <v>#DIV/0!</v>
      </c>
      <c r="AP502" s="22" t="e">
        <f t="shared" si="219"/>
        <v>#DIV/0!</v>
      </c>
    </row>
    <row r="503" spans="7:42" x14ac:dyDescent="0.25">
      <c r="G503" s="88">
        <f t="shared" si="207"/>
        <v>479</v>
      </c>
      <c r="H503" s="26"/>
      <c r="I503" s="29"/>
      <c r="J503" s="29"/>
      <c r="K503" s="29"/>
      <c r="L503" s="29"/>
      <c r="M503" s="29"/>
      <c r="N503" s="29"/>
      <c r="O503" s="29"/>
      <c r="P503" s="29"/>
      <c r="S503" s="88">
        <f t="shared" si="208"/>
        <v>479</v>
      </c>
      <c r="T503" s="192">
        <f t="shared" si="195"/>
        <v>0</v>
      </c>
      <c r="U503" s="22" t="e">
        <f t="shared" ca="1" si="196"/>
        <v>#DIV/0!</v>
      </c>
      <c r="V503" s="22" t="e">
        <f t="shared" ca="1" si="197"/>
        <v>#DIV/0!</v>
      </c>
      <c r="W503" s="22" t="e">
        <f t="shared" ca="1" si="198"/>
        <v>#DIV/0!</v>
      </c>
      <c r="X503" s="22" t="e">
        <f t="shared" ca="1" si="199"/>
        <v>#DIV/0!</v>
      </c>
      <c r="Y503" s="22" t="e">
        <f t="shared" ca="1" si="200"/>
        <v>#DIV/0!</v>
      </c>
      <c r="Z503" s="22" t="e">
        <f t="shared" ca="1" si="201"/>
        <v>#DIV/0!</v>
      </c>
      <c r="AA503" s="22" t="e">
        <f t="shared" ca="1" si="202"/>
        <v>#DIV/0!</v>
      </c>
      <c r="AB503" s="22" t="e">
        <f t="shared" ca="1" si="203"/>
        <v>#DIV/0!</v>
      </c>
      <c r="AC503" s="22" t="e">
        <f t="shared" ca="1" si="204"/>
        <v>#DIV/0!</v>
      </c>
      <c r="AD503" s="22" t="e">
        <f t="shared" ca="1" si="205"/>
        <v>#DIV/0!</v>
      </c>
      <c r="AE503" s="88">
        <f t="shared" si="209"/>
        <v>479</v>
      </c>
      <c r="AF503" s="192">
        <f t="shared" si="206"/>
        <v>0</v>
      </c>
      <c r="AG503" s="22" t="e">
        <f t="shared" si="210"/>
        <v>#DIV/0!</v>
      </c>
      <c r="AH503" s="22" t="e">
        <f t="shared" si="211"/>
        <v>#DIV/0!</v>
      </c>
      <c r="AI503" s="22" t="e">
        <f t="shared" si="212"/>
        <v>#DIV/0!</v>
      </c>
      <c r="AJ503" s="22" t="e">
        <f t="shared" si="213"/>
        <v>#DIV/0!</v>
      </c>
      <c r="AK503" s="22" t="e">
        <f t="shared" si="214"/>
        <v>#DIV/0!</v>
      </c>
      <c r="AL503" s="22" t="e">
        <f t="shared" si="215"/>
        <v>#DIV/0!</v>
      </c>
      <c r="AM503" s="22" t="e">
        <f t="shared" si="216"/>
        <v>#DIV/0!</v>
      </c>
      <c r="AN503" s="22" t="e">
        <f t="shared" si="217"/>
        <v>#DIV/0!</v>
      </c>
      <c r="AO503" s="22" t="e">
        <f t="shared" si="218"/>
        <v>#DIV/0!</v>
      </c>
      <c r="AP503" s="22" t="e">
        <f t="shared" si="219"/>
        <v>#DIV/0!</v>
      </c>
    </row>
    <row r="504" spans="7:42" x14ac:dyDescent="0.25">
      <c r="G504" s="88">
        <f t="shared" si="207"/>
        <v>480</v>
      </c>
      <c r="H504" s="26"/>
      <c r="I504" s="29"/>
      <c r="J504" s="29"/>
      <c r="K504" s="29"/>
      <c r="L504" s="29"/>
      <c r="M504" s="29"/>
      <c r="N504" s="29"/>
      <c r="O504" s="29"/>
      <c r="P504" s="29"/>
      <c r="S504" s="88">
        <f t="shared" si="208"/>
        <v>480</v>
      </c>
      <c r="T504" s="192">
        <f t="shared" si="195"/>
        <v>0</v>
      </c>
      <c r="U504" s="22" t="e">
        <f t="shared" ca="1" si="196"/>
        <v>#DIV/0!</v>
      </c>
      <c r="V504" s="22" t="e">
        <f t="shared" ca="1" si="197"/>
        <v>#DIV/0!</v>
      </c>
      <c r="W504" s="22" t="e">
        <f t="shared" ca="1" si="198"/>
        <v>#DIV/0!</v>
      </c>
      <c r="X504" s="22" t="e">
        <f t="shared" ca="1" si="199"/>
        <v>#DIV/0!</v>
      </c>
      <c r="Y504" s="22" t="e">
        <f t="shared" ca="1" si="200"/>
        <v>#DIV/0!</v>
      </c>
      <c r="Z504" s="22" t="e">
        <f t="shared" ca="1" si="201"/>
        <v>#DIV/0!</v>
      </c>
      <c r="AA504" s="22" t="e">
        <f t="shared" ca="1" si="202"/>
        <v>#DIV/0!</v>
      </c>
      <c r="AB504" s="22" t="e">
        <f t="shared" ca="1" si="203"/>
        <v>#DIV/0!</v>
      </c>
      <c r="AC504" s="22" t="e">
        <f t="shared" ca="1" si="204"/>
        <v>#DIV/0!</v>
      </c>
      <c r="AD504" s="22" t="e">
        <f t="shared" ca="1" si="205"/>
        <v>#DIV/0!</v>
      </c>
      <c r="AE504" s="88">
        <f t="shared" si="209"/>
        <v>480</v>
      </c>
      <c r="AF504" s="192">
        <f t="shared" si="206"/>
        <v>0</v>
      </c>
      <c r="AG504" s="22" t="e">
        <f t="shared" si="210"/>
        <v>#DIV/0!</v>
      </c>
      <c r="AH504" s="22" t="e">
        <f t="shared" si="211"/>
        <v>#DIV/0!</v>
      </c>
      <c r="AI504" s="22" t="e">
        <f t="shared" si="212"/>
        <v>#DIV/0!</v>
      </c>
      <c r="AJ504" s="22" t="e">
        <f t="shared" si="213"/>
        <v>#DIV/0!</v>
      </c>
      <c r="AK504" s="22" t="e">
        <f t="shared" si="214"/>
        <v>#DIV/0!</v>
      </c>
      <c r="AL504" s="22" t="e">
        <f t="shared" si="215"/>
        <v>#DIV/0!</v>
      </c>
      <c r="AM504" s="22" t="e">
        <f t="shared" si="216"/>
        <v>#DIV/0!</v>
      </c>
      <c r="AN504" s="22" t="e">
        <f t="shared" si="217"/>
        <v>#DIV/0!</v>
      </c>
      <c r="AO504" s="22" t="e">
        <f t="shared" si="218"/>
        <v>#DIV/0!</v>
      </c>
      <c r="AP504" s="22" t="e">
        <f t="shared" si="219"/>
        <v>#DIV/0!</v>
      </c>
    </row>
    <row r="505" spans="7:42" x14ac:dyDescent="0.25">
      <c r="G505" s="88">
        <f t="shared" si="207"/>
        <v>481</v>
      </c>
      <c r="H505" s="26"/>
      <c r="I505" s="29"/>
      <c r="J505" s="29"/>
      <c r="K505" s="29"/>
      <c r="L505" s="29"/>
      <c r="M505" s="29"/>
      <c r="N505" s="29"/>
      <c r="O505" s="29"/>
      <c r="P505" s="29"/>
      <c r="S505" s="88">
        <f t="shared" si="208"/>
        <v>481</v>
      </c>
      <c r="T505" s="192">
        <f t="shared" si="195"/>
        <v>0</v>
      </c>
      <c r="U505" s="22" t="e">
        <f t="shared" ca="1" si="196"/>
        <v>#DIV/0!</v>
      </c>
      <c r="V505" s="22" t="e">
        <f t="shared" ca="1" si="197"/>
        <v>#DIV/0!</v>
      </c>
      <c r="W505" s="22" t="e">
        <f t="shared" ca="1" si="198"/>
        <v>#DIV/0!</v>
      </c>
      <c r="X505" s="22" t="e">
        <f t="shared" ca="1" si="199"/>
        <v>#DIV/0!</v>
      </c>
      <c r="Y505" s="22" t="e">
        <f t="shared" ca="1" si="200"/>
        <v>#DIV/0!</v>
      </c>
      <c r="Z505" s="22" t="e">
        <f t="shared" ca="1" si="201"/>
        <v>#DIV/0!</v>
      </c>
      <c r="AA505" s="22" t="e">
        <f t="shared" ca="1" si="202"/>
        <v>#DIV/0!</v>
      </c>
      <c r="AB505" s="22" t="e">
        <f t="shared" ca="1" si="203"/>
        <v>#DIV/0!</v>
      </c>
      <c r="AC505" s="22" t="e">
        <f t="shared" ca="1" si="204"/>
        <v>#DIV/0!</v>
      </c>
      <c r="AD505" s="22" t="e">
        <f t="shared" ca="1" si="205"/>
        <v>#DIV/0!</v>
      </c>
      <c r="AE505" s="88">
        <f t="shared" si="209"/>
        <v>481</v>
      </c>
      <c r="AF505" s="192">
        <f t="shared" si="206"/>
        <v>0</v>
      </c>
      <c r="AG505" s="22" t="e">
        <f t="shared" si="210"/>
        <v>#DIV/0!</v>
      </c>
      <c r="AH505" s="22" t="e">
        <f t="shared" si="211"/>
        <v>#DIV/0!</v>
      </c>
      <c r="AI505" s="22" t="e">
        <f t="shared" si="212"/>
        <v>#DIV/0!</v>
      </c>
      <c r="AJ505" s="22" t="e">
        <f t="shared" si="213"/>
        <v>#DIV/0!</v>
      </c>
      <c r="AK505" s="22" t="e">
        <f t="shared" si="214"/>
        <v>#DIV/0!</v>
      </c>
      <c r="AL505" s="22" t="e">
        <f t="shared" si="215"/>
        <v>#DIV/0!</v>
      </c>
      <c r="AM505" s="22" t="e">
        <f t="shared" si="216"/>
        <v>#DIV/0!</v>
      </c>
      <c r="AN505" s="22" t="e">
        <f t="shared" si="217"/>
        <v>#DIV/0!</v>
      </c>
      <c r="AO505" s="22" t="e">
        <f t="shared" si="218"/>
        <v>#DIV/0!</v>
      </c>
      <c r="AP505" s="22" t="e">
        <f t="shared" si="219"/>
        <v>#DIV/0!</v>
      </c>
    </row>
    <row r="506" spans="7:42" x14ac:dyDescent="0.25">
      <c r="G506" s="88">
        <f t="shared" si="207"/>
        <v>482</v>
      </c>
      <c r="H506" s="26"/>
      <c r="I506" s="29"/>
      <c r="J506" s="29"/>
      <c r="K506" s="29"/>
      <c r="L506" s="29"/>
      <c r="M506" s="29"/>
      <c r="N506" s="29"/>
      <c r="O506" s="29"/>
      <c r="P506" s="29"/>
      <c r="S506" s="88">
        <f t="shared" si="208"/>
        <v>482</v>
      </c>
      <c r="T506" s="192">
        <f t="shared" si="195"/>
        <v>0</v>
      </c>
      <c r="U506" s="22" t="e">
        <f t="shared" ca="1" si="196"/>
        <v>#DIV/0!</v>
      </c>
      <c r="V506" s="22" t="e">
        <f t="shared" ca="1" si="197"/>
        <v>#DIV/0!</v>
      </c>
      <c r="W506" s="22" t="e">
        <f t="shared" ca="1" si="198"/>
        <v>#DIV/0!</v>
      </c>
      <c r="X506" s="22" t="e">
        <f t="shared" ca="1" si="199"/>
        <v>#DIV/0!</v>
      </c>
      <c r="Y506" s="22" t="e">
        <f t="shared" ca="1" si="200"/>
        <v>#DIV/0!</v>
      </c>
      <c r="Z506" s="22" t="e">
        <f t="shared" ca="1" si="201"/>
        <v>#DIV/0!</v>
      </c>
      <c r="AA506" s="22" t="e">
        <f t="shared" ca="1" si="202"/>
        <v>#DIV/0!</v>
      </c>
      <c r="AB506" s="22" t="e">
        <f t="shared" ca="1" si="203"/>
        <v>#DIV/0!</v>
      </c>
      <c r="AC506" s="22" t="e">
        <f t="shared" ca="1" si="204"/>
        <v>#DIV/0!</v>
      </c>
      <c r="AD506" s="22" t="e">
        <f t="shared" ca="1" si="205"/>
        <v>#DIV/0!</v>
      </c>
      <c r="AE506" s="88">
        <f t="shared" si="209"/>
        <v>482</v>
      </c>
      <c r="AF506" s="192">
        <f t="shared" si="206"/>
        <v>0</v>
      </c>
      <c r="AG506" s="22" t="e">
        <f t="shared" si="210"/>
        <v>#DIV/0!</v>
      </c>
      <c r="AH506" s="22" t="e">
        <f t="shared" si="211"/>
        <v>#DIV/0!</v>
      </c>
      <c r="AI506" s="22" t="e">
        <f t="shared" si="212"/>
        <v>#DIV/0!</v>
      </c>
      <c r="AJ506" s="22" t="e">
        <f t="shared" si="213"/>
        <v>#DIV/0!</v>
      </c>
      <c r="AK506" s="22" t="e">
        <f t="shared" si="214"/>
        <v>#DIV/0!</v>
      </c>
      <c r="AL506" s="22" t="e">
        <f t="shared" si="215"/>
        <v>#DIV/0!</v>
      </c>
      <c r="AM506" s="22" t="e">
        <f t="shared" si="216"/>
        <v>#DIV/0!</v>
      </c>
      <c r="AN506" s="22" t="e">
        <f t="shared" si="217"/>
        <v>#DIV/0!</v>
      </c>
      <c r="AO506" s="22" t="e">
        <f t="shared" si="218"/>
        <v>#DIV/0!</v>
      </c>
      <c r="AP506" s="22" t="e">
        <f t="shared" si="219"/>
        <v>#DIV/0!</v>
      </c>
    </row>
    <row r="507" spans="7:42" x14ac:dyDescent="0.25">
      <c r="G507" s="88">
        <f t="shared" si="207"/>
        <v>483</v>
      </c>
      <c r="H507" s="26"/>
      <c r="I507" s="29"/>
      <c r="J507" s="29"/>
      <c r="K507" s="29"/>
      <c r="L507" s="29"/>
      <c r="M507" s="29"/>
      <c r="N507" s="29"/>
      <c r="O507" s="29"/>
      <c r="P507" s="29"/>
      <c r="S507" s="88">
        <f t="shared" si="208"/>
        <v>483</v>
      </c>
      <c r="T507" s="192">
        <f t="shared" si="195"/>
        <v>0</v>
      </c>
      <c r="U507" s="22" t="e">
        <f t="shared" ca="1" si="196"/>
        <v>#DIV/0!</v>
      </c>
      <c r="V507" s="22" t="e">
        <f t="shared" ca="1" si="197"/>
        <v>#DIV/0!</v>
      </c>
      <c r="W507" s="22" t="e">
        <f t="shared" ca="1" si="198"/>
        <v>#DIV/0!</v>
      </c>
      <c r="X507" s="22" t="e">
        <f t="shared" ca="1" si="199"/>
        <v>#DIV/0!</v>
      </c>
      <c r="Y507" s="22" t="e">
        <f t="shared" ca="1" si="200"/>
        <v>#DIV/0!</v>
      </c>
      <c r="Z507" s="22" t="e">
        <f t="shared" ca="1" si="201"/>
        <v>#DIV/0!</v>
      </c>
      <c r="AA507" s="22" t="e">
        <f t="shared" ca="1" si="202"/>
        <v>#DIV/0!</v>
      </c>
      <c r="AB507" s="22" t="e">
        <f t="shared" ca="1" si="203"/>
        <v>#DIV/0!</v>
      </c>
      <c r="AC507" s="22" t="e">
        <f t="shared" ca="1" si="204"/>
        <v>#DIV/0!</v>
      </c>
      <c r="AD507" s="22" t="e">
        <f t="shared" ca="1" si="205"/>
        <v>#DIV/0!</v>
      </c>
      <c r="AE507" s="88">
        <f t="shared" si="209"/>
        <v>483</v>
      </c>
      <c r="AF507" s="192">
        <f t="shared" si="206"/>
        <v>0</v>
      </c>
      <c r="AG507" s="22" t="e">
        <f t="shared" si="210"/>
        <v>#DIV/0!</v>
      </c>
      <c r="AH507" s="22" t="e">
        <f t="shared" si="211"/>
        <v>#DIV/0!</v>
      </c>
      <c r="AI507" s="22" t="e">
        <f t="shared" si="212"/>
        <v>#DIV/0!</v>
      </c>
      <c r="AJ507" s="22" t="e">
        <f t="shared" si="213"/>
        <v>#DIV/0!</v>
      </c>
      <c r="AK507" s="22" t="e">
        <f t="shared" si="214"/>
        <v>#DIV/0!</v>
      </c>
      <c r="AL507" s="22" t="e">
        <f t="shared" si="215"/>
        <v>#DIV/0!</v>
      </c>
      <c r="AM507" s="22" t="e">
        <f t="shared" si="216"/>
        <v>#DIV/0!</v>
      </c>
      <c r="AN507" s="22" t="e">
        <f t="shared" si="217"/>
        <v>#DIV/0!</v>
      </c>
      <c r="AO507" s="22" t="e">
        <f t="shared" si="218"/>
        <v>#DIV/0!</v>
      </c>
      <c r="AP507" s="22" t="e">
        <f t="shared" si="219"/>
        <v>#DIV/0!</v>
      </c>
    </row>
    <row r="508" spans="7:42" x14ac:dyDescent="0.25">
      <c r="G508" s="88">
        <f t="shared" si="207"/>
        <v>484</v>
      </c>
      <c r="H508" s="26"/>
      <c r="I508" s="29"/>
      <c r="J508" s="29"/>
      <c r="K508" s="29"/>
      <c r="L508" s="29"/>
      <c r="M508" s="29"/>
      <c r="N508" s="29"/>
      <c r="O508" s="29"/>
      <c r="P508" s="29"/>
      <c r="S508" s="88">
        <f t="shared" si="208"/>
        <v>484</v>
      </c>
      <c r="T508" s="192">
        <f t="shared" si="195"/>
        <v>0</v>
      </c>
      <c r="U508" s="22" t="e">
        <f t="shared" ca="1" si="196"/>
        <v>#DIV/0!</v>
      </c>
      <c r="V508" s="22" t="e">
        <f t="shared" ca="1" si="197"/>
        <v>#DIV/0!</v>
      </c>
      <c r="W508" s="22" t="e">
        <f t="shared" ca="1" si="198"/>
        <v>#DIV/0!</v>
      </c>
      <c r="X508" s="22" t="e">
        <f t="shared" ca="1" si="199"/>
        <v>#DIV/0!</v>
      </c>
      <c r="Y508" s="22" t="e">
        <f t="shared" ca="1" si="200"/>
        <v>#DIV/0!</v>
      </c>
      <c r="Z508" s="22" t="e">
        <f t="shared" ca="1" si="201"/>
        <v>#DIV/0!</v>
      </c>
      <c r="AA508" s="22" t="e">
        <f t="shared" ca="1" si="202"/>
        <v>#DIV/0!</v>
      </c>
      <c r="AB508" s="22" t="e">
        <f t="shared" ca="1" si="203"/>
        <v>#DIV/0!</v>
      </c>
      <c r="AC508" s="22" t="e">
        <f t="shared" ca="1" si="204"/>
        <v>#DIV/0!</v>
      </c>
      <c r="AD508" s="22" t="e">
        <f t="shared" ca="1" si="205"/>
        <v>#DIV/0!</v>
      </c>
      <c r="AE508" s="88">
        <f t="shared" si="209"/>
        <v>484</v>
      </c>
      <c r="AF508" s="192">
        <f t="shared" si="206"/>
        <v>0</v>
      </c>
      <c r="AG508" s="22" t="e">
        <f t="shared" si="210"/>
        <v>#DIV/0!</v>
      </c>
      <c r="AH508" s="22" t="e">
        <f t="shared" si="211"/>
        <v>#DIV/0!</v>
      </c>
      <c r="AI508" s="22" t="e">
        <f t="shared" si="212"/>
        <v>#DIV/0!</v>
      </c>
      <c r="AJ508" s="22" t="e">
        <f t="shared" si="213"/>
        <v>#DIV/0!</v>
      </c>
      <c r="AK508" s="22" t="e">
        <f t="shared" si="214"/>
        <v>#DIV/0!</v>
      </c>
      <c r="AL508" s="22" t="e">
        <f t="shared" si="215"/>
        <v>#DIV/0!</v>
      </c>
      <c r="AM508" s="22" t="e">
        <f t="shared" si="216"/>
        <v>#DIV/0!</v>
      </c>
      <c r="AN508" s="22" t="e">
        <f t="shared" si="217"/>
        <v>#DIV/0!</v>
      </c>
      <c r="AO508" s="22" t="e">
        <f t="shared" si="218"/>
        <v>#DIV/0!</v>
      </c>
      <c r="AP508" s="22" t="e">
        <f t="shared" si="219"/>
        <v>#DIV/0!</v>
      </c>
    </row>
    <row r="509" spans="7:42" x14ac:dyDescent="0.25">
      <c r="G509" s="88">
        <f t="shared" si="207"/>
        <v>485</v>
      </c>
      <c r="H509" s="26"/>
      <c r="I509" s="29"/>
      <c r="J509" s="29"/>
      <c r="K509" s="29"/>
      <c r="L509" s="29"/>
      <c r="M509" s="29"/>
      <c r="N509" s="29"/>
      <c r="O509" s="29"/>
      <c r="P509" s="29"/>
      <c r="S509" s="88">
        <f t="shared" si="208"/>
        <v>485</v>
      </c>
      <c r="T509" s="192">
        <f t="shared" si="195"/>
        <v>0</v>
      </c>
      <c r="U509" s="22" t="e">
        <f t="shared" ca="1" si="196"/>
        <v>#DIV/0!</v>
      </c>
      <c r="V509" s="22" t="e">
        <f t="shared" ca="1" si="197"/>
        <v>#DIV/0!</v>
      </c>
      <c r="W509" s="22" t="e">
        <f t="shared" ca="1" si="198"/>
        <v>#DIV/0!</v>
      </c>
      <c r="X509" s="22" t="e">
        <f t="shared" ca="1" si="199"/>
        <v>#DIV/0!</v>
      </c>
      <c r="Y509" s="22" t="e">
        <f t="shared" ca="1" si="200"/>
        <v>#DIV/0!</v>
      </c>
      <c r="Z509" s="22" t="e">
        <f t="shared" ca="1" si="201"/>
        <v>#DIV/0!</v>
      </c>
      <c r="AA509" s="22" t="e">
        <f t="shared" ca="1" si="202"/>
        <v>#DIV/0!</v>
      </c>
      <c r="AB509" s="22" t="e">
        <f t="shared" ca="1" si="203"/>
        <v>#DIV/0!</v>
      </c>
      <c r="AC509" s="22" t="e">
        <f t="shared" ca="1" si="204"/>
        <v>#DIV/0!</v>
      </c>
      <c r="AD509" s="22" t="e">
        <f t="shared" ca="1" si="205"/>
        <v>#DIV/0!</v>
      </c>
      <c r="AE509" s="88">
        <f t="shared" si="209"/>
        <v>485</v>
      </c>
      <c r="AF509" s="192">
        <f t="shared" si="206"/>
        <v>0</v>
      </c>
      <c r="AG509" s="22" t="e">
        <f t="shared" si="210"/>
        <v>#DIV/0!</v>
      </c>
      <c r="AH509" s="22" t="e">
        <f t="shared" si="211"/>
        <v>#DIV/0!</v>
      </c>
      <c r="AI509" s="22" t="e">
        <f t="shared" si="212"/>
        <v>#DIV/0!</v>
      </c>
      <c r="AJ509" s="22" t="e">
        <f t="shared" si="213"/>
        <v>#DIV/0!</v>
      </c>
      <c r="AK509" s="22" t="e">
        <f t="shared" si="214"/>
        <v>#DIV/0!</v>
      </c>
      <c r="AL509" s="22" t="e">
        <f t="shared" si="215"/>
        <v>#DIV/0!</v>
      </c>
      <c r="AM509" s="22" t="e">
        <f t="shared" si="216"/>
        <v>#DIV/0!</v>
      </c>
      <c r="AN509" s="22" t="e">
        <f t="shared" si="217"/>
        <v>#DIV/0!</v>
      </c>
      <c r="AO509" s="22" t="e">
        <f t="shared" si="218"/>
        <v>#DIV/0!</v>
      </c>
      <c r="AP509" s="22" t="e">
        <f t="shared" si="219"/>
        <v>#DIV/0!</v>
      </c>
    </row>
    <row r="510" spans="7:42" x14ac:dyDescent="0.25">
      <c r="G510" s="88">
        <f t="shared" si="207"/>
        <v>486</v>
      </c>
      <c r="H510" s="26"/>
      <c r="I510" s="29"/>
      <c r="J510" s="29"/>
      <c r="K510" s="29"/>
      <c r="L510" s="29"/>
      <c r="M510" s="29"/>
      <c r="N510" s="29"/>
      <c r="O510" s="29"/>
      <c r="P510" s="29"/>
      <c r="S510" s="88">
        <f t="shared" si="208"/>
        <v>486</v>
      </c>
      <c r="T510" s="192">
        <f t="shared" si="195"/>
        <v>0</v>
      </c>
      <c r="U510" s="22" t="e">
        <f t="shared" ca="1" si="196"/>
        <v>#DIV/0!</v>
      </c>
      <c r="V510" s="22" t="e">
        <f t="shared" ca="1" si="197"/>
        <v>#DIV/0!</v>
      </c>
      <c r="W510" s="22" t="e">
        <f t="shared" ca="1" si="198"/>
        <v>#DIV/0!</v>
      </c>
      <c r="X510" s="22" t="e">
        <f t="shared" ca="1" si="199"/>
        <v>#DIV/0!</v>
      </c>
      <c r="Y510" s="22" t="e">
        <f t="shared" ca="1" si="200"/>
        <v>#DIV/0!</v>
      </c>
      <c r="Z510" s="22" t="e">
        <f t="shared" ca="1" si="201"/>
        <v>#DIV/0!</v>
      </c>
      <c r="AA510" s="22" t="e">
        <f t="shared" ca="1" si="202"/>
        <v>#DIV/0!</v>
      </c>
      <c r="AB510" s="22" t="e">
        <f t="shared" ca="1" si="203"/>
        <v>#DIV/0!</v>
      </c>
      <c r="AC510" s="22" t="e">
        <f t="shared" ca="1" si="204"/>
        <v>#DIV/0!</v>
      </c>
      <c r="AD510" s="22" t="e">
        <f t="shared" ca="1" si="205"/>
        <v>#DIV/0!</v>
      </c>
      <c r="AE510" s="88">
        <f t="shared" si="209"/>
        <v>486</v>
      </c>
      <c r="AF510" s="192">
        <f t="shared" si="206"/>
        <v>0</v>
      </c>
      <c r="AG510" s="22" t="e">
        <f t="shared" si="210"/>
        <v>#DIV/0!</v>
      </c>
      <c r="AH510" s="22" t="e">
        <f t="shared" si="211"/>
        <v>#DIV/0!</v>
      </c>
      <c r="AI510" s="22" t="e">
        <f t="shared" si="212"/>
        <v>#DIV/0!</v>
      </c>
      <c r="AJ510" s="22" t="e">
        <f t="shared" si="213"/>
        <v>#DIV/0!</v>
      </c>
      <c r="AK510" s="22" t="e">
        <f t="shared" si="214"/>
        <v>#DIV/0!</v>
      </c>
      <c r="AL510" s="22" t="e">
        <f t="shared" si="215"/>
        <v>#DIV/0!</v>
      </c>
      <c r="AM510" s="22" t="e">
        <f t="shared" si="216"/>
        <v>#DIV/0!</v>
      </c>
      <c r="AN510" s="22" t="e">
        <f t="shared" si="217"/>
        <v>#DIV/0!</v>
      </c>
      <c r="AO510" s="22" t="e">
        <f t="shared" si="218"/>
        <v>#DIV/0!</v>
      </c>
      <c r="AP510" s="22" t="e">
        <f t="shared" si="219"/>
        <v>#DIV/0!</v>
      </c>
    </row>
    <row r="511" spans="7:42" x14ac:dyDescent="0.25">
      <c r="G511" s="88">
        <f t="shared" si="207"/>
        <v>487</v>
      </c>
      <c r="H511" s="26"/>
      <c r="I511" s="29"/>
      <c r="J511" s="29"/>
      <c r="K511" s="29"/>
      <c r="L511" s="29"/>
      <c r="M511" s="29"/>
      <c r="N511" s="29"/>
      <c r="O511" s="29"/>
      <c r="P511" s="29"/>
      <c r="S511" s="88">
        <f t="shared" si="208"/>
        <v>487</v>
      </c>
      <c r="T511" s="192">
        <f t="shared" si="195"/>
        <v>0</v>
      </c>
      <c r="U511" s="22" t="e">
        <f t="shared" ca="1" si="196"/>
        <v>#DIV/0!</v>
      </c>
      <c r="V511" s="22" t="e">
        <f t="shared" ca="1" si="197"/>
        <v>#DIV/0!</v>
      </c>
      <c r="W511" s="22" t="e">
        <f t="shared" ca="1" si="198"/>
        <v>#DIV/0!</v>
      </c>
      <c r="X511" s="22" t="e">
        <f t="shared" ca="1" si="199"/>
        <v>#DIV/0!</v>
      </c>
      <c r="Y511" s="22" t="e">
        <f t="shared" ca="1" si="200"/>
        <v>#DIV/0!</v>
      </c>
      <c r="Z511" s="22" t="e">
        <f t="shared" ca="1" si="201"/>
        <v>#DIV/0!</v>
      </c>
      <c r="AA511" s="22" t="e">
        <f t="shared" ca="1" si="202"/>
        <v>#DIV/0!</v>
      </c>
      <c r="AB511" s="22" t="e">
        <f t="shared" ca="1" si="203"/>
        <v>#DIV/0!</v>
      </c>
      <c r="AC511" s="22" t="e">
        <f t="shared" ca="1" si="204"/>
        <v>#DIV/0!</v>
      </c>
      <c r="AD511" s="22" t="e">
        <f t="shared" ca="1" si="205"/>
        <v>#DIV/0!</v>
      </c>
      <c r="AE511" s="88">
        <f t="shared" si="209"/>
        <v>487</v>
      </c>
      <c r="AF511" s="192">
        <f t="shared" si="206"/>
        <v>0</v>
      </c>
      <c r="AG511" s="22" t="e">
        <f t="shared" si="210"/>
        <v>#DIV/0!</v>
      </c>
      <c r="AH511" s="22" t="e">
        <f t="shared" si="211"/>
        <v>#DIV/0!</v>
      </c>
      <c r="AI511" s="22" t="e">
        <f t="shared" si="212"/>
        <v>#DIV/0!</v>
      </c>
      <c r="AJ511" s="22" t="e">
        <f t="shared" si="213"/>
        <v>#DIV/0!</v>
      </c>
      <c r="AK511" s="22" t="e">
        <f t="shared" si="214"/>
        <v>#DIV/0!</v>
      </c>
      <c r="AL511" s="22" t="e">
        <f t="shared" si="215"/>
        <v>#DIV/0!</v>
      </c>
      <c r="AM511" s="22" t="e">
        <f t="shared" si="216"/>
        <v>#DIV/0!</v>
      </c>
      <c r="AN511" s="22" t="e">
        <f t="shared" si="217"/>
        <v>#DIV/0!</v>
      </c>
      <c r="AO511" s="22" t="e">
        <f t="shared" si="218"/>
        <v>#DIV/0!</v>
      </c>
      <c r="AP511" s="22" t="e">
        <f t="shared" si="219"/>
        <v>#DIV/0!</v>
      </c>
    </row>
    <row r="512" spans="7:42" x14ac:dyDescent="0.25">
      <c r="G512" s="88">
        <f t="shared" si="207"/>
        <v>488</v>
      </c>
      <c r="H512" s="26"/>
      <c r="I512" s="29"/>
      <c r="J512" s="29"/>
      <c r="K512" s="29"/>
      <c r="L512" s="29"/>
      <c r="M512" s="29"/>
      <c r="N512" s="29"/>
      <c r="O512" s="29"/>
      <c r="P512" s="29"/>
      <c r="S512" s="88">
        <f t="shared" si="208"/>
        <v>488</v>
      </c>
      <c r="T512" s="192">
        <f t="shared" si="195"/>
        <v>0</v>
      </c>
      <c r="U512" s="22" t="e">
        <f t="shared" ca="1" si="196"/>
        <v>#DIV/0!</v>
      </c>
      <c r="V512" s="22" t="e">
        <f t="shared" ca="1" si="197"/>
        <v>#DIV/0!</v>
      </c>
      <c r="W512" s="22" t="e">
        <f t="shared" ca="1" si="198"/>
        <v>#DIV/0!</v>
      </c>
      <c r="X512" s="22" t="e">
        <f t="shared" ca="1" si="199"/>
        <v>#DIV/0!</v>
      </c>
      <c r="Y512" s="22" t="e">
        <f t="shared" ca="1" si="200"/>
        <v>#DIV/0!</v>
      </c>
      <c r="Z512" s="22" t="e">
        <f t="shared" ca="1" si="201"/>
        <v>#DIV/0!</v>
      </c>
      <c r="AA512" s="22" t="e">
        <f t="shared" ca="1" si="202"/>
        <v>#DIV/0!</v>
      </c>
      <c r="AB512" s="22" t="e">
        <f t="shared" ca="1" si="203"/>
        <v>#DIV/0!</v>
      </c>
      <c r="AC512" s="22" t="e">
        <f t="shared" ca="1" si="204"/>
        <v>#DIV/0!</v>
      </c>
      <c r="AD512" s="22" t="e">
        <f t="shared" ca="1" si="205"/>
        <v>#DIV/0!</v>
      </c>
      <c r="AE512" s="88">
        <f t="shared" si="209"/>
        <v>488</v>
      </c>
      <c r="AF512" s="192">
        <f t="shared" si="206"/>
        <v>0</v>
      </c>
      <c r="AG512" s="22" t="e">
        <f t="shared" si="210"/>
        <v>#DIV/0!</v>
      </c>
      <c r="AH512" s="22" t="e">
        <f t="shared" si="211"/>
        <v>#DIV/0!</v>
      </c>
      <c r="AI512" s="22" t="e">
        <f t="shared" si="212"/>
        <v>#DIV/0!</v>
      </c>
      <c r="AJ512" s="22" t="e">
        <f t="shared" si="213"/>
        <v>#DIV/0!</v>
      </c>
      <c r="AK512" s="22" t="e">
        <f t="shared" si="214"/>
        <v>#DIV/0!</v>
      </c>
      <c r="AL512" s="22" t="e">
        <f t="shared" si="215"/>
        <v>#DIV/0!</v>
      </c>
      <c r="AM512" s="22" t="e">
        <f t="shared" si="216"/>
        <v>#DIV/0!</v>
      </c>
      <c r="AN512" s="22" t="e">
        <f t="shared" si="217"/>
        <v>#DIV/0!</v>
      </c>
      <c r="AO512" s="22" t="e">
        <f t="shared" si="218"/>
        <v>#DIV/0!</v>
      </c>
      <c r="AP512" s="22" t="e">
        <f t="shared" si="219"/>
        <v>#DIV/0!</v>
      </c>
    </row>
    <row r="513" spans="7:42" x14ac:dyDescent="0.25">
      <c r="G513" s="88">
        <f t="shared" si="207"/>
        <v>489</v>
      </c>
      <c r="H513" s="26"/>
      <c r="I513" s="29"/>
      <c r="J513" s="29"/>
      <c r="K513" s="29"/>
      <c r="L513" s="29"/>
      <c r="M513" s="29"/>
      <c r="N513" s="29"/>
      <c r="O513" s="29"/>
      <c r="P513" s="29"/>
      <c r="S513" s="88">
        <f t="shared" si="208"/>
        <v>489</v>
      </c>
      <c r="T513" s="192">
        <f t="shared" si="195"/>
        <v>0</v>
      </c>
      <c r="U513" s="22" t="e">
        <f t="shared" ca="1" si="196"/>
        <v>#DIV/0!</v>
      </c>
      <c r="V513" s="22" t="e">
        <f t="shared" ca="1" si="197"/>
        <v>#DIV/0!</v>
      </c>
      <c r="W513" s="22" t="e">
        <f t="shared" ca="1" si="198"/>
        <v>#DIV/0!</v>
      </c>
      <c r="X513" s="22" t="e">
        <f t="shared" ca="1" si="199"/>
        <v>#DIV/0!</v>
      </c>
      <c r="Y513" s="22" t="e">
        <f t="shared" ca="1" si="200"/>
        <v>#DIV/0!</v>
      </c>
      <c r="Z513" s="22" t="e">
        <f t="shared" ca="1" si="201"/>
        <v>#DIV/0!</v>
      </c>
      <c r="AA513" s="22" t="e">
        <f t="shared" ca="1" si="202"/>
        <v>#DIV/0!</v>
      </c>
      <c r="AB513" s="22" t="e">
        <f t="shared" ca="1" si="203"/>
        <v>#DIV/0!</v>
      </c>
      <c r="AC513" s="22" t="e">
        <f t="shared" ca="1" si="204"/>
        <v>#DIV/0!</v>
      </c>
      <c r="AD513" s="22" t="e">
        <f t="shared" ca="1" si="205"/>
        <v>#DIV/0!</v>
      </c>
      <c r="AE513" s="88">
        <f t="shared" si="209"/>
        <v>489</v>
      </c>
      <c r="AF513" s="192">
        <f t="shared" si="206"/>
        <v>0</v>
      </c>
      <c r="AG513" s="22" t="e">
        <f t="shared" si="210"/>
        <v>#DIV/0!</v>
      </c>
      <c r="AH513" s="22" t="e">
        <f t="shared" si="211"/>
        <v>#DIV/0!</v>
      </c>
      <c r="AI513" s="22" t="e">
        <f t="shared" si="212"/>
        <v>#DIV/0!</v>
      </c>
      <c r="AJ513" s="22" t="e">
        <f t="shared" si="213"/>
        <v>#DIV/0!</v>
      </c>
      <c r="AK513" s="22" t="e">
        <f t="shared" si="214"/>
        <v>#DIV/0!</v>
      </c>
      <c r="AL513" s="22" t="e">
        <f t="shared" si="215"/>
        <v>#DIV/0!</v>
      </c>
      <c r="AM513" s="22" t="e">
        <f t="shared" si="216"/>
        <v>#DIV/0!</v>
      </c>
      <c r="AN513" s="22" t="e">
        <f t="shared" si="217"/>
        <v>#DIV/0!</v>
      </c>
      <c r="AO513" s="22" t="e">
        <f t="shared" si="218"/>
        <v>#DIV/0!</v>
      </c>
      <c r="AP513" s="22" t="e">
        <f t="shared" si="219"/>
        <v>#DIV/0!</v>
      </c>
    </row>
    <row r="514" spans="7:42" x14ac:dyDescent="0.25">
      <c r="G514" s="88">
        <f t="shared" si="207"/>
        <v>490</v>
      </c>
      <c r="H514" s="26"/>
      <c r="I514" s="29"/>
      <c r="J514" s="29"/>
      <c r="K514" s="29"/>
      <c r="L514" s="29"/>
      <c r="M514" s="29"/>
      <c r="N514" s="29"/>
      <c r="O514" s="29"/>
      <c r="P514" s="29"/>
      <c r="S514" s="88">
        <f t="shared" si="208"/>
        <v>490</v>
      </c>
      <c r="T514" s="192">
        <f t="shared" si="195"/>
        <v>0</v>
      </c>
      <c r="U514" s="22" t="e">
        <f t="shared" ca="1" si="196"/>
        <v>#DIV/0!</v>
      </c>
      <c r="V514" s="22" t="e">
        <f t="shared" ca="1" si="197"/>
        <v>#DIV/0!</v>
      </c>
      <c r="W514" s="22" t="e">
        <f t="shared" ca="1" si="198"/>
        <v>#DIV/0!</v>
      </c>
      <c r="X514" s="22" t="e">
        <f t="shared" ca="1" si="199"/>
        <v>#DIV/0!</v>
      </c>
      <c r="Y514" s="22" t="e">
        <f t="shared" ca="1" si="200"/>
        <v>#DIV/0!</v>
      </c>
      <c r="Z514" s="22" t="e">
        <f t="shared" ca="1" si="201"/>
        <v>#DIV/0!</v>
      </c>
      <c r="AA514" s="22" t="e">
        <f t="shared" ca="1" si="202"/>
        <v>#DIV/0!</v>
      </c>
      <c r="AB514" s="22" t="e">
        <f t="shared" ca="1" si="203"/>
        <v>#DIV/0!</v>
      </c>
      <c r="AC514" s="22" t="e">
        <f t="shared" ca="1" si="204"/>
        <v>#DIV/0!</v>
      </c>
      <c r="AD514" s="22" t="e">
        <f t="shared" ca="1" si="205"/>
        <v>#DIV/0!</v>
      </c>
      <c r="AE514" s="88">
        <f t="shared" si="209"/>
        <v>490</v>
      </c>
      <c r="AF514" s="192">
        <f t="shared" si="206"/>
        <v>0</v>
      </c>
      <c r="AG514" s="22" t="e">
        <f t="shared" si="210"/>
        <v>#DIV/0!</v>
      </c>
      <c r="AH514" s="22" t="e">
        <f t="shared" si="211"/>
        <v>#DIV/0!</v>
      </c>
      <c r="AI514" s="22" t="e">
        <f t="shared" si="212"/>
        <v>#DIV/0!</v>
      </c>
      <c r="AJ514" s="22" t="e">
        <f t="shared" si="213"/>
        <v>#DIV/0!</v>
      </c>
      <c r="AK514" s="22" t="e">
        <f t="shared" si="214"/>
        <v>#DIV/0!</v>
      </c>
      <c r="AL514" s="22" t="e">
        <f t="shared" si="215"/>
        <v>#DIV/0!</v>
      </c>
      <c r="AM514" s="22" t="e">
        <f t="shared" si="216"/>
        <v>#DIV/0!</v>
      </c>
      <c r="AN514" s="22" t="e">
        <f t="shared" si="217"/>
        <v>#DIV/0!</v>
      </c>
      <c r="AO514" s="22" t="e">
        <f t="shared" si="218"/>
        <v>#DIV/0!</v>
      </c>
      <c r="AP514" s="22" t="e">
        <f t="shared" si="219"/>
        <v>#DIV/0!</v>
      </c>
    </row>
    <row r="515" spans="7:42" x14ac:dyDescent="0.25">
      <c r="G515" s="88">
        <f t="shared" si="207"/>
        <v>491</v>
      </c>
      <c r="H515" s="26"/>
      <c r="I515" s="29"/>
      <c r="J515" s="29"/>
      <c r="K515" s="29"/>
      <c r="L515" s="29"/>
      <c r="M515" s="29"/>
      <c r="N515" s="29"/>
      <c r="O515" s="29"/>
      <c r="P515" s="29"/>
      <c r="S515" s="88">
        <f t="shared" si="208"/>
        <v>491</v>
      </c>
      <c r="T515" s="192">
        <f t="shared" si="195"/>
        <v>0</v>
      </c>
      <c r="U515" s="22" t="e">
        <f t="shared" ca="1" si="196"/>
        <v>#DIV/0!</v>
      </c>
      <c r="V515" s="22" t="e">
        <f t="shared" ca="1" si="197"/>
        <v>#DIV/0!</v>
      </c>
      <c r="W515" s="22" t="e">
        <f t="shared" ca="1" si="198"/>
        <v>#DIV/0!</v>
      </c>
      <c r="X515" s="22" t="e">
        <f t="shared" ca="1" si="199"/>
        <v>#DIV/0!</v>
      </c>
      <c r="Y515" s="22" t="e">
        <f t="shared" ca="1" si="200"/>
        <v>#DIV/0!</v>
      </c>
      <c r="Z515" s="22" t="e">
        <f t="shared" ca="1" si="201"/>
        <v>#DIV/0!</v>
      </c>
      <c r="AA515" s="22" t="e">
        <f t="shared" ca="1" si="202"/>
        <v>#DIV/0!</v>
      </c>
      <c r="AB515" s="22" t="e">
        <f t="shared" ca="1" si="203"/>
        <v>#DIV/0!</v>
      </c>
      <c r="AC515" s="22" t="e">
        <f t="shared" ca="1" si="204"/>
        <v>#DIV/0!</v>
      </c>
      <c r="AD515" s="22" t="e">
        <f t="shared" ca="1" si="205"/>
        <v>#DIV/0!</v>
      </c>
      <c r="AE515" s="88">
        <f t="shared" si="209"/>
        <v>491</v>
      </c>
      <c r="AF515" s="192">
        <f t="shared" si="206"/>
        <v>0</v>
      </c>
      <c r="AG515" s="22" t="e">
        <f t="shared" si="210"/>
        <v>#DIV/0!</v>
      </c>
      <c r="AH515" s="22" t="e">
        <f t="shared" si="211"/>
        <v>#DIV/0!</v>
      </c>
      <c r="AI515" s="22" t="e">
        <f t="shared" si="212"/>
        <v>#DIV/0!</v>
      </c>
      <c r="AJ515" s="22" t="e">
        <f t="shared" si="213"/>
        <v>#DIV/0!</v>
      </c>
      <c r="AK515" s="22" t="e">
        <f t="shared" si="214"/>
        <v>#DIV/0!</v>
      </c>
      <c r="AL515" s="22" t="e">
        <f t="shared" si="215"/>
        <v>#DIV/0!</v>
      </c>
      <c r="AM515" s="22" t="e">
        <f t="shared" si="216"/>
        <v>#DIV/0!</v>
      </c>
      <c r="AN515" s="22" t="e">
        <f t="shared" si="217"/>
        <v>#DIV/0!</v>
      </c>
      <c r="AO515" s="22" t="e">
        <f t="shared" si="218"/>
        <v>#DIV/0!</v>
      </c>
      <c r="AP515" s="22" t="e">
        <f t="shared" si="219"/>
        <v>#DIV/0!</v>
      </c>
    </row>
    <row r="516" spans="7:42" x14ac:dyDescent="0.25">
      <c r="G516" s="88">
        <f t="shared" si="207"/>
        <v>492</v>
      </c>
      <c r="H516" s="26"/>
      <c r="I516" s="29"/>
      <c r="J516" s="29"/>
      <c r="K516" s="29"/>
      <c r="L516" s="29"/>
      <c r="M516" s="29"/>
      <c r="N516" s="29"/>
      <c r="O516" s="29"/>
      <c r="P516" s="29"/>
      <c r="S516" s="88">
        <f t="shared" si="208"/>
        <v>492</v>
      </c>
      <c r="T516" s="192">
        <f t="shared" si="195"/>
        <v>0</v>
      </c>
      <c r="U516" s="22" t="e">
        <f t="shared" ca="1" si="196"/>
        <v>#DIV/0!</v>
      </c>
      <c r="V516" s="22" t="e">
        <f t="shared" ca="1" si="197"/>
        <v>#DIV/0!</v>
      </c>
      <c r="W516" s="22" t="e">
        <f t="shared" ca="1" si="198"/>
        <v>#DIV/0!</v>
      </c>
      <c r="X516" s="22" t="e">
        <f t="shared" ca="1" si="199"/>
        <v>#DIV/0!</v>
      </c>
      <c r="Y516" s="22" t="e">
        <f t="shared" ca="1" si="200"/>
        <v>#DIV/0!</v>
      </c>
      <c r="Z516" s="22" t="e">
        <f t="shared" ca="1" si="201"/>
        <v>#DIV/0!</v>
      </c>
      <c r="AA516" s="22" t="e">
        <f t="shared" ca="1" si="202"/>
        <v>#DIV/0!</v>
      </c>
      <c r="AB516" s="22" t="e">
        <f t="shared" ca="1" si="203"/>
        <v>#DIV/0!</v>
      </c>
      <c r="AC516" s="22" t="e">
        <f t="shared" ca="1" si="204"/>
        <v>#DIV/0!</v>
      </c>
      <c r="AD516" s="22" t="e">
        <f t="shared" ca="1" si="205"/>
        <v>#DIV/0!</v>
      </c>
      <c r="AE516" s="88">
        <f t="shared" si="209"/>
        <v>492</v>
      </c>
      <c r="AF516" s="192">
        <f t="shared" si="206"/>
        <v>0</v>
      </c>
      <c r="AG516" s="22" t="e">
        <f t="shared" si="210"/>
        <v>#DIV/0!</v>
      </c>
      <c r="AH516" s="22" t="e">
        <f t="shared" si="211"/>
        <v>#DIV/0!</v>
      </c>
      <c r="AI516" s="22" t="e">
        <f t="shared" si="212"/>
        <v>#DIV/0!</v>
      </c>
      <c r="AJ516" s="22" t="e">
        <f t="shared" si="213"/>
        <v>#DIV/0!</v>
      </c>
      <c r="AK516" s="22" t="e">
        <f t="shared" si="214"/>
        <v>#DIV/0!</v>
      </c>
      <c r="AL516" s="22" t="e">
        <f t="shared" si="215"/>
        <v>#DIV/0!</v>
      </c>
      <c r="AM516" s="22" t="e">
        <f t="shared" si="216"/>
        <v>#DIV/0!</v>
      </c>
      <c r="AN516" s="22" t="e">
        <f t="shared" si="217"/>
        <v>#DIV/0!</v>
      </c>
      <c r="AO516" s="22" t="e">
        <f t="shared" si="218"/>
        <v>#DIV/0!</v>
      </c>
      <c r="AP516" s="22" t="e">
        <f t="shared" si="219"/>
        <v>#DIV/0!</v>
      </c>
    </row>
    <row r="517" spans="7:42" x14ac:dyDescent="0.25">
      <c r="G517" s="88">
        <f t="shared" si="207"/>
        <v>493</v>
      </c>
      <c r="H517" s="26"/>
      <c r="I517" s="29"/>
      <c r="J517" s="29"/>
      <c r="K517" s="29"/>
      <c r="L517" s="29"/>
      <c r="M517" s="29"/>
      <c r="N517" s="29"/>
      <c r="O517" s="29"/>
      <c r="P517" s="29"/>
      <c r="S517" s="88">
        <f t="shared" si="208"/>
        <v>493</v>
      </c>
      <c r="T517" s="192">
        <f t="shared" si="195"/>
        <v>0</v>
      </c>
      <c r="U517" s="22" t="e">
        <f t="shared" ca="1" si="196"/>
        <v>#DIV/0!</v>
      </c>
      <c r="V517" s="22" t="e">
        <f t="shared" ca="1" si="197"/>
        <v>#DIV/0!</v>
      </c>
      <c r="W517" s="22" t="e">
        <f t="shared" ca="1" si="198"/>
        <v>#DIV/0!</v>
      </c>
      <c r="X517" s="22" t="e">
        <f t="shared" ca="1" si="199"/>
        <v>#DIV/0!</v>
      </c>
      <c r="Y517" s="22" t="e">
        <f t="shared" ca="1" si="200"/>
        <v>#DIV/0!</v>
      </c>
      <c r="Z517" s="22" t="e">
        <f t="shared" ca="1" si="201"/>
        <v>#DIV/0!</v>
      </c>
      <c r="AA517" s="22" t="e">
        <f t="shared" ca="1" si="202"/>
        <v>#DIV/0!</v>
      </c>
      <c r="AB517" s="22" t="e">
        <f t="shared" ca="1" si="203"/>
        <v>#DIV/0!</v>
      </c>
      <c r="AC517" s="22" t="e">
        <f t="shared" ca="1" si="204"/>
        <v>#DIV/0!</v>
      </c>
      <c r="AD517" s="22" t="e">
        <f t="shared" ca="1" si="205"/>
        <v>#DIV/0!</v>
      </c>
      <c r="AE517" s="88">
        <f t="shared" si="209"/>
        <v>493</v>
      </c>
      <c r="AF517" s="192">
        <f t="shared" si="206"/>
        <v>0</v>
      </c>
      <c r="AG517" s="22" t="e">
        <f t="shared" si="210"/>
        <v>#DIV/0!</v>
      </c>
      <c r="AH517" s="22" t="e">
        <f t="shared" si="211"/>
        <v>#DIV/0!</v>
      </c>
      <c r="AI517" s="22" t="e">
        <f t="shared" si="212"/>
        <v>#DIV/0!</v>
      </c>
      <c r="AJ517" s="22" t="e">
        <f t="shared" si="213"/>
        <v>#DIV/0!</v>
      </c>
      <c r="AK517" s="22" t="e">
        <f t="shared" si="214"/>
        <v>#DIV/0!</v>
      </c>
      <c r="AL517" s="22" t="e">
        <f t="shared" si="215"/>
        <v>#DIV/0!</v>
      </c>
      <c r="AM517" s="22" t="e">
        <f t="shared" si="216"/>
        <v>#DIV/0!</v>
      </c>
      <c r="AN517" s="22" t="e">
        <f t="shared" si="217"/>
        <v>#DIV/0!</v>
      </c>
      <c r="AO517" s="22" t="e">
        <f t="shared" si="218"/>
        <v>#DIV/0!</v>
      </c>
      <c r="AP517" s="22" t="e">
        <f t="shared" si="219"/>
        <v>#DIV/0!</v>
      </c>
    </row>
    <row r="518" spans="7:42" x14ac:dyDescent="0.25">
      <c r="G518" s="88">
        <f t="shared" si="207"/>
        <v>494</v>
      </c>
      <c r="H518" s="26"/>
      <c r="I518" s="29"/>
      <c r="J518" s="29"/>
      <c r="K518" s="29"/>
      <c r="L518" s="29"/>
      <c r="M518" s="29"/>
      <c r="N518" s="29"/>
      <c r="O518" s="29"/>
      <c r="P518" s="29"/>
      <c r="S518" s="88">
        <f t="shared" si="208"/>
        <v>494</v>
      </c>
      <c r="T518" s="192">
        <f t="shared" si="195"/>
        <v>0</v>
      </c>
      <c r="U518" s="22" t="e">
        <f t="shared" ca="1" si="196"/>
        <v>#DIV/0!</v>
      </c>
      <c r="V518" s="22" t="e">
        <f t="shared" ca="1" si="197"/>
        <v>#DIV/0!</v>
      </c>
      <c r="W518" s="22" t="e">
        <f t="shared" ca="1" si="198"/>
        <v>#DIV/0!</v>
      </c>
      <c r="X518" s="22" t="e">
        <f t="shared" ca="1" si="199"/>
        <v>#DIV/0!</v>
      </c>
      <c r="Y518" s="22" t="e">
        <f t="shared" ca="1" si="200"/>
        <v>#DIV/0!</v>
      </c>
      <c r="Z518" s="22" t="e">
        <f t="shared" ca="1" si="201"/>
        <v>#DIV/0!</v>
      </c>
      <c r="AA518" s="22" t="e">
        <f t="shared" ca="1" si="202"/>
        <v>#DIV/0!</v>
      </c>
      <c r="AB518" s="22" t="e">
        <f t="shared" ca="1" si="203"/>
        <v>#DIV/0!</v>
      </c>
      <c r="AC518" s="22" t="e">
        <f t="shared" ca="1" si="204"/>
        <v>#DIV/0!</v>
      </c>
      <c r="AD518" s="22" t="e">
        <f t="shared" ca="1" si="205"/>
        <v>#DIV/0!</v>
      </c>
      <c r="AE518" s="88">
        <f t="shared" si="209"/>
        <v>494</v>
      </c>
      <c r="AF518" s="192">
        <f t="shared" si="206"/>
        <v>0</v>
      </c>
      <c r="AG518" s="22" t="e">
        <f t="shared" si="210"/>
        <v>#DIV/0!</v>
      </c>
      <c r="AH518" s="22" t="e">
        <f t="shared" si="211"/>
        <v>#DIV/0!</v>
      </c>
      <c r="AI518" s="22" t="e">
        <f t="shared" si="212"/>
        <v>#DIV/0!</v>
      </c>
      <c r="AJ518" s="22" t="e">
        <f t="shared" si="213"/>
        <v>#DIV/0!</v>
      </c>
      <c r="AK518" s="22" t="e">
        <f t="shared" si="214"/>
        <v>#DIV/0!</v>
      </c>
      <c r="AL518" s="22" t="e">
        <f t="shared" si="215"/>
        <v>#DIV/0!</v>
      </c>
      <c r="AM518" s="22" t="e">
        <f t="shared" si="216"/>
        <v>#DIV/0!</v>
      </c>
      <c r="AN518" s="22" t="e">
        <f t="shared" si="217"/>
        <v>#DIV/0!</v>
      </c>
      <c r="AO518" s="22" t="e">
        <f t="shared" si="218"/>
        <v>#DIV/0!</v>
      </c>
      <c r="AP518" s="22" t="e">
        <f t="shared" si="219"/>
        <v>#DIV/0!</v>
      </c>
    </row>
    <row r="519" spans="7:42" x14ac:dyDescent="0.25">
      <c r="G519" s="88">
        <f t="shared" si="207"/>
        <v>495</v>
      </c>
      <c r="H519" s="26"/>
      <c r="I519" s="29"/>
      <c r="J519" s="29"/>
      <c r="K519" s="29"/>
      <c r="L519" s="29"/>
      <c r="M519" s="29"/>
      <c r="N519" s="29"/>
      <c r="O519" s="29"/>
      <c r="P519" s="29"/>
      <c r="S519" s="88">
        <f t="shared" si="208"/>
        <v>495</v>
      </c>
      <c r="T519" s="192">
        <f t="shared" si="195"/>
        <v>0</v>
      </c>
      <c r="U519" s="22" t="e">
        <f t="shared" ca="1" si="196"/>
        <v>#DIV/0!</v>
      </c>
      <c r="V519" s="22" t="e">
        <f t="shared" ca="1" si="197"/>
        <v>#DIV/0!</v>
      </c>
      <c r="W519" s="22" t="e">
        <f t="shared" ca="1" si="198"/>
        <v>#DIV/0!</v>
      </c>
      <c r="X519" s="22" t="e">
        <f t="shared" ca="1" si="199"/>
        <v>#DIV/0!</v>
      </c>
      <c r="Y519" s="22" t="e">
        <f t="shared" ca="1" si="200"/>
        <v>#DIV/0!</v>
      </c>
      <c r="Z519" s="22" t="e">
        <f t="shared" ca="1" si="201"/>
        <v>#DIV/0!</v>
      </c>
      <c r="AA519" s="22" t="e">
        <f t="shared" ca="1" si="202"/>
        <v>#DIV/0!</v>
      </c>
      <c r="AB519" s="22" t="e">
        <f t="shared" ca="1" si="203"/>
        <v>#DIV/0!</v>
      </c>
      <c r="AC519" s="22" t="e">
        <f t="shared" ca="1" si="204"/>
        <v>#DIV/0!</v>
      </c>
      <c r="AD519" s="22" t="e">
        <f t="shared" ca="1" si="205"/>
        <v>#DIV/0!</v>
      </c>
      <c r="AE519" s="88">
        <f t="shared" si="209"/>
        <v>495</v>
      </c>
      <c r="AF519" s="192">
        <f t="shared" si="206"/>
        <v>0</v>
      </c>
      <c r="AG519" s="22" t="e">
        <f t="shared" si="210"/>
        <v>#DIV/0!</v>
      </c>
      <c r="AH519" s="22" t="e">
        <f t="shared" si="211"/>
        <v>#DIV/0!</v>
      </c>
      <c r="AI519" s="22" t="e">
        <f t="shared" si="212"/>
        <v>#DIV/0!</v>
      </c>
      <c r="AJ519" s="22" t="e">
        <f t="shared" si="213"/>
        <v>#DIV/0!</v>
      </c>
      <c r="AK519" s="22" t="e">
        <f t="shared" si="214"/>
        <v>#DIV/0!</v>
      </c>
      <c r="AL519" s="22" t="e">
        <f t="shared" si="215"/>
        <v>#DIV/0!</v>
      </c>
      <c r="AM519" s="22" t="e">
        <f t="shared" si="216"/>
        <v>#DIV/0!</v>
      </c>
      <c r="AN519" s="22" t="e">
        <f t="shared" si="217"/>
        <v>#DIV/0!</v>
      </c>
      <c r="AO519" s="22" t="e">
        <f t="shared" si="218"/>
        <v>#DIV/0!</v>
      </c>
      <c r="AP519" s="22" t="e">
        <f t="shared" si="219"/>
        <v>#DIV/0!</v>
      </c>
    </row>
    <row r="520" spans="7:42" x14ac:dyDescent="0.25">
      <c r="G520" s="88">
        <f t="shared" si="207"/>
        <v>496</v>
      </c>
      <c r="H520" s="26"/>
      <c r="I520" s="29"/>
      <c r="J520" s="29"/>
      <c r="K520" s="29"/>
      <c r="L520" s="29"/>
      <c r="M520" s="29"/>
      <c r="N520" s="29"/>
      <c r="O520" s="29"/>
      <c r="P520" s="29"/>
      <c r="S520" s="88">
        <f t="shared" si="208"/>
        <v>496</v>
      </c>
      <c r="T520" s="192">
        <f t="shared" si="195"/>
        <v>0</v>
      </c>
      <c r="U520" s="22" t="e">
        <f t="shared" ca="1" si="196"/>
        <v>#DIV/0!</v>
      </c>
      <c r="V520" s="22" t="e">
        <f t="shared" ca="1" si="197"/>
        <v>#DIV/0!</v>
      </c>
      <c r="W520" s="22" t="e">
        <f t="shared" ca="1" si="198"/>
        <v>#DIV/0!</v>
      </c>
      <c r="X520" s="22" t="e">
        <f t="shared" ca="1" si="199"/>
        <v>#DIV/0!</v>
      </c>
      <c r="Y520" s="22" t="e">
        <f t="shared" ca="1" si="200"/>
        <v>#DIV/0!</v>
      </c>
      <c r="Z520" s="22" t="e">
        <f t="shared" ca="1" si="201"/>
        <v>#DIV/0!</v>
      </c>
      <c r="AA520" s="22" t="e">
        <f t="shared" ca="1" si="202"/>
        <v>#DIV/0!</v>
      </c>
      <c r="AB520" s="22" t="e">
        <f t="shared" ca="1" si="203"/>
        <v>#DIV/0!</v>
      </c>
      <c r="AC520" s="22" t="e">
        <f t="shared" ca="1" si="204"/>
        <v>#DIV/0!</v>
      </c>
      <c r="AD520" s="22" t="e">
        <f t="shared" ca="1" si="205"/>
        <v>#DIV/0!</v>
      </c>
      <c r="AE520" s="88">
        <f t="shared" si="209"/>
        <v>496</v>
      </c>
      <c r="AF520" s="192">
        <f t="shared" si="206"/>
        <v>0</v>
      </c>
      <c r="AG520" s="22" t="e">
        <f t="shared" si="210"/>
        <v>#DIV/0!</v>
      </c>
      <c r="AH520" s="22" t="e">
        <f t="shared" si="211"/>
        <v>#DIV/0!</v>
      </c>
      <c r="AI520" s="22" t="e">
        <f t="shared" si="212"/>
        <v>#DIV/0!</v>
      </c>
      <c r="AJ520" s="22" t="e">
        <f t="shared" si="213"/>
        <v>#DIV/0!</v>
      </c>
      <c r="AK520" s="22" t="e">
        <f t="shared" si="214"/>
        <v>#DIV/0!</v>
      </c>
      <c r="AL520" s="22" t="e">
        <f t="shared" si="215"/>
        <v>#DIV/0!</v>
      </c>
      <c r="AM520" s="22" t="e">
        <f t="shared" si="216"/>
        <v>#DIV/0!</v>
      </c>
      <c r="AN520" s="22" t="e">
        <f t="shared" si="217"/>
        <v>#DIV/0!</v>
      </c>
      <c r="AO520" s="22" t="e">
        <f t="shared" si="218"/>
        <v>#DIV/0!</v>
      </c>
      <c r="AP520" s="22" t="e">
        <f t="shared" si="219"/>
        <v>#DIV/0!</v>
      </c>
    </row>
    <row r="521" spans="7:42" x14ac:dyDescent="0.25">
      <c r="G521" s="88">
        <f t="shared" si="207"/>
        <v>497</v>
      </c>
      <c r="H521" s="26"/>
      <c r="I521" s="29"/>
      <c r="J521" s="29"/>
      <c r="K521" s="29"/>
      <c r="L521" s="29"/>
      <c r="M521" s="29"/>
      <c r="N521" s="29"/>
      <c r="O521" s="29"/>
      <c r="P521" s="29"/>
      <c r="S521" s="88">
        <f t="shared" si="208"/>
        <v>497</v>
      </c>
      <c r="T521" s="192">
        <f t="shared" si="195"/>
        <v>0</v>
      </c>
      <c r="U521" s="22" t="e">
        <f t="shared" ca="1" si="196"/>
        <v>#DIV/0!</v>
      </c>
      <c r="V521" s="22" t="e">
        <f t="shared" ca="1" si="197"/>
        <v>#DIV/0!</v>
      </c>
      <c r="W521" s="22" t="e">
        <f t="shared" ca="1" si="198"/>
        <v>#DIV/0!</v>
      </c>
      <c r="X521" s="22" t="e">
        <f t="shared" ca="1" si="199"/>
        <v>#DIV/0!</v>
      </c>
      <c r="Y521" s="22" t="e">
        <f t="shared" ca="1" si="200"/>
        <v>#DIV/0!</v>
      </c>
      <c r="Z521" s="22" t="e">
        <f t="shared" ca="1" si="201"/>
        <v>#DIV/0!</v>
      </c>
      <c r="AA521" s="22" t="e">
        <f t="shared" ca="1" si="202"/>
        <v>#DIV/0!</v>
      </c>
      <c r="AB521" s="22" t="e">
        <f t="shared" ca="1" si="203"/>
        <v>#DIV/0!</v>
      </c>
      <c r="AC521" s="22" t="e">
        <f t="shared" ca="1" si="204"/>
        <v>#DIV/0!</v>
      </c>
      <c r="AD521" s="22" t="e">
        <f t="shared" ca="1" si="205"/>
        <v>#DIV/0!</v>
      </c>
      <c r="AE521" s="88">
        <f t="shared" si="209"/>
        <v>497</v>
      </c>
      <c r="AF521" s="192">
        <f t="shared" si="206"/>
        <v>0</v>
      </c>
      <c r="AG521" s="22" t="e">
        <f t="shared" si="210"/>
        <v>#DIV/0!</v>
      </c>
      <c r="AH521" s="22" t="e">
        <f t="shared" si="211"/>
        <v>#DIV/0!</v>
      </c>
      <c r="AI521" s="22" t="e">
        <f t="shared" si="212"/>
        <v>#DIV/0!</v>
      </c>
      <c r="AJ521" s="22" t="e">
        <f t="shared" si="213"/>
        <v>#DIV/0!</v>
      </c>
      <c r="AK521" s="22" t="e">
        <f t="shared" si="214"/>
        <v>#DIV/0!</v>
      </c>
      <c r="AL521" s="22" t="e">
        <f t="shared" si="215"/>
        <v>#DIV/0!</v>
      </c>
      <c r="AM521" s="22" t="e">
        <f t="shared" si="216"/>
        <v>#DIV/0!</v>
      </c>
      <c r="AN521" s="22" t="e">
        <f t="shared" si="217"/>
        <v>#DIV/0!</v>
      </c>
      <c r="AO521" s="22" t="e">
        <f t="shared" si="218"/>
        <v>#DIV/0!</v>
      </c>
      <c r="AP521" s="22" t="e">
        <f t="shared" si="219"/>
        <v>#DIV/0!</v>
      </c>
    </row>
    <row r="522" spans="7:42" x14ac:dyDescent="0.25">
      <c r="G522" s="88">
        <f t="shared" si="207"/>
        <v>498</v>
      </c>
      <c r="H522" s="26"/>
      <c r="I522" s="29"/>
      <c r="J522" s="29"/>
      <c r="K522" s="29"/>
      <c r="L522" s="29"/>
      <c r="M522" s="29"/>
      <c r="N522" s="29"/>
      <c r="O522" s="29"/>
      <c r="P522" s="29"/>
      <c r="S522" s="88">
        <f t="shared" si="208"/>
        <v>498</v>
      </c>
      <c r="T522" s="192">
        <f t="shared" si="195"/>
        <v>0</v>
      </c>
      <c r="U522" s="22" t="e">
        <f t="shared" ca="1" si="196"/>
        <v>#DIV/0!</v>
      </c>
      <c r="V522" s="22" t="e">
        <f t="shared" ca="1" si="197"/>
        <v>#DIV/0!</v>
      </c>
      <c r="W522" s="22" t="e">
        <f t="shared" ca="1" si="198"/>
        <v>#DIV/0!</v>
      </c>
      <c r="X522" s="22" t="e">
        <f t="shared" ca="1" si="199"/>
        <v>#DIV/0!</v>
      </c>
      <c r="Y522" s="22" t="e">
        <f t="shared" ca="1" si="200"/>
        <v>#DIV/0!</v>
      </c>
      <c r="Z522" s="22" t="e">
        <f t="shared" ca="1" si="201"/>
        <v>#DIV/0!</v>
      </c>
      <c r="AA522" s="22" t="e">
        <f t="shared" ca="1" si="202"/>
        <v>#DIV/0!</v>
      </c>
      <c r="AB522" s="22" t="e">
        <f t="shared" ca="1" si="203"/>
        <v>#DIV/0!</v>
      </c>
      <c r="AC522" s="22" t="e">
        <f t="shared" ca="1" si="204"/>
        <v>#DIV/0!</v>
      </c>
      <c r="AD522" s="22" t="e">
        <f t="shared" ca="1" si="205"/>
        <v>#DIV/0!</v>
      </c>
      <c r="AE522" s="88">
        <f t="shared" si="209"/>
        <v>498</v>
      </c>
      <c r="AF522" s="192">
        <f t="shared" si="206"/>
        <v>0</v>
      </c>
      <c r="AG522" s="22" t="e">
        <f t="shared" si="210"/>
        <v>#DIV/0!</v>
      </c>
      <c r="AH522" s="22" t="e">
        <f t="shared" si="211"/>
        <v>#DIV/0!</v>
      </c>
      <c r="AI522" s="22" t="e">
        <f t="shared" si="212"/>
        <v>#DIV/0!</v>
      </c>
      <c r="AJ522" s="22" t="e">
        <f t="shared" si="213"/>
        <v>#DIV/0!</v>
      </c>
      <c r="AK522" s="22" t="e">
        <f t="shared" si="214"/>
        <v>#DIV/0!</v>
      </c>
      <c r="AL522" s="22" t="e">
        <f t="shared" si="215"/>
        <v>#DIV/0!</v>
      </c>
      <c r="AM522" s="22" t="e">
        <f t="shared" si="216"/>
        <v>#DIV/0!</v>
      </c>
      <c r="AN522" s="22" t="e">
        <f t="shared" si="217"/>
        <v>#DIV/0!</v>
      </c>
      <c r="AO522" s="22" t="e">
        <f t="shared" si="218"/>
        <v>#DIV/0!</v>
      </c>
      <c r="AP522" s="22" t="e">
        <f t="shared" si="219"/>
        <v>#DIV/0!</v>
      </c>
    </row>
    <row r="523" spans="7:42" x14ac:dyDescent="0.25">
      <c r="G523" s="88">
        <f t="shared" si="207"/>
        <v>499</v>
      </c>
      <c r="H523" s="26"/>
      <c r="I523" s="29"/>
      <c r="J523" s="29"/>
      <c r="K523" s="29"/>
      <c r="L523" s="29"/>
      <c r="M523" s="29"/>
      <c r="N523" s="29"/>
      <c r="O523" s="29"/>
      <c r="P523" s="29"/>
      <c r="S523" s="88">
        <f t="shared" si="208"/>
        <v>499</v>
      </c>
      <c r="T523" s="192">
        <f t="shared" si="195"/>
        <v>0</v>
      </c>
      <c r="U523" s="22" t="e">
        <f t="shared" ca="1" si="196"/>
        <v>#DIV/0!</v>
      </c>
      <c r="V523" s="22" t="e">
        <f t="shared" ca="1" si="197"/>
        <v>#DIV/0!</v>
      </c>
      <c r="W523" s="22" t="e">
        <f t="shared" ca="1" si="198"/>
        <v>#DIV/0!</v>
      </c>
      <c r="X523" s="22" t="e">
        <f t="shared" ca="1" si="199"/>
        <v>#DIV/0!</v>
      </c>
      <c r="Y523" s="22" t="e">
        <f t="shared" ca="1" si="200"/>
        <v>#DIV/0!</v>
      </c>
      <c r="Z523" s="22" t="e">
        <f t="shared" ca="1" si="201"/>
        <v>#DIV/0!</v>
      </c>
      <c r="AA523" s="22" t="e">
        <f t="shared" ca="1" si="202"/>
        <v>#DIV/0!</v>
      </c>
      <c r="AB523" s="22" t="e">
        <f t="shared" ca="1" si="203"/>
        <v>#DIV/0!</v>
      </c>
      <c r="AC523" s="22" t="e">
        <f t="shared" ca="1" si="204"/>
        <v>#DIV/0!</v>
      </c>
      <c r="AD523" s="22" t="e">
        <f t="shared" ca="1" si="205"/>
        <v>#DIV/0!</v>
      </c>
      <c r="AE523" s="88">
        <f t="shared" si="209"/>
        <v>499</v>
      </c>
      <c r="AF523" s="192">
        <f t="shared" si="206"/>
        <v>0</v>
      </c>
      <c r="AG523" s="22" t="e">
        <f t="shared" si="210"/>
        <v>#DIV/0!</v>
      </c>
      <c r="AH523" s="22" t="e">
        <f t="shared" si="211"/>
        <v>#DIV/0!</v>
      </c>
      <c r="AI523" s="22" t="e">
        <f t="shared" si="212"/>
        <v>#DIV/0!</v>
      </c>
      <c r="AJ523" s="22" t="e">
        <f t="shared" si="213"/>
        <v>#DIV/0!</v>
      </c>
      <c r="AK523" s="22" t="e">
        <f t="shared" si="214"/>
        <v>#DIV/0!</v>
      </c>
      <c r="AL523" s="22" t="e">
        <f t="shared" si="215"/>
        <v>#DIV/0!</v>
      </c>
      <c r="AM523" s="22" t="e">
        <f t="shared" si="216"/>
        <v>#DIV/0!</v>
      </c>
      <c r="AN523" s="22" t="e">
        <f t="shared" si="217"/>
        <v>#DIV/0!</v>
      </c>
      <c r="AO523" s="22" t="e">
        <f t="shared" si="218"/>
        <v>#DIV/0!</v>
      </c>
      <c r="AP523" s="22" t="e">
        <f t="shared" si="219"/>
        <v>#DIV/0!</v>
      </c>
    </row>
    <row r="524" spans="7:42" x14ac:dyDescent="0.25">
      <c r="G524" s="88">
        <f t="shared" si="207"/>
        <v>500</v>
      </c>
      <c r="H524" s="26"/>
      <c r="I524" s="29"/>
      <c r="J524" s="29"/>
      <c r="K524" s="29"/>
      <c r="L524" s="29"/>
      <c r="M524" s="29"/>
      <c r="N524" s="29"/>
      <c r="O524" s="29"/>
      <c r="P524" s="29"/>
      <c r="S524" s="88">
        <f t="shared" si="208"/>
        <v>500</v>
      </c>
      <c r="T524" s="192">
        <f t="shared" si="195"/>
        <v>0</v>
      </c>
      <c r="U524" s="22" t="e">
        <f t="shared" ca="1" si="196"/>
        <v>#DIV/0!</v>
      </c>
      <c r="V524" s="22" t="e">
        <f t="shared" ca="1" si="197"/>
        <v>#DIV/0!</v>
      </c>
      <c r="W524" s="22" t="e">
        <f t="shared" ca="1" si="198"/>
        <v>#DIV/0!</v>
      </c>
      <c r="X524" s="22" t="e">
        <f t="shared" ca="1" si="199"/>
        <v>#DIV/0!</v>
      </c>
      <c r="Y524" s="22" t="e">
        <f t="shared" ca="1" si="200"/>
        <v>#DIV/0!</v>
      </c>
      <c r="Z524" s="22" t="e">
        <f t="shared" ca="1" si="201"/>
        <v>#DIV/0!</v>
      </c>
      <c r="AA524" s="22" t="e">
        <f t="shared" ca="1" si="202"/>
        <v>#DIV/0!</v>
      </c>
      <c r="AB524" s="22" t="e">
        <f t="shared" ca="1" si="203"/>
        <v>#DIV/0!</v>
      </c>
      <c r="AC524" s="22" t="e">
        <f t="shared" ca="1" si="204"/>
        <v>#DIV/0!</v>
      </c>
      <c r="AD524" s="22" t="e">
        <f t="shared" ca="1" si="205"/>
        <v>#DIV/0!</v>
      </c>
      <c r="AE524" s="88">
        <f t="shared" si="209"/>
        <v>500</v>
      </c>
      <c r="AF524" s="192">
        <f t="shared" si="206"/>
        <v>0</v>
      </c>
      <c r="AG524" s="22" t="e">
        <f t="shared" si="210"/>
        <v>#DIV/0!</v>
      </c>
      <c r="AH524" s="22" t="e">
        <f t="shared" si="211"/>
        <v>#DIV/0!</v>
      </c>
      <c r="AI524" s="22" t="e">
        <f t="shared" si="212"/>
        <v>#DIV/0!</v>
      </c>
      <c r="AJ524" s="22" t="e">
        <f t="shared" si="213"/>
        <v>#DIV/0!</v>
      </c>
      <c r="AK524" s="22" t="e">
        <f t="shared" si="214"/>
        <v>#DIV/0!</v>
      </c>
      <c r="AL524" s="22" t="e">
        <f t="shared" si="215"/>
        <v>#DIV/0!</v>
      </c>
      <c r="AM524" s="22" t="e">
        <f t="shared" si="216"/>
        <v>#DIV/0!</v>
      </c>
      <c r="AN524" s="22" t="e">
        <f t="shared" si="217"/>
        <v>#DIV/0!</v>
      </c>
      <c r="AO524" s="22" t="e">
        <f t="shared" si="218"/>
        <v>#DIV/0!</v>
      </c>
      <c r="AP524" s="22" t="e">
        <f t="shared" si="219"/>
        <v>#DIV/0!</v>
      </c>
    </row>
    <row r="525" spans="7:42" x14ac:dyDescent="0.25">
      <c r="G525" s="88">
        <f t="shared" si="207"/>
        <v>501</v>
      </c>
      <c r="H525" s="26"/>
      <c r="I525" s="29"/>
      <c r="J525" s="29"/>
      <c r="K525" s="29"/>
      <c r="L525" s="29"/>
      <c r="M525" s="29"/>
      <c r="N525" s="29"/>
      <c r="O525" s="29"/>
      <c r="P525" s="29"/>
      <c r="S525" s="88">
        <f t="shared" si="208"/>
        <v>501</v>
      </c>
      <c r="T525" s="192">
        <f t="shared" si="195"/>
        <v>0</v>
      </c>
      <c r="U525" s="22" t="e">
        <f t="shared" ca="1" si="196"/>
        <v>#DIV/0!</v>
      </c>
      <c r="V525" s="22" t="e">
        <f t="shared" ca="1" si="197"/>
        <v>#DIV/0!</v>
      </c>
      <c r="W525" s="22" t="e">
        <f t="shared" ca="1" si="198"/>
        <v>#DIV/0!</v>
      </c>
      <c r="X525" s="22" t="e">
        <f t="shared" ca="1" si="199"/>
        <v>#DIV/0!</v>
      </c>
      <c r="Y525" s="22" t="e">
        <f t="shared" ca="1" si="200"/>
        <v>#DIV/0!</v>
      </c>
      <c r="Z525" s="22" t="e">
        <f t="shared" ca="1" si="201"/>
        <v>#DIV/0!</v>
      </c>
      <c r="AA525" s="22" t="e">
        <f t="shared" ca="1" si="202"/>
        <v>#DIV/0!</v>
      </c>
      <c r="AB525" s="22" t="e">
        <f t="shared" ca="1" si="203"/>
        <v>#DIV/0!</v>
      </c>
      <c r="AC525" s="22" t="e">
        <f t="shared" ca="1" si="204"/>
        <v>#DIV/0!</v>
      </c>
      <c r="AD525" s="22" t="e">
        <f t="shared" ca="1" si="205"/>
        <v>#DIV/0!</v>
      </c>
      <c r="AE525" s="88">
        <f t="shared" si="209"/>
        <v>501</v>
      </c>
      <c r="AF525" s="192">
        <f t="shared" si="206"/>
        <v>0</v>
      </c>
      <c r="AG525" s="22" t="e">
        <f t="shared" si="210"/>
        <v>#DIV/0!</v>
      </c>
      <c r="AH525" s="22" t="e">
        <f t="shared" si="211"/>
        <v>#DIV/0!</v>
      </c>
      <c r="AI525" s="22" t="e">
        <f t="shared" si="212"/>
        <v>#DIV/0!</v>
      </c>
      <c r="AJ525" s="22" t="e">
        <f t="shared" si="213"/>
        <v>#DIV/0!</v>
      </c>
      <c r="AK525" s="22" t="e">
        <f t="shared" si="214"/>
        <v>#DIV/0!</v>
      </c>
      <c r="AL525" s="22" t="e">
        <f t="shared" si="215"/>
        <v>#DIV/0!</v>
      </c>
      <c r="AM525" s="22" t="e">
        <f t="shared" si="216"/>
        <v>#DIV/0!</v>
      </c>
      <c r="AN525" s="22" t="e">
        <f t="shared" si="217"/>
        <v>#DIV/0!</v>
      </c>
      <c r="AO525" s="22" t="e">
        <f t="shared" si="218"/>
        <v>#DIV/0!</v>
      </c>
      <c r="AP525" s="22" t="e">
        <f t="shared" si="219"/>
        <v>#DIV/0!</v>
      </c>
    </row>
    <row r="526" spans="7:42" x14ac:dyDescent="0.25">
      <c r="G526" s="88">
        <f t="shared" si="207"/>
        <v>502</v>
      </c>
      <c r="H526" s="26"/>
      <c r="I526" s="29"/>
      <c r="J526" s="29"/>
      <c r="K526" s="29"/>
      <c r="L526" s="29"/>
      <c r="M526" s="29"/>
      <c r="N526" s="29"/>
      <c r="O526" s="29"/>
      <c r="P526" s="29"/>
      <c r="S526" s="88">
        <f t="shared" si="208"/>
        <v>502</v>
      </c>
      <c r="T526" s="192">
        <f t="shared" si="195"/>
        <v>0</v>
      </c>
      <c r="U526" s="22" t="e">
        <f t="shared" ca="1" si="196"/>
        <v>#DIV/0!</v>
      </c>
      <c r="V526" s="22" t="e">
        <f t="shared" ca="1" si="197"/>
        <v>#DIV/0!</v>
      </c>
      <c r="W526" s="22" t="e">
        <f t="shared" ca="1" si="198"/>
        <v>#DIV/0!</v>
      </c>
      <c r="X526" s="22" t="e">
        <f t="shared" ca="1" si="199"/>
        <v>#DIV/0!</v>
      </c>
      <c r="Y526" s="22" t="e">
        <f t="shared" ca="1" si="200"/>
        <v>#DIV/0!</v>
      </c>
      <c r="Z526" s="22" t="e">
        <f t="shared" ca="1" si="201"/>
        <v>#DIV/0!</v>
      </c>
      <c r="AA526" s="22" t="e">
        <f t="shared" ca="1" si="202"/>
        <v>#DIV/0!</v>
      </c>
      <c r="AB526" s="22" t="e">
        <f t="shared" ca="1" si="203"/>
        <v>#DIV/0!</v>
      </c>
      <c r="AC526" s="22" t="e">
        <f t="shared" ca="1" si="204"/>
        <v>#DIV/0!</v>
      </c>
      <c r="AD526" s="22" t="e">
        <f t="shared" ca="1" si="205"/>
        <v>#DIV/0!</v>
      </c>
      <c r="AE526" s="88">
        <f t="shared" si="209"/>
        <v>502</v>
      </c>
      <c r="AF526" s="192">
        <f t="shared" si="206"/>
        <v>0</v>
      </c>
      <c r="AG526" s="22" t="e">
        <f t="shared" si="210"/>
        <v>#DIV/0!</v>
      </c>
      <c r="AH526" s="22" t="e">
        <f t="shared" si="211"/>
        <v>#DIV/0!</v>
      </c>
      <c r="AI526" s="22" t="e">
        <f t="shared" si="212"/>
        <v>#DIV/0!</v>
      </c>
      <c r="AJ526" s="22" t="e">
        <f t="shared" si="213"/>
        <v>#DIV/0!</v>
      </c>
      <c r="AK526" s="22" t="e">
        <f t="shared" si="214"/>
        <v>#DIV/0!</v>
      </c>
      <c r="AL526" s="22" t="e">
        <f t="shared" si="215"/>
        <v>#DIV/0!</v>
      </c>
      <c r="AM526" s="22" t="e">
        <f t="shared" si="216"/>
        <v>#DIV/0!</v>
      </c>
      <c r="AN526" s="22" t="e">
        <f t="shared" si="217"/>
        <v>#DIV/0!</v>
      </c>
      <c r="AO526" s="22" t="e">
        <f t="shared" si="218"/>
        <v>#DIV/0!</v>
      </c>
      <c r="AP526" s="22" t="e">
        <f t="shared" si="219"/>
        <v>#DIV/0!</v>
      </c>
    </row>
    <row r="527" spans="7:42" x14ac:dyDescent="0.25">
      <c r="G527" s="88">
        <f t="shared" si="207"/>
        <v>503</v>
      </c>
      <c r="H527" s="26"/>
      <c r="I527" s="29"/>
      <c r="J527" s="29"/>
      <c r="K527" s="29"/>
      <c r="L527" s="29"/>
      <c r="M527" s="29"/>
      <c r="N527" s="29"/>
      <c r="O527" s="29"/>
      <c r="P527" s="29"/>
      <c r="S527" s="88">
        <f t="shared" si="208"/>
        <v>503</v>
      </c>
      <c r="T527" s="192">
        <f t="shared" si="195"/>
        <v>0</v>
      </c>
      <c r="U527" s="22" t="e">
        <f t="shared" ca="1" si="196"/>
        <v>#DIV/0!</v>
      </c>
      <c r="V527" s="22" t="e">
        <f t="shared" ca="1" si="197"/>
        <v>#DIV/0!</v>
      </c>
      <c r="W527" s="22" t="e">
        <f t="shared" ca="1" si="198"/>
        <v>#DIV/0!</v>
      </c>
      <c r="X527" s="22" t="e">
        <f t="shared" ca="1" si="199"/>
        <v>#DIV/0!</v>
      </c>
      <c r="Y527" s="22" t="e">
        <f t="shared" ca="1" si="200"/>
        <v>#DIV/0!</v>
      </c>
      <c r="Z527" s="22" t="e">
        <f t="shared" ca="1" si="201"/>
        <v>#DIV/0!</v>
      </c>
      <c r="AA527" s="22" t="e">
        <f t="shared" ca="1" si="202"/>
        <v>#DIV/0!</v>
      </c>
      <c r="AB527" s="22" t="e">
        <f t="shared" ca="1" si="203"/>
        <v>#DIV/0!</v>
      </c>
      <c r="AC527" s="22" t="e">
        <f t="shared" ca="1" si="204"/>
        <v>#DIV/0!</v>
      </c>
      <c r="AD527" s="22" t="e">
        <f t="shared" ca="1" si="205"/>
        <v>#DIV/0!</v>
      </c>
      <c r="AE527" s="88">
        <f t="shared" si="209"/>
        <v>503</v>
      </c>
      <c r="AF527" s="192">
        <f t="shared" si="206"/>
        <v>0</v>
      </c>
      <c r="AG527" s="22" t="e">
        <f t="shared" si="210"/>
        <v>#DIV/0!</v>
      </c>
      <c r="AH527" s="22" t="e">
        <f t="shared" si="211"/>
        <v>#DIV/0!</v>
      </c>
      <c r="AI527" s="22" t="e">
        <f t="shared" si="212"/>
        <v>#DIV/0!</v>
      </c>
      <c r="AJ527" s="22" t="e">
        <f t="shared" si="213"/>
        <v>#DIV/0!</v>
      </c>
      <c r="AK527" s="22" t="e">
        <f t="shared" si="214"/>
        <v>#DIV/0!</v>
      </c>
      <c r="AL527" s="22" t="e">
        <f t="shared" si="215"/>
        <v>#DIV/0!</v>
      </c>
      <c r="AM527" s="22" t="e">
        <f t="shared" si="216"/>
        <v>#DIV/0!</v>
      </c>
      <c r="AN527" s="22" t="e">
        <f t="shared" si="217"/>
        <v>#DIV/0!</v>
      </c>
      <c r="AO527" s="22" t="e">
        <f t="shared" si="218"/>
        <v>#DIV/0!</v>
      </c>
      <c r="AP527" s="22" t="e">
        <f t="shared" si="219"/>
        <v>#DIV/0!</v>
      </c>
    </row>
    <row r="528" spans="7:42" x14ac:dyDescent="0.25">
      <c r="G528" s="88">
        <f t="shared" si="207"/>
        <v>504</v>
      </c>
      <c r="H528" s="26"/>
      <c r="I528" s="29"/>
      <c r="J528" s="29"/>
      <c r="K528" s="29"/>
      <c r="L528" s="29"/>
      <c r="M528" s="29"/>
      <c r="N528" s="29"/>
      <c r="O528" s="29"/>
      <c r="P528" s="29"/>
      <c r="S528" s="88">
        <f t="shared" si="208"/>
        <v>504</v>
      </c>
      <c r="T528" s="192">
        <f t="shared" si="195"/>
        <v>0</v>
      </c>
      <c r="U528" s="22" t="e">
        <f t="shared" ca="1" si="196"/>
        <v>#DIV/0!</v>
      </c>
      <c r="V528" s="22" t="e">
        <f t="shared" ca="1" si="197"/>
        <v>#DIV/0!</v>
      </c>
      <c r="W528" s="22" t="e">
        <f t="shared" ca="1" si="198"/>
        <v>#DIV/0!</v>
      </c>
      <c r="X528" s="22" t="e">
        <f t="shared" ca="1" si="199"/>
        <v>#DIV/0!</v>
      </c>
      <c r="Y528" s="22" t="e">
        <f t="shared" ca="1" si="200"/>
        <v>#DIV/0!</v>
      </c>
      <c r="Z528" s="22" t="e">
        <f t="shared" ca="1" si="201"/>
        <v>#DIV/0!</v>
      </c>
      <c r="AA528" s="22" t="e">
        <f t="shared" ca="1" si="202"/>
        <v>#DIV/0!</v>
      </c>
      <c r="AB528" s="22" t="e">
        <f t="shared" ca="1" si="203"/>
        <v>#DIV/0!</v>
      </c>
      <c r="AC528" s="22" t="e">
        <f t="shared" ca="1" si="204"/>
        <v>#DIV/0!</v>
      </c>
      <c r="AD528" s="22" t="e">
        <f t="shared" ca="1" si="205"/>
        <v>#DIV/0!</v>
      </c>
      <c r="AE528" s="88">
        <f t="shared" si="209"/>
        <v>504</v>
      </c>
      <c r="AF528" s="192">
        <f t="shared" si="206"/>
        <v>0</v>
      </c>
      <c r="AG528" s="22" t="e">
        <f t="shared" si="210"/>
        <v>#DIV/0!</v>
      </c>
      <c r="AH528" s="22" t="e">
        <f t="shared" si="211"/>
        <v>#DIV/0!</v>
      </c>
      <c r="AI528" s="22" t="e">
        <f t="shared" si="212"/>
        <v>#DIV/0!</v>
      </c>
      <c r="AJ528" s="22" t="e">
        <f t="shared" si="213"/>
        <v>#DIV/0!</v>
      </c>
      <c r="AK528" s="22" t="e">
        <f t="shared" si="214"/>
        <v>#DIV/0!</v>
      </c>
      <c r="AL528" s="22" t="e">
        <f t="shared" si="215"/>
        <v>#DIV/0!</v>
      </c>
      <c r="AM528" s="22" t="e">
        <f t="shared" si="216"/>
        <v>#DIV/0!</v>
      </c>
      <c r="AN528" s="22" t="e">
        <f t="shared" si="217"/>
        <v>#DIV/0!</v>
      </c>
      <c r="AO528" s="22" t="e">
        <f t="shared" si="218"/>
        <v>#DIV/0!</v>
      </c>
      <c r="AP528" s="22" t="e">
        <f t="shared" si="219"/>
        <v>#DIV/0!</v>
      </c>
    </row>
    <row r="529" spans="7:42" x14ac:dyDescent="0.25">
      <c r="G529" s="88">
        <f t="shared" si="207"/>
        <v>505</v>
      </c>
      <c r="H529" s="26"/>
      <c r="I529" s="29"/>
      <c r="J529" s="29"/>
      <c r="K529" s="29"/>
      <c r="L529" s="29"/>
      <c r="M529" s="29"/>
      <c r="N529" s="29"/>
      <c r="O529" s="29"/>
      <c r="P529" s="29"/>
      <c r="S529" s="88">
        <f t="shared" si="208"/>
        <v>505</v>
      </c>
      <c r="T529" s="192">
        <f t="shared" si="195"/>
        <v>0</v>
      </c>
      <c r="U529" s="22" t="e">
        <f t="shared" ca="1" si="196"/>
        <v>#DIV/0!</v>
      </c>
      <c r="V529" s="22" t="e">
        <f t="shared" ca="1" si="197"/>
        <v>#DIV/0!</v>
      </c>
      <c r="W529" s="22" t="e">
        <f t="shared" ca="1" si="198"/>
        <v>#DIV/0!</v>
      </c>
      <c r="X529" s="22" t="e">
        <f t="shared" ca="1" si="199"/>
        <v>#DIV/0!</v>
      </c>
      <c r="Y529" s="22" t="e">
        <f t="shared" ca="1" si="200"/>
        <v>#DIV/0!</v>
      </c>
      <c r="Z529" s="22" t="e">
        <f t="shared" ca="1" si="201"/>
        <v>#DIV/0!</v>
      </c>
      <c r="AA529" s="22" t="e">
        <f t="shared" ca="1" si="202"/>
        <v>#DIV/0!</v>
      </c>
      <c r="AB529" s="22" t="e">
        <f t="shared" ca="1" si="203"/>
        <v>#DIV/0!</v>
      </c>
      <c r="AC529" s="22" t="e">
        <f t="shared" ca="1" si="204"/>
        <v>#DIV/0!</v>
      </c>
      <c r="AD529" s="22" t="e">
        <f t="shared" ca="1" si="205"/>
        <v>#DIV/0!</v>
      </c>
      <c r="AE529" s="88">
        <f t="shared" si="209"/>
        <v>505</v>
      </c>
      <c r="AF529" s="192">
        <f t="shared" si="206"/>
        <v>0</v>
      </c>
      <c r="AG529" s="22" t="e">
        <f t="shared" si="210"/>
        <v>#DIV/0!</v>
      </c>
      <c r="AH529" s="22" t="e">
        <f t="shared" si="211"/>
        <v>#DIV/0!</v>
      </c>
      <c r="AI529" s="22" t="e">
        <f t="shared" si="212"/>
        <v>#DIV/0!</v>
      </c>
      <c r="AJ529" s="22" t="e">
        <f t="shared" si="213"/>
        <v>#DIV/0!</v>
      </c>
      <c r="AK529" s="22" t="e">
        <f t="shared" si="214"/>
        <v>#DIV/0!</v>
      </c>
      <c r="AL529" s="22" t="e">
        <f t="shared" si="215"/>
        <v>#DIV/0!</v>
      </c>
      <c r="AM529" s="22" t="e">
        <f t="shared" si="216"/>
        <v>#DIV/0!</v>
      </c>
      <c r="AN529" s="22" t="e">
        <f t="shared" si="217"/>
        <v>#DIV/0!</v>
      </c>
      <c r="AO529" s="22" t="e">
        <f t="shared" si="218"/>
        <v>#DIV/0!</v>
      </c>
      <c r="AP529" s="22" t="e">
        <f t="shared" si="219"/>
        <v>#DIV/0!</v>
      </c>
    </row>
    <row r="530" spans="7:42" x14ac:dyDescent="0.25">
      <c r="G530" s="88">
        <f t="shared" si="207"/>
        <v>506</v>
      </c>
      <c r="H530" s="26"/>
      <c r="I530" s="29"/>
      <c r="J530" s="29"/>
      <c r="K530" s="29"/>
      <c r="L530" s="29"/>
      <c r="M530" s="29"/>
      <c r="N530" s="29"/>
      <c r="O530" s="29"/>
      <c r="P530" s="29"/>
      <c r="S530" s="88">
        <f t="shared" si="208"/>
        <v>506</v>
      </c>
      <c r="T530" s="192">
        <f t="shared" si="195"/>
        <v>0</v>
      </c>
      <c r="U530" s="22" t="e">
        <f t="shared" ca="1" si="196"/>
        <v>#DIV/0!</v>
      </c>
      <c r="V530" s="22" t="e">
        <f t="shared" ca="1" si="197"/>
        <v>#DIV/0!</v>
      </c>
      <c r="W530" s="22" t="e">
        <f t="shared" ca="1" si="198"/>
        <v>#DIV/0!</v>
      </c>
      <c r="X530" s="22" t="e">
        <f t="shared" ca="1" si="199"/>
        <v>#DIV/0!</v>
      </c>
      <c r="Y530" s="22" t="e">
        <f t="shared" ca="1" si="200"/>
        <v>#DIV/0!</v>
      </c>
      <c r="Z530" s="22" t="e">
        <f t="shared" ca="1" si="201"/>
        <v>#DIV/0!</v>
      </c>
      <c r="AA530" s="22" t="e">
        <f t="shared" ca="1" si="202"/>
        <v>#DIV/0!</v>
      </c>
      <c r="AB530" s="22" t="e">
        <f t="shared" ca="1" si="203"/>
        <v>#DIV/0!</v>
      </c>
      <c r="AC530" s="22" t="e">
        <f t="shared" ca="1" si="204"/>
        <v>#DIV/0!</v>
      </c>
      <c r="AD530" s="22" t="e">
        <f t="shared" ca="1" si="205"/>
        <v>#DIV/0!</v>
      </c>
      <c r="AE530" s="88">
        <f t="shared" si="209"/>
        <v>506</v>
      </c>
      <c r="AF530" s="192">
        <f t="shared" si="206"/>
        <v>0</v>
      </c>
      <c r="AG530" s="22" t="e">
        <f t="shared" si="210"/>
        <v>#DIV/0!</v>
      </c>
      <c r="AH530" s="22" t="e">
        <f t="shared" si="211"/>
        <v>#DIV/0!</v>
      </c>
      <c r="AI530" s="22" t="e">
        <f t="shared" si="212"/>
        <v>#DIV/0!</v>
      </c>
      <c r="AJ530" s="22" t="e">
        <f t="shared" si="213"/>
        <v>#DIV/0!</v>
      </c>
      <c r="AK530" s="22" t="e">
        <f t="shared" si="214"/>
        <v>#DIV/0!</v>
      </c>
      <c r="AL530" s="22" t="e">
        <f t="shared" si="215"/>
        <v>#DIV/0!</v>
      </c>
      <c r="AM530" s="22" t="e">
        <f t="shared" si="216"/>
        <v>#DIV/0!</v>
      </c>
      <c r="AN530" s="22" t="e">
        <f t="shared" si="217"/>
        <v>#DIV/0!</v>
      </c>
      <c r="AO530" s="22" t="e">
        <f t="shared" si="218"/>
        <v>#DIV/0!</v>
      </c>
      <c r="AP530" s="22" t="e">
        <f t="shared" si="219"/>
        <v>#DIV/0!</v>
      </c>
    </row>
    <row r="531" spans="7:42" x14ac:dyDescent="0.25">
      <c r="G531" s="88">
        <f t="shared" si="207"/>
        <v>507</v>
      </c>
      <c r="H531" s="26"/>
      <c r="I531" s="29"/>
      <c r="J531" s="29"/>
      <c r="K531" s="29"/>
      <c r="L531" s="29"/>
      <c r="M531" s="29"/>
      <c r="N531" s="29"/>
      <c r="O531" s="29"/>
      <c r="P531" s="29"/>
      <c r="S531" s="88">
        <f t="shared" si="208"/>
        <v>507</v>
      </c>
      <c r="T531" s="192">
        <f t="shared" si="195"/>
        <v>0</v>
      </c>
      <c r="U531" s="22" t="e">
        <f t="shared" ca="1" si="196"/>
        <v>#DIV/0!</v>
      </c>
      <c r="V531" s="22" t="e">
        <f t="shared" ca="1" si="197"/>
        <v>#DIV/0!</v>
      </c>
      <c r="W531" s="22" t="e">
        <f t="shared" ca="1" si="198"/>
        <v>#DIV/0!</v>
      </c>
      <c r="X531" s="22" t="e">
        <f t="shared" ca="1" si="199"/>
        <v>#DIV/0!</v>
      </c>
      <c r="Y531" s="22" t="e">
        <f t="shared" ca="1" si="200"/>
        <v>#DIV/0!</v>
      </c>
      <c r="Z531" s="22" t="e">
        <f t="shared" ca="1" si="201"/>
        <v>#DIV/0!</v>
      </c>
      <c r="AA531" s="22" t="e">
        <f t="shared" ca="1" si="202"/>
        <v>#DIV/0!</v>
      </c>
      <c r="AB531" s="22" t="e">
        <f t="shared" ca="1" si="203"/>
        <v>#DIV/0!</v>
      </c>
      <c r="AC531" s="22" t="e">
        <f t="shared" ca="1" si="204"/>
        <v>#DIV/0!</v>
      </c>
      <c r="AD531" s="22" t="e">
        <f t="shared" ca="1" si="205"/>
        <v>#DIV/0!</v>
      </c>
      <c r="AE531" s="88">
        <f t="shared" si="209"/>
        <v>507</v>
      </c>
      <c r="AF531" s="192">
        <f t="shared" si="206"/>
        <v>0</v>
      </c>
      <c r="AG531" s="22" t="e">
        <f t="shared" si="210"/>
        <v>#DIV/0!</v>
      </c>
      <c r="AH531" s="22" t="e">
        <f t="shared" si="211"/>
        <v>#DIV/0!</v>
      </c>
      <c r="AI531" s="22" t="e">
        <f t="shared" si="212"/>
        <v>#DIV/0!</v>
      </c>
      <c r="AJ531" s="22" t="e">
        <f t="shared" si="213"/>
        <v>#DIV/0!</v>
      </c>
      <c r="AK531" s="22" t="e">
        <f t="shared" si="214"/>
        <v>#DIV/0!</v>
      </c>
      <c r="AL531" s="22" t="e">
        <f t="shared" si="215"/>
        <v>#DIV/0!</v>
      </c>
      <c r="AM531" s="22" t="e">
        <f t="shared" si="216"/>
        <v>#DIV/0!</v>
      </c>
      <c r="AN531" s="22" t="e">
        <f t="shared" si="217"/>
        <v>#DIV/0!</v>
      </c>
      <c r="AO531" s="22" t="e">
        <f t="shared" si="218"/>
        <v>#DIV/0!</v>
      </c>
      <c r="AP531" s="22" t="e">
        <f t="shared" si="219"/>
        <v>#DIV/0!</v>
      </c>
    </row>
    <row r="532" spans="7:42" x14ac:dyDescent="0.25">
      <c r="G532" s="88">
        <f t="shared" si="207"/>
        <v>508</v>
      </c>
      <c r="H532" s="26"/>
      <c r="I532" s="29"/>
      <c r="J532" s="29"/>
      <c r="K532" s="29"/>
      <c r="L532" s="29"/>
      <c r="M532" s="29"/>
      <c r="N532" s="29"/>
      <c r="O532" s="29"/>
      <c r="P532" s="29"/>
      <c r="S532" s="88">
        <f t="shared" si="208"/>
        <v>508</v>
      </c>
      <c r="T532" s="192">
        <f t="shared" si="195"/>
        <v>0</v>
      </c>
      <c r="U532" s="22" t="e">
        <f t="shared" ca="1" si="196"/>
        <v>#DIV/0!</v>
      </c>
      <c r="V532" s="22" t="e">
        <f t="shared" ca="1" si="197"/>
        <v>#DIV/0!</v>
      </c>
      <c r="W532" s="22" t="e">
        <f t="shared" ca="1" si="198"/>
        <v>#DIV/0!</v>
      </c>
      <c r="X532" s="22" t="e">
        <f t="shared" ca="1" si="199"/>
        <v>#DIV/0!</v>
      </c>
      <c r="Y532" s="22" t="e">
        <f t="shared" ca="1" si="200"/>
        <v>#DIV/0!</v>
      </c>
      <c r="Z532" s="22" t="e">
        <f t="shared" ca="1" si="201"/>
        <v>#DIV/0!</v>
      </c>
      <c r="AA532" s="22" t="e">
        <f t="shared" ca="1" si="202"/>
        <v>#DIV/0!</v>
      </c>
      <c r="AB532" s="22" t="e">
        <f t="shared" ca="1" si="203"/>
        <v>#DIV/0!</v>
      </c>
      <c r="AC532" s="22" t="e">
        <f t="shared" ca="1" si="204"/>
        <v>#DIV/0!</v>
      </c>
      <c r="AD532" s="22" t="e">
        <f t="shared" ca="1" si="205"/>
        <v>#DIV/0!</v>
      </c>
      <c r="AE532" s="88">
        <f t="shared" si="209"/>
        <v>508</v>
      </c>
      <c r="AF532" s="192">
        <f t="shared" si="206"/>
        <v>0</v>
      </c>
      <c r="AG532" s="22" t="e">
        <f t="shared" si="210"/>
        <v>#DIV/0!</v>
      </c>
      <c r="AH532" s="22" t="e">
        <f t="shared" si="211"/>
        <v>#DIV/0!</v>
      </c>
      <c r="AI532" s="22" t="e">
        <f t="shared" si="212"/>
        <v>#DIV/0!</v>
      </c>
      <c r="AJ532" s="22" t="e">
        <f t="shared" si="213"/>
        <v>#DIV/0!</v>
      </c>
      <c r="AK532" s="22" t="e">
        <f t="shared" si="214"/>
        <v>#DIV/0!</v>
      </c>
      <c r="AL532" s="22" t="e">
        <f t="shared" si="215"/>
        <v>#DIV/0!</v>
      </c>
      <c r="AM532" s="22" t="e">
        <f t="shared" si="216"/>
        <v>#DIV/0!</v>
      </c>
      <c r="AN532" s="22" t="e">
        <f t="shared" si="217"/>
        <v>#DIV/0!</v>
      </c>
      <c r="AO532" s="22" t="e">
        <f t="shared" si="218"/>
        <v>#DIV/0!</v>
      </c>
      <c r="AP532" s="22" t="e">
        <f t="shared" si="219"/>
        <v>#DIV/0!</v>
      </c>
    </row>
    <row r="533" spans="7:42" x14ac:dyDescent="0.25">
      <c r="G533" s="88">
        <f t="shared" si="207"/>
        <v>509</v>
      </c>
      <c r="H533" s="26"/>
      <c r="I533" s="29"/>
      <c r="J533" s="29"/>
      <c r="K533" s="29"/>
      <c r="L533" s="29"/>
      <c r="M533" s="29"/>
      <c r="N533" s="29"/>
      <c r="O533" s="29"/>
      <c r="P533" s="29"/>
      <c r="S533" s="88">
        <f t="shared" si="208"/>
        <v>509</v>
      </c>
      <c r="T533" s="192">
        <f t="shared" si="195"/>
        <v>0</v>
      </c>
      <c r="U533" s="22" t="e">
        <f t="shared" ca="1" si="196"/>
        <v>#DIV/0!</v>
      </c>
      <c r="V533" s="22" t="e">
        <f t="shared" ca="1" si="197"/>
        <v>#DIV/0!</v>
      </c>
      <c r="W533" s="22" t="e">
        <f t="shared" ca="1" si="198"/>
        <v>#DIV/0!</v>
      </c>
      <c r="X533" s="22" t="e">
        <f t="shared" ca="1" si="199"/>
        <v>#DIV/0!</v>
      </c>
      <c r="Y533" s="22" t="e">
        <f t="shared" ca="1" si="200"/>
        <v>#DIV/0!</v>
      </c>
      <c r="Z533" s="22" t="e">
        <f t="shared" ca="1" si="201"/>
        <v>#DIV/0!</v>
      </c>
      <c r="AA533" s="22" t="e">
        <f t="shared" ca="1" si="202"/>
        <v>#DIV/0!</v>
      </c>
      <c r="AB533" s="22" t="e">
        <f t="shared" ca="1" si="203"/>
        <v>#DIV/0!</v>
      </c>
      <c r="AC533" s="22" t="e">
        <f t="shared" ca="1" si="204"/>
        <v>#DIV/0!</v>
      </c>
      <c r="AD533" s="22" t="e">
        <f t="shared" ca="1" si="205"/>
        <v>#DIV/0!</v>
      </c>
      <c r="AE533" s="88">
        <f t="shared" si="209"/>
        <v>509</v>
      </c>
      <c r="AF533" s="192">
        <f t="shared" si="206"/>
        <v>0</v>
      </c>
      <c r="AG533" s="22" t="e">
        <f t="shared" si="210"/>
        <v>#DIV/0!</v>
      </c>
      <c r="AH533" s="22" t="e">
        <f t="shared" si="211"/>
        <v>#DIV/0!</v>
      </c>
      <c r="AI533" s="22" t="e">
        <f t="shared" si="212"/>
        <v>#DIV/0!</v>
      </c>
      <c r="AJ533" s="22" t="e">
        <f t="shared" si="213"/>
        <v>#DIV/0!</v>
      </c>
      <c r="AK533" s="22" t="e">
        <f t="shared" si="214"/>
        <v>#DIV/0!</v>
      </c>
      <c r="AL533" s="22" t="e">
        <f t="shared" si="215"/>
        <v>#DIV/0!</v>
      </c>
      <c r="AM533" s="22" t="e">
        <f t="shared" si="216"/>
        <v>#DIV/0!</v>
      </c>
      <c r="AN533" s="22" t="e">
        <f t="shared" si="217"/>
        <v>#DIV/0!</v>
      </c>
      <c r="AO533" s="22" t="e">
        <f t="shared" si="218"/>
        <v>#DIV/0!</v>
      </c>
      <c r="AP533" s="22" t="e">
        <f t="shared" si="219"/>
        <v>#DIV/0!</v>
      </c>
    </row>
    <row r="534" spans="7:42" x14ac:dyDescent="0.25">
      <c r="G534" s="88">
        <f t="shared" si="207"/>
        <v>510</v>
      </c>
      <c r="H534" s="26"/>
      <c r="I534" s="29"/>
      <c r="J534" s="29"/>
      <c r="K534" s="29"/>
      <c r="L534" s="29"/>
      <c r="M534" s="29"/>
      <c r="N534" s="29"/>
      <c r="O534" s="29"/>
      <c r="P534" s="29"/>
      <c r="S534" s="88">
        <f t="shared" si="208"/>
        <v>510</v>
      </c>
      <c r="T534" s="192">
        <f t="shared" si="195"/>
        <v>0</v>
      </c>
      <c r="U534" s="22" t="e">
        <f t="shared" ca="1" si="196"/>
        <v>#DIV/0!</v>
      </c>
      <c r="V534" s="22" t="e">
        <f t="shared" ca="1" si="197"/>
        <v>#DIV/0!</v>
      </c>
      <c r="W534" s="22" t="e">
        <f t="shared" ca="1" si="198"/>
        <v>#DIV/0!</v>
      </c>
      <c r="X534" s="22" t="e">
        <f t="shared" ca="1" si="199"/>
        <v>#DIV/0!</v>
      </c>
      <c r="Y534" s="22" t="e">
        <f t="shared" ca="1" si="200"/>
        <v>#DIV/0!</v>
      </c>
      <c r="Z534" s="22" t="e">
        <f t="shared" ca="1" si="201"/>
        <v>#DIV/0!</v>
      </c>
      <c r="AA534" s="22" t="e">
        <f t="shared" ca="1" si="202"/>
        <v>#DIV/0!</v>
      </c>
      <c r="AB534" s="22" t="e">
        <f t="shared" ca="1" si="203"/>
        <v>#DIV/0!</v>
      </c>
      <c r="AC534" s="22" t="e">
        <f t="shared" ca="1" si="204"/>
        <v>#DIV/0!</v>
      </c>
      <c r="AD534" s="22" t="e">
        <f t="shared" ca="1" si="205"/>
        <v>#DIV/0!</v>
      </c>
      <c r="AE534" s="88">
        <f t="shared" si="209"/>
        <v>510</v>
      </c>
      <c r="AF534" s="192">
        <f t="shared" si="206"/>
        <v>0</v>
      </c>
      <c r="AG534" s="22" t="e">
        <f t="shared" si="210"/>
        <v>#DIV/0!</v>
      </c>
      <c r="AH534" s="22" t="e">
        <f t="shared" si="211"/>
        <v>#DIV/0!</v>
      </c>
      <c r="AI534" s="22" t="e">
        <f t="shared" si="212"/>
        <v>#DIV/0!</v>
      </c>
      <c r="AJ534" s="22" t="e">
        <f t="shared" si="213"/>
        <v>#DIV/0!</v>
      </c>
      <c r="AK534" s="22" t="e">
        <f t="shared" si="214"/>
        <v>#DIV/0!</v>
      </c>
      <c r="AL534" s="22" t="e">
        <f t="shared" si="215"/>
        <v>#DIV/0!</v>
      </c>
      <c r="AM534" s="22" t="e">
        <f t="shared" si="216"/>
        <v>#DIV/0!</v>
      </c>
      <c r="AN534" s="22" t="e">
        <f t="shared" si="217"/>
        <v>#DIV/0!</v>
      </c>
      <c r="AO534" s="22" t="e">
        <f t="shared" si="218"/>
        <v>#DIV/0!</v>
      </c>
      <c r="AP534" s="22" t="e">
        <f t="shared" si="219"/>
        <v>#DIV/0!</v>
      </c>
    </row>
    <row r="535" spans="7:42" x14ac:dyDescent="0.25">
      <c r="G535" s="88">
        <f t="shared" si="207"/>
        <v>511</v>
      </c>
      <c r="H535" s="26"/>
      <c r="I535" s="29"/>
      <c r="J535" s="29"/>
      <c r="K535" s="29"/>
      <c r="L535" s="29"/>
      <c r="M535" s="29"/>
      <c r="N535" s="29"/>
      <c r="O535" s="29"/>
      <c r="P535" s="29"/>
      <c r="S535" s="88">
        <f t="shared" si="208"/>
        <v>511</v>
      </c>
      <c r="T535" s="192">
        <f t="shared" si="195"/>
        <v>0</v>
      </c>
      <c r="U535" s="22" t="e">
        <f t="shared" ca="1" si="196"/>
        <v>#DIV/0!</v>
      </c>
      <c r="V535" s="22" t="e">
        <f t="shared" ca="1" si="197"/>
        <v>#DIV/0!</v>
      </c>
      <c r="W535" s="22" t="e">
        <f t="shared" ca="1" si="198"/>
        <v>#DIV/0!</v>
      </c>
      <c r="X535" s="22" t="e">
        <f t="shared" ca="1" si="199"/>
        <v>#DIV/0!</v>
      </c>
      <c r="Y535" s="22" t="e">
        <f t="shared" ca="1" si="200"/>
        <v>#DIV/0!</v>
      </c>
      <c r="Z535" s="22" t="e">
        <f t="shared" ca="1" si="201"/>
        <v>#DIV/0!</v>
      </c>
      <c r="AA535" s="22" t="e">
        <f t="shared" ca="1" si="202"/>
        <v>#DIV/0!</v>
      </c>
      <c r="AB535" s="22" t="e">
        <f t="shared" ca="1" si="203"/>
        <v>#DIV/0!</v>
      </c>
      <c r="AC535" s="22" t="e">
        <f t="shared" ca="1" si="204"/>
        <v>#DIV/0!</v>
      </c>
      <c r="AD535" s="22" t="e">
        <f t="shared" ca="1" si="205"/>
        <v>#DIV/0!</v>
      </c>
      <c r="AE535" s="88">
        <f t="shared" si="209"/>
        <v>511</v>
      </c>
      <c r="AF535" s="192">
        <f t="shared" si="206"/>
        <v>0</v>
      </c>
      <c r="AG535" s="22" t="e">
        <f t="shared" si="210"/>
        <v>#DIV/0!</v>
      </c>
      <c r="AH535" s="22" t="e">
        <f t="shared" si="211"/>
        <v>#DIV/0!</v>
      </c>
      <c r="AI535" s="22" t="e">
        <f t="shared" si="212"/>
        <v>#DIV/0!</v>
      </c>
      <c r="AJ535" s="22" t="e">
        <f t="shared" si="213"/>
        <v>#DIV/0!</v>
      </c>
      <c r="AK535" s="22" t="e">
        <f t="shared" si="214"/>
        <v>#DIV/0!</v>
      </c>
      <c r="AL535" s="22" t="e">
        <f t="shared" si="215"/>
        <v>#DIV/0!</v>
      </c>
      <c r="AM535" s="22" t="e">
        <f t="shared" si="216"/>
        <v>#DIV/0!</v>
      </c>
      <c r="AN535" s="22" t="e">
        <f t="shared" si="217"/>
        <v>#DIV/0!</v>
      </c>
      <c r="AO535" s="22" t="e">
        <f t="shared" si="218"/>
        <v>#DIV/0!</v>
      </c>
      <c r="AP535" s="22" t="e">
        <f t="shared" si="219"/>
        <v>#DIV/0!</v>
      </c>
    </row>
    <row r="536" spans="7:42" x14ac:dyDescent="0.25">
      <c r="G536" s="88">
        <f t="shared" si="207"/>
        <v>512</v>
      </c>
      <c r="H536" s="26"/>
      <c r="I536" s="29"/>
      <c r="J536" s="29"/>
      <c r="K536" s="29"/>
      <c r="L536" s="29"/>
      <c r="M536" s="29"/>
      <c r="N536" s="29"/>
      <c r="O536" s="29"/>
      <c r="P536" s="29"/>
      <c r="S536" s="88">
        <f t="shared" si="208"/>
        <v>512</v>
      </c>
      <c r="T536" s="192">
        <f t="shared" si="195"/>
        <v>0</v>
      </c>
      <c r="U536" s="22" t="e">
        <f t="shared" ca="1" si="196"/>
        <v>#DIV/0!</v>
      </c>
      <c r="V536" s="22" t="e">
        <f t="shared" ca="1" si="197"/>
        <v>#DIV/0!</v>
      </c>
      <c r="W536" s="22" t="e">
        <f t="shared" ca="1" si="198"/>
        <v>#DIV/0!</v>
      </c>
      <c r="X536" s="22" t="e">
        <f t="shared" ca="1" si="199"/>
        <v>#DIV/0!</v>
      </c>
      <c r="Y536" s="22" t="e">
        <f t="shared" ca="1" si="200"/>
        <v>#DIV/0!</v>
      </c>
      <c r="Z536" s="22" t="e">
        <f t="shared" ca="1" si="201"/>
        <v>#DIV/0!</v>
      </c>
      <c r="AA536" s="22" t="e">
        <f t="shared" ca="1" si="202"/>
        <v>#DIV/0!</v>
      </c>
      <c r="AB536" s="22" t="e">
        <f t="shared" ca="1" si="203"/>
        <v>#DIV/0!</v>
      </c>
      <c r="AC536" s="22" t="e">
        <f t="shared" ca="1" si="204"/>
        <v>#DIV/0!</v>
      </c>
      <c r="AD536" s="22" t="e">
        <f t="shared" ca="1" si="205"/>
        <v>#DIV/0!</v>
      </c>
      <c r="AE536" s="88">
        <f t="shared" si="209"/>
        <v>512</v>
      </c>
      <c r="AF536" s="192">
        <f t="shared" si="206"/>
        <v>0</v>
      </c>
      <c r="AG536" s="22" t="e">
        <f t="shared" si="210"/>
        <v>#DIV/0!</v>
      </c>
      <c r="AH536" s="22" t="e">
        <f t="shared" si="211"/>
        <v>#DIV/0!</v>
      </c>
      <c r="AI536" s="22" t="e">
        <f t="shared" si="212"/>
        <v>#DIV/0!</v>
      </c>
      <c r="AJ536" s="22" t="e">
        <f t="shared" si="213"/>
        <v>#DIV/0!</v>
      </c>
      <c r="AK536" s="22" t="e">
        <f t="shared" si="214"/>
        <v>#DIV/0!</v>
      </c>
      <c r="AL536" s="22" t="e">
        <f t="shared" si="215"/>
        <v>#DIV/0!</v>
      </c>
      <c r="AM536" s="22" t="e">
        <f t="shared" si="216"/>
        <v>#DIV/0!</v>
      </c>
      <c r="AN536" s="22" t="e">
        <f t="shared" si="217"/>
        <v>#DIV/0!</v>
      </c>
      <c r="AO536" s="22" t="e">
        <f t="shared" si="218"/>
        <v>#DIV/0!</v>
      </c>
      <c r="AP536" s="22" t="e">
        <f t="shared" si="219"/>
        <v>#DIV/0!</v>
      </c>
    </row>
    <row r="537" spans="7:42" x14ac:dyDescent="0.25">
      <c r="G537" s="88">
        <f t="shared" si="207"/>
        <v>513</v>
      </c>
      <c r="H537" s="26"/>
      <c r="I537" s="29"/>
      <c r="J537" s="29"/>
      <c r="K537" s="29"/>
      <c r="L537" s="29"/>
      <c r="M537" s="29"/>
      <c r="N537" s="29"/>
      <c r="O537" s="29"/>
      <c r="P537" s="29"/>
      <c r="S537" s="88">
        <f t="shared" si="208"/>
        <v>513</v>
      </c>
      <c r="T537" s="192">
        <f t="shared" ref="T537:T568" si="220">H537</f>
        <v>0</v>
      </c>
      <c r="U537" s="22" t="e">
        <f t="shared" ref="U537:U568" ca="1" si="221">IF($T$25:$T$568=gr_1,I$12,IF($T$25:$T$568=gr_2,I$13,IF($T$25:$T$568=gr_3,I$14,IF($T$25:$T$568=gr_4,I$15, IF($T$25:$T$568=gr_5,I$16)))))</f>
        <v>#DIV/0!</v>
      </c>
      <c r="V537" s="22" t="e">
        <f t="shared" ref="V537:V568" ca="1" si="222">IF($T$25:$T$568=gr_1,J$12,IF($T$25:$T$568=gr_2,J$13,IF($T$25:$T$568=gr_3,J$14,IF($T$25:$T$568=gr_4,J$15, IF($T$25:$T$568=gr_5,J$16)))))</f>
        <v>#DIV/0!</v>
      </c>
      <c r="W537" s="22" t="e">
        <f t="shared" ref="W537:W568" ca="1" si="223">IF($T$25:$T$568=gr_1,K$12,IF($T$25:$T$568=gr_2,K$13,IF($T$25:$T$568=gr_3,K$14,IF($T$25:$T$568=gr_4,K$15, IF($T$25:$T$568=gr_5,K$16)))))</f>
        <v>#DIV/0!</v>
      </c>
      <c r="X537" s="22" t="e">
        <f t="shared" ref="X537:X568" ca="1" si="224">IF($T$25:$T$568=gr_1,L$12,IF($T$25:$T$568=gr_2,L$13,IF($T$25:$T$568=gr_3,L$14,IF($T$25:$T$568=gr_4,L$15, IF($T$25:$T$568=gr_5,L$16)))))</f>
        <v>#DIV/0!</v>
      </c>
      <c r="Y537" s="22" t="e">
        <f t="shared" ref="Y537:Y568" ca="1" si="225">IF($T$25:$T$568=gr_1,M$12,IF($T$25:$T$568=gr_2,M$13,IF($T$25:$T$568=gr_3,M$14,IF($T$25:$T$568=gr_4,M$15, IF($T$25:$T$568=gr_5,M$16)))))</f>
        <v>#DIV/0!</v>
      </c>
      <c r="Z537" s="22" t="e">
        <f t="shared" ref="Z537:Z568" ca="1" si="226">IF($T$25:$T$568=gr_1,N$12,IF($T$25:$T$568=gr_2,N$13,IF($T$25:$T$568=gr_3,N$14,IF($T$25:$T$568=gr_4,N$15, IF($T$25:$T$568=gr_5,N$16)))))</f>
        <v>#DIV/0!</v>
      </c>
      <c r="AA537" s="22" t="e">
        <f t="shared" ref="AA537:AA568" ca="1" si="227">IF($T$25:$T$568=gr_1,O$12,IF($T$25:$T$568=gr_2,O$13,IF($T$25:$T$568=gr_3,O$14,IF($T$25:$T$568=gr_4,O$15, IF($T$25:$T$568=gr_5,O$16)))))</f>
        <v>#DIV/0!</v>
      </c>
      <c r="AB537" s="22" t="e">
        <f t="shared" ref="AB537:AB568" ca="1" si="228">IF($T$25:$T$568=gr_1,P$12,IF($T$25:$T$568=gr_2,P$13,IF($T$25:$T$568=gr_3,P$14,IF($T$25:$T$568=gr_4,P$15, IF($T$25:$T$568=gr_5,P$16)))))</f>
        <v>#DIV/0!</v>
      </c>
      <c r="AC537" s="22" t="e">
        <f t="shared" ref="AC537:AC568" ca="1" si="229">IF($T$25:$T$568=gr_1,Q$12,IF($T$25:$T$568=gr_2,Q$13,IF($T$25:$T$568=gr_3,Q$14,IF($T$25:$T$568=gr_4,Q$15, IF($T$25:$T$568=gr_5,Q$16)))))</f>
        <v>#DIV/0!</v>
      </c>
      <c r="AD537" s="22" t="e">
        <f t="shared" ref="AD537:AD568" ca="1" si="230">IF($T$25:$T$568=gr_1,R$12,IF($T$25:$T$568=gr_2,R$13,IF($T$25:$T$568=gr_3,R$14,IF($T$25:$T$568=gr_4,R$15, IF($T$25:$T$568=gr_5,R$16)))))</f>
        <v>#DIV/0!</v>
      </c>
      <c r="AE537" s="88">
        <f t="shared" si="209"/>
        <v>513</v>
      </c>
      <c r="AF537" s="192">
        <f t="shared" ref="AF537:AF568" si="231">H537</f>
        <v>0</v>
      </c>
      <c r="AG537" s="22" t="e">
        <f t="shared" si="210"/>
        <v>#DIV/0!</v>
      </c>
      <c r="AH537" s="22" t="e">
        <f t="shared" si="211"/>
        <v>#DIV/0!</v>
      </c>
      <c r="AI537" s="22" t="e">
        <f t="shared" si="212"/>
        <v>#DIV/0!</v>
      </c>
      <c r="AJ537" s="22" t="e">
        <f t="shared" si="213"/>
        <v>#DIV/0!</v>
      </c>
      <c r="AK537" s="22" t="e">
        <f t="shared" si="214"/>
        <v>#DIV/0!</v>
      </c>
      <c r="AL537" s="22" t="e">
        <f t="shared" si="215"/>
        <v>#DIV/0!</v>
      </c>
      <c r="AM537" s="22" t="e">
        <f t="shared" si="216"/>
        <v>#DIV/0!</v>
      </c>
      <c r="AN537" s="22" t="e">
        <f t="shared" si="217"/>
        <v>#DIV/0!</v>
      </c>
      <c r="AO537" s="22" t="e">
        <f t="shared" si="218"/>
        <v>#DIV/0!</v>
      </c>
      <c r="AP537" s="22" t="e">
        <f t="shared" si="219"/>
        <v>#DIV/0!</v>
      </c>
    </row>
    <row r="538" spans="7:42" x14ac:dyDescent="0.25">
      <c r="G538" s="88">
        <f t="shared" ref="G538:G568" si="232">G537+1</f>
        <v>514</v>
      </c>
      <c r="H538" s="26"/>
      <c r="I538" s="29"/>
      <c r="J538" s="29"/>
      <c r="K538" s="29"/>
      <c r="L538" s="29"/>
      <c r="M538" s="29"/>
      <c r="N538" s="29"/>
      <c r="O538" s="29"/>
      <c r="P538" s="29"/>
      <c r="S538" s="88">
        <f t="shared" ref="S538:S568" si="233">S537+1</f>
        <v>514</v>
      </c>
      <c r="T538" s="192">
        <f t="shared" si="220"/>
        <v>0</v>
      </c>
      <c r="U538" s="22" t="e">
        <f t="shared" ca="1" si="221"/>
        <v>#DIV/0!</v>
      </c>
      <c r="V538" s="22" t="e">
        <f t="shared" ca="1" si="222"/>
        <v>#DIV/0!</v>
      </c>
      <c r="W538" s="22" t="e">
        <f t="shared" ca="1" si="223"/>
        <v>#DIV/0!</v>
      </c>
      <c r="X538" s="22" t="e">
        <f t="shared" ca="1" si="224"/>
        <v>#DIV/0!</v>
      </c>
      <c r="Y538" s="22" t="e">
        <f t="shared" ca="1" si="225"/>
        <v>#DIV/0!</v>
      </c>
      <c r="Z538" s="22" t="e">
        <f t="shared" ca="1" si="226"/>
        <v>#DIV/0!</v>
      </c>
      <c r="AA538" s="22" t="e">
        <f t="shared" ca="1" si="227"/>
        <v>#DIV/0!</v>
      </c>
      <c r="AB538" s="22" t="e">
        <f t="shared" ca="1" si="228"/>
        <v>#DIV/0!</v>
      </c>
      <c r="AC538" s="22" t="e">
        <f t="shared" ca="1" si="229"/>
        <v>#DIV/0!</v>
      </c>
      <c r="AD538" s="22" t="e">
        <f t="shared" ca="1" si="230"/>
        <v>#DIV/0!</v>
      </c>
      <c r="AE538" s="88">
        <f t="shared" ref="AE538:AE568" si="234">AE537+1</f>
        <v>514</v>
      </c>
      <c r="AF538" s="192">
        <f t="shared" si="231"/>
        <v>0</v>
      </c>
      <c r="AG538" s="22" t="e">
        <f t="shared" ref="AG538:AG568" si="235">(I538-I$4)/I$7</f>
        <v>#DIV/0!</v>
      </c>
      <c r="AH538" s="22" t="e">
        <f t="shared" ref="AH538:AH568" si="236">(J538-J$4)/J$7</f>
        <v>#DIV/0!</v>
      </c>
      <c r="AI538" s="22" t="e">
        <f t="shared" ref="AI538:AI568" si="237">(K538-K$4)/K$7</f>
        <v>#DIV/0!</v>
      </c>
      <c r="AJ538" s="22" t="e">
        <f t="shared" ref="AJ538:AJ568" si="238">(L538-L$4)/L$7</f>
        <v>#DIV/0!</v>
      </c>
      <c r="AK538" s="22" t="e">
        <f t="shared" ref="AK538:AK568" si="239">(M538-M$4)/M$7</f>
        <v>#DIV/0!</v>
      </c>
      <c r="AL538" s="22" t="e">
        <f t="shared" ref="AL538:AL568" si="240">(N538-N$4)/N$7</f>
        <v>#DIV/0!</v>
      </c>
      <c r="AM538" s="22" t="e">
        <f t="shared" ref="AM538:AM568" si="241">(O538-O$4)/O$7</f>
        <v>#DIV/0!</v>
      </c>
      <c r="AN538" s="22" t="e">
        <f t="shared" ref="AN538:AN568" si="242">(P538-P$4)/P$7</f>
        <v>#DIV/0!</v>
      </c>
      <c r="AO538" s="22" t="e">
        <f t="shared" ref="AO538:AO568" si="243">(Q538-Q$4)/Q$7</f>
        <v>#DIV/0!</v>
      </c>
      <c r="AP538" s="22" t="e">
        <f t="shared" ref="AP538:AP568" si="244">(R538-R$4)/R$7</f>
        <v>#DIV/0!</v>
      </c>
    </row>
    <row r="539" spans="7:42" x14ac:dyDescent="0.25">
      <c r="G539" s="88">
        <f t="shared" si="232"/>
        <v>515</v>
      </c>
      <c r="H539" s="26"/>
      <c r="I539" s="29"/>
      <c r="J539" s="29"/>
      <c r="K539" s="29"/>
      <c r="L539" s="29"/>
      <c r="M539" s="29"/>
      <c r="N539" s="29"/>
      <c r="O539" s="29"/>
      <c r="P539" s="29"/>
      <c r="S539" s="88">
        <f t="shared" si="233"/>
        <v>515</v>
      </c>
      <c r="T539" s="192">
        <f t="shared" si="220"/>
        <v>0</v>
      </c>
      <c r="U539" s="22" t="e">
        <f t="shared" ca="1" si="221"/>
        <v>#DIV/0!</v>
      </c>
      <c r="V539" s="22" t="e">
        <f t="shared" ca="1" si="222"/>
        <v>#DIV/0!</v>
      </c>
      <c r="W539" s="22" t="e">
        <f t="shared" ca="1" si="223"/>
        <v>#DIV/0!</v>
      </c>
      <c r="X539" s="22" t="e">
        <f t="shared" ca="1" si="224"/>
        <v>#DIV/0!</v>
      </c>
      <c r="Y539" s="22" t="e">
        <f t="shared" ca="1" si="225"/>
        <v>#DIV/0!</v>
      </c>
      <c r="Z539" s="22" t="e">
        <f t="shared" ca="1" si="226"/>
        <v>#DIV/0!</v>
      </c>
      <c r="AA539" s="22" t="e">
        <f t="shared" ca="1" si="227"/>
        <v>#DIV/0!</v>
      </c>
      <c r="AB539" s="22" t="e">
        <f t="shared" ca="1" si="228"/>
        <v>#DIV/0!</v>
      </c>
      <c r="AC539" s="22" t="e">
        <f t="shared" ca="1" si="229"/>
        <v>#DIV/0!</v>
      </c>
      <c r="AD539" s="22" t="e">
        <f t="shared" ca="1" si="230"/>
        <v>#DIV/0!</v>
      </c>
      <c r="AE539" s="88">
        <f t="shared" si="234"/>
        <v>515</v>
      </c>
      <c r="AF539" s="192">
        <f t="shared" si="231"/>
        <v>0</v>
      </c>
      <c r="AG539" s="22" t="e">
        <f t="shared" si="235"/>
        <v>#DIV/0!</v>
      </c>
      <c r="AH539" s="22" t="e">
        <f t="shared" si="236"/>
        <v>#DIV/0!</v>
      </c>
      <c r="AI539" s="22" t="e">
        <f t="shared" si="237"/>
        <v>#DIV/0!</v>
      </c>
      <c r="AJ539" s="22" t="e">
        <f t="shared" si="238"/>
        <v>#DIV/0!</v>
      </c>
      <c r="AK539" s="22" t="e">
        <f t="shared" si="239"/>
        <v>#DIV/0!</v>
      </c>
      <c r="AL539" s="22" t="e">
        <f t="shared" si="240"/>
        <v>#DIV/0!</v>
      </c>
      <c r="AM539" s="22" t="e">
        <f t="shared" si="241"/>
        <v>#DIV/0!</v>
      </c>
      <c r="AN539" s="22" t="e">
        <f t="shared" si="242"/>
        <v>#DIV/0!</v>
      </c>
      <c r="AO539" s="22" t="e">
        <f t="shared" si="243"/>
        <v>#DIV/0!</v>
      </c>
      <c r="AP539" s="22" t="e">
        <f t="shared" si="244"/>
        <v>#DIV/0!</v>
      </c>
    </row>
    <row r="540" spans="7:42" x14ac:dyDescent="0.25">
      <c r="G540" s="88">
        <f t="shared" si="232"/>
        <v>516</v>
      </c>
      <c r="H540" s="26"/>
      <c r="I540" s="29"/>
      <c r="J540" s="29"/>
      <c r="K540" s="29"/>
      <c r="L540" s="29"/>
      <c r="M540" s="29"/>
      <c r="N540" s="29"/>
      <c r="O540" s="29"/>
      <c r="P540" s="29"/>
      <c r="S540" s="88">
        <f t="shared" si="233"/>
        <v>516</v>
      </c>
      <c r="T540" s="192">
        <f t="shared" si="220"/>
        <v>0</v>
      </c>
      <c r="U540" s="22" t="e">
        <f t="shared" ca="1" si="221"/>
        <v>#DIV/0!</v>
      </c>
      <c r="V540" s="22" t="e">
        <f t="shared" ca="1" si="222"/>
        <v>#DIV/0!</v>
      </c>
      <c r="W540" s="22" t="e">
        <f t="shared" ca="1" si="223"/>
        <v>#DIV/0!</v>
      </c>
      <c r="X540" s="22" t="e">
        <f t="shared" ca="1" si="224"/>
        <v>#DIV/0!</v>
      </c>
      <c r="Y540" s="22" t="e">
        <f t="shared" ca="1" si="225"/>
        <v>#DIV/0!</v>
      </c>
      <c r="Z540" s="22" t="e">
        <f t="shared" ca="1" si="226"/>
        <v>#DIV/0!</v>
      </c>
      <c r="AA540" s="22" t="e">
        <f t="shared" ca="1" si="227"/>
        <v>#DIV/0!</v>
      </c>
      <c r="AB540" s="22" t="e">
        <f t="shared" ca="1" si="228"/>
        <v>#DIV/0!</v>
      </c>
      <c r="AC540" s="22" t="e">
        <f t="shared" ca="1" si="229"/>
        <v>#DIV/0!</v>
      </c>
      <c r="AD540" s="22" t="e">
        <f t="shared" ca="1" si="230"/>
        <v>#DIV/0!</v>
      </c>
      <c r="AE540" s="88">
        <f t="shared" si="234"/>
        <v>516</v>
      </c>
      <c r="AF540" s="192">
        <f t="shared" si="231"/>
        <v>0</v>
      </c>
      <c r="AG540" s="22" t="e">
        <f t="shared" si="235"/>
        <v>#DIV/0!</v>
      </c>
      <c r="AH540" s="22" t="e">
        <f t="shared" si="236"/>
        <v>#DIV/0!</v>
      </c>
      <c r="AI540" s="22" t="e">
        <f t="shared" si="237"/>
        <v>#DIV/0!</v>
      </c>
      <c r="AJ540" s="22" t="e">
        <f t="shared" si="238"/>
        <v>#DIV/0!</v>
      </c>
      <c r="AK540" s="22" t="e">
        <f t="shared" si="239"/>
        <v>#DIV/0!</v>
      </c>
      <c r="AL540" s="22" t="e">
        <f t="shared" si="240"/>
        <v>#DIV/0!</v>
      </c>
      <c r="AM540" s="22" t="e">
        <f t="shared" si="241"/>
        <v>#DIV/0!</v>
      </c>
      <c r="AN540" s="22" t="e">
        <f t="shared" si="242"/>
        <v>#DIV/0!</v>
      </c>
      <c r="AO540" s="22" t="e">
        <f t="shared" si="243"/>
        <v>#DIV/0!</v>
      </c>
      <c r="AP540" s="22" t="e">
        <f t="shared" si="244"/>
        <v>#DIV/0!</v>
      </c>
    </row>
    <row r="541" spans="7:42" x14ac:dyDescent="0.25">
      <c r="G541" s="88">
        <f t="shared" si="232"/>
        <v>517</v>
      </c>
      <c r="H541" s="26"/>
      <c r="I541" s="29"/>
      <c r="J541" s="29"/>
      <c r="K541" s="29"/>
      <c r="L541" s="29"/>
      <c r="M541" s="29"/>
      <c r="N541" s="29"/>
      <c r="O541" s="29"/>
      <c r="P541" s="29"/>
      <c r="S541" s="88">
        <f t="shared" si="233"/>
        <v>517</v>
      </c>
      <c r="T541" s="192">
        <f t="shared" si="220"/>
        <v>0</v>
      </c>
      <c r="U541" s="22" t="e">
        <f t="shared" ca="1" si="221"/>
        <v>#DIV/0!</v>
      </c>
      <c r="V541" s="22" t="e">
        <f t="shared" ca="1" si="222"/>
        <v>#DIV/0!</v>
      </c>
      <c r="W541" s="22" t="e">
        <f t="shared" ca="1" si="223"/>
        <v>#DIV/0!</v>
      </c>
      <c r="X541" s="22" t="e">
        <f t="shared" ca="1" si="224"/>
        <v>#DIV/0!</v>
      </c>
      <c r="Y541" s="22" t="e">
        <f t="shared" ca="1" si="225"/>
        <v>#DIV/0!</v>
      </c>
      <c r="Z541" s="22" t="e">
        <f t="shared" ca="1" si="226"/>
        <v>#DIV/0!</v>
      </c>
      <c r="AA541" s="22" t="e">
        <f t="shared" ca="1" si="227"/>
        <v>#DIV/0!</v>
      </c>
      <c r="AB541" s="22" t="e">
        <f t="shared" ca="1" si="228"/>
        <v>#DIV/0!</v>
      </c>
      <c r="AC541" s="22" t="e">
        <f t="shared" ca="1" si="229"/>
        <v>#DIV/0!</v>
      </c>
      <c r="AD541" s="22" t="e">
        <f t="shared" ca="1" si="230"/>
        <v>#DIV/0!</v>
      </c>
      <c r="AE541" s="88">
        <f t="shared" si="234"/>
        <v>517</v>
      </c>
      <c r="AF541" s="192">
        <f t="shared" si="231"/>
        <v>0</v>
      </c>
      <c r="AG541" s="22" t="e">
        <f t="shared" si="235"/>
        <v>#DIV/0!</v>
      </c>
      <c r="AH541" s="22" t="e">
        <f t="shared" si="236"/>
        <v>#DIV/0!</v>
      </c>
      <c r="AI541" s="22" t="e">
        <f t="shared" si="237"/>
        <v>#DIV/0!</v>
      </c>
      <c r="AJ541" s="22" t="e">
        <f t="shared" si="238"/>
        <v>#DIV/0!</v>
      </c>
      <c r="AK541" s="22" t="e">
        <f t="shared" si="239"/>
        <v>#DIV/0!</v>
      </c>
      <c r="AL541" s="22" t="e">
        <f t="shared" si="240"/>
        <v>#DIV/0!</v>
      </c>
      <c r="AM541" s="22" t="e">
        <f t="shared" si="241"/>
        <v>#DIV/0!</v>
      </c>
      <c r="AN541" s="22" t="e">
        <f t="shared" si="242"/>
        <v>#DIV/0!</v>
      </c>
      <c r="AO541" s="22" t="e">
        <f t="shared" si="243"/>
        <v>#DIV/0!</v>
      </c>
      <c r="AP541" s="22" t="e">
        <f t="shared" si="244"/>
        <v>#DIV/0!</v>
      </c>
    </row>
    <row r="542" spans="7:42" x14ac:dyDescent="0.25">
      <c r="G542" s="88">
        <f t="shared" si="232"/>
        <v>518</v>
      </c>
      <c r="H542" s="26"/>
      <c r="I542" s="29"/>
      <c r="J542" s="29"/>
      <c r="K542" s="29"/>
      <c r="L542" s="29"/>
      <c r="M542" s="29"/>
      <c r="N542" s="29"/>
      <c r="O542" s="29"/>
      <c r="P542" s="29"/>
      <c r="S542" s="88">
        <f t="shared" si="233"/>
        <v>518</v>
      </c>
      <c r="T542" s="192">
        <f t="shared" si="220"/>
        <v>0</v>
      </c>
      <c r="U542" s="22" t="e">
        <f t="shared" ca="1" si="221"/>
        <v>#DIV/0!</v>
      </c>
      <c r="V542" s="22" t="e">
        <f t="shared" ca="1" si="222"/>
        <v>#DIV/0!</v>
      </c>
      <c r="W542" s="22" t="e">
        <f t="shared" ca="1" si="223"/>
        <v>#DIV/0!</v>
      </c>
      <c r="X542" s="22" t="e">
        <f t="shared" ca="1" si="224"/>
        <v>#DIV/0!</v>
      </c>
      <c r="Y542" s="22" t="e">
        <f t="shared" ca="1" si="225"/>
        <v>#DIV/0!</v>
      </c>
      <c r="Z542" s="22" t="e">
        <f t="shared" ca="1" si="226"/>
        <v>#DIV/0!</v>
      </c>
      <c r="AA542" s="22" t="e">
        <f t="shared" ca="1" si="227"/>
        <v>#DIV/0!</v>
      </c>
      <c r="AB542" s="22" t="e">
        <f t="shared" ca="1" si="228"/>
        <v>#DIV/0!</v>
      </c>
      <c r="AC542" s="22" t="e">
        <f t="shared" ca="1" si="229"/>
        <v>#DIV/0!</v>
      </c>
      <c r="AD542" s="22" t="e">
        <f t="shared" ca="1" si="230"/>
        <v>#DIV/0!</v>
      </c>
      <c r="AE542" s="88">
        <f t="shared" si="234"/>
        <v>518</v>
      </c>
      <c r="AF542" s="192">
        <f t="shared" si="231"/>
        <v>0</v>
      </c>
      <c r="AG542" s="22" t="e">
        <f t="shared" si="235"/>
        <v>#DIV/0!</v>
      </c>
      <c r="AH542" s="22" t="e">
        <f t="shared" si="236"/>
        <v>#DIV/0!</v>
      </c>
      <c r="AI542" s="22" t="e">
        <f t="shared" si="237"/>
        <v>#DIV/0!</v>
      </c>
      <c r="AJ542" s="22" t="e">
        <f t="shared" si="238"/>
        <v>#DIV/0!</v>
      </c>
      <c r="AK542" s="22" t="e">
        <f t="shared" si="239"/>
        <v>#DIV/0!</v>
      </c>
      <c r="AL542" s="22" t="e">
        <f t="shared" si="240"/>
        <v>#DIV/0!</v>
      </c>
      <c r="AM542" s="22" t="e">
        <f t="shared" si="241"/>
        <v>#DIV/0!</v>
      </c>
      <c r="AN542" s="22" t="e">
        <f t="shared" si="242"/>
        <v>#DIV/0!</v>
      </c>
      <c r="AO542" s="22" t="e">
        <f t="shared" si="243"/>
        <v>#DIV/0!</v>
      </c>
      <c r="AP542" s="22" t="e">
        <f t="shared" si="244"/>
        <v>#DIV/0!</v>
      </c>
    </row>
    <row r="543" spans="7:42" x14ac:dyDescent="0.25">
      <c r="G543" s="88">
        <f t="shared" si="232"/>
        <v>519</v>
      </c>
      <c r="H543" s="26"/>
      <c r="I543" s="29"/>
      <c r="J543" s="29"/>
      <c r="K543" s="29"/>
      <c r="L543" s="29"/>
      <c r="M543" s="29"/>
      <c r="N543" s="29"/>
      <c r="O543" s="29"/>
      <c r="P543" s="29"/>
      <c r="S543" s="88">
        <f t="shared" si="233"/>
        <v>519</v>
      </c>
      <c r="T543" s="192">
        <f t="shared" si="220"/>
        <v>0</v>
      </c>
      <c r="U543" s="22" t="e">
        <f t="shared" ca="1" si="221"/>
        <v>#DIV/0!</v>
      </c>
      <c r="V543" s="22" t="e">
        <f t="shared" ca="1" si="222"/>
        <v>#DIV/0!</v>
      </c>
      <c r="W543" s="22" t="e">
        <f t="shared" ca="1" si="223"/>
        <v>#DIV/0!</v>
      </c>
      <c r="X543" s="22" t="e">
        <f t="shared" ca="1" si="224"/>
        <v>#DIV/0!</v>
      </c>
      <c r="Y543" s="22" t="e">
        <f t="shared" ca="1" si="225"/>
        <v>#DIV/0!</v>
      </c>
      <c r="Z543" s="22" t="e">
        <f t="shared" ca="1" si="226"/>
        <v>#DIV/0!</v>
      </c>
      <c r="AA543" s="22" t="e">
        <f t="shared" ca="1" si="227"/>
        <v>#DIV/0!</v>
      </c>
      <c r="AB543" s="22" t="e">
        <f t="shared" ca="1" si="228"/>
        <v>#DIV/0!</v>
      </c>
      <c r="AC543" s="22" t="e">
        <f t="shared" ca="1" si="229"/>
        <v>#DIV/0!</v>
      </c>
      <c r="AD543" s="22" t="e">
        <f t="shared" ca="1" si="230"/>
        <v>#DIV/0!</v>
      </c>
      <c r="AE543" s="88">
        <f t="shared" si="234"/>
        <v>519</v>
      </c>
      <c r="AF543" s="192">
        <f t="shared" si="231"/>
        <v>0</v>
      </c>
      <c r="AG543" s="22" t="e">
        <f t="shared" si="235"/>
        <v>#DIV/0!</v>
      </c>
      <c r="AH543" s="22" t="e">
        <f t="shared" si="236"/>
        <v>#DIV/0!</v>
      </c>
      <c r="AI543" s="22" t="e">
        <f t="shared" si="237"/>
        <v>#DIV/0!</v>
      </c>
      <c r="AJ543" s="22" t="e">
        <f t="shared" si="238"/>
        <v>#DIV/0!</v>
      </c>
      <c r="AK543" s="22" t="e">
        <f t="shared" si="239"/>
        <v>#DIV/0!</v>
      </c>
      <c r="AL543" s="22" t="e">
        <f t="shared" si="240"/>
        <v>#DIV/0!</v>
      </c>
      <c r="AM543" s="22" t="e">
        <f t="shared" si="241"/>
        <v>#DIV/0!</v>
      </c>
      <c r="AN543" s="22" t="e">
        <f t="shared" si="242"/>
        <v>#DIV/0!</v>
      </c>
      <c r="AO543" s="22" t="e">
        <f t="shared" si="243"/>
        <v>#DIV/0!</v>
      </c>
      <c r="AP543" s="22" t="e">
        <f t="shared" si="244"/>
        <v>#DIV/0!</v>
      </c>
    </row>
    <row r="544" spans="7:42" x14ac:dyDescent="0.25">
      <c r="G544" s="88">
        <f t="shared" si="232"/>
        <v>520</v>
      </c>
      <c r="H544" s="26"/>
      <c r="I544" s="29"/>
      <c r="J544" s="29"/>
      <c r="K544" s="29"/>
      <c r="L544" s="29"/>
      <c r="M544" s="29"/>
      <c r="N544" s="29"/>
      <c r="O544" s="29"/>
      <c r="P544" s="29"/>
      <c r="S544" s="88">
        <f t="shared" si="233"/>
        <v>520</v>
      </c>
      <c r="T544" s="192">
        <f t="shared" si="220"/>
        <v>0</v>
      </c>
      <c r="U544" s="22" t="e">
        <f t="shared" ca="1" si="221"/>
        <v>#DIV/0!</v>
      </c>
      <c r="V544" s="22" t="e">
        <f t="shared" ca="1" si="222"/>
        <v>#DIV/0!</v>
      </c>
      <c r="W544" s="22" t="e">
        <f t="shared" ca="1" si="223"/>
        <v>#DIV/0!</v>
      </c>
      <c r="X544" s="22" t="e">
        <f t="shared" ca="1" si="224"/>
        <v>#DIV/0!</v>
      </c>
      <c r="Y544" s="22" t="e">
        <f t="shared" ca="1" si="225"/>
        <v>#DIV/0!</v>
      </c>
      <c r="Z544" s="22" t="e">
        <f t="shared" ca="1" si="226"/>
        <v>#DIV/0!</v>
      </c>
      <c r="AA544" s="22" t="e">
        <f t="shared" ca="1" si="227"/>
        <v>#DIV/0!</v>
      </c>
      <c r="AB544" s="22" t="e">
        <f t="shared" ca="1" si="228"/>
        <v>#DIV/0!</v>
      </c>
      <c r="AC544" s="22" t="e">
        <f t="shared" ca="1" si="229"/>
        <v>#DIV/0!</v>
      </c>
      <c r="AD544" s="22" t="e">
        <f t="shared" ca="1" si="230"/>
        <v>#DIV/0!</v>
      </c>
      <c r="AE544" s="88">
        <f t="shared" si="234"/>
        <v>520</v>
      </c>
      <c r="AF544" s="192">
        <f t="shared" si="231"/>
        <v>0</v>
      </c>
      <c r="AG544" s="22" t="e">
        <f t="shared" si="235"/>
        <v>#DIV/0!</v>
      </c>
      <c r="AH544" s="22" t="e">
        <f t="shared" si="236"/>
        <v>#DIV/0!</v>
      </c>
      <c r="AI544" s="22" t="e">
        <f t="shared" si="237"/>
        <v>#DIV/0!</v>
      </c>
      <c r="AJ544" s="22" t="e">
        <f t="shared" si="238"/>
        <v>#DIV/0!</v>
      </c>
      <c r="AK544" s="22" t="e">
        <f t="shared" si="239"/>
        <v>#DIV/0!</v>
      </c>
      <c r="AL544" s="22" t="e">
        <f t="shared" si="240"/>
        <v>#DIV/0!</v>
      </c>
      <c r="AM544" s="22" t="e">
        <f t="shared" si="241"/>
        <v>#DIV/0!</v>
      </c>
      <c r="AN544" s="22" t="e">
        <f t="shared" si="242"/>
        <v>#DIV/0!</v>
      </c>
      <c r="AO544" s="22" t="e">
        <f t="shared" si="243"/>
        <v>#DIV/0!</v>
      </c>
      <c r="AP544" s="22" t="e">
        <f t="shared" si="244"/>
        <v>#DIV/0!</v>
      </c>
    </row>
    <row r="545" spans="7:42" x14ac:dyDescent="0.25">
      <c r="G545" s="88">
        <f t="shared" si="232"/>
        <v>521</v>
      </c>
      <c r="H545" s="26"/>
      <c r="I545" s="29"/>
      <c r="J545" s="29"/>
      <c r="K545" s="29"/>
      <c r="L545" s="29"/>
      <c r="M545" s="29"/>
      <c r="N545" s="29"/>
      <c r="O545" s="29"/>
      <c r="P545" s="29"/>
      <c r="S545" s="88">
        <f t="shared" si="233"/>
        <v>521</v>
      </c>
      <c r="T545" s="192">
        <f t="shared" si="220"/>
        <v>0</v>
      </c>
      <c r="U545" s="22" t="e">
        <f t="shared" ca="1" si="221"/>
        <v>#DIV/0!</v>
      </c>
      <c r="V545" s="22" t="e">
        <f t="shared" ca="1" si="222"/>
        <v>#DIV/0!</v>
      </c>
      <c r="W545" s="22" t="e">
        <f t="shared" ca="1" si="223"/>
        <v>#DIV/0!</v>
      </c>
      <c r="X545" s="22" t="e">
        <f t="shared" ca="1" si="224"/>
        <v>#DIV/0!</v>
      </c>
      <c r="Y545" s="22" t="e">
        <f t="shared" ca="1" si="225"/>
        <v>#DIV/0!</v>
      </c>
      <c r="Z545" s="22" t="e">
        <f t="shared" ca="1" si="226"/>
        <v>#DIV/0!</v>
      </c>
      <c r="AA545" s="22" t="e">
        <f t="shared" ca="1" si="227"/>
        <v>#DIV/0!</v>
      </c>
      <c r="AB545" s="22" t="e">
        <f t="shared" ca="1" si="228"/>
        <v>#DIV/0!</v>
      </c>
      <c r="AC545" s="22" t="e">
        <f t="shared" ca="1" si="229"/>
        <v>#DIV/0!</v>
      </c>
      <c r="AD545" s="22" t="e">
        <f t="shared" ca="1" si="230"/>
        <v>#DIV/0!</v>
      </c>
      <c r="AE545" s="88">
        <f t="shared" si="234"/>
        <v>521</v>
      </c>
      <c r="AF545" s="192">
        <f t="shared" si="231"/>
        <v>0</v>
      </c>
      <c r="AG545" s="22" t="e">
        <f t="shared" si="235"/>
        <v>#DIV/0!</v>
      </c>
      <c r="AH545" s="22" t="e">
        <f t="shared" si="236"/>
        <v>#DIV/0!</v>
      </c>
      <c r="AI545" s="22" t="e">
        <f t="shared" si="237"/>
        <v>#DIV/0!</v>
      </c>
      <c r="AJ545" s="22" t="e">
        <f t="shared" si="238"/>
        <v>#DIV/0!</v>
      </c>
      <c r="AK545" s="22" t="e">
        <f t="shared" si="239"/>
        <v>#DIV/0!</v>
      </c>
      <c r="AL545" s="22" t="e">
        <f t="shared" si="240"/>
        <v>#DIV/0!</v>
      </c>
      <c r="AM545" s="22" t="e">
        <f t="shared" si="241"/>
        <v>#DIV/0!</v>
      </c>
      <c r="AN545" s="22" t="e">
        <f t="shared" si="242"/>
        <v>#DIV/0!</v>
      </c>
      <c r="AO545" s="22" t="e">
        <f t="shared" si="243"/>
        <v>#DIV/0!</v>
      </c>
      <c r="AP545" s="22" t="e">
        <f t="shared" si="244"/>
        <v>#DIV/0!</v>
      </c>
    </row>
    <row r="546" spans="7:42" x14ac:dyDescent="0.25">
      <c r="G546" s="88">
        <f t="shared" si="232"/>
        <v>522</v>
      </c>
      <c r="H546" s="26"/>
      <c r="I546" s="29"/>
      <c r="J546" s="29"/>
      <c r="K546" s="29"/>
      <c r="L546" s="29"/>
      <c r="M546" s="29"/>
      <c r="N546" s="29"/>
      <c r="O546" s="29"/>
      <c r="P546" s="29"/>
      <c r="S546" s="88">
        <f t="shared" si="233"/>
        <v>522</v>
      </c>
      <c r="T546" s="192">
        <f t="shared" si="220"/>
        <v>0</v>
      </c>
      <c r="U546" s="22" t="e">
        <f t="shared" ca="1" si="221"/>
        <v>#DIV/0!</v>
      </c>
      <c r="V546" s="22" t="e">
        <f t="shared" ca="1" si="222"/>
        <v>#DIV/0!</v>
      </c>
      <c r="W546" s="22" t="e">
        <f t="shared" ca="1" si="223"/>
        <v>#DIV/0!</v>
      </c>
      <c r="X546" s="22" t="e">
        <f t="shared" ca="1" si="224"/>
        <v>#DIV/0!</v>
      </c>
      <c r="Y546" s="22" t="e">
        <f t="shared" ca="1" si="225"/>
        <v>#DIV/0!</v>
      </c>
      <c r="Z546" s="22" t="e">
        <f t="shared" ca="1" si="226"/>
        <v>#DIV/0!</v>
      </c>
      <c r="AA546" s="22" t="e">
        <f t="shared" ca="1" si="227"/>
        <v>#DIV/0!</v>
      </c>
      <c r="AB546" s="22" t="e">
        <f t="shared" ca="1" si="228"/>
        <v>#DIV/0!</v>
      </c>
      <c r="AC546" s="22" t="e">
        <f t="shared" ca="1" si="229"/>
        <v>#DIV/0!</v>
      </c>
      <c r="AD546" s="22" t="e">
        <f t="shared" ca="1" si="230"/>
        <v>#DIV/0!</v>
      </c>
      <c r="AE546" s="88">
        <f t="shared" si="234"/>
        <v>522</v>
      </c>
      <c r="AF546" s="192">
        <f t="shared" si="231"/>
        <v>0</v>
      </c>
      <c r="AG546" s="22" t="e">
        <f t="shared" si="235"/>
        <v>#DIV/0!</v>
      </c>
      <c r="AH546" s="22" t="e">
        <f t="shared" si="236"/>
        <v>#DIV/0!</v>
      </c>
      <c r="AI546" s="22" t="e">
        <f t="shared" si="237"/>
        <v>#DIV/0!</v>
      </c>
      <c r="AJ546" s="22" t="e">
        <f t="shared" si="238"/>
        <v>#DIV/0!</v>
      </c>
      <c r="AK546" s="22" t="e">
        <f t="shared" si="239"/>
        <v>#DIV/0!</v>
      </c>
      <c r="AL546" s="22" t="e">
        <f t="shared" si="240"/>
        <v>#DIV/0!</v>
      </c>
      <c r="AM546" s="22" t="e">
        <f t="shared" si="241"/>
        <v>#DIV/0!</v>
      </c>
      <c r="AN546" s="22" t="e">
        <f t="shared" si="242"/>
        <v>#DIV/0!</v>
      </c>
      <c r="AO546" s="22" t="e">
        <f t="shared" si="243"/>
        <v>#DIV/0!</v>
      </c>
      <c r="AP546" s="22" t="e">
        <f t="shared" si="244"/>
        <v>#DIV/0!</v>
      </c>
    </row>
    <row r="547" spans="7:42" x14ac:dyDescent="0.25">
      <c r="G547" s="88">
        <f t="shared" si="232"/>
        <v>523</v>
      </c>
      <c r="H547" s="26"/>
      <c r="I547" s="29"/>
      <c r="J547" s="29"/>
      <c r="K547" s="29"/>
      <c r="L547" s="29"/>
      <c r="M547" s="29"/>
      <c r="N547" s="29"/>
      <c r="O547" s="29"/>
      <c r="P547" s="29"/>
      <c r="S547" s="88">
        <f t="shared" si="233"/>
        <v>523</v>
      </c>
      <c r="T547" s="192">
        <f t="shared" si="220"/>
        <v>0</v>
      </c>
      <c r="U547" s="22" t="e">
        <f t="shared" ca="1" si="221"/>
        <v>#DIV/0!</v>
      </c>
      <c r="V547" s="22" t="e">
        <f t="shared" ca="1" si="222"/>
        <v>#DIV/0!</v>
      </c>
      <c r="W547" s="22" t="e">
        <f t="shared" ca="1" si="223"/>
        <v>#DIV/0!</v>
      </c>
      <c r="X547" s="22" t="e">
        <f t="shared" ca="1" si="224"/>
        <v>#DIV/0!</v>
      </c>
      <c r="Y547" s="22" t="e">
        <f t="shared" ca="1" si="225"/>
        <v>#DIV/0!</v>
      </c>
      <c r="Z547" s="22" t="e">
        <f t="shared" ca="1" si="226"/>
        <v>#DIV/0!</v>
      </c>
      <c r="AA547" s="22" t="e">
        <f t="shared" ca="1" si="227"/>
        <v>#DIV/0!</v>
      </c>
      <c r="AB547" s="22" t="e">
        <f t="shared" ca="1" si="228"/>
        <v>#DIV/0!</v>
      </c>
      <c r="AC547" s="22" t="e">
        <f t="shared" ca="1" si="229"/>
        <v>#DIV/0!</v>
      </c>
      <c r="AD547" s="22" t="e">
        <f t="shared" ca="1" si="230"/>
        <v>#DIV/0!</v>
      </c>
      <c r="AE547" s="88">
        <f t="shared" si="234"/>
        <v>523</v>
      </c>
      <c r="AF547" s="192">
        <f t="shared" si="231"/>
        <v>0</v>
      </c>
      <c r="AG547" s="22" t="e">
        <f t="shared" si="235"/>
        <v>#DIV/0!</v>
      </c>
      <c r="AH547" s="22" t="e">
        <f t="shared" si="236"/>
        <v>#DIV/0!</v>
      </c>
      <c r="AI547" s="22" t="e">
        <f t="shared" si="237"/>
        <v>#DIV/0!</v>
      </c>
      <c r="AJ547" s="22" t="e">
        <f t="shared" si="238"/>
        <v>#DIV/0!</v>
      </c>
      <c r="AK547" s="22" t="e">
        <f t="shared" si="239"/>
        <v>#DIV/0!</v>
      </c>
      <c r="AL547" s="22" t="e">
        <f t="shared" si="240"/>
        <v>#DIV/0!</v>
      </c>
      <c r="AM547" s="22" t="e">
        <f t="shared" si="241"/>
        <v>#DIV/0!</v>
      </c>
      <c r="AN547" s="22" t="e">
        <f t="shared" si="242"/>
        <v>#DIV/0!</v>
      </c>
      <c r="AO547" s="22" t="e">
        <f t="shared" si="243"/>
        <v>#DIV/0!</v>
      </c>
      <c r="AP547" s="22" t="e">
        <f t="shared" si="244"/>
        <v>#DIV/0!</v>
      </c>
    </row>
    <row r="548" spans="7:42" x14ac:dyDescent="0.25">
      <c r="G548" s="88">
        <f t="shared" si="232"/>
        <v>524</v>
      </c>
      <c r="H548" s="26"/>
      <c r="I548" s="29"/>
      <c r="J548" s="29"/>
      <c r="K548" s="29"/>
      <c r="L548" s="29"/>
      <c r="M548" s="29"/>
      <c r="N548" s="29"/>
      <c r="O548" s="29"/>
      <c r="P548" s="29"/>
      <c r="S548" s="88">
        <f t="shared" si="233"/>
        <v>524</v>
      </c>
      <c r="T548" s="192">
        <f t="shared" si="220"/>
        <v>0</v>
      </c>
      <c r="U548" s="22" t="e">
        <f t="shared" ca="1" si="221"/>
        <v>#DIV/0!</v>
      </c>
      <c r="V548" s="22" t="e">
        <f t="shared" ca="1" si="222"/>
        <v>#DIV/0!</v>
      </c>
      <c r="W548" s="22" t="e">
        <f t="shared" ca="1" si="223"/>
        <v>#DIV/0!</v>
      </c>
      <c r="X548" s="22" t="e">
        <f t="shared" ca="1" si="224"/>
        <v>#DIV/0!</v>
      </c>
      <c r="Y548" s="22" t="e">
        <f t="shared" ca="1" si="225"/>
        <v>#DIV/0!</v>
      </c>
      <c r="Z548" s="22" t="e">
        <f t="shared" ca="1" si="226"/>
        <v>#DIV/0!</v>
      </c>
      <c r="AA548" s="22" t="e">
        <f t="shared" ca="1" si="227"/>
        <v>#DIV/0!</v>
      </c>
      <c r="AB548" s="22" t="e">
        <f t="shared" ca="1" si="228"/>
        <v>#DIV/0!</v>
      </c>
      <c r="AC548" s="22" t="e">
        <f t="shared" ca="1" si="229"/>
        <v>#DIV/0!</v>
      </c>
      <c r="AD548" s="22" t="e">
        <f t="shared" ca="1" si="230"/>
        <v>#DIV/0!</v>
      </c>
      <c r="AE548" s="88">
        <f t="shared" si="234"/>
        <v>524</v>
      </c>
      <c r="AF548" s="192">
        <f t="shared" si="231"/>
        <v>0</v>
      </c>
      <c r="AG548" s="22" t="e">
        <f t="shared" si="235"/>
        <v>#DIV/0!</v>
      </c>
      <c r="AH548" s="22" t="e">
        <f t="shared" si="236"/>
        <v>#DIV/0!</v>
      </c>
      <c r="AI548" s="22" t="e">
        <f t="shared" si="237"/>
        <v>#DIV/0!</v>
      </c>
      <c r="AJ548" s="22" t="e">
        <f t="shared" si="238"/>
        <v>#DIV/0!</v>
      </c>
      <c r="AK548" s="22" t="e">
        <f t="shared" si="239"/>
        <v>#DIV/0!</v>
      </c>
      <c r="AL548" s="22" t="e">
        <f t="shared" si="240"/>
        <v>#DIV/0!</v>
      </c>
      <c r="AM548" s="22" t="e">
        <f t="shared" si="241"/>
        <v>#DIV/0!</v>
      </c>
      <c r="AN548" s="22" t="e">
        <f t="shared" si="242"/>
        <v>#DIV/0!</v>
      </c>
      <c r="AO548" s="22" t="e">
        <f t="shared" si="243"/>
        <v>#DIV/0!</v>
      </c>
      <c r="AP548" s="22" t="e">
        <f t="shared" si="244"/>
        <v>#DIV/0!</v>
      </c>
    </row>
    <row r="549" spans="7:42" x14ac:dyDescent="0.25">
      <c r="G549" s="88">
        <f t="shared" si="232"/>
        <v>525</v>
      </c>
      <c r="H549" s="26"/>
      <c r="I549" s="29"/>
      <c r="J549" s="29"/>
      <c r="K549" s="29"/>
      <c r="L549" s="29"/>
      <c r="M549" s="29"/>
      <c r="N549" s="29"/>
      <c r="O549" s="29"/>
      <c r="P549" s="29"/>
      <c r="S549" s="88">
        <f t="shared" si="233"/>
        <v>525</v>
      </c>
      <c r="T549" s="192">
        <f t="shared" si="220"/>
        <v>0</v>
      </c>
      <c r="U549" s="22" t="e">
        <f t="shared" ca="1" si="221"/>
        <v>#DIV/0!</v>
      </c>
      <c r="V549" s="22" t="e">
        <f t="shared" ca="1" si="222"/>
        <v>#DIV/0!</v>
      </c>
      <c r="W549" s="22" t="e">
        <f t="shared" ca="1" si="223"/>
        <v>#DIV/0!</v>
      </c>
      <c r="X549" s="22" t="e">
        <f t="shared" ca="1" si="224"/>
        <v>#DIV/0!</v>
      </c>
      <c r="Y549" s="22" t="e">
        <f t="shared" ca="1" si="225"/>
        <v>#DIV/0!</v>
      </c>
      <c r="Z549" s="22" t="e">
        <f t="shared" ca="1" si="226"/>
        <v>#DIV/0!</v>
      </c>
      <c r="AA549" s="22" t="e">
        <f t="shared" ca="1" si="227"/>
        <v>#DIV/0!</v>
      </c>
      <c r="AB549" s="22" t="e">
        <f t="shared" ca="1" si="228"/>
        <v>#DIV/0!</v>
      </c>
      <c r="AC549" s="22" t="e">
        <f t="shared" ca="1" si="229"/>
        <v>#DIV/0!</v>
      </c>
      <c r="AD549" s="22" t="e">
        <f t="shared" ca="1" si="230"/>
        <v>#DIV/0!</v>
      </c>
      <c r="AE549" s="88">
        <f t="shared" si="234"/>
        <v>525</v>
      </c>
      <c r="AF549" s="192">
        <f t="shared" si="231"/>
        <v>0</v>
      </c>
      <c r="AG549" s="22" t="e">
        <f t="shared" si="235"/>
        <v>#DIV/0!</v>
      </c>
      <c r="AH549" s="22" t="e">
        <f t="shared" si="236"/>
        <v>#DIV/0!</v>
      </c>
      <c r="AI549" s="22" t="e">
        <f t="shared" si="237"/>
        <v>#DIV/0!</v>
      </c>
      <c r="AJ549" s="22" t="e">
        <f t="shared" si="238"/>
        <v>#DIV/0!</v>
      </c>
      <c r="AK549" s="22" t="e">
        <f t="shared" si="239"/>
        <v>#DIV/0!</v>
      </c>
      <c r="AL549" s="22" t="e">
        <f t="shared" si="240"/>
        <v>#DIV/0!</v>
      </c>
      <c r="AM549" s="22" t="e">
        <f t="shared" si="241"/>
        <v>#DIV/0!</v>
      </c>
      <c r="AN549" s="22" t="e">
        <f t="shared" si="242"/>
        <v>#DIV/0!</v>
      </c>
      <c r="AO549" s="22" t="e">
        <f t="shared" si="243"/>
        <v>#DIV/0!</v>
      </c>
      <c r="AP549" s="22" t="e">
        <f t="shared" si="244"/>
        <v>#DIV/0!</v>
      </c>
    </row>
    <row r="550" spans="7:42" x14ac:dyDescent="0.25">
      <c r="G550" s="88">
        <f t="shared" si="232"/>
        <v>526</v>
      </c>
      <c r="H550" s="26"/>
      <c r="I550" s="29"/>
      <c r="J550" s="29"/>
      <c r="K550" s="29"/>
      <c r="L550" s="29"/>
      <c r="M550" s="29"/>
      <c r="N550" s="29"/>
      <c r="O550" s="29"/>
      <c r="P550" s="29"/>
      <c r="S550" s="88">
        <f t="shared" si="233"/>
        <v>526</v>
      </c>
      <c r="T550" s="192">
        <f t="shared" si="220"/>
        <v>0</v>
      </c>
      <c r="U550" s="22" t="e">
        <f t="shared" ca="1" si="221"/>
        <v>#DIV/0!</v>
      </c>
      <c r="V550" s="22" t="e">
        <f t="shared" ca="1" si="222"/>
        <v>#DIV/0!</v>
      </c>
      <c r="W550" s="22" t="e">
        <f t="shared" ca="1" si="223"/>
        <v>#DIV/0!</v>
      </c>
      <c r="X550" s="22" t="e">
        <f t="shared" ca="1" si="224"/>
        <v>#DIV/0!</v>
      </c>
      <c r="Y550" s="22" t="e">
        <f t="shared" ca="1" si="225"/>
        <v>#DIV/0!</v>
      </c>
      <c r="Z550" s="22" t="e">
        <f t="shared" ca="1" si="226"/>
        <v>#DIV/0!</v>
      </c>
      <c r="AA550" s="22" t="e">
        <f t="shared" ca="1" si="227"/>
        <v>#DIV/0!</v>
      </c>
      <c r="AB550" s="22" t="e">
        <f t="shared" ca="1" si="228"/>
        <v>#DIV/0!</v>
      </c>
      <c r="AC550" s="22" t="e">
        <f t="shared" ca="1" si="229"/>
        <v>#DIV/0!</v>
      </c>
      <c r="AD550" s="22" t="e">
        <f t="shared" ca="1" si="230"/>
        <v>#DIV/0!</v>
      </c>
      <c r="AE550" s="88">
        <f t="shared" si="234"/>
        <v>526</v>
      </c>
      <c r="AF550" s="192">
        <f t="shared" si="231"/>
        <v>0</v>
      </c>
      <c r="AG550" s="22" t="e">
        <f t="shared" si="235"/>
        <v>#DIV/0!</v>
      </c>
      <c r="AH550" s="22" t="e">
        <f t="shared" si="236"/>
        <v>#DIV/0!</v>
      </c>
      <c r="AI550" s="22" t="e">
        <f t="shared" si="237"/>
        <v>#DIV/0!</v>
      </c>
      <c r="AJ550" s="22" t="e">
        <f t="shared" si="238"/>
        <v>#DIV/0!</v>
      </c>
      <c r="AK550" s="22" t="e">
        <f t="shared" si="239"/>
        <v>#DIV/0!</v>
      </c>
      <c r="AL550" s="22" t="e">
        <f t="shared" si="240"/>
        <v>#DIV/0!</v>
      </c>
      <c r="AM550" s="22" t="e">
        <f t="shared" si="241"/>
        <v>#DIV/0!</v>
      </c>
      <c r="AN550" s="22" t="e">
        <f t="shared" si="242"/>
        <v>#DIV/0!</v>
      </c>
      <c r="AO550" s="22" t="e">
        <f t="shared" si="243"/>
        <v>#DIV/0!</v>
      </c>
      <c r="AP550" s="22" t="e">
        <f t="shared" si="244"/>
        <v>#DIV/0!</v>
      </c>
    </row>
    <row r="551" spans="7:42" x14ac:dyDescent="0.25">
      <c r="G551" s="88">
        <f t="shared" si="232"/>
        <v>527</v>
      </c>
      <c r="H551" s="26"/>
      <c r="I551" s="29"/>
      <c r="J551" s="29"/>
      <c r="K551" s="29"/>
      <c r="L551" s="29"/>
      <c r="M551" s="29"/>
      <c r="N551" s="29"/>
      <c r="O551" s="29"/>
      <c r="P551" s="29"/>
      <c r="S551" s="88">
        <f t="shared" si="233"/>
        <v>527</v>
      </c>
      <c r="T551" s="192">
        <f t="shared" si="220"/>
        <v>0</v>
      </c>
      <c r="U551" s="22" t="e">
        <f t="shared" ca="1" si="221"/>
        <v>#DIV/0!</v>
      </c>
      <c r="V551" s="22" t="e">
        <f t="shared" ca="1" si="222"/>
        <v>#DIV/0!</v>
      </c>
      <c r="W551" s="22" t="e">
        <f t="shared" ca="1" si="223"/>
        <v>#DIV/0!</v>
      </c>
      <c r="X551" s="22" t="e">
        <f t="shared" ca="1" si="224"/>
        <v>#DIV/0!</v>
      </c>
      <c r="Y551" s="22" t="e">
        <f t="shared" ca="1" si="225"/>
        <v>#DIV/0!</v>
      </c>
      <c r="Z551" s="22" t="e">
        <f t="shared" ca="1" si="226"/>
        <v>#DIV/0!</v>
      </c>
      <c r="AA551" s="22" t="e">
        <f t="shared" ca="1" si="227"/>
        <v>#DIV/0!</v>
      </c>
      <c r="AB551" s="22" t="e">
        <f t="shared" ca="1" si="228"/>
        <v>#DIV/0!</v>
      </c>
      <c r="AC551" s="22" t="e">
        <f t="shared" ca="1" si="229"/>
        <v>#DIV/0!</v>
      </c>
      <c r="AD551" s="22" t="e">
        <f t="shared" ca="1" si="230"/>
        <v>#DIV/0!</v>
      </c>
      <c r="AE551" s="88">
        <f t="shared" si="234"/>
        <v>527</v>
      </c>
      <c r="AF551" s="192">
        <f t="shared" si="231"/>
        <v>0</v>
      </c>
      <c r="AG551" s="22" t="e">
        <f t="shared" si="235"/>
        <v>#DIV/0!</v>
      </c>
      <c r="AH551" s="22" t="e">
        <f t="shared" si="236"/>
        <v>#DIV/0!</v>
      </c>
      <c r="AI551" s="22" t="e">
        <f t="shared" si="237"/>
        <v>#DIV/0!</v>
      </c>
      <c r="AJ551" s="22" t="e">
        <f t="shared" si="238"/>
        <v>#DIV/0!</v>
      </c>
      <c r="AK551" s="22" t="e">
        <f t="shared" si="239"/>
        <v>#DIV/0!</v>
      </c>
      <c r="AL551" s="22" t="e">
        <f t="shared" si="240"/>
        <v>#DIV/0!</v>
      </c>
      <c r="AM551" s="22" t="e">
        <f t="shared" si="241"/>
        <v>#DIV/0!</v>
      </c>
      <c r="AN551" s="22" t="e">
        <f t="shared" si="242"/>
        <v>#DIV/0!</v>
      </c>
      <c r="AO551" s="22" t="e">
        <f t="shared" si="243"/>
        <v>#DIV/0!</v>
      </c>
      <c r="AP551" s="22" t="e">
        <f t="shared" si="244"/>
        <v>#DIV/0!</v>
      </c>
    </row>
    <row r="552" spans="7:42" x14ac:dyDescent="0.25">
      <c r="G552" s="88">
        <f t="shared" si="232"/>
        <v>528</v>
      </c>
      <c r="H552" s="26"/>
      <c r="I552" s="29"/>
      <c r="J552" s="29"/>
      <c r="K552" s="29"/>
      <c r="L552" s="29"/>
      <c r="M552" s="29"/>
      <c r="N552" s="29"/>
      <c r="O552" s="29"/>
      <c r="P552" s="29"/>
      <c r="S552" s="88">
        <f t="shared" si="233"/>
        <v>528</v>
      </c>
      <c r="T552" s="192">
        <f t="shared" si="220"/>
        <v>0</v>
      </c>
      <c r="U552" s="22" t="e">
        <f t="shared" ca="1" si="221"/>
        <v>#DIV/0!</v>
      </c>
      <c r="V552" s="22" t="e">
        <f t="shared" ca="1" si="222"/>
        <v>#DIV/0!</v>
      </c>
      <c r="W552" s="22" t="e">
        <f t="shared" ca="1" si="223"/>
        <v>#DIV/0!</v>
      </c>
      <c r="X552" s="22" t="e">
        <f t="shared" ca="1" si="224"/>
        <v>#DIV/0!</v>
      </c>
      <c r="Y552" s="22" t="e">
        <f t="shared" ca="1" si="225"/>
        <v>#DIV/0!</v>
      </c>
      <c r="Z552" s="22" t="e">
        <f t="shared" ca="1" si="226"/>
        <v>#DIV/0!</v>
      </c>
      <c r="AA552" s="22" t="e">
        <f t="shared" ca="1" si="227"/>
        <v>#DIV/0!</v>
      </c>
      <c r="AB552" s="22" t="e">
        <f t="shared" ca="1" si="228"/>
        <v>#DIV/0!</v>
      </c>
      <c r="AC552" s="22" t="e">
        <f t="shared" ca="1" si="229"/>
        <v>#DIV/0!</v>
      </c>
      <c r="AD552" s="22" t="e">
        <f t="shared" ca="1" si="230"/>
        <v>#DIV/0!</v>
      </c>
      <c r="AE552" s="88">
        <f t="shared" si="234"/>
        <v>528</v>
      </c>
      <c r="AF552" s="192">
        <f t="shared" si="231"/>
        <v>0</v>
      </c>
      <c r="AG552" s="22" t="e">
        <f t="shared" si="235"/>
        <v>#DIV/0!</v>
      </c>
      <c r="AH552" s="22" t="e">
        <f t="shared" si="236"/>
        <v>#DIV/0!</v>
      </c>
      <c r="AI552" s="22" t="e">
        <f t="shared" si="237"/>
        <v>#DIV/0!</v>
      </c>
      <c r="AJ552" s="22" t="e">
        <f t="shared" si="238"/>
        <v>#DIV/0!</v>
      </c>
      <c r="AK552" s="22" t="e">
        <f t="shared" si="239"/>
        <v>#DIV/0!</v>
      </c>
      <c r="AL552" s="22" t="e">
        <f t="shared" si="240"/>
        <v>#DIV/0!</v>
      </c>
      <c r="AM552" s="22" t="e">
        <f t="shared" si="241"/>
        <v>#DIV/0!</v>
      </c>
      <c r="AN552" s="22" t="e">
        <f t="shared" si="242"/>
        <v>#DIV/0!</v>
      </c>
      <c r="AO552" s="22" t="e">
        <f t="shared" si="243"/>
        <v>#DIV/0!</v>
      </c>
      <c r="AP552" s="22" t="e">
        <f t="shared" si="244"/>
        <v>#DIV/0!</v>
      </c>
    </row>
    <row r="553" spans="7:42" x14ac:dyDescent="0.25">
      <c r="G553" s="88">
        <f t="shared" si="232"/>
        <v>529</v>
      </c>
      <c r="H553" s="26"/>
      <c r="I553" s="29"/>
      <c r="J553" s="29"/>
      <c r="K553" s="29"/>
      <c r="L553" s="29"/>
      <c r="M553" s="29"/>
      <c r="N553" s="29"/>
      <c r="O553" s="29"/>
      <c r="P553" s="29"/>
      <c r="S553" s="88">
        <f t="shared" si="233"/>
        <v>529</v>
      </c>
      <c r="T553" s="192">
        <f t="shared" si="220"/>
        <v>0</v>
      </c>
      <c r="U553" s="22" t="e">
        <f t="shared" ca="1" si="221"/>
        <v>#DIV/0!</v>
      </c>
      <c r="V553" s="22" t="e">
        <f t="shared" ca="1" si="222"/>
        <v>#DIV/0!</v>
      </c>
      <c r="W553" s="22" t="e">
        <f t="shared" ca="1" si="223"/>
        <v>#DIV/0!</v>
      </c>
      <c r="X553" s="22" t="e">
        <f t="shared" ca="1" si="224"/>
        <v>#DIV/0!</v>
      </c>
      <c r="Y553" s="22" t="e">
        <f t="shared" ca="1" si="225"/>
        <v>#DIV/0!</v>
      </c>
      <c r="Z553" s="22" t="e">
        <f t="shared" ca="1" si="226"/>
        <v>#DIV/0!</v>
      </c>
      <c r="AA553" s="22" t="e">
        <f t="shared" ca="1" si="227"/>
        <v>#DIV/0!</v>
      </c>
      <c r="AB553" s="22" t="e">
        <f t="shared" ca="1" si="228"/>
        <v>#DIV/0!</v>
      </c>
      <c r="AC553" s="22" t="e">
        <f t="shared" ca="1" si="229"/>
        <v>#DIV/0!</v>
      </c>
      <c r="AD553" s="22" t="e">
        <f t="shared" ca="1" si="230"/>
        <v>#DIV/0!</v>
      </c>
      <c r="AE553" s="88">
        <f t="shared" si="234"/>
        <v>529</v>
      </c>
      <c r="AF553" s="192">
        <f t="shared" si="231"/>
        <v>0</v>
      </c>
      <c r="AG553" s="22" t="e">
        <f t="shared" si="235"/>
        <v>#DIV/0!</v>
      </c>
      <c r="AH553" s="22" t="e">
        <f t="shared" si="236"/>
        <v>#DIV/0!</v>
      </c>
      <c r="AI553" s="22" t="e">
        <f t="shared" si="237"/>
        <v>#DIV/0!</v>
      </c>
      <c r="AJ553" s="22" t="e">
        <f t="shared" si="238"/>
        <v>#DIV/0!</v>
      </c>
      <c r="AK553" s="22" t="e">
        <f t="shared" si="239"/>
        <v>#DIV/0!</v>
      </c>
      <c r="AL553" s="22" t="e">
        <f t="shared" si="240"/>
        <v>#DIV/0!</v>
      </c>
      <c r="AM553" s="22" t="e">
        <f t="shared" si="241"/>
        <v>#DIV/0!</v>
      </c>
      <c r="AN553" s="22" t="e">
        <f t="shared" si="242"/>
        <v>#DIV/0!</v>
      </c>
      <c r="AO553" s="22" t="e">
        <f t="shared" si="243"/>
        <v>#DIV/0!</v>
      </c>
      <c r="AP553" s="22" t="e">
        <f t="shared" si="244"/>
        <v>#DIV/0!</v>
      </c>
    </row>
    <row r="554" spans="7:42" x14ac:dyDescent="0.25">
      <c r="G554" s="88">
        <f t="shared" si="232"/>
        <v>530</v>
      </c>
      <c r="H554" s="26"/>
      <c r="I554" s="29"/>
      <c r="J554" s="29"/>
      <c r="K554" s="29"/>
      <c r="L554" s="29"/>
      <c r="M554" s="29"/>
      <c r="N554" s="29"/>
      <c r="O554" s="29"/>
      <c r="P554" s="29"/>
      <c r="S554" s="88">
        <f t="shared" si="233"/>
        <v>530</v>
      </c>
      <c r="T554" s="192">
        <f t="shared" si="220"/>
        <v>0</v>
      </c>
      <c r="U554" s="22" t="e">
        <f t="shared" ca="1" si="221"/>
        <v>#DIV/0!</v>
      </c>
      <c r="V554" s="22" t="e">
        <f t="shared" ca="1" si="222"/>
        <v>#DIV/0!</v>
      </c>
      <c r="W554" s="22" t="e">
        <f t="shared" ca="1" si="223"/>
        <v>#DIV/0!</v>
      </c>
      <c r="X554" s="22" t="e">
        <f t="shared" ca="1" si="224"/>
        <v>#DIV/0!</v>
      </c>
      <c r="Y554" s="22" t="e">
        <f t="shared" ca="1" si="225"/>
        <v>#DIV/0!</v>
      </c>
      <c r="Z554" s="22" t="e">
        <f t="shared" ca="1" si="226"/>
        <v>#DIV/0!</v>
      </c>
      <c r="AA554" s="22" t="e">
        <f t="shared" ca="1" si="227"/>
        <v>#DIV/0!</v>
      </c>
      <c r="AB554" s="22" t="e">
        <f t="shared" ca="1" si="228"/>
        <v>#DIV/0!</v>
      </c>
      <c r="AC554" s="22" t="e">
        <f t="shared" ca="1" si="229"/>
        <v>#DIV/0!</v>
      </c>
      <c r="AD554" s="22" t="e">
        <f t="shared" ca="1" si="230"/>
        <v>#DIV/0!</v>
      </c>
      <c r="AE554" s="88">
        <f t="shared" si="234"/>
        <v>530</v>
      </c>
      <c r="AF554" s="192">
        <f t="shared" si="231"/>
        <v>0</v>
      </c>
      <c r="AG554" s="22" t="e">
        <f t="shared" si="235"/>
        <v>#DIV/0!</v>
      </c>
      <c r="AH554" s="22" t="e">
        <f t="shared" si="236"/>
        <v>#DIV/0!</v>
      </c>
      <c r="AI554" s="22" t="e">
        <f t="shared" si="237"/>
        <v>#DIV/0!</v>
      </c>
      <c r="AJ554" s="22" t="e">
        <f t="shared" si="238"/>
        <v>#DIV/0!</v>
      </c>
      <c r="AK554" s="22" t="e">
        <f t="shared" si="239"/>
        <v>#DIV/0!</v>
      </c>
      <c r="AL554" s="22" t="e">
        <f t="shared" si="240"/>
        <v>#DIV/0!</v>
      </c>
      <c r="AM554" s="22" t="e">
        <f t="shared" si="241"/>
        <v>#DIV/0!</v>
      </c>
      <c r="AN554" s="22" t="e">
        <f t="shared" si="242"/>
        <v>#DIV/0!</v>
      </c>
      <c r="AO554" s="22" t="e">
        <f t="shared" si="243"/>
        <v>#DIV/0!</v>
      </c>
      <c r="AP554" s="22" t="e">
        <f t="shared" si="244"/>
        <v>#DIV/0!</v>
      </c>
    </row>
    <row r="555" spans="7:42" x14ac:dyDescent="0.25">
      <c r="G555" s="88">
        <f t="shared" si="232"/>
        <v>531</v>
      </c>
      <c r="H555" s="26"/>
      <c r="I555" s="29"/>
      <c r="J555" s="29"/>
      <c r="K555" s="29"/>
      <c r="L555" s="29"/>
      <c r="M555" s="29"/>
      <c r="N555" s="29"/>
      <c r="O555" s="29"/>
      <c r="P555" s="29"/>
      <c r="S555" s="88">
        <f t="shared" si="233"/>
        <v>531</v>
      </c>
      <c r="T555" s="192">
        <f t="shared" si="220"/>
        <v>0</v>
      </c>
      <c r="U555" s="22" t="e">
        <f t="shared" ca="1" si="221"/>
        <v>#DIV/0!</v>
      </c>
      <c r="V555" s="22" t="e">
        <f t="shared" ca="1" si="222"/>
        <v>#DIV/0!</v>
      </c>
      <c r="W555" s="22" t="e">
        <f t="shared" ca="1" si="223"/>
        <v>#DIV/0!</v>
      </c>
      <c r="X555" s="22" t="e">
        <f t="shared" ca="1" si="224"/>
        <v>#DIV/0!</v>
      </c>
      <c r="Y555" s="22" t="e">
        <f t="shared" ca="1" si="225"/>
        <v>#DIV/0!</v>
      </c>
      <c r="Z555" s="22" t="e">
        <f t="shared" ca="1" si="226"/>
        <v>#DIV/0!</v>
      </c>
      <c r="AA555" s="22" t="e">
        <f t="shared" ca="1" si="227"/>
        <v>#DIV/0!</v>
      </c>
      <c r="AB555" s="22" t="e">
        <f t="shared" ca="1" si="228"/>
        <v>#DIV/0!</v>
      </c>
      <c r="AC555" s="22" t="e">
        <f t="shared" ca="1" si="229"/>
        <v>#DIV/0!</v>
      </c>
      <c r="AD555" s="22" t="e">
        <f t="shared" ca="1" si="230"/>
        <v>#DIV/0!</v>
      </c>
      <c r="AE555" s="88">
        <f t="shared" si="234"/>
        <v>531</v>
      </c>
      <c r="AF555" s="192">
        <f t="shared" si="231"/>
        <v>0</v>
      </c>
      <c r="AG555" s="22" t="e">
        <f t="shared" si="235"/>
        <v>#DIV/0!</v>
      </c>
      <c r="AH555" s="22" t="e">
        <f t="shared" si="236"/>
        <v>#DIV/0!</v>
      </c>
      <c r="AI555" s="22" t="e">
        <f t="shared" si="237"/>
        <v>#DIV/0!</v>
      </c>
      <c r="AJ555" s="22" t="e">
        <f t="shared" si="238"/>
        <v>#DIV/0!</v>
      </c>
      <c r="AK555" s="22" t="e">
        <f t="shared" si="239"/>
        <v>#DIV/0!</v>
      </c>
      <c r="AL555" s="22" t="e">
        <f t="shared" si="240"/>
        <v>#DIV/0!</v>
      </c>
      <c r="AM555" s="22" t="e">
        <f t="shared" si="241"/>
        <v>#DIV/0!</v>
      </c>
      <c r="AN555" s="22" t="e">
        <f t="shared" si="242"/>
        <v>#DIV/0!</v>
      </c>
      <c r="AO555" s="22" t="e">
        <f t="shared" si="243"/>
        <v>#DIV/0!</v>
      </c>
      <c r="AP555" s="22" t="e">
        <f t="shared" si="244"/>
        <v>#DIV/0!</v>
      </c>
    </row>
    <row r="556" spans="7:42" x14ac:dyDescent="0.25">
      <c r="G556" s="88">
        <f t="shared" si="232"/>
        <v>532</v>
      </c>
      <c r="H556" s="26"/>
      <c r="I556" s="29"/>
      <c r="J556" s="29"/>
      <c r="K556" s="29"/>
      <c r="L556" s="29"/>
      <c r="M556" s="29"/>
      <c r="N556" s="29"/>
      <c r="O556" s="29"/>
      <c r="P556" s="29"/>
      <c r="S556" s="88">
        <f t="shared" si="233"/>
        <v>532</v>
      </c>
      <c r="T556" s="192">
        <f t="shared" si="220"/>
        <v>0</v>
      </c>
      <c r="U556" s="22" t="e">
        <f t="shared" ca="1" si="221"/>
        <v>#DIV/0!</v>
      </c>
      <c r="V556" s="22" t="e">
        <f t="shared" ca="1" si="222"/>
        <v>#DIV/0!</v>
      </c>
      <c r="W556" s="22" t="e">
        <f t="shared" ca="1" si="223"/>
        <v>#DIV/0!</v>
      </c>
      <c r="X556" s="22" t="e">
        <f t="shared" ca="1" si="224"/>
        <v>#DIV/0!</v>
      </c>
      <c r="Y556" s="22" t="e">
        <f t="shared" ca="1" si="225"/>
        <v>#DIV/0!</v>
      </c>
      <c r="Z556" s="22" t="e">
        <f t="shared" ca="1" si="226"/>
        <v>#DIV/0!</v>
      </c>
      <c r="AA556" s="22" t="e">
        <f t="shared" ca="1" si="227"/>
        <v>#DIV/0!</v>
      </c>
      <c r="AB556" s="22" t="e">
        <f t="shared" ca="1" si="228"/>
        <v>#DIV/0!</v>
      </c>
      <c r="AC556" s="22" t="e">
        <f t="shared" ca="1" si="229"/>
        <v>#DIV/0!</v>
      </c>
      <c r="AD556" s="22" t="e">
        <f t="shared" ca="1" si="230"/>
        <v>#DIV/0!</v>
      </c>
      <c r="AE556" s="88">
        <f t="shared" si="234"/>
        <v>532</v>
      </c>
      <c r="AF556" s="192">
        <f t="shared" si="231"/>
        <v>0</v>
      </c>
      <c r="AG556" s="22" t="e">
        <f t="shared" si="235"/>
        <v>#DIV/0!</v>
      </c>
      <c r="AH556" s="22" t="e">
        <f t="shared" si="236"/>
        <v>#DIV/0!</v>
      </c>
      <c r="AI556" s="22" t="e">
        <f t="shared" si="237"/>
        <v>#DIV/0!</v>
      </c>
      <c r="AJ556" s="22" t="e">
        <f t="shared" si="238"/>
        <v>#DIV/0!</v>
      </c>
      <c r="AK556" s="22" t="e">
        <f t="shared" si="239"/>
        <v>#DIV/0!</v>
      </c>
      <c r="AL556" s="22" t="e">
        <f t="shared" si="240"/>
        <v>#DIV/0!</v>
      </c>
      <c r="AM556" s="22" t="e">
        <f t="shared" si="241"/>
        <v>#DIV/0!</v>
      </c>
      <c r="AN556" s="22" t="e">
        <f t="shared" si="242"/>
        <v>#DIV/0!</v>
      </c>
      <c r="AO556" s="22" t="e">
        <f t="shared" si="243"/>
        <v>#DIV/0!</v>
      </c>
      <c r="AP556" s="22" t="e">
        <f t="shared" si="244"/>
        <v>#DIV/0!</v>
      </c>
    </row>
    <row r="557" spans="7:42" x14ac:dyDescent="0.25">
      <c r="G557" s="88">
        <f t="shared" si="232"/>
        <v>533</v>
      </c>
      <c r="H557" s="26"/>
      <c r="I557" s="29"/>
      <c r="J557" s="29"/>
      <c r="K557" s="29"/>
      <c r="L557" s="29"/>
      <c r="M557" s="29"/>
      <c r="N557" s="29"/>
      <c r="O557" s="29"/>
      <c r="P557" s="29"/>
      <c r="S557" s="88">
        <f t="shared" si="233"/>
        <v>533</v>
      </c>
      <c r="T557" s="192">
        <f t="shared" si="220"/>
        <v>0</v>
      </c>
      <c r="U557" s="22" t="e">
        <f t="shared" ca="1" si="221"/>
        <v>#DIV/0!</v>
      </c>
      <c r="V557" s="22" t="e">
        <f t="shared" ca="1" si="222"/>
        <v>#DIV/0!</v>
      </c>
      <c r="W557" s="22" t="e">
        <f t="shared" ca="1" si="223"/>
        <v>#DIV/0!</v>
      </c>
      <c r="X557" s="22" t="e">
        <f t="shared" ca="1" si="224"/>
        <v>#DIV/0!</v>
      </c>
      <c r="Y557" s="22" t="e">
        <f t="shared" ca="1" si="225"/>
        <v>#DIV/0!</v>
      </c>
      <c r="Z557" s="22" t="e">
        <f t="shared" ca="1" si="226"/>
        <v>#DIV/0!</v>
      </c>
      <c r="AA557" s="22" t="e">
        <f t="shared" ca="1" si="227"/>
        <v>#DIV/0!</v>
      </c>
      <c r="AB557" s="22" t="e">
        <f t="shared" ca="1" si="228"/>
        <v>#DIV/0!</v>
      </c>
      <c r="AC557" s="22" t="e">
        <f t="shared" ca="1" si="229"/>
        <v>#DIV/0!</v>
      </c>
      <c r="AD557" s="22" t="e">
        <f t="shared" ca="1" si="230"/>
        <v>#DIV/0!</v>
      </c>
      <c r="AE557" s="88">
        <f t="shared" si="234"/>
        <v>533</v>
      </c>
      <c r="AF557" s="192">
        <f t="shared" si="231"/>
        <v>0</v>
      </c>
      <c r="AG557" s="22" t="e">
        <f t="shared" si="235"/>
        <v>#DIV/0!</v>
      </c>
      <c r="AH557" s="22" t="e">
        <f t="shared" si="236"/>
        <v>#DIV/0!</v>
      </c>
      <c r="AI557" s="22" t="e">
        <f t="shared" si="237"/>
        <v>#DIV/0!</v>
      </c>
      <c r="AJ557" s="22" t="e">
        <f t="shared" si="238"/>
        <v>#DIV/0!</v>
      </c>
      <c r="AK557" s="22" t="e">
        <f t="shared" si="239"/>
        <v>#DIV/0!</v>
      </c>
      <c r="AL557" s="22" t="e">
        <f t="shared" si="240"/>
        <v>#DIV/0!</v>
      </c>
      <c r="AM557" s="22" t="e">
        <f t="shared" si="241"/>
        <v>#DIV/0!</v>
      </c>
      <c r="AN557" s="22" t="e">
        <f t="shared" si="242"/>
        <v>#DIV/0!</v>
      </c>
      <c r="AO557" s="22" t="e">
        <f t="shared" si="243"/>
        <v>#DIV/0!</v>
      </c>
      <c r="AP557" s="22" t="e">
        <f t="shared" si="244"/>
        <v>#DIV/0!</v>
      </c>
    </row>
    <row r="558" spans="7:42" x14ac:dyDescent="0.25">
      <c r="G558" s="88">
        <f t="shared" si="232"/>
        <v>534</v>
      </c>
      <c r="H558" s="26"/>
      <c r="I558" s="29"/>
      <c r="J558" s="29"/>
      <c r="K558" s="29"/>
      <c r="L558" s="29"/>
      <c r="M558" s="29"/>
      <c r="N558" s="29"/>
      <c r="O558" s="29"/>
      <c r="P558" s="29"/>
      <c r="S558" s="88">
        <f t="shared" si="233"/>
        <v>534</v>
      </c>
      <c r="T558" s="192">
        <f t="shared" si="220"/>
        <v>0</v>
      </c>
      <c r="U558" s="22" t="e">
        <f t="shared" ca="1" si="221"/>
        <v>#DIV/0!</v>
      </c>
      <c r="V558" s="22" t="e">
        <f t="shared" ca="1" si="222"/>
        <v>#DIV/0!</v>
      </c>
      <c r="W558" s="22" t="e">
        <f t="shared" ca="1" si="223"/>
        <v>#DIV/0!</v>
      </c>
      <c r="X558" s="22" t="e">
        <f t="shared" ca="1" si="224"/>
        <v>#DIV/0!</v>
      </c>
      <c r="Y558" s="22" t="e">
        <f t="shared" ca="1" si="225"/>
        <v>#DIV/0!</v>
      </c>
      <c r="Z558" s="22" t="e">
        <f t="shared" ca="1" si="226"/>
        <v>#DIV/0!</v>
      </c>
      <c r="AA558" s="22" t="e">
        <f t="shared" ca="1" si="227"/>
        <v>#DIV/0!</v>
      </c>
      <c r="AB558" s="22" t="e">
        <f t="shared" ca="1" si="228"/>
        <v>#DIV/0!</v>
      </c>
      <c r="AC558" s="22" t="e">
        <f t="shared" ca="1" si="229"/>
        <v>#DIV/0!</v>
      </c>
      <c r="AD558" s="22" t="e">
        <f t="shared" ca="1" si="230"/>
        <v>#DIV/0!</v>
      </c>
      <c r="AE558" s="88">
        <f t="shared" si="234"/>
        <v>534</v>
      </c>
      <c r="AF558" s="192">
        <f t="shared" si="231"/>
        <v>0</v>
      </c>
      <c r="AG558" s="22" t="e">
        <f t="shared" si="235"/>
        <v>#DIV/0!</v>
      </c>
      <c r="AH558" s="22" t="e">
        <f t="shared" si="236"/>
        <v>#DIV/0!</v>
      </c>
      <c r="AI558" s="22" t="e">
        <f t="shared" si="237"/>
        <v>#DIV/0!</v>
      </c>
      <c r="AJ558" s="22" t="e">
        <f t="shared" si="238"/>
        <v>#DIV/0!</v>
      </c>
      <c r="AK558" s="22" t="e">
        <f t="shared" si="239"/>
        <v>#DIV/0!</v>
      </c>
      <c r="AL558" s="22" t="e">
        <f t="shared" si="240"/>
        <v>#DIV/0!</v>
      </c>
      <c r="AM558" s="22" t="e">
        <f t="shared" si="241"/>
        <v>#DIV/0!</v>
      </c>
      <c r="AN558" s="22" t="e">
        <f t="shared" si="242"/>
        <v>#DIV/0!</v>
      </c>
      <c r="AO558" s="22" t="e">
        <f t="shared" si="243"/>
        <v>#DIV/0!</v>
      </c>
      <c r="AP558" s="22" t="e">
        <f t="shared" si="244"/>
        <v>#DIV/0!</v>
      </c>
    </row>
    <row r="559" spans="7:42" x14ac:dyDescent="0.25">
      <c r="G559" s="88">
        <f t="shared" si="232"/>
        <v>535</v>
      </c>
      <c r="H559" s="26"/>
      <c r="I559" s="29"/>
      <c r="J559" s="29"/>
      <c r="K559" s="29"/>
      <c r="L559" s="29"/>
      <c r="M559" s="29"/>
      <c r="N559" s="29"/>
      <c r="O559" s="29"/>
      <c r="P559" s="29"/>
      <c r="S559" s="88">
        <f t="shared" si="233"/>
        <v>535</v>
      </c>
      <c r="T559" s="192">
        <f t="shared" si="220"/>
        <v>0</v>
      </c>
      <c r="U559" s="22" t="e">
        <f t="shared" ca="1" si="221"/>
        <v>#DIV/0!</v>
      </c>
      <c r="V559" s="22" t="e">
        <f t="shared" ca="1" si="222"/>
        <v>#DIV/0!</v>
      </c>
      <c r="W559" s="22" t="e">
        <f t="shared" ca="1" si="223"/>
        <v>#DIV/0!</v>
      </c>
      <c r="X559" s="22" t="e">
        <f t="shared" ca="1" si="224"/>
        <v>#DIV/0!</v>
      </c>
      <c r="Y559" s="22" t="e">
        <f t="shared" ca="1" si="225"/>
        <v>#DIV/0!</v>
      </c>
      <c r="Z559" s="22" t="e">
        <f t="shared" ca="1" si="226"/>
        <v>#DIV/0!</v>
      </c>
      <c r="AA559" s="22" t="e">
        <f t="shared" ca="1" si="227"/>
        <v>#DIV/0!</v>
      </c>
      <c r="AB559" s="22" t="e">
        <f t="shared" ca="1" si="228"/>
        <v>#DIV/0!</v>
      </c>
      <c r="AC559" s="22" t="e">
        <f t="shared" ca="1" si="229"/>
        <v>#DIV/0!</v>
      </c>
      <c r="AD559" s="22" t="e">
        <f t="shared" ca="1" si="230"/>
        <v>#DIV/0!</v>
      </c>
      <c r="AE559" s="88">
        <f t="shared" si="234"/>
        <v>535</v>
      </c>
      <c r="AF559" s="192">
        <f t="shared" si="231"/>
        <v>0</v>
      </c>
      <c r="AG559" s="22" t="e">
        <f t="shared" si="235"/>
        <v>#DIV/0!</v>
      </c>
      <c r="AH559" s="22" t="e">
        <f t="shared" si="236"/>
        <v>#DIV/0!</v>
      </c>
      <c r="AI559" s="22" t="e">
        <f t="shared" si="237"/>
        <v>#DIV/0!</v>
      </c>
      <c r="AJ559" s="22" t="e">
        <f t="shared" si="238"/>
        <v>#DIV/0!</v>
      </c>
      <c r="AK559" s="22" t="e">
        <f t="shared" si="239"/>
        <v>#DIV/0!</v>
      </c>
      <c r="AL559" s="22" t="e">
        <f t="shared" si="240"/>
        <v>#DIV/0!</v>
      </c>
      <c r="AM559" s="22" t="e">
        <f t="shared" si="241"/>
        <v>#DIV/0!</v>
      </c>
      <c r="AN559" s="22" t="e">
        <f t="shared" si="242"/>
        <v>#DIV/0!</v>
      </c>
      <c r="AO559" s="22" t="e">
        <f t="shared" si="243"/>
        <v>#DIV/0!</v>
      </c>
      <c r="AP559" s="22" t="e">
        <f t="shared" si="244"/>
        <v>#DIV/0!</v>
      </c>
    </row>
    <row r="560" spans="7:42" x14ac:dyDescent="0.25">
      <c r="G560" s="88">
        <f t="shared" si="232"/>
        <v>536</v>
      </c>
      <c r="H560" s="26"/>
      <c r="I560" s="29"/>
      <c r="J560" s="29"/>
      <c r="K560" s="29"/>
      <c r="L560" s="29"/>
      <c r="M560" s="29"/>
      <c r="N560" s="29"/>
      <c r="O560" s="29"/>
      <c r="P560" s="29"/>
      <c r="S560" s="88">
        <f t="shared" si="233"/>
        <v>536</v>
      </c>
      <c r="T560" s="192">
        <f t="shared" si="220"/>
        <v>0</v>
      </c>
      <c r="U560" s="22" t="e">
        <f t="shared" ca="1" si="221"/>
        <v>#DIV/0!</v>
      </c>
      <c r="V560" s="22" t="e">
        <f t="shared" ca="1" si="222"/>
        <v>#DIV/0!</v>
      </c>
      <c r="W560" s="22" t="e">
        <f t="shared" ca="1" si="223"/>
        <v>#DIV/0!</v>
      </c>
      <c r="X560" s="22" t="e">
        <f t="shared" ca="1" si="224"/>
        <v>#DIV/0!</v>
      </c>
      <c r="Y560" s="22" t="e">
        <f t="shared" ca="1" si="225"/>
        <v>#DIV/0!</v>
      </c>
      <c r="Z560" s="22" t="e">
        <f t="shared" ca="1" si="226"/>
        <v>#DIV/0!</v>
      </c>
      <c r="AA560" s="22" t="e">
        <f t="shared" ca="1" si="227"/>
        <v>#DIV/0!</v>
      </c>
      <c r="AB560" s="22" t="e">
        <f t="shared" ca="1" si="228"/>
        <v>#DIV/0!</v>
      </c>
      <c r="AC560" s="22" t="e">
        <f t="shared" ca="1" si="229"/>
        <v>#DIV/0!</v>
      </c>
      <c r="AD560" s="22" t="e">
        <f t="shared" ca="1" si="230"/>
        <v>#DIV/0!</v>
      </c>
      <c r="AE560" s="88">
        <f t="shared" si="234"/>
        <v>536</v>
      </c>
      <c r="AF560" s="192">
        <f t="shared" si="231"/>
        <v>0</v>
      </c>
      <c r="AG560" s="22" t="e">
        <f t="shared" si="235"/>
        <v>#DIV/0!</v>
      </c>
      <c r="AH560" s="22" t="e">
        <f t="shared" si="236"/>
        <v>#DIV/0!</v>
      </c>
      <c r="AI560" s="22" t="e">
        <f t="shared" si="237"/>
        <v>#DIV/0!</v>
      </c>
      <c r="AJ560" s="22" t="e">
        <f t="shared" si="238"/>
        <v>#DIV/0!</v>
      </c>
      <c r="AK560" s="22" t="e">
        <f t="shared" si="239"/>
        <v>#DIV/0!</v>
      </c>
      <c r="AL560" s="22" t="e">
        <f t="shared" si="240"/>
        <v>#DIV/0!</v>
      </c>
      <c r="AM560" s="22" t="e">
        <f t="shared" si="241"/>
        <v>#DIV/0!</v>
      </c>
      <c r="AN560" s="22" t="e">
        <f t="shared" si="242"/>
        <v>#DIV/0!</v>
      </c>
      <c r="AO560" s="22" t="e">
        <f t="shared" si="243"/>
        <v>#DIV/0!</v>
      </c>
      <c r="AP560" s="22" t="e">
        <f t="shared" si="244"/>
        <v>#DIV/0!</v>
      </c>
    </row>
    <row r="561" spans="1:42" x14ac:dyDescent="0.25">
      <c r="G561" s="88">
        <f t="shared" si="232"/>
        <v>537</v>
      </c>
      <c r="H561" s="26"/>
      <c r="I561" s="29"/>
      <c r="J561" s="29"/>
      <c r="K561" s="29"/>
      <c r="L561" s="29"/>
      <c r="M561" s="29"/>
      <c r="N561" s="29"/>
      <c r="O561" s="29"/>
      <c r="P561" s="29"/>
      <c r="S561" s="88">
        <f t="shared" si="233"/>
        <v>537</v>
      </c>
      <c r="T561" s="192">
        <f t="shared" si="220"/>
        <v>0</v>
      </c>
      <c r="U561" s="22" t="e">
        <f t="shared" ca="1" si="221"/>
        <v>#DIV/0!</v>
      </c>
      <c r="V561" s="22" t="e">
        <f t="shared" ca="1" si="222"/>
        <v>#DIV/0!</v>
      </c>
      <c r="W561" s="22" t="e">
        <f t="shared" ca="1" si="223"/>
        <v>#DIV/0!</v>
      </c>
      <c r="X561" s="22" t="e">
        <f t="shared" ca="1" si="224"/>
        <v>#DIV/0!</v>
      </c>
      <c r="Y561" s="22" t="e">
        <f t="shared" ca="1" si="225"/>
        <v>#DIV/0!</v>
      </c>
      <c r="Z561" s="22" t="e">
        <f t="shared" ca="1" si="226"/>
        <v>#DIV/0!</v>
      </c>
      <c r="AA561" s="22" t="e">
        <f t="shared" ca="1" si="227"/>
        <v>#DIV/0!</v>
      </c>
      <c r="AB561" s="22" t="e">
        <f t="shared" ca="1" si="228"/>
        <v>#DIV/0!</v>
      </c>
      <c r="AC561" s="22" t="e">
        <f t="shared" ca="1" si="229"/>
        <v>#DIV/0!</v>
      </c>
      <c r="AD561" s="22" t="e">
        <f t="shared" ca="1" si="230"/>
        <v>#DIV/0!</v>
      </c>
      <c r="AE561" s="88">
        <f t="shared" si="234"/>
        <v>537</v>
      </c>
      <c r="AF561" s="192">
        <f t="shared" si="231"/>
        <v>0</v>
      </c>
      <c r="AG561" s="22" t="e">
        <f t="shared" si="235"/>
        <v>#DIV/0!</v>
      </c>
      <c r="AH561" s="22" t="e">
        <f t="shared" si="236"/>
        <v>#DIV/0!</v>
      </c>
      <c r="AI561" s="22" t="e">
        <f t="shared" si="237"/>
        <v>#DIV/0!</v>
      </c>
      <c r="AJ561" s="22" t="e">
        <f t="shared" si="238"/>
        <v>#DIV/0!</v>
      </c>
      <c r="AK561" s="22" t="e">
        <f t="shared" si="239"/>
        <v>#DIV/0!</v>
      </c>
      <c r="AL561" s="22" t="e">
        <f t="shared" si="240"/>
        <v>#DIV/0!</v>
      </c>
      <c r="AM561" s="22" t="e">
        <f t="shared" si="241"/>
        <v>#DIV/0!</v>
      </c>
      <c r="AN561" s="22" t="e">
        <f t="shared" si="242"/>
        <v>#DIV/0!</v>
      </c>
      <c r="AO561" s="22" t="e">
        <f t="shared" si="243"/>
        <v>#DIV/0!</v>
      </c>
      <c r="AP561" s="22" t="e">
        <f t="shared" si="244"/>
        <v>#DIV/0!</v>
      </c>
    </row>
    <row r="562" spans="1:42" x14ac:dyDescent="0.25">
      <c r="G562" s="88">
        <f t="shared" si="232"/>
        <v>538</v>
      </c>
      <c r="H562" s="26"/>
      <c r="I562" s="29"/>
      <c r="J562" s="29"/>
      <c r="K562" s="29"/>
      <c r="L562" s="29"/>
      <c r="M562" s="29"/>
      <c r="N562" s="29"/>
      <c r="O562" s="29"/>
      <c r="P562" s="29"/>
      <c r="S562" s="88">
        <f t="shared" si="233"/>
        <v>538</v>
      </c>
      <c r="T562" s="192">
        <f t="shared" si="220"/>
        <v>0</v>
      </c>
      <c r="U562" s="22" t="e">
        <f t="shared" ca="1" si="221"/>
        <v>#DIV/0!</v>
      </c>
      <c r="V562" s="22" t="e">
        <f t="shared" ca="1" si="222"/>
        <v>#DIV/0!</v>
      </c>
      <c r="W562" s="22" t="e">
        <f t="shared" ca="1" si="223"/>
        <v>#DIV/0!</v>
      </c>
      <c r="X562" s="22" t="e">
        <f t="shared" ca="1" si="224"/>
        <v>#DIV/0!</v>
      </c>
      <c r="Y562" s="22" t="e">
        <f t="shared" ca="1" si="225"/>
        <v>#DIV/0!</v>
      </c>
      <c r="Z562" s="22" t="e">
        <f t="shared" ca="1" si="226"/>
        <v>#DIV/0!</v>
      </c>
      <c r="AA562" s="22" t="e">
        <f t="shared" ca="1" si="227"/>
        <v>#DIV/0!</v>
      </c>
      <c r="AB562" s="22" t="e">
        <f t="shared" ca="1" si="228"/>
        <v>#DIV/0!</v>
      </c>
      <c r="AC562" s="22" t="e">
        <f t="shared" ca="1" si="229"/>
        <v>#DIV/0!</v>
      </c>
      <c r="AD562" s="22" t="e">
        <f t="shared" ca="1" si="230"/>
        <v>#DIV/0!</v>
      </c>
      <c r="AE562" s="88">
        <f t="shared" si="234"/>
        <v>538</v>
      </c>
      <c r="AF562" s="192">
        <f t="shared" si="231"/>
        <v>0</v>
      </c>
      <c r="AG562" s="22" t="e">
        <f t="shared" si="235"/>
        <v>#DIV/0!</v>
      </c>
      <c r="AH562" s="22" t="e">
        <f t="shared" si="236"/>
        <v>#DIV/0!</v>
      </c>
      <c r="AI562" s="22" t="e">
        <f t="shared" si="237"/>
        <v>#DIV/0!</v>
      </c>
      <c r="AJ562" s="22" t="e">
        <f t="shared" si="238"/>
        <v>#DIV/0!</v>
      </c>
      <c r="AK562" s="22" t="e">
        <f t="shared" si="239"/>
        <v>#DIV/0!</v>
      </c>
      <c r="AL562" s="22" t="e">
        <f t="shared" si="240"/>
        <v>#DIV/0!</v>
      </c>
      <c r="AM562" s="22" t="e">
        <f t="shared" si="241"/>
        <v>#DIV/0!</v>
      </c>
      <c r="AN562" s="22" t="e">
        <f t="shared" si="242"/>
        <v>#DIV/0!</v>
      </c>
      <c r="AO562" s="22" t="e">
        <f t="shared" si="243"/>
        <v>#DIV/0!</v>
      </c>
      <c r="AP562" s="22" t="e">
        <f t="shared" si="244"/>
        <v>#DIV/0!</v>
      </c>
    </row>
    <row r="563" spans="1:42" x14ac:dyDescent="0.25">
      <c r="G563" s="88">
        <f t="shared" si="232"/>
        <v>539</v>
      </c>
      <c r="H563" s="26"/>
      <c r="I563" s="29"/>
      <c r="J563" s="29"/>
      <c r="K563" s="29"/>
      <c r="L563" s="29"/>
      <c r="M563" s="29"/>
      <c r="N563" s="29"/>
      <c r="O563" s="29"/>
      <c r="P563" s="29"/>
      <c r="S563" s="88">
        <f t="shared" si="233"/>
        <v>539</v>
      </c>
      <c r="T563" s="192">
        <f t="shared" si="220"/>
        <v>0</v>
      </c>
      <c r="U563" s="22" t="e">
        <f t="shared" ca="1" si="221"/>
        <v>#DIV/0!</v>
      </c>
      <c r="V563" s="22" t="e">
        <f t="shared" ca="1" si="222"/>
        <v>#DIV/0!</v>
      </c>
      <c r="W563" s="22" t="e">
        <f t="shared" ca="1" si="223"/>
        <v>#DIV/0!</v>
      </c>
      <c r="X563" s="22" t="e">
        <f t="shared" ca="1" si="224"/>
        <v>#DIV/0!</v>
      </c>
      <c r="Y563" s="22" t="e">
        <f t="shared" ca="1" si="225"/>
        <v>#DIV/0!</v>
      </c>
      <c r="Z563" s="22" t="e">
        <f t="shared" ca="1" si="226"/>
        <v>#DIV/0!</v>
      </c>
      <c r="AA563" s="22" t="e">
        <f t="shared" ca="1" si="227"/>
        <v>#DIV/0!</v>
      </c>
      <c r="AB563" s="22" t="e">
        <f t="shared" ca="1" si="228"/>
        <v>#DIV/0!</v>
      </c>
      <c r="AC563" s="22" t="e">
        <f t="shared" ca="1" si="229"/>
        <v>#DIV/0!</v>
      </c>
      <c r="AD563" s="22" t="e">
        <f t="shared" ca="1" si="230"/>
        <v>#DIV/0!</v>
      </c>
      <c r="AE563" s="88">
        <f t="shared" si="234"/>
        <v>539</v>
      </c>
      <c r="AF563" s="192">
        <f t="shared" si="231"/>
        <v>0</v>
      </c>
      <c r="AG563" s="22" t="e">
        <f t="shared" si="235"/>
        <v>#DIV/0!</v>
      </c>
      <c r="AH563" s="22" t="e">
        <f t="shared" si="236"/>
        <v>#DIV/0!</v>
      </c>
      <c r="AI563" s="22" t="e">
        <f t="shared" si="237"/>
        <v>#DIV/0!</v>
      </c>
      <c r="AJ563" s="22" t="e">
        <f t="shared" si="238"/>
        <v>#DIV/0!</v>
      </c>
      <c r="AK563" s="22" t="e">
        <f t="shared" si="239"/>
        <v>#DIV/0!</v>
      </c>
      <c r="AL563" s="22" t="e">
        <f t="shared" si="240"/>
        <v>#DIV/0!</v>
      </c>
      <c r="AM563" s="22" t="e">
        <f t="shared" si="241"/>
        <v>#DIV/0!</v>
      </c>
      <c r="AN563" s="22" t="e">
        <f t="shared" si="242"/>
        <v>#DIV/0!</v>
      </c>
      <c r="AO563" s="22" t="e">
        <f t="shared" si="243"/>
        <v>#DIV/0!</v>
      </c>
      <c r="AP563" s="22" t="e">
        <f t="shared" si="244"/>
        <v>#DIV/0!</v>
      </c>
    </row>
    <row r="564" spans="1:42" x14ac:dyDescent="0.25">
      <c r="G564" s="88">
        <f t="shared" si="232"/>
        <v>540</v>
      </c>
      <c r="H564" s="26"/>
      <c r="I564" s="29"/>
      <c r="J564" s="29"/>
      <c r="K564" s="29"/>
      <c r="L564" s="29"/>
      <c r="M564" s="29"/>
      <c r="N564" s="29"/>
      <c r="O564" s="29"/>
      <c r="P564" s="29"/>
      <c r="S564" s="88">
        <f t="shared" si="233"/>
        <v>540</v>
      </c>
      <c r="T564" s="192">
        <f t="shared" si="220"/>
        <v>0</v>
      </c>
      <c r="U564" s="22" t="e">
        <f t="shared" ca="1" si="221"/>
        <v>#DIV/0!</v>
      </c>
      <c r="V564" s="22" t="e">
        <f t="shared" ca="1" si="222"/>
        <v>#DIV/0!</v>
      </c>
      <c r="W564" s="22" t="e">
        <f t="shared" ca="1" si="223"/>
        <v>#DIV/0!</v>
      </c>
      <c r="X564" s="22" t="e">
        <f t="shared" ca="1" si="224"/>
        <v>#DIV/0!</v>
      </c>
      <c r="Y564" s="22" t="e">
        <f t="shared" ca="1" si="225"/>
        <v>#DIV/0!</v>
      </c>
      <c r="Z564" s="22" t="e">
        <f t="shared" ca="1" si="226"/>
        <v>#DIV/0!</v>
      </c>
      <c r="AA564" s="22" t="e">
        <f t="shared" ca="1" si="227"/>
        <v>#DIV/0!</v>
      </c>
      <c r="AB564" s="22" t="e">
        <f t="shared" ca="1" si="228"/>
        <v>#DIV/0!</v>
      </c>
      <c r="AC564" s="22" t="e">
        <f t="shared" ca="1" si="229"/>
        <v>#DIV/0!</v>
      </c>
      <c r="AD564" s="22" t="e">
        <f t="shared" ca="1" si="230"/>
        <v>#DIV/0!</v>
      </c>
      <c r="AE564" s="88">
        <f t="shared" si="234"/>
        <v>540</v>
      </c>
      <c r="AF564" s="192">
        <f t="shared" si="231"/>
        <v>0</v>
      </c>
      <c r="AG564" s="22" t="e">
        <f t="shared" si="235"/>
        <v>#DIV/0!</v>
      </c>
      <c r="AH564" s="22" t="e">
        <f t="shared" si="236"/>
        <v>#DIV/0!</v>
      </c>
      <c r="AI564" s="22" t="e">
        <f t="shared" si="237"/>
        <v>#DIV/0!</v>
      </c>
      <c r="AJ564" s="22" t="e">
        <f t="shared" si="238"/>
        <v>#DIV/0!</v>
      </c>
      <c r="AK564" s="22" t="e">
        <f t="shared" si="239"/>
        <v>#DIV/0!</v>
      </c>
      <c r="AL564" s="22" t="e">
        <f t="shared" si="240"/>
        <v>#DIV/0!</v>
      </c>
      <c r="AM564" s="22" t="e">
        <f t="shared" si="241"/>
        <v>#DIV/0!</v>
      </c>
      <c r="AN564" s="22" t="e">
        <f t="shared" si="242"/>
        <v>#DIV/0!</v>
      </c>
      <c r="AO564" s="22" t="e">
        <f t="shared" si="243"/>
        <v>#DIV/0!</v>
      </c>
      <c r="AP564" s="22" t="e">
        <f t="shared" si="244"/>
        <v>#DIV/0!</v>
      </c>
    </row>
    <row r="565" spans="1:42" x14ac:dyDescent="0.25">
      <c r="G565" s="88">
        <f t="shared" si="232"/>
        <v>541</v>
      </c>
      <c r="H565" s="26"/>
      <c r="I565" s="29"/>
      <c r="J565" s="29"/>
      <c r="K565" s="29"/>
      <c r="L565" s="29"/>
      <c r="M565" s="29"/>
      <c r="N565" s="29"/>
      <c r="O565" s="29"/>
      <c r="P565" s="29"/>
      <c r="S565" s="88">
        <f t="shared" si="233"/>
        <v>541</v>
      </c>
      <c r="T565" s="192">
        <f t="shared" si="220"/>
        <v>0</v>
      </c>
      <c r="U565" s="22" t="e">
        <f t="shared" ca="1" si="221"/>
        <v>#DIV/0!</v>
      </c>
      <c r="V565" s="22" t="e">
        <f t="shared" ca="1" si="222"/>
        <v>#DIV/0!</v>
      </c>
      <c r="W565" s="22" t="e">
        <f t="shared" ca="1" si="223"/>
        <v>#DIV/0!</v>
      </c>
      <c r="X565" s="22" t="e">
        <f t="shared" ca="1" si="224"/>
        <v>#DIV/0!</v>
      </c>
      <c r="Y565" s="22" t="e">
        <f t="shared" ca="1" si="225"/>
        <v>#DIV/0!</v>
      </c>
      <c r="Z565" s="22" t="e">
        <f t="shared" ca="1" si="226"/>
        <v>#DIV/0!</v>
      </c>
      <c r="AA565" s="22" t="e">
        <f t="shared" ca="1" si="227"/>
        <v>#DIV/0!</v>
      </c>
      <c r="AB565" s="22" t="e">
        <f t="shared" ca="1" si="228"/>
        <v>#DIV/0!</v>
      </c>
      <c r="AC565" s="22" t="e">
        <f t="shared" ca="1" si="229"/>
        <v>#DIV/0!</v>
      </c>
      <c r="AD565" s="22" t="e">
        <f t="shared" ca="1" si="230"/>
        <v>#DIV/0!</v>
      </c>
      <c r="AE565" s="88">
        <f t="shared" si="234"/>
        <v>541</v>
      </c>
      <c r="AF565" s="192">
        <f t="shared" si="231"/>
        <v>0</v>
      </c>
      <c r="AG565" s="22" t="e">
        <f t="shared" si="235"/>
        <v>#DIV/0!</v>
      </c>
      <c r="AH565" s="22" t="e">
        <f t="shared" si="236"/>
        <v>#DIV/0!</v>
      </c>
      <c r="AI565" s="22" t="e">
        <f t="shared" si="237"/>
        <v>#DIV/0!</v>
      </c>
      <c r="AJ565" s="22" t="e">
        <f t="shared" si="238"/>
        <v>#DIV/0!</v>
      </c>
      <c r="AK565" s="22" t="e">
        <f t="shared" si="239"/>
        <v>#DIV/0!</v>
      </c>
      <c r="AL565" s="22" t="e">
        <f t="shared" si="240"/>
        <v>#DIV/0!</v>
      </c>
      <c r="AM565" s="22" t="e">
        <f t="shared" si="241"/>
        <v>#DIV/0!</v>
      </c>
      <c r="AN565" s="22" t="e">
        <f t="shared" si="242"/>
        <v>#DIV/0!</v>
      </c>
      <c r="AO565" s="22" t="e">
        <f t="shared" si="243"/>
        <v>#DIV/0!</v>
      </c>
      <c r="AP565" s="22" t="e">
        <f t="shared" si="244"/>
        <v>#DIV/0!</v>
      </c>
    </row>
    <row r="566" spans="1:42" x14ac:dyDescent="0.25">
      <c r="G566" s="88">
        <f t="shared" si="232"/>
        <v>542</v>
      </c>
      <c r="H566" s="26"/>
      <c r="I566" s="29"/>
      <c r="J566" s="29"/>
      <c r="K566" s="29"/>
      <c r="L566" s="29"/>
      <c r="M566" s="29"/>
      <c r="N566" s="29"/>
      <c r="O566" s="29"/>
      <c r="P566" s="29"/>
      <c r="S566" s="88">
        <f t="shared" si="233"/>
        <v>542</v>
      </c>
      <c r="T566" s="192">
        <f t="shared" si="220"/>
        <v>0</v>
      </c>
      <c r="U566" s="22" t="e">
        <f t="shared" ca="1" si="221"/>
        <v>#DIV/0!</v>
      </c>
      <c r="V566" s="22" t="e">
        <f t="shared" ca="1" si="222"/>
        <v>#DIV/0!</v>
      </c>
      <c r="W566" s="22" t="e">
        <f t="shared" ca="1" si="223"/>
        <v>#DIV/0!</v>
      </c>
      <c r="X566" s="22" t="e">
        <f t="shared" ca="1" si="224"/>
        <v>#DIV/0!</v>
      </c>
      <c r="Y566" s="22" t="e">
        <f t="shared" ca="1" si="225"/>
        <v>#DIV/0!</v>
      </c>
      <c r="Z566" s="22" t="e">
        <f t="shared" ca="1" si="226"/>
        <v>#DIV/0!</v>
      </c>
      <c r="AA566" s="22" t="e">
        <f t="shared" ca="1" si="227"/>
        <v>#DIV/0!</v>
      </c>
      <c r="AB566" s="22" t="e">
        <f t="shared" ca="1" si="228"/>
        <v>#DIV/0!</v>
      </c>
      <c r="AC566" s="22" t="e">
        <f t="shared" ca="1" si="229"/>
        <v>#DIV/0!</v>
      </c>
      <c r="AD566" s="22" t="e">
        <f t="shared" ca="1" si="230"/>
        <v>#DIV/0!</v>
      </c>
      <c r="AE566" s="88">
        <f t="shared" si="234"/>
        <v>542</v>
      </c>
      <c r="AF566" s="192">
        <f t="shared" si="231"/>
        <v>0</v>
      </c>
      <c r="AG566" s="22" t="e">
        <f t="shared" si="235"/>
        <v>#DIV/0!</v>
      </c>
      <c r="AH566" s="22" t="e">
        <f t="shared" si="236"/>
        <v>#DIV/0!</v>
      </c>
      <c r="AI566" s="22" t="e">
        <f t="shared" si="237"/>
        <v>#DIV/0!</v>
      </c>
      <c r="AJ566" s="22" t="e">
        <f t="shared" si="238"/>
        <v>#DIV/0!</v>
      </c>
      <c r="AK566" s="22" t="e">
        <f t="shared" si="239"/>
        <v>#DIV/0!</v>
      </c>
      <c r="AL566" s="22" t="e">
        <f t="shared" si="240"/>
        <v>#DIV/0!</v>
      </c>
      <c r="AM566" s="22" t="e">
        <f t="shared" si="241"/>
        <v>#DIV/0!</v>
      </c>
      <c r="AN566" s="22" t="e">
        <f t="shared" si="242"/>
        <v>#DIV/0!</v>
      </c>
      <c r="AO566" s="22" t="e">
        <f t="shared" si="243"/>
        <v>#DIV/0!</v>
      </c>
      <c r="AP566" s="22" t="e">
        <f t="shared" si="244"/>
        <v>#DIV/0!</v>
      </c>
    </row>
    <row r="567" spans="1:42" x14ac:dyDescent="0.25">
      <c r="G567" s="88">
        <f t="shared" si="232"/>
        <v>543</v>
      </c>
      <c r="H567" s="26"/>
      <c r="I567" s="29"/>
      <c r="J567" s="29"/>
      <c r="K567" s="29"/>
      <c r="L567" s="29"/>
      <c r="M567" s="29"/>
      <c r="N567" s="29"/>
      <c r="O567" s="29"/>
      <c r="P567" s="29"/>
      <c r="S567" s="88">
        <f t="shared" si="233"/>
        <v>543</v>
      </c>
      <c r="T567" s="192">
        <f t="shared" si="220"/>
        <v>0</v>
      </c>
      <c r="U567" s="22" t="e">
        <f t="shared" ca="1" si="221"/>
        <v>#DIV/0!</v>
      </c>
      <c r="V567" s="22" t="e">
        <f t="shared" ca="1" si="222"/>
        <v>#DIV/0!</v>
      </c>
      <c r="W567" s="22" t="e">
        <f t="shared" ca="1" si="223"/>
        <v>#DIV/0!</v>
      </c>
      <c r="X567" s="22" t="e">
        <f t="shared" ca="1" si="224"/>
        <v>#DIV/0!</v>
      </c>
      <c r="Y567" s="22" t="e">
        <f t="shared" ca="1" si="225"/>
        <v>#DIV/0!</v>
      </c>
      <c r="Z567" s="22" t="e">
        <f t="shared" ca="1" si="226"/>
        <v>#DIV/0!</v>
      </c>
      <c r="AA567" s="22" t="e">
        <f t="shared" ca="1" si="227"/>
        <v>#DIV/0!</v>
      </c>
      <c r="AB567" s="22" t="e">
        <f t="shared" ca="1" si="228"/>
        <v>#DIV/0!</v>
      </c>
      <c r="AC567" s="22" t="e">
        <f t="shared" ca="1" si="229"/>
        <v>#DIV/0!</v>
      </c>
      <c r="AD567" s="22" t="e">
        <f t="shared" ca="1" si="230"/>
        <v>#DIV/0!</v>
      </c>
      <c r="AE567" s="88">
        <f t="shared" si="234"/>
        <v>543</v>
      </c>
      <c r="AF567" s="192">
        <f t="shared" si="231"/>
        <v>0</v>
      </c>
      <c r="AG567" s="22" t="e">
        <f t="shared" si="235"/>
        <v>#DIV/0!</v>
      </c>
      <c r="AH567" s="22" t="e">
        <f t="shared" si="236"/>
        <v>#DIV/0!</v>
      </c>
      <c r="AI567" s="22" t="e">
        <f t="shared" si="237"/>
        <v>#DIV/0!</v>
      </c>
      <c r="AJ567" s="22" t="e">
        <f t="shared" si="238"/>
        <v>#DIV/0!</v>
      </c>
      <c r="AK567" s="22" t="e">
        <f t="shared" si="239"/>
        <v>#DIV/0!</v>
      </c>
      <c r="AL567" s="22" t="e">
        <f t="shared" si="240"/>
        <v>#DIV/0!</v>
      </c>
      <c r="AM567" s="22" t="e">
        <f t="shared" si="241"/>
        <v>#DIV/0!</v>
      </c>
      <c r="AN567" s="22" t="e">
        <f t="shared" si="242"/>
        <v>#DIV/0!</v>
      </c>
      <c r="AO567" s="22" t="e">
        <f t="shared" si="243"/>
        <v>#DIV/0!</v>
      </c>
      <c r="AP567" s="22" t="e">
        <f t="shared" si="244"/>
        <v>#DIV/0!</v>
      </c>
    </row>
    <row r="568" spans="1:42" x14ac:dyDescent="0.25">
      <c r="G568" s="88">
        <f t="shared" si="232"/>
        <v>544</v>
      </c>
      <c r="H568" s="26"/>
      <c r="I568" s="29"/>
      <c r="J568" s="29"/>
      <c r="K568" s="29"/>
      <c r="L568" s="29"/>
      <c r="M568" s="29"/>
      <c r="N568" s="29"/>
      <c r="O568" s="29"/>
      <c r="P568" s="29"/>
      <c r="S568" s="88">
        <f t="shared" si="233"/>
        <v>544</v>
      </c>
      <c r="T568" s="192">
        <f t="shared" si="220"/>
        <v>0</v>
      </c>
      <c r="U568" s="22" t="e">
        <f t="shared" ca="1" si="221"/>
        <v>#DIV/0!</v>
      </c>
      <c r="V568" s="22" t="e">
        <f t="shared" ca="1" si="222"/>
        <v>#DIV/0!</v>
      </c>
      <c r="W568" s="22" t="e">
        <f t="shared" ca="1" si="223"/>
        <v>#DIV/0!</v>
      </c>
      <c r="X568" s="22" t="e">
        <f t="shared" ca="1" si="224"/>
        <v>#DIV/0!</v>
      </c>
      <c r="Y568" s="22" t="e">
        <f t="shared" ca="1" si="225"/>
        <v>#DIV/0!</v>
      </c>
      <c r="Z568" s="22" t="e">
        <f t="shared" ca="1" si="226"/>
        <v>#DIV/0!</v>
      </c>
      <c r="AA568" s="22" t="e">
        <f t="shared" ca="1" si="227"/>
        <v>#DIV/0!</v>
      </c>
      <c r="AB568" s="22" t="e">
        <f t="shared" ca="1" si="228"/>
        <v>#DIV/0!</v>
      </c>
      <c r="AC568" s="22" t="e">
        <f t="shared" ca="1" si="229"/>
        <v>#DIV/0!</v>
      </c>
      <c r="AD568" s="22" t="e">
        <f t="shared" ca="1" si="230"/>
        <v>#DIV/0!</v>
      </c>
      <c r="AE568" s="88">
        <f t="shared" si="234"/>
        <v>544</v>
      </c>
      <c r="AF568" s="192">
        <f t="shared" si="231"/>
        <v>0</v>
      </c>
      <c r="AG568" s="22" t="e">
        <f t="shared" si="235"/>
        <v>#DIV/0!</v>
      </c>
      <c r="AH568" s="22" t="e">
        <f t="shared" si="236"/>
        <v>#DIV/0!</v>
      </c>
      <c r="AI568" s="22" t="e">
        <f t="shared" si="237"/>
        <v>#DIV/0!</v>
      </c>
      <c r="AJ568" s="22" t="e">
        <f t="shared" si="238"/>
        <v>#DIV/0!</v>
      </c>
      <c r="AK568" s="22" t="e">
        <f t="shared" si="239"/>
        <v>#DIV/0!</v>
      </c>
      <c r="AL568" s="22" t="e">
        <f t="shared" si="240"/>
        <v>#DIV/0!</v>
      </c>
      <c r="AM568" s="22" t="e">
        <f t="shared" si="241"/>
        <v>#DIV/0!</v>
      </c>
      <c r="AN568" s="22" t="e">
        <f t="shared" si="242"/>
        <v>#DIV/0!</v>
      </c>
      <c r="AO568" s="22" t="e">
        <f t="shared" si="243"/>
        <v>#DIV/0!</v>
      </c>
      <c r="AP568" s="22" t="e">
        <f t="shared" si="244"/>
        <v>#DIV/0!</v>
      </c>
    </row>
    <row r="569" spans="1:42" x14ac:dyDescent="0.25">
      <c r="H569" s="30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</row>
    <row r="570" spans="1:42" x14ac:dyDescent="0.25"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</row>
    <row r="571" spans="1:42" x14ac:dyDescent="0.25"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</row>
    <row r="572" spans="1:42" ht="15.75" x14ac:dyDescent="0.25">
      <c r="A572" s="83" t="s">
        <v>86</v>
      </c>
      <c r="B572" s="83"/>
      <c r="C572" s="29"/>
      <c r="D572" s="29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</row>
    <row r="573" spans="1:42" x14ac:dyDescent="0.25">
      <c r="H573" s="16"/>
      <c r="I573" s="16"/>
      <c r="J573" s="16"/>
      <c r="K573" s="16"/>
      <c r="L573" s="16"/>
      <c r="M573" s="16"/>
      <c r="N573" s="16"/>
      <c r="O573" s="31"/>
      <c r="P573" s="31"/>
      <c r="Q573" s="31"/>
      <c r="R573" s="31"/>
      <c r="S573" s="31"/>
      <c r="T573" s="31"/>
      <c r="U573" s="32"/>
      <c r="V573" s="32"/>
      <c r="W573" s="32"/>
    </row>
    <row r="574" spans="1:42" ht="15.75" x14ac:dyDescent="0.25">
      <c r="H574" s="16"/>
      <c r="I574" s="24"/>
      <c r="J574" s="24"/>
      <c r="K574" s="24"/>
      <c r="L574" s="24"/>
      <c r="M574" s="24"/>
      <c r="N574" s="24"/>
      <c r="O574" s="33"/>
      <c r="P574" s="31"/>
      <c r="Q574" s="31"/>
      <c r="R574" s="31"/>
      <c r="S574" s="31"/>
      <c r="T574" s="31"/>
      <c r="U574" s="32"/>
      <c r="V574" s="32"/>
      <c r="W574" s="32"/>
    </row>
    <row r="575" spans="1:42" ht="15.75" x14ac:dyDescent="0.25">
      <c r="A575" s="98" t="s">
        <v>87</v>
      </c>
      <c r="H575" s="16"/>
      <c r="I575" s="24"/>
      <c r="J575" s="24"/>
      <c r="K575" s="24"/>
      <c r="L575" s="24"/>
      <c r="M575" s="24"/>
      <c r="N575" s="24"/>
      <c r="O575" s="33"/>
      <c r="P575" s="31"/>
      <c r="Q575" s="31"/>
      <c r="R575" s="31"/>
      <c r="S575" s="31"/>
      <c r="T575" s="31"/>
      <c r="U575" s="32"/>
      <c r="V575" s="32"/>
      <c r="W575" s="32"/>
    </row>
    <row r="576" spans="1:42" ht="15.75" x14ac:dyDescent="0.25">
      <c r="A576" s="99" t="s">
        <v>88</v>
      </c>
      <c r="B576" s="98"/>
      <c r="C576" s="98"/>
      <c r="D576" s="98"/>
      <c r="E576" s="98"/>
      <c r="F576" s="98"/>
      <c r="H576" s="16"/>
      <c r="I576" s="24"/>
      <c r="J576" s="24"/>
      <c r="K576" s="24"/>
      <c r="L576" s="24"/>
      <c r="M576" s="24"/>
      <c r="N576" s="24"/>
      <c r="O576" s="33"/>
      <c r="P576" s="31"/>
      <c r="Q576" s="31"/>
      <c r="R576" s="31"/>
      <c r="S576" s="31"/>
      <c r="T576" s="31"/>
      <c r="U576" s="32"/>
      <c r="V576" s="32"/>
      <c r="W576" s="32"/>
    </row>
    <row r="577" spans="1:48" ht="15.75" x14ac:dyDescent="0.25">
      <c r="H577" s="16"/>
      <c r="I577" s="24"/>
      <c r="J577" s="24"/>
      <c r="K577" s="24"/>
      <c r="L577" s="24"/>
      <c r="M577" s="24"/>
      <c r="N577" s="24"/>
      <c r="O577" s="33"/>
      <c r="P577" s="31"/>
      <c r="Q577" s="31"/>
      <c r="R577" s="31"/>
      <c r="S577" s="31"/>
      <c r="T577" s="31"/>
      <c r="U577" s="32"/>
      <c r="V577" s="32"/>
      <c r="W577" s="32"/>
    </row>
    <row r="578" spans="1:48" ht="15.75" x14ac:dyDescent="0.25">
      <c r="A578" s="34" t="s">
        <v>89</v>
      </c>
      <c r="G578" s="116" t="s">
        <v>150</v>
      </c>
      <c r="H578" s="185"/>
      <c r="I578" s="186"/>
      <c r="J578" s="186"/>
      <c r="K578" s="24"/>
      <c r="L578" s="24"/>
      <c r="M578" s="24"/>
      <c r="N578" s="24"/>
      <c r="O578" s="33"/>
      <c r="P578" s="31"/>
      <c r="Q578" s="31"/>
      <c r="R578" s="31"/>
      <c r="S578" s="31"/>
      <c r="T578" s="31"/>
      <c r="U578" s="32"/>
      <c r="V578" s="32"/>
      <c r="W578" s="32"/>
    </row>
    <row r="579" spans="1:48" x14ac:dyDescent="0.25">
      <c r="G579" s="98" t="s">
        <v>90</v>
      </c>
      <c r="H579" s="98"/>
      <c r="I579" s="98"/>
      <c r="L579" s="20"/>
      <c r="M579" s="20"/>
      <c r="N579" s="20"/>
      <c r="O579" s="20"/>
      <c r="P579" s="20"/>
      <c r="Q579" s="20"/>
    </row>
    <row r="580" spans="1:48" x14ac:dyDescent="0.25">
      <c r="A580" s="34" t="s">
        <v>91</v>
      </c>
      <c r="E580" t="s">
        <v>19</v>
      </c>
      <c r="L580" s="133" t="s">
        <v>92</v>
      </c>
      <c r="N580" s="20"/>
      <c r="O580" s="20"/>
      <c r="P580" s="20" t="s">
        <v>27</v>
      </c>
      <c r="Q580" s="20"/>
      <c r="R580" s="20"/>
      <c r="U580" s="133" t="s">
        <v>92</v>
      </c>
      <c r="AA580" t="s">
        <v>620</v>
      </c>
      <c r="AE580" s="27"/>
      <c r="AG580" s="46"/>
      <c r="AH580" s="133" t="s">
        <v>92</v>
      </c>
    </row>
    <row r="581" spans="1:48" x14ac:dyDescent="0.25">
      <c r="A581" s="34" t="s">
        <v>93</v>
      </c>
      <c r="C581" s="133" t="s">
        <v>94</v>
      </c>
      <c r="D581" s="6"/>
      <c r="L581" s="100" t="e">
        <f>MDETERM(C582:L591)</f>
        <v>#NAME?</v>
      </c>
      <c r="N581" s="133" t="s">
        <v>95</v>
      </c>
      <c r="O581" s="6"/>
      <c r="W581" s="35" t="e">
        <f>MDETERM(N582:W591)</f>
        <v>#NAME?</v>
      </c>
      <c r="Y581" s="133" t="s">
        <v>99</v>
      </c>
      <c r="Z581" s="6"/>
      <c r="AE581" s="27"/>
      <c r="AG581" s="49"/>
      <c r="AH581" s="35" t="e">
        <f>MDETERM(Y582:AH591)</f>
        <v>#NAME?</v>
      </c>
    </row>
    <row r="582" spans="1:48" x14ac:dyDescent="0.25">
      <c r="B582" s="36"/>
      <c r="C582" s="37" t="e">
        <f t="array" ref="C582:L591">MMULT(TRANSPOSE(Gr1ges),Gr1ges)-n_1*MMULT(TRANSPOSE(mü1),mü1)</f>
        <v>#NAME?</v>
      </c>
      <c r="D582" s="38" t="e">
        <v>#NAME?</v>
      </c>
      <c r="E582" s="38" t="e">
        <v>#NAME?</v>
      </c>
      <c r="F582" s="38" t="e">
        <v>#NAME?</v>
      </c>
      <c r="G582" s="38" t="e">
        <v>#NAME?</v>
      </c>
      <c r="H582" s="38" t="e">
        <v>#NAME?</v>
      </c>
      <c r="I582" s="38" t="e">
        <v>#NAME?</v>
      </c>
      <c r="J582" s="38" t="e">
        <v>#NAME?</v>
      </c>
      <c r="K582" s="51" t="e">
        <v>#NAME?</v>
      </c>
      <c r="L582" s="52" t="e">
        <v>#NAME?</v>
      </c>
      <c r="N582" s="37" t="e">
        <f t="array" ref="N582:W591">MMULT(TRANSPOSE(Gr2ges),Gr2ges)-n_2*MMULT(TRANSPOSE(mü2),mü2)</f>
        <v>#NAME?</v>
      </c>
      <c r="O582" s="38" t="e">
        <v>#NAME?</v>
      </c>
      <c r="P582" s="38" t="e">
        <v>#NAME?</v>
      </c>
      <c r="Q582" s="38" t="e">
        <v>#NAME?</v>
      </c>
      <c r="R582" s="38" t="e">
        <v>#NAME?</v>
      </c>
      <c r="S582" s="38" t="e">
        <v>#NAME?</v>
      </c>
      <c r="T582" s="38" t="e">
        <v>#NAME?</v>
      </c>
      <c r="U582" s="38" t="e">
        <v>#NAME?</v>
      </c>
      <c r="V582" s="51" t="e">
        <v>#NAME?</v>
      </c>
      <c r="W582" s="52" t="e">
        <v>#NAME?</v>
      </c>
      <c r="Y582" s="37" t="e">
        <f t="array" ref="Y582:AH591">MMULT(TRANSPOSE(Gr5ges),Gr5ges)-n_5*MMULT(TRANSPOSE(mü5),mü5)</f>
        <v>#NAME?</v>
      </c>
      <c r="Z582" s="38" t="e">
        <v>#NAME?</v>
      </c>
      <c r="AA582" s="38" t="e">
        <v>#NAME?</v>
      </c>
      <c r="AB582" s="38" t="e">
        <v>#NAME?</v>
      </c>
      <c r="AC582" s="38" t="e">
        <v>#NAME?</v>
      </c>
      <c r="AD582" s="38" t="e">
        <v>#NAME?</v>
      </c>
      <c r="AE582" s="38" t="e">
        <v>#NAME?</v>
      </c>
      <c r="AF582" s="38" t="e">
        <v>#NAME?</v>
      </c>
      <c r="AG582" s="38" t="e">
        <v>#NAME?</v>
      </c>
      <c r="AH582" s="52" t="e">
        <v>#NAME?</v>
      </c>
    </row>
    <row r="583" spans="1:48" x14ac:dyDescent="0.25">
      <c r="A583" s="34" t="s">
        <v>96</v>
      </c>
      <c r="B583" s="20"/>
      <c r="C583" s="40" t="e">
        <v>#NAME?</v>
      </c>
      <c r="D583" s="41" t="e">
        <v>#NAME?</v>
      </c>
      <c r="E583" s="41" t="e">
        <v>#NAME?</v>
      </c>
      <c r="F583" s="41" t="e">
        <v>#NAME?</v>
      </c>
      <c r="G583" s="41" t="e">
        <v>#NAME?</v>
      </c>
      <c r="H583" s="41" t="e">
        <v>#NAME?</v>
      </c>
      <c r="I583" s="41" t="e">
        <v>#NAME?</v>
      </c>
      <c r="J583" s="41" t="e">
        <v>#NAME?</v>
      </c>
      <c r="K583" s="6" t="e">
        <v>#NAME?</v>
      </c>
      <c r="L583" s="11" t="e">
        <v>#NAME?</v>
      </c>
      <c r="N583" s="40" t="e">
        <v>#NAME?</v>
      </c>
      <c r="O583" s="41" t="e">
        <v>#NAME?</v>
      </c>
      <c r="P583" s="41" t="e">
        <v>#NAME?</v>
      </c>
      <c r="Q583" s="41" t="e">
        <v>#NAME?</v>
      </c>
      <c r="R583" s="41" t="e">
        <v>#NAME?</v>
      </c>
      <c r="S583" s="41" t="e">
        <v>#NAME?</v>
      </c>
      <c r="T583" s="41" t="e">
        <v>#NAME?</v>
      </c>
      <c r="U583" s="41" t="e">
        <v>#NAME?</v>
      </c>
      <c r="V583" s="6" t="e">
        <v>#NAME?</v>
      </c>
      <c r="W583" s="11" t="e">
        <v>#NAME?</v>
      </c>
      <c r="Y583" s="40" t="e">
        <v>#NAME?</v>
      </c>
      <c r="Z583" s="41" t="e">
        <v>#NAME?</v>
      </c>
      <c r="AA583" s="41" t="e">
        <v>#NAME?</v>
      </c>
      <c r="AB583" s="41" t="e">
        <v>#NAME?</v>
      </c>
      <c r="AC583" s="41" t="e">
        <v>#NAME?</v>
      </c>
      <c r="AD583" s="41" t="e">
        <v>#NAME?</v>
      </c>
      <c r="AE583" s="41" t="e">
        <v>#NAME?</v>
      </c>
      <c r="AF583" s="41" t="e">
        <v>#NAME?</v>
      </c>
      <c r="AG583" s="41" t="e">
        <v>#NAME?</v>
      </c>
      <c r="AH583" s="11" t="e">
        <v>#NAME?</v>
      </c>
    </row>
    <row r="584" spans="1:48" x14ac:dyDescent="0.25">
      <c r="A584" s="34" t="s">
        <v>97</v>
      </c>
      <c r="B584" s="31"/>
      <c r="C584" s="40" t="e">
        <v>#NAME?</v>
      </c>
      <c r="D584" s="41" t="e">
        <v>#NAME?</v>
      </c>
      <c r="E584" s="41" t="e">
        <v>#NAME?</v>
      </c>
      <c r="F584" s="41" t="e">
        <v>#NAME?</v>
      </c>
      <c r="G584" s="41" t="e">
        <v>#NAME?</v>
      </c>
      <c r="H584" s="41" t="e">
        <v>#NAME?</v>
      </c>
      <c r="I584" s="41" t="e">
        <v>#NAME?</v>
      </c>
      <c r="J584" s="41" t="e">
        <v>#NAME?</v>
      </c>
      <c r="K584" s="6" t="e">
        <v>#NAME?</v>
      </c>
      <c r="L584" s="11" t="e">
        <v>#NAME?</v>
      </c>
      <c r="N584" s="40" t="e">
        <v>#NAME?</v>
      </c>
      <c r="O584" s="41" t="e">
        <v>#NAME?</v>
      </c>
      <c r="P584" s="41" t="e">
        <v>#NAME?</v>
      </c>
      <c r="Q584" s="41" t="e">
        <v>#NAME?</v>
      </c>
      <c r="R584" s="41" t="e">
        <v>#NAME?</v>
      </c>
      <c r="S584" s="41" t="e">
        <v>#NAME?</v>
      </c>
      <c r="T584" s="41" t="e">
        <v>#NAME?</v>
      </c>
      <c r="U584" s="41" t="e">
        <v>#NAME?</v>
      </c>
      <c r="V584" s="6" t="e">
        <v>#NAME?</v>
      </c>
      <c r="W584" s="11" t="e">
        <v>#NAME?</v>
      </c>
      <c r="Y584" s="40" t="e">
        <v>#NAME?</v>
      </c>
      <c r="Z584" s="41" t="e">
        <v>#NAME?</v>
      </c>
      <c r="AA584" s="41" t="e">
        <v>#NAME?</v>
      </c>
      <c r="AB584" s="41" t="e">
        <v>#NAME?</v>
      </c>
      <c r="AC584" s="41" t="e">
        <v>#NAME?</v>
      </c>
      <c r="AD584" s="41" t="e">
        <v>#NAME?</v>
      </c>
      <c r="AE584" s="41" t="e">
        <v>#NAME?</v>
      </c>
      <c r="AF584" s="41" t="e">
        <v>#NAME?</v>
      </c>
      <c r="AG584" s="41" t="e">
        <v>#NAME?</v>
      </c>
      <c r="AH584" s="11" t="e">
        <v>#NAME?</v>
      </c>
      <c r="AI584" s="32"/>
      <c r="AJ584" s="32"/>
    </row>
    <row r="585" spans="1:48" x14ac:dyDescent="0.25">
      <c r="B585" s="32"/>
      <c r="C585" s="40" t="e">
        <v>#NAME?</v>
      </c>
      <c r="D585" s="41" t="e">
        <v>#NAME?</v>
      </c>
      <c r="E585" s="41" t="e">
        <v>#NAME?</v>
      </c>
      <c r="F585" s="41" t="e">
        <v>#NAME?</v>
      </c>
      <c r="G585" s="41" t="e">
        <v>#NAME?</v>
      </c>
      <c r="H585" s="41" t="e">
        <v>#NAME?</v>
      </c>
      <c r="I585" s="41" t="e">
        <v>#NAME?</v>
      </c>
      <c r="J585" s="41" t="e">
        <v>#NAME?</v>
      </c>
      <c r="K585" s="6" t="e">
        <v>#NAME?</v>
      </c>
      <c r="L585" s="11" t="e">
        <v>#NAME?</v>
      </c>
      <c r="N585" s="40" t="e">
        <v>#NAME?</v>
      </c>
      <c r="O585" s="41" t="e">
        <v>#NAME?</v>
      </c>
      <c r="P585" s="41" t="e">
        <v>#NAME?</v>
      </c>
      <c r="Q585" s="41" t="e">
        <v>#NAME?</v>
      </c>
      <c r="R585" s="41" t="e">
        <v>#NAME?</v>
      </c>
      <c r="S585" s="41" t="e">
        <v>#NAME?</v>
      </c>
      <c r="T585" s="41" t="e">
        <v>#NAME?</v>
      </c>
      <c r="U585" s="41" t="e">
        <v>#NAME?</v>
      </c>
      <c r="V585" s="6" t="e">
        <v>#NAME?</v>
      </c>
      <c r="W585" s="11" t="e">
        <v>#NAME?</v>
      </c>
      <c r="Y585" s="40" t="e">
        <v>#NAME?</v>
      </c>
      <c r="Z585" s="41" t="e">
        <v>#NAME?</v>
      </c>
      <c r="AA585" s="41" t="e">
        <v>#NAME?</v>
      </c>
      <c r="AB585" s="41" t="e">
        <v>#NAME?</v>
      </c>
      <c r="AC585" s="41" t="e">
        <v>#NAME?</v>
      </c>
      <c r="AD585" s="41" t="e">
        <v>#NAME?</v>
      </c>
      <c r="AE585" s="41" t="e">
        <v>#NAME?</v>
      </c>
      <c r="AF585" s="41" t="e">
        <v>#NAME?</v>
      </c>
      <c r="AG585" s="41" t="e">
        <v>#NAME?</v>
      </c>
      <c r="AH585" s="80" t="e">
        <v>#NAME?</v>
      </c>
      <c r="AI585" s="32"/>
      <c r="AJ585" s="32"/>
    </row>
    <row r="586" spans="1:48" x14ac:dyDescent="0.25">
      <c r="C586" s="40" t="e">
        <v>#NAME?</v>
      </c>
      <c r="D586" s="41" t="e">
        <v>#NAME?</v>
      </c>
      <c r="E586" s="41" t="e">
        <v>#NAME?</v>
      </c>
      <c r="F586" s="41" t="e">
        <v>#NAME?</v>
      </c>
      <c r="G586" s="41" t="e">
        <v>#NAME?</v>
      </c>
      <c r="H586" s="41" t="e">
        <v>#NAME?</v>
      </c>
      <c r="I586" s="41" t="e">
        <v>#NAME?</v>
      </c>
      <c r="J586" s="41" t="e">
        <v>#NAME?</v>
      </c>
      <c r="K586" s="6" t="e">
        <v>#NAME?</v>
      </c>
      <c r="L586" s="11" t="e">
        <v>#NAME?</v>
      </c>
      <c r="N586" s="40" t="e">
        <v>#NAME?</v>
      </c>
      <c r="O586" s="41" t="e">
        <v>#NAME?</v>
      </c>
      <c r="P586" s="41" t="e">
        <v>#NAME?</v>
      </c>
      <c r="Q586" s="41" t="e">
        <v>#NAME?</v>
      </c>
      <c r="R586" s="41" t="e">
        <v>#NAME?</v>
      </c>
      <c r="S586" s="41" t="e">
        <v>#NAME?</v>
      </c>
      <c r="T586" s="41" t="e">
        <v>#NAME?</v>
      </c>
      <c r="U586" s="41" t="e">
        <v>#NAME?</v>
      </c>
      <c r="V586" s="6" t="e">
        <v>#NAME?</v>
      </c>
      <c r="W586" s="11" t="e">
        <v>#NAME?</v>
      </c>
      <c r="Y586" s="40" t="e">
        <v>#NAME?</v>
      </c>
      <c r="Z586" s="41" t="e">
        <v>#NAME?</v>
      </c>
      <c r="AA586" s="41" t="e">
        <v>#NAME?</v>
      </c>
      <c r="AB586" s="41" t="e">
        <v>#NAME?</v>
      </c>
      <c r="AC586" s="41" t="e">
        <v>#NAME?</v>
      </c>
      <c r="AD586" s="41" t="e">
        <v>#NAME?</v>
      </c>
      <c r="AE586" s="41" t="e">
        <v>#NAME?</v>
      </c>
      <c r="AF586" s="41" t="e">
        <v>#NAME?</v>
      </c>
      <c r="AG586" s="41" t="e">
        <v>#NAME?</v>
      </c>
      <c r="AH586" s="11" t="e">
        <v>#NAME?</v>
      </c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</row>
    <row r="587" spans="1:48" x14ac:dyDescent="0.25">
      <c r="C587" s="40" t="e">
        <v>#NAME?</v>
      </c>
      <c r="D587" s="41" t="e">
        <v>#NAME?</v>
      </c>
      <c r="E587" s="41" t="e">
        <v>#NAME?</v>
      </c>
      <c r="F587" s="41" t="e">
        <v>#NAME?</v>
      </c>
      <c r="G587" s="41" t="e">
        <v>#NAME?</v>
      </c>
      <c r="H587" s="41" t="e">
        <v>#NAME?</v>
      </c>
      <c r="I587" s="41" t="e">
        <v>#NAME?</v>
      </c>
      <c r="J587" s="41" t="e">
        <v>#NAME?</v>
      </c>
      <c r="K587" s="6" t="e">
        <v>#NAME?</v>
      </c>
      <c r="L587" s="11" t="e">
        <v>#NAME?</v>
      </c>
      <c r="N587" s="40" t="e">
        <v>#NAME?</v>
      </c>
      <c r="O587" s="41" t="e">
        <v>#NAME?</v>
      </c>
      <c r="P587" s="41" t="e">
        <v>#NAME?</v>
      </c>
      <c r="Q587" s="41" t="e">
        <v>#NAME?</v>
      </c>
      <c r="R587" s="41" t="e">
        <v>#NAME?</v>
      </c>
      <c r="S587" s="41" t="e">
        <v>#NAME?</v>
      </c>
      <c r="T587" s="41" t="e">
        <v>#NAME?</v>
      </c>
      <c r="U587" s="41" t="e">
        <v>#NAME?</v>
      </c>
      <c r="V587" s="6" t="e">
        <v>#NAME?</v>
      </c>
      <c r="W587" s="11" t="e">
        <v>#NAME?</v>
      </c>
      <c r="Y587" s="40" t="e">
        <v>#NAME?</v>
      </c>
      <c r="Z587" s="41" t="e">
        <v>#NAME?</v>
      </c>
      <c r="AA587" s="41" t="e">
        <v>#NAME?</v>
      </c>
      <c r="AB587" s="41" t="e">
        <v>#NAME?</v>
      </c>
      <c r="AC587" s="41" t="e">
        <v>#NAME?</v>
      </c>
      <c r="AD587" s="41" t="e">
        <v>#NAME?</v>
      </c>
      <c r="AE587" s="41" t="e">
        <v>#NAME?</v>
      </c>
      <c r="AF587" s="41" t="e">
        <v>#NAME?</v>
      </c>
      <c r="AG587" s="41" t="e">
        <v>#NAME?</v>
      </c>
      <c r="AH587" s="11" t="e">
        <v>#NAME?</v>
      </c>
      <c r="AI587" s="27"/>
      <c r="AJ587" s="27"/>
      <c r="AK587" s="27"/>
      <c r="AL587" s="27"/>
      <c r="AM587" s="27"/>
      <c r="AN587" s="46"/>
      <c r="AO587" s="27"/>
      <c r="AP587" s="27"/>
      <c r="AQ587" s="27"/>
      <c r="AR587" s="27"/>
      <c r="AS587" s="27"/>
      <c r="AT587" s="27"/>
      <c r="AU587" s="27"/>
      <c r="AV587" s="27"/>
    </row>
    <row r="588" spans="1:48" x14ac:dyDescent="0.25">
      <c r="C588" s="40" t="e">
        <v>#NAME?</v>
      </c>
      <c r="D588" s="41" t="e">
        <v>#NAME?</v>
      </c>
      <c r="E588" s="41" t="e">
        <v>#NAME?</v>
      </c>
      <c r="F588" s="41" t="e">
        <v>#NAME?</v>
      </c>
      <c r="G588" s="41" t="e">
        <v>#NAME?</v>
      </c>
      <c r="H588" s="41" t="e">
        <v>#NAME?</v>
      </c>
      <c r="I588" s="41" t="e">
        <v>#NAME?</v>
      </c>
      <c r="J588" s="41" t="e">
        <v>#NAME?</v>
      </c>
      <c r="K588" s="41" t="e">
        <v>#NAME?</v>
      </c>
      <c r="L588" s="11" t="e">
        <v>#NAME?</v>
      </c>
      <c r="N588" s="40" t="e">
        <v>#NAME?</v>
      </c>
      <c r="O588" s="41" t="e">
        <v>#NAME?</v>
      </c>
      <c r="P588" s="41" t="e">
        <v>#NAME?</v>
      </c>
      <c r="Q588" s="41" t="e">
        <v>#NAME?</v>
      </c>
      <c r="R588" s="41" t="e">
        <v>#NAME?</v>
      </c>
      <c r="S588" s="41" t="e">
        <v>#NAME?</v>
      </c>
      <c r="T588" s="41" t="e">
        <v>#NAME?</v>
      </c>
      <c r="U588" s="41" t="e">
        <v>#NAME?</v>
      </c>
      <c r="V588" s="6" t="e">
        <v>#NAME?</v>
      </c>
      <c r="W588" s="11" t="e">
        <v>#NAME?</v>
      </c>
      <c r="Y588" s="40" t="e">
        <v>#NAME?</v>
      </c>
      <c r="Z588" s="41" t="e">
        <v>#NAME?</v>
      </c>
      <c r="AA588" s="41" t="e">
        <v>#NAME?</v>
      </c>
      <c r="AB588" s="41" t="e">
        <v>#NAME?</v>
      </c>
      <c r="AC588" s="41" t="e">
        <v>#NAME?</v>
      </c>
      <c r="AD588" s="41" t="e">
        <v>#NAME?</v>
      </c>
      <c r="AE588" s="41" t="e">
        <v>#NAME?</v>
      </c>
      <c r="AF588" s="41" t="e">
        <v>#NAME?</v>
      </c>
      <c r="AG588" s="41" t="e">
        <v>#NAME?</v>
      </c>
      <c r="AH588" s="11" t="e">
        <v>#NAME?</v>
      </c>
      <c r="AI588" s="27"/>
      <c r="AJ588" s="27"/>
      <c r="AK588" s="27"/>
      <c r="AL588" s="27"/>
      <c r="AM588" s="27"/>
      <c r="AN588" s="46"/>
      <c r="AO588" s="27"/>
      <c r="AP588" s="27"/>
      <c r="AQ588" s="27"/>
      <c r="AR588" s="27"/>
      <c r="AS588" s="27"/>
      <c r="AT588" s="27"/>
      <c r="AU588" s="27"/>
      <c r="AV588" s="27"/>
    </row>
    <row r="589" spans="1:48" x14ac:dyDescent="0.25">
      <c r="C589" s="40" t="e">
        <v>#NAME?</v>
      </c>
      <c r="D589" s="41" t="e">
        <v>#NAME?</v>
      </c>
      <c r="E589" s="41" t="e">
        <v>#NAME?</v>
      </c>
      <c r="F589" s="41" t="e">
        <v>#NAME?</v>
      </c>
      <c r="G589" s="41" t="e">
        <v>#NAME?</v>
      </c>
      <c r="H589" s="41" t="e">
        <v>#NAME?</v>
      </c>
      <c r="I589" s="41" t="e">
        <v>#NAME?</v>
      </c>
      <c r="J589" s="41" t="e">
        <v>#NAME?</v>
      </c>
      <c r="K589" s="41" t="e">
        <v>#NAME?</v>
      </c>
      <c r="L589" s="11" t="e">
        <v>#NAME?</v>
      </c>
      <c r="N589" s="40" t="e">
        <v>#NAME?</v>
      </c>
      <c r="O589" s="41" t="e">
        <v>#NAME?</v>
      </c>
      <c r="P589" s="41" t="e">
        <v>#NAME?</v>
      </c>
      <c r="Q589" s="41" t="e">
        <v>#NAME?</v>
      </c>
      <c r="R589" s="41" t="e">
        <v>#NAME?</v>
      </c>
      <c r="S589" s="41" t="e">
        <v>#NAME?</v>
      </c>
      <c r="T589" s="41" t="e">
        <v>#NAME?</v>
      </c>
      <c r="U589" s="41" t="e">
        <v>#NAME?</v>
      </c>
      <c r="V589" s="6" t="e">
        <v>#NAME?</v>
      </c>
      <c r="W589" s="11" t="e">
        <v>#NAME?</v>
      </c>
      <c r="Y589" s="40" t="e">
        <v>#NAME?</v>
      </c>
      <c r="Z589" s="41" t="e">
        <v>#NAME?</v>
      </c>
      <c r="AA589" s="41" t="e">
        <v>#NAME?</v>
      </c>
      <c r="AB589" s="41" t="e">
        <v>#NAME?</v>
      </c>
      <c r="AC589" s="41" t="e">
        <v>#NAME?</v>
      </c>
      <c r="AD589" s="41" t="e">
        <v>#NAME?</v>
      </c>
      <c r="AE589" s="41" t="e">
        <v>#NAME?</v>
      </c>
      <c r="AF589" s="41" t="e">
        <v>#NAME?</v>
      </c>
      <c r="AG589" s="41" t="e">
        <v>#NAME?</v>
      </c>
      <c r="AH589" s="11" t="e">
        <v>#NAME?</v>
      </c>
      <c r="AI589" s="27"/>
      <c r="AJ589" s="27"/>
      <c r="AK589" s="27"/>
      <c r="AL589" s="27"/>
      <c r="AM589" s="27"/>
      <c r="AN589" s="46"/>
      <c r="AO589" s="27"/>
      <c r="AP589" s="27"/>
      <c r="AQ589" s="27"/>
      <c r="AR589" s="27"/>
      <c r="AS589" s="27"/>
      <c r="AT589" s="27"/>
      <c r="AU589" s="27"/>
      <c r="AV589" s="27"/>
    </row>
    <row r="590" spans="1:48" x14ac:dyDescent="0.25">
      <c r="C590" s="40" t="e">
        <v>#NAME?</v>
      </c>
      <c r="D590" s="41" t="e">
        <v>#NAME?</v>
      </c>
      <c r="E590" s="41" t="e">
        <v>#NAME?</v>
      </c>
      <c r="F590" s="41" t="e">
        <v>#NAME?</v>
      </c>
      <c r="G590" s="41" t="e">
        <v>#NAME?</v>
      </c>
      <c r="H590" s="41" t="e">
        <v>#NAME?</v>
      </c>
      <c r="I590" s="41" t="e">
        <v>#NAME?</v>
      </c>
      <c r="J590" s="41" t="e">
        <v>#NAME?</v>
      </c>
      <c r="K590" s="41" t="e">
        <v>#NAME?</v>
      </c>
      <c r="L590" s="11" t="e">
        <v>#NAME?</v>
      </c>
      <c r="N590" s="40" t="e">
        <v>#NAME?</v>
      </c>
      <c r="O590" s="41" t="e">
        <v>#NAME?</v>
      </c>
      <c r="P590" s="41" t="e">
        <v>#NAME?</v>
      </c>
      <c r="Q590" s="41" t="e">
        <v>#NAME?</v>
      </c>
      <c r="R590" s="41" t="e">
        <v>#NAME?</v>
      </c>
      <c r="S590" s="41" t="e">
        <v>#NAME?</v>
      </c>
      <c r="T590" s="41" t="e">
        <v>#NAME?</v>
      </c>
      <c r="U590" s="41" t="e">
        <v>#NAME?</v>
      </c>
      <c r="V590" s="6" t="e">
        <v>#NAME?</v>
      </c>
      <c r="W590" s="11" t="e">
        <v>#NAME?</v>
      </c>
      <c r="Y590" s="40" t="e">
        <v>#NAME?</v>
      </c>
      <c r="Z590" s="41" t="e">
        <v>#NAME?</v>
      </c>
      <c r="AA590" s="41" t="e">
        <v>#NAME?</v>
      </c>
      <c r="AB590" s="41" t="e">
        <v>#NAME?</v>
      </c>
      <c r="AC590" s="41" t="e">
        <v>#NAME?</v>
      </c>
      <c r="AD590" s="41" t="e">
        <v>#NAME?</v>
      </c>
      <c r="AE590" s="41" t="e">
        <v>#NAME?</v>
      </c>
      <c r="AF590" s="41" t="e">
        <v>#NAME?</v>
      </c>
      <c r="AG590" s="41" t="e">
        <v>#NAME?</v>
      </c>
      <c r="AH590" s="11" t="e">
        <v>#NAME?</v>
      </c>
      <c r="AI590" s="27"/>
      <c r="AJ590" s="27"/>
      <c r="AK590" s="27"/>
      <c r="AL590" s="27"/>
      <c r="AM590" s="27"/>
      <c r="AN590" s="46"/>
      <c r="AO590" s="27"/>
      <c r="AP590" s="27"/>
      <c r="AQ590" s="27"/>
      <c r="AR590" s="27"/>
      <c r="AS590" s="27"/>
      <c r="AT590" s="27"/>
      <c r="AU590" s="27"/>
      <c r="AV590" s="27"/>
    </row>
    <row r="591" spans="1:48" x14ac:dyDescent="0.25">
      <c r="C591" s="43" t="e">
        <v>#NAME?</v>
      </c>
      <c r="D591" s="44" t="e">
        <v>#NAME?</v>
      </c>
      <c r="E591" s="44" t="e">
        <v>#NAME?</v>
      </c>
      <c r="F591" s="44" t="e">
        <v>#NAME?</v>
      </c>
      <c r="G591" s="44" t="e">
        <v>#NAME?</v>
      </c>
      <c r="H591" s="44" t="e">
        <v>#NAME?</v>
      </c>
      <c r="I591" s="44" t="e">
        <v>#NAME?</v>
      </c>
      <c r="J591" s="44" t="e">
        <v>#NAME?</v>
      </c>
      <c r="K591" s="44" t="e">
        <v>#NAME?</v>
      </c>
      <c r="L591" s="13" t="e">
        <v>#NAME?</v>
      </c>
      <c r="N591" s="43" t="e">
        <v>#NAME?</v>
      </c>
      <c r="O591" s="44" t="e">
        <v>#NAME?</v>
      </c>
      <c r="P591" s="44" t="e">
        <v>#NAME?</v>
      </c>
      <c r="Q591" s="44" t="e">
        <v>#NAME?</v>
      </c>
      <c r="R591" s="44" t="e">
        <v>#NAME?</v>
      </c>
      <c r="S591" s="44" t="e">
        <v>#NAME?</v>
      </c>
      <c r="T591" s="44" t="e">
        <v>#NAME?</v>
      </c>
      <c r="U591" s="44" t="e">
        <v>#NAME?</v>
      </c>
      <c r="V591" s="12" t="e">
        <v>#NAME?</v>
      </c>
      <c r="W591" s="13" t="e">
        <v>#NAME?</v>
      </c>
      <c r="Y591" s="43" t="e">
        <v>#NAME?</v>
      </c>
      <c r="Z591" s="44" t="e">
        <v>#NAME?</v>
      </c>
      <c r="AA591" s="44" t="e">
        <v>#NAME?</v>
      </c>
      <c r="AB591" s="44" t="e">
        <v>#NAME?</v>
      </c>
      <c r="AC591" s="44" t="e">
        <v>#NAME?</v>
      </c>
      <c r="AD591" s="44" t="e">
        <v>#NAME?</v>
      </c>
      <c r="AE591" s="44" t="e">
        <v>#NAME?</v>
      </c>
      <c r="AF591" s="44" t="e">
        <v>#NAME?</v>
      </c>
      <c r="AG591" s="44" t="e">
        <v>#NAME?</v>
      </c>
      <c r="AH591" s="13" t="e">
        <v>#NAME?</v>
      </c>
      <c r="AI591" s="27"/>
      <c r="AJ591" s="27"/>
      <c r="AK591" s="27"/>
      <c r="AL591" s="27"/>
      <c r="AM591" s="27"/>
      <c r="AN591" s="46"/>
      <c r="AO591" s="27"/>
      <c r="AP591" s="27"/>
      <c r="AQ591" s="27"/>
      <c r="AR591" s="27"/>
      <c r="AS591" s="27"/>
      <c r="AT591" s="27"/>
      <c r="AU591" s="27"/>
      <c r="AV591" s="27"/>
    </row>
    <row r="592" spans="1:48" x14ac:dyDescent="0.25">
      <c r="C592" s="41"/>
      <c r="D592" s="41"/>
      <c r="E592" s="41"/>
      <c r="F592" s="41"/>
      <c r="G592" s="41"/>
      <c r="H592" s="41"/>
      <c r="J592" s="41"/>
      <c r="K592" s="41"/>
      <c r="N592" s="41"/>
      <c r="O592" s="41"/>
      <c r="P592" s="41"/>
      <c r="Q592" s="41"/>
      <c r="AB592" s="24"/>
      <c r="AC592" s="47"/>
      <c r="AD592" s="27"/>
      <c r="AE592" s="41"/>
      <c r="AF592" s="41"/>
      <c r="AG592" s="41"/>
      <c r="AH592" s="41"/>
      <c r="AI592" s="41"/>
      <c r="AJ592" s="41"/>
      <c r="AK592" s="27"/>
      <c r="AL592" s="27"/>
      <c r="AM592" s="27"/>
      <c r="AN592" s="41"/>
      <c r="AO592" s="41"/>
      <c r="AP592" s="41"/>
      <c r="AQ592" s="41"/>
      <c r="AR592" s="41"/>
      <c r="AS592" s="41"/>
      <c r="AT592" s="27"/>
      <c r="AU592" s="27"/>
      <c r="AV592" s="27"/>
    </row>
    <row r="593" spans="2:48" x14ac:dyDescent="0.25">
      <c r="J593" s="20"/>
      <c r="K593" s="20"/>
      <c r="N593" s="20"/>
      <c r="O593" s="20"/>
      <c r="P593" s="20"/>
      <c r="Q593" s="20"/>
      <c r="R593" s="20"/>
      <c r="S593" s="20"/>
      <c r="U593" s="48"/>
      <c r="AB593" s="24"/>
      <c r="AC593" s="47"/>
      <c r="AD593" s="27"/>
      <c r="AE593" s="41"/>
      <c r="AF593" s="41"/>
      <c r="AG593" s="41"/>
      <c r="AH593" s="41"/>
      <c r="AI593" s="41"/>
      <c r="AJ593" s="41"/>
      <c r="AK593" s="41"/>
      <c r="AL593" s="27"/>
      <c r="AM593" s="27"/>
      <c r="AN593" s="41"/>
      <c r="AO593" s="41"/>
      <c r="AP593" s="41"/>
      <c r="AQ593" s="41"/>
      <c r="AR593" s="41"/>
      <c r="AS593" s="41"/>
      <c r="AT593" s="27"/>
      <c r="AU593" s="27"/>
      <c r="AV593" s="27"/>
    </row>
    <row r="594" spans="2:48" x14ac:dyDescent="0.25">
      <c r="B594" s="17"/>
      <c r="C594" s="20"/>
      <c r="D594" s="20"/>
      <c r="E594" s="20" t="s">
        <v>28</v>
      </c>
      <c r="F594" s="16"/>
      <c r="G594" s="20"/>
      <c r="L594" s="133" t="s">
        <v>92</v>
      </c>
      <c r="P594" t="s">
        <v>29</v>
      </c>
      <c r="T594" s="27"/>
      <c r="V594" s="46"/>
      <c r="W594" s="133" t="s">
        <v>92</v>
      </c>
      <c r="AB594" s="24"/>
      <c r="AC594" s="47"/>
      <c r="AD594" s="46"/>
      <c r="AE594" s="41"/>
      <c r="AF594" s="41"/>
      <c r="AG594" s="41"/>
      <c r="AH594" s="41"/>
      <c r="AI594" s="41"/>
      <c r="AJ594" s="41"/>
      <c r="AK594" s="41"/>
      <c r="AL594" s="27"/>
      <c r="AM594" s="46"/>
      <c r="AN594" s="41"/>
      <c r="AO594" s="41"/>
      <c r="AP594" s="41"/>
      <c r="AQ594" s="41"/>
      <c r="AR594" s="41"/>
      <c r="AS594" s="41"/>
      <c r="AT594" s="27"/>
      <c r="AU594" s="27"/>
      <c r="AV594" s="27"/>
    </row>
    <row r="595" spans="2:48" x14ac:dyDescent="0.25">
      <c r="C595" s="133" t="s">
        <v>98</v>
      </c>
      <c r="D595" s="6"/>
      <c r="L595" s="35" t="e">
        <f>MDETERM(C596:L605)</f>
        <v>#NAME?</v>
      </c>
      <c r="N595" s="133" t="s">
        <v>99</v>
      </c>
      <c r="O595" s="6"/>
      <c r="T595" s="27"/>
      <c r="V595" s="49"/>
      <c r="W595" s="35" t="e">
        <f>MDETERM(N596:W605)</f>
        <v>#NAME?</v>
      </c>
      <c r="AB595" s="24"/>
      <c r="AC595" s="47"/>
      <c r="AD595" s="49"/>
      <c r="AE595" s="41"/>
      <c r="AF595" s="41"/>
      <c r="AG595" s="41"/>
      <c r="AH595" s="41"/>
      <c r="AI595" s="41"/>
      <c r="AJ595" s="41"/>
      <c r="AK595" s="41"/>
      <c r="AL595" s="27"/>
      <c r="AM595" s="49"/>
      <c r="AN595" s="41"/>
      <c r="AO595" s="41"/>
      <c r="AP595" s="41"/>
      <c r="AQ595" s="41"/>
      <c r="AR595" s="41"/>
      <c r="AS595" s="41"/>
      <c r="AT595" s="27"/>
      <c r="AU595" s="27"/>
      <c r="AV595" s="27"/>
    </row>
    <row r="596" spans="2:48" x14ac:dyDescent="0.25">
      <c r="C596" s="37" t="e">
        <f t="array" ref="C596:L605">MMULT(TRANSPOSE(Gr3ges),Gr3ges)-n_3*MMULT(TRANSPOSE(mü3),mü3)</f>
        <v>#NAME?</v>
      </c>
      <c r="D596" s="38" t="e">
        <v>#NAME?</v>
      </c>
      <c r="E596" s="38" t="e">
        <v>#NAME?</v>
      </c>
      <c r="F596" s="38" t="e">
        <v>#NAME?</v>
      </c>
      <c r="G596" s="38" t="e">
        <v>#NAME?</v>
      </c>
      <c r="H596" s="38" t="e">
        <v>#NAME?</v>
      </c>
      <c r="I596" s="38" t="e">
        <v>#NAME?</v>
      </c>
      <c r="J596" s="38" t="e">
        <v>#NAME?</v>
      </c>
      <c r="K596" s="51" t="e">
        <v>#NAME?</v>
      </c>
      <c r="L596" s="52" t="e">
        <v>#NAME?</v>
      </c>
      <c r="N596" s="37" t="e">
        <f t="array" ref="N596:W605">MMULT(TRANSPOSE(Gr4ges),Gr4ges)-n_4*MMULT(TRANSPOSE(mü4),mü4)</f>
        <v>#NAME?</v>
      </c>
      <c r="O596" s="38" t="e">
        <v>#NAME?</v>
      </c>
      <c r="P596" s="38" t="e">
        <v>#NAME?</v>
      </c>
      <c r="Q596" s="38" t="e">
        <v>#NAME?</v>
      </c>
      <c r="R596" s="38" t="e">
        <v>#NAME?</v>
      </c>
      <c r="S596" s="38" t="e">
        <v>#NAME?</v>
      </c>
      <c r="T596" s="38" t="e">
        <v>#NAME?</v>
      </c>
      <c r="U596" s="38" t="e">
        <v>#NAME?</v>
      </c>
      <c r="V596" s="38" t="e">
        <v>#NAME?</v>
      </c>
      <c r="W596" s="52" t="e">
        <v>#NAME?</v>
      </c>
      <c r="AB596" s="24"/>
      <c r="AC596" s="47"/>
      <c r="AD596" s="27"/>
      <c r="AE596" s="41"/>
      <c r="AF596" s="41"/>
      <c r="AG596" s="41"/>
      <c r="AH596" s="41"/>
      <c r="AI596" s="41"/>
      <c r="AJ596" s="41"/>
      <c r="AK596" s="41"/>
      <c r="AL596" s="27"/>
      <c r="AM596" s="27"/>
      <c r="AN596" s="41"/>
      <c r="AO596" s="41"/>
      <c r="AP596" s="41"/>
      <c r="AQ596" s="41"/>
      <c r="AR596" s="41"/>
      <c r="AS596" s="41"/>
      <c r="AT596" s="27"/>
      <c r="AU596" s="27"/>
      <c r="AV596" s="27"/>
    </row>
    <row r="597" spans="2:48" x14ac:dyDescent="0.25">
      <c r="C597" s="40" t="e">
        <v>#NAME?</v>
      </c>
      <c r="D597" s="41" t="e">
        <v>#NAME?</v>
      </c>
      <c r="E597" s="41" t="e">
        <v>#NAME?</v>
      </c>
      <c r="F597" s="41" t="e">
        <v>#NAME?</v>
      </c>
      <c r="G597" s="41" t="e">
        <v>#NAME?</v>
      </c>
      <c r="H597" s="41" t="e">
        <v>#NAME?</v>
      </c>
      <c r="I597" s="41" t="e">
        <v>#NAME?</v>
      </c>
      <c r="J597" s="41" t="e">
        <v>#NAME?</v>
      </c>
      <c r="K597" s="6" t="e">
        <v>#NAME?</v>
      </c>
      <c r="L597" s="11" t="e">
        <v>#NAME?</v>
      </c>
      <c r="N597" s="40" t="e">
        <v>#NAME?</v>
      </c>
      <c r="O597" s="41" t="e">
        <v>#NAME?</v>
      </c>
      <c r="P597" s="41" t="e">
        <v>#NAME?</v>
      </c>
      <c r="Q597" s="41" t="e">
        <v>#NAME?</v>
      </c>
      <c r="R597" s="41" t="e">
        <v>#NAME?</v>
      </c>
      <c r="S597" s="41" t="e">
        <v>#NAME?</v>
      </c>
      <c r="T597" s="41" t="e">
        <v>#NAME?</v>
      </c>
      <c r="U597" s="41" t="e">
        <v>#NAME?</v>
      </c>
      <c r="V597" s="41" t="e">
        <v>#NAME?</v>
      </c>
      <c r="W597" s="11" t="e">
        <v>#NAME?</v>
      </c>
      <c r="AB597" s="24"/>
      <c r="AC597" s="47"/>
      <c r="AD597" s="27"/>
      <c r="AE597" s="41"/>
      <c r="AF597" s="41"/>
      <c r="AG597" s="41"/>
      <c r="AH597" s="41"/>
      <c r="AI597" s="41"/>
      <c r="AJ597" s="41"/>
      <c r="AK597" s="41"/>
      <c r="AL597" s="27"/>
      <c r="AM597" s="27"/>
      <c r="AN597" s="41"/>
      <c r="AO597" s="41"/>
      <c r="AP597" s="41"/>
      <c r="AQ597" s="41"/>
      <c r="AR597" s="41"/>
      <c r="AS597" s="41"/>
      <c r="AT597" s="27"/>
      <c r="AU597" s="27"/>
      <c r="AV597" s="27"/>
    </row>
    <row r="598" spans="2:48" x14ac:dyDescent="0.25">
      <c r="C598" s="40" t="e">
        <v>#NAME?</v>
      </c>
      <c r="D598" s="41" t="e">
        <v>#NAME?</v>
      </c>
      <c r="E598" s="41" t="e">
        <v>#NAME?</v>
      </c>
      <c r="F598" s="41" t="e">
        <v>#NAME?</v>
      </c>
      <c r="G598" s="41" t="e">
        <v>#NAME?</v>
      </c>
      <c r="H598" s="41" t="e">
        <v>#NAME?</v>
      </c>
      <c r="I598" s="41" t="e">
        <v>#NAME?</v>
      </c>
      <c r="J598" s="41" t="e">
        <v>#NAME?</v>
      </c>
      <c r="K598" s="6" t="e">
        <v>#NAME?</v>
      </c>
      <c r="L598" s="11" t="e">
        <v>#NAME?</v>
      </c>
      <c r="N598" s="40" t="e">
        <v>#NAME?</v>
      </c>
      <c r="O598" s="41" t="e">
        <v>#NAME?</v>
      </c>
      <c r="P598" s="41" t="e">
        <v>#NAME?</v>
      </c>
      <c r="Q598" s="41" t="e">
        <v>#NAME?</v>
      </c>
      <c r="R598" s="41" t="e">
        <v>#NAME?</v>
      </c>
      <c r="S598" s="41" t="e">
        <v>#NAME?</v>
      </c>
      <c r="T598" s="41" t="e">
        <v>#NAME?</v>
      </c>
      <c r="U598" s="41" t="e">
        <v>#NAME?</v>
      </c>
      <c r="V598" s="41" t="e">
        <v>#NAME?</v>
      </c>
      <c r="W598" s="11" t="e">
        <v>#NAME?</v>
      </c>
      <c r="AB598" s="24"/>
      <c r="AC598" s="47"/>
      <c r="AD598" s="27"/>
      <c r="AE598" s="41"/>
      <c r="AF598" s="41"/>
      <c r="AG598" s="41"/>
      <c r="AH598" s="41"/>
      <c r="AI598" s="41"/>
      <c r="AJ598" s="41"/>
      <c r="AK598" s="41"/>
      <c r="AL598" s="27"/>
      <c r="AM598" s="27"/>
      <c r="AN598" s="41"/>
      <c r="AO598" s="41"/>
      <c r="AP598" s="41"/>
      <c r="AQ598" s="41"/>
      <c r="AR598" s="41"/>
      <c r="AS598" s="41"/>
      <c r="AT598" s="27"/>
      <c r="AU598" s="27"/>
      <c r="AV598" s="27"/>
    </row>
    <row r="599" spans="2:48" x14ac:dyDescent="0.25">
      <c r="C599" s="40" t="e">
        <v>#NAME?</v>
      </c>
      <c r="D599" s="41" t="e">
        <v>#NAME?</v>
      </c>
      <c r="E599" s="41" t="e">
        <v>#NAME?</v>
      </c>
      <c r="F599" s="41" t="e">
        <v>#NAME?</v>
      </c>
      <c r="G599" s="41" t="e">
        <v>#NAME?</v>
      </c>
      <c r="H599" s="41" t="e">
        <v>#NAME?</v>
      </c>
      <c r="I599" s="41" t="e">
        <v>#NAME?</v>
      </c>
      <c r="J599" s="41" t="e">
        <v>#NAME?</v>
      </c>
      <c r="K599" s="6" t="e">
        <v>#NAME?</v>
      </c>
      <c r="L599" s="11" t="e">
        <v>#NAME?</v>
      </c>
      <c r="N599" s="40" t="e">
        <v>#NAME?</v>
      </c>
      <c r="O599" s="41" t="e">
        <v>#NAME?</v>
      </c>
      <c r="P599" s="41" t="e">
        <v>#NAME?</v>
      </c>
      <c r="Q599" s="41" t="e">
        <v>#NAME?</v>
      </c>
      <c r="R599" s="41" t="e">
        <v>#NAME?</v>
      </c>
      <c r="S599" s="41" t="e">
        <v>#NAME?</v>
      </c>
      <c r="T599" s="41" t="e">
        <v>#NAME?</v>
      </c>
      <c r="U599" s="41" t="e">
        <v>#NAME?</v>
      </c>
      <c r="V599" s="41" t="e">
        <v>#NAME?</v>
      </c>
      <c r="W599" s="80" t="e">
        <v>#NAME?</v>
      </c>
      <c r="X599" s="20"/>
      <c r="Y599" s="20"/>
      <c r="Z599" s="20"/>
      <c r="AA599" s="20"/>
      <c r="AB599" s="20"/>
      <c r="AC599" s="20"/>
      <c r="AD599" s="27"/>
      <c r="AE599" s="27"/>
      <c r="AF599" s="41"/>
      <c r="AG599" s="41"/>
      <c r="AH599" s="41"/>
      <c r="AI599" s="41"/>
      <c r="AJ599" s="41"/>
      <c r="AK599" s="41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</row>
    <row r="600" spans="2:48" x14ac:dyDescent="0.25">
      <c r="C600" s="40" t="e">
        <v>#NAME?</v>
      </c>
      <c r="D600" s="41" t="e">
        <v>#NAME?</v>
      </c>
      <c r="E600" s="41" t="e">
        <v>#NAME?</v>
      </c>
      <c r="F600" s="41" t="e">
        <v>#NAME?</v>
      </c>
      <c r="G600" s="41" t="e">
        <v>#NAME?</v>
      </c>
      <c r="H600" s="41" t="e">
        <v>#NAME?</v>
      </c>
      <c r="I600" s="41" t="e">
        <v>#NAME?</v>
      </c>
      <c r="J600" s="41" t="e">
        <v>#NAME?</v>
      </c>
      <c r="K600" s="6" t="e">
        <v>#NAME?</v>
      </c>
      <c r="L600" s="11" t="e">
        <v>#NAME?</v>
      </c>
      <c r="N600" s="40" t="e">
        <v>#NAME?</v>
      </c>
      <c r="O600" s="41" t="e">
        <v>#NAME?</v>
      </c>
      <c r="P600" s="41" t="e">
        <v>#NAME?</v>
      </c>
      <c r="Q600" s="41" t="e">
        <v>#NAME?</v>
      </c>
      <c r="R600" s="41" t="e">
        <v>#NAME?</v>
      </c>
      <c r="S600" s="41" t="e">
        <v>#NAME?</v>
      </c>
      <c r="T600" s="41" t="e">
        <v>#NAME?</v>
      </c>
      <c r="U600" s="41" t="e">
        <v>#NAME?</v>
      </c>
      <c r="V600" s="41" t="e">
        <v>#NAME?</v>
      </c>
      <c r="W600" s="11" t="e">
        <v>#NAME?</v>
      </c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</row>
    <row r="601" spans="2:48" x14ac:dyDescent="0.25">
      <c r="C601" s="40" t="e">
        <v>#NAME?</v>
      </c>
      <c r="D601" s="41" t="e">
        <v>#NAME?</v>
      </c>
      <c r="E601" s="41" t="e">
        <v>#NAME?</v>
      </c>
      <c r="F601" s="41" t="e">
        <v>#NAME?</v>
      </c>
      <c r="G601" s="41" t="e">
        <v>#NAME?</v>
      </c>
      <c r="H601" s="41" t="e">
        <v>#NAME?</v>
      </c>
      <c r="I601" s="41" t="e">
        <v>#NAME?</v>
      </c>
      <c r="J601" s="41" t="e">
        <v>#NAME?</v>
      </c>
      <c r="K601" s="6" t="e">
        <v>#NAME?</v>
      </c>
      <c r="L601" s="11" t="e">
        <v>#NAME?</v>
      </c>
      <c r="N601" s="40" t="e">
        <v>#NAME?</v>
      </c>
      <c r="O601" s="41" t="e">
        <v>#NAME?</v>
      </c>
      <c r="P601" s="41" t="e">
        <v>#NAME?</v>
      </c>
      <c r="Q601" s="41" t="e">
        <v>#NAME?</v>
      </c>
      <c r="R601" s="41" t="e">
        <v>#NAME?</v>
      </c>
      <c r="S601" s="41" t="e">
        <v>#NAME?</v>
      </c>
      <c r="T601" s="41" t="e">
        <v>#NAME?</v>
      </c>
      <c r="U601" s="41" t="e">
        <v>#NAME?</v>
      </c>
      <c r="V601" s="41" t="e">
        <v>#NAME?</v>
      </c>
      <c r="W601" s="11" t="e">
        <v>#NAME?</v>
      </c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</row>
    <row r="602" spans="2:48" x14ac:dyDescent="0.25">
      <c r="C602" s="40" t="e">
        <v>#NAME?</v>
      </c>
      <c r="D602" s="41" t="e">
        <v>#NAME?</v>
      </c>
      <c r="E602" s="41" t="e">
        <v>#NAME?</v>
      </c>
      <c r="F602" s="41" t="e">
        <v>#NAME?</v>
      </c>
      <c r="G602" s="41" t="e">
        <v>#NAME?</v>
      </c>
      <c r="H602" s="41" t="e">
        <v>#NAME?</v>
      </c>
      <c r="I602" s="41" t="e">
        <v>#NAME?</v>
      </c>
      <c r="J602" s="41" t="e">
        <v>#NAME?</v>
      </c>
      <c r="K602" s="41" t="e">
        <v>#NAME?</v>
      </c>
      <c r="L602" s="11" t="e">
        <v>#NAME?</v>
      </c>
      <c r="N602" s="40" t="e">
        <v>#NAME?</v>
      </c>
      <c r="O602" s="41" t="e">
        <v>#NAME?</v>
      </c>
      <c r="P602" s="41" t="e">
        <v>#NAME?</v>
      </c>
      <c r="Q602" s="41" t="e">
        <v>#NAME?</v>
      </c>
      <c r="R602" s="41" t="e">
        <v>#NAME?</v>
      </c>
      <c r="S602" s="41" t="e">
        <v>#NAME?</v>
      </c>
      <c r="T602" s="41" t="e">
        <v>#NAME?</v>
      </c>
      <c r="U602" s="41" t="e">
        <v>#NAME?</v>
      </c>
      <c r="V602" s="41" t="e">
        <v>#NAME?</v>
      </c>
      <c r="W602" s="11" t="e">
        <v>#NAME?</v>
      </c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</row>
    <row r="603" spans="2:48" x14ac:dyDescent="0.25">
      <c r="C603" s="40" t="e">
        <v>#NAME?</v>
      </c>
      <c r="D603" s="41" t="e">
        <v>#NAME?</v>
      </c>
      <c r="E603" s="41" t="e">
        <v>#NAME?</v>
      </c>
      <c r="F603" s="41" t="e">
        <v>#NAME?</v>
      </c>
      <c r="G603" s="41" t="e">
        <v>#NAME?</v>
      </c>
      <c r="H603" s="41" t="e">
        <v>#NAME?</v>
      </c>
      <c r="I603" s="41" t="e">
        <v>#NAME?</v>
      </c>
      <c r="J603" s="41" t="e">
        <v>#NAME?</v>
      </c>
      <c r="K603" s="41" t="e">
        <v>#NAME?</v>
      </c>
      <c r="L603" s="11" t="e">
        <v>#NAME?</v>
      </c>
      <c r="N603" s="40" t="e">
        <v>#NAME?</v>
      </c>
      <c r="O603" s="41" t="e">
        <v>#NAME?</v>
      </c>
      <c r="P603" s="41" t="e">
        <v>#NAME?</v>
      </c>
      <c r="Q603" s="41" t="e">
        <v>#NAME?</v>
      </c>
      <c r="R603" s="41" t="e">
        <v>#NAME?</v>
      </c>
      <c r="S603" s="41" t="e">
        <v>#NAME?</v>
      </c>
      <c r="T603" s="41" t="e">
        <v>#NAME?</v>
      </c>
      <c r="U603" s="41" t="e">
        <v>#NAME?</v>
      </c>
      <c r="V603" s="41" t="e">
        <v>#NAME?</v>
      </c>
      <c r="W603" s="11" t="e">
        <v>#NAME?</v>
      </c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</row>
    <row r="604" spans="2:48" x14ac:dyDescent="0.25">
      <c r="C604" s="40" t="e">
        <v>#NAME?</v>
      </c>
      <c r="D604" s="41" t="e">
        <v>#NAME?</v>
      </c>
      <c r="E604" s="41" t="e">
        <v>#NAME?</v>
      </c>
      <c r="F604" s="41" t="e">
        <v>#NAME?</v>
      </c>
      <c r="G604" s="41" t="e">
        <v>#NAME?</v>
      </c>
      <c r="H604" s="41" t="e">
        <v>#NAME?</v>
      </c>
      <c r="I604" s="41" t="e">
        <v>#NAME?</v>
      </c>
      <c r="J604" s="41" t="e">
        <v>#NAME?</v>
      </c>
      <c r="K604" s="41" t="e">
        <v>#NAME?</v>
      </c>
      <c r="L604" s="11" t="e">
        <v>#NAME?</v>
      </c>
      <c r="N604" s="40" t="e">
        <v>#NAME?</v>
      </c>
      <c r="O604" s="41" t="e">
        <v>#NAME?</v>
      </c>
      <c r="P604" s="41" t="e">
        <v>#NAME?</v>
      </c>
      <c r="Q604" s="41" t="e">
        <v>#NAME?</v>
      </c>
      <c r="R604" s="41" t="e">
        <v>#NAME?</v>
      </c>
      <c r="S604" s="41" t="e">
        <v>#NAME?</v>
      </c>
      <c r="T604" s="41" t="e">
        <v>#NAME?</v>
      </c>
      <c r="U604" s="41" t="e">
        <v>#NAME?</v>
      </c>
      <c r="V604" s="41" t="e">
        <v>#NAME?</v>
      </c>
      <c r="W604" s="11" t="e">
        <v>#NAME?</v>
      </c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</row>
    <row r="605" spans="2:48" x14ac:dyDescent="0.25">
      <c r="C605" s="43" t="e">
        <v>#NAME?</v>
      </c>
      <c r="D605" s="44" t="e">
        <v>#NAME?</v>
      </c>
      <c r="E605" s="44" t="e">
        <v>#NAME?</v>
      </c>
      <c r="F605" s="44" t="e">
        <v>#NAME?</v>
      </c>
      <c r="G605" s="44" t="e">
        <v>#NAME?</v>
      </c>
      <c r="H605" s="44" t="e">
        <v>#NAME?</v>
      </c>
      <c r="I605" s="44" t="e">
        <v>#NAME?</v>
      </c>
      <c r="J605" s="44" t="e">
        <v>#NAME?</v>
      </c>
      <c r="K605" s="44" t="e">
        <v>#NAME?</v>
      </c>
      <c r="L605" s="13" t="e">
        <v>#NAME?</v>
      </c>
      <c r="N605" s="43" t="e">
        <v>#NAME?</v>
      </c>
      <c r="O605" s="44" t="e">
        <v>#NAME?</v>
      </c>
      <c r="P605" s="44" t="e">
        <v>#NAME?</v>
      </c>
      <c r="Q605" s="44" t="e">
        <v>#NAME?</v>
      </c>
      <c r="R605" s="44" t="e">
        <v>#NAME?</v>
      </c>
      <c r="S605" s="44" t="e">
        <v>#NAME?</v>
      </c>
      <c r="T605" s="44" t="e">
        <v>#NAME?</v>
      </c>
      <c r="U605" s="44" t="e">
        <v>#NAME?</v>
      </c>
      <c r="V605" s="44" t="e">
        <v>#NAME?</v>
      </c>
      <c r="W605" s="13" t="e">
        <v>#NAME?</v>
      </c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</row>
    <row r="606" spans="2:48" x14ac:dyDescent="0.25">
      <c r="C606" s="41"/>
      <c r="D606" s="41"/>
      <c r="E606" s="41"/>
      <c r="F606" s="41"/>
      <c r="G606" s="41"/>
      <c r="H606" s="41"/>
      <c r="J606" s="41"/>
      <c r="K606" s="41"/>
      <c r="N606" s="41"/>
      <c r="O606" s="41"/>
      <c r="P606" s="41"/>
      <c r="Q606" s="41"/>
      <c r="R606" s="27"/>
      <c r="S606" s="41"/>
      <c r="T606" s="41"/>
      <c r="U606" s="41"/>
      <c r="V606" s="41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</row>
    <row r="608" spans="2:48" x14ac:dyDescent="0.25">
      <c r="J608" s="133" t="s">
        <v>92</v>
      </c>
      <c r="L608" s="34" t="s">
        <v>100</v>
      </c>
    </row>
    <row r="609" spans="1:28" ht="15.75" x14ac:dyDescent="0.25">
      <c r="A609" s="14" t="s">
        <v>101</v>
      </c>
      <c r="B609" s="21"/>
      <c r="C609" s="133" t="s">
        <v>102</v>
      </c>
      <c r="J609" s="35" t="e">
        <f>MDETERM(C610:F613)</f>
        <v>#NAME?</v>
      </c>
    </row>
    <row r="610" spans="1:28" x14ac:dyDescent="0.25">
      <c r="C610" s="50" t="e">
        <f t="array" ref="C610:L619">C582:L591+N582:W591+C596:L605+N596:W605+Y582:AH591</f>
        <v>#NAME?</v>
      </c>
      <c r="D610" s="51" t="e">
        <v>#NAME?</v>
      </c>
      <c r="E610" s="51" t="e">
        <v>#NAME?</v>
      </c>
      <c r="F610" s="51" t="e">
        <v>#NAME?</v>
      </c>
      <c r="G610" s="51" t="e">
        <v>#NAME?</v>
      </c>
      <c r="H610" s="51" t="e">
        <v>#NAME?</v>
      </c>
      <c r="I610" s="51" t="e">
        <v>#NAME?</v>
      </c>
      <c r="J610" s="51" t="e">
        <v>#NAME?</v>
      </c>
      <c r="K610" s="51" t="e">
        <v>#NAME?</v>
      </c>
      <c r="L610" s="52" t="e">
        <v>#NAME?</v>
      </c>
      <c r="N610" s="116" t="s">
        <v>103</v>
      </c>
      <c r="O610" s="185"/>
      <c r="P610" s="186"/>
      <c r="Q610" s="116"/>
    </row>
    <row r="611" spans="1:28" x14ac:dyDescent="0.25">
      <c r="A611" s="91" t="s">
        <v>105</v>
      </c>
      <c r="C611" s="53" t="e">
        <v>#NAME?</v>
      </c>
      <c r="D611" s="6" t="e">
        <v>#NAME?</v>
      </c>
      <c r="E611" s="6" t="e">
        <v>#NAME?</v>
      </c>
      <c r="F611" s="6" t="e">
        <v>#NAME?</v>
      </c>
      <c r="G611" s="6" t="e">
        <v>#NAME?</v>
      </c>
      <c r="H611" s="6" t="e">
        <v>#NAME?</v>
      </c>
      <c r="I611" s="6" t="e">
        <v>#NAME?</v>
      </c>
      <c r="J611" s="6" t="e">
        <v>#NAME?</v>
      </c>
      <c r="K611" s="6" t="e">
        <v>#NAME?</v>
      </c>
      <c r="L611" s="11" t="e">
        <v>#NAME?</v>
      </c>
      <c r="N611" s="116" t="s">
        <v>104</v>
      </c>
      <c r="O611" s="185"/>
      <c r="P611" s="186"/>
      <c r="Q611" s="116"/>
    </row>
    <row r="612" spans="1:28" x14ac:dyDescent="0.25">
      <c r="A612" s="91" t="s">
        <v>106</v>
      </c>
      <c r="C612" s="53" t="e">
        <v>#NAME?</v>
      </c>
      <c r="D612" s="6" t="e">
        <v>#NAME?</v>
      </c>
      <c r="E612" s="6" t="e">
        <v>#NAME?</v>
      </c>
      <c r="F612" s="6" t="e">
        <v>#NAME?</v>
      </c>
      <c r="G612" s="6" t="e">
        <v>#NAME?</v>
      </c>
      <c r="H612" s="6" t="e">
        <v>#NAME?</v>
      </c>
      <c r="I612" s="6" t="e">
        <v>#NAME?</v>
      </c>
      <c r="J612" s="6" t="e">
        <v>#NAME?</v>
      </c>
      <c r="K612" s="6" t="e">
        <v>#NAME?</v>
      </c>
      <c r="L612" s="11" t="e">
        <v>#NAME?</v>
      </c>
    </row>
    <row r="613" spans="1:28" x14ac:dyDescent="0.25">
      <c r="C613" s="53" t="e">
        <v>#NAME?</v>
      </c>
      <c r="D613" s="6" t="e">
        <v>#NAME?</v>
      </c>
      <c r="E613" s="6" t="e">
        <v>#NAME?</v>
      </c>
      <c r="F613" s="6" t="e">
        <v>#NAME?</v>
      </c>
      <c r="G613" s="6" t="e">
        <v>#NAME?</v>
      </c>
      <c r="H613" s="6" t="e">
        <v>#NAME?</v>
      </c>
      <c r="I613" s="6" t="e">
        <v>#NAME?</v>
      </c>
      <c r="J613" s="6" t="e">
        <v>#NAME?</v>
      </c>
      <c r="K613" s="6" t="e">
        <v>#NAME?</v>
      </c>
      <c r="L613" s="11" t="e">
        <v>#NAME?</v>
      </c>
    </row>
    <row r="614" spans="1:28" x14ac:dyDescent="0.25">
      <c r="A614" s="98" t="s">
        <v>107</v>
      </c>
      <c r="C614" s="53" t="e">
        <v>#NAME?</v>
      </c>
      <c r="D614" s="6" t="e">
        <v>#NAME?</v>
      </c>
      <c r="E614" s="6" t="e">
        <v>#NAME?</v>
      </c>
      <c r="F614" s="6" t="e">
        <v>#NAME?</v>
      </c>
      <c r="G614" s="6" t="e">
        <v>#NAME?</v>
      </c>
      <c r="H614" s="6" t="e">
        <v>#NAME?</v>
      </c>
      <c r="I614" s="6" t="e">
        <v>#NAME?</v>
      </c>
      <c r="J614" s="6" t="e">
        <v>#NAME?</v>
      </c>
      <c r="K614" s="6" t="e">
        <v>#NAME?</v>
      </c>
      <c r="L614" s="11" t="e">
        <v>#NAME?</v>
      </c>
    </row>
    <row r="615" spans="1:28" x14ac:dyDescent="0.25">
      <c r="C615" s="53" t="e">
        <v>#NAME?</v>
      </c>
      <c r="D615" s="6" t="e">
        <v>#NAME?</v>
      </c>
      <c r="E615" s="6" t="e">
        <v>#NAME?</v>
      </c>
      <c r="F615" s="6" t="e">
        <v>#NAME?</v>
      </c>
      <c r="G615" s="6" t="e">
        <v>#NAME?</v>
      </c>
      <c r="H615" s="6" t="e">
        <v>#NAME?</v>
      </c>
      <c r="I615" s="6" t="e">
        <v>#NAME?</v>
      </c>
      <c r="J615" s="6" t="e">
        <v>#NAME?</v>
      </c>
      <c r="K615" s="6" t="e">
        <v>#NAME?</v>
      </c>
      <c r="L615" s="11" t="e">
        <v>#NAME?</v>
      </c>
    </row>
    <row r="616" spans="1:28" x14ac:dyDescent="0.25">
      <c r="A616" s="91" t="s">
        <v>298</v>
      </c>
      <c r="C616" s="53" t="e">
        <v>#NAME?</v>
      </c>
      <c r="D616" s="6" t="e">
        <v>#NAME?</v>
      </c>
      <c r="E616" s="6" t="e">
        <v>#NAME?</v>
      </c>
      <c r="F616" s="6" t="e">
        <v>#NAME?</v>
      </c>
      <c r="G616" s="6" t="e">
        <v>#NAME?</v>
      </c>
      <c r="H616" s="6" t="e">
        <v>#NAME?</v>
      </c>
      <c r="I616" s="6" t="e">
        <v>#NAME?</v>
      </c>
      <c r="J616" s="6" t="e">
        <v>#NAME?</v>
      </c>
      <c r="K616" s="6" t="e">
        <v>#NAME?</v>
      </c>
      <c r="L616" s="11" t="e">
        <v>#NAME?</v>
      </c>
    </row>
    <row r="617" spans="1:28" x14ac:dyDescent="0.25">
      <c r="C617" s="53" t="e">
        <v>#NAME?</v>
      </c>
      <c r="D617" s="6" t="e">
        <v>#NAME?</v>
      </c>
      <c r="E617" s="6" t="e">
        <v>#NAME?</v>
      </c>
      <c r="F617" s="6" t="e">
        <v>#NAME?</v>
      </c>
      <c r="G617" s="6" t="e">
        <v>#NAME?</v>
      </c>
      <c r="H617" s="6" t="e">
        <v>#NAME?</v>
      </c>
      <c r="I617" s="6" t="e">
        <v>#NAME?</v>
      </c>
      <c r="J617" s="6" t="e">
        <v>#NAME?</v>
      </c>
      <c r="K617" s="6" t="e">
        <v>#NAME?</v>
      </c>
      <c r="L617" s="11" t="e">
        <v>#NAME?</v>
      </c>
    </row>
    <row r="618" spans="1:28" x14ac:dyDescent="0.25">
      <c r="C618" s="53" t="e">
        <v>#NAME?</v>
      </c>
      <c r="D618" s="6" t="e">
        <v>#NAME?</v>
      </c>
      <c r="E618" s="6" t="e">
        <v>#NAME?</v>
      </c>
      <c r="F618" s="6" t="e">
        <v>#NAME?</v>
      </c>
      <c r="G618" s="6" t="e">
        <v>#NAME?</v>
      </c>
      <c r="H618" s="6" t="e">
        <v>#NAME?</v>
      </c>
      <c r="I618" s="6" t="e">
        <v>#NAME?</v>
      </c>
      <c r="J618" s="6" t="e">
        <v>#NAME?</v>
      </c>
      <c r="K618" s="6" t="e">
        <v>#NAME?</v>
      </c>
      <c r="L618" s="11" t="e">
        <v>#NAME?</v>
      </c>
    </row>
    <row r="619" spans="1:28" x14ac:dyDescent="0.25">
      <c r="C619" s="54" t="e">
        <v>#NAME?</v>
      </c>
      <c r="D619" s="12" t="e">
        <v>#NAME?</v>
      </c>
      <c r="E619" s="12" t="e">
        <v>#NAME?</v>
      </c>
      <c r="F619" s="12" t="e">
        <v>#NAME?</v>
      </c>
      <c r="G619" s="12" t="e">
        <v>#NAME?</v>
      </c>
      <c r="H619" s="12" t="e">
        <v>#NAME?</v>
      </c>
      <c r="I619" s="12" t="e">
        <v>#NAME?</v>
      </c>
      <c r="J619" s="12" t="e">
        <v>#NAME?</v>
      </c>
      <c r="K619" s="12" t="e">
        <v>#NAME?</v>
      </c>
      <c r="L619" s="13" t="e">
        <v>#NAME?</v>
      </c>
    </row>
    <row r="622" spans="1:28" ht="15.75" x14ac:dyDescent="0.25">
      <c r="A622" s="14" t="s">
        <v>108</v>
      </c>
      <c r="E622" s="116" t="s">
        <v>134</v>
      </c>
      <c r="F622" s="116"/>
      <c r="J622" s="133" t="s">
        <v>92</v>
      </c>
      <c r="U622" s="133" t="s">
        <v>92</v>
      </c>
    </row>
    <row r="623" spans="1:28" x14ac:dyDescent="0.25">
      <c r="C623" s="133" t="s">
        <v>109</v>
      </c>
      <c r="J623" s="35" t="e">
        <f>MDETERM(C624:L633)</f>
        <v>#NAME?</v>
      </c>
      <c r="N623" s="133"/>
      <c r="O623" s="133" t="s">
        <v>110</v>
      </c>
      <c r="P623" s="133"/>
      <c r="U623" s="35" t="e">
        <f>MDETERM(N624:W633)</f>
        <v>#NAME?</v>
      </c>
    </row>
    <row r="624" spans="1:28" x14ac:dyDescent="0.25">
      <c r="A624" s="98" t="s">
        <v>111</v>
      </c>
      <c r="C624" s="50" t="e">
        <f t="array" ref="C624:L633">C610:L619/(N-k_)</f>
        <v>#NAME?</v>
      </c>
      <c r="D624" s="51" t="e">
        <v>#NAME?</v>
      </c>
      <c r="E624" s="51" t="e">
        <v>#NAME?</v>
      </c>
      <c r="F624" s="51" t="e">
        <v>#NAME?</v>
      </c>
      <c r="G624" s="51" t="e">
        <v>#NAME?</v>
      </c>
      <c r="H624" s="51" t="e">
        <v>#NAME?</v>
      </c>
      <c r="I624" s="51" t="e">
        <v>#NAME?</v>
      </c>
      <c r="J624" s="51" t="e">
        <v>#NAME?</v>
      </c>
      <c r="K624" s="51" t="e">
        <v>#NAME?</v>
      </c>
      <c r="L624" s="52" t="e">
        <v>#NAME?</v>
      </c>
      <c r="N624" s="50" t="e">
        <f t="array" ref="N624:W633">MINVERSE(covpooled)</f>
        <v>#NAME?</v>
      </c>
      <c r="O624" s="51" t="e">
        <v>#NAME?</v>
      </c>
      <c r="P624" s="51" t="e">
        <v>#NAME?</v>
      </c>
      <c r="Q624" s="51" t="e">
        <v>#NAME?</v>
      </c>
      <c r="R624" s="51" t="e">
        <v>#NAME?</v>
      </c>
      <c r="S624" s="51" t="e">
        <v>#NAME?</v>
      </c>
      <c r="T624" s="51" t="e">
        <v>#NAME?</v>
      </c>
      <c r="U624" s="51" t="e">
        <v>#NAME?</v>
      </c>
      <c r="V624" s="51" t="e">
        <v>#NAME?</v>
      </c>
      <c r="W624" s="52" t="e">
        <v>#NAME?</v>
      </c>
      <c r="X624" s="6"/>
      <c r="Y624" s="6"/>
      <c r="Z624" s="6"/>
      <c r="AA624" s="6"/>
      <c r="AB624" s="6"/>
    </row>
    <row r="625" spans="1:28" x14ac:dyDescent="0.25">
      <c r="C625" s="53" t="e">
        <v>#NAME?</v>
      </c>
      <c r="D625" s="6" t="e">
        <v>#NAME?</v>
      </c>
      <c r="E625" s="6" t="e">
        <v>#NAME?</v>
      </c>
      <c r="F625" s="6" t="e">
        <v>#NAME?</v>
      </c>
      <c r="G625" s="6" t="e">
        <v>#NAME?</v>
      </c>
      <c r="H625" s="6" t="e">
        <v>#NAME?</v>
      </c>
      <c r="I625" s="6" t="e">
        <v>#NAME?</v>
      </c>
      <c r="J625" s="6" t="e">
        <v>#NAME?</v>
      </c>
      <c r="K625" s="6" t="e">
        <v>#NAME?</v>
      </c>
      <c r="L625" s="11" t="e">
        <v>#NAME?</v>
      </c>
      <c r="N625" s="53" t="e">
        <v>#NAME?</v>
      </c>
      <c r="O625" s="6" t="e">
        <v>#NAME?</v>
      </c>
      <c r="P625" s="6" t="e">
        <v>#NAME?</v>
      </c>
      <c r="Q625" s="6" t="e">
        <v>#NAME?</v>
      </c>
      <c r="R625" s="6" t="e">
        <v>#NAME?</v>
      </c>
      <c r="S625" s="6" t="e">
        <v>#NAME?</v>
      </c>
      <c r="T625" s="6" t="e">
        <v>#NAME?</v>
      </c>
      <c r="U625" s="6" t="e">
        <v>#NAME?</v>
      </c>
      <c r="V625" s="6" t="e">
        <v>#NAME?</v>
      </c>
      <c r="W625" s="11" t="e">
        <v>#NAME?</v>
      </c>
      <c r="X625" s="6"/>
      <c r="Y625" s="6"/>
      <c r="Z625" s="6"/>
      <c r="AA625" s="6"/>
      <c r="AB625" s="6"/>
    </row>
    <row r="626" spans="1:28" x14ac:dyDescent="0.25">
      <c r="C626" s="53" t="e">
        <v>#NAME?</v>
      </c>
      <c r="D626" s="6" t="e">
        <v>#NAME?</v>
      </c>
      <c r="E626" s="6" t="e">
        <v>#NAME?</v>
      </c>
      <c r="F626" s="6" t="e">
        <v>#NAME?</v>
      </c>
      <c r="G626" s="6" t="e">
        <v>#NAME?</v>
      </c>
      <c r="H626" s="6" t="e">
        <v>#NAME?</v>
      </c>
      <c r="I626" s="6" t="e">
        <v>#NAME?</v>
      </c>
      <c r="J626" s="6" t="e">
        <v>#NAME?</v>
      </c>
      <c r="K626" s="6" t="e">
        <v>#NAME?</v>
      </c>
      <c r="L626" s="11" t="e">
        <v>#NAME?</v>
      </c>
      <c r="N626" s="53" t="e">
        <v>#NAME?</v>
      </c>
      <c r="O626" s="6" t="e">
        <v>#NAME?</v>
      </c>
      <c r="P626" s="6" t="e">
        <v>#NAME?</v>
      </c>
      <c r="Q626" s="6" t="e">
        <v>#NAME?</v>
      </c>
      <c r="R626" s="6" t="e">
        <v>#NAME?</v>
      </c>
      <c r="S626" s="6" t="e">
        <v>#NAME?</v>
      </c>
      <c r="T626" s="6" t="e">
        <v>#NAME?</v>
      </c>
      <c r="U626" s="6" t="e">
        <v>#NAME?</v>
      </c>
      <c r="V626" s="6" t="e">
        <v>#NAME?</v>
      </c>
      <c r="W626" s="11" t="e">
        <v>#NAME?</v>
      </c>
      <c r="X626" s="6"/>
      <c r="Y626" s="6"/>
      <c r="Z626" s="6"/>
      <c r="AA626" s="6"/>
      <c r="AB626" s="6"/>
    </row>
    <row r="627" spans="1:28" x14ac:dyDescent="0.25">
      <c r="C627" s="53" t="e">
        <v>#NAME?</v>
      </c>
      <c r="D627" s="6" t="e">
        <v>#NAME?</v>
      </c>
      <c r="E627" s="6" t="e">
        <v>#NAME?</v>
      </c>
      <c r="F627" s="6" t="e">
        <v>#NAME?</v>
      </c>
      <c r="G627" s="6" t="e">
        <v>#NAME?</v>
      </c>
      <c r="H627" s="6" t="e">
        <v>#NAME?</v>
      </c>
      <c r="I627" s="6" t="e">
        <v>#NAME?</v>
      </c>
      <c r="J627" s="6" t="e">
        <v>#NAME?</v>
      </c>
      <c r="K627" s="6" t="e">
        <v>#NAME?</v>
      </c>
      <c r="L627" s="11" t="e">
        <v>#NAME?</v>
      </c>
      <c r="N627" s="53" t="e">
        <v>#NAME?</v>
      </c>
      <c r="O627" s="6" t="e">
        <v>#NAME?</v>
      </c>
      <c r="P627" s="6" t="e">
        <v>#NAME?</v>
      </c>
      <c r="Q627" s="6" t="e">
        <v>#NAME?</v>
      </c>
      <c r="R627" s="6" t="e">
        <v>#NAME?</v>
      </c>
      <c r="S627" s="6" t="e">
        <v>#NAME?</v>
      </c>
      <c r="T627" s="6" t="e">
        <v>#NAME?</v>
      </c>
      <c r="U627" s="6" t="e">
        <v>#NAME?</v>
      </c>
      <c r="V627" s="6" t="e">
        <v>#NAME?</v>
      </c>
      <c r="W627" s="11" t="e">
        <v>#NAME?</v>
      </c>
      <c r="X627" s="6"/>
      <c r="Y627" s="6"/>
      <c r="Z627" s="6"/>
      <c r="AA627" s="6"/>
      <c r="AB627" s="6"/>
    </row>
    <row r="628" spans="1:28" x14ac:dyDescent="0.25">
      <c r="C628" s="53" t="e">
        <v>#NAME?</v>
      </c>
      <c r="D628" s="6" t="e">
        <v>#NAME?</v>
      </c>
      <c r="E628" s="6" t="e">
        <v>#NAME?</v>
      </c>
      <c r="F628" s="6" t="e">
        <v>#NAME?</v>
      </c>
      <c r="G628" s="6" t="e">
        <v>#NAME?</v>
      </c>
      <c r="H628" s="6" t="e">
        <v>#NAME?</v>
      </c>
      <c r="I628" s="6" t="e">
        <v>#NAME?</v>
      </c>
      <c r="J628" s="6" t="e">
        <v>#NAME?</v>
      </c>
      <c r="K628" s="6" t="e">
        <v>#NAME?</v>
      </c>
      <c r="L628" s="11" t="e">
        <v>#NAME?</v>
      </c>
      <c r="N628" s="53" t="e">
        <v>#NAME?</v>
      </c>
      <c r="O628" s="6" t="e">
        <v>#NAME?</v>
      </c>
      <c r="P628" s="6" t="e">
        <v>#NAME?</v>
      </c>
      <c r="Q628" s="6" t="e">
        <v>#NAME?</v>
      </c>
      <c r="R628" s="6" t="e">
        <v>#NAME?</v>
      </c>
      <c r="S628" s="6" t="e">
        <v>#NAME?</v>
      </c>
      <c r="T628" s="6" t="e">
        <v>#NAME?</v>
      </c>
      <c r="U628" s="6" t="e">
        <v>#NAME?</v>
      </c>
      <c r="V628" s="6" t="e">
        <v>#NAME?</v>
      </c>
      <c r="W628" s="11" t="e">
        <v>#NAME?</v>
      </c>
      <c r="X628" s="6"/>
      <c r="Y628" s="6"/>
      <c r="Z628" s="6"/>
      <c r="AA628" s="6"/>
      <c r="AB628" s="6"/>
    </row>
    <row r="629" spans="1:28" x14ac:dyDescent="0.25">
      <c r="C629" s="53" t="e">
        <v>#NAME?</v>
      </c>
      <c r="D629" s="6" t="e">
        <v>#NAME?</v>
      </c>
      <c r="E629" s="6" t="e">
        <v>#NAME?</v>
      </c>
      <c r="F629" s="6" t="e">
        <v>#NAME?</v>
      </c>
      <c r="G629" s="6" t="e">
        <v>#NAME?</v>
      </c>
      <c r="H629" s="6" t="e">
        <v>#NAME?</v>
      </c>
      <c r="I629" s="6" t="e">
        <v>#NAME?</v>
      </c>
      <c r="J629" s="6" t="e">
        <v>#NAME?</v>
      </c>
      <c r="K629" s="6" t="e">
        <v>#NAME?</v>
      </c>
      <c r="L629" s="11" t="e">
        <v>#NAME?</v>
      </c>
      <c r="N629" s="53" t="e">
        <v>#NAME?</v>
      </c>
      <c r="O629" s="6" t="e">
        <v>#NAME?</v>
      </c>
      <c r="P629" s="6" t="e">
        <v>#NAME?</v>
      </c>
      <c r="Q629" s="6" t="e">
        <v>#NAME?</v>
      </c>
      <c r="R629" s="6" t="e">
        <v>#NAME?</v>
      </c>
      <c r="S629" s="6" t="e">
        <v>#NAME?</v>
      </c>
      <c r="T629" s="6" t="e">
        <v>#NAME?</v>
      </c>
      <c r="U629" s="6" t="e">
        <v>#NAME?</v>
      </c>
      <c r="V629" s="6" t="e">
        <v>#NAME?</v>
      </c>
      <c r="W629" s="11" t="e">
        <v>#NAME?</v>
      </c>
      <c r="X629" s="6"/>
      <c r="Y629" s="6"/>
      <c r="Z629" s="6"/>
      <c r="AA629" s="6"/>
      <c r="AB629" s="6"/>
    </row>
    <row r="630" spans="1:28" x14ac:dyDescent="0.25">
      <c r="C630" s="53" t="e">
        <v>#NAME?</v>
      </c>
      <c r="D630" s="6" t="e">
        <v>#NAME?</v>
      </c>
      <c r="E630" s="6" t="e">
        <v>#NAME?</v>
      </c>
      <c r="F630" s="6" t="e">
        <v>#NAME?</v>
      </c>
      <c r="G630" s="6" t="e">
        <v>#NAME?</v>
      </c>
      <c r="H630" s="6" t="e">
        <v>#NAME?</v>
      </c>
      <c r="I630" s="6" t="e">
        <v>#NAME?</v>
      </c>
      <c r="J630" s="6" t="e">
        <v>#NAME?</v>
      </c>
      <c r="K630" s="6" t="e">
        <v>#NAME?</v>
      </c>
      <c r="L630" s="11" t="e">
        <v>#NAME?</v>
      </c>
      <c r="N630" s="53" t="e">
        <v>#NAME?</v>
      </c>
      <c r="O630" s="6" t="e">
        <v>#NAME?</v>
      </c>
      <c r="P630" s="6" t="e">
        <v>#NAME?</v>
      </c>
      <c r="Q630" s="6" t="e">
        <v>#NAME?</v>
      </c>
      <c r="R630" s="6" t="e">
        <v>#NAME?</v>
      </c>
      <c r="S630" s="6" t="e">
        <v>#NAME?</v>
      </c>
      <c r="T630" s="6" t="e">
        <v>#NAME?</v>
      </c>
      <c r="U630" s="6" t="e">
        <v>#NAME?</v>
      </c>
      <c r="V630" s="6" t="e">
        <v>#NAME?</v>
      </c>
      <c r="W630" s="11" t="e">
        <v>#NAME?</v>
      </c>
      <c r="X630" s="6"/>
      <c r="Y630" s="6"/>
      <c r="Z630" s="6"/>
      <c r="AA630" s="6"/>
      <c r="AB630" s="6"/>
    </row>
    <row r="631" spans="1:28" x14ac:dyDescent="0.25">
      <c r="C631" s="53" t="e">
        <v>#NAME?</v>
      </c>
      <c r="D631" s="6" t="e">
        <v>#NAME?</v>
      </c>
      <c r="E631" s="6" t="e">
        <v>#NAME?</v>
      </c>
      <c r="F631" s="6" t="e">
        <v>#NAME?</v>
      </c>
      <c r="G631" s="6" t="e">
        <v>#NAME?</v>
      </c>
      <c r="H631" s="6" t="e">
        <v>#NAME?</v>
      </c>
      <c r="I631" s="6" t="e">
        <v>#NAME?</v>
      </c>
      <c r="J631" s="6" t="e">
        <v>#NAME?</v>
      </c>
      <c r="K631" s="6" t="e">
        <v>#NAME?</v>
      </c>
      <c r="L631" s="11" t="e">
        <v>#NAME?</v>
      </c>
      <c r="N631" s="53" t="e">
        <v>#NAME?</v>
      </c>
      <c r="O631" s="6" t="e">
        <v>#NAME?</v>
      </c>
      <c r="P631" s="6" t="e">
        <v>#NAME?</v>
      </c>
      <c r="Q631" s="6" t="e">
        <v>#NAME?</v>
      </c>
      <c r="R631" s="6" t="e">
        <v>#NAME?</v>
      </c>
      <c r="S631" s="6" t="e">
        <v>#NAME?</v>
      </c>
      <c r="T631" s="6" t="e">
        <v>#NAME?</v>
      </c>
      <c r="U631" s="6" t="e">
        <v>#NAME?</v>
      </c>
      <c r="V631" s="6" t="e">
        <v>#NAME?</v>
      </c>
      <c r="W631" s="11" t="e">
        <v>#NAME?</v>
      </c>
      <c r="X631" s="6"/>
      <c r="Y631" s="6"/>
      <c r="Z631" s="6"/>
      <c r="AA631" s="6"/>
      <c r="AB631" s="6"/>
    </row>
    <row r="632" spans="1:28" x14ac:dyDescent="0.25">
      <c r="C632" s="53" t="e">
        <v>#NAME?</v>
      </c>
      <c r="D632" s="6" t="e">
        <v>#NAME?</v>
      </c>
      <c r="E632" s="6" t="e">
        <v>#NAME?</v>
      </c>
      <c r="F632" s="6" t="e">
        <v>#NAME?</v>
      </c>
      <c r="G632" s="6" t="e">
        <v>#NAME?</v>
      </c>
      <c r="H632" s="6" t="e">
        <v>#NAME?</v>
      </c>
      <c r="I632" s="6" t="e">
        <v>#NAME?</v>
      </c>
      <c r="J632" s="6" t="e">
        <v>#NAME?</v>
      </c>
      <c r="K632" s="6" t="e">
        <v>#NAME?</v>
      </c>
      <c r="L632" s="11" t="e">
        <v>#NAME?</v>
      </c>
      <c r="M632" s="6"/>
      <c r="N632" s="53" t="e">
        <v>#NAME?</v>
      </c>
      <c r="O632" s="6" t="e">
        <v>#NAME?</v>
      </c>
      <c r="P632" s="6" t="e">
        <v>#NAME?</v>
      </c>
      <c r="Q632" s="6" t="e">
        <v>#NAME?</v>
      </c>
      <c r="R632" s="6" t="e">
        <v>#NAME?</v>
      </c>
      <c r="S632" s="6" t="e">
        <v>#NAME?</v>
      </c>
      <c r="T632" s="6" t="e">
        <v>#NAME?</v>
      </c>
      <c r="U632" s="6" t="e">
        <v>#NAME?</v>
      </c>
      <c r="V632" s="6" t="e">
        <v>#NAME?</v>
      </c>
      <c r="W632" s="11" t="e">
        <v>#NAME?</v>
      </c>
      <c r="X632" s="6"/>
      <c r="Y632" s="6"/>
      <c r="Z632" s="6"/>
      <c r="AA632" s="6"/>
      <c r="AB632" s="6"/>
    </row>
    <row r="633" spans="1:28" x14ac:dyDescent="0.25">
      <c r="C633" s="54" t="e">
        <v>#NAME?</v>
      </c>
      <c r="D633" s="12" t="e">
        <v>#NAME?</v>
      </c>
      <c r="E633" s="12" t="e">
        <v>#NAME?</v>
      </c>
      <c r="F633" s="12" t="e">
        <v>#NAME?</v>
      </c>
      <c r="G633" s="12" t="e">
        <v>#NAME?</v>
      </c>
      <c r="H633" s="12" t="e">
        <v>#NAME?</v>
      </c>
      <c r="I633" s="12" t="e">
        <v>#NAME?</v>
      </c>
      <c r="J633" s="12" t="e">
        <v>#NAME?</v>
      </c>
      <c r="K633" s="12" t="e">
        <v>#NAME?</v>
      </c>
      <c r="L633" s="13" t="e">
        <v>#NAME?</v>
      </c>
      <c r="M633" s="6"/>
      <c r="N633" s="54" t="e">
        <v>#NAME?</v>
      </c>
      <c r="O633" s="12" t="e">
        <v>#NAME?</v>
      </c>
      <c r="P633" s="12" t="e">
        <v>#NAME?</v>
      </c>
      <c r="Q633" s="12" t="e">
        <v>#NAME?</v>
      </c>
      <c r="R633" s="12" t="e">
        <v>#NAME?</v>
      </c>
      <c r="S633" s="12" t="e">
        <v>#NAME?</v>
      </c>
      <c r="T633" s="12" t="e">
        <v>#NAME?</v>
      </c>
      <c r="U633" s="12" t="e">
        <v>#NAME?</v>
      </c>
      <c r="V633" s="12" t="e">
        <v>#NAME?</v>
      </c>
      <c r="W633" s="13" t="e">
        <v>#NAME?</v>
      </c>
      <c r="X633" s="6"/>
      <c r="Y633" s="6"/>
      <c r="Z633" s="6"/>
      <c r="AA633" s="6"/>
      <c r="AB633" s="6"/>
    </row>
    <row r="634" spans="1:28" ht="15.75" thickBot="1" x14ac:dyDescent="0.3"/>
    <row r="635" spans="1:28" ht="15.75" x14ac:dyDescent="0.25">
      <c r="A635" s="14" t="s">
        <v>112</v>
      </c>
      <c r="G635" s="55" t="s">
        <v>113</v>
      </c>
      <c r="H635" s="56"/>
      <c r="I635" s="56"/>
      <c r="J635" s="57"/>
    </row>
    <row r="636" spans="1:28" ht="15.75" thickBot="1" x14ac:dyDescent="0.3">
      <c r="G636" s="58" t="s">
        <v>114</v>
      </c>
      <c r="H636" s="59"/>
      <c r="I636" s="59"/>
      <c r="J636" s="60"/>
      <c r="K636" s="20"/>
      <c r="S636" s="20"/>
      <c r="T636" s="20"/>
    </row>
    <row r="637" spans="1:28" x14ac:dyDescent="0.25">
      <c r="A637" s="99" t="s">
        <v>631</v>
      </c>
      <c r="B637" s="98"/>
      <c r="C637" s="98"/>
      <c r="D637" s="98"/>
      <c r="E637" s="98"/>
    </row>
    <row r="639" spans="1:28" x14ac:dyDescent="0.25">
      <c r="A639" s="98" t="s">
        <v>630</v>
      </c>
      <c r="B639" s="102"/>
      <c r="J639" s="133" t="s">
        <v>92</v>
      </c>
    </row>
    <row r="640" spans="1:28" x14ac:dyDescent="0.25">
      <c r="C640" s="133" t="s">
        <v>115</v>
      </c>
      <c r="J640" s="35" t="e">
        <f>MDETERM(C641:L650)</f>
        <v>#NAME?</v>
      </c>
    </row>
    <row r="641" spans="1:14" x14ac:dyDescent="0.25">
      <c r="A641" s="101" t="s">
        <v>116</v>
      </c>
      <c r="C641" s="50" t="e">
        <f t="array" ref="C641:L650">MMULT(TRANSPOSE(M_Cell),M_Cell)-N*MMULT(TRANSPOSE(müges),müges)</f>
        <v>#NAME?</v>
      </c>
      <c r="D641" s="51" t="e">
        <v>#NAME?</v>
      </c>
      <c r="E641" s="51" t="e">
        <v>#NAME?</v>
      </c>
      <c r="F641" s="51" t="e">
        <v>#NAME?</v>
      </c>
      <c r="G641" s="51" t="e">
        <v>#NAME?</v>
      </c>
      <c r="H641" s="51" t="e">
        <v>#NAME?</v>
      </c>
      <c r="I641" s="51" t="e">
        <v>#NAME?</v>
      </c>
      <c r="J641" s="51" t="e">
        <v>#NAME?</v>
      </c>
      <c r="K641" s="264" t="e">
        <v>#NAME?</v>
      </c>
      <c r="L641" s="76" t="e">
        <v>#NAME?</v>
      </c>
      <c r="M641" s="20"/>
      <c r="N641" s="20"/>
    </row>
    <row r="642" spans="1:14" x14ac:dyDescent="0.25">
      <c r="C642" s="53" t="e">
        <v>#NAME?</v>
      </c>
      <c r="D642" s="6" t="e">
        <v>#NAME?</v>
      </c>
      <c r="E642" s="6" t="e">
        <v>#NAME?</v>
      </c>
      <c r="F642" s="6" t="e">
        <v>#NAME?</v>
      </c>
      <c r="G642" s="6" t="e">
        <v>#NAME?</v>
      </c>
      <c r="H642" s="6" t="e">
        <v>#NAME?</v>
      </c>
      <c r="I642" s="6" t="e">
        <v>#NAME?</v>
      </c>
      <c r="J642" s="6" t="e">
        <v>#NAME?</v>
      </c>
      <c r="K642" s="263" t="e">
        <v>#NAME?</v>
      </c>
      <c r="L642" s="80" t="e">
        <v>#NAME?</v>
      </c>
      <c r="M642" s="20"/>
      <c r="N642" s="20"/>
    </row>
    <row r="643" spans="1:14" x14ac:dyDescent="0.25">
      <c r="C643" s="53" t="e">
        <v>#NAME?</v>
      </c>
      <c r="D643" s="6" t="e">
        <v>#NAME?</v>
      </c>
      <c r="E643" s="6" t="e">
        <v>#NAME?</v>
      </c>
      <c r="F643" s="6" t="e">
        <v>#NAME?</v>
      </c>
      <c r="G643" s="6" t="e">
        <v>#NAME?</v>
      </c>
      <c r="H643" s="6" t="e">
        <v>#NAME?</v>
      </c>
      <c r="I643" s="6" t="e">
        <v>#NAME?</v>
      </c>
      <c r="J643" s="6" t="e">
        <v>#NAME?</v>
      </c>
      <c r="K643" s="27" t="e">
        <v>#NAME?</v>
      </c>
      <c r="L643" s="80" t="e">
        <v>#NAME?</v>
      </c>
      <c r="M643" s="62"/>
      <c r="N643" s="20"/>
    </row>
    <row r="644" spans="1:14" x14ac:dyDescent="0.25">
      <c r="C644" s="53" t="e">
        <v>#NAME?</v>
      </c>
      <c r="D644" s="6" t="e">
        <v>#NAME?</v>
      </c>
      <c r="E644" s="6" t="e">
        <v>#NAME?</v>
      </c>
      <c r="F644" s="6" t="e">
        <v>#NAME?</v>
      </c>
      <c r="G644" s="6" t="e">
        <v>#NAME?</v>
      </c>
      <c r="H644" s="6" t="e">
        <v>#NAME?</v>
      </c>
      <c r="I644" s="6" t="e">
        <v>#NAME?</v>
      </c>
      <c r="J644" s="6" t="e">
        <v>#NAME?</v>
      </c>
      <c r="K644" s="27" t="e">
        <v>#NAME?</v>
      </c>
      <c r="L644" s="80" t="e">
        <v>#NAME?</v>
      </c>
      <c r="M644" s="20"/>
      <c r="N644" s="20"/>
    </row>
    <row r="645" spans="1:14" x14ac:dyDescent="0.25">
      <c r="C645" s="53" t="e">
        <v>#NAME?</v>
      </c>
      <c r="D645" s="6" t="e">
        <v>#NAME?</v>
      </c>
      <c r="E645" s="6" t="e">
        <v>#NAME?</v>
      </c>
      <c r="F645" s="6" t="e">
        <v>#NAME?</v>
      </c>
      <c r="G645" s="6" t="e">
        <v>#NAME?</v>
      </c>
      <c r="H645" s="6" t="e">
        <v>#NAME?</v>
      </c>
      <c r="I645" s="6" t="e">
        <v>#NAME?</v>
      </c>
      <c r="J645" s="6" t="e">
        <v>#NAME?</v>
      </c>
      <c r="K645" s="27" t="e">
        <v>#NAME?</v>
      </c>
      <c r="L645" s="80" t="e">
        <v>#NAME?</v>
      </c>
      <c r="M645" s="20"/>
      <c r="N645" s="20"/>
    </row>
    <row r="646" spans="1:14" x14ac:dyDescent="0.25">
      <c r="C646" s="53" t="e">
        <v>#NAME?</v>
      </c>
      <c r="D646" s="6" t="e">
        <v>#NAME?</v>
      </c>
      <c r="E646" s="6" t="e">
        <v>#NAME?</v>
      </c>
      <c r="F646" s="6" t="e">
        <v>#NAME?</v>
      </c>
      <c r="G646" s="6" t="e">
        <v>#NAME?</v>
      </c>
      <c r="H646" s="6" t="e">
        <v>#NAME?</v>
      </c>
      <c r="I646" s="6" t="e">
        <v>#NAME?</v>
      </c>
      <c r="J646" s="6" t="e">
        <v>#NAME?</v>
      </c>
      <c r="K646" s="27" t="e">
        <v>#NAME?</v>
      </c>
      <c r="L646" s="80" t="e">
        <v>#NAME?</v>
      </c>
      <c r="M646" s="20"/>
      <c r="N646" s="20"/>
    </row>
    <row r="647" spans="1:14" x14ac:dyDescent="0.25">
      <c r="C647" s="53" t="e">
        <v>#NAME?</v>
      </c>
      <c r="D647" s="6" t="e">
        <v>#NAME?</v>
      </c>
      <c r="E647" s="6" t="e">
        <v>#NAME?</v>
      </c>
      <c r="F647" s="6" t="e">
        <v>#NAME?</v>
      </c>
      <c r="G647" s="6" t="e">
        <v>#NAME?</v>
      </c>
      <c r="H647" s="6" t="e">
        <v>#NAME?</v>
      </c>
      <c r="I647" s="6" t="e">
        <v>#NAME?</v>
      </c>
      <c r="J647" s="6" t="e">
        <v>#NAME?</v>
      </c>
      <c r="K647" s="27" t="e">
        <v>#NAME?</v>
      </c>
      <c r="L647" s="80" t="e">
        <v>#NAME?</v>
      </c>
      <c r="M647" s="20"/>
      <c r="N647" s="20"/>
    </row>
    <row r="648" spans="1:14" x14ac:dyDescent="0.25">
      <c r="C648" s="53" t="e">
        <v>#NAME?</v>
      </c>
      <c r="D648" s="6" t="e">
        <v>#NAME?</v>
      </c>
      <c r="E648" s="6" t="e">
        <v>#NAME?</v>
      </c>
      <c r="F648" s="6" t="e">
        <v>#NAME?</v>
      </c>
      <c r="G648" s="6" t="e">
        <v>#NAME?</v>
      </c>
      <c r="H648" s="6" t="e">
        <v>#NAME?</v>
      </c>
      <c r="I648" s="6" t="e">
        <v>#NAME?</v>
      </c>
      <c r="J648" s="6" t="e">
        <v>#NAME?</v>
      </c>
      <c r="K648" s="27" t="e">
        <v>#NAME?</v>
      </c>
      <c r="L648" s="80" t="e">
        <v>#NAME?</v>
      </c>
      <c r="M648" s="20"/>
      <c r="N648" s="20"/>
    </row>
    <row r="649" spans="1:14" x14ac:dyDescent="0.25">
      <c r="C649" s="53" t="e">
        <v>#NAME?</v>
      </c>
      <c r="D649" s="6" t="e">
        <v>#NAME?</v>
      </c>
      <c r="E649" s="6" t="e">
        <v>#NAME?</v>
      </c>
      <c r="F649" s="6" t="e">
        <v>#NAME?</v>
      </c>
      <c r="G649" s="6" t="e">
        <v>#NAME?</v>
      </c>
      <c r="H649" s="6" t="e">
        <v>#NAME?</v>
      </c>
      <c r="I649" s="41" t="e">
        <v>#NAME?</v>
      </c>
      <c r="J649" s="41" t="e">
        <v>#NAME?</v>
      </c>
      <c r="K649" s="41" t="e">
        <v>#NAME?</v>
      </c>
      <c r="L649" s="42" t="e">
        <v>#NAME?</v>
      </c>
      <c r="M649" s="20"/>
      <c r="N649" s="20"/>
    </row>
    <row r="650" spans="1:14" x14ac:dyDescent="0.25">
      <c r="C650" s="54" t="e">
        <v>#NAME?</v>
      </c>
      <c r="D650" s="12" t="e">
        <v>#NAME?</v>
      </c>
      <c r="E650" s="265" t="e">
        <v>#NAME?</v>
      </c>
      <c r="F650" s="265" t="e">
        <v>#NAME?</v>
      </c>
      <c r="G650" s="44" t="e">
        <v>#NAME?</v>
      </c>
      <c r="H650" s="44" t="e">
        <v>#NAME?</v>
      </c>
      <c r="I650" s="44" t="e">
        <v>#NAME?</v>
      </c>
      <c r="J650" s="44" t="e">
        <v>#NAME?</v>
      </c>
      <c r="K650" s="44" t="e">
        <v>#NAME?</v>
      </c>
      <c r="L650" s="45" t="e">
        <v>#NAME?</v>
      </c>
      <c r="M650" s="20"/>
      <c r="N650" s="20"/>
    </row>
    <row r="651" spans="1:14" ht="15.75" x14ac:dyDescent="0.25">
      <c r="A651" s="83" t="s">
        <v>117</v>
      </c>
      <c r="E651" s="20"/>
      <c r="F651" s="16"/>
      <c r="G651" s="63"/>
      <c r="H651" s="63"/>
      <c r="I651" s="63"/>
      <c r="J651" s="63"/>
      <c r="K651" s="63"/>
      <c r="L651" s="63"/>
      <c r="M651" s="20"/>
      <c r="N651" s="20"/>
    </row>
    <row r="652" spans="1:14" x14ac:dyDescent="0.25">
      <c r="J652" s="133" t="s">
        <v>92</v>
      </c>
      <c r="K652" s="24"/>
      <c r="L652" s="24"/>
      <c r="M652" s="20"/>
      <c r="N652" s="20"/>
    </row>
    <row r="653" spans="1:14" x14ac:dyDescent="0.25">
      <c r="A653" s="98" t="s">
        <v>118</v>
      </c>
      <c r="C653" s="133" t="s">
        <v>119</v>
      </c>
      <c r="J653" s="35" t="e">
        <f>MDETERM(C654:L663)</f>
        <v>#NAME?</v>
      </c>
      <c r="K653" s="48"/>
      <c r="L653" s="34" t="s">
        <v>120</v>
      </c>
      <c r="M653" s="20"/>
      <c r="N653" s="20"/>
    </row>
    <row r="654" spans="1:14" x14ac:dyDescent="0.25">
      <c r="C654" s="50" t="e">
        <f t="array" ref="C654:L663">C610:L619+C641:L650</f>
        <v>#NAME?</v>
      </c>
      <c r="D654" s="51" t="e">
        <v>#NAME?</v>
      </c>
      <c r="E654" s="51" t="e">
        <v>#NAME?</v>
      </c>
      <c r="F654" s="51" t="e">
        <v>#NAME?</v>
      </c>
      <c r="G654" s="51" t="e">
        <v>#NAME?</v>
      </c>
      <c r="H654" s="51" t="e">
        <v>#NAME?</v>
      </c>
      <c r="I654" s="51" t="e">
        <v>#NAME?</v>
      </c>
      <c r="J654" s="51" t="e">
        <v>#NAME?</v>
      </c>
      <c r="K654" s="38" t="e">
        <v>#NAME?</v>
      </c>
      <c r="L654" s="39" t="e">
        <v>#NAME?</v>
      </c>
      <c r="M654" s="20"/>
      <c r="N654" s="20"/>
    </row>
    <row r="655" spans="1:14" x14ac:dyDescent="0.25">
      <c r="A655" s="101" t="s">
        <v>116</v>
      </c>
      <c r="C655" s="53" t="e">
        <v>#NAME?</v>
      </c>
      <c r="D655" s="6" t="e">
        <v>#NAME?</v>
      </c>
      <c r="E655" s="6" t="e">
        <v>#NAME?</v>
      </c>
      <c r="F655" s="6" t="e">
        <v>#NAME?</v>
      </c>
      <c r="G655" s="6" t="e">
        <v>#NAME?</v>
      </c>
      <c r="H655" s="6" t="e">
        <v>#NAME?</v>
      </c>
      <c r="I655" s="6" t="e">
        <v>#NAME?</v>
      </c>
      <c r="J655" s="6" t="e">
        <v>#NAME?</v>
      </c>
      <c r="K655" s="41" t="e">
        <v>#NAME?</v>
      </c>
      <c r="L655" s="42" t="e">
        <v>#NAME?</v>
      </c>
      <c r="M655" s="20"/>
      <c r="N655" s="20"/>
    </row>
    <row r="656" spans="1:14" x14ac:dyDescent="0.25">
      <c r="C656" s="53" t="e">
        <v>#NAME?</v>
      </c>
      <c r="D656" s="6" t="e">
        <v>#NAME?</v>
      </c>
      <c r="E656" s="6" t="e">
        <v>#NAME?</v>
      </c>
      <c r="F656" s="6" t="e">
        <v>#NAME?</v>
      </c>
      <c r="G656" s="6" t="e">
        <v>#NAME?</v>
      </c>
      <c r="H656" s="6" t="e">
        <v>#NAME?</v>
      </c>
      <c r="I656" s="6" t="e">
        <v>#NAME?</v>
      </c>
      <c r="J656" s="6" t="e">
        <v>#NAME?</v>
      </c>
      <c r="K656" s="27" t="e">
        <v>#NAME?</v>
      </c>
      <c r="L656" s="80" t="e">
        <v>#NAME?</v>
      </c>
      <c r="M656" s="20"/>
      <c r="N656" s="20"/>
    </row>
    <row r="657" spans="1:14" x14ac:dyDescent="0.25">
      <c r="C657" s="53" t="e">
        <v>#NAME?</v>
      </c>
      <c r="D657" s="6" t="e">
        <v>#NAME?</v>
      </c>
      <c r="E657" s="6" t="e">
        <v>#NAME?</v>
      </c>
      <c r="F657" s="6" t="e">
        <v>#NAME?</v>
      </c>
      <c r="G657" s="6" t="e">
        <v>#NAME?</v>
      </c>
      <c r="H657" s="6" t="e">
        <v>#NAME?</v>
      </c>
      <c r="I657" s="6" t="e">
        <v>#NAME?</v>
      </c>
      <c r="J657" s="6" t="e">
        <v>#NAME?</v>
      </c>
      <c r="K657" s="27" t="e">
        <v>#NAME?</v>
      </c>
      <c r="L657" s="80" t="e">
        <v>#NAME?</v>
      </c>
      <c r="M657" s="20"/>
      <c r="N657" s="20"/>
    </row>
    <row r="658" spans="1:14" x14ac:dyDescent="0.25">
      <c r="C658" s="53" t="e">
        <v>#NAME?</v>
      </c>
      <c r="D658" s="6" t="e">
        <v>#NAME?</v>
      </c>
      <c r="E658" s="6" t="e">
        <v>#NAME?</v>
      </c>
      <c r="F658" s="6" t="e">
        <v>#NAME?</v>
      </c>
      <c r="G658" s="6" t="e">
        <v>#NAME?</v>
      </c>
      <c r="H658" s="6" t="e">
        <v>#NAME?</v>
      </c>
      <c r="I658" s="6" t="e">
        <v>#NAME?</v>
      </c>
      <c r="J658" s="6" t="e">
        <v>#NAME?</v>
      </c>
      <c r="K658" s="6" t="e">
        <v>#NAME?</v>
      </c>
      <c r="L658" s="11" t="e">
        <v>#NAME?</v>
      </c>
    </row>
    <row r="659" spans="1:14" x14ac:dyDescent="0.25">
      <c r="C659" s="53" t="e">
        <v>#NAME?</v>
      </c>
      <c r="D659" s="6" t="e">
        <v>#NAME?</v>
      </c>
      <c r="E659" s="6" t="e">
        <v>#NAME?</v>
      </c>
      <c r="F659" s="6" t="e">
        <v>#NAME?</v>
      </c>
      <c r="G659" s="6" t="e">
        <v>#NAME?</v>
      </c>
      <c r="H659" s="6" t="e">
        <v>#NAME?</v>
      </c>
      <c r="I659" s="6" t="e">
        <v>#NAME?</v>
      </c>
      <c r="J659" s="6" t="e">
        <v>#NAME?</v>
      </c>
      <c r="K659" s="27" t="e">
        <v>#NAME?</v>
      </c>
      <c r="L659" s="80" t="e">
        <v>#NAME?</v>
      </c>
      <c r="M659" s="20"/>
      <c r="N659" s="20"/>
    </row>
    <row r="660" spans="1:14" x14ac:dyDescent="0.25">
      <c r="C660" s="53" t="e">
        <v>#NAME?</v>
      </c>
      <c r="D660" s="6" t="e">
        <v>#NAME?</v>
      </c>
      <c r="E660" s="6" t="e">
        <v>#NAME?</v>
      </c>
      <c r="F660" s="6" t="e">
        <v>#NAME?</v>
      </c>
      <c r="G660" s="6" t="e">
        <v>#NAME?</v>
      </c>
      <c r="H660" s="6" t="e">
        <v>#NAME?</v>
      </c>
      <c r="I660" s="6" t="e">
        <v>#NAME?</v>
      </c>
      <c r="J660" s="6" t="e">
        <v>#NAME?</v>
      </c>
      <c r="K660" s="27" t="e">
        <v>#NAME?</v>
      </c>
      <c r="L660" s="80" t="e">
        <v>#NAME?</v>
      </c>
      <c r="M660" s="20"/>
      <c r="N660" s="20"/>
    </row>
    <row r="661" spans="1:14" x14ac:dyDescent="0.25">
      <c r="C661" s="53" t="e">
        <v>#NAME?</v>
      </c>
      <c r="D661" s="6" t="e">
        <v>#NAME?</v>
      </c>
      <c r="E661" s="6" t="e">
        <v>#NAME?</v>
      </c>
      <c r="F661" s="6" t="e">
        <v>#NAME?</v>
      </c>
      <c r="G661" s="6" t="e">
        <v>#NAME?</v>
      </c>
      <c r="H661" s="6" t="e">
        <v>#NAME?</v>
      </c>
      <c r="I661" s="6" t="e">
        <v>#NAME?</v>
      </c>
      <c r="J661" s="6" t="e">
        <v>#NAME?</v>
      </c>
      <c r="K661" s="27" t="e">
        <v>#NAME?</v>
      </c>
      <c r="L661" s="80" t="e">
        <v>#NAME?</v>
      </c>
      <c r="M661" s="20"/>
      <c r="N661" s="20"/>
    </row>
    <row r="662" spans="1:14" x14ac:dyDescent="0.25">
      <c r="C662" s="53" t="e">
        <v>#NAME?</v>
      </c>
      <c r="D662" s="6" t="e">
        <v>#NAME?</v>
      </c>
      <c r="E662" s="6" t="e">
        <v>#NAME?</v>
      </c>
      <c r="F662" s="6" t="e">
        <v>#NAME?</v>
      </c>
      <c r="G662" s="6" t="e">
        <v>#NAME?</v>
      </c>
      <c r="H662" s="6" t="e">
        <v>#NAME?</v>
      </c>
      <c r="I662" s="6" t="e">
        <v>#NAME?</v>
      </c>
      <c r="J662" s="6" t="e">
        <v>#NAME?</v>
      </c>
      <c r="K662" s="27" t="e">
        <v>#NAME?</v>
      </c>
      <c r="L662" s="80" t="e">
        <v>#NAME?</v>
      </c>
      <c r="M662" s="20"/>
      <c r="N662" s="20"/>
    </row>
    <row r="663" spans="1:14" x14ac:dyDescent="0.25">
      <c r="C663" s="54" t="e">
        <v>#NAME?</v>
      </c>
      <c r="D663" s="12" t="e">
        <v>#NAME?</v>
      </c>
      <c r="E663" s="12" t="e">
        <v>#NAME?</v>
      </c>
      <c r="F663" s="12" t="e">
        <v>#NAME?</v>
      </c>
      <c r="G663" s="12" t="e">
        <v>#NAME?</v>
      </c>
      <c r="H663" s="12" t="e">
        <v>#NAME?</v>
      </c>
      <c r="I663" s="12" t="e">
        <v>#NAME?</v>
      </c>
      <c r="J663" s="12" t="e">
        <v>#NAME?</v>
      </c>
      <c r="K663" s="265" t="e">
        <v>#NAME?</v>
      </c>
      <c r="L663" s="82" t="e">
        <v>#NAME?</v>
      </c>
      <c r="M663" s="20"/>
      <c r="N663" s="20"/>
    </row>
    <row r="664" spans="1:14" x14ac:dyDescent="0.25">
      <c r="D664" s="20"/>
      <c r="E664" s="20"/>
      <c r="F664" s="61"/>
      <c r="G664" s="61"/>
      <c r="H664" s="61"/>
      <c r="I664" s="61"/>
      <c r="J664" s="61"/>
      <c r="K664" s="61"/>
      <c r="L664" s="20"/>
      <c r="M664" s="20"/>
      <c r="N664" s="20"/>
    </row>
    <row r="665" spans="1:14" x14ac:dyDescent="0.25">
      <c r="D665" s="20"/>
      <c r="E665" s="20"/>
      <c r="F665" s="20"/>
      <c r="G665" s="20"/>
      <c r="H665" s="20"/>
      <c r="I665" s="20"/>
      <c r="J665" s="20"/>
      <c r="K665" s="20"/>
      <c r="L665" s="20"/>
      <c r="M665" s="62"/>
      <c r="N665" s="20"/>
    </row>
    <row r="666" spans="1:14" ht="15.75" x14ac:dyDescent="0.25">
      <c r="A666" s="83" t="s">
        <v>121</v>
      </c>
      <c r="C666" s="133" t="s">
        <v>272</v>
      </c>
      <c r="D666" s="64" t="e">
        <f>J609/J653</f>
        <v>#NAME?</v>
      </c>
      <c r="E666" s="98" t="s">
        <v>122</v>
      </c>
      <c r="F666" s="98"/>
      <c r="G666" s="65" t="s">
        <v>152</v>
      </c>
      <c r="H666" s="66"/>
      <c r="I666" s="20"/>
      <c r="J666" s="20"/>
      <c r="K666" s="20"/>
      <c r="L666" s="20"/>
      <c r="M666" s="20"/>
      <c r="N666" s="20"/>
    </row>
    <row r="667" spans="1:14" x14ac:dyDescent="0.25">
      <c r="G667" s="16"/>
      <c r="H667" s="27"/>
      <c r="I667" s="20"/>
      <c r="J667" s="20"/>
      <c r="K667" s="20"/>
      <c r="L667" s="20"/>
      <c r="M667" s="20"/>
      <c r="N667" s="20"/>
    </row>
    <row r="668" spans="1:14" ht="15.75" x14ac:dyDescent="0.25">
      <c r="A668" s="98" t="s">
        <v>122</v>
      </c>
      <c r="B668" s="18"/>
      <c r="C668" s="67" t="s">
        <v>123</v>
      </c>
      <c r="D668" s="68" t="s">
        <v>124</v>
      </c>
      <c r="E668" s="68"/>
      <c r="F668" s="20"/>
      <c r="G668" s="20"/>
      <c r="H668" s="20"/>
      <c r="I668" s="20"/>
      <c r="J668" s="20"/>
      <c r="K668" s="20"/>
      <c r="L668" s="20"/>
      <c r="M668" s="20"/>
    </row>
    <row r="669" spans="1:14" x14ac:dyDescent="0.25">
      <c r="E669" s="61"/>
      <c r="F669" s="61"/>
      <c r="G669" s="61"/>
      <c r="H669" s="61"/>
      <c r="I669" s="61"/>
      <c r="J669" s="61"/>
      <c r="K669" s="61"/>
      <c r="L669" s="20"/>
      <c r="M669" s="20"/>
    </row>
    <row r="670" spans="1:14" x14ac:dyDescent="0.25">
      <c r="C670" s="20"/>
      <c r="D670" s="20"/>
      <c r="E670" s="69"/>
      <c r="F670" s="70"/>
      <c r="G670" s="70"/>
      <c r="H670" s="70"/>
      <c r="I670" s="70"/>
      <c r="J670" s="70"/>
      <c r="K670" s="70"/>
      <c r="L670" s="20"/>
      <c r="M670" s="20"/>
    </row>
    <row r="671" spans="1:14" x14ac:dyDescent="0.2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</row>
    <row r="672" spans="1:14" ht="18" x14ac:dyDescent="0.25">
      <c r="A672" s="83" t="s">
        <v>125</v>
      </c>
      <c r="C672" s="20"/>
      <c r="D672" s="20"/>
      <c r="E672" s="20"/>
      <c r="F672" s="16"/>
      <c r="G672" s="66"/>
      <c r="H672" s="20"/>
      <c r="I672" s="20"/>
      <c r="J672" s="20"/>
      <c r="K672" s="20"/>
      <c r="L672" s="62"/>
      <c r="M672" s="20"/>
    </row>
    <row r="673" spans="1:13" x14ac:dyDescent="0.25">
      <c r="C673" s="133" t="s">
        <v>126</v>
      </c>
      <c r="D673" s="64" t="e">
        <f>1-D666</f>
        <v>#NAME?</v>
      </c>
      <c r="E673" s="71"/>
      <c r="G673" s="27"/>
      <c r="H673" s="20"/>
      <c r="I673" s="20"/>
      <c r="J673" s="20"/>
      <c r="K673" s="20"/>
      <c r="L673" s="20"/>
      <c r="M673" s="20"/>
    </row>
    <row r="674" spans="1:13" ht="17.25" x14ac:dyDescent="0.25">
      <c r="A674" s="98" t="s">
        <v>151</v>
      </c>
      <c r="G674" s="24"/>
      <c r="H674" s="24"/>
      <c r="I674" s="24"/>
      <c r="J674" s="24"/>
      <c r="K674" s="24"/>
      <c r="L674" s="20"/>
      <c r="M674" s="20"/>
    </row>
    <row r="675" spans="1:13" ht="15.75" x14ac:dyDescent="0.25">
      <c r="C675" s="72" t="s">
        <v>127</v>
      </c>
      <c r="D675" s="73"/>
      <c r="E675" s="73"/>
      <c r="F675" s="73"/>
      <c r="G675" s="74"/>
      <c r="H675" s="24"/>
      <c r="I675" s="24"/>
      <c r="J675" s="24"/>
      <c r="K675" s="24"/>
      <c r="L675" s="20"/>
      <c r="M675" s="20"/>
    </row>
    <row r="676" spans="1:13" ht="15.75" x14ac:dyDescent="0.25">
      <c r="C676" s="75" t="e">
        <f>D673</f>
        <v>#NAME?</v>
      </c>
      <c r="D676" s="73" t="s">
        <v>128</v>
      </c>
      <c r="E676" s="73"/>
      <c r="F676" s="73"/>
      <c r="G676" s="74"/>
      <c r="H676" s="24"/>
      <c r="I676" s="24"/>
      <c r="J676" s="24"/>
      <c r="K676" s="24"/>
      <c r="L676" s="20"/>
      <c r="M676" s="20"/>
    </row>
    <row r="677" spans="1:13" ht="15.75" x14ac:dyDescent="0.25">
      <c r="C677" s="73" t="s">
        <v>129</v>
      </c>
      <c r="D677" s="73"/>
      <c r="E677" s="73"/>
      <c r="F677" s="73"/>
      <c r="G677" s="74"/>
      <c r="H677" s="24"/>
      <c r="I677" s="24"/>
      <c r="J677" s="24"/>
      <c r="K677" s="24"/>
      <c r="L677" s="20"/>
      <c r="M677" s="20"/>
    </row>
    <row r="678" spans="1:13" ht="15.75" x14ac:dyDescent="0.25">
      <c r="C678" s="171"/>
      <c r="D678" s="171"/>
      <c r="E678" s="171"/>
      <c r="F678" s="171"/>
      <c r="G678" s="172"/>
      <c r="H678" s="24"/>
      <c r="I678" s="24"/>
      <c r="J678" s="24"/>
      <c r="K678" s="24"/>
      <c r="L678" s="20"/>
      <c r="M678" s="20"/>
    </row>
    <row r="679" spans="1:13" ht="15.75" x14ac:dyDescent="0.25">
      <c r="C679" s="171"/>
      <c r="D679" s="171"/>
      <c r="E679" s="171"/>
      <c r="F679" s="171"/>
      <c r="G679" s="172"/>
      <c r="H679" s="24"/>
      <c r="I679" s="24"/>
      <c r="J679" s="24"/>
      <c r="K679" s="24"/>
      <c r="L679" s="20"/>
      <c r="M679" s="20"/>
    </row>
    <row r="680" spans="1:13" ht="15.75" x14ac:dyDescent="0.25">
      <c r="C680" s="171"/>
      <c r="D680" s="171"/>
      <c r="E680" s="171"/>
      <c r="F680" s="171"/>
      <c r="G680" s="172"/>
      <c r="H680" s="24"/>
      <c r="I680" s="24"/>
      <c r="J680" s="24"/>
      <c r="K680" s="24"/>
      <c r="L680" s="20"/>
      <c r="M680" s="20"/>
    </row>
    <row r="681" spans="1:13" ht="15.75" x14ac:dyDescent="0.25">
      <c r="C681" s="171"/>
      <c r="D681" s="171"/>
      <c r="E681" s="171"/>
      <c r="F681" s="171"/>
      <c r="G681" s="172"/>
      <c r="H681" s="24"/>
      <c r="I681" s="24"/>
      <c r="J681" s="24"/>
      <c r="K681" s="24"/>
      <c r="L681" s="20"/>
      <c r="M681" s="20"/>
    </row>
    <row r="682" spans="1:13" ht="15.75" x14ac:dyDescent="0.25">
      <c r="C682" s="171"/>
      <c r="D682" s="171"/>
      <c r="E682" s="171"/>
      <c r="F682" s="171"/>
      <c r="G682" s="172"/>
      <c r="H682" s="24"/>
      <c r="I682" s="24"/>
      <c r="J682" s="24"/>
      <c r="K682" s="24"/>
      <c r="L682" s="20"/>
      <c r="M682" s="20"/>
    </row>
    <row r="683" spans="1:13" ht="15.75" x14ac:dyDescent="0.25">
      <c r="C683" s="171"/>
      <c r="D683" s="171"/>
      <c r="E683" s="171"/>
      <c r="F683" s="171"/>
      <c r="G683" s="172"/>
      <c r="H683" s="24"/>
      <c r="I683" s="24"/>
      <c r="J683" s="24"/>
      <c r="K683" s="24"/>
      <c r="L683" s="20"/>
      <c r="M683" s="20"/>
    </row>
    <row r="684" spans="1:13" x14ac:dyDescent="0.25">
      <c r="I684" s="24"/>
      <c r="J684" s="24"/>
      <c r="K684" s="24"/>
      <c r="L684" s="20"/>
      <c r="M684" s="20"/>
    </row>
    <row r="685" spans="1:13" x14ac:dyDescent="0.25">
      <c r="I685" s="24"/>
      <c r="J685" s="24"/>
      <c r="K685" s="24"/>
      <c r="L685" s="20"/>
      <c r="M685" s="20"/>
    </row>
    <row r="686" spans="1:13" x14ac:dyDescent="0.25">
      <c r="I686" s="24"/>
      <c r="J686" s="24"/>
      <c r="K686" s="24"/>
      <c r="L686" s="20"/>
      <c r="M686" s="20"/>
    </row>
    <row r="687" spans="1:13" x14ac:dyDescent="0.25">
      <c r="C687" s="20"/>
      <c r="D687" s="20"/>
      <c r="E687" s="20"/>
      <c r="F687" s="24"/>
      <c r="G687" s="24"/>
      <c r="H687" s="24"/>
      <c r="I687" s="24"/>
      <c r="J687" s="24"/>
      <c r="K687" s="24"/>
      <c r="L687" s="20"/>
      <c r="M687" s="20"/>
    </row>
    <row r="688" spans="1:13" x14ac:dyDescent="0.25">
      <c r="C688" s="133" t="s">
        <v>130</v>
      </c>
      <c r="D688" s="133"/>
      <c r="E688" s="20"/>
      <c r="F688" s="20"/>
      <c r="G688" s="132" t="s">
        <v>282</v>
      </c>
      <c r="H688" s="132"/>
      <c r="I688" s="20"/>
    </row>
    <row r="689" spans="1:13" ht="15.75" x14ac:dyDescent="0.25">
      <c r="A689" s="83" t="s">
        <v>131</v>
      </c>
      <c r="B689" t="s">
        <v>132</v>
      </c>
      <c r="C689" s="50" t="s">
        <v>133</v>
      </c>
      <c r="D689" s="76" t="e">
        <f t="array" ref="D689">MMULT(MMULT(mü1-mü2,MINVERSE((1/n_1+1/n_2)*covpooled)),TRANSPOSE(mü1-mü2))</f>
        <v>#NAME?</v>
      </c>
      <c r="E689" s="20"/>
      <c r="F689" s="20"/>
      <c r="I689" s="20"/>
    </row>
    <row r="690" spans="1:13" x14ac:dyDescent="0.25">
      <c r="C690" s="53" t="s">
        <v>135</v>
      </c>
      <c r="D690" s="11">
        <v>0.05</v>
      </c>
      <c r="E690" s="61"/>
      <c r="F690" s="61"/>
      <c r="G690" s="61"/>
      <c r="H690" s="61"/>
      <c r="I690" s="61"/>
    </row>
    <row r="691" spans="1:13" x14ac:dyDescent="0.25">
      <c r="C691" s="53" t="s">
        <v>136</v>
      </c>
      <c r="D691" s="11">
        <f>m_</f>
        <v>0</v>
      </c>
      <c r="E691" s="66" t="s">
        <v>365</v>
      </c>
      <c r="F691" s="20"/>
      <c r="G691" s="20"/>
      <c r="H691" s="20"/>
      <c r="I691" s="20"/>
      <c r="J691" s="20"/>
    </row>
    <row r="692" spans="1:13" x14ac:dyDescent="0.25">
      <c r="C692" s="53" t="s">
        <v>137</v>
      </c>
      <c r="D692" s="11">
        <f>n_1+n_2-m_-1</f>
        <v>-1</v>
      </c>
      <c r="E692" s="20"/>
      <c r="F692" s="20"/>
      <c r="G692" s="20"/>
      <c r="H692" s="20"/>
      <c r="I692" s="20"/>
      <c r="J692" s="20"/>
    </row>
    <row r="693" spans="1:13" x14ac:dyDescent="0.25">
      <c r="C693" s="77" t="s">
        <v>138</v>
      </c>
      <c r="D693" s="11">
        <f>((n_1+n_2-2)*m_)/D692</f>
        <v>0</v>
      </c>
      <c r="E693" s="17" t="s">
        <v>362</v>
      </c>
    </row>
    <row r="694" spans="1:13" x14ac:dyDescent="0.25">
      <c r="C694" s="78" t="s">
        <v>139</v>
      </c>
      <c r="D694" s="11" t="e">
        <f>D693*_xlfn.F.INV(1-D690,D691,D692)</f>
        <v>#NUM!</v>
      </c>
      <c r="E694" s="79" t="s">
        <v>140</v>
      </c>
    </row>
    <row r="695" spans="1:13" x14ac:dyDescent="0.25">
      <c r="C695" s="77" t="s">
        <v>141</v>
      </c>
      <c r="D695" s="11" t="e">
        <f>IF(D689&gt;D694,"Sig","n.s.")</f>
        <v>#NAME?</v>
      </c>
    </row>
    <row r="696" spans="1:13" x14ac:dyDescent="0.25">
      <c r="C696" s="77" t="s">
        <v>142</v>
      </c>
      <c r="D696" s="80" t="e">
        <f>D689/D693</f>
        <v>#NAME?</v>
      </c>
      <c r="E696" s="61"/>
      <c r="F696" s="61"/>
      <c r="G696" s="61"/>
      <c r="H696" s="61"/>
      <c r="I696" s="61"/>
      <c r="J696" s="20"/>
      <c r="K696" s="20"/>
    </row>
    <row r="697" spans="1:13" x14ac:dyDescent="0.25">
      <c r="C697" s="81" t="s">
        <v>143</v>
      </c>
      <c r="D697" s="82" t="e">
        <f>1-_xlfn.F.DIST(D696,D691,D692,1)</f>
        <v>#NAME?</v>
      </c>
      <c r="E697" s="79" t="s">
        <v>144</v>
      </c>
      <c r="H697" s="20"/>
      <c r="I697" s="20"/>
      <c r="J697" s="20"/>
      <c r="K697" s="20"/>
    </row>
    <row r="698" spans="1:13" x14ac:dyDescent="0.25">
      <c r="D698" s="20"/>
      <c r="E698" s="20"/>
      <c r="F698" s="20"/>
      <c r="G698" s="20"/>
      <c r="H698" s="20"/>
      <c r="I698" s="20"/>
      <c r="J698" s="20"/>
      <c r="K698" s="20"/>
    </row>
    <row r="699" spans="1:13" x14ac:dyDescent="0.25">
      <c r="C699" s="133" t="s">
        <v>130</v>
      </c>
      <c r="D699" s="133"/>
    </row>
    <row r="700" spans="1:13" x14ac:dyDescent="0.25">
      <c r="B700" t="s">
        <v>145</v>
      </c>
      <c r="C700" s="50" t="s">
        <v>133</v>
      </c>
      <c r="D700" s="76" t="e">
        <f t="array" ref="D700">MMULT(MMULT(mü1-mü3,MINVERSE((1/n_1+1/n_3)*covpooled)),TRANSPOSE(mü1-mü3))</f>
        <v>#NAME?</v>
      </c>
      <c r="F700" s="182" t="s">
        <v>361</v>
      </c>
    </row>
    <row r="701" spans="1:13" x14ac:dyDescent="0.25">
      <c r="C701" s="53" t="s">
        <v>135</v>
      </c>
      <c r="D701" s="11">
        <v>0.05</v>
      </c>
      <c r="F701" s="178" t="s">
        <v>356</v>
      </c>
      <c r="G701" s="193" t="s">
        <v>355</v>
      </c>
      <c r="H701" s="182"/>
      <c r="I701" s="193"/>
      <c r="J701" s="182"/>
      <c r="K701" s="193"/>
      <c r="L701" s="182"/>
      <c r="M701" s="193"/>
    </row>
    <row r="702" spans="1:13" x14ac:dyDescent="0.25">
      <c r="C702" s="53" t="s">
        <v>136</v>
      </c>
      <c r="D702" s="11">
        <f>m_</f>
        <v>0</v>
      </c>
      <c r="F702" s="180" t="s">
        <v>359</v>
      </c>
      <c r="G702" s="193" t="s">
        <v>357</v>
      </c>
      <c r="H702" s="182"/>
      <c r="I702" s="193"/>
      <c r="J702" s="182"/>
      <c r="K702" s="193"/>
      <c r="L702" s="182"/>
      <c r="M702" s="193"/>
    </row>
    <row r="703" spans="1:13" x14ac:dyDescent="0.25">
      <c r="C703" s="53" t="s">
        <v>137</v>
      </c>
      <c r="D703" s="11">
        <f>n_1+n_3-m_-1</f>
        <v>-1</v>
      </c>
      <c r="F703" s="183"/>
      <c r="G703" s="193" t="s">
        <v>358</v>
      </c>
      <c r="H703" s="182"/>
      <c r="I703" s="193"/>
      <c r="J703" s="182"/>
      <c r="K703" s="193"/>
      <c r="L703" s="182"/>
      <c r="M703" s="193"/>
    </row>
    <row r="704" spans="1:13" x14ac:dyDescent="0.25">
      <c r="C704" s="77" t="s">
        <v>138</v>
      </c>
      <c r="D704" s="11">
        <f>((n_1+n_3-2)*m_)/D703</f>
        <v>0</v>
      </c>
    </row>
    <row r="705" spans="2:19" x14ac:dyDescent="0.25">
      <c r="C705" s="78" t="s">
        <v>139</v>
      </c>
      <c r="D705" s="11" t="e">
        <f>D704*_xlfn.F.INV(1-D701,D702,D703)</f>
        <v>#NUM!</v>
      </c>
      <c r="F705" s="182" t="s">
        <v>368</v>
      </c>
    </row>
    <row r="706" spans="2:19" x14ac:dyDescent="0.25">
      <c r="C706" s="77" t="s">
        <v>141</v>
      </c>
      <c r="D706" s="11" t="e">
        <f>IF(D700&gt;D705,"Sig","n.s.")</f>
        <v>#NAME?</v>
      </c>
      <c r="F706" s="178" t="s">
        <v>166</v>
      </c>
      <c r="G706" s="193" t="s">
        <v>367</v>
      </c>
      <c r="H706" s="193"/>
      <c r="I706" s="182"/>
      <c r="J706" s="193"/>
      <c r="K706" s="182"/>
      <c r="L706" s="193"/>
      <c r="M706" s="182"/>
      <c r="N706" s="193"/>
      <c r="O706" s="182"/>
      <c r="P706" s="193"/>
      <c r="Q706" s="182"/>
      <c r="R706" s="193"/>
      <c r="S706" s="193"/>
    </row>
    <row r="707" spans="2:19" x14ac:dyDescent="0.25">
      <c r="C707" s="77" t="s">
        <v>142</v>
      </c>
      <c r="D707" s="80" t="e">
        <f>D700/D704</f>
        <v>#NAME?</v>
      </c>
    </row>
    <row r="708" spans="2:19" x14ac:dyDescent="0.25">
      <c r="C708" s="81" t="s">
        <v>143</v>
      </c>
      <c r="D708" s="82" t="e">
        <f>1-_xlfn.F.DIST(D707,D702,D703,1)</f>
        <v>#NAME?</v>
      </c>
    </row>
    <row r="710" spans="2:19" x14ac:dyDescent="0.25">
      <c r="C710" s="133" t="s">
        <v>130</v>
      </c>
      <c r="D710" s="133"/>
      <c r="G710" s="133" t="s">
        <v>130</v>
      </c>
      <c r="H710" s="133"/>
      <c r="I710" s="20"/>
      <c r="J710" s="20"/>
    </row>
    <row r="711" spans="2:19" x14ac:dyDescent="0.25">
      <c r="B711" t="s">
        <v>146</v>
      </c>
      <c r="C711" s="50" t="s">
        <v>133</v>
      </c>
      <c r="D711" s="76" t="e">
        <f t="array" ref="D711">MMULT(MMULT(mü1-mü4,MINVERSE((1/n_1+1/n_4)*covpooled)),TRANSPOSE(mü1-mü4))</f>
        <v>#NAME?</v>
      </c>
      <c r="F711" t="s">
        <v>632</v>
      </c>
      <c r="G711" s="50" t="s">
        <v>133</v>
      </c>
      <c r="H711" s="76" t="e">
        <f>MMULT(MMULT(mü1-mü5,MINVERSE((1/n_1+1/n_5)*covpooled)),TRANSPOSE(mü1-mü5))</f>
        <v>#NAME?</v>
      </c>
      <c r="I711" s="20"/>
      <c r="J711" s="20"/>
    </row>
    <row r="712" spans="2:19" x14ac:dyDescent="0.25">
      <c r="C712" s="53" t="s">
        <v>135</v>
      </c>
      <c r="D712" s="11">
        <v>0.05</v>
      </c>
      <c r="G712" s="53" t="s">
        <v>135</v>
      </c>
      <c r="H712" s="11">
        <v>0.05</v>
      </c>
      <c r="I712" s="61"/>
      <c r="J712" s="61"/>
    </row>
    <row r="713" spans="2:19" x14ac:dyDescent="0.25">
      <c r="C713" s="53" t="s">
        <v>136</v>
      </c>
      <c r="D713" s="11">
        <f>m_</f>
        <v>0</v>
      </c>
      <c r="G713" s="53" t="s">
        <v>136</v>
      </c>
      <c r="H713" s="11">
        <f>m_</f>
        <v>0</v>
      </c>
      <c r="I713" s="66"/>
      <c r="J713" s="20"/>
    </row>
    <row r="714" spans="2:19" x14ac:dyDescent="0.25">
      <c r="C714" s="53" t="s">
        <v>137</v>
      </c>
      <c r="D714" s="11">
        <f>n_1+n_4-m_-1</f>
        <v>-1</v>
      </c>
      <c r="G714" s="53" t="s">
        <v>137</v>
      </c>
      <c r="H714" s="11">
        <f>n_1+n_5-m_-1</f>
        <v>-1</v>
      </c>
      <c r="I714" s="20"/>
      <c r="J714" s="20"/>
    </row>
    <row r="715" spans="2:19" x14ac:dyDescent="0.25">
      <c r="C715" s="77" t="s">
        <v>138</v>
      </c>
      <c r="D715" s="11">
        <f>((n_1+n_4-2)*m_)/D714</f>
        <v>0</v>
      </c>
      <c r="G715" s="77" t="s">
        <v>138</v>
      </c>
      <c r="H715" s="11">
        <f>((n_1+n_5-2)*m_)/H714</f>
        <v>0</v>
      </c>
      <c r="I715" s="17"/>
    </row>
    <row r="716" spans="2:19" x14ac:dyDescent="0.25">
      <c r="C716" s="78" t="s">
        <v>139</v>
      </c>
      <c r="D716" s="11" t="e">
        <f>D715*_xlfn.F.INV(1-D712,D713,D714)</f>
        <v>#NUM!</v>
      </c>
      <c r="G716" s="78" t="s">
        <v>139</v>
      </c>
      <c r="H716" s="11" t="e">
        <f>H715*_xlfn.F.INV(1-H712,H713,H714)</f>
        <v>#NUM!</v>
      </c>
      <c r="I716" s="79"/>
    </row>
    <row r="717" spans="2:19" x14ac:dyDescent="0.25">
      <c r="C717" s="77" t="s">
        <v>141</v>
      </c>
      <c r="D717" s="11" t="e">
        <f>IF(D711&gt;D716,"Sig","n.s.")</f>
        <v>#NAME?</v>
      </c>
      <c r="G717" s="77" t="s">
        <v>141</v>
      </c>
      <c r="H717" s="11" t="e">
        <f>IF(H711&gt;H716,"Sig","n.s.")</f>
        <v>#NAME?</v>
      </c>
    </row>
    <row r="718" spans="2:19" x14ac:dyDescent="0.25">
      <c r="C718" s="77" t="s">
        <v>142</v>
      </c>
      <c r="D718" s="80" t="e">
        <f>D711/D715</f>
        <v>#NAME?</v>
      </c>
      <c r="G718" s="77" t="s">
        <v>142</v>
      </c>
      <c r="H718" s="80" t="e">
        <f>H711/H715</f>
        <v>#NAME?</v>
      </c>
      <c r="I718" s="61"/>
      <c r="J718" s="61"/>
    </row>
    <row r="719" spans="2:19" x14ac:dyDescent="0.25">
      <c r="C719" s="81" t="s">
        <v>143</v>
      </c>
      <c r="D719" s="82" t="e">
        <f>1-_xlfn.F.DIST(D718,D713,D714,1)</f>
        <v>#NAME?</v>
      </c>
      <c r="G719" s="81" t="s">
        <v>143</v>
      </c>
      <c r="H719" s="82" t="e">
        <f>1-_xlfn.F.DIST(H718,H713,H714,1)</f>
        <v>#NAME?</v>
      </c>
      <c r="I719" s="79"/>
    </row>
    <row r="721" spans="2:10" x14ac:dyDescent="0.25">
      <c r="C721" s="133" t="s">
        <v>130</v>
      </c>
      <c r="D721" s="133"/>
      <c r="G721" s="133" t="s">
        <v>130</v>
      </c>
      <c r="H721" s="133"/>
      <c r="I721" s="20"/>
      <c r="J721" s="20"/>
    </row>
    <row r="722" spans="2:10" x14ac:dyDescent="0.25">
      <c r="B722" t="s">
        <v>147</v>
      </c>
      <c r="C722" s="50" t="s">
        <v>133</v>
      </c>
      <c r="D722" s="76" t="e">
        <f t="array" ref="D722">MMULT(MMULT(mü2-mü3,MINVERSE((1/n_2+1/n_3)*covpooled)),TRANSPOSE(mü2-mü3))</f>
        <v>#NAME?</v>
      </c>
      <c r="F722" t="s">
        <v>633</v>
      </c>
      <c r="G722" s="50" t="s">
        <v>133</v>
      </c>
      <c r="H722" s="76" t="e">
        <f>MMULT(MMULT(mü2-mü5,MINVERSE((1/n_2+1/n_5)*covpooled)),TRANSPOSE(mü2-mü5))</f>
        <v>#NAME?</v>
      </c>
      <c r="I722" s="20"/>
      <c r="J722" s="20"/>
    </row>
    <row r="723" spans="2:10" x14ac:dyDescent="0.25">
      <c r="C723" s="53" t="s">
        <v>135</v>
      </c>
      <c r="D723" s="11">
        <v>0.05</v>
      </c>
      <c r="G723" s="53" t="s">
        <v>135</v>
      </c>
      <c r="H723" s="11">
        <v>0.05</v>
      </c>
      <c r="I723" s="61"/>
      <c r="J723" s="61"/>
    </row>
    <row r="724" spans="2:10" x14ac:dyDescent="0.25">
      <c r="C724" s="53" t="s">
        <v>136</v>
      </c>
      <c r="D724" s="11">
        <f>m_</f>
        <v>0</v>
      </c>
      <c r="G724" s="53" t="s">
        <v>136</v>
      </c>
      <c r="H724" s="11">
        <f>m_</f>
        <v>0</v>
      </c>
      <c r="I724" s="66"/>
      <c r="J724" s="20"/>
    </row>
    <row r="725" spans="2:10" x14ac:dyDescent="0.25">
      <c r="C725" s="53" t="s">
        <v>137</v>
      </c>
      <c r="D725" s="11">
        <f>n_2+n_3-m_-1</f>
        <v>-1</v>
      </c>
      <c r="G725" s="53" t="s">
        <v>137</v>
      </c>
      <c r="H725" s="11">
        <f>n_2+n_5-m_-1</f>
        <v>-1</v>
      </c>
      <c r="I725" s="20"/>
      <c r="J725" s="20"/>
    </row>
    <row r="726" spans="2:10" x14ac:dyDescent="0.25">
      <c r="C726" s="77" t="s">
        <v>138</v>
      </c>
      <c r="D726" s="11">
        <f>((n_2+n_3-2)*m_)/D725</f>
        <v>0</v>
      </c>
      <c r="G726" s="77" t="s">
        <v>138</v>
      </c>
      <c r="H726" s="11">
        <f>((n_2+n_5-2)*m_)/H725</f>
        <v>0</v>
      </c>
      <c r="I726" s="17"/>
    </row>
    <row r="727" spans="2:10" x14ac:dyDescent="0.25">
      <c r="C727" s="78" t="s">
        <v>139</v>
      </c>
      <c r="D727" s="11" t="e">
        <f>D726*_xlfn.F.INV(1-D723,D724,D725)</f>
        <v>#NUM!</v>
      </c>
      <c r="G727" s="78" t="s">
        <v>139</v>
      </c>
      <c r="H727" s="11" t="e">
        <f>H726*_xlfn.F.INV(1-H723,H724,H725)</f>
        <v>#NUM!</v>
      </c>
      <c r="I727" s="79"/>
    </row>
    <row r="728" spans="2:10" x14ac:dyDescent="0.25">
      <c r="C728" s="77" t="s">
        <v>141</v>
      </c>
      <c r="D728" s="11" t="e">
        <f>IF(D722&gt;D727,"Sig","n.s.")</f>
        <v>#NAME?</v>
      </c>
      <c r="G728" s="77" t="s">
        <v>141</v>
      </c>
      <c r="H728" s="11" t="e">
        <f>IF(H722&gt;H727,"Sig","n.s.")</f>
        <v>#NAME?</v>
      </c>
    </row>
    <row r="729" spans="2:10" x14ac:dyDescent="0.25">
      <c r="C729" s="77" t="s">
        <v>142</v>
      </c>
      <c r="D729" s="80" t="e">
        <f>D722/D726</f>
        <v>#NAME?</v>
      </c>
      <c r="G729" s="77" t="s">
        <v>142</v>
      </c>
      <c r="H729" s="80" t="e">
        <f>H722/H726</f>
        <v>#NAME?</v>
      </c>
      <c r="I729" s="61"/>
      <c r="J729" s="61"/>
    </row>
    <row r="730" spans="2:10" x14ac:dyDescent="0.25">
      <c r="C730" s="81" t="s">
        <v>143</v>
      </c>
      <c r="D730" s="82" t="e">
        <f>1-_xlfn.F.DIST(D729,D724,D725,1)</f>
        <v>#NAME?</v>
      </c>
      <c r="G730" s="81" t="s">
        <v>143</v>
      </c>
      <c r="H730" s="82" t="e">
        <f>1-_xlfn.F.DIST(H729,H724,H725,1)</f>
        <v>#NAME?</v>
      </c>
      <c r="I730" s="79"/>
    </row>
    <row r="732" spans="2:10" x14ac:dyDescent="0.25">
      <c r="C732" s="133" t="s">
        <v>130</v>
      </c>
      <c r="D732" s="133"/>
      <c r="G732" s="133" t="s">
        <v>130</v>
      </c>
      <c r="H732" s="133"/>
    </row>
    <row r="733" spans="2:10" x14ac:dyDescent="0.25">
      <c r="B733" t="s">
        <v>148</v>
      </c>
      <c r="C733" s="50" t="s">
        <v>133</v>
      </c>
      <c r="D733" s="76" t="e">
        <f t="array" ref="D733">MMULT(MMULT(mü2-mü4,MINVERSE((1/n_2+1/n_4)*covpooled)),TRANSPOSE(mü2-mü4))</f>
        <v>#NAME?</v>
      </c>
      <c r="F733" t="s">
        <v>634</v>
      </c>
      <c r="G733" s="50" t="s">
        <v>133</v>
      </c>
      <c r="H733" s="76" t="e">
        <f>MMULT(MMULT(mü3-mü5,MINVERSE((1/n_3+1/n_5)*covpooled)),TRANSPOSE(mü3-mü5))</f>
        <v>#NAME?</v>
      </c>
    </row>
    <row r="734" spans="2:10" x14ac:dyDescent="0.25">
      <c r="C734" s="53" t="s">
        <v>135</v>
      </c>
      <c r="D734" s="11">
        <v>0.05</v>
      </c>
      <c r="G734" s="53" t="s">
        <v>135</v>
      </c>
      <c r="H734" s="11">
        <v>0.05</v>
      </c>
    </row>
    <row r="735" spans="2:10" x14ac:dyDescent="0.25">
      <c r="C735" s="53" t="s">
        <v>136</v>
      </c>
      <c r="D735" s="11">
        <f>m_</f>
        <v>0</v>
      </c>
      <c r="G735" s="53" t="s">
        <v>136</v>
      </c>
      <c r="H735" s="11">
        <f>m_</f>
        <v>0</v>
      </c>
    </row>
    <row r="736" spans="2:10" x14ac:dyDescent="0.25">
      <c r="C736" s="53" t="s">
        <v>137</v>
      </c>
      <c r="D736" s="11">
        <f>n_2+n_4-m_-1</f>
        <v>-1</v>
      </c>
      <c r="G736" s="53" t="s">
        <v>137</v>
      </c>
      <c r="H736" s="11">
        <f>n_3+n_5-m_-1</f>
        <v>-1</v>
      </c>
    </row>
    <row r="737" spans="2:8" x14ac:dyDescent="0.25">
      <c r="C737" s="77" t="s">
        <v>138</v>
      </c>
      <c r="D737" s="11">
        <f>((n_2+n_4-2)*m_)/D736</f>
        <v>0</v>
      </c>
      <c r="G737" s="77" t="s">
        <v>138</v>
      </c>
      <c r="H737" s="11">
        <f>((n_3+n_5-2)*m_)/H736</f>
        <v>0</v>
      </c>
    </row>
    <row r="738" spans="2:8" x14ac:dyDescent="0.25">
      <c r="C738" s="78" t="s">
        <v>139</v>
      </c>
      <c r="D738" s="11" t="e">
        <f>D737*_xlfn.F.INV(1-D734,D735,D736)</f>
        <v>#NUM!</v>
      </c>
      <c r="G738" s="78" t="s">
        <v>139</v>
      </c>
      <c r="H738" s="11" t="e">
        <f>H737*_xlfn.F.INV(1-H734,H735,H736)</f>
        <v>#NUM!</v>
      </c>
    </row>
    <row r="739" spans="2:8" x14ac:dyDescent="0.25">
      <c r="C739" s="77" t="s">
        <v>141</v>
      </c>
      <c r="D739" s="11" t="e">
        <f>IF(D733&gt;D738,"Sig","n.s.")</f>
        <v>#NAME?</v>
      </c>
      <c r="G739" s="77" t="s">
        <v>141</v>
      </c>
      <c r="H739" s="11" t="e">
        <f>IF(H733&gt;H738,"Sig","n.s.")</f>
        <v>#NAME?</v>
      </c>
    </row>
    <row r="740" spans="2:8" x14ac:dyDescent="0.25">
      <c r="C740" s="77" t="s">
        <v>142</v>
      </c>
      <c r="D740" s="80" t="e">
        <f>D733/D737</f>
        <v>#NAME?</v>
      </c>
      <c r="G740" s="77" t="s">
        <v>142</v>
      </c>
      <c r="H740" s="80" t="e">
        <f>H733/H737</f>
        <v>#NAME?</v>
      </c>
    </row>
    <row r="741" spans="2:8" x14ac:dyDescent="0.25">
      <c r="C741" s="81" t="s">
        <v>143</v>
      </c>
      <c r="D741" s="82" t="e">
        <f>1-_xlfn.F.DIST(D740,D735,D736,1)</f>
        <v>#NAME?</v>
      </c>
      <c r="G741" s="81" t="s">
        <v>143</v>
      </c>
      <c r="H741" s="82" t="e">
        <f>1-_xlfn.F.DIST(H740,H735,H736,1)</f>
        <v>#NAME?</v>
      </c>
    </row>
    <row r="743" spans="2:8" x14ac:dyDescent="0.25">
      <c r="C743" s="133" t="s">
        <v>130</v>
      </c>
      <c r="D743" s="133"/>
      <c r="G743" s="133" t="s">
        <v>130</v>
      </c>
      <c r="H743" s="133"/>
    </row>
    <row r="744" spans="2:8" x14ac:dyDescent="0.25">
      <c r="B744" t="s">
        <v>149</v>
      </c>
      <c r="C744" s="50" t="s">
        <v>133</v>
      </c>
      <c r="D744" s="76" t="e">
        <f t="array" ref="D744">MMULT(MMULT(mü3-mü4,MINVERSE((1/n_3+1/n_4)*covpooled)),TRANSPOSE(mü3-mü4))</f>
        <v>#NAME?</v>
      </c>
      <c r="F744" t="s">
        <v>635</v>
      </c>
      <c r="G744" s="50" t="s">
        <v>133</v>
      </c>
      <c r="H744" s="76" t="e">
        <f>MMULT(MMULT(mü4-mü5,MINVERSE((1/n_4+1/n_5)*covpooled)),TRANSPOSE(mü4-mü5))</f>
        <v>#NAME?</v>
      </c>
    </row>
    <row r="745" spans="2:8" x14ac:dyDescent="0.25">
      <c r="C745" s="53" t="s">
        <v>135</v>
      </c>
      <c r="D745" s="11">
        <v>0.05</v>
      </c>
      <c r="G745" s="53" t="s">
        <v>135</v>
      </c>
      <c r="H745" s="11">
        <v>0.05</v>
      </c>
    </row>
    <row r="746" spans="2:8" x14ac:dyDescent="0.25">
      <c r="C746" s="53" t="s">
        <v>136</v>
      </c>
      <c r="D746" s="11">
        <f>m_</f>
        <v>0</v>
      </c>
      <c r="G746" s="53" t="s">
        <v>136</v>
      </c>
      <c r="H746" s="11">
        <f>m_</f>
        <v>0</v>
      </c>
    </row>
    <row r="747" spans="2:8" x14ac:dyDescent="0.25">
      <c r="C747" s="53" t="s">
        <v>137</v>
      </c>
      <c r="D747" s="11">
        <f>n_3+n_4-m_-1</f>
        <v>-1</v>
      </c>
      <c r="G747" s="53" t="s">
        <v>137</v>
      </c>
      <c r="H747" s="11">
        <f>n_4+n_5-m_-1</f>
        <v>-1</v>
      </c>
    </row>
    <row r="748" spans="2:8" x14ac:dyDescent="0.25">
      <c r="C748" s="77" t="s">
        <v>138</v>
      </c>
      <c r="D748" s="11">
        <f>((n_3+n_4-2)*m_)/D747</f>
        <v>0</v>
      </c>
      <c r="G748" s="77" t="s">
        <v>138</v>
      </c>
      <c r="H748" s="11">
        <f>((n_4+n_5-2)*m_)/H747</f>
        <v>0</v>
      </c>
    </row>
    <row r="749" spans="2:8" x14ac:dyDescent="0.25">
      <c r="C749" s="78" t="s">
        <v>139</v>
      </c>
      <c r="D749" s="11" t="e">
        <f>D748*_xlfn.F.INV(1-D745,D746,D747)</f>
        <v>#NUM!</v>
      </c>
      <c r="G749" s="78" t="s">
        <v>139</v>
      </c>
      <c r="H749" s="11" t="e">
        <f>H748*_xlfn.F.INV(1-H745,H746,H747)</f>
        <v>#NUM!</v>
      </c>
    </row>
    <row r="750" spans="2:8" x14ac:dyDescent="0.25">
      <c r="C750" s="77" t="s">
        <v>141</v>
      </c>
      <c r="D750" s="11" t="e">
        <f>IF(D744&gt;D749,"Sig","n.s.")</f>
        <v>#NAME?</v>
      </c>
      <c r="G750" s="77" t="s">
        <v>141</v>
      </c>
      <c r="H750" s="11" t="e">
        <f>IF(H744&gt;H749,"Sig","n.s.")</f>
        <v>#NAME?</v>
      </c>
    </row>
    <row r="751" spans="2:8" x14ac:dyDescent="0.25">
      <c r="C751" s="77" t="s">
        <v>142</v>
      </c>
      <c r="D751" s="80" t="e">
        <f>D744/D748</f>
        <v>#NAME?</v>
      </c>
      <c r="G751" s="77" t="s">
        <v>142</v>
      </c>
      <c r="H751" s="80" t="e">
        <f>H744/H748</f>
        <v>#NAME?</v>
      </c>
    </row>
    <row r="752" spans="2:8" x14ac:dyDescent="0.25">
      <c r="C752" s="81" t="s">
        <v>143</v>
      </c>
      <c r="D752" s="82" t="e">
        <f>1-_xlfn.F.DIST(D751,D746,D747,1)</f>
        <v>#NAME?</v>
      </c>
      <c r="G752" s="81" t="s">
        <v>143</v>
      </c>
      <c r="H752" s="82" t="e">
        <f>1-_xlfn.F.DIST(H751,H746,H747,1)</f>
        <v>#NAME?</v>
      </c>
    </row>
    <row r="755" spans="1:19" x14ac:dyDescent="0.25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</row>
    <row r="756" spans="1:19" x14ac:dyDescent="0.25">
      <c r="A756" s="116" t="s">
        <v>366</v>
      </c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</row>
    <row r="757" spans="1:19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</row>
    <row r="758" spans="1:19" x14ac:dyDescent="0.25">
      <c r="C758" s="133" t="s">
        <v>130</v>
      </c>
      <c r="D758" s="133"/>
      <c r="G758" s="132" t="s">
        <v>360</v>
      </c>
      <c r="H758" s="132"/>
      <c r="I758" s="138"/>
    </row>
    <row r="759" spans="1:19" x14ac:dyDescent="0.25">
      <c r="B759" t="s">
        <v>132</v>
      </c>
      <c r="C759" s="50" t="s">
        <v>133</v>
      </c>
      <c r="D759" s="76" t="e">
        <f>MMULT(mü1-mü2,MMULT(MINVERSE((1/n_1+1/n_2)*(W_1/(N-k_)+W_2/(N-k_))),TRANSPOSE(mü1-mü2)))</f>
        <v>#NAME?</v>
      </c>
    </row>
    <row r="760" spans="1:19" x14ac:dyDescent="0.25">
      <c r="C760" s="53" t="s">
        <v>135</v>
      </c>
      <c r="D760" s="11">
        <v>0.05</v>
      </c>
    </row>
    <row r="761" spans="1:19" x14ac:dyDescent="0.25">
      <c r="C761" s="53" t="s">
        <v>136</v>
      </c>
      <c r="D761" s="11">
        <f>m_</f>
        <v>0</v>
      </c>
      <c r="I761" s="133" t="s">
        <v>130</v>
      </c>
      <c r="J761" s="133"/>
    </row>
    <row r="762" spans="1:19" x14ac:dyDescent="0.25">
      <c r="C762" s="53" t="s">
        <v>137</v>
      </c>
      <c r="D762" s="11">
        <f>n_1+n_2-m_-1</f>
        <v>-1</v>
      </c>
      <c r="H762" t="s">
        <v>632</v>
      </c>
      <c r="I762" s="50" t="s">
        <v>133</v>
      </c>
      <c r="J762" s="76" t="e">
        <f>MMULT(mü1-mü5,MMULT(MINVERSE((1/n_1+1/n_5)*(W_1/(N-k_)+W_5/(N-k_))),TRANSPOSE(mü1-mü5)))</f>
        <v>#NAME?</v>
      </c>
    </row>
    <row r="763" spans="1:19" x14ac:dyDescent="0.25">
      <c r="C763" s="77" t="s">
        <v>138</v>
      </c>
      <c r="D763" s="11">
        <f>((n_1+n_2-2)*m_)/D762</f>
        <v>0</v>
      </c>
      <c r="E763" s="17" t="s">
        <v>362</v>
      </c>
      <c r="I763" s="53" t="s">
        <v>135</v>
      </c>
      <c r="J763" s="11">
        <v>0.05</v>
      </c>
    </row>
    <row r="764" spans="1:19" x14ac:dyDescent="0.25">
      <c r="C764" s="78" t="s">
        <v>139</v>
      </c>
      <c r="D764" s="11" t="e">
        <f>D763*_xlfn.F.INV(1-D760,D761,D762)</f>
        <v>#NUM!</v>
      </c>
      <c r="I764" s="53" t="s">
        <v>136</v>
      </c>
      <c r="J764" s="11">
        <f>m_</f>
        <v>0</v>
      </c>
    </row>
    <row r="765" spans="1:19" x14ac:dyDescent="0.25">
      <c r="C765" s="77" t="s">
        <v>141</v>
      </c>
      <c r="D765" s="11" t="e">
        <f>IF(D759&gt;D764,"Sig","n.s.")</f>
        <v>#NAME?</v>
      </c>
      <c r="I765" s="53" t="s">
        <v>137</v>
      </c>
      <c r="J765" s="11">
        <f>n_1+n_5-m_-1</f>
        <v>-1</v>
      </c>
    </row>
    <row r="766" spans="1:19" x14ac:dyDescent="0.25">
      <c r="C766" s="77" t="s">
        <v>142</v>
      </c>
      <c r="D766" s="80" t="e">
        <f>D759/D763</f>
        <v>#NAME?</v>
      </c>
      <c r="I766" s="77" t="s">
        <v>138</v>
      </c>
      <c r="J766" s="11">
        <f>((n_1+n_5-2)*m_)/J765</f>
        <v>0</v>
      </c>
    </row>
    <row r="767" spans="1:19" x14ac:dyDescent="0.25">
      <c r="C767" s="81" t="s">
        <v>143</v>
      </c>
      <c r="D767" s="82" t="e">
        <f>1-_xlfn.F.DIST(D766,D761,D762,1)</f>
        <v>#NAME?</v>
      </c>
      <c r="I767" s="78" t="s">
        <v>139</v>
      </c>
      <c r="J767" s="11" t="e">
        <f>J766*_xlfn.F.INV(1-J763,J764,J765)</f>
        <v>#NUM!</v>
      </c>
    </row>
    <row r="768" spans="1:19" x14ac:dyDescent="0.25">
      <c r="D768" s="20"/>
      <c r="I768" s="77" t="s">
        <v>141</v>
      </c>
      <c r="J768" s="11" t="e">
        <f>IF(J762&gt;J767,"Sig","n.s.")</f>
        <v>#NAME?</v>
      </c>
    </row>
    <row r="769" spans="2:10" x14ac:dyDescent="0.25">
      <c r="C769" s="133" t="s">
        <v>130</v>
      </c>
      <c r="D769" s="133"/>
      <c r="I769" s="77" t="s">
        <v>142</v>
      </c>
      <c r="J769" s="80" t="e">
        <f>J762/J766</f>
        <v>#NAME?</v>
      </c>
    </row>
    <row r="770" spans="2:10" x14ac:dyDescent="0.25">
      <c r="B770" t="s">
        <v>145</v>
      </c>
      <c r="C770" s="50" t="s">
        <v>133</v>
      </c>
      <c r="D770" s="76" t="e">
        <f>MMULT(mü1-mü3,MMULT(MINVERSE((1/n_1+1/n_3)*(W_1/(N-k_)+W_3/(N-k_))),TRANSPOSE(mü1-mü3)))</f>
        <v>#NAME?</v>
      </c>
      <c r="I770" s="81" t="s">
        <v>143</v>
      </c>
      <c r="J770" s="82" t="e">
        <f>1-_xlfn.F.DIST(J769,J764,J765,1)</f>
        <v>#NAME?</v>
      </c>
    </row>
    <row r="771" spans="2:10" x14ac:dyDescent="0.25">
      <c r="C771" s="53" t="s">
        <v>135</v>
      </c>
      <c r="D771" s="11">
        <v>0.05</v>
      </c>
    </row>
    <row r="772" spans="2:10" x14ac:dyDescent="0.25">
      <c r="C772" s="53" t="s">
        <v>136</v>
      </c>
      <c r="D772" s="11">
        <f>m_</f>
        <v>0</v>
      </c>
      <c r="I772" s="133" t="s">
        <v>130</v>
      </c>
      <c r="J772" s="133"/>
    </row>
    <row r="773" spans="2:10" x14ac:dyDescent="0.25">
      <c r="C773" s="53" t="s">
        <v>137</v>
      </c>
      <c r="D773" s="11">
        <f>n_1+n_3-m_-1</f>
        <v>-1</v>
      </c>
      <c r="H773" t="s">
        <v>633</v>
      </c>
      <c r="I773" s="50" t="s">
        <v>133</v>
      </c>
      <c r="J773" s="76" t="e">
        <f>MMULT(mü2-mü5,MMULT(MINVERSE((1/n_2+1/n_5)*(W_2/(N-k_)+W_5/(N-k_))),TRANSPOSE(mü2-mü5)))</f>
        <v>#NAME?</v>
      </c>
    </row>
    <row r="774" spans="2:10" x14ac:dyDescent="0.25">
      <c r="C774" s="77" t="s">
        <v>138</v>
      </c>
      <c r="D774" s="11">
        <f>((n_1+n_3-2)*m_)/D773</f>
        <v>0</v>
      </c>
      <c r="I774" s="53" t="s">
        <v>135</v>
      </c>
      <c r="J774" s="11">
        <v>0.05</v>
      </c>
    </row>
    <row r="775" spans="2:10" x14ac:dyDescent="0.25">
      <c r="C775" s="78" t="s">
        <v>139</v>
      </c>
      <c r="D775" s="11" t="e">
        <f>D774*_xlfn.F.INV(1-D771,D772,D773)</f>
        <v>#NUM!</v>
      </c>
      <c r="I775" s="53" t="s">
        <v>136</v>
      </c>
      <c r="J775" s="11">
        <f>m_</f>
        <v>0</v>
      </c>
    </row>
    <row r="776" spans="2:10" x14ac:dyDescent="0.25">
      <c r="C776" s="77" t="s">
        <v>141</v>
      </c>
      <c r="D776" s="11" t="e">
        <f>IF(D770&gt;D775,"Sig","n.s.")</f>
        <v>#NAME?</v>
      </c>
      <c r="I776" s="53" t="s">
        <v>137</v>
      </c>
      <c r="J776" s="11">
        <f>n_2+n_5-m_-1</f>
        <v>-1</v>
      </c>
    </row>
    <row r="777" spans="2:10" x14ac:dyDescent="0.25">
      <c r="C777" s="77" t="s">
        <v>142</v>
      </c>
      <c r="D777" s="80" t="e">
        <f>D770/D774</f>
        <v>#NAME?</v>
      </c>
      <c r="I777" s="77" t="s">
        <v>138</v>
      </c>
      <c r="J777" s="11">
        <f>((n_2+n_5-2)*m_)/J776</f>
        <v>0</v>
      </c>
    </row>
    <row r="778" spans="2:10" x14ac:dyDescent="0.25">
      <c r="C778" s="81" t="s">
        <v>143</v>
      </c>
      <c r="D778" s="82" t="e">
        <f>1-_xlfn.F.DIST(D777,D772,D773,1)</f>
        <v>#NAME?</v>
      </c>
      <c r="I778" s="78" t="s">
        <v>139</v>
      </c>
      <c r="J778" s="11" t="e">
        <f>J777*_xlfn.F.INV(1-J774,J775,J776)</f>
        <v>#NUM!</v>
      </c>
    </row>
    <row r="779" spans="2:10" x14ac:dyDescent="0.25">
      <c r="I779" s="77" t="s">
        <v>141</v>
      </c>
      <c r="J779" s="11" t="e">
        <f>IF(J773&gt;J778,"Sig","n.s.")</f>
        <v>#NAME?</v>
      </c>
    </row>
    <row r="780" spans="2:10" x14ac:dyDescent="0.25">
      <c r="C780" s="133" t="s">
        <v>130</v>
      </c>
      <c r="D780" s="133"/>
      <c r="I780" s="77" t="s">
        <v>142</v>
      </c>
      <c r="J780" s="80" t="e">
        <f>J773/J777</f>
        <v>#NAME?</v>
      </c>
    </row>
    <row r="781" spans="2:10" x14ac:dyDescent="0.25">
      <c r="B781" t="s">
        <v>146</v>
      </c>
      <c r="C781" s="50" t="s">
        <v>133</v>
      </c>
      <c r="D781" s="76" t="e">
        <f>MMULT(mü1-mü4,MMULT(MINVERSE((1/n_1+1/n_4)*(W_1/(N-k_)+W_4/(N-k_))),TRANSPOSE(mü1-mü4)))</f>
        <v>#NAME?</v>
      </c>
      <c r="I781" s="81" t="s">
        <v>143</v>
      </c>
      <c r="J781" s="82" t="e">
        <f>1-_xlfn.F.DIST(J780,J775,J776,1)</f>
        <v>#NAME?</v>
      </c>
    </row>
    <row r="782" spans="2:10" x14ac:dyDescent="0.25">
      <c r="C782" s="53" t="s">
        <v>135</v>
      </c>
      <c r="D782" s="11">
        <v>0.05</v>
      </c>
    </row>
    <row r="783" spans="2:10" x14ac:dyDescent="0.25">
      <c r="C783" s="53" t="s">
        <v>136</v>
      </c>
      <c r="D783" s="11">
        <f>m_</f>
        <v>0</v>
      </c>
      <c r="I783" s="133" t="s">
        <v>130</v>
      </c>
      <c r="J783" s="133"/>
    </row>
    <row r="784" spans="2:10" x14ac:dyDescent="0.25">
      <c r="C784" s="53" t="s">
        <v>137</v>
      </c>
      <c r="D784" s="11">
        <f>n_1+n_4-m_-1</f>
        <v>-1</v>
      </c>
      <c r="H784" t="s">
        <v>634</v>
      </c>
      <c r="I784" s="50" t="s">
        <v>133</v>
      </c>
      <c r="J784" s="76" t="e">
        <f>MMULT(mü3-mü5,MMULT(MINVERSE((1/n_3+1/n_5)*(W_3/(N-k_)+W_5/(N-k_))),TRANSPOSE(mü3-mü5)))</f>
        <v>#NAME?</v>
      </c>
    </row>
    <row r="785" spans="2:10" x14ac:dyDescent="0.25">
      <c r="C785" s="77" t="s">
        <v>138</v>
      </c>
      <c r="D785" s="11">
        <f>((n_1+n_4-2)*m_)/D784</f>
        <v>0</v>
      </c>
      <c r="I785" s="53" t="s">
        <v>135</v>
      </c>
      <c r="J785" s="11">
        <v>0.05</v>
      </c>
    </row>
    <row r="786" spans="2:10" x14ac:dyDescent="0.25">
      <c r="C786" s="78" t="s">
        <v>139</v>
      </c>
      <c r="D786" s="11" t="e">
        <f>D785*_xlfn.F.INV(1-D782,D783,D784)</f>
        <v>#NUM!</v>
      </c>
      <c r="I786" s="53" t="s">
        <v>136</v>
      </c>
      <c r="J786" s="11">
        <f>m_</f>
        <v>0</v>
      </c>
    </row>
    <row r="787" spans="2:10" x14ac:dyDescent="0.25">
      <c r="C787" s="77" t="s">
        <v>141</v>
      </c>
      <c r="D787" s="11" t="e">
        <f>IF(D781&gt;D786,"Sig","n.s.")</f>
        <v>#NAME?</v>
      </c>
      <c r="I787" s="53" t="s">
        <v>137</v>
      </c>
      <c r="J787" s="11">
        <f>n_3+n_5-m_-1</f>
        <v>-1</v>
      </c>
    </row>
    <row r="788" spans="2:10" x14ac:dyDescent="0.25">
      <c r="C788" s="77" t="s">
        <v>142</v>
      </c>
      <c r="D788" s="80" t="e">
        <f>D781/D785</f>
        <v>#NAME?</v>
      </c>
      <c r="I788" s="77" t="s">
        <v>138</v>
      </c>
      <c r="J788" s="11">
        <f>((n_3+n_5-2)*m_)/J787</f>
        <v>0</v>
      </c>
    </row>
    <row r="789" spans="2:10" x14ac:dyDescent="0.25">
      <c r="C789" s="81" t="s">
        <v>143</v>
      </c>
      <c r="D789" s="82" t="e">
        <f>1-_xlfn.F.DIST(D788,D783,D784,1)</f>
        <v>#NAME?</v>
      </c>
      <c r="I789" s="78" t="s">
        <v>139</v>
      </c>
      <c r="J789" s="11" t="e">
        <f>J788*_xlfn.F.INV(1-J785,J786,J787)</f>
        <v>#NUM!</v>
      </c>
    </row>
    <row r="790" spans="2:10" x14ac:dyDescent="0.25">
      <c r="I790" s="77" t="s">
        <v>141</v>
      </c>
      <c r="J790" s="11" t="e">
        <f>IF(J784&gt;J789,"Sig","n.s.")</f>
        <v>#NAME?</v>
      </c>
    </row>
    <row r="791" spans="2:10" x14ac:dyDescent="0.25">
      <c r="C791" s="133" t="s">
        <v>130</v>
      </c>
      <c r="D791" s="133"/>
      <c r="I791" s="77" t="s">
        <v>142</v>
      </c>
      <c r="J791" s="80" t="e">
        <f>J784/J788</f>
        <v>#NAME?</v>
      </c>
    </row>
    <row r="792" spans="2:10" x14ac:dyDescent="0.25">
      <c r="B792" t="s">
        <v>147</v>
      </c>
      <c r="C792" s="50" t="s">
        <v>133</v>
      </c>
      <c r="D792" s="76" t="e">
        <f>MMULT(mü2-mü3,MMULT(MINVERSE((1/n_2+1/n_3)*(W_2/(N-k_)+W_3/(N-k_))),TRANSPOSE(mü2-mü3)))</f>
        <v>#NAME?</v>
      </c>
      <c r="I792" s="81" t="s">
        <v>143</v>
      </c>
      <c r="J792" s="82" t="e">
        <f>1-_xlfn.F.DIST(J791,J786,J787,1)</f>
        <v>#NAME?</v>
      </c>
    </row>
    <row r="793" spans="2:10" x14ac:dyDescent="0.25">
      <c r="C793" s="53" t="s">
        <v>135</v>
      </c>
      <c r="D793" s="11">
        <v>0.05</v>
      </c>
    </row>
    <row r="794" spans="2:10" x14ac:dyDescent="0.25">
      <c r="C794" s="53" t="s">
        <v>136</v>
      </c>
      <c r="D794" s="11">
        <f>m_</f>
        <v>0</v>
      </c>
      <c r="I794" s="133" t="s">
        <v>130</v>
      </c>
      <c r="J794" s="133"/>
    </row>
    <row r="795" spans="2:10" x14ac:dyDescent="0.25">
      <c r="C795" s="53" t="s">
        <v>137</v>
      </c>
      <c r="D795" s="11">
        <f>n_2+n_3-m_-1</f>
        <v>-1</v>
      </c>
      <c r="H795" t="s">
        <v>635</v>
      </c>
      <c r="I795" s="50" t="s">
        <v>133</v>
      </c>
      <c r="J795" s="76" t="e">
        <f>MMULT(mü4-mü5,MMULT(MINVERSE((1/n_4+1/n_5)*(W_4/(N-k_)+W_5/(N-k_))),TRANSPOSE(mü4-mü5)))</f>
        <v>#NAME?</v>
      </c>
    </row>
    <row r="796" spans="2:10" x14ac:dyDescent="0.25">
      <c r="C796" s="77" t="s">
        <v>138</v>
      </c>
      <c r="D796" s="11">
        <f>((n_2+n_3-2)*m_)/D795</f>
        <v>0</v>
      </c>
      <c r="I796" s="53" t="s">
        <v>135</v>
      </c>
      <c r="J796" s="11">
        <v>0.05</v>
      </c>
    </row>
    <row r="797" spans="2:10" x14ac:dyDescent="0.25">
      <c r="C797" s="78" t="s">
        <v>139</v>
      </c>
      <c r="D797" s="11" t="e">
        <f>D796*_xlfn.F.INV(1-D793,D794,D795)</f>
        <v>#NUM!</v>
      </c>
      <c r="I797" s="53" t="s">
        <v>136</v>
      </c>
      <c r="J797" s="11">
        <f>m_</f>
        <v>0</v>
      </c>
    </row>
    <row r="798" spans="2:10" x14ac:dyDescent="0.25">
      <c r="C798" s="77" t="s">
        <v>141</v>
      </c>
      <c r="D798" s="11" t="e">
        <f>IF(D792&gt;D797,"Sig","n.s.")</f>
        <v>#NAME?</v>
      </c>
      <c r="I798" s="53" t="s">
        <v>137</v>
      </c>
      <c r="J798" s="11">
        <f>n_4+n_5-m_-1</f>
        <v>-1</v>
      </c>
    </row>
    <row r="799" spans="2:10" x14ac:dyDescent="0.25">
      <c r="C799" s="77" t="s">
        <v>142</v>
      </c>
      <c r="D799" s="80" t="e">
        <f>D792/D796</f>
        <v>#NAME?</v>
      </c>
      <c r="I799" s="77" t="s">
        <v>138</v>
      </c>
      <c r="J799" s="11">
        <f>((n_4+n_5-2)*m_)/J798</f>
        <v>0</v>
      </c>
    </row>
    <row r="800" spans="2:10" x14ac:dyDescent="0.25">
      <c r="C800" s="81" t="s">
        <v>143</v>
      </c>
      <c r="D800" s="82" t="e">
        <f>1-_xlfn.F.DIST(D799,D794,D795,1)</f>
        <v>#NAME?</v>
      </c>
      <c r="I800" s="78" t="s">
        <v>139</v>
      </c>
      <c r="J800" s="11" t="e">
        <f>J799*_xlfn.F.INV(1-J796,J797,J798)</f>
        <v>#NUM!</v>
      </c>
    </row>
    <row r="801" spans="2:10" x14ac:dyDescent="0.25">
      <c r="I801" s="77" t="s">
        <v>141</v>
      </c>
      <c r="J801" s="11" t="e">
        <f>IF(J795&gt;J800,"Sig","n.s.")</f>
        <v>#NAME?</v>
      </c>
    </row>
    <row r="802" spans="2:10" x14ac:dyDescent="0.25">
      <c r="C802" s="133" t="s">
        <v>130</v>
      </c>
      <c r="D802" s="133"/>
      <c r="I802" s="77" t="s">
        <v>142</v>
      </c>
      <c r="J802" s="80" t="e">
        <f>J795/J799</f>
        <v>#NAME?</v>
      </c>
    </row>
    <row r="803" spans="2:10" x14ac:dyDescent="0.25">
      <c r="B803" t="s">
        <v>148</v>
      </c>
      <c r="C803" s="50" t="s">
        <v>133</v>
      </c>
      <c r="D803" s="76" t="e">
        <f>MMULT(mü2-mü4,MMULT(MINVERSE((1/n_2+1/n_4)*(W_2/(N-k_)+W_4/(N-k_))),TRANSPOSE(mü2-mü4)))</f>
        <v>#NAME?</v>
      </c>
      <c r="I803" s="81" t="s">
        <v>143</v>
      </c>
      <c r="J803" s="82" t="e">
        <f>1-_xlfn.F.DIST(J802,J797,J798,1)</f>
        <v>#NAME?</v>
      </c>
    </row>
    <row r="804" spans="2:10" x14ac:dyDescent="0.25">
      <c r="C804" s="53" t="s">
        <v>135</v>
      </c>
      <c r="D804" s="11">
        <v>0.05</v>
      </c>
    </row>
    <row r="805" spans="2:10" x14ac:dyDescent="0.25">
      <c r="C805" s="53" t="s">
        <v>136</v>
      </c>
      <c r="D805" s="11">
        <f>m_</f>
        <v>0</v>
      </c>
    </row>
    <row r="806" spans="2:10" x14ac:dyDescent="0.25">
      <c r="C806" s="53" t="s">
        <v>137</v>
      </c>
      <c r="D806" s="11">
        <f>n_2+n_4-m_-1</f>
        <v>-1</v>
      </c>
    </row>
    <row r="807" spans="2:10" x14ac:dyDescent="0.25">
      <c r="C807" s="77" t="s">
        <v>138</v>
      </c>
      <c r="D807" s="11">
        <f>((n_2+n_4-2)*m_)/D806</f>
        <v>0</v>
      </c>
    </row>
    <row r="808" spans="2:10" x14ac:dyDescent="0.25">
      <c r="C808" s="78" t="s">
        <v>139</v>
      </c>
      <c r="D808" s="11" t="e">
        <f>D807*_xlfn.F.INV(1-D804,D805,D806)</f>
        <v>#NUM!</v>
      </c>
    </row>
    <row r="809" spans="2:10" x14ac:dyDescent="0.25">
      <c r="C809" s="77" t="s">
        <v>141</v>
      </c>
      <c r="D809" s="11" t="e">
        <f>IF(D803&gt;D808,"Sig","n.s.")</f>
        <v>#NAME?</v>
      </c>
    </row>
    <row r="810" spans="2:10" x14ac:dyDescent="0.25">
      <c r="C810" s="77" t="s">
        <v>142</v>
      </c>
      <c r="D810" s="80" t="e">
        <f>D803/D807</f>
        <v>#NAME?</v>
      </c>
    </row>
    <row r="811" spans="2:10" x14ac:dyDescent="0.25">
      <c r="C811" s="81" t="s">
        <v>143</v>
      </c>
      <c r="D811" s="82" t="e">
        <f>1-_xlfn.F.DIST(D810,D805,D806,1)</f>
        <v>#NAME?</v>
      </c>
    </row>
    <row r="813" spans="2:10" x14ac:dyDescent="0.25">
      <c r="C813" s="133" t="s">
        <v>130</v>
      </c>
      <c r="D813" s="133"/>
    </row>
    <row r="814" spans="2:10" x14ac:dyDescent="0.25">
      <c r="B814" t="s">
        <v>149</v>
      </c>
      <c r="C814" s="50" t="s">
        <v>133</v>
      </c>
      <c r="D814" s="76" t="e">
        <f>MMULT(mü3-mü4,MMULT(MINVERSE((1/n_3+1/n_4)*(W_3/(N-k_)+W_4/(N-k_))),TRANSPOSE(mü3-mü4)))</f>
        <v>#NAME?</v>
      </c>
    </row>
    <row r="815" spans="2:10" x14ac:dyDescent="0.25">
      <c r="C815" s="53" t="s">
        <v>135</v>
      </c>
      <c r="D815" s="11">
        <v>0.05</v>
      </c>
    </row>
    <row r="816" spans="2:10" x14ac:dyDescent="0.25">
      <c r="C816" s="53" t="s">
        <v>136</v>
      </c>
      <c r="D816" s="11">
        <f>m_</f>
        <v>0</v>
      </c>
    </row>
    <row r="817" spans="3:4" x14ac:dyDescent="0.25">
      <c r="C817" s="53" t="s">
        <v>137</v>
      </c>
      <c r="D817" s="11">
        <f>n_3+n_4-m_-1</f>
        <v>-1</v>
      </c>
    </row>
    <row r="818" spans="3:4" x14ac:dyDescent="0.25">
      <c r="C818" s="77" t="s">
        <v>138</v>
      </c>
      <c r="D818" s="11">
        <f>((n_3+n_4-2)*m_)/D817</f>
        <v>0</v>
      </c>
    </row>
    <row r="819" spans="3:4" x14ac:dyDescent="0.25">
      <c r="C819" s="78" t="s">
        <v>139</v>
      </c>
      <c r="D819" s="11" t="e">
        <f>D818*_xlfn.F.INV(1-D815,D816,D817)</f>
        <v>#NUM!</v>
      </c>
    </row>
    <row r="820" spans="3:4" x14ac:dyDescent="0.25">
      <c r="C820" s="77" t="s">
        <v>141</v>
      </c>
      <c r="D820" s="11" t="e">
        <f>IF(D814&gt;D819,"Sig","n.s.")</f>
        <v>#NAME?</v>
      </c>
    </row>
    <row r="821" spans="3:4" x14ac:dyDescent="0.25">
      <c r="C821" s="77" t="s">
        <v>142</v>
      </c>
      <c r="D821" s="80" t="e">
        <f>D814/D818</f>
        <v>#NAME?</v>
      </c>
    </row>
    <row r="822" spans="3:4" x14ac:dyDescent="0.25">
      <c r="C822" s="81" t="s">
        <v>143</v>
      </c>
      <c r="D822" s="82" t="e">
        <f>1-_xlfn.F.DIST(D821,D816,D817,1)</f>
        <v>#NAME?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AE562"/>
  <sheetViews>
    <sheetView zoomScaleNormal="100" workbookViewId="0">
      <selection activeCell="A6" sqref="A6:A7"/>
    </sheetView>
  </sheetViews>
  <sheetFormatPr baseColWidth="10" defaultRowHeight="15" x14ac:dyDescent="0.25"/>
  <sheetData>
    <row r="1" spans="1:31" x14ac:dyDescent="0.25">
      <c r="A1" s="8" t="s">
        <v>527</v>
      </c>
      <c r="B1" s="8"/>
      <c r="C1" s="8"/>
      <c r="D1" s="8"/>
      <c r="F1" s="215" t="s">
        <v>507</v>
      </c>
      <c r="G1" s="216" t="s">
        <v>483</v>
      </c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</row>
    <row r="2" spans="1:31" x14ac:dyDescent="0.25">
      <c r="A2" s="8" t="s">
        <v>528</v>
      </c>
      <c r="B2" s="8"/>
      <c r="C2" s="8"/>
      <c r="D2" s="8"/>
      <c r="G2" s="216" t="s">
        <v>513</v>
      </c>
      <c r="H2" s="138"/>
      <c r="I2" s="216"/>
      <c r="J2" s="138"/>
      <c r="K2" s="216"/>
      <c r="L2" s="138"/>
      <c r="M2" s="216"/>
      <c r="N2" s="138"/>
      <c r="O2" s="216"/>
      <c r="P2" s="138"/>
      <c r="Q2" s="216"/>
      <c r="R2" s="138"/>
      <c r="S2" s="216"/>
      <c r="U2" s="8" t="s">
        <v>525</v>
      </c>
      <c r="V2" s="8"/>
    </row>
    <row r="3" spans="1:31" x14ac:dyDescent="0.25">
      <c r="G3" s="216" t="s">
        <v>514</v>
      </c>
      <c r="H3" s="138"/>
      <c r="I3" s="216"/>
      <c r="J3" s="138"/>
      <c r="K3" s="216"/>
      <c r="L3" s="138"/>
      <c r="M3" s="216"/>
      <c r="N3" s="138"/>
      <c r="O3" s="216"/>
      <c r="P3" s="138"/>
      <c r="Q3" s="216"/>
      <c r="R3" s="138"/>
      <c r="S3" s="216"/>
      <c r="U3" s="245" t="s">
        <v>526</v>
      </c>
      <c r="V3" s="216" t="s">
        <v>488</v>
      </c>
      <c r="W3" s="138"/>
      <c r="X3" s="138"/>
      <c r="Y3" s="138"/>
      <c r="Z3" s="138"/>
      <c r="AA3" s="138"/>
    </row>
    <row r="4" spans="1:31" x14ac:dyDescent="0.25">
      <c r="A4" s="7" t="s">
        <v>502</v>
      </c>
      <c r="B4" s="7"/>
      <c r="C4" s="7"/>
      <c r="D4" s="7"/>
    </row>
    <row r="5" spans="1:31" x14ac:dyDescent="0.25">
      <c r="A5" s="202" t="s">
        <v>376</v>
      </c>
      <c r="G5" s="202" t="s">
        <v>378</v>
      </c>
      <c r="M5" s="116" t="s">
        <v>584</v>
      </c>
      <c r="N5" s="116"/>
      <c r="O5" s="116"/>
      <c r="P5" s="116"/>
      <c r="Q5" s="116"/>
      <c r="R5" s="116"/>
      <c r="S5" s="116"/>
      <c r="W5" t="s">
        <v>510</v>
      </c>
      <c r="X5" t="s">
        <v>511</v>
      </c>
    </row>
    <row r="6" spans="1:31" x14ac:dyDescent="0.25">
      <c r="A6" s="202" t="s">
        <v>379</v>
      </c>
      <c r="G6" s="202" t="s">
        <v>380</v>
      </c>
      <c r="M6" s="116" t="s">
        <v>585</v>
      </c>
      <c r="N6" s="116"/>
      <c r="O6" s="116"/>
      <c r="P6" s="116"/>
      <c r="Q6" s="116"/>
      <c r="R6" s="116"/>
      <c r="S6" s="116"/>
      <c r="V6" t="s">
        <v>510</v>
      </c>
      <c r="W6" t="e">
        <f t="array" ref="W6:X7">MMULT(TRANSPOSE(M19:N562),M19:N562)</f>
        <v>#VALUE!</v>
      </c>
      <c r="X6" t="e">
        <v>#VALUE!</v>
      </c>
      <c r="Z6" s="116" t="s">
        <v>596</v>
      </c>
      <c r="AA6" s="116"/>
      <c r="AB6" s="116"/>
      <c r="AC6" s="116"/>
      <c r="AD6" s="20"/>
      <c r="AE6" s="20"/>
    </row>
    <row r="7" spans="1:31" x14ac:dyDescent="0.25">
      <c r="A7" t="s">
        <v>491</v>
      </c>
      <c r="G7" t="s">
        <v>500</v>
      </c>
      <c r="V7" t="s">
        <v>511</v>
      </c>
      <c r="W7" t="e">
        <v>#VALUE!</v>
      </c>
      <c r="X7" t="e">
        <v>#VALUE!</v>
      </c>
      <c r="Z7" s="20"/>
      <c r="AA7" s="20"/>
      <c r="AB7" s="20"/>
      <c r="AC7" s="20"/>
      <c r="AD7" s="20"/>
      <c r="AE7" s="20"/>
    </row>
    <row r="8" spans="1:3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Z8" s="20"/>
      <c r="AA8" s="20"/>
      <c r="AB8" s="20"/>
      <c r="AC8" s="20"/>
      <c r="AD8" s="20"/>
      <c r="AE8" s="20"/>
    </row>
    <row r="9" spans="1:31" x14ac:dyDescent="0.25">
      <c r="A9" s="217" t="s">
        <v>154</v>
      </c>
      <c r="B9" s="218"/>
      <c r="C9" s="238" t="s">
        <v>524</v>
      </c>
      <c r="D9" s="239"/>
      <c r="E9" s="182"/>
      <c r="F9" s="182"/>
      <c r="G9" s="182"/>
      <c r="H9" s="182"/>
      <c r="I9" s="182"/>
      <c r="J9" s="182"/>
      <c r="K9" s="182"/>
      <c r="L9" s="238"/>
      <c r="M9" s="238"/>
      <c r="N9" s="238"/>
      <c r="O9" s="238"/>
      <c r="P9" s="238"/>
      <c r="Q9" s="238"/>
      <c r="W9" t="s">
        <v>747</v>
      </c>
      <c r="Z9" s="20"/>
      <c r="AA9" s="20"/>
      <c r="AB9" s="20"/>
      <c r="AC9" s="20"/>
      <c r="AD9" s="20"/>
      <c r="AE9" s="20"/>
    </row>
    <row r="10" spans="1:31" x14ac:dyDescent="0.25">
      <c r="A10" t="s">
        <v>492</v>
      </c>
      <c r="B10" t="s">
        <v>493</v>
      </c>
      <c r="C10" t="s">
        <v>494</v>
      </c>
      <c r="D10" t="s">
        <v>495</v>
      </c>
      <c r="E10" t="s">
        <v>496</v>
      </c>
      <c r="F10" t="s">
        <v>497</v>
      </c>
      <c r="G10" t="s">
        <v>498</v>
      </c>
      <c r="H10" t="s">
        <v>499</v>
      </c>
      <c r="I10" t="s">
        <v>508</v>
      </c>
      <c r="J10" s="20"/>
      <c r="W10" t="s">
        <v>857</v>
      </c>
    </row>
    <row r="11" spans="1:31" x14ac:dyDescent="0.25">
      <c r="A11" s="256"/>
      <c r="B11" s="256"/>
      <c r="C11" s="256"/>
      <c r="D11" s="256"/>
      <c r="I11" s="256"/>
      <c r="J11" t="s">
        <v>389</v>
      </c>
      <c r="L11" s="116" t="s">
        <v>509</v>
      </c>
      <c r="M11" s="116"/>
      <c r="N11" s="116"/>
      <c r="O11" s="116"/>
      <c r="P11" s="116"/>
      <c r="Q11" s="116"/>
      <c r="R11" s="116"/>
      <c r="S11" s="116"/>
      <c r="T11" s="116"/>
      <c r="U11" s="116"/>
      <c r="V11" s="116"/>
    </row>
    <row r="12" spans="1:31" x14ac:dyDescent="0.25">
      <c r="A12" s="256"/>
      <c r="J12" t="s">
        <v>390</v>
      </c>
      <c r="L12" s="116" t="s">
        <v>515</v>
      </c>
      <c r="M12" s="116"/>
      <c r="N12" s="116"/>
    </row>
    <row r="13" spans="1:31" x14ac:dyDescent="0.25">
      <c r="A13" s="256"/>
      <c r="L13" t="s">
        <v>858</v>
      </c>
    </row>
    <row r="14" spans="1:31" x14ac:dyDescent="0.25">
      <c r="A14" s="256"/>
    </row>
    <row r="15" spans="1:31" x14ac:dyDescent="0.25">
      <c r="A15" s="256"/>
      <c r="I15" s="116" t="s">
        <v>530</v>
      </c>
      <c r="J15" s="116"/>
      <c r="K15" s="116"/>
      <c r="L15" s="116"/>
    </row>
    <row r="16" spans="1:31" x14ac:dyDescent="0.25">
      <c r="A16" s="256"/>
      <c r="I16" s="116" t="s">
        <v>716</v>
      </c>
      <c r="J16" s="116"/>
      <c r="K16" s="116"/>
      <c r="L16" s="116"/>
      <c r="M16" s="116"/>
      <c r="O16" s="238" t="s">
        <v>523</v>
      </c>
      <c r="P16" s="239"/>
      <c r="Q16" s="182"/>
      <c r="R16" s="182"/>
      <c r="S16" s="182"/>
    </row>
    <row r="17" spans="1:29" x14ac:dyDescent="0.25">
      <c r="A17" s="8" t="s">
        <v>501</v>
      </c>
      <c r="B17" s="8"/>
      <c r="I17" s="116" t="s">
        <v>717</v>
      </c>
      <c r="J17" s="116"/>
      <c r="K17" s="116"/>
      <c r="L17" s="116"/>
      <c r="M17" s="116"/>
      <c r="N17" t="s">
        <v>819</v>
      </c>
      <c r="P17" t="s">
        <v>512</v>
      </c>
      <c r="R17" t="s">
        <v>818</v>
      </c>
    </row>
    <row r="18" spans="1:29" x14ac:dyDescent="0.25">
      <c r="A18" s="141" t="s">
        <v>9</v>
      </c>
      <c r="B18" s="141" t="s">
        <v>85</v>
      </c>
      <c r="C18" s="141" t="s">
        <v>35</v>
      </c>
      <c r="D18" s="141" t="s">
        <v>36</v>
      </c>
      <c r="E18" s="141" t="s">
        <v>37</v>
      </c>
      <c r="F18" s="141" t="s">
        <v>38</v>
      </c>
      <c r="G18" s="141" t="s">
        <v>39</v>
      </c>
      <c r="H18" s="141" t="s">
        <v>40</v>
      </c>
      <c r="I18" s="141" t="s">
        <v>41</v>
      </c>
      <c r="J18" s="141" t="s">
        <v>42</v>
      </c>
      <c r="K18" s="141" t="s">
        <v>621</v>
      </c>
      <c r="L18" s="141" t="s">
        <v>622</v>
      </c>
      <c r="M18" s="141" t="s">
        <v>510</v>
      </c>
      <c r="N18" s="141" t="s">
        <v>511</v>
      </c>
      <c r="O18" s="181" t="s">
        <v>546</v>
      </c>
      <c r="P18" s="8" t="s">
        <v>253</v>
      </c>
      <c r="Q18" s="8" t="s">
        <v>254</v>
      </c>
      <c r="R18" s="8" t="s">
        <v>817</v>
      </c>
      <c r="S18" s="116" t="s">
        <v>532</v>
      </c>
      <c r="T18" s="116"/>
      <c r="U18" s="116"/>
      <c r="V18" s="116"/>
      <c r="W18" s="116"/>
    </row>
    <row r="19" spans="1:29" x14ac:dyDescent="0.25">
      <c r="A19" s="219">
        <v>1</v>
      </c>
      <c r="B19" s="177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257" t="e">
        <f t="array" ref="M19">$I$11+SUMPRODUCT($A$11:$H$11,C19:L19)</f>
        <v>#VALUE!</v>
      </c>
      <c r="N19" s="92" t="e">
        <f>$I$12+SUMPRODUCT(C19:L19,$A$12:$H$12)</f>
        <v>#VALUE!</v>
      </c>
      <c r="O19" s="220" t="e">
        <f t="array" ref="O19">(M19-IF($B$19:$B$562=$S$22,$T$29,$T$30))/$T$34-$T$35/2</f>
        <v>#VALUE!</v>
      </c>
      <c r="P19" s="221" t="e">
        <f t="shared" ref="P19:P82" si="0">IF($O19&gt;$T$37,0,1)</f>
        <v>#VALUE!</v>
      </c>
      <c r="Q19" s="221" t="e">
        <f t="shared" ref="Q19:Q82" si="1">IF($O19&gt;$T$37,1,0)</f>
        <v>#VALUE!</v>
      </c>
      <c r="R19" t="e">
        <f>O19+$T$35/2</f>
        <v>#VALUE!</v>
      </c>
      <c r="S19" s="116" t="s">
        <v>533</v>
      </c>
      <c r="T19" s="116"/>
      <c r="U19" s="116"/>
      <c r="V19" s="116"/>
      <c r="W19" s="116"/>
    </row>
    <row r="20" spans="1:29" x14ac:dyDescent="0.25">
      <c r="A20" s="219">
        <v>2</v>
      </c>
      <c r="B20" s="177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257" t="e">
        <f t="array" ref="M20">$I$11+SUMPRODUCT($A$11:$H$11,C20:L20)</f>
        <v>#VALUE!</v>
      </c>
      <c r="N20" s="92" t="e">
        <f t="shared" ref="N20:N83" si="2">$I$12+SUMPRODUCT(C20:L20,$A$12:$H$12)</f>
        <v>#VALUE!</v>
      </c>
      <c r="O20" s="220" t="e">
        <f t="array" ref="O20">(M20-IF($B$19:$B$562=$S$22,$T$29,$T$30))/$T$34-$T$35/2</f>
        <v>#VALUE!</v>
      </c>
      <c r="P20" s="221" t="e">
        <f t="shared" si="0"/>
        <v>#VALUE!</v>
      </c>
      <c r="Q20" s="221" t="e">
        <f t="shared" si="1"/>
        <v>#VALUE!</v>
      </c>
      <c r="R20" t="e">
        <f t="shared" ref="R20:R83" si="3">O20+$T$35/2</f>
        <v>#VALUE!</v>
      </c>
    </row>
    <row r="21" spans="1:29" ht="15.75" thickBot="1" x14ac:dyDescent="0.3">
      <c r="A21" s="219">
        <v>3</v>
      </c>
      <c r="B21" s="177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257" t="e">
        <f t="array" ref="M21">$I$11+SUMPRODUCT($A$11:$H$11,C21:L21)</f>
        <v>#VALUE!</v>
      </c>
      <c r="N21" s="92" t="e">
        <f t="shared" si="2"/>
        <v>#VALUE!</v>
      </c>
      <c r="O21" s="220" t="e">
        <f t="array" ref="O21">(M21-IF($B$19:$B$562=$S$22,$T$29,$T$30))/$T$34-$T$35/2</f>
        <v>#VALUE!</v>
      </c>
      <c r="P21" s="221" t="e">
        <f t="shared" si="0"/>
        <v>#VALUE!</v>
      </c>
      <c r="Q21" s="221" t="e">
        <f t="shared" si="1"/>
        <v>#VALUE!</v>
      </c>
      <c r="R21" t="e">
        <f t="shared" si="3"/>
        <v>#VALUE!</v>
      </c>
      <c r="S21" s="248" t="s">
        <v>531</v>
      </c>
    </row>
    <row r="22" spans="1:29" x14ac:dyDescent="0.25">
      <c r="A22" s="219">
        <v>4</v>
      </c>
      <c r="B22" s="177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257" t="e">
        <f t="array" ref="M22">$I$11+SUMPRODUCT($A$11:$H$11,C22:L22)</f>
        <v>#VALUE!</v>
      </c>
      <c r="N22" s="92" t="e">
        <f t="shared" si="2"/>
        <v>#VALUE!</v>
      </c>
      <c r="O22" s="220" t="e">
        <f t="array" ref="O22">(M22-IF($B$19:$B$562=$S$22,$T$29,$T$30))/$T$34-$T$35/2</f>
        <v>#VALUE!</v>
      </c>
      <c r="P22" s="221" t="e">
        <f t="shared" si="0"/>
        <v>#VALUE!</v>
      </c>
      <c r="Q22" s="221" t="e">
        <f t="shared" si="1"/>
        <v>#VALUE!</v>
      </c>
      <c r="R22" t="e">
        <f t="shared" si="3"/>
        <v>#VALUE!</v>
      </c>
      <c r="S22" s="246" t="s">
        <v>253</v>
      </c>
      <c r="T22" s="52" t="e">
        <f>n_1/N</f>
        <v>#DIV/0!</v>
      </c>
    </row>
    <row r="23" spans="1:29" ht="15.75" thickBot="1" x14ac:dyDescent="0.3">
      <c r="A23" s="219">
        <v>5</v>
      </c>
      <c r="B23" s="177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257" t="e">
        <f t="array" ref="M23">$I$11+SUMPRODUCT($A$11:$H$11,C23:L23)</f>
        <v>#VALUE!</v>
      </c>
      <c r="N23" s="92" t="e">
        <f t="shared" si="2"/>
        <v>#VALUE!</v>
      </c>
      <c r="O23" s="220" t="e">
        <f t="array" ref="O23">(M23-IF($B$19:$B$562=$S$22,$T$29,$T$30))/$T$34-$T$35/2</f>
        <v>#VALUE!</v>
      </c>
      <c r="P23" s="221" t="e">
        <f t="shared" si="0"/>
        <v>#VALUE!</v>
      </c>
      <c r="Q23" s="221" t="e">
        <f t="shared" si="1"/>
        <v>#VALUE!</v>
      </c>
      <c r="R23" t="e">
        <f t="shared" si="3"/>
        <v>#VALUE!</v>
      </c>
      <c r="S23" s="247" t="s">
        <v>254</v>
      </c>
      <c r="T23" s="13" t="e">
        <f>n_2/N</f>
        <v>#DIV/0!</v>
      </c>
    </row>
    <row r="24" spans="1:29" x14ac:dyDescent="0.25">
      <c r="A24" s="219">
        <v>6</v>
      </c>
      <c r="B24" s="177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257" t="e">
        <f t="array" ref="M24">$I$11+SUMPRODUCT($A$11:$H$11,C24:L24)</f>
        <v>#VALUE!</v>
      </c>
      <c r="N24" s="92" t="e">
        <f t="shared" si="2"/>
        <v>#VALUE!</v>
      </c>
      <c r="O24" s="220" t="e">
        <f t="array" ref="O24">(M24-IF($B$19:$B$562=$S$22,$T$29,$T$30))/$T$34-$T$35/2</f>
        <v>#VALUE!</v>
      </c>
      <c r="P24" s="221" t="e">
        <f t="shared" si="0"/>
        <v>#VALUE!</v>
      </c>
      <c r="Q24" s="221" t="e">
        <f t="shared" si="1"/>
        <v>#VALUE!</v>
      </c>
      <c r="R24" t="e">
        <f t="shared" si="3"/>
        <v>#VALUE!</v>
      </c>
      <c r="S24" s="296" t="s">
        <v>718</v>
      </c>
      <c r="T24" s="296"/>
      <c r="U24" s="296"/>
      <c r="V24" s="296"/>
    </row>
    <row r="25" spans="1:29" x14ac:dyDescent="0.25">
      <c r="A25" s="219">
        <v>7</v>
      </c>
      <c r="B25" s="177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257" t="e">
        <f t="array" ref="M25">$I$11+SUMPRODUCT($A$11:$H$11,C25:L25)</f>
        <v>#VALUE!</v>
      </c>
      <c r="N25" s="92" t="e">
        <f t="shared" si="2"/>
        <v>#VALUE!</v>
      </c>
      <c r="O25" s="220" t="e">
        <f t="array" ref="O25">(M25-IF($B$19:$B$562=$S$22,$T$29,$T$30))/$T$34-$T$35/2</f>
        <v>#VALUE!</v>
      </c>
      <c r="P25" s="221" t="e">
        <f t="shared" si="0"/>
        <v>#VALUE!</v>
      </c>
      <c r="Q25" s="221" t="e">
        <f t="shared" si="1"/>
        <v>#VALUE!</v>
      </c>
      <c r="R25" t="e">
        <f t="shared" si="3"/>
        <v>#VALUE!</v>
      </c>
      <c r="S25" s="249"/>
      <c r="T25" s="27"/>
    </row>
    <row r="26" spans="1:29" x14ac:dyDescent="0.25">
      <c r="A26" s="219">
        <v>8</v>
      </c>
      <c r="B26" s="177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257" t="e">
        <f t="array" ref="M26">$I$11+SUMPRODUCT($A$11:$H$11,C26:L26)</f>
        <v>#VALUE!</v>
      </c>
      <c r="N26" s="92" t="e">
        <f t="shared" si="2"/>
        <v>#VALUE!</v>
      </c>
      <c r="O26" s="220" t="e">
        <f t="array" ref="O26">(M26-IF($B$19:$B$562=$S$22,$T$29,$T$30))/$T$34-$T$35/2</f>
        <v>#VALUE!</v>
      </c>
      <c r="P26" s="221" t="e">
        <f t="shared" si="0"/>
        <v>#VALUE!</v>
      </c>
      <c r="Q26" s="221" t="e">
        <f t="shared" si="1"/>
        <v>#VALUE!</v>
      </c>
      <c r="R26" t="e">
        <f t="shared" si="3"/>
        <v>#VALUE!</v>
      </c>
    </row>
    <row r="27" spans="1:29" x14ac:dyDescent="0.25">
      <c r="A27" s="219">
        <v>9</v>
      </c>
      <c r="B27" s="177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257" t="e">
        <f t="array" ref="M27">$I$11+SUMPRODUCT($A$11:$H$11,C27:L27)</f>
        <v>#VALUE!</v>
      </c>
      <c r="N27" s="92" t="e">
        <f t="shared" si="2"/>
        <v>#VALUE!</v>
      </c>
      <c r="O27" s="220" t="e">
        <f t="array" ref="O27">(M27-IF($B$19:$B$562=$S$22,$T$29,$T$30))/$T$34-$T$35/2</f>
        <v>#VALUE!</v>
      </c>
      <c r="P27" s="221" t="e">
        <f t="shared" si="0"/>
        <v>#VALUE!</v>
      </c>
      <c r="Q27" s="221" t="e">
        <f t="shared" si="1"/>
        <v>#VALUE!</v>
      </c>
      <c r="R27" t="e">
        <f t="shared" si="3"/>
        <v>#VALUE!</v>
      </c>
      <c r="S27" s="116" t="s">
        <v>534</v>
      </c>
      <c r="T27" s="116"/>
      <c r="U27" s="116"/>
      <c r="V27" s="116"/>
      <c r="W27" s="116"/>
      <c r="X27" s="116"/>
      <c r="Y27" s="116"/>
      <c r="Z27" s="116"/>
      <c r="AA27" s="116"/>
      <c r="AB27" s="116"/>
      <c r="AC27" s="116"/>
    </row>
    <row r="28" spans="1:29" x14ac:dyDescent="0.25">
      <c r="A28" s="219">
        <v>10</v>
      </c>
      <c r="B28" s="177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257" t="e">
        <f t="array" ref="M28">$I$11+SUMPRODUCT($A$11:$H$11,C28:L28)</f>
        <v>#VALUE!</v>
      </c>
      <c r="N28" s="92" t="e">
        <f t="shared" si="2"/>
        <v>#VALUE!</v>
      </c>
      <c r="O28" s="220" t="e">
        <f t="array" ref="O28">(M28-IF($B$19:$B$562=$S$22,$T$29,$T$30))/$T$34-$T$35/2</f>
        <v>#VALUE!</v>
      </c>
      <c r="P28" s="221" t="e">
        <f t="shared" si="0"/>
        <v>#VALUE!</v>
      </c>
      <c r="Q28" s="221" t="e">
        <f t="shared" si="1"/>
        <v>#VALUE!</v>
      </c>
      <c r="R28" t="e">
        <f t="shared" si="3"/>
        <v>#VALUE!</v>
      </c>
      <c r="S28" s="1" t="s">
        <v>545</v>
      </c>
      <c r="T28" s="8"/>
      <c r="U28" s="1"/>
      <c r="V28" s="1"/>
      <c r="W28" s="250"/>
    </row>
    <row r="29" spans="1:29" x14ac:dyDescent="0.25">
      <c r="A29" s="219">
        <v>11</v>
      </c>
      <c r="B29" s="177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257" t="e">
        <f t="array" ref="M29">$I$11+SUMPRODUCT($A$11:$H$11,C29:L29)</f>
        <v>#VALUE!</v>
      </c>
      <c r="N29" s="92" t="e">
        <f t="shared" si="2"/>
        <v>#VALUE!</v>
      </c>
      <c r="O29" s="220" t="e">
        <f t="array" ref="O29">(M29-IF($B$19:$B$562=$S$22,$T$29,$T$30))/$T$34-$T$35/2</f>
        <v>#VALUE!</v>
      </c>
      <c r="P29" s="221" t="e">
        <f t="shared" si="0"/>
        <v>#VALUE!</v>
      </c>
      <c r="Q29" s="221" t="e">
        <f t="shared" si="1"/>
        <v>#VALUE!</v>
      </c>
      <c r="R29" t="e">
        <f t="shared" si="3"/>
        <v>#VALUE!</v>
      </c>
      <c r="S29" s="138" t="s">
        <v>535</v>
      </c>
      <c r="T29" t="e">
        <f t="array" ref="T29">AVERAGE(IF($B$19:$B$562=$S$22,M19:M562))</f>
        <v>#DIV/0!</v>
      </c>
      <c r="AB29" s="127" t="s">
        <v>553</v>
      </c>
      <c r="AC29" s="127"/>
    </row>
    <row r="30" spans="1:29" ht="15.75" x14ac:dyDescent="0.25">
      <c r="A30" s="219">
        <v>12</v>
      </c>
      <c r="B30" s="177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257" t="e">
        <f t="array" ref="M30">$I$11+SUMPRODUCT($A$11:$H$11,C30:L30)</f>
        <v>#VALUE!</v>
      </c>
      <c r="N30" s="92" t="e">
        <f t="shared" si="2"/>
        <v>#VALUE!</v>
      </c>
      <c r="O30" s="220" t="e">
        <f t="array" ref="O30">(M30-IF($B$19:$B$562=$S$22,$T$29,$T$30))/$T$34-$T$35/2</f>
        <v>#VALUE!</v>
      </c>
      <c r="P30" s="221" t="e">
        <f t="shared" si="0"/>
        <v>#VALUE!</v>
      </c>
      <c r="Q30" s="221" t="e">
        <f t="shared" si="1"/>
        <v>#VALUE!</v>
      </c>
      <c r="R30" t="e">
        <f t="shared" si="3"/>
        <v>#VALUE!</v>
      </c>
      <c r="S30" s="138" t="s">
        <v>536</v>
      </c>
      <c r="T30" t="e">
        <f t="array" ref="T30">AVERAGE(IF($B$19:$B$562=$S$23,M19:M562))</f>
        <v>#DIV/0!</v>
      </c>
      <c r="Z30" s="251" t="s">
        <v>549</v>
      </c>
      <c r="AA30" s="251"/>
      <c r="AB30" s="259" t="s">
        <v>554</v>
      </c>
      <c r="AC30" s="259" t="s">
        <v>555</v>
      </c>
    </row>
    <row r="31" spans="1:29" ht="15.75" x14ac:dyDescent="0.25">
      <c r="A31" s="219">
        <v>13</v>
      </c>
      <c r="B31" s="177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257" t="e">
        <f t="array" ref="M31">$I$11+SUMPRODUCT($A$11:$H$11,C31:L31)</f>
        <v>#VALUE!</v>
      </c>
      <c r="N31" s="92" t="e">
        <f t="shared" si="2"/>
        <v>#VALUE!</v>
      </c>
      <c r="O31" s="220" t="e">
        <f t="array" ref="O31">(M31-IF($B$19:$B$562=$S$22,$T$29,$T$30))/$T$34-$T$35/2</f>
        <v>#VALUE!</v>
      </c>
      <c r="P31" s="221" t="e">
        <f t="shared" si="0"/>
        <v>#VALUE!</v>
      </c>
      <c r="Q31" s="221" t="e">
        <f t="shared" si="1"/>
        <v>#VALUE!</v>
      </c>
      <c r="R31" t="e">
        <f t="shared" si="3"/>
        <v>#VALUE!</v>
      </c>
      <c r="S31" s="138" t="s">
        <v>537</v>
      </c>
      <c r="T31" t="e">
        <f t="array" ref="T31">_xlfn.VAR.P(IF($B$19:$B$562=$S$22,M19:M562))</f>
        <v>#DIV/0!</v>
      </c>
      <c r="V31" s="20"/>
      <c r="Z31" s="252" t="s">
        <v>550</v>
      </c>
      <c r="AA31" s="259" t="s">
        <v>551</v>
      </c>
      <c r="AB31">
        <f t="array" ref="AB31">SUM(IF(B19:B562=S22,P19:P562))</f>
        <v>0</v>
      </c>
      <c r="AC31">
        <f>n_2-AC32</f>
        <v>0</v>
      </c>
    </row>
    <row r="32" spans="1:29" ht="15.75" x14ac:dyDescent="0.25">
      <c r="A32" s="219">
        <v>14</v>
      </c>
      <c r="B32" s="177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257" t="e">
        <f t="array" ref="M32">$I$11+SUMPRODUCT($A$11:$H$11,C32:L32)</f>
        <v>#VALUE!</v>
      </c>
      <c r="N32" s="92" t="e">
        <f t="shared" si="2"/>
        <v>#VALUE!</v>
      </c>
      <c r="O32" s="220" t="e">
        <f t="array" ref="O32">(M32-IF($B$19:$B$562=$S$22,$T$29,$T$30))/$T$34-$T$35/2</f>
        <v>#VALUE!</v>
      </c>
      <c r="P32" s="221" t="e">
        <f t="shared" si="0"/>
        <v>#VALUE!</v>
      </c>
      <c r="Q32" s="221" t="e">
        <f t="shared" si="1"/>
        <v>#VALUE!</v>
      </c>
      <c r="R32" t="e">
        <f t="shared" si="3"/>
        <v>#VALUE!</v>
      </c>
      <c r="S32" s="138" t="s">
        <v>538</v>
      </c>
      <c r="T32" t="e">
        <f t="array" ref="T32">_xlfn.VAR.P(IF($B$19:$B$562=$S$23,M19:M562))</f>
        <v>#DIV/0!</v>
      </c>
      <c r="V32" s="20"/>
      <c r="Z32" s="252"/>
      <c r="AA32" s="259" t="s">
        <v>552</v>
      </c>
      <c r="AB32">
        <f>n_1-AB31</f>
        <v>0</v>
      </c>
      <c r="AC32">
        <f t="array" ref="AC32">SUM(IF(B19:B562=$S$23,Q19:Q562))</f>
        <v>0</v>
      </c>
    </row>
    <row r="33" spans="1:30" ht="15.75" x14ac:dyDescent="0.25">
      <c r="A33" s="219">
        <v>15</v>
      </c>
      <c r="B33" s="177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257" t="e">
        <f t="array" ref="M33">$I$11+SUMPRODUCT($A$11:$H$11,C33:L33)</f>
        <v>#VALUE!</v>
      </c>
      <c r="N33" s="92" t="e">
        <f t="shared" si="2"/>
        <v>#VALUE!</v>
      </c>
      <c r="O33" s="220" t="e">
        <f t="array" ref="O33">(M33-IF($B$19:$B$562=$S$22,$T$29,$T$30))/$T$34-$T$35/2</f>
        <v>#VALUE!</v>
      </c>
      <c r="P33" s="221" t="e">
        <f t="shared" si="0"/>
        <v>#VALUE!</v>
      </c>
      <c r="Q33" s="221" t="e">
        <f t="shared" si="1"/>
        <v>#VALUE!</v>
      </c>
      <c r="R33" t="e">
        <f t="shared" si="3"/>
        <v>#VALUE!</v>
      </c>
      <c r="S33" s="138" t="s">
        <v>548</v>
      </c>
      <c r="T33" t="e">
        <f>(n_1*T31+n_2*T32)/(n_1+n_2-k_)</f>
        <v>#DIV/0!</v>
      </c>
      <c r="U33" t="s">
        <v>543</v>
      </c>
      <c r="V33" s="20"/>
      <c r="Z33" s="6"/>
      <c r="AA33" s="260" t="s">
        <v>392</v>
      </c>
      <c r="AB33">
        <f>SUM(AB31:AB32)</f>
        <v>0</v>
      </c>
      <c r="AC33">
        <f>SUM(AC31:AC32)</f>
        <v>0</v>
      </c>
    </row>
    <row r="34" spans="1:30" x14ac:dyDescent="0.25">
      <c r="A34" s="219">
        <v>16</v>
      </c>
      <c r="B34" s="177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257" t="e">
        <f t="array" ref="M34">$I$11+SUMPRODUCT($A$11:$H$11,C34:L34)</f>
        <v>#VALUE!</v>
      </c>
      <c r="N34" s="92" t="e">
        <f t="shared" si="2"/>
        <v>#VALUE!</v>
      </c>
      <c r="O34" s="220" t="e">
        <f t="array" ref="O34">(M34-IF($B$19:$B$562=$S$22,$T$29,$T$30))/$T$34-$T$35/2</f>
        <v>#VALUE!</v>
      </c>
      <c r="P34" s="221" t="e">
        <f t="shared" si="0"/>
        <v>#VALUE!</v>
      </c>
      <c r="Q34" s="221" t="e">
        <f t="shared" si="1"/>
        <v>#VALUE!</v>
      </c>
      <c r="R34" t="e">
        <f t="shared" si="3"/>
        <v>#VALUE!</v>
      </c>
      <c r="S34" s="138" t="s">
        <v>547</v>
      </c>
      <c r="T34" t="e">
        <f>SQRT(T33)</f>
        <v>#DIV/0!</v>
      </c>
    </row>
    <row r="35" spans="1:30" x14ac:dyDescent="0.25">
      <c r="A35" s="219">
        <v>17</v>
      </c>
      <c r="B35" s="177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257" t="e">
        <f t="array" ref="M35">$I$11+SUMPRODUCT($A$11:$H$11,C35:L35)</f>
        <v>#VALUE!</v>
      </c>
      <c r="N35" s="92" t="e">
        <f t="shared" si="2"/>
        <v>#VALUE!</v>
      </c>
      <c r="O35" s="220" t="e">
        <f t="array" ref="O35">(M35-IF($B$19:$B$562=$S$22,$T$29,$T$30))/$T$34-$T$35/2</f>
        <v>#VALUE!</v>
      </c>
      <c r="P35" s="221" t="e">
        <f t="shared" si="0"/>
        <v>#VALUE!</v>
      </c>
      <c r="Q35" s="221" t="e">
        <f t="shared" si="1"/>
        <v>#VALUE!</v>
      </c>
      <c r="R35" t="e">
        <f t="shared" si="3"/>
        <v>#VALUE!</v>
      </c>
      <c r="S35" s="138" t="s">
        <v>539</v>
      </c>
      <c r="T35" t="e">
        <f>(T30-T29)/T34</f>
        <v>#DIV/0!</v>
      </c>
      <c r="U35" t="s">
        <v>542</v>
      </c>
    </row>
    <row r="36" spans="1:30" x14ac:dyDescent="0.25">
      <c r="A36" s="219">
        <v>18</v>
      </c>
      <c r="B36" s="177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257" t="e">
        <f t="array" ref="M36">$I$11+SUMPRODUCT($A$11:$H$11,C36:L36)</f>
        <v>#VALUE!</v>
      </c>
      <c r="N36" s="92" t="e">
        <f t="shared" si="2"/>
        <v>#VALUE!</v>
      </c>
      <c r="O36" s="220" t="e">
        <f t="array" ref="O36">(M36-IF($B$19:$B$562=$S$22,$T$29,$T$30))/$T$34-$T$35/2</f>
        <v>#VALUE!</v>
      </c>
      <c r="P36" s="221" t="e">
        <f t="shared" si="0"/>
        <v>#VALUE!</v>
      </c>
      <c r="Q36" s="221" t="e">
        <f t="shared" si="1"/>
        <v>#VALUE!</v>
      </c>
      <c r="R36" t="e">
        <f t="shared" si="3"/>
        <v>#VALUE!</v>
      </c>
      <c r="S36" s="138" t="s">
        <v>540</v>
      </c>
      <c r="T36" t="e">
        <f>T22/T23</f>
        <v>#DIV/0!</v>
      </c>
      <c r="U36" t="s">
        <v>541</v>
      </c>
    </row>
    <row r="37" spans="1:30" x14ac:dyDescent="0.25">
      <c r="A37" s="219">
        <v>19</v>
      </c>
      <c r="B37" s="177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257" t="e">
        <f t="array" ref="M37">$I$11+SUMPRODUCT($A$11:$H$11,C37:L37)</f>
        <v>#VALUE!</v>
      </c>
      <c r="N37" s="92" t="e">
        <f t="shared" si="2"/>
        <v>#VALUE!</v>
      </c>
      <c r="O37" s="220" t="e">
        <f t="array" ref="O37">(M37-IF($B$19:$B$562=$S$22,$T$29,$T$30))/$T$34-$T$35/2</f>
        <v>#VALUE!</v>
      </c>
      <c r="P37" s="221" t="e">
        <f t="shared" si="0"/>
        <v>#VALUE!</v>
      </c>
      <c r="Q37" s="221" t="e">
        <f t="shared" si="1"/>
        <v>#VALUE!</v>
      </c>
      <c r="R37" t="e">
        <f t="shared" si="3"/>
        <v>#VALUE!</v>
      </c>
      <c r="S37" s="138" t="s">
        <v>544</v>
      </c>
      <c r="T37" t="e">
        <f>LN(T36)/T35</f>
        <v>#DIV/0!</v>
      </c>
    </row>
    <row r="38" spans="1:30" x14ac:dyDescent="0.25">
      <c r="A38" s="219">
        <v>20</v>
      </c>
      <c r="B38" s="177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257" t="e">
        <f t="array" ref="M38">$I$11+SUMPRODUCT($A$11:$H$11,C38:L38)</f>
        <v>#VALUE!</v>
      </c>
      <c r="N38" s="92" t="e">
        <f t="shared" si="2"/>
        <v>#VALUE!</v>
      </c>
      <c r="O38" s="220" t="e">
        <f t="array" ref="O38">(M38-IF($B$19:$B$562=$S$22,$T$29,$T$30))/$T$34-$T$35/2</f>
        <v>#VALUE!</v>
      </c>
      <c r="P38" s="221" t="e">
        <f t="shared" si="0"/>
        <v>#VALUE!</v>
      </c>
      <c r="Q38" s="221" t="e">
        <f t="shared" si="1"/>
        <v>#VALUE!</v>
      </c>
      <c r="R38" t="e">
        <f t="shared" si="3"/>
        <v>#VALUE!</v>
      </c>
    </row>
    <row r="39" spans="1:30" x14ac:dyDescent="0.25">
      <c r="A39" s="219">
        <v>21</v>
      </c>
      <c r="B39" s="177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257" t="e">
        <f t="array" ref="M39">$I$11+SUMPRODUCT($A$11:$H$11,C39:L39)</f>
        <v>#VALUE!</v>
      </c>
      <c r="N39" s="92" t="e">
        <f t="shared" si="2"/>
        <v>#VALUE!</v>
      </c>
      <c r="O39" s="220" t="e">
        <f t="array" ref="O39">(M39-IF($B$19:$B$562=$S$22,$T$29,$T$30))/$T$34-$T$35/2</f>
        <v>#VALUE!</v>
      </c>
      <c r="P39" s="221" t="e">
        <f t="shared" si="0"/>
        <v>#VALUE!</v>
      </c>
      <c r="Q39" s="221" t="e">
        <f t="shared" si="1"/>
        <v>#VALUE!</v>
      </c>
      <c r="R39" t="e">
        <f t="shared" si="3"/>
        <v>#VALUE!</v>
      </c>
      <c r="AB39" s="127" t="s">
        <v>553</v>
      </c>
      <c r="AC39" s="127"/>
    </row>
    <row r="40" spans="1:30" ht="15.75" x14ac:dyDescent="0.25">
      <c r="A40" s="219">
        <v>22</v>
      </c>
      <c r="B40" s="177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257" t="e">
        <f t="array" ref="M40">$I$11+SUMPRODUCT($A$11:$H$11,C40:L40)</f>
        <v>#VALUE!</v>
      </c>
      <c r="N40" s="92" t="e">
        <f t="shared" si="2"/>
        <v>#VALUE!</v>
      </c>
      <c r="O40" s="220" t="e">
        <f t="array" ref="O40">(M40-IF($B$19:$B$562=$S$22,$T$29,$T$30))/$T$34-$T$35/2</f>
        <v>#VALUE!</v>
      </c>
      <c r="P40" s="221" t="e">
        <f t="shared" si="0"/>
        <v>#VALUE!</v>
      </c>
      <c r="Q40" s="221" t="e">
        <f t="shared" si="1"/>
        <v>#VALUE!</v>
      </c>
      <c r="R40" t="e">
        <f t="shared" si="3"/>
        <v>#VALUE!</v>
      </c>
      <c r="Z40" s="251" t="s">
        <v>549</v>
      </c>
      <c r="AA40" s="251"/>
      <c r="AB40" s="259" t="s">
        <v>554</v>
      </c>
      <c r="AC40" s="259" t="s">
        <v>555</v>
      </c>
    </row>
    <row r="41" spans="1:30" ht="15.75" x14ac:dyDescent="0.25">
      <c r="A41" s="219">
        <v>23</v>
      </c>
      <c r="B41" s="177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257" t="e">
        <f t="array" ref="M41">$I$11+SUMPRODUCT($A$11:$H$11,C41:L41)</f>
        <v>#VALUE!</v>
      </c>
      <c r="N41" s="92" t="e">
        <f t="shared" si="2"/>
        <v>#VALUE!</v>
      </c>
      <c r="O41" s="220" t="e">
        <f t="array" ref="O41">(M41-IF($B$19:$B$562=$S$22,$T$29,$T$30))/$T$34-$T$35/2</f>
        <v>#VALUE!</v>
      </c>
      <c r="P41" s="221" t="e">
        <f t="shared" si="0"/>
        <v>#VALUE!</v>
      </c>
      <c r="Q41" s="221" t="e">
        <f t="shared" si="1"/>
        <v>#VALUE!</v>
      </c>
      <c r="R41" t="e">
        <f t="shared" si="3"/>
        <v>#VALUE!</v>
      </c>
      <c r="Z41" s="252" t="s">
        <v>550</v>
      </c>
      <c r="AA41" s="259" t="s">
        <v>551</v>
      </c>
      <c r="AB41" t="e">
        <f>AB31/AB33</f>
        <v>#DIV/0!</v>
      </c>
      <c r="AC41" t="e">
        <f>AC31/AC33</f>
        <v>#DIV/0!</v>
      </c>
    </row>
    <row r="42" spans="1:30" ht="15.75" x14ac:dyDescent="0.25">
      <c r="A42" s="219">
        <v>24</v>
      </c>
      <c r="B42" s="177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257" t="e">
        <f t="array" ref="M42">$I$11+SUMPRODUCT($A$11:$H$11,C42:L42)</f>
        <v>#VALUE!</v>
      </c>
      <c r="N42" s="92" t="e">
        <f t="shared" si="2"/>
        <v>#VALUE!</v>
      </c>
      <c r="O42" s="220" t="e">
        <f t="array" ref="O42">(M42-IF($B$19:$B$562=$S$22,$T$29,$T$30))/$T$34-$T$35/2</f>
        <v>#VALUE!</v>
      </c>
      <c r="P42" s="221" t="e">
        <f t="shared" si="0"/>
        <v>#VALUE!</v>
      </c>
      <c r="Q42" s="221" t="e">
        <f t="shared" si="1"/>
        <v>#VALUE!</v>
      </c>
      <c r="R42" t="e">
        <f t="shared" si="3"/>
        <v>#VALUE!</v>
      </c>
      <c r="Z42" s="252"/>
      <c r="AA42" s="259" t="s">
        <v>552</v>
      </c>
      <c r="AB42" t="e">
        <f>AB32/AB33</f>
        <v>#DIV/0!</v>
      </c>
      <c r="AC42" t="e">
        <f>AC32/AC33</f>
        <v>#DIV/0!</v>
      </c>
    </row>
    <row r="43" spans="1:30" ht="15.75" x14ac:dyDescent="0.25">
      <c r="A43" s="219">
        <v>25</v>
      </c>
      <c r="B43" s="177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257" t="e">
        <f t="array" ref="M43">$I$11+SUMPRODUCT($A$11:$H$11,C43:L43)</f>
        <v>#VALUE!</v>
      </c>
      <c r="N43" s="92" t="e">
        <f t="shared" si="2"/>
        <v>#VALUE!</v>
      </c>
      <c r="O43" s="220" t="e">
        <f t="array" ref="O43">(M43-IF($B$19:$B$562=$S$22,$T$29,$T$30))/$T$34-$T$35/2</f>
        <v>#VALUE!</v>
      </c>
      <c r="P43" s="221" t="e">
        <f t="shared" si="0"/>
        <v>#VALUE!</v>
      </c>
      <c r="Q43" s="221" t="e">
        <f t="shared" si="1"/>
        <v>#VALUE!</v>
      </c>
      <c r="R43" t="e">
        <f t="shared" si="3"/>
        <v>#VALUE!</v>
      </c>
      <c r="Z43" s="6"/>
      <c r="AA43" s="260" t="s">
        <v>392</v>
      </c>
      <c r="AB43" t="e">
        <f>SUM(AB41:AB42)</f>
        <v>#DIV/0!</v>
      </c>
      <c r="AC43" t="e">
        <f>SUM(AC41:AC42)</f>
        <v>#DIV/0!</v>
      </c>
    </row>
    <row r="44" spans="1:30" x14ac:dyDescent="0.25">
      <c r="A44" s="219">
        <v>26</v>
      </c>
      <c r="B44" s="177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257" t="e">
        <f t="array" ref="M44">$I$11+SUMPRODUCT($A$11:$H$11,C44:L44)</f>
        <v>#VALUE!</v>
      </c>
      <c r="N44" s="92" t="e">
        <f t="shared" si="2"/>
        <v>#VALUE!</v>
      </c>
      <c r="O44" s="220" t="e">
        <f t="array" ref="O44">(M44-IF($B$19:$B$562=$S$22,$T$29,$T$30))/$T$34-$T$35/2</f>
        <v>#VALUE!</v>
      </c>
      <c r="P44" s="221" t="e">
        <f t="shared" si="0"/>
        <v>#VALUE!</v>
      </c>
      <c r="Q44" s="221" t="e">
        <f t="shared" si="1"/>
        <v>#VALUE!</v>
      </c>
      <c r="R44" t="e">
        <f t="shared" si="3"/>
        <v>#VALUE!</v>
      </c>
    </row>
    <row r="45" spans="1:30" x14ac:dyDescent="0.25">
      <c r="A45" s="219">
        <v>27</v>
      </c>
      <c r="B45" s="177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257" t="e">
        <f t="array" ref="M45">$I$11+SUMPRODUCT($A$11:$H$11,C45:L45)</f>
        <v>#VALUE!</v>
      </c>
      <c r="N45" s="92" t="e">
        <f t="shared" si="2"/>
        <v>#VALUE!</v>
      </c>
      <c r="O45" s="220" t="e">
        <f t="array" ref="O45">(M45-IF($B$19:$B$562=$S$22,$T$29,$T$30))/$T$34-$T$35/2</f>
        <v>#VALUE!</v>
      </c>
      <c r="P45" s="221" t="e">
        <f t="shared" si="0"/>
        <v>#VALUE!</v>
      </c>
      <c r="Q45" s="221" t="e">
        <f t="shared" si="1"/>
        <v>#VALUE!</v>
      </c>
      <c r="R45" t="e">
        <f t="shared" si="3"/>
        <v>#VALUE!</v>
      </c>
    </row>
    <row r="46" spans="1:30" x14ac:dyDescent="0.25">
      <c r="A46" s="219">
        <v>28</v>
      </c>
      <c r="B46" s="177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257" t="e">
        <f t="array" ref="M46">$I$11+SUMPRODUCT($A$11:$H$11,C46:L46)</f>
        <v>#VALUE!</v>
      </c>
      <c r="N46" s="92" t="e">
        <f t="shared" si="2"/>
        <v>#VALUE!</v>
      </c>
      <c r="O46" s="220" t="e">
        <f t="array" ref="O46">(M46-IF($B$19:$B$562=$S$22,$T$29,$T$30))/$T$34-$T$35/2</f>
        <v>#VALUE!</v>
      </c>
      <c r="P46" s="221" t="e">
        <f t="shared" si="0"/>
        <v>#VALUE!</v>
      </c>
      <c r="Q46" s="221" t="e">
        <f t="shared" si="1"/>
        <v>#VALUE!</v>
      </c>
      <c r="R46" t="e">
        <f t="shared" si="3"/>
        <v>#VALUE!</v>
      </c>
    </row>
    <row r="47" spans="1:30" x14ac:dyDescent="0.25">
      <c r="A47" s="219">
        <v>29</v>
      </c>
      <c r="B47" s="177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257" t="e">
        <f t="array" ref="M47">$I$11+SUMPRODUCT($A$11:$H$11,C47:L47)</f>
        <v>#VALUE!</v>
      </c>
      <c r="N47" s="92" t="e">
        <f t="shared" si="2"/>
        <v>#VALUE!</v>
      </c>
      <c r="O47" s="220" t="e">
        <f t="array" ref="O47">(M47-IF($B$19:$B$562=$S$22,$T$29,$T$30))/$T$34-$T$35/2</f>
        <v>#VALUE!</v>
      </c>
      <c r="P47" s="221" t="e">
        <f t="shared" si="0"/>
        <v>#VALUE!</v>
      </c>
      <c r="Q47" s="221" t="e">
        <f t="shared" si="1"/>
        <v>#VALUE!</v>
      </c>
      <c r="R47" t="e">
        <f t="shared" si="3"/>
        <v>#VALUE!</v>
      </c>
      <c r="S47" s="8" t="s">
        <v>591</v>
      </c>
      <c r="T47" s="8"/>
      <c r="U47" s="8"/>
      <c r="V47" s="8"/>
      <c r="W47" s="7" t="s">
        <v>166</v>
      </c>
    </row>
    <row r="48" spans="1:30" ht="15.75" x14ac:dyDescent="0.25">
      <c r="A48" s="219">
        <v>30</v>
      </c>
      <c r="B48" s="177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257" t="e">
        <f t="array" ref="M48">$I$11+SUMPRODUCT($A$11:$H$11,C48:L48)</f>
        <v>#VALUE!</v>
      </c>
      <c r="N48" s="92" t="e">
        <f t="shared" si="2"/>
        <v>#VALUE!</v>
      </c>
      <c r="O48" s="220" t="e">
        <f t="array" ref="O48">(M48-IF($B$19:$B$562=$S$22,$T$29,$T$30))/$T$34-$T$35/2</f>
        <v>#VALUE!</v>
      </c>
      <c r="P48" s="221" t="e">
        <f t="shared" si="0"/>
        <v>#VALUE!</v>
      </c>
      <c r="Q48" s="221" t="e">
        <f t="shared" si="1"/>
        <v>#VALUE!</v>
      </c>
      <c r="R48" t="e">
        <f t="shared" si="3"/>
        <v>#VALUE!</v>
      </c>
      <c r="S48" s="116" t="s">
        <v>592</v>
      </c>
      <c r="T48" s="116"/>
      <c r="U48" s="116"/>
      <c r="V48" s="116"/>
      <c r="W48" s="116"/>
      <c r="X48" s="116"/>
      <c r="AB48" s="262" t="s">
        <v>612</v>
      </c>
      <c r="AC48" s="138"/>
      <c r="AD48" s="258" t="e">
        <f>(AC32+AB31)/SUM(AB31:AC32)</f>
        <v>#DIV/0!</v>
      </c>
    </row>
    <row r="49" spans="1:30" ht="15.75" x14ac:dyDescent="0.25">
      <c r="A49" s="219">
        <v>31</v>
      </c>
      <c r="B49" s="177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257" t="e">
        <f t="array" ref="M49">$I$11+SUMPRODUCT($A$11:$H$11,C49:L49)</f>
        <v>#VALUE!</v>
      </c>
      <c r="N49" s="92" t="e">
        <f t="shared" si="2"/>
        <v>#VALUE!</v>
      </c>
      <c r="O49" s="220" t="e">
        <f t="array" ref="O49">(M49-IF($B$19:$B$562=$S$22,$T$29,$T$30))/$T$34-$T$35/2</f>
        <v>#VALUE!</v>
      </c>
      <c r="P49" s="221" t="e">
        <f t="shared" si="0"/>
        <v>#VALUE!</v>
      </c>
      <c r="Q49" s="221" t="e">
        <f t="shared" si="1"/>
        <v>#VALUE!</v>
      </c>
      <c r="R49" t="e">
        <f t="shared" si="3"/>
        <v>#VALUE!</v>
      </c>
      <c r="AB49" s="262" t="s">
        <v>613</v>
      </c>
      <c r="AC49" s="138"/>
      <c r="AD49" s="261" t="e">
        <f>_xlfn.NORM.DIST(T37,-T35/2,1,1)*T22+(1-_xlfn.NORM.DIST(T37,T35/2,1,1))*T23</f>
        <v>#DIV/0!</v>
      </c>
    </row>
    <row r="50" spans="1:30" x14ac:dyDescent="0.25">
      <c r="A50" s="219">
        <v>32</v>
      </c>
      <c r="B50" s="177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257" t="e">
        <f t="array" ref="M50">$I$11+SUMPRODUCT($A$11:$H$11,C50:L50)</f>
        <v>#VALUE!</v>
      </c>
      <c r="N50" s="92" t="e">
        <f t="shared" si="2"/>
        <v>#VALUE!</v>
      </c>
      <c r="O50" s="220" t="e">
        <f t="array" ref="O50">(M50-IF($B$19:$B$562=$S$22,$T$29,$T$30))/$T$34-$T$35/2</f>
        <v>#VALUE!</v>
      </c>
      <c r="P50" s="221" t="e">
        <f t="shared" si="0"/>
        <v>#VALUE!</v>
      </c>
      <c r="Q50" s="221" t="e">
        <f t="shared" si="1"/>
        <v>#VALUE!</v>
      </c>
      <c r="R50" t="e">
        <f t="shared" si="3"/>
        <v>#VALUE!</v>
      </c>
    </row>
    <row r="51" spans="1:30" x14ac:dyDescent="0.25">
      <c r="A51" s="219">
        <v>33</v>
      </c>
      <c r="B51" s="177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257" t="e">
        <f t="array" ref="M51">$I$11+SUMPRODUCT($A$11:$H$11,C51:L51)</f>
        <v>#VALUE!</v>
      </c>
      <c r="N51" s="92" t="e">
        <f t="shared" si="2"/>
        <v>#VALUE!</v>
      </c>
      <c r="O51" s="220" t="e">
        <f t="array" ref="O51">(M51-IF($B$19:$B$562=$S$22,$T$29,$T$30))/$T$34-$T$35/2</f>
        <v>#VALUE!</v>
      </c>
      <c r="P51" s="221" t="e">
        <f t="shared" si="0"/>
        <v>#VALUE!</v>
      </c>
      <c r="Q51" s="221" t="e">
        <f t="shared" si="1"/>
        <v>#VALUE!</v>
      </c>
      <c r="R51" t="e">
        <f t="shared" si="3"/>
        <v>#VALUE!</v>
      </c>
      <c r="AA51" t="s">
        <v>737</v>
      </c>
      <c r="AB51" t="s">
        <v>736</v>
      </c>
    </row>
    <row r="52" spans="1:30" x14ac:dyDescent="0.25">
      <c r="A52" s="219">
        <v>34</v>
      </c>
      <c r="B52" s="177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257" t="e">
        <f t="array" ref="M52">$I$11+SUMPRODUCT($A$11:$H$11,C52:L52)</f>
        <v>#VALUE!</v>
      </c>
      <c r="N52" s="92" t="e">
        <f t="shared" si="2"/>
        <v>#VALUE!</v>
      </c>
      <c r="O52" s="220" t="e">
        <f t="array" ref="O52">(M52-IF($B$19:$B$562=$S$22,$T$29,$T$30))/$T$34-$T$35/2</f>
        <v>#VALUE!</v>
      </c>
      <c r="P52" s="221" t="e">
        <f t="shared" si="0"/>
        <v>#VALUE!</v>
      </c>
      <c r="Q52" s="221" t="e">
        <f t="shared" si="1"/>
        <v>#VALUE!</v>
      </c>
      <c r="R52" t="e">
        <f t="shared" si="3"/>
        <v>#VALUE!</v>
      </c>
    </row>
    <row r="53" spans="1:30" x14ac:dyDescent="0.25">
      <c r="A53" s="219">
        <v>35</v>
      </c>
      <c r="B53" s="177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257" t="e">
        <f t="array" ref="M53">$I$11+SUMPRODUCT($A$11:$H$11,C53:L53)</f>
        <v>#VALUE!</v>
      </c>
      <c r="N53" s="92" t="e">
        <f t="shared" si="2"/>
        <v>#VALUE!</v>
      </c>
      <c r="O53" s="220" t="e">
        <f t="array" ref="O53">(M53-IF($B$19:$B$562=$S$22,$T$29,$T$30))/$T$34-$T$35/2</f>
        <v>#VALUE!</v>
      </c>
      <c r="P53" s="221" t="e">
        <f t="shared" si="0"/>
        <v>#VALUE!</v>
      </c>
      <c r="Q53" s="221" t="e">
        <f t="shared" si="1"/>
        <v>#VALUE!</v>
      </c>
      <c r="R53" t="e">
        <f t="shared" si="3"/>
        <v>#VALUE!</v>
      </c>
      <c r="AA53" t="s">
        <v>738</v>
      </c>
      <c r="AB53" t="s">
        <v>739</v>
      </c>
    </row>
    <row r="54" spans="1:30" x14ac:dyDescent="0.25">
      <c r="A54" s="219">
        <v>36</v>
      </c>
      <c r="B54" s="177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257" t="e">
        <f t="array" ref="M54">$I$11+SUMPRODUCT($A$11:$H$11,C54:L54)</f>
        <v>#VALUE!</v>
      </c>
      <c r="N54" s="92" t="e">
        <f t="shared" si="2"/>
        <v>#VALUE!</v>
      </c>
      <c r="O54" s="220" t="e">
        <f t="array" ref="O54">(M54-IF($B$19:$B$562=$S$22,$T$29,$T$30))/$T$34-$T$35/2</f>
        <v>#VALUE!</v>
      </c>
      <c r="P54" s="221" t="e">
        <f t="shared" si="0"/>
        <v>#VALUE!</v>
      </c>
      <c r="Q54" s="221" t="e">
        <f t="shared" si="1"/>
        <v>#VALUE!</v>
      </c>
      <c r="R54" t="e">
        <f t="shared" si="3"/>
        <v>#VALUE!</v>
      </c>
      <c r="AB54" t="s">
        <v>740</v>
      </c>
    </row>
    <row r="55" spans="1:30" x14ac:dyDescent="0.25">
      <c r="A55" s="219">
        <v>37</v>
      </c>
      <c r="B55" s="177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257" t="e">
        <f t="array" ref="M55">$I$11+SUMPRODUCT($A$11:$H$11,C55:L55)</f>
        <v>#VALUE!</v>
      </c>
      <c r="N55" s="92" t="e">
        <f t="shared" si="2"/>
        <v>#VALUE!</v>
      </c>
      <c r="O55" s="220" t="e">
        <f t="array" ref="O55">(M55-IF($B$19:$B$562=$S$22,$T$29,$T$30))/$T$34-$T$35/2</f>
        <v>#VALUE!</v>
      </c>
      <c r="P55" s="221" t="e">
        <f t="shared" si="0"/>
        <v>#VALUE!</v>
      </c>
      <c r="Q55" s="221" t="e">
        <f t="shared" si="1"/>
        <v>#VALUE!</v>
      </c>
      <c r="R55" t="e">
        <f t="shared" si="3"/>
        <v>#VALUE!</v>
      </c>
    </row>
    <row r="56" spans="1:30" x14ac:dyDescent="0.25">
      <c r="A56" s="219">
        <v>38</v>
      </c>
      <c r="B56" s="177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257" t="e">
        <f t="array" ref="M56">$I$11+SUMPRODUCT($A$11:$H$11,C56:L56)</f>
        <v>#VALUE!</v>
      </c>
      <c r="N56" s="92" t="e">
        <f t="shared" si="2"/>
        <v>#VALUE!</v>
      </c>
      <c r="O56" s="220" t="e">
        <f t="array" ref="O56">(M56-IF($B$19:$B$562=$S$22,$T$29,$T$30))/$T$34-$T$35/2</f>
        <v>#VALUE!</v>
      </c>
      <c r="P56" s="221" t="e">
        <f t="shared" si="0"/>
        <v>#VALUE!</v>
      </c>
      <c r="Q56" s="221" t="e">
        <f t="shared" si="1"/>
        <v>#VALUE!</v>
      </c>
      <c r="R56" t="e">
        <f t="shared" si="3"/>
        <v>#VALUE!</v>
      </c>
      <c r="AA56" t="s">
        <v>741</v>
      </c>
      <c r="AB56" t="s">
        <v>742</v>
      </c>
    </row>
    <row r="57" spans="1:30" x14ac:dyDescent="0.25">
      <c r="A57" s="219">
        <v>39</v>
      </c>
      <c r="B57" s="177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257" t="e">
        <f t="array" ref="M57">$I$11+SUMPRODUCT($A$11:$H$11,C57:L57)</f>
        <v>#VALUE!</v>
      </c>
      <c r="N57" s="92" t="e">
        <f t="shared" si="2"/>
        <v>#VALUE!</v>
      </c>
      <c r="O57" s="220" t="e">
        <f t="array" ref="O57">(M57-IF($B$19:$B$562=$S$22,$T$29,$T$30))/$T$34-$T$35/2</f>
        <v>#VALUE!</v>
      </c>
      <c r="P57" s="221" t="e">
        <f t="shared" si="0"/>
        <v>#VALUE!</v>
      </c>
      <c r="Q57" s="221" t="e">
        <f t="shared" si="1"/>
        <v>#VALUE!</v>
      </c>
      <c r="R57" t="e">
        <f t="shared" si="3"/>
        <v>#VALUE!</v>
      </c>
      <c r="AB57" t="s">
        <v>738</v>
      </c>
    </row>
    <row r="58" spans="1:30" x14ac:dyDescent="0.25">
      <c r="A58" s="219">
        <v>40</v>
      </c>
      <c r="B58" s="177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257" t="e">
        <f t="array" ref="M58">$I$11+SUMPRODUCT($A$11:$H$11,C58:L58)</f>
        <v>#VALUE!</v>
      </c>
      <c r="N58" s="92" t="e">
        <f t="shared" si="2"/>
        <v>#VALUE!</v>
      </c>
      <c r="O58" s="220" t="e">
        <f t="array" ref="O58">(M58-IF($B$19:$B$562=$S$22,$T$29,$T$30))/$T$34-$T$35/2</f>
        <v>#VALUE!</v>
      </c>
      <c r="P58" s="221" t="e">
        <f t="shared" si="0"/>
        <v>#VALUE!</v>
      </c>
      <c r="Q58" s="221" t="e">
        <f t="shared" si="1"/>
        <v>#VALUE!</v>
      </c>
      <c r="R58" t="e">
        <f t="shared" si="3"/>
        <v>#VALUE!</v>
      </c>
    </row>
    <row r="59" spans="1:30" x14ac:dyDescent="0.25">
      <c r="A59" s="219">
        <v>41</v>
      </c>
      <c r="B59" s="177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257" t="e">
        <f t="array" ref="M59">$I$11+SUMPRODUCT($A$11:$H$11,C59:L59)</f>
        <v>#VALUE!</v>
      </c>
      <c r="N59" s="92" t="e">
        <f t="shared" si="2"/>
        <v>#VALUE!</v>
      </c>
      <c r="O59" s="220" t="e">
        <f t="array" ref="O59">(M59-IF($B$19:$B$562=$S$22,$T$29,$T$30))/$T$34-$T$35/2</f>
        <v>#VALUE!</v>
      </c>
      <c r="P59" s="221" t="e">
        <f t="shared" si="0"/>
        <v>#VALUE!</v>
      </c>
      <c r="Q59" s="221" t="e">
        <f t="shared" si="1"/>
        <v>#VALUE!</v>
      </c>
      <c r="R59" t="e">
        <f t="shared" si="3"/>
        <v>#VALUE!</v>
      </c>
      <c r="AA59" t="s">
        <v>743</v>
      </c>
    </row>
    <row r="60" spans="1:30" x14ac:dyDescent="0.25">
      <c r="A60" s="219">
        <v>42</v>
      </c>
      <c r="B60" s="177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257" t="e">
        <f t="array" ref="M60">$I$11+SUMPRODUCT($A$11:$H$11,C60:L60)</f>
        <v>#VALUE!</v>
      </c>
      <c r="N60" s="92" t="e">
        <f t="shared" si="2"/>
        <v>#VALUE!</v>
      </c>
      <c r="O60" s="220" t="e">
        <f t="array" ref="O60">(M60-IF($B$19:$B$562=$S$22,$T$29,$T$30))/$T$34-$T$35/2</f>
        <v>#VALUE!</v>
      </c>
      <c r="P60" s="221" t="e">
        <f t="shared" si="0"/>
        <v>#VALUE!</v>
      </c>
      <c r="Q60" s="221" t="e">
        <f t="shared" si="1"/>
        <v>#VALUE!</v>
      </c>
      <c r="R60" t="e">
        <f t="shared" si="3"/>
        <v>#VALUE!</v>
      </c>
      <c r="AA60" t="s">
        <v>744</v>
      </c>
    </row>
    <row r="61" spans="1:30" x14ac:dyDescent="0.25">
      <c r="A61" s="219">
        <v>43</v>
      </c>
      <c r="B61" s="177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257" t="e">
        <f t="array" ref="M61">$I$11+SUMPRODUCT($A$11:$H$11,C61:L61)</f>
        <v>#VALUE!</v>
      </c>
      <c r="N61" s="92" t="e">
        <f t="shared" si="2"/>
        <v>#VALUE!</v>
      </c>
      <c r="O61" s="220" t="e">
        <f t="array" ref="O61">(M61-IF($B$19:$B$562=$S$22,$T$29,$T$30))/$T$34-$T$35/2</f>
        <v>#VALUE!</v>
      </c>
      <c r="P61" s="221" t="e">
        <f t="shared" si="0"/>
        <v>#VALUE!</v>
      </c>
      <c r="Q61" s="221" t="e">
        <f t="shared" si="1"/>
        <v>#VALUE!</v>
      </c>
      <c r="R61" t="e">
        <f t="shared" si="3"/>
        <v>#VALUE!</v>
      </c>
    </row>
    <row r="62" spans="1:30" x14ac:dyDescent="0.25">
      <c r="A62" s="219">
        <v>44</v>
      </c>
      <c r="B62" s="177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257" t="e">
        <f t="array" ref="M62">$I$11+SUMPRODUCT($A$11:$H$11,C62:L62)</f>
        <v>#VALUE!</v>
      </c>
      <c r="N62" s="92" t="e">
        <f t="shared" si="2"/>
        <v>#VALUE!</v>
      </c>
      <c r="O62" s="220" t="e">
        <f t="array" ref="O62">(M62-IF($B$19:$B$562=$S$22,$T$29,$T$30))/$T$34-$T$35/2</f>
        <v>#VALUE!</v>
      </c>
      <c r="P62" s="221" t="e">
        <f t="shared" si="0"/>
        <v>#VALUE!</v>
      </c>
      <c r="Q62" s="221" t="e">
        <f t="shared" si="1"/>
        <v>#VALUE!</v>
      </c>
      <c r="R62" t="e">
        <f t="shared" si="3"/>
        <v>#VALUE!</v>
      </c>
      <c r="AA62" t="s">
        <v>745</v>
      </c>
    </row>
    <row r="63" spans="1:30" x14ac:dyDescent="0.25">
      <c r="A63" s="219">
        <v>45</v>
      </c>
      <c r="B63" s="177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257" t="e">
        <f t="array" ref="M63">$I$11+SUMPRODUCT($A$11:$H$11,C63:L63)</f>
        <v>#VALUE!</v>
      </c>
      <c r="N63" s="92" t="e">
        <f t="shared" si="2"/>
        <v>#VALUE!</v>
      </c>
      <c r="O63" s="220" t="e">
        <f t="array" ref="O63">(M63-IF($B$19:$B$562=$S$22,$T$29,$T$30))/$T$34-$T$35/2</f>
        <v>#VALUE!</v>
      </c>
      <c r="P63" s="221" t="e">
        <f t="shared" si="0"/>
        <v>#VALUE!</v>
      </c>
      <c r="Q63" s="221" t="e">
        <f t="shared" si="1"/>
        <v>#VALUE!</v>
      </c>
      <c r="R63" t="e">
        <f t="shared" si="3"/>
        <v>#VALUE!</v>
      </c>
      <c r="AA63" t="s">
        <v>746</v>
      </c>
    </row>
    <row r="64" spans="1:30" x14ac:dyDescent="0.25">
      <c r="A64" s="219">
        <v>46</v>
      </c>
      <c r="B64" s="177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257" t="e">
        <f t="array" ref="M64">$I$11+SUMPRODUCT($A$11:$H$11,C64:L64)</f>
        <v>#VALUE!</v>
      </c>
      <c r="N64" s="92" t="e">
        <f t="shared" si="2"/>
        <v>#VALUE!</v>
      </c>
      <c r="O64" s="220" t="e">
        <f t="array" ref="O64">(M64-IF($B$19:$B$562=$S$22,$T$29,$T$30))/$T$34-$T$35/2</f>
        <v>#VALUE!</v>
      </c>
      <c r="P64" s="221" t="e">
        <f t="shared" si="0"/>
        <v>#VALUE!</v>
      </c>
      <c r="Q64" s="221" t="e">
        <f t="shared" si="1"/>
        <v>#VALUE!</v>
      </c>
      <c r="R64" t="e">
        <f t="shared" si="3"/>
        <v>#VALUE!</v>
      </c>
    </row>
    <row r="65" spans="1:18" x14ac:dyDescent="0.25">
      <c r="A65" s="219">
        <v>47</v>
      </c>
      <c r="B65" s="177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257" t="e">
        <f t="array" ref="M65">$I$11+SUMPRODUCT($A$11:$H$11,C65:L65)</f>
        <v>#VALUE!</v>
      </c>
      <c r="N65" s="92" t="e">
        <f t="shared" si="2"/>
        <v>#VALUE!</v>
      </c>
      <c r="O65" s="220" t="e">
        <f t="array" ref="O65">(M65-IF($B$19:$B$562=$S$22,$T$29,$T$30))/$T$34-$T$35/2</f>
        <v>#VALUE!</v>
      </c>
      <c r="P65" s="221" t="e">
        <f t="shared" si="0"/>
        <v>#VALUE!</v>
      </c>
      <c r="Q65" s="221" t="e">
        <f t="shared" si="1"/>
        <v>#VALUE!</v>
      </c>
      <c r="R65" t="e">
        <f t="shared" si="3"/>
        <v>#VALUE!</v>
      </c>
    </row>
    <row r="66" spans="1:18" x14ac:dyDescent="0.25">
      <c r="A66" s="219">
        <v>48</v>
      </c>
      <c r="B66" s="177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257" t="e">
        <f t="array" ref="M66">$I$11+SUMPRODUCT($A$11:$H$11,C66:L66)</f>
        <v>#VALUE!</v>
      </c>
      <c r="N66" s="92" t="e">
        <f t="shared" si="2"/>
        <v>#VALUE!</v>
      </c>
      <c r="O66" s="220" t="e">
        <f t="array" ref="O66">(M66-IF($B$19:$B$562=$S$22,$T$29,$T$30))/$T$34-$T$35/2</f>
        <v>#VALUE!</v>
      </c>
      <c r="P66" s="221" t="e">
        <f t="shared" si="0"/>
        <v>#VALUE!</v>
      </c>
      <c r="Q66" s="221" t="e">
        <f t="shared" si="1"/>
        <v>#VALUE!</v>
      </c>
      <c r="R66" t="e">
        <f t="shared" si="3"/>
        <v>#VALUE!</v>
      </c>
    </row>
    <row r="67" spans="1:18" x14ac:dyDescent="0.25">
      <c r="A67" s="219">
        <v>49</v>
      </c>
      <c r="B67" s="177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257" t="e">
        <f t="array" ref="M67">$I$11+SUMPRODUCT($A$11:$H$11,C67:L67)</f>
        <v>#VALUE!</v>
      </c>
      <c r="N67" s="92" t="e">
        <f t="shared" si="2"/>
        <v>#VALUE!</v>
      </c>
      <c r="O67" s="220" t="e">
        <f t="array" ref="O67">(M67-IF($B$19:$B$562=$S$22,$T$29,$T$30))/$T$34-$T$35/2</f>
        <v>#VALUE!</v>
      </c>
      <c r="P67" s="221" t="e">
        <f t="shared" si="0"/>
        <v>#VALUE!</v>
      </c>
      <c r="Q67" s="221" t="e">
        <f t="shared" si="1"/>
        <v>#VALUE!</v>
      </c>
      <c r="R67" t="e">
        <f t="shared" si="3"/>
        <v>#VALUE!</v>
      </c>
    </row>
    <row r="68" spans="1:18" x14ac:dyDescent="0.25">
      <c r="A68" s="219">
        <v>50</v>
      </c>
      <c r="B68" s="177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257" t="e">
        <f t="array" ref="M68">$I$11+SUMPRODUCT($A$11:$H$11,C68:L68)</f>
        <v>#VALUE!</v>
      </c>
      <c r="N68" s="92" t="e">
        <f t="shared" si="2"/>
        <v>#VALUE!</v>
      </c>
      <c r="O68" s="220" t="e">
        <f t="array" ref="O68">(M68-IF($B$19:$B$562=$S$22,$T$29,$T$30))/$T$34-$T$35/2</f>
        <v>#VALUE!</v>
      </c>
      <c r="P68" s="221" t="e">
        <f t="shared" si="0"/>
        <v>#VALUE!</v>
      </c>
      <c r="Q68" s="221" t="e">
        <f t="shared" si="1"/>
        <v>#VALUE!</v>
      </c>
      <c r="R68" t="e">
        <f t="shared" si="3"/>
        <v>#VALUE!</v>
      </c>
    </row>
    <row r="69" spans="1:18" x14ac:dyDescent="0.25">
      <c r="A69" s="219">
        <v>51</v>
      </c>
      <c r="B69" s="177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257" t="e">
        <f t="array" ref="M69">$I$11+SUMPRODUCT($A$11:$H$11,C69:L69)</f>
        <v>#VALUE!</v>
      </c>
      <c r="N69" s="92" t="e">
        <f t="shared" si="2"/>
        <v>#VALUE!</v>
      </c>
      <c r="O69" s="220" t="e">
        <f t="array" ref="O69">(M69-IF($B$19:$B$562=$S$22,$T$29,$T$30))/$T$34-$T$35/2</f>
        <v>#VALUE!</v>
      </c>
      <c r="P69" s="221" t="e">
        <f t="shared" si="0"/>
        <v>#VALUE!</v>
      </c>
      <c r="Q69" s="221" t="e">
        <f t="shared" si="1"/>
        <v>#VALUE!</v>
      </c>
      <c r="R69" t="e">
        <f t="shared" si="3"/>
        <v>#VALUE!</v>
      </c>
    </row>
    <row r="70" spans="1:18" x14ac:dyDescent="0.25">
      <c r="A70" s="219">
        <v>52</v>
      </c>
      <c r="B70" s="177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257" t="e">
        <f t="array" ref="M70">$I$11+SUMPRODUCT($A$11:$H$11,C70:L70)</f>
        <v>#VALUE!</v>
      </c>
      <c r="N70" s="92" t="e">
        <f t="shared" si="2"/>
        <v>#VALUE!</v>
      </c>
      <c r="O70" s="220" t="e">
        <f t="array" ref="O70">(M70-IF($B$19:$B$562=$S$22,$T$29,$T$30))/$T$34-$T$35/2</f>
        <v>#VALUE!</v>
      </c>
      <c r="P70" s="221" t="e">
        <f t="shared" si="0"/>
        <v>#VALUE!</v>
      </c>
      <c r="Q70" s="221" t="e">
        <f t="shared" si="1"/>
        <v>#VALUE!</v>
      </c>
      <c r="R70" t="e">
        <f t="shared" si="3"/>
        <v>#VALUE!</v>
      </c>
    </row>
    <row r="71" spans="1:18" x14ac:dyDescent="0.25">
      <c r="A71" s="219">
        <v>53</v>
      </c>
      <c r="B71" s="177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257" t="e">
        <f t="array" ref="M71">$I$11+SUMPRODUCT($A$11:$H$11,C71:L71)</f>
        <v>#VALUE!</v>
      </c>
      <c r="N71" s="92" t="e">
        <f t="shared" si="2"/>
        <v>#VALUE!</v>
      </c>
      <c r="O71" s="220" t="e">
        <f t="array" ref="O71">(M71-IF($B$19:$B$562=$S$22,$T$29,$T$30))/$T$34-$T$35/2</f>
        <v>#VALUE!</v>
      </c>
      <c r="P71" s="221" t="e">
        <f t="shared" si="0"/>
        <v>#VALUE!</v>
      </c>
      <c r="Q71" s="221" t="e">
        <f t="shared" si="1"/>
        <v>#VALUE!</v>
      </c>
      <c r="R71" t="e">
        <f t="shared" si="3"/>
        <v>#VALUE!</v>
      </c>
    </row>
    <row r="72" spans="1:18" x14ac:dyDescent="0.25">
      <c r="A72" s="219">
        <v>54</v>
      </c>
      <c r="B72" s="177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257" t="e">
        <f t="array" ref="M72">$I$11+SUMPRODUCT($A$11:$H$11,C72:L72)</f>
        <v>#VALUE!</v>
      </c>
      <c r="N72" s="92" t="e">
        <f t="shared" si="2"/>
        <v>#VALUE!</v>
      </c>
      <c r="O72" s="220" t="e">
        <f t="array" ref="O72">(M72-IF($B$19:$B$562=$S$22,$T$29,$T$30))/$T$34-$T$35/2</f>
        <v>#VALUE!</v>
      </c>
      <c r="P72" s="221" t="e">
        <f t="shared" si="0"/>
        <v>#VALUE!</v>
      </c>
      <c r="Q72" s="221" t="e">
        <f t="shared" si="1"/>
        <v>#VALUE!</v>
      </c>
      <c r="R72" t="e">
        <f t="shared" si="3"/>
        <v>#VALUE!</v>
      </c>
    </row>
    <row r="73" spans="1:18" x14ac:dyDescent="0.25">
      <c r="A73" s="219">
        <v>55</v>
      </c>
      <c r="B73" s="177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257" t="e">
        <f t="array" ref="M73">$I$11+SUMPRODUCT($A$11:$H$11,C73:L73)</f>
        <v>#VALUE!</v>
      </c>
      <c r="N73" s="92" t="e">
        <f t="shared" si="2"/>
        <v>#VALUE!</v>
      </c>
      <c r="O73" s="220" t="e">
        <f t="array" ref="O73">(M73-IF($B$19:$B$562=$S$22,$T$29,$T$30))/$T$34-$T$35/2</f>
        <v>#VALUE!</v>
      </c>
      <c r="P73" s="221" t="e">
        <f t="shared" si="0"/>
        <v>#VALUE!</v>
      </c>
      <c r="Q73" s="221" t="e">
        <f t="shared" si="1"/>
        <v>#VALUE!</v>
      </c>
      <c r="R73" t="e">
        <f t="shared" si="3"/>
        <v>#VALUE!</v>
      </c>
    </row>
    <row r="74" spans="1:18" x14ac:dyDescent="0.25">
      <c r="A74" s="219">
        <v>56</v>
      </c>
      <c r="B74" s="177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257" t="e">
        <f t="array" ref="M74">$I$11+SUMPRODUCT($A$11:$H$11,C74:L74)</f>
        <v>#VALUE!</v>
      </c>
      <c r="N74" s="92" t="e">
        <f t="shared" si="2"/>
        <v>#VALUE!</v>
      </c>
      <c r="O74" s="220" t="e">
        <f t="array" ref="O74">(M74-IF($B$19:$B$562=$S$22,$T$29,$T$30))/$T$34-$T$35/2</f>
        <v>#VALUE!</v>
      </c>
      <c r="P74" s="221" t="e">
        <f t="shared" si="0"/>
        <v>#VALUE!</v>
      </c>
      <c r="Q74" s="221" t="e">
        <f t="shared" si="1"/>
        <v>#VALUE!</v>
      </c>
      <c r="R74" t="e">
        <f t="shared" si="3"/>
        <v>#VALUE!</v>
      </c>
    </row>
    <row r="75" spans="1:18" x14ac:dyDescent="0.25">
      <c r="A75" s="219">
        <v>57</v>
      </c>
      <c r="B75" s="177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257" t="e">
        <f t="array" ref="M75">$I$11+SUMPRODUCT($A$11:$H$11,C75:L75)</f>
        <v>#VALUE!</v>
      </c>
      <c r="N75" s="92" t="e">
        <f t="shared" si="2"/>
        <v>#VALUE!</v>
      </c>
      <c r="O75" s="220" t="e">
        <f t="array" ref="O75">(M75-IF($B$19:$B$562=$S$22,$T$29,$T$30))/$T$34-$T$35/2</f>
        <v>#VALUE!</v>
      </c>
      <c r="P75" s="221" t="e">
        <f t="shared" si="0"/>
        <v>#VALUE!</v>
      </c>
      <c r="Q75" s="221" t="e">
        <f t="shared" si="1"/>
        <v>#VALUE!</v>
      </c>
      <c r="R75" t="e">
        <f t="shared" si="3"/>
        <v>#VALUE!</v>
      </c>
    </row>
    <row r="76" spans="1:18" x14ac:dyDescent="0.25">
      <c r="A76" s="219">
        <v>58</v>
      </c>
      <c r="B76" s="177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257" t="e">
        <f t="array" ref="M76">$I$11+SUMPRODUCT($A$11:$H$11,C76:L76)</f>
        <v>#VALUE!</v>
      </c>
      <c r="N76" s="92" t="e">
        <f t="shared" si="2"/>
        <v>#VALUE!</v>
      </c>
      <c r="O76" s="220" t="e">
        <f t="array" ref="O76">(M76-IF($B$19:$B$562=$S$22,$T$29,$T$30))/$T$34-$T$35/2</f>
        <v>#VALUE!</v>
      </c>
      <c r="P76" s="221" t="e">
        <f t="shared" si="0"/>
        <v>#VALUE!</v>
      </c>
      <c r="Q76" s="221" t="e">
        <f t="shared" si="1"/>
        <v>#VALUE!</v>
      </c>
      <c r="R76" t="e">
        <f t="shared" si="3"/>
        <v>#VALUE!</v>
      </c>
    </row>
    <row r="77" spans="1:18" x14ac:dyDescent="0.25">
      <c r="A77" s="219">
        <v>59</v>
      </c>
      <c r="B77" s="177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257" t="e">
        <f t="array" ref="M77">$I$11+SUMPRODUCT($A$11:$H$11,C77:L77)</f>
        <v>#VALUE!</v>
      </c>
      <c r="N77" s="92" t="e">
        <f t="shared" si="2"/>
        <v>#VALUE!</v>
      </c>
      <c r="O77" s="220" t="e">
        <f t="array" ref="O77">(M77-IF($B$19:$B$562=$S$22,$T$29,$T$30))/$T$34-$T$35/2</f>
        <v>#VALUE!</v>
      </c>
      <c r="P77" s="221" t="e">
        <f t="shared" si="0"/>
        <v>#VALUE!</v>
      </c>
      <c r="Q77" s="221" t="e">
        <f t="shared" si="1"/>
        <v>#VALUE!</v>
      </c>
      <c r="R77" t="e">
        <f t="shared" si="3"/>
        <v>#VALUE!</v>
      </c>
    </row>
    <row r="78" spans="1:18" x14ac:dyDescent="0.25">
      <c r="A78" s="219">
        <v>60</v>
      </c>
      <c r="B78" s="177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257" t="e">
        <f t="array" ref="M78">$I$11+SUMPRODUCT($A$11:$H$11,C78:L78)</f>
        <v>#VALUE!</v>
      </c>
      <c r="N78" s="92" t="e">
        <f t="shared" si="2"/>
        <v>#VALUE!</v>
      </c>
      <c r="O78" s="220" t="e">
        <f t="array" ref="O78">(M78-IF($B$19:$B$562=$S$22,$T$29,$T$30))/$T$34-$T$35/2</f>
        <v>#VALUE!</v>
      </c>
      <c r="P78" s="221" t="e">
        <f t="shared" si="0"/>
        <v>#VALUE!</v>
      </c>
      <c r="Q78" s="221" t="e">
        <f t="shared" si="1"/>
        <v>#VALUE!</v>
      </c>
      <c r="R78" t="e">
        <f t="shared" si="3"/>
        <v>#VALUE!</v>
      </c>
    </row>
    <row r="79" spans="1:18" x14ac:dyDescent="0.25">
      <c r="A79" s="219">
        <v>61</v>
      </c>
      <c r="B79" s="177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257" t="e">
        <f t="array" ref="M79">$I$11+SUMPRODUCT($A$11:$H$11,C79:L79)</f>
        <v>#VALUE!</v>
      </c>
      <c r="N79" s="92" t="e">
        <f t="shared" si="2"/>
        <v>#VALUE!</v>
      </c>
      <c r="O79" s="220" t="e">
        <f t="array" ref="O79">(M79-IF($B$19:$B$562=$S$22,$T$29,$T$30))/$T$34-$T$35/2</f>
        <v>#VALUE!</v>
      </c>
      <c r="P79" s="221" t="e">
        <f t="shared" si="0"/>
        <v>#VALUE!</v>
      </c>
      <c r="Q79" s="221" t="e">
        <f t="shared" si="1"/>
        <v>#VALUE!</v>
      </c>
      <c r="R79" t="e">
        <f t="shared" si="3"/>
        <v>#VALUE!</v>
      </c>
    </row>
    <row r="80" spans="1:18" x14ac:dyDescent="0.25">
      <c r="A80" s="219">
        <v>62</v>
      </c>
      <c r="B80" s="177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257" t="e">
        <f t="array" ref="M80">$I$11+SUMPRODUCT($A$11:$H$11,C80:L80)</f>
        <v>#VALUE!</v>
      </c>
      <c r="N80" s="92" t="e">
        <f t="shared" si="2"/>
        <v>#VALUE!</v>
      </c>
      <c r="O80" s="220" t="e">
        <f t="array" ref="O80">(M80-IF($B$19:$B$562=$S$22,$T$29,$T$30))/$T$34-$T$35/2</f>
        <v>#VALUE!</v>
      </c>
      <c r="P80" s="221" t="e">
        <f t="shared" si="0"/>
        <v>#VALUE!</v>
      </c>
      <c r="Q80" s="221" t="e">
        <f t="shared" si="1"/>
        <v>#VALUE!</v>
      </c>
      <c r="R80" t="e">
        <f t="shared" si="3"/>
        <v>#VALUE!</v>
      </c>
    </row>
    <row r="81" spans="1:18" x14ac:dyDescent="0.25">
      <c r="A81" s="219">
        <v>63</v>
      </c>
      <c r="B81" s="177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257" t="e">
        <f t="array" ref="M81">$I$11+SUMPRODUCT($A$11:$H$11,C81:L81)</f>
        <v>#VALUE!</v>
      </c>
      <c r="N81" s="92" t="e">
        <f t="shared" si="2"/>
        <v>#VALUE!</v>
      </c>
      <c r="O81" s="220" t="e">
        <f t="array" ref="O81">(M81-IF($B$19:$B$562=$S$22,$T$29,$T$30))/$T$34-$T$35/2</f>
        <v>#VALUE!</v>
      </c>
      <c r="P81" s="221" t="e">
        <f t="shared" si="0"/>
        <v>#VALUE!</v>
      </c>
      <c r="Q81" s="221" t="e">
        <f t="shared" si="1"/>
        <v>#VALUE!</v>
      </c>
      <c r="R81" t="e">
        <f t="shared" si="3"/>
        <v>#VALUE!</v>
      </c>
    </row>
    <row r="82" spans="1:18" x14ac:dyDescent="0.25">
      <c r="A82" s="219">
        <v>64</v>
      </c>
      <c r="B82" s="177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257" t="e">
        <f t="array" ref="M82">$I$11+SUMPRODUCT($A$11:$H$11,C82:L82)</f>
        <v>#VALUE!</v>
      </c>
      <c r="N82" s="92" t="e">
        <f t="shared" si="2"/>
        <v>#VALUE!</v>
      </c>
      <c r="O82" s="220" t="e">
        <f t="array" ref="O82">(M82-IF($B$19:$B$562=$S$22,$T$29,$T$30))/$T$34-$T$35/2</f>
        <v>#VALUE!</v>
      </c>
      <c r="P82" s="221" t="e">
        <f t="shared" si="0"/>
        <v>#VALUE!</v>
      </c>
      <c r="Q82" s="221" t="e">
        <f t="shared" si="1"/>
        <v>#VALUE!</v>
      </c>
      <c r="R82" t="e">
        <f t="shared" si="3"/>
        <v>#VALUE!</v>
      </c>
    </row>
    <row r="83" spans="1:18" x14ac:dyDescent="0.25">
      <c r="A83" s="219">
        <v>65</v>
      </c>
      <c r="B83" s="177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257" t="e">
        <f t="array" ref="M83">$I$11+SUMPRODUCT($A$11:$H$11,C83:L83)</f>
        <v>#VALUE!</v>
      </c>
      <c r="N83" s="92" t="e">
        <f t="shared" si="2"/>
        <v>#VALUE!</v>
      </c>
      <c r="O83" s="220" t="e">
        <f t="array" ref="O83">(M83-IF($B$19:$B$562=$S$22,$T$29,$T$30))/$T$34-$T$35/2</f>
        <v>#VALUE!</v>
      </c>
      <c r="P83" s="221" t="e">
        <f t="shared" ref="P83:P146" si="4">IF($O83&gt;$T$37,0,1)</f>
        <v>#VALUE!</v>
      </c>
      <c r="Q83" s="221" t="e">
        <f t="shared" ref="Q83:Q146" si="5">IF($O83&gt;$T$37,1,0)</f>
        <v>#VALUE!</v>
      </c>
      <c r="R83" t="e">
        <f t="shared" si="3"/>
        <v>#VALUE!</v>
      </c>
    </row>
    <row r="84" spans="1:18" x14ac:dyDescent="0.25">
      <c r="A84" s="219">
        <v>66</v>
      </c>
      <c r="B84" s="177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257" t="e">
        <f t="array" ref="M84">$I$11+SUMPRODUCT($A$11:$H$11,C84:L84)</f>
        <v>#VALUE!</v>
      </c>
      <c r="N84" s="92" t="e">
        <f t="shared" ref="N84:N147" si="6">$I$12+SUMPRODUCT(C84:L84,$A$12:$H$12)</f>
        <v>#VALUE!</v>
      </c>
      <c r="O84" s="220" t="e">
        <f t="array" ref="O84">(M84-IF($B$19:$B$562=$S$22,$T$29,$T$30))/$T$34-$T$35/2</f>
        <v>#VALUE!</v>
      </c>
      <c r="P84" s="221" t="e">
        <f t="shared" si="4"/>
        <v>#VALUE!</v>
      </c>
      <c r="Q84" s="221" t="e">
        <f t="shared" si="5"/>
        <v>#VALUE!</v>
      </c>
      <c r="R84" t="e">
        <f t="shared" ref="R84:R147" si="7">O84+$T$35/2</f>
        <v>#VALUE!</v>
      </c>
    </row>
    <row r="85" spans="1:18" x14ac:dyDescent="0.25">
      <c r="A85" s="219">
        <v>67</v>
      </c>
      <c r="B85" s="177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257" t="e">
        <f t="array" ref="M85">$I$11+SUMPRODUCT($A$11:$H$11,C85:L85)</f>
        <v>#VALUE!</v>
      </c>
      <c r="N85" s="92" t="e">
        <f t="shared" si="6"/>
        <v>#VALUE!</v>
      </c>
      <c r="O85" s="220" t="e">
        <f t="array" ref="O85">(M85-IF($B$19:$B$562=$S$22,$T$29,$T$30))/$T$34-$T$35/2</f>
        <v>#VALUE!</v>
      </c>
      <c r="P85" s="221" t="e">
        <f t="shared" si="4"/>
        <v>#VALUE!</v>
      </c>
      <c r="Q85" s="221" t="e">
        <f t="shared" si="5"/>
        <v>#VALUE!</v>
      </c>
      <c r="R85" t="e">
        <f t="shared" si="7"/>
        <v>#VALUE!</v>
      </c>
    </row>
    <row r="86" spans="1:18" x14ac:dyDescent="0.25">
      <c r="A86" s="219">
        <v>68</v>
      </c>
      <c r="B86" s="177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257" t="e">
        <f t="array" ref="M86">$I$11+SUMPRODUCT($A$11:$H$11,C86:L86)</f>
        <v>#VALUE!</v>
      </c>
      <c r="N86" s="92" t="e">
        <f t="shared" si="6"/>
        <v>#VALUE!</v>
      </c>
      <c r="O86" s="220" t="e">
        <f t="array" ref="O86">(M86-IF($B$19:$B$562=$S$22,$T$29,$T$30))/$T$34-$T$35/2</f>
        <v>#VALUE!</v>
      </c>
      <c r="P86" s="221" t="e">
        <f t="shared" si="4"/>
        <v>#VALUE!</v>
      </c>
      <c r="Q86" s="221" t="e">
        <f t="shared" si="5"/>
        <v>#VALUE!</v>
      </c>
      <c r="R86" t="e">
        <f t="shared" si="7"/>
        <v>#VALUE!</v>
      </c>
    </row>
    <row r="87" spans="1:18" x14ac:dyDescent="0.25">
      <c r="A87" s="219">
        <v>69</v>
      </c>
      <c r="B87" s="177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257" t="e">
        <f t="array" ref="M87">$I$11+SUMPRODUCT($A$11:$H$11,C87:L87)</f>
        <v>#VALUE!</v>
      </c>
      <c r="N87" s="92" t="e">
        <f t="shared" si="6"/>
        <v>#VALUE!</v>
      </c>
      <c r="O87" s="220" t="e">
        <f t="array" ref="O87">(M87-IF($B$19:$B$562=$S$22,$T$29,$T$30))/$T$34-$T$35/2</f>
        <v>#VALUE!</v>
      </c>
      <c r="P87" s="221" t="e">
        <f t="shared" si="4"/>
        <v>#VALUE!</v>
      </c>
      <c r="Q87" s="221" t="e">
        <f t="shared" si="5"/>
        <v>#VALUE!</v>
      </c>
      <c r="R87" t="e">
        <f t="shared" si="7"/>
        <v>#VALUE!</v>
      </c>
    </row>
    <row r="88" spans="1:18" x14ac:dyDescent="0.25">
      <c r="A88" s="219">
        <v>70</v>
      </c>
      <c r="B88" s="177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257" t="e">
        <f t="array" ref="M88">$I$11+SUMPRODUCT($A$11:$H$11,C88:L88)</f>
        <v>#VALUE!</v>
      </c>
      <c r="N88" s="92" t="e">
        <f t="shared" si="6"/>
        <v>#VALUE!</v>
      </c>
      <c r="O88" s="220" t="e">
        <f t="array" ref="O88">(M88-IF($B$19:$B$562=$S$22,$T$29,$T$30))/$T$34-$T$35/2</f>
        <v>#VALUE!</v>
      </c>
      <c r="P88" s="221" t="e">
        <f t="shared" si="4"/>
        <v>#VALUE!</v>
      </c>
      <c r="Q88" s="221" t="e">
        <f t="shared" si="5"/>
        <v>#VALUE!</v>
      </c>
      <c r="R88" t="e">
        <f t="shared" si="7"/>
        <v>#VALUE!</v>
      </c>
    </row>
    <row r="89" spans="1:18" x14ac:dyDescent="0.25">
      <c r="A89" s="219">
        <v>71</v>
      </c>
      <c r="B89" s="177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257" t="e">
        <f t="array" ref="M89">$I$11+SUMPRODUCT($A$11:$H$11,C89:L89)</f>
        <v>#VALUE!</v>
      </c>
      <c r="N89" s="92" t="e">
        <f t="shared" si="6"/>
        <v>#VALUE!</v>
      </c>
      <c r="O89" s="220" t="e">
        <f t="array" ref="O89">(M89-IF($B$19:$B$562=$S$22,$T$29,$T$30))/$T$34-$T$35/2</f>
        <v>#VALUE!</v>
      </c>
      <c r="P89" s="221" t="e">
        <f t="shared" si="4"/>
        <v>#VALUE!</v>
      </c>
      <c r="Q89" s="221" t="e">
        <f t="shared" si="5"/>
        <v>#VALUE!</v>
      </c>
      <c r="R89" t="e">
        <f t="shared" si="7"/>
        <v>#VALUE!</v>
      </c>
    </row>
    <row r="90" spans="1:18" x14ac:dyDescent="0.25">
      <c r="A90" s="219">
        <v>72</v>
      </c>
      <c r="B90" s="177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257" t="e">
        <f t="array" ref="M90">$I$11+SUMPRODUCT($A$11:$H$11,C90:L90)</f>
        <v>#VALUE!</v>
      </c>
      <c r="N90" s="92" t="e">
        <f t="shared" si="6"/>
        <v>#VALUE!</v>
      </c>
      <c r="O90" s="220" t="e">
        <f t="array" ref="O90">(M90-IF($B$19:$B$562=$S$22,$T$29,$T$30))/$T$34-$T$35/2</f>
        <v>#VALUE!</v>
      </c>
      <c r="P90" s="221" t="e">
        <f t="shared" si="4"/>
        <v>#VALUE!</v>
      </c>
      <c r="Q90" s="221" t="e">
        <f t="shared" si="5"/>
        <v>#VALUE!</v>
      </c>
      <c r="R90" t="e">
        <f t="shared" si="7"/>
        <v>#VALUE!</v>
      </c>
    </row>
    <row r="91" spans="1:18" x14ac:dyDescent="0.25">
      <c r="A91" s="219">
        <v>73</v>
      </c>
      <c r="B91" s="177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257" t="e">
        <f t="array" ref="M91">$I$11+SUMPRODUCT($A$11:$H$11,C91:L91)</f>
        <v>#VALUE!</v>
      </c>
      <c r="N91" s="92" t="e">
        <f t="shared" si="6"/>
        <v>#VALUE!</v>
      </c>
      <c r="O91" s="220" t="e">
        <f t="array" ref="O91">(M91-IF($B$19:$B$562=$S$22,$T$29,$T$30))/$T$34-$T$35/2</f>
        <v>#VALUE!</v>
      </c>
      <c r="P91" s="221" t="e">
        <f t="shared" si="4"/>
        <v>#VALUE!</v>
      </c>
      <c r="Q91" s="221" t="e">
        <f t="shared" si="5"/>
        <v>#VALUE!</v>
      </c>
      <c r="R91" t="e">
        <f t="shared" si="7"/>
        <v>#VALUE!</v>
      </c>
    </row>
    <row r="92" spans="1:18" x14ac:dyDescent="0.25">
      <c r="A92" s="219">
        <v>74</v>
      </c>
      <c r="B92" s="177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257" t="e">
        <f t="array" ref="M92">$I$11+SUMPRODUCT($A$11:$H$11,C92:L92)</f>
        <v>#VALUE!</v>
      </c>
      <c r="N92" s="92" t="e">
        <f t="shared" si="6"/>
        <v>#VALUE!</v>
      </c>
      <c r="O92" s="220" t="e">
        <f t="array" ref="O92">(M92-IF($B$19:$B$562=$S$22,$T$29,$T$30))/$T$34-$T$35/2</f>
        <v>#VALUE!</v>
      </c>
      <c r="P92" s="221" t="e">
        <f t="shared" si="4"/>
        <v>#VALUE!</v>
      </c>
      <c r="Q92" s="221" t="e">
        <f t="shared" si="5"/>
        <v>#VALUE!</v>
      </c>
      <c r="R92" t="e">
        <f t="shared" si="7"/>
        <v>#VALUE!</v>
      </c>
    </row>
    <row r="93" spans="1:18" x14ac:dyDescent="0.25">
      <c r="A93" s="219">
        <v>75</v>
      </c>
      <c r="B93" s="177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257" t="e">
        <f t="array" ref="M93">$I$11+SUMPRODUCT($A$11:$H$11,C93:L93)</f>
        <v>#VALUE!</v>
      </c>
      <c r="N93" s="92" t="e">
        <f t="shared" si="6"/>
        <v>#VALUE!</v>
      </c>
      <c r="O93" s="220" t="e">
        <f t="array" ref="O93">(M93-IF($B$19:$B$562=$S$22,$T$29,$T$30))/$T$34-$T$35/2</f>
        <v>#VALUE!</v>
      </c>
      <c r="P93" s="221" t="e">
        <f t="shared" si="4"/>
        <v>#VALUE!</v>
      </c>
      <c r="Q93" s="221" t="e">
        <f t="shared" si="5"/>
        <v>#VALUE!</v>
      </c>
      <c r="R93" t="e">
        <f t="shared" si="7"/>
        <v>#VALUE!</v>
      </c>
    </row>
    <row r="94" spans="1:18" x14ac:dyDescent="0.25">
      <c r="A94" s="219">
        <v>76</v>
      </c>
      <c r="B94" s="177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257" t="e">
        <f t="array" ref="M94">$I$11+SUMPRODUCT($A$11:$H$11,C94:L94)</f>
        <v>#VALUE!</v>
      </c>
      <c r="N94" s="92" t="e">
        <f t="shared" si="6"/>
        <v>#VALUE!</v>
      </c>
      <c r="O94" s="220" t="e">
        <f t="array" ref="O94">(M94-IF($B$19:$B$562=$S$22,$T$29,$T$30))/$T$34-$T$35/2</f>
        <v>#VALUE!</v>
      </c>
      <c r="P94" s="221" t="e">
        <f t="shared" si="4"/>
        <v>#VALUE!</v>
      </c>
      <c r="Q94" s="221" t="e">
        <f t="shared" si="5"/>
        <v>#VALUE!</v>
      </c>
      <c r="R94" t="e">
        <f t="shared" si="7"/>
        <v>#VALUE!</v>
      </c>
    </row>
    <row r="95" spans="1:18" x14ac:dyDescent="0.25">
      <c r="A95" s="219">
        <v>77</v>
      </c>
      <c r="B95" s="177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257" t="e">
        <f t="array" ref="M95">$I$11+SUMPRODUCT($A$11:$H$11,C95:L95)</f>
        <v>#VALUE!</v>
      </c>
      <c r="N95" s="92" t="e">
        <f t="shared" si="6"/>
        <v>#VALUE!</v>
      </c>
      <c r="O95" s="220" t="e">
        <f t="array" ref="O95">(M95-IF($B$19:$B$562=$S$22,$T$29,$T$30))/$T$34-$T$35/2</f>
        <v>#VALUE!</v>
      </c>
      <c r="P95" s="221" t="e">
        <f t="shared" si="4"/>
        <v>#VALUE!</v>
      </c>
      <c r="Q95" s="221" t="e">
        <f t="shared" si="5"/>
        <v>#VALUE!</v>
      </c>
      <c r="R95" t="e">
        <f t="shared" si="7"/>
        <v>#VALUE!</v>
      </c>
    </row>
    <row r="96" spans="1:18" x14ac:dyDescent="0.25">
      <c r="A96" s="219">
        <v>78</v>
      </c>
      <c r="B96" s="177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257" t="e">
        <f t="array" ref="M96">$I$11+SUMPRODUCT($A$11:$H$11,C96:L96)</f>
        <v>#VALUE!</v>
      </c>
      <c r="N96" s="92" t="e">
        <f t="shared" si="6"/>
        <v>#VALUE!</v>
      </c>
      <c r="O96" s="220" t="e">
        <f t="array" ref="O96">(M96-IF($B$19:$B$562=$S$22,$T$29,$T$30))/$T$34-$T$35/2</f>
        <v>#VALUE!</v>
      </c>
      <c r="P96" s="221" t="e">
        <f t="shared" si="4"/>
        <v>#VALUE!</v>
      </c>
      <c r="Q96" s="221" t="e">
        <f t="shared" si="5"/>
        <v>#VALUE!</v>
      </c>
      <c r="R96" t="e">
        <f t="shared" si="7"/>
        <v>#VALUE!</v>
      </c>
    </row>
    <row r="97" spans="1:18" x14ac:dyDescent="0.25">
      <c r="A97" s="219">
        <v>79</v>
      </c>
      <c r="B97" s="177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257" t="e">
        <f t="array" ref="M97">$I$11+SUMPRODUCT($A$11:$H$11,C97:L97)</f>
        <v>#VALUE!</v>
      </c>
      <c r="N97" s="92" t="e">
        <f t="shared" si="6"/>
        <v>#VALUE!</v>
      </c>
      <c r="O97" s="220" t="e">
        <f t="array" ref="O97">(M97-IF($B$19:$B$562=$S$22,$T$29,$T$30))/$T$34-$T$35/2</f>
        <v>#VALUE!</v>
      </c>
      <c r="P97" s="221" t="e">
        <f t="shared" si="4"/>
        <v>#VALUE!</v>
      </c>
      <c r="Q97" s="221" t="e">
        <f t="shared" si="5"/>
        <v>#VALUE!</v>
      </c>
      <c r="R97" t="e">
        <f t="shared" si="7"/>
        <v>#VALUE!</v>
      </c>
    </row>
    <row r="98" spans="1:18" x14ac:dyDescent="0.25">
      <c r="A98" s="219">
        <v>80</v>
      </c>
      <c r="B98" s="177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257" t="e">
        <f t="array" ref="M98">$I$11+SUMPRODUCT($A$11:$H$11,C98:L98)</f>
        <v>#VALUE!</v>
      </c>
      <c r="N98" s="92" t="e">
        <f t="shared" si="6"/>
        <v>#VALUE!</v>
      </c>
      <c r="O98" s="220" t="e">
        <f t="array" ref="O98">(M98-IF($B$19:$B$562=$S$22,$T$29,$T$30))/$T$34-$T$35/2</f>
        <v>#VALUE!</v>
      </c>
      <c r="P98" s="221" t="e">
        <f t="shared" si="4"/>
        <v>#VALUE!</v>
      </c>
      <c r="Q98" s="221" t="e">
        <f t="shared" si="5"/>
        <v>#VALUE!</v>
      </c>
      <c r="R98" t="e">
        <f t="shared" si="7"/>
        <v>#VALUE!</v>
      </c>
    </row>
    <row r="99" spans="1:18" x14ac:dyDescent="0.25">
      <c r="A99" s="219">
        <v>81</v>
      </c>
      <c r="B99" s="177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257" t="e">
        <f t="array" ref="M99">$I$11+SUMPRODUCT($A$11:$H$11,C99:L99)</f>
        <v>#VALUE!</v>
      </c>
      <c r="N99" s="92" t="e">
        <f t="shared" si="6"/>
        <v>#VALUE!</v>
      </c>
      <c r="O99" s="220" t="e">
        <f t="array" ref="O99">(M99-IF($B$19:$B$562=$S$22,$T$29,$T$30))/$T$34-$T$35/2</f>
        <v>#VALUE!</v>
      </c>
      <c r="P99" s="221" t="e">
        <f t="shared" si="4"/>
        <v>#VALUE!</v>
      </c>
      <c r="Q99" s="221" t="e">
        <f t="shared" si="5"/>
        <v>#VALUE!</v>
      </c>
      <c r="R99" t="e">
        <f t="shared" si="7"/>
        <v>#VALUE!</v>
      </c>
    </row>
    <row r="100" spans="1:18" x14ac:dyDescent="0.25">
      <c r="A100" s="219">
        <v>82</v>
      </c>
      <c r="B100" s="177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257" t="e">
        <f t="array" ref="M100">$I$11+SUMPRODUCT($A$11:$H$11,C100:L100)</f>
        <v>#VALUE!</v>
      </c>
      <c r="N100" s="92" t="e">
        <f t="shared" si="6"/>
        <v>#VALUE!</v>
      </c>
      <c r="O100" s="220" t="e">
        <f t="array" ref="O100">(M100-IF($B$19:$B$562=$S$22,$T$29,$T$30))/$T$34-$T$35/2</f>
        <v>#VALUE!</v>
      </c>
      <c r="P100" s="221" t="e">
        <f t="shared" si="4"/>
        <v>#VALUE!</v>
      </c>
      <c r="Q100" s="221" t="e">
        <f t="shared" si="5"/>
        <v>#VALUE!</v>
      </c>
      <c r="R100" t="e">
        <f t="shared" si="7"/>
        <v>#VALUE!</v>
      </c>
    </row>
    <row r="101" spans="1:18" x14ac:dyDescent="0.25">
      <c r="A101" s="219">
        <v>83</v>
      </c>
      <c r="B101" s="177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257" t="e">
        <f t="array" ref="M101">$I$11+SUMPRODUCT($A$11:$H$11,C101:L101)</f>
        <v>#VALUE!</v>
      </c>
      <c r="N101" s="92" t="e">
        <f t="shared" si="6"/>
        <v>#VALUE!</v>
      </c>
      <c r="O101" s="220" t="e">
        <f t="array" ref="O101">(M101-IF($B$19:$B$562=$S$22,$T$29,$T$30))/$T$34-$T$35/2</f>
        <v>#VALUE!</v>
      </c>
      <c r="P101" s="221" t="e">
        <f t="shared" si="4"/>
        <v>#VALUE!</v>
      </c>
      <c r="Q101" s="221" t="e">
        <f t="shared" si="5"/>
        <v>#VALUE!</v>
      </c>
      <c r="R101" t="e">
        <f t="shared" si="7"/>
        <v>#VALUE!</v>
      </c>
    </row>
    <row r="102" spans="1:18" x14ac:dyDescent="0.25">
      <c r="A102" s="219">
        <v>84</v>
      </c>
      <c r="B102" s="177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257" t="e">
        <f t="array" ref="M102">$I$11+SUMPRODUCT($A$11:$H$11,C102:L102)</f>
        <v>#VALUE!</v>
      </c>
      <c r="N102" s="92" t="e">
        <f t="shared" si="6"/>
        <v>#VALUE!</v>
      </c>
      <c r="O102" s="220" t="e">
        <f t="array" ref="O102">(M102-IF($B$19:$B$562=$S$22,$T$29,$T$30))/$T$34-$T$35/2</f>
        <v>#VALUE!</v>
      </c>
      <c r="P102" s="221" t="e">
        <f t="shared" si="4"/>
        <v>#VALUE!</v>
      </c>
      <c r="Q102" s="221" t="e">
        <f t="shared" si="5"/>
        <v>#VALUE!</v>
      </c>
      <c r="R102" t="e">
        <f t="shared" si="7"/>
        <v>#VALUE!</v>
      </c>
    </row>
    <row r="103" spans="1:18" x14ac:dyDescent="0.25">
      <c r="A103" s="219">
        <v>85</v>
      </c>
      <c r="B103" s="177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257" t="e">
        <f t="array" ref="M103">$I$11+SUMPRODUCT($A$11:$H$11,C103:L103)</f>
        <v>#VALUE!</v>
      </c>
      <c r="N103" s="92" t="e">
        <f t="shared" si="6"/>
        <v>#VALUE!</v>
      </c>
      <c r="O103" s="220" t="e">
        <f t="array" ref="O103">(M103-IF($B$19:$B$562=$S$22,$T$29,$T$30))/$T$34-$T$35/2</f>
        <v>#VALUE!</v>
      </c>
      <c r="P103" s="221" t="e">
        <f t="shared" si="4"/>
        <v>#VALUE!</v>
      </c>
      <c r="Q103" s="221" t="e">
        <f t="shared" si="5"/>
        <v>#VALUE!</v>
      </c>
      <c r="R103" t="e">
        <f t="shared" si="7"/>
        <v>#VALUE!</v>
      </c>
    </row>
    <row r="104" spans="1:18" x14ac:dyDescent="0.25">
      <c r="A104" s="219">
        <v>86</v>
      </c>
      <c r="B104" s="177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257" t="e">
        <f t="array" ref="M104">$I$11+SUMPRODUCT($A$11:$H$11,C104:L104)</f>
        <v>#VALUE!</v>
      </c>
      <c r="N104" s="92" t="e">
        <f t="shared" si="6"/>
        <v>#VALUE!</v>
      </c>
      <c r="O104" s="220" t="e">
        <f t="array" ref="O104">(M104-IF($B$19:$B$562=$S$22,$T$29,$T$30))/$T$34-$T$35/2</f>
        <v>#VALUE!</v>
      </c>
      <c r="P104" s="221" t="e">
        <f t="shared" si="4"/>
        <v>#VALUE!</v>
      </c>
      <c r="Q104" s="221" t="e">
        <f t="shared" si="5"/>
        <v>#VALUE!</v>
      </c>
      <c r="R104" t="e">
        <f t="shared" si="7"/>
        <v>#VALUE!</v>
      </c>
    </row>
    <row r="105" spans="1:18" x14ac:dyDescent="0.25">
      <c r="A105" s="219">
        <v>87</v>
      </c>
      <c r="B105" s="177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257" t="e">
        <f t="array" ref="M105">$I$11+SUMPRODUCT($A$11:$H$11,C105:L105)</f>
        <v>#VALUE!</v>
      </c>
      <c r="N105" s="92" t="e">
        <f t="shared" si="6"/>
        <v>#VALUE!</v>
      </c>
      <c r="O105" s="220" t="e">
        <f t="array" ref="O105">(M105-IF($B$19:$B$562=$S$22,$T$29,$T$30))/$T$34-$T$35/2</f>
        <v>#VALUE!</v>
      </c>
      <c r="P105" s="221" t="e">
        <f t="shared" si="4"/>
        <v>#VALUE!</v>
      </c>
      <c r="Q105" s="221" t="e">
        <f t="shared" si="5"/>
        <v>#VALUE!</v>
      </c>
      <c r="R105" t="e">
        <f t="shared" si="7"/>
        <v>#VALUE!</v>
      </c>
    </row>
    <row r="106" spans="1:18" x14ac:dyDescent="0.25">
      <c r="A106" s="219">
        <v>88</v>
      </c>
      <c r="B106" s="177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257" t="e">
        <f t="array" ref="M106">$I$11+SUMPRODUCT($A$11:$H$11,C106:L106)</f>
        <v>#VALUE!</v>
      </c>
      <c r="N106" s="92" t="e">
        <f t="shared" si="6"/>
        <v>#VALUE!</v>
      </c>
      <c r="O106" s="220" t="e">
        <f t="array" ref="O106">(M106-IF($B$19:$B$562=$S$22,$T$29,$T$30))/$T$34-$T$35/2</f>
        <v>#VALUE!</v>
      </c>
      <c r="P106" s="221" t="e">
        <f t="shared" si="4"/>
        <v>#VALUE!</v>
      </c>
      <c r="Q106" s="221" t="e">
        <f t="shared" si="5"/>
        <v>#VALUE!</v>
      </c>
      <c r="R106" t="e">
        <f t="shared" si="7"/>
        <v>#VALUE!</v>
      </c>
    </row>
    <row r="107" spans="1:18" x14ac:dyDescent="0.25">
      <c r="A107" s="219">
        <v>89</v>
      </c>
      <c r="B107" s="177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257" t="e">
        <f t="array" ref="M107">$I$11+SUMPRODUCT($A$11:$H$11,C107:L107)</f>
        <v>#VALUE!</v>
      </c>
      <c r="N107" s="92" t="e">
        <f t="shared" si="6"/>
        <v>#VALUE!</v>
      </c>
      <c r="O107" s="220" t="e">
        <f t="array" ref="O107">(M107-IF($B$19:$B$562=$S$22,$T$29,$T$30))/$T$34-$T$35/2</f>
        <v>#VALUE!</v>
      </c>
      <c r="P107" s="221" t="e">
        <f t="shared" si="4"/>
        <v>#VALUE!</v>
      </c>
      <c r="Q107" s="221" t="e">
        <f t="shared" si="5"/>
        <v>#VALUE!</v>
      </c>
      <c r="R107" t="e">
        <f t="shared" si="7"/>
        <v>#VALUE!</v>
      </c>
    </row>
    <row r="108" spans="1:18" x14ac:dyDescent="0.25">
      <c r="A108" s="219">
        <v>90</v>
      </c>
      <c r="B108" s="177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257" t="e">
        <f t="array" ref="M108">$I$11+SUMPRODUCT($A$11:$H$11,C108:L108)</f>
        <v>#VALUE!</v>
      </c>
      <c r="N108" s="92" t="e">
        <f t="shared" si="6"/>
        <v>#VALUE!</v>
      </c>
      <c r="O108" s="220" t="e">
        <f t="array" ref="O108">(M108-IF($B$19:$B$562=$S$22,$T$29,$T$30))/$T$34-$T$35/2</f>
        <v>#VALUE!</v>
      </c>
      <c r="P108" s="221" t="e">
        <f t="shared" si="4"/>
        <v>#VALUE!</v>
      </c>
      <c r="Q108" s="221" t="e">
        <f t="shared" si="5"/>
        <v>#VALUE!</v>
      </c>
      <c r="R108" t="e">
        <f t="shared" si="7"/>
        <v>#VALUE!</v>
      </c>
    </row>
    <row r="109" spans="1:18" x14ac:dyDescent="0.25">
      <c r="A109" s="219">
        <v>91</v>
      </c>
      <c r="B109" s="177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257" t="e">
        <f t="array" ref="M109">$I$11+SUMPRODUCT($A$11:$H$11,C109:L109)</f>
        <v>#VALUE!</v>
      </c>
      <c r="N109" s="92" t="e">
        <f t="shared" si="6"/>
        <v>#VALUE!</v>
      </c>
      <c r="O109" s="220" t="e">
        <f t="array" ref="O109">(M109-IF($B$19:$B$562=$S$22,$T$29,$T$30))/$T$34-$T$35/2</f>
        <v>#VALUE!</v>
      </c>
      <c r="P109" s="221" t="e">
        <f t="shared" si="4"/>
        <v>#VALUE!</v>
      </c>
      <c r="Q109" s="221" t="e">
        <f t="shared" si="5"/>
        <v>#VALUE!</v>
      </c>
      <c r="R109" t="e">
        <f t="shared" si="7"/>
        <v>#VALUE!</v>
      </c>
    </row>
    <row r="110" spans="1:18" x14ac:dyDescent="0.25">
      <c r="A110" s="219">
        <v>92</v>
      </c>
      <c r="B110" s="177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257" t="e">
        <f t="array" ref="M110">$I$11+SUMPRODUCT($A$11:$H$11,C110:L110)</f>
        <v>#VALUE!</v>
      </c>
      <c r="N110" s="92" t="e">
        <f t="shared" si="6"/>
        <v>#VALUE!</v>
      </c>
      <c r="O110" s="220" t="e">
        <f t="array" ref="O110">(M110-IF($B$19:$B$562=$S$22,$T$29,$T$30))/$T$34-$T$35/2</f>
        <v>#VALUE!</v>
      </c>
      <c r="P110" s="221" t="e">
        <f t="shared" si="4"/>
        <v>#VALUE!</v>
      </c>
      <c r="Q110" s="221" t="e">
        <f t="shared" si="5"/>
        <v>#VALUE!</v>
      </c>
      <c r="R110" t="e">
        <f t="shared" si="7"/>
        <v>#VALUE!</v>
      </c>
    </row>
    <row r="111" spans="1:18" x14ac:dyDescent="0.25">
      <c r="A111" s="219">
        <v>93</v>
      </c>
      <c r="B111" s="177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257" t="e">
        <f t="array" ref="M111">$I$11+SUMPRODUCT($A$11:$H$11,C111:L111)</f>
        <v>#VALUE!</v>
      </c>
      <c r="N111" s="92" t="e">
        <f t="shared" si="6"/>
        <v>#VALUE!</v>
      </c>
      <c r="O111" s="220" t="e">
        <f t="array" ref="O111">(M111-IF($B$19:$B$562=$S$22,$T$29,$T$30))/$T$34-$T$35/2</f>
        <v>#VALUE!</v>
      </c>
      <c r="P111" s="221" t="e">
        <f t="shared" si="4"/>
        <v>#VALUE!</v>
      </c>
      <c r="Q111" s="221" t="e">
        <f t="shared" si="5"/>
        <v>#VALUE!</v>
      </c>
      <c r="R111" t="e">
        <f t="shared" si="7"/>
        <v>#VALUE!</v>
      </c>
    </row>
    <row r="112" spans="1:18" x14ac:dyDescent="0.25">
      <c r="A112" s="219">
        <v>94</v>
      </c>
      <c r="B112" s="177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257" t="e">
        <f t="array" ref="M112">$I$11+SUMPRODUCT($A$11:$H$11,C112:L112)</f>
        <v>#VALUE!</v>
      </c>
      <c r="N112" s="92" t="e">
        <f t="shared" si="6"/>
        <v>#VALUE!</v>
      </c>
      <c r="O112" s="220" t="e">
        <f t="array" ref="O112">(M112-IF($B$19:$B$562=$S$22,$T$29,$T$30))/$T$34-$T$35/2</f>
        <v>#VALUE!</v>
      </c>
      <c r="P112" s="221" t="e">
        <f t="shared" si="4"/>
        <v>#VALUE!</v>
      </c>
      <c r="Q112" s="221" t="e">
        <f t="shared" si="5"/>
        <v>#VALUE!</v>
      </c>
      <c r="R112" t="e">
        <f t="shared" si="7"/>
        <v>#VALUE!</v>
      </c>
    </row>
    <row r="113" spans="1:18" x14ac:dyDescent="0.25">
      <c r="A113" s="219">
        <v>95</v>
      </c>
      <c r="B113" s="177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257" t="e">
        <f t="array" ref="M113">$I$11+SUMPRODUCT($A$11:$H$11,C113:L113)</f>
        <v>#VALUE!</v>
      </c>
      <c r="N113" s="92" t="e">
        <f t="shared" si="6"/>
        <v>#VALUE!</v>
      </c>
      <c r="O113" s="220" t="e">
        <f t="array" ref="O113">(M113-IF($B$19:$B$562=$S$22,$T$29,$T$30))/$T$34-$T$35/2</f>
        <v>#VALUE!</v>
      </c>
      <c r="P113" s="221" t="e">
        <f t="shared" si="4"/>
        <v>#VALUE!</v>
      </c>
      <c r="Q113" s="221" t="e">
        <f t="shared" si="5"/>
        <v>#VALUE!</v>
      </c>
      <c r="R113" t="e">
        <f t="shared" si="7"/>
        <v>#VALUE!</v>
      </c>
    </row>
    <row r="114" spans="1:18" x14ac:dyDescent="0.25">
      <c r="A114" s="219">
        <v>96</v>
      </c>
      <c r="B114" s="177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257" t="e">
        <f t="array" ref="M114">$I$11+SUMPRODUCT($A$11:$H$11,C114:L114)</f>
        <v>#VALUE!</v>
      </c>
      <c r="N114" s="92" t="e">
        <f t="shared" si="6"/>
        <v>#VALUE!</v>
      </c>
      <c r="O114" s="220" t="e">
        <f t="array" ref="O114">(M114-IF($B$19:$B$562=$S$22,$T$29,$T$30))/$T$34-$T$35/2</f>
        <v>#VALUE!</v>
      </c>
      <c r="P114" s="221" t="e">
        <f t="shared" si="4"/>
        <v>#VALUE!</v>
      </c>
      <c r="Q114" s="221" t="e">
        <f t="shared" si="5"/>
        <v>#VALUE!</v>
      </c>
      <c r="R114" t="e">
        <f t="shared" si="7"/>
        <v>#VALUE!</v>
      </c>
    </row>
    <row r="115" spans="1:18" x14ac:dyDescent="0.25">
      <c r="A115" s="219">
        <v>97</v>
      </c>
      <c r="B115" s="177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257" t="e">
        <f t="array" ref="M115">$I$11+SUMPRODUCT($A$11:$H$11,C115:L115)</f>
        <v>#VALUE!</v>
      </c>
      <c r="N115" s="92" t="e">
        <f t="shared" si="6"/>
        <v>#VALUE!</v>
      </c>
      <c r="O115" s="220" t="e">
        <f t="array" ref="O115">(M115-IF($B$19:$B$562=$S$22,$T$29,$T$30))/$T$34-$T$35/2</f>
        <v>#VALUE!</v>
      </c>
      <c r="P115" s="221" t="e">
        <f t="shared" si="4"/>
        <v>#VALUE!</v>
      </c>
      <c r="Q115" s="221" t="e">
        <f t="shared" si="5"/>
        <v>#VALUE!</v>
      </c>
      <c r="R115" t="e">
        <f t="shared" si="7"/>
        <v>#VALUE!</v>
      </c>
    </row>
    <row r="116" spans="1:18" x14ac:dyDescent="0.25">
      <c r="A116" s="219">
        <v>98</v>
      </c>
      <c r="B116" s="177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257" t="e">
        <f t="array" ref="M116">$I$11+SUMPRODUCT($A$11:$H$11,C116:L116)</f>
        <v>#VALUE!</v>
      </c>
      <c r="N116" s="92" t="e">
        <f t="shared" si="6"/>
        <v>#VALUE!</v>
      </c>
      <c r="O116" s="220" t="e">
        <f t="array" ref="O116">(M116-IF($B$19:$B$562=$S$22,$T$29,$T$30))/$T$34-$T$35/2</f>
        <v>#VALUE!</v>
      </c>
      <c r="P116" s="221" t="e">
        <f t="shared" si="4"/>
        <v>#VALUE!</v>
      </c>
      <c r="Q116" s="221" t="e">
        <f t="shared" si="5"/>
        <v>#VALUE!</v>
      </c>
      <c r="R116" t="e">
        <f t="shared" si="7"/>
        <v>#VALUE!</v>
      </c>
    </row>
    <row r="117" spans="1:18" x14ac:dyDescent="0.25">
      <c r="A117" s="219">
        <v>99</v>
      </c>
      <c r="B117" s="177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257" t="e">
        <f t="array" ref="M117">$I$11+SUMPRODUCT($A$11:$H$11,C117:L117)</f>
        <v>#VALUE!</v>
      </c>
      <c r="N117" s="92" t="e">
        <f t="shared" si="6"/>
        <v>#VALUE!</v>
      </c>
      <c r="O117" s="220" t="e">
        <f t="array" ref="O117">(M117-IF($B$19:$B$562=$S$22,$T$29,$T$30))/$T$34-$T$35/2</f>
        <v>#VALUE!</v>
      </c>
      <c r="P117" s="221" t="e">
        <f t="shared" si="4"/>
        <v>#VALUE!</v>
      </c>
      <c r="Q117" s="221" t="e">
        <f t="shared" si="5"/>
        <v>#VALUE!</v>
      </c>
      <c r="R117" t="e">
        <f t="shared" si="7"/>
        <v>#VALUE!</v>
      </c>
    </row>
    <row r="118" spans="1:18" x14ac:dyDescent="0.25">
      <c r="A118" s="219">
        <v>100</v>
      </c>
      <c r="B118" s="177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257" t="e">
        <f t="array" ref="M118">$I$11+SUMPRODUCT($A$11:$H$11,C118:L118)</f>
        <v>#VALUE!</v>
      </c>
      <c r="N118" s="92" t="e">
        <f t="shared" si="6"/>
        <v>#VALUE!</v>
      </c>
      <c r="O118" s="220" t="e">
        <f t="array" ref="O118">(M118-IF($B$19:$B$562=$S$22,$T$29,$T$30))/$T$34-$T$35/2</f>
        <v>#VALUE!</v>
      </c>
      <c r="P118" s="221" t="e">
        <f t="shared" si="4"/>
        <v>#VALUE!</v>
      </c>
      <c r="Q118" s="221" t="e">
        <f t="shared" si="5"/>
        <v>#VALUE!</v>
      </c>
      <c r="R118" t="e">
        <f t="shared" si="7"/>
        <v>#VALUE!</v>
      </c>
    </row>
    <row r="119" spans="1:18" x14ac:dyDescent="0.25">
      <c r="A119" s="219">
        <v>101</v>
      </c>
      <c r="B119" s="177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257" t="e">
        <f t="array" ref="M119">$I$11+SUMPRODUCT($A$11:$H$11,C119:L119)</f>
        <v>#VALUE!</v>
      </c>
      <c r="N119" s="92" t="e">
        <f t="shared" si="6"/>
        <v>#VALUE!</v>
      </c>
      <c r="O119" s="220" t="e">
        <f t="array" ref="O119">(M119-IF($B$19:$B$562=$S$22,$T$29,$T$30))/$T$34-$T$35/2</f>
        <v>#VALUE!</v>
      </c>
      <c r="P119" s="221" t="e">
        <f t="shared" si="4"/>
        <v>#VALUE!</v>
      </c>
      <c r="Q119" s="221" t="e">
        <f t="shared" si="5"/>
        <v>#VALUE!</v>
      </c>
      <c r="R119" t="e">
        <f t="shared" si="7"/>
        <v>#VALUE!</v>
      </c>
    </row>
    <row r="120" spans="1:18" x14ac:dyDescent="0.25">
      <c r="A120" s="219">
        <v>102</v>
      </c>
      <c r="B120" s="177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257" t="e">
        <f t="array" ref="M120">$I$11+SUMPRODUCT($A$11:$H$11,C120:L120)</f>
        <v>#VALUE!</v>
      </c>
      <c r="N120" s="92" t="e">
        <f t="shared" si="6"/>
        <v>#VALUE!</v>
      </c>
      <c r="O120" s="220" t="e">
        <f t="array" ref="O120">(M120-IF($B$19:$B$562=$S$22,$T$29,$T$30))/$T$34-$T$35/2</f>
        <v>#VALUE!</v>
      </c>
      <c r="P120" s="221" t="e">
        <f t="shared" si="4"/>
        <v>#VALUE!</v>
      </c>
      <c r="Q120" s="221" t="e">
        <f t="shared" si="5"/>
        <v>#VALUE!</v>
      </c>
      <c r="R120" t="e">
        <f t="shared" si="7"/>
        <v>#VALUE!</v>
      </c>
    </row>
    <row r="121" spans="1:18" x14ac:dyDescent="0.25">
      <c r="A121" s="219">
        <v>103</v>
      </c>
      <c r="B121" s="177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257" t="e">
        <f t="array" ref="M121">$I$11+SUMPRODUCT($A$11:$H$11,C121:L121)</f>
        <v>#VALUE!</v>
      </c>
      <c r="N121" s="92" t="e">
        <f t="shared" si="6"/>
        <v>#VALUE!</v>
      </c>
      <c r="O121" s="220" t="e">
        <f t="array" ref="O121">(M121-IF($B$19:$B$562=$S$22,$T$29,$T$30))/$T$34-$T$35/2</f>
        <v>#VALUE!</v>
      </c>
      <c r="P121" s="221" t="e">
        <f t="shared" si="4"/>
        <v>#VALUE!</v>
      </c>
      <c r="Q121" s="221" t="e">
        <f t="shared" si="5"/>
        <v>#VALUE!</v>
      </c>
      <c r="R121" t="e">
        <f t="shared" si="7"/>
        <v>#VALUE!</v>
      </c>
    </row>
    <row r="122" spans="1:18" x14ac:dyDescent="0.25">
      <c r="A122" s="219">
        <v>104</v>
      </c>
      <c r="B122" s="177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257" t="e">
        <f t="array" ref="M122">$I$11+SUMPRODUCT($A$11:$H$11,C122:L122)</f>
        <v>#VALUE!</v>
      </c>
      <c r="N122" s="92" t="e">
        <f t="shared" si="6"/>
        <v>#VALUE!</v>
      </c>
      <c r="O122" s="220" t="e">
        <f t="array" ref="O122">(M122-IF($B$19:$B$562=$S$22,$T$29,$T$30))/$T$34-$T$35/2</f>
        <v>#VALUE!</v>
      </c>
      <c r="P122" s="221" t="e">
        <f t="shared" si="4"/>
        <v>#VALUE!</v>
      </c>
      <c r="Q122" s="221" t="e">
        <f t="shared" si="5"/>
        <v>#VALUE!</v>
      </c>
      <c r="R122" t="e">
        <f t="shared" si="7"/>
        <v>#VALUE!</v>
      </c>
    </row>
    <row r="123" spans="1:18" x14ac:dyDescent="0.25">
      <c r="A123" s="219">
        <v>105</v>
      </c>
      <c r="B123" s="177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257" t="e">
        <f t="array" ref="M123">$I$11+SUMPRODUCT($A$11:$H$11,C123:L123)</f>
        <v>#VALUE!</v>
      </c>
      <c r="N123" s="92" t="e">
        <f t="shared" si="6"/>
        <v>#VALUE!</v>
      </c>
      <c r="O123" s="220" t="e">
        <f t="array" ref="O123">(M123-IF($B$19:$B$562=$S$22,$T$29,$T$30))/$T$34-$T$35/2</f>
        <v>#VALUE!</v>
      </c>
      <c r="P123" s="221" t="e">
        <f t="shared" si="4"/>
        <v>#VALUE!</v>
      </c>
      <c r="Q123" s="221" t="e">
        <f t="shared" si="5"/>
        <v>#VALUE!</v>
      </c>
      <c r="R123" t="e">
        <f t="shared" si="7"/>
        <v>#VALUE!</v>
      </c>
    </row>
    <row r="124" spans="1:18" x14ac:dyDescent="0.25">
      <c r="A124" s="219">
        <v>106</v>
      </c>
      <c r="B124" s="177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257" t="e">
        <f t="array" ref="M124">$I$11+SUMPRODUCT($A$11:$H$11,C124:L124)</f>
        <v>#VALUE!</v>
      </c>
      <c r="N124" s="92" t="e">
        <f t="shared" si="6"/>
        <v>#VALUE!</v>
      </c>
      <c r="O124" s="220" t="e">
        <f t="array" ref="O124">(M124-IF($B$19:$B$562=$S$22,$T$29,$T$30))/$T$34-$T$35/2</f>
        <v>#VALUE!</v>
      </c>
      <c r="P124" s="221" t="e">
        <f t="shared" si="4"/>
        <v>#VALUE!</v>
      </c>
      <c r="Q124" s="221" t="e">
        <f t="shared" si="5"/>
        <v>#VALUE!</v>
      </c>
      <c r="R124" t="e">
        <f t="shared" si="7"/>
        <v>#VALUE!</v>
      </c>
    </row>
    <row r="125" spans="1:18" x14ac:dyDescent="0.25">
      <c r="A125" s="219">
        <v>107</v>
      </c>
      <c r="B125" s="177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257" t="e">
        <f t="array" ref="M125">$I$11+SUMPRODUCT($A$11:$H$11,C125:L125)</f>
        <v>#VALUE!</v>
      </c>
      <c r="N125" s="92" t="e">
        <f t="shared" si="6"/>
        <v>#VALUE!</v>
      </c>
      <c r="O125" s="220" t="e">
        <f t="array" ref="O125">(M125-IF($B$19:$B$562=$S$22,$T$29,$T$30))/$T$34-$T$35/2</f>
        <v>#VALUE!</v>
      </c>
      <c r="P125" s="221" t="e">
        <f t="shared" si="4"/>
        <v>#VALUE!</v>
      </c>
      <c r="Q125" s="221" t="e">
        <f t="shared" si="5"/>
        <v>#VALUE!</v>
      </c>
      <c r="R125" t="e">
        <f t="shared" si="7"/>
        <v>#VALUE!</v>
      </c>
    </row>
    <row r="126" spans="1:18" x14ac:dyDescent="0.25">
      <c r="A126" s="219">
        <v>108</v>
      </c>
      <c r="B126" s="177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257" t="e">
        <f t="array" ref="M126">$I$11+SUMPRODUCT($A$11:$H$11,C126:L126)</f>
        <v>#VALUE!</v>
      </c>
      <c r="N126" s="92" t="e">
        <f t="shared" si="6"/>
        <v>#VALUE!</v>
      </c>
      <c r="O126" s="220" t="e">
        <f t="array" ref="O126">(M126-IF($B$19:$B$562=$S$22,$T$29,$T$30))/$T$34-$T$35/2</f>
        <v>#VALUE!</v>
      </c>
      <c r="P126" s="221" t="e">
        <f t="shared" si="4"/>
        <v>#VALUE!</v>
      </c>
      <c r="Q126" s="221" t="e">
        <f t="shared" si="5"/>
        <v>#VALUE!</v>
      </c>
      <c r="R126" t="e">
        <f t="shared" si="7"/>
        <v>#VALUE!</v>
      </c>
    </row>
    <row r="127" spans="1:18" x14ac:dyDescent="0.25">
      <c r="A127" s="219">
        <v>109</v>
      </c>
      <c r="B127" s="177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257" t="e">
        <f t="array" ref="M127">$I$11+SUMPRODUCT($A$11:$H$11,C127:L127)</f>
        <v>#VALUE!</v>
      </c>
      <c r="N127" s="92" t="e">
        <f t="shared" si="6"/>
        <v>#VALUE!</v>
      </c>
      <c r="O127" s="220" t="e">
        <f t="array" ref="O127">(M127-IF($B$19:$B$562=$S$22,$T$29,$T$30))/$T$34-$T$35/2</f>
        <v>#VALUE!</v>
      </c>
      <c r="P127" s="221" t="e">
        <f t="shared" si="4"/>
        <v>#VALUE!</v>
      </c>
      <c r="Q127" s="221" t="e">
        <f t="shared" si="5"/>
        <v>#VALUE!</v>
      </c>
      <c r="R127" t="e">
        <f t="shared" si="7"/>
        <v>#VALUE!</v>
      </c>
    </row>
    <row r="128" spans="1:18" x14ac:dyDescent="0.25">
      <c r="A128" s="219">
        <v>110</v>
      </c>
      <c r="B128" s="177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257" t="e">
        <f t="array" ref="M128">$I$11+SUMPRODUCT($A$11:$H$11,C128:L128)</f>
        <v>#VALUE!</v>
      </c>
      <c r="N128" s="92" t="e">
        <f t="shared" si="6"/>
        <v>#VALUE!</v>
      </c>
      <c r="O128" s="220" t="e">
        <f t="array" ref="O128">(M128-IF($B$19:$B$562=$S$22,$T$29,$T$30))/$T$34-$T$35/2</f>
        <v>#VALUE!</v>
      </c>
      <c r="P128" s="221" t="e">
        <f t="shared" si="4"/>
        <v>#VALUE!</v>
      </c>
      <c r="Q128" s="221" t="e">
        <f t="shared" si="5"/>
        <v>#VALUE!</v>
      </c>
      <c r="R128" t="e">
        <f t="shared" si="7"/>
        <v>#VALUE!</v>
      </c>
    </row>
    <row r="129" spans="1:18" x14ac:dyDescent="0.25">
      <c r="A129" s="219">
        <v>111</v>
      </c>
      <c r="B129" s="177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257" t="e">
        <f t="array" ref="M129">$I$11+SUMPRODUCT($A$11:$H$11,C129:L129)</f>
        <v>#VALUE!</v>
      </c>
      <c r="N129" s="92" t="e">
        <f t="shared" si="6"/>
        <v>#VALUE!</v>
      </c>
      <c r="O129" s="220" t="e">
        <f t="array" ref="O129">(M129-IF($B$19:$B$562=$S$22,$T$29,$T$30))/$T$34-$T$35/2</f>
        <v>#VALUE!</v>
      </c>
      <c r="P129" s="221" t="e">
        <f t="shared" si="4"/>
        <v>#VALUE!</v>
      </c>
      <c r="Q129" s="221" t="e">
        <f t="shared" si="5"/>
        <v>#VALUE!</v>
      </c>
      <c r="R129" t="e">
        <f t="shared" si="7"/>
        <v>#VALUE!</v>
      </c>
    </row>
    <row r="130" spans="1:18" x14ac:dyDescent="0.25">
      <c r="A130" s="219">
        <v>112</v>
      </c>
      <c r="B130" s="177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257" t="e">
        <f t="array" ref="M130">$I$11+SUMPRODUCT($A$11:$H$11,C130:L130)</f>
        <v>#VALUE!</v>
      </c>
      <c r="N130" s="92" t="e">
        <f t="shared" si="6"/>
        <v>#VALUE!</v>
      </c>
      <c r="O130" s="220" t="e">
        <f t="array" ref="O130">(M130-IF($B$19:$B$562=$S$22,$T$29,$T$30))/$T$34-$T$35/2</f>
        <v>#VALUE!</v>
      </c>
      <c r="P130" s="221" t="e">
        <f t="shared" si="4"/>
        <v>#VALUE!</v>
      </c>
      <c r="Q130" s="221" t="e">
        <f t="shared" si="5"/>
        <v>#VALUE!</v>
      </c>
      <c r="R130" t="e">
        <f t="shared" si="7"/>
        <v>#VALUE!</v>
      </c>
    </row>
    <row r="131" spans="1:18" x14ac:dyDescent="0.25">
      <c r="A131" s="219">
        <v>113</v>
      </c>
      <c r="B131" s="177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257" t="e">
        <f t="array" ref="M131">$I$11+SUMPRODUCT($A$11:$H$11,C131:L131)</f>
        <v>#VALUE!</v>
      </c>
      <c r="N131" s="92" t="e">
        <f t="shared" si="6"/>
        <v>#VALUE!</v>
      </c>
      <c r="O131" s="220" t="e">
        <f t="array" ref="O131">(M131-IF($B$19:$B$562=$S$22,$T$29,$T$30))/$T$34-$T$35/2</f>
        <v>#VALUE!</v>
      </c>
      <c r="P131" s="221" t="e">
        <f t="shared" si="4"/>
        <v>#VALUE!</v>
      </c>
      <c r="Q131" s="221" t="e">
        <f t="shared" si="5"/>
        <v>#VALUE!</v>
      </c>
      <c r="R131" t="e">
        <f t="shared" si="7"/>
        <v>#VALUE!</v>
      </c>
    </row>
    <row r="132" spans="1:18" x14ac:dyDescent="0.25">
      <c r="A132" s="219">
        <v>114</v>
      </c>
      <c r="B132" s="177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257" t="e">
        <f t="array" ref="M132">$I$11+SUMPRODUCT($A$11:$H$11,C132:L132)</f>
        <v>#VALUE!</v>
      </c>
      <c r="N132" s="92" t="e">
        <f t="shared" si="6"/>
        <v>#VALUE!</v>
      </c>
      <c r="O132" s="220" t="e">
        <f t="array" ref="O132">(M132-IF($B$19:$B$562=$S$22,$T$29,$T$30))/$T$34-$T$35/2</f>
        <v>#VALUE!</v>
      </c>
      <c r="P132" s="221" t="e">
        <f t="shared" si="4"/>
        <v>#VALUE!</v>
      </c>
      <c r="Q132" s="221" t="e">
        <f t="shared" si="5"/>
        <v>#VALUE!</v>
      </c>
      <c r="R132" t="e">
        <f t="shared" si="7"/>
        <v>#VALUE!</v>
      </c>
    </row>
    <row r="133" spans="1:18" x14ac:dyDescent="0.25">
      <c r="A133" s="219">
        <v>115</v>
      </c>
      <c r="B133" s="177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257" t="e">
        <f t="array" ref="M133">$I$11+SUMPRODUCT($A$11:$H$11,C133:L133)</f>
        <v>#VALUE!</v>
      </c>
      <c r="N133" s="92" t="e">
        <f t="shared" si="6"/>
        <v>#VALUE!</v>
      </c>
      <c r="O133" s="220" t="e">
        <f t="array" ref="O133">(M133-IF($B$19:$B$562=$S$22,$T$29,$T$30))/$T$34-$T$35/2</f>
        <v>#VALUE!</v>
      </c>
      <c r="P133" s="221" t="e">
        <f t="shared" si="4"/>
        <v>#VALUE!</v>
      </c>
      <c r="Q133" s="221" t="e">
        <f t="shared" si="5"/>
        <v>#VALUE!</v>
      </c>
      <c r="R133" t="e">
        <f t="shared" si="7"/>
        <v>#VALUE!</v>
      </c>
    </row>
    <row r="134" spans="1:18" x14ac:dyDescent="0.25">
      <c r="A134" s="219">
        <v>116</v>
      </c>
      <c r="B134" s="177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257" t="e">
        <f t="array" ref="M134">$I$11+SUMPRODUCT($A$11:$H$11,C134:L134)</f>
        <v>#VALUE!</v>
      </c>
      <c r="N134" s="92" t="e">
        <f t="shared" si="6"/>
        <v>#VALUE!</v>
      </c>
      <c r="O134" s="220" t="e">
        <f t="array" ref="O134">(M134-IF($B$19:$B$562=$S$22,$T$29,$T$30))/$T$34-$T$35/2</f>
        <v>#VALUE!</v>
      </c>
      <c r="P134" s="221" t="e">
        <f t="shared" si="4"/>
        <v>#VALUE!</v>
      </c>
      <c r="Q134" s="221" t="e">
        <f t="shared" si="5"/>
        <v>#VALUE!</v>
      </c>
      <c r="R134" t="e">
        <f t="shared" si="7"/>
        <v>#VALUE!</v>
      </c>
    </row>
    <row r="135" spans="1:18" x14ac:dyDescent="0.25">
      <c r="A135" s="219">
        <v>117</v>
      </c>
      <c r="B135" s="177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257" t="e">
        <f t="array" ref="M135">$I$11+SUMPRODUCT($A$11:$H$11,C135:L135)</f>
        <v>#VALUE!</v>
      </c>
      <c r="N135" s="92" t="e">
        <f t="shared" si="6"/>
        <v>#VALUE!</v>
      </c>
      <c r="O135" s="220" t="e">
        <f t="array" ref="O135">(M135-IF($B$19:$B$562=$S$22,$T$29,$T$30))/$T$34-$T$35/2</f>
        <v>#VALUE!</v>
      </c>
      <c r="P135" s="221" t="e">
        <f t="shared" si="4"/>
        <v>#VALUE!</v>
      </c>
      <c r="Q135" s="221" t="e">
        <f t="shared" si="5"/>
        <v>#VALUE!</v>
      </c>
      <c r="R135" t="e">
        <f t="shared" si="7"/>
        <v>#VALUE!</v>
      </c>
    </row>
    <row r="136" spans="1:18" x14ac:dyDescent="0.25">
      <c r="A136" s="219">
        <v>118</v>
      </c>
      <c r="B136" s="177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257" t="e">
        <f t="array" ref="M136">$I$11+SUMPRODUCT($A$11:$H$11,C136:L136)</f>
        <v>#VALUE!</v>
      </c>
      <c r="N136" s="92" t="e">
        <f t="shared" si="6"/>
        <v>#VALUE!</v>
      </c>
      <c r="O136" s="220" t="e">
        <f t="array" ref="O136">(M136-IF($B$19:$B$562=$S$22,$T$29,$T$30))/$T$34-$T$35/2</f>
        <v>#VALUE!</v>
      </c>
      <c r="P136" s="221" t="e">
        <f t="shared" si="4"/>
        <v>#VALUE!</v>
      </c>
      <c r="Q136" s="221" t="e">
        <f t="shared" si="5"/>
        <v>#VALUE!</v>
      </c>
      <c r="R136" t="e">
        <f t="shared" si="7"/>
        <v>#VALUE!</v>
      </c>
    </row>
    <row r="137" spans="1:18" x14ac:dyDescent="0.25">
      <c r="A137" s="219">
        <v>119</v>
      </c>
      <c r="B137" s="177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257" t="e">
        <f t="array" ref="M137">$I$11+SUMPRODUCT($A$11:$H$11,C137:L137)</f>
        <v>#VALUE!</v>
      </c>
      <c r="N137" s="92" t="e">
        <f t="shared" si="6"/>
        <v>#VALUE!</v>
      </c>
      <c r="O137" s="220" t="e">
        <f t="array" ref="O137">(M137-IF($B$19:$B$562=$S$22,$T$29,$T$30))/$T$34-$T$35/2</f>
        <v>#VALUE!</v>
      </c>
      <c r="P137" s="221" t="e">
        <f t="shared" si="4"/>
        <v>#VALUE!</v>
      </c>
      <c r="Q137" s="221" t="e">
        <f t="shared" si="5"/>
        <v>#VALUE!</v>
      </c>
      <c r="R137" t="e">
        <f t="shared" si="7"/>
        <v>#VALUE!</v>
      </c>
    </row>
    <row r="138" spans="1:18" x14ac:dyDescent="0.25">
      <c r="A138" s="219">
        <v>120</v>
      </c>
      <c r="B138" s="177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257" t="e">
        <f t="array" ref="M138">$I$11+SUMPRODUCT($A$11:$H$11,C138:L138)</f>
        <v>#VALUE!</v>
      </c>
      <c r="N138" s="92" t="e">
        <f t="shared" si="6"/>
        <v>#VALUE!</v>
      </c>
      <c r="O138" s="220" t="e">
        <f t="array" ref="O138">(M138-IF($B$19:$B$562=$S$22,$T$29,$T$30))/$T$34-$T$35/2</f>
        <v>#VALUE!</v>
      </c>
      <c r="P138" s="221" t="e">
        <f t="shared" si="4"/>
        <v>#VALUE!</v>
      </c>
      <c r="Q138" s="221" t="e">
        <f t="shared" si="5"/>
        <v>#VALUE!</v>
      </c>
      <c r="R138" t="e">
        <f t="shared" si="7"/>
        <v>#VALUE!</v>
      </c>
    </row>
    <row r="139" spans="1:18" x14ac:dyDescent="0.25">
      <c r="A139" s="219">
        <v>121</v>
      </c>
      <c r="B139" s="177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257" t="e">
        <f t="array" ref="M139">$I$11+SUMPRODUCT($A$11:$H$11,C139:L139)</f>
        <v>#VALUE!</v>
      </c>
      <c r="N139" s="92" t="e">
        <f t="shared" si="6"/>
        <v>#VALUE!</v>
      </c>
      <c r="O139" s="220" t="e">
        <f t="array" ref="O139">(M139-IF($B$19:$B$562=$S$22,$T$29,$T$30))/$T$34-$T$35/2</f>
        <v>#VALUE!</v>
      </c>
      <c r="P139" s="221" t="e">
        <f t="shared" si="4"/>
        <v>#VALUE!</v>
      </c>
      <c r="Q139" s="221" t="e">
        <f t="shared" si="5"/>
        <v>#VALUE!</v>
      </c>
      <c r="R139" t="e">
        <f t="shared" si="7"/>
        <v>#VALUE!</v>
      </c>
    </row>
    <row r="140" spans="1:18" x14ac:dyDescent="0.25">
      <c r="A140" s="219">
        <v>122</v>
      </c>
      <c r="B140" s="177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257" t="e">
        <f t="array" ref="M140">$I$11+SUMPRODUCT($A$11:$H$11,C140:L140)</f>
        <v>#VALUE!</v>
      </c>
      <c r="N140" s="92" t="e">
        <f t="shared" si="6"/>
        <v>#VALUE!</v>
      </c>
      <c r="O140" s="220" t="e">
        <f t="array" ref="O140">(M140-IF($B$19:$B$562=$S$22,$T$29,$T$30))/$T$34-$T$35/2</f>
        <v>#VALUE!</v>
      </c>
      <c r="P140" s="221" t="e">
        <f t="shared" si="4"/>
        <v>#VALUE!</v>
      </c>
      <c r="Q140" s="221" t="e">
        <f t="shared" si="5"/>
        <v>#VALUE!</v>
      </c>
      <c r="R140" t="e">
        <f t="shared" si="7"/>
        <v>#VALUE!</v>
      </c>
    </row>
    <row r="141" spans="1:18" x14ac:dyDescent="0.25">
      <c r="A141" s="219">
        <v>123</v>
      </c>
      <c r="B141" s="177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257" t="e">
        <f t="array" ref="M141">$I$11+SUMPRODUCT($A$11:$H$11,C141:L141)</f>
        <v>#VALUE!</v>
      </c>
      <c r="N141" s="92" t="e">
        <f t="shared" si="6"/>
        <v>#VALUE!</v>
      </c>
      <c r="O141" s="220" t="e">
        <f t="array" ref="O141">(M141-IF($B$19:$B$562=$S$22,$T$29,$T$30))/$T$34-$T$35/2</f>
        <v>#VALUE!</v>
      </c>
      <c r="P141" s="221" t="e">
        <f t="shared" si="4"/>
        <v>#VALUE!</v>
      </c>
      <c r="Q141" s="221" t="e">
        <f t="shared" si="5"/>
        <v>#VALUE!</v>
      </c>
      <c r="R141" t="e">
        <f t="shared" si="7"/>
        <v>#VALUE!</v>
      </c>
    </row>
    <row r="142" spans="1:18" x14ac:dyDescent="0.25">
      <c r="A142" s="219">
        <v>124</v>
      </c>
      <c r="B142" s="177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257" t="e">
        <f t="array" ref="M142">$I$11+SUMPRODUCT($A$11:$H$11,C142:L142)</f>
        <v>#VALUE!</v>
      </c>
      <c r="N142" s="92" t="e">
        <f t="shared" si="6"/>
        <v>#VALUE!</v>
      </c>
      <c r="O142" s="220" t="e">
        <f t="array" ref="O142">(M142-IF($B$19:$B$562=$S$22,$T$29,$T$30))/$T$34-$T$35/2</f>
        <v>#VALUE!</v>
      </c>
      <c r="P142" s="221" t="e">
        <f t="shared" si="4"/>
        <v>#VALUE!</v>
      </c>
      <c r="Q142" s="221" t="e">
        <f t="shared" si="5"/>
        <v>#VALUE!</v>
      </c>
      <c r="R142" t="e">
        <f t="shared" si="7"/>
        <v>#VALUE!</v>
      </c>
    </row>
    <row r="143" spans="1:18" x14ac:dyDescent="0.25">
      <c r="A143" s="219">
        <v>125</v>
      </c>
      <c r="B143" s="177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257" t="e">
        <f t="array" ref="M143">$I$11+SUMPRODUCT($A$11:$H$11,C143:L143)</f>
        <v>#VALUE!</v>
      </c>
      <c r="N143" s="92" t="e">
        <f t="shared" si="6"/>
        <v>#VALUE!</v>
      </c>
      <c r="O143" s="220" t="e">
        <f t="array" ref="O143">(M143-IF($B$19:$B$562=$S$22,$T$29,$T$30))/$T$34-$T$35/2</f>
        <v>#VALUE!</v>
      </c>
      <c r="P143" s="221" t="e">
        <f t="shared" si="4"/>
        <v>#VALUE!</v>
      </c>
      <c r="Q143" s="221" t="e">
        <f t="shared" si="5"/>
        <v>#VALUE!</v>
      </c>
      <c r="R143" t="e">
        <f t="shared" si="7"/>
        <v>#VALUE!</v>
      </c>
    </row>
    <row r="144" spans="1:18" x14ac:dyDescent="0.25">
      <c r="A144" s="219">
        <v>126</v>
      </c>
      <c r="B144" s="177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257" t="e">
        <f t="array" ref="M144">$I$11+SUMPRODUCT($A$11:$H$11,C144:L144)</f>
        <v>#VALUE!</v>
      </c>
      <c r="N144" s="92" t="e">
        <f t="shared" si="6"/>
        <v>#VALUE!</v>
      </c>
      <c r="O144" s="220" t="e">
        <f t="array" ref="O144">(M144-IF($B$19:$B$562=$S$22,$T$29,$T$30))/$T$34-$T$35/2</f>
        <v>#VALUE!</v>
      </c>
      <c r="P144" s="221" t="e">
        <f t="shared" si="4"/>
        <v>#VALUE!</v>
      </c>
      <c r="Q144" s="221" t="e">
        <f t="shared" si="5"/>
        <v>#VALUE!</v>
      </c>
      <c r="R144" t="e">
        <f t="shared" si="7"/>
        <v>#VALUE!</v>
      </c>
    </row>
    <row r="145" spans="1:18" x14ac:dyDescent="0.25">
      <c r="A145" s="219">
        <v>127</v>
      </c>
      <c r="B145" s="177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257" t="e">
        <f t="array" ref="M145">$I$11+SUMPRODUCT($A$11:$H$11,C145:L145)</f>
        <v>#VALUE!</v>
      </c>
      <c r="N145" s="92" t="e">
        <f t="shared" si="6"/>
        <v>#VALUE!</v>
      </c>
      <c r="O145" s="220" t="e">
        <f t="array" ref="O145">(M145-IF($B$19:$B$562=$S$22,$T$29,$T$30))/$T$34-$T$35/2</f>
        <v>#VALUE!</v>
      </c>
      <c r="P145" s="221" t="e">
        <f t="shared" si="4"/>
        <v>#VALUE!</v>
      </c>
      <c r="Q145" s="221" t="e">
        <f t="shared" si="5"/>
        <v>#VALUE!</v>
      </c>
      <c r="R145" t="e">
        <f t="shared" si="7"/>
        <v>#VALUE!</v>
      </c>
    </row>
    <row r="146" spans="1:18" x14ac:dyDescent="0.25">
      <c r="A146" s="219">
        <v>128</v>
      </c>
      <c r="B146" s="177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257" t="e">
        <f t="array" ref="M146">$I$11+SUMPRODUCT($A$11:$H$11,C146:L146)</f>
        <v>#VALUE!</v>
      </c>
      <c r="N146" s="92" t="e">
        <f t="shared" si="6"/>
        <v>#VALUE!</v>
      </c>
      <c r="O146" s="220" t="e">
        <f t="array" ref="O146">(M146-IF($B$19:$B$562=$S$22,$T$29,$T$30))/$T$34-$T$35/2</f>
        <v>#VALUE!</v>
      </c>
      <c r="P146" s="221" t="e">
        <f t="shared" si="4"/>
        <v>#VALUE!</v>
      </c>
      <c r="Q146" s="221" t="e">
        <f t="shared" si="5"/>
        <v>#VALUE!</v>
      </c>
      <c r="R146" t="e">
        <f t="shared" si="7"/>
        <v>#VALUE!</v>
      </c>
    </row>
    <row r="147" spans="1:18" x14ac:dyDescent="0.25">
      <c r="A147" s="219">
        <v>129</v>
      </c>
      <c r="B147" s="177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257" t="e">
        <f t="array" ref="M147">$I$11+SUMPRODUCT($A$11:$H$11,C147:L147)</f>
        <v>#VALUE!</v>
      </c>
      <c r="N147" s="92" t="e">
        <f t="shared" si="6"/>
        <v>#VALUE!</v>
      </c>
      <c r="O147" s="220" t="e">
        <f t="array" ref="O147">(M147-IF($B$19:$B$562=$S$22,$T$29,$T$30))/$T$34-$T$35/2</f>
        <v>#VALUE!</v>
      </c>
      <c r="P147" s="221" t="e">
        <f t="shared" ref="P147:P210" si="8">IF($O147&gt;$T$37,0,1)</f>
        <v>#VALUE!</v>
      </c>
      <c r="Q147" s="221" t="e">
        <f t="shared" ref="Q147:Q210" si="9">IF($O147&gt;$T$37,1,0)</f>
        <v>#VALUE!</v>
      </c>
      <c r="R147" t="e">
        <f t="shared" si="7"/>
        <v>#VALUE!</v>
      </c>
    </row>
    <row r="148" spans="1:18" x14ac:dyDescent="0.25">
      <c r="A148" s="219">
        <v>130</v>
      </c>
      <c r="B148" s="177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257" t="e">
        <f t="array" ref="M148">$I$11+SUMPRODUCT($A$11:$H$11,C148:L148)</f>
        <v>#VALUE!</v>
      </c>
      <c r="N148" s="92" t="e">
        <f t="shared" ref="N148:N211" si="10">$I$12+SUMPRODUCT(C148:L148,$A$12:$H$12)</f>
        <v>#VALUE!</v>
      </c>
      <c r="O148" s="220" t="e">
        <f t="array" ref="O148">(M148-IF($B$19:$B$562=$S$22,$T$29,$T$30))/$T$34-$T$35/2</f>
        <v>#VALUE!</v>
      </c>
      <c r="P148" s="221" t="e">
        <f t="shared" si="8"/>
        <v>#VALUE!</v>
      </c>
      <c r="Q148" s="221" t="e">
        <f t="shared" si="9"/>
        <v>#VALUE!</v>
      </c>
      <c r="R148" t="e">
        <f t="shared" ref="R148:R211" si="11">O148+$T$35/2</f>
        <v>#VALUE!</v>
      </c>
    </row>
    <row r="149" spans="1:18" x14ac:dyDescent="0.25">
      <c r="A149" s="219">
        <v>131</v>
      </c>
      <c r="B149" s="177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257" t="e">
        <f t="array" ref="M149">$I$11+SUMPRODUCT($A$11:$H$11,C149:L149)</f>
        <v>#VALUE!</v>
      </c>
      <c r="N149" s="92" t="e">
        <f t="shared" si="10"/>
        <v>#VALUE!</v>
      </c>
      <c r="O149" s="220" t="e">
        <f t="array" ref="O149">(M149-IF($B$19:$B$562=$S$22,$T$29,$T$30))/$T$34-$T$35/2</f>
        <v>#VALUE!</v>
      </c>
      <c r="P149" s="221" t="e">
        <f t="shared" si="8"/>
        <v>#VALUE!</v>
      </c>
      <c r="Q149" s="221" t="e">
        <f t="shared" si="9"/>
        <v>#VALUE!</v>
      </c>
      <c r="R149" t="e">
        <f t="shared" si="11"/>
        <v>#VALUE!</v>
      </c>
    </row>
    <row r="150" spans="1:18" x14ac:dyDescent="0.25">
      <c r="A150" s="219">
        <v>132</v>
      </c>
      <c r="B150" s="177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257" t="e">
        <f t="array" ref="M150">$I$11+SUMPRODUCT($A$11:$H$11,C150:L150)</f>
        <v>#VALUE!</v>
      </c>
      <c r="N150" s="92" t="e">
        <f t="shared" si="10"/>
        <v>#VALUE!</v>
      </c>
      <c r="O150" s="220" t="e">
        <f t="array" ref="O150">(M150-IF($B$19:$B$562=$S$22,$T$29,$T$30))/$T$34-$T$35/2</f>
        <v>#VALUE!</v>
      </c>
      <c r="P150" s="221" t="e">
        <f t="shared" si="8"/>
        <v>#VALUE!</v>
      </c>
      <c r="Q150" s="221" t="e">
        <f t="shared" si="9"/>
        <v>#VALUE!</v>
      </c>
      <c r="R150" t="e">
        <f t="shared" si="11"/>
        <v>#VALUE!</v>
      </c>
    </row>
    <row r="151" spans="1:18" x14ac:dyDescent="0.25">
      <c r="A151" s="219">
        <v>133</v>
      </c>
      <c r="B151" s="177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257" t="e">
        <f t="array" ref="M151">$I$11+SUMPRODUCT($A$11:$H$11,C151:L151)</f>
        <v>#VALUE!</v>
      </c>
      <c r="N151" s="92" t="e">
        <f t="shared" si="10"/>
        <v>#VALUE!</v>
      </c>
      <c r="O151" s="220" t="e">
        <f t="array" ref="O151">(M151-IF($B$19:$B$562=$S$22,$T$29,$T$30))/$T$34-$T$35/2</f>
        <v>#VALUE!</v>
      </c>
      <c r="P151" s="221" t="e">
        <f t="shared" si="8"/>
        <v>#VALUE!</v>
      </c>
      <c r="Q151" s="221" t="e">
        <f t="shared" si="9"/>
        <v>#VALUE!</v>
      </c>
      <c r="R151" t="e">
        <f t="shared" si="11"/>
        <v>#VALUE!</v>
      </c>
    </row>
    <row r="152" spans="1:18" x14ac:dyDescent="0.25">
      <c r="A152" s="219">
        <v>134</v>
      </c>
      <c r="B152" s="177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257" t="e">
        <f t="array" ref="M152">$I$11+SUMPRODUCT($A$11:$H$11,C152:L152)</f>
        <v>#VALUE!</v>
      </c>
      <c r="N152" s="92" t="e">
        <f t="shared" si="10"/>
        <v>#VALUE!</v>
      </c>
      <c r="O152" s="220" t="e">
        <f t="array" ref="O152">(M152-IF($B$19:$B$562=$S$22,$T$29,$T$30))/$T$34-$T$35/2</f>
        <v>#VALUE!</v>
      </c>
      <c r="P152" s="221" t="e">
        <f t="shared" si="8"/>
        <v>#VALUE!</v>
      </c>
      <c r="Q152" s="221" t="e">
        <f t="shared" si="9"/>
        <v>#VALUE!</v>
      </c>
      <c r="R152" t="e">
        <f t="shared" si="11"/>
        <v>#VALUE!</v>
      </c>
    </row>
    <row r="153" spans="1:18" x14ac:dyDescent="0.25">
      <c r="A153" s="219">
        <v>135</v>
      </c>
      <c r="B153" s="177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257" t="e">
        <f t="array" ref="M153">$I$11+SUMPRODUCT($A$11:$H$11,C153:L153)</f>
        <v>#VALUE!</v>
      </c>
      <c r="N153" s="92" t="e">
        <f t="shared" si="10"/>
        <v>#VALUE!</v>
      </c>
      <c r="O153" s="220" t="e">
        <f t="array" ref="O153">(M153-IF($B$19:$B$562=$S$22,$T$29,$T$30))/$T$34-$T$35/2</f>
        <v>#VALUE!</v>
      </c>
      <c r="P153" s="221" t="e">
        <f t="shared" si="8"/>
        <v>#VALUE!</v>
      </c>
      <c r="Q153" s="221" t="e">
        <f t="shared" si="9"/>
        <v>#VALUE!</v>
      </c>
      <c r="R153" t="e">
        <f t="shared" si="11"/>
        <v>#VALUE!</v>
      </c>
    </row>
    <row r="154" spans="1:18" x14ac:dyDescent="0.25">
      <c r="A154" s="219">
        <v>136</v>
      </c>
      <c r="B154" s="177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257" t="e">
        <f t="array" ref="M154">$I$11+SUMPRODUCT($A$11:$H$11,C154:L154)</f>
        <v>#VALUE!</v>
      </c>
      <c r="N154" s="92" t="e">
        <f t="shared" si="10"/>
        <v>#VALUE!</v>
      </c>
      <c r="O154" s="220" t="e">
        <f t="array" ref="O154">(M154-IF($B$19:$B$562=$S$22,$T$29,$T$30))/$T$34-$T$35/2</f>
        <v>#VALUE!</v>
      </c>
      <c r="P154" s="221" t="e">
        <f t="shared" si="8"/>
        <v>#VALUE!</v>
      </c>
      <c r="Q154" s="221" t="e">
        <f t="shared" si="9"/>
        <v>#VALUE!</v>
      </c>
      <c r="R154" t="e">
        <f t="shared" si="11"/>
        <v>#VALUE!</v>
      </c>
    </row>
    <row r="155" spans="1:18" x14ac:dyDescent="0.25">
      <c r="A155" s="219">
        <v>137</v>
      </c>
      <c r="B155" s="177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257" t="e">
        <f t="array" ref="M155">$I$11+SUMPRODUCT($A$11:$H$11,C155:L155)</f>
        <v>#VALUE!</v>
      </c>
      <c r="N155" s="92" t="e">
        <f t="shared" si="10"/>
        <v>#VALUE!</v>
      </c>
      <c r="O155" s="220" t="e">
        <f t="array" ref="O155">(M155-IF($B$19:$B$562=$S$22,$T$29,$T$30))/$T$34-$T$35/2</f>
        <v>#VALUE!</v>
      </c>
      <c r="P155" s="221" t="e">
        <f t="shared" si="8"/>
        <v>#VALUE!</v>
      </c>
      <c r="Q155" s="221" t="e">
        <f t="shared" si="9"/>
        <v>#VALUE!</v>
      </c>
      <c r="R155" t="e">
        <f t="shared" si="11"/>
        <v>#VALUE!</v>
      </c>
    </row>
    <row r="156" spans="1:18" x14ac:dyDescent="0.25">
      <c r="A156" s="219">
        <v>138</v>
      </c>
      <c r="B156" s="177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257" t="e">
        <f t="array" ref="M156">$I$11+SUMPRODUCT($A$11:$H$11,C156:L156)</f>
        <v>#VALUE!</v>
      </c>
      <c r="N156" s="92" t="e">
        <f t="shared" si="10"/>
        <v>#VALUE!</v>
      </c>
      <c r="O156" s="220" t="e">
        <f t="array" ref="O156">(M156-IF($B$19:$B$562=$S$22,$T$29,$T$30))/$T$34-$T$35/2</f>
        <v>#VALUE!</v>
      </c>
      <c r="P156" s="221" t="e">
        <f t="shared" si="8"/>
        <v>#VALUE!</v>
      </c>
      <c r="Q156" s="221" t="e">
        <f t="shared" si="9"/>
        <v>#VALUE!</v>
      </c>
      <c r="R156" t="e">
        <f t="shared" si="11"/>
        <v>#VALUE!</v>
      </c>
    </row>
    <row r="157" spans="1:18" x14ac:dyDescent="0.25">
      <c r="A157" s="219">
        <v>139</v>
      </c>
      <c r="B157" s="177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257" t="e">
        <f t="array" ref="M157">$I$11+SUMPRODUCT($A$11:$H$11,C157:L157)</f>
        <v>#VALUE!</v>
      </c>
      <c r="N157" s="92" t="e">
        <f t="shared" si="10"/>
        <v>#VALUE!</v>
      </c>
      <c r="O157" s="220" t="e">
        <f t="array" ref="O157">(M157-IF($B$19:$B$562=$S$22,$T$29,$T$30))/$T$34-$T$35/2</f>
        <v>#VALUE!</v>
      </c>
      <c r="P157" s="221" t="e">
        <f t="shared" si="8"/>
        <v>#VALUE!</v>
      </c>
      <c r="Q157" s="221" t="e">
        <f t="shared" si="9"/>
        <v>#VALUE!</v>
      </c>
      <c r="R157" t="e">
        <f t="shared" si="11"/>
        <v>#VALUE!</v>
      </c>
    </row>
    <row r="158" spans="1:18" x14ac:dyDescent="0.25">
      <c r="A158" s="219">
        <v>140</v>
      </c>
      <c r="B158" s="177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257" t="e">
        <f t="array" ref="M158">$I$11+SUMPRODUCT($A$11:$H$11,C158:L158)</f>
        <v>#VALUE!</v>
      </c>
      <c r="N158" s="92" t="e">
        <f t="shared" si="10"/>
        <v>#VALUE!</v>
      </c>
      <c r="O158" s="220" t="e">
        <f t="array" ref="O158">(M158-IF($B$19:$B$562=$S$22,$T$29,$T$30))/$T$34-$T$35/2</f>
        <v>#VALUE!</v>
      </c>
      <c r="P158" s="221" t="e">
        <f t="shared" si="8"/>
        <v>#VALUE!</v>
      </c>
      <c r="Q158" s="221" t="e">
        <f t="shared" si="9"/>
        <v>#VALUE!</v>
      </c>
      <c r="R158" t="e">
        <f t="shared" si="11"/>
        <v>#VALUE!</v>
      </c>
    </row>
    <row r="159" spans="1:18" x14ac:dyDescent="0.25">
      <c r="A159" s="219">
        <v>141</v>
      </c>
      <c r="B159" s="177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257" t="e">
        <f t="array" ref="M159">$I$11+SUMPRODUCT($A$11:$H$11,C159:L159)</f>
        <v>#VALUE!</v>
      </c>
      <c r="N159" s="92" t="e">
        <f t="shared" si="10"/>
        <v>#VALUE!</v>
      </c>
      <c r="O159" s="220" t="e">
        <f t="array" ref="O159">(M159-IF($B$19:$B$562=$S$22,$T$29,$T$30))/$T$34-$T$35/2</f>
        <v>#VALUE!</v>
      </c>
      <c r="P159" s="221" t="e">
        <f t="shared" si="8"/>
        <v>#VALUE!</v>
      </c>
      <c r="Q159" s="221" t="e">
        <f t="shared" si="9"/>
        <v>#VALUE!</v>
      </c>
      <c r="R159" t="e">
        <f t="shared" si="11"/>
        <v>#VALUE!</v>
      </c>
    </row>
    <row r="160" spans="1:18" x14ac:dyDescent="0.25">
      <c r="A160" s="219">
        <v>142</v>
      </c>
      <c r="B160" s="177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257" t="e">
        <f t="array" ref="M160">$I$11+SUMPRODUCT($A$11:$H$11,C160:L160)</f>
        <v>#VALUE!</v>
      </c>
      <c r="N160" s="92" t="e">
        <f t="shared" si="10"/>
        <v>#VALUE!</v>
      </c>
      <c r="O160" s="220" t="e">
        <f t="array" ref="O160">(M160-IF($B$19:$B$562=$S$22,$T$29,$T$30))/$T$34-$T$35/2</f>
        <v>#VALUE!</v>
      </c>
      <c r="P160" s="221" t="e">
        <f t="shared" si="8"/>
        <v>#VALUE!</v>
      </c>
      <c r="Q160" s="221" t="e">
        <f t="shared" si="9"/>
        <v>#VALUE!</v>
      </c>
      <c r="R160" t="e">
        <f t="shared" si="11"/>
        <v>#VALUE!</v>
      </c>
    </row>
    <row r="161" spans="1:18" x14ac:dyDescent="0.25">
      <c r="A161" s="219">
        <v>143</v>
      </c>
      <c r="B161" s="177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257" t="e">
        <f t="array" ref="M161">$I$11+SUMPRODUCT($A$11:$H$11,C161:L161)</f>
        <v>#VALUE!</v>
      </c>
      <c r="N161" s="92" t="e">
        <f t="shared" si="10"/>
        <v>#VALUE!</v>
      </c>
      <c r="O161" s="220" t="e">
        <f t="array" ref="O161">(M161-IF($B$19:$B$562=$S$22,$T$29,$T$30))/$T$34-$T$35/2</f>
        <v>#VALUE!</v>
      </c>
      <c r="P161" s="221" t="e">
        <f t="shared" si="8"/>
        <v>#VALUE!</v>
      </c>
      <c r="Q161" s="221" t="e">
        <f t="shared" si="9"/>
        <v>#VALUE!</v>
      </c>
      <c r="R161" t="e">
        <f t="shared" si="11"/>
        <v>#VALUE!</v>
      </c>
    </row>
    <row r="162" spans="1:18" x14ac:dyDescent="0.25">
      <c r="A162" s="219">
        <v>144</v>
      </c>
      <c r="B162" s="177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257" t="e">
        <f t="array" ref="M162">$I$11+SUMPRODUCT($A$11:$H$11,C162:L162)</f>
        <v>#VALUE!</v>
      </c>
      <c r="N162" s="92" t="e">
        <f t="shared" si="10"/>
        <v>#VALUE!</v>
      </c>
      <c r="O162" s="220" t="e">
        <f t="array" ref="O162">(M162-IF($B$19:$B$562=$S$22,$T$29,$T$30))/$T$34-$T$35/2</f>
        <v>#VALUE!</v>
      </c>
      <c r="P162" s="221" t="e">
        <f t="shared" si="8"/>
        <v>#VALUE!</v>
      </c>
      <c r="Q162" s="221" t="e">
        <f t="shared" si="9"/>
        <v>#VALUE!</v>
      </c>
      <c r="R162" t="e">
        <f t="shared" si="11"/>
        <v>#VALUE!</v>
      </c>
    </row>
    <row r="163" spans="1:18" x14ac:dyDescent="0.25">
      <c r="A163" s="219">
        <v>145</v>
      </c>
      <c r="B163" s="177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257" t="e">
        <f t="array" ref="M163">$I$11+SUMPRODUCT($A$11:$H$11,C163:L163)</f>
        <v>#VALUE!</v>
      </c>
      <c r="N163" s="92" t="e">
        <f t="shared" si="10"/>
        <v>#VALUE!</v>
      </c>
      <c r="O163" s="220" t="e">
        <f t="array" ref="O163">(M163-IF($B$19:$B$562=$S$22,$T$29,$T$30))/$T$34-$T$35/2</f>
        <v>#VALUE!</v>
      </c>
      <c r="P163" s="221" t="e">
        <f t="shared" si="8"/>
        <v>#VALUE!</v>
      </c>
      <c r="Q163" s="221" t="e">
        <f t="shared" si="9"/>
        <v>#VALUE!</v>
      </c>
      <c r="R163" t="e">
        <f t="shared" si="11"/>
        <v>#VALUE!</v>
      </c>
    </row>
    <row r="164" spans="1:18" x14ac:dyDescent="0.25">
      <c r="A164" s="219">
        <v>146</v>
      </c>
      <c r="B164" s="177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257" t="e">
        <f t="array" ref="M164">$I$11+SUMPRODUCT($A$11:$H$11,C164:L164)</f>
        <v>#VALUE!</v>
      </c>
      <c r="N164" s="92" t="e">
        <f t="shared" si="10"/>
        <v>#VALUE!</v>
      </c>
      <c r="O164" s="220" t="e">
        <f t="array" ref="O164">(M164-IF($B$19:$B$562=$S$22,$T$29,$T$30))/$T$34-$T$35/2</f>
        <v>#VALUE!</v>
      </c>
      <c r="P164" s="221" t="e">
        <f t="shared" si="8"/>
        <v>#VALUE!</v>
      </c>
      <c r="Q164" s="221" t="e">
        <f t="shared" si="9"/>
        <v>#VALUE!</v>
      </c>
      <c r="R164" t="e">
        <f t="shared" si="11"/>
        <v>#VALUE!</v>
      </c>
    </row>
    <row r="165" spans="1:18" x14ac:dyDescent="0.25">
      <c r="A165" s="219">
        <v>147</v>
      </c>
      <c r="B165" s="177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257" t="e">
        <f t="array" ref="M165">$I$11+SUMPRODUCT($A$11:$H$11,C165:L165)</f>
        <v>#VALUE!</v>
      </c>
      <c r="N165" s="92" t="e">
        <f t="shared" si="10"/>
        <v>#VALUE!</v>
      </c>
      <c r="O165" s="220" t="e">
        <f t="array" ref="O165">(M165-IF($B$19:$B$562=$S$22,$T$29,$T$30))/$T$34-$T$35/2</f>
        <v>#VALUE!</v>
      </c>
      <c r="P165" s="221" t="e">
        <f t="shared" si="8"/>
        <v>#VALUE!</v>
      </c>
      <c r="Q165" s="221" t="e">
        <f t="shared" si="9"/>
        <v>#VALUE!</v>
      </c>
      <c r="R165" t="e">
        <f t="shared" si="11"/>
        <v>#VALUE!</v>
      </c>
    </row>
    <row r="166" spans="1:18" x14ac:dyDescent="0.25">
      <c r="A166" s="219">
        <v>148</v>
      </c>
      <c r="B166" s="177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257" t="e">
        <f t="array" ref="M166">$I$11+SUMPRODUCT($A$11:$H$11,C166:L166)</f>
        <v>#VALUE!</v>
      </c>
      <c r="N166" s="92" t="e">
        <f t="shared" si="10"/>
        <v>#VALUE!</v>
      </c>
      <c r="O166" s="220" t="e">
        <f t="array" ref="O166">(M166-IF($B$19:$B$562=$S$22,$T$29,$T$30))/$T$34-$T$35/2</f>
        <v>#VALUE!</v>
      </c>
      <c r="P166" s="221" t="e">
        <f t="shared" si="8"/>
        <v>#VALUE!</v>
      </c>
      <c r="Q166" s="221" t="e">
        <f t="shared" si="9"/>
        <v>#VALUE!</v>
      </c>
      <c r="R166" t="e">
        <f t="shared" si="11"/>
        <v>#VALUE!</v>
      </c>
    </row>
    <row r="167" spans="1:18" x14ac:dyDescent="0.25">
      <c r="A167" s="219">
        <v>149</v>
      </c>
      <c r="B167" s="177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257" t="e">
        <f t="array" ref="M167">$I$11+SUMPRODUCT($A$11:$H$11,C167:L167)</f>
        <v>#VALUE!</v>
      </c>
      <c r="N167" s="92" t="e">
        <f t="shared" si="10"/>
        <v>#VALUE!</v>
      </c>
      <c r="O167" s="220" t="e">
        <f t="array" ref="O167">(M167-IF($B$19:$B$562=$S$22,$T$29,$T$30))/$T$34-$T$35/2</f>
        <v>#VALUE!</v>
      </c>
      <c r="P167" s="221" t="e">
        <f t="shared" si="8"/>
        <v>#VALUE!</v>
      </c>
      <c r="Q167" s="221" t="e">
        <f t="shared" si="9"/>
        <v>#VALUE!</v>
      </c>
      <c r="R167" t="e">
        <f t="shared" si="11"/>
        <v>#VALUE!</v>
      </c>
    </row>
    <row r="168" spans="1:18" x14ac:dyDescent="0.25">
      <c r="A168" s="219">
        <v>150</v>
      </c>
      <c r="B168" s="177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257" t="e">
        <f t="array" ref="M168">$I$11+SUMPRODUCT($A$11:$H$11,C168:L168)</f>
        <v>#VALUE!</v>
      </c>
      <c r="N168" s="92" t="e">
        <f t="shared" si="10"/>
        <v>#VALUE!</v>
      </c>
      <c r="O168" s="220" t="e">
        <f t="array" ref="O168">(M168-IF($B$19:$B$562=$S$22,$T$29,$T$30))/$T$34-$T$35/2</f>
        <v>#VALUE!</v>
      </c>
      <c r="P168" s="221" t="e">
        <f t="shared" si="8"/>
        <v>#VALUE!</v>
      </c>
      <c r="Q168" s="221" t="e">
        <f t="shared" si="9"/>
        <v>#VALUE!</v>
      </c>
      <c r="R168" t="e">
        <f t="shared" si="11"/>
        <v>#VALUE!</v>
      </c>
    </row>
    <row r="169" spans="1:18" x14ac:dyDescent="0.25">
      <c r="A169" s="219">
        <v>151</v>
      </c>
      <c r="B169" s="177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257" t="e">
        <f t="array" ref="M169">$I$11+SUMPRODUCT($A$11:$H$11,C169:L169)</f>
        <v>#VALUE!</v>
      </c>
      <c r="N169" s="92" t="e">
        <f t="shared" si="10"/>
        <v>#VALUE!</v>
      </c>
      <c r="O169" s="220" t="e">
        <f t="array" ref="O169">(M169-IF($B$19:$B$562=$S$22,$T$29,$T$30))/$T$34-$T$35/2</f>
        <v>#VALUE!</v>
      </c>
      <c r="P169" s="221" t="e">
        <f t="shared" si="8"/>
        <v>#VALUE!</v>
      </c>
      <c r="Q169" s="221" t="e">
        <f t="shared" si="9"/>
        <v>#VALUE!</v>
      </c>
      <c r="R169" t="e">
        <f t="shared" si="11"/>
        <v>#VALUE!</v>
      </c>
    </row>
    <row r="170" spans="1:18" x14ac:dyDescent="0.25">
      <c r="A170" s="219">
        <v>152</v>
      </c>
      <c r="B170" s="177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257" t="e">
        <f t="array" ref="M170">$I$11+SUMPRODUCT($A$11:$H$11,C170:L170)</f>
        <v>#VALUE!</v>
      </c>
      <c r="N170" s="92" t="e">
        <f t="shared" si="10"/>
        <v>#VALUE!</v>
      </c>
      <c r="O170" s="220" t="e">
        <f t="array" ref="O170">(M170-IF($B$19:$B$562=$S$22,$T$29,$T$30))/$T$34-$T$35/2</f>
        <v>#VALUE!</v>
      </c>
      <c r="P170" s="221" t="e">
        <f t="shared" si="8"/>
        <v>#VALUE!</v>
      </c>
      <c r="Q170" s="221" t="e">
        <f t="shared" si="9"/>
        <v>#VALUE!</v>
      </c>
      <c r="R170" t="e">
        <f t="shared" si="11"/>
        <v>#VALUE!</v>
      </c>
    </row>
    <row r="171" spans="1:18" x14ac:dyDescent="0.25">
      <c r="A171" s="219">
        <v>153</v>
      </c>
      <c r="B171" s="177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257" t="e">
        <f t="array" ref="M171">$I$11+SUMPRODUCT($A$11:$H$11,C171:L171)</f>
        <v>#VALUE!</v>
      </c>
      <c r="N171" s="92" t="e">
        <f t="shared" si="10"/>
        <v>#VALUE!</v>
      </c>
      <c r="O171" s="220" t="e">
        <f t="array" ref="O171">(M171-IF($B$19:$B$562=$S$22,$T$29,$T$30))/$T$34-$T$35/2</f>
        <v>#VALUE!</v>
      </c>
      <c r="P171" s="221" t="e">
        <f t="shared" si="8"/>
        <v>#VALUE!</v>
      </c>
      <c r="Q171" s="221" t="e">
        <f t="shared" si="9"/>
        <v>#VALUE!</v>
      </c>
      <c r="R171" t="e">
        <f t="shared" si="11"/>
        <v>#VALUE!</v>
      </c>
    </row>
    <row r="172" spans="1:18" x14ac:dyDescent="0.25">
      <c r="A172" s="219">
        <v>154</v>
      </c>
      <c r="B172" s="177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257" t="e">
        <f t="array" ref="M172">$I$11+SUMPRODUCT($A$11:$H$11,C172:L172)</f>
        <v>#VALUE!</v>
      </c>
      <c r="N172" s="92" t="e">
        <f t="shared" si="10"/>
        <v>#VALUE!</v>
      </c>
      <c r="O172" s="220" t="e">
        <f t="array" ref="O172">(M172-IF($B$19:$B$562=$S$22,$T$29,$T$30))/$T$34-$T$35/2</f>
        <v>#VALUE!</v>
      </c>
      <c r="P172" s="221" t="e">
        <f t="shared" si="8"/>
        <v>#VALUE!</v>
      </c>
      <c r="Q172" s="221" t="e">
        <f t="shared" si="9"/>
        <v>#VALUE!</v>
      </c>
      <c r="R172" t="e">
        <f t="shared" si="11"/>
        <v>#VALUE!</v>
      </c>
    </row>
    <row r="173" spans="1:18" x14ac:dyDescent="0.25">
      <c r="A173" s="219">
        <v>155</v>
      </c>
      <c r="B173" s="177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257" t="e">
        <f t="array" ref="M173">$I$11+SUMPRODUCT($A$11:$H$11,C173:L173)</f>
        <v>#VALUE!</v>
      </c>
      <c r="N173" s="92" t="e">
        <f t="shared" si="10"/>
        <v>#VALUE!</v>
      </c>
      <c r="O173" s="220" t="e">
        <f t="array" ref="O173">(M173-IF($B$19:$B$562=$S$22,$T$29,$T$30))/$T$34-$T$35/2</f>
        <v>#VALUE!</v>
      </c>
      <c r="P173" s="221" t="e">
        <f t="shared" si="8"/>
        <v>#VALUE!</v>
      </c>
      <c r="Q173" s="221" t="e">
        <f t="shared" si="9"/>
        <v>#VALUE!</v>
      </c>
      <c r="R173" t="e">
        <f t="shared" si="11"/>
        <v>#VALUE!</v>
      </c>
    </row>
    <row r="174" spans="1:18" x14ac:dyDescent="0.25">
      <c r="A174" s="219">
        <v>156</v>
      </c>
      <c r="B174" s="177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257" t="e">
        <f t="array" ref="M174">$I$11+SUMPRODUCT($A$11:$H$11,C174:L174)</f>
        <v>#VALUE!</v>
      </c>
      <c r="N174" s="92" t="e">
        <f t="shared" si="10"/>
        <v>#VALUE!</v>
      </c>
      <c r="O174" s="220" t="e">
        <f t="array" ref="O174">(M174-IF($B$19:$B$562=$S$22,$T$29,$T$30))/$T$34-$T$35/2</f>
        <v>#VALUE!</v>
      </c>
      <c r="P174" s="221" t="e">
        <f t="shared" si="8"/>
        <v>#VALUE!</v>
      </c>
      <c r="Q174" s="221" t="e">
        <f t="shared" si="9"/>
        <v>#VALUE!</v>
      </c>
      <c r="R174" t="e">
        <f t="shared" si="11"/>
        <v>#VALUE!</v>
      </c>
    </row>
    <row r="175" spans="1:18" x14ac:dyDescent="0.25">
      <c r="A175" s="219">
        <v>157</v>
      </c>
      <c r="B175" s="177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257" t="e">
        <f t="array" ref="M175">$I$11+SUMPRODUCT($A$11:$H$11,C175:L175)</f>
        <v>#VALUE!</v>
      </c>
      <c r="N175" s="92" t="e">
        <f t="shared" si="10"/>
        <v>#VALUE!</v>
      </c>
      <c r="O175" s="220" t="e">
        <f t="array" ref="O175">(M175-IF($B$19:$B$562=$S$22,$T$29,$T$30))/$T$34-$T$35/2</f>
        <v>#VALUE!</v>
      </c>
      <c r="P175" s="221" t="e">
        <f t="shared" si="8"/>
        <v>#VALUE!</v>
      </c>
      <c r="Q175" s="221" t="e">
        <f t="shared" si="9"/>
        <v>#VALUE!</v>
      </c>
      <c r="R175" t="e">
        <f t="shared" si="11"/>
        <v>#VALUE!</v>
      </c>
    </row>
    <row r="176" spans="1:18" x14ac:dyDescent="0.25">
      <c r="A176" s="219">
        <v>158</v>
      </c>
      <c r="B176" s="177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257" t="e">
        <f t="array" ref="M176">$I$11+SUMPRODUCT($A$11:$H$11,C176:L176)</f>
        <v>#VALUE!</v>
      </c>
      <c r="N176" s="92" t="e">
        <f t="shared" si="10"/>
        <v>#VALUE!</v>
      </c>
      <c r="O176" s="220" t="e">
        <f t="array" ref="O176">(M176-IF($B$19:$B$562=$S$22,$T$29,$T$30))/$T$34-$T$35/2</f>
        <v>#VALUE!</v>
      </c>
      <c r="P176" s="221" t="e">
        <f t="shared" si="8"/>
        <v>#VALUE!</v>
      </c>
      <c r="Q176" s="221" t="e">
        <f t="shared" si="9"/>
        <v>#VALUE!</v>
      </c>
      <c r="R176" t="e">
        <f t="shared" si="11"/>
        <v>#VALUE!</v>
      </c>
    </row>
    <row r="177" spans="1:18" x14ac:dyDescent="0.25">
      <c r="A177" s="219">
        <v>159</v>
      </c>
      <c r="B177" s="177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257" t="e">
        <f t="array" ref="M177">$I$11+SUMPRODUCT($A$11:$H$11,C177:L177)</f>
        <v>#VALUE!</v>
      </c>
      <c r="N177" s="92" t="e">
        <f t="shared" si="10"/>
        <v>#VALUE!</v>
      </c>
      <c r="O177" s="220" t="e">
        <f t="array" ref="O177">(M177-IF($B$19:$B$562=$S$22,$T$29,$T$30))/$T$34-$T$35/2</f>
        <v>#VALUE!</v>
      </c>
      <c r="P177" s="221" t="e">
        <f t="shared" si="8"/>
        <v>#VALUE!</v>
      </c>
      <c r="Q177" s="221" t="e">
        <f t="shared" si="9"/>
        <v>#VALUE!</v>
      </c>
      <c r="R177" t="e">
        <f t="shared" si="11"/>
        <v>#VALUE!</v>
      </c>
    </row>
    <row r="178" spans="1:18" x14ac:dyDescent="0.25">
      <c r="A178" s="219">
        <v>160</v>
      </c>
      <c r="B178" s="177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257" t="e">
        <f t="array" ref="M178">$I$11+SUMPRODUCT($A$11:$H$11,C178:L178)</f>
        <v>#VALUE!</v>
      </c>
      <c r="N178" s="92" t="e">
        <f t="shared" si="10"/>
        <v>#VALUE!</v>
      </c>
      <c r="O178" s="220" t="e">
        <f t="array" ref="O178">(M178-IF($B$19:$B$562=$S$22,$T$29,$T$30))/$T$34-$T$35/2</f>
        <v>#VALUE!</v>
      </c>
      <c r="P178" s="221" t="e">
        <f t="shared" si="8"/>
        <v>#VALUE!</v>
      </c>
      <c r="Q178" s="221" t="e">
        <f t="shared" si="9"/>
        <v>#VALUE!</v>
      </c>
      <c r="R178" t="e">
        <f t="shared" si="11"/>
        <v>#VALUE!</v>
      </c>
    </row>
    <row r="179" spans="1:18" x14ac:dyDescent="0.25">
      <c r="A179" s="219">
        <v>161</v>
      </c>
      <c r="B179" s="177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257" t="e">
        <f t="array" ref="M179">$I$11+SUMPRODUCT($A$11:$H$11,C179:L179)</f>
        <v>#VALUE!</v>
      </c>
      <c r="N179" s="92" t="e">
        <f t="shared" si="10"/>
        <v>#VALUE!</v>
      </c>
      <c r="O179" s="220" t="e">
        <f t="array" ref="O179">(M179-IF($B$19:$B$562=$S$22,$T$29,$T$30))/$T$34-$T$35/2</f>
        <v>#VALUE!</v>
      </c>
      <c r="P179" s="221" t="e">
        <f t="shared" si="8"/>
        <v>#VALUE!</v>
      </c>
      <c r="Q179" s="221" t="e">
        <f t="shared" si="9"/>
        <v>#VALUE!</v>
      </c>
      <c r="R179" t="e">
        <f t="shared" si="11"/>
        <v>#VALUE!</v>
      </c>
    </row>
    <row r="180" spans="1:18" x14ac:dyDescent="0.25">
      <c r="A180" s="219">
        <v>162</v>
      </c>
      <c r="B180" s="177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257" t="e">
        <f t="array" ref="M180">$I$11+SUMPRODUCT($A$11:$H$11,C180:L180)</f>
        <v>#VALUE!</v>
      </c>
      <c r="N180" s="92" t="e">
        <f t="shared" si="10"/>
        <v>#VALUE!</v>
      </c>
      <c r="O180" s="220" t="e">
        <f t="array" ref="O180">(M180-IF($B$19:$B$562=$S$22,$T$29,$T$30))/$T$34-$T$35/2</f>
        <v>#VALUE!</v>
      </c>
      <c r="P180" s="221" t="e">
        <f t="shared" si="8"/>
        <v>#VALUE!</v>
      </c>
      <c r="Q180" s="221" t="e">
        <f t="shared" si="9"/>
        <v>#VALUE!</v>
      </c>
      <c r="R180" t="e">
        <f t="shared" si="11"/>
        <v>#VALUE!</v>
      </c>
    </row>
    <row r="181" spans="1:18" x14ac:dyDescent="0.25">
      <c r="A181" s="219">
        <v>163</v>
      </c>
      <c r="B181" s="177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257" t="e">
        <f t="array" ref="M181">$I$11+SUMPRODUCT($A$11:$H$11,C181:L181)</f>
        <v>#VALUE!</v>
      </c>
      <c r="N181" s="92" t="e">
        <f t="shared" si="10"/>
        <v>#VALUE!</v>
      </c>
      <c r="O181" s="220" t="e">
        <f t="array" ref="O181">(M181-IF($B$19:$B$562=$S$22,$T$29,$T$30))/$T$34-$T$35/2</f>
        <v>#VALUE!</v>
      </c>
      <c r="P181" s="221" t="e">
        <f t="shared" si="8"/>
        <v>#VALUE!</v>
      </c>
      <c r="Q181" s="221" t="e">
        <f t="shared" si="9"/>
        <v>#VALUE!</v>
      </c>
      <c r="R181" t="e">
        <f t="shared" si="11"/>
        <v>#VALUE!</v>
      </c>
    </row>
    <row r="182" spans="1:18" x14ac:dyDescent="0.25">
      <c r="A182" s="219">
        <v>164</v>
      </c>
      <c r="B182" s="177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257" t="e">
        <f t="array" ref="M182">$I$11+SUMPRODUCT($A$11:$H$11,C182:L182)</f>
        <v>#VALUE!</v>
      </c>
      <c r="N182" s="92" t="e">
        <f t="shared" si="10"/>
        <v>#VALUE!</v>
      </c>
      <c r="O182" s="220" t="e">
        <f t="array" ref="O182">(M182-IF($B$19:$B$562=$S$22,$T$29,$T$30))/$T$34-$T$35/2</f>
        <v>#VALUE!</v>
      </c>
      <c r="P182" s="221" t="e">
        <f t="shared" si="8"/>
        <v>#VALUE!</v>
      </c>
      <c r="Q182" s="221" t="e">
        <f t="shared" si="9"/>
        <v>#VALUE!</v>
      </c>
      <c r="R182" t="e">
        <f t="shared" si="11"/>
        <v>#VALUE!</v>
      </c>
    </row>
    <row r="183" spans="1:18" x14ac:dyDescent="0.25">
      <c r="A183" s="219">
        <v>165</v>
      </c>
      <c r="B183" s="177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257" t="e">
        <f t="array" ref="M183">$I$11+SUMPRODUCT($A$11:$H$11,C183:L183)</f>
        <v>#VALUE!</v>
      </c>
      <c r="N183" s="92" t="e">
        <f t="shared" si="10"/>
        <v>#VALUE!</v>
      </c>
      <c r="O183" s="220" t="e">
        <f t="array" ref="O183">(M183-IF($B$19:$B$562=$S$22,$T$29,$T$30))/$T$34-$T$35/2</f>
        <v>#VALUE!</v>
      </c>
      <c r="P183" s="221" t="e">
        <f t="shared" si="8"/>
        <v>#VALUE!</v>
      </c>
      <c r="Q183" s="221" t="e">
        <f t="shared" si="9"/>
        <v>#VALUE!</v>
      </c>
      <c r="R183" t="e">
        <f t="shared" si="11"/>
        <v>#VALUE!</v>
      </c>
    </row>
    <row r="184" spans="1:18" x14ac:dyDescent="0.25">
      <c r="A184" s="219">
        <v>166</v>
      </c>
      <c r="B184" s="177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257" t="e">
        <f t="array" ref="M184">$I$11+SUMPRODUCT($A$11:$H$11,C184:L184)</f>
        <v>#VALUE!</v>
      </c>
      <c r="N184" s="92" t="e">
        <f t="shared" si="10"/>
        <v>#VALUE!</v>
      </c>
      <c r="O184" s="220" t="e">
        <f t="array" ref="O184">(M184-IF($B$19:$B$562=$S$22,$T$29,$T$30))/$T$34-$T$35/2</f>
        <v>#VALUE!</v>
      </c>
      <c r="P184" s="221" t="e">
        <f t="shared" si="8"/>
        <v>#VALUE!</v>
      </c>
      <c r="Q184" s="221" t="e">
        <f t="shared" si="9"/>
        <v>#VALUE!</v>
      </c>
      <c r="R184" t="e">
        <f t="shared" si="11"/>
        <v>#VALUE!</v>
      </c>
    </row>
    <row r="185" spans="1:18" x14ac:dyDescent="0.25">
      <c r="A185" s="219">
        <v>167</v>
      </c>
      <c r="B185" s="177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257" t="e">
        <f t="array" ref="M185">$I$11+SUMPRODUCT($A$11:$H$11,C185:L185)</f>
        <v>#VALUE!</v>
      </c>
      <c r="N185" s="92" t="e">
        <f t="shared" si="10"/>
        <v>#VALUE!</v>
      </c>
      <c r="O185" s="220" t="e">
        <f t="array" ref="O185">(M185-IF($B$19:$B$562=$S$22,$T$29,$T$30))/$T$34-$T$35/2</f>
        <v>#VALUE!</v>
      </c>
      <c r="P185" s="221" t="e">
        <f t="shared" si="8"/>
        <v>#VALUE!</v>
      </c>
      <c r="Q185" s="221" t="e">
        <f t="shared" si="9"/>
        <v>#VALUE!</v>
      </c>
      <c r="R185" t="e">
        <f t="shared" si="11"/>
        <v>#VALUE!</v>
      </c>
    </row>
    <row r="186" spans="1:18" x14ac:dyDescent="0.25">
      <c r="A186" s="219">
        <v>168</v>
      </c>
      <c r="B186" s="177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257" t="e">
        <f t="array" ref="M186">$I$11+SUMPRODUCT($A$11:$H$11,C186:L186)</f>
        <v>#VALUE!</v>
      </c>
      <c r="N186" s="92" t="e">
        <f t="shared" si="10"/>
        <v>#VALUE!</v>
      </c>
      <c r="O186" s="220" t="e">
        <f t="array" ref="O186">(M186-IF($B$19:$B$562=$S$22,$T$29,$T$30))/$T$34-$T$35/2</f>
        <v>#VALUE!</v>
      </c>
      <c r="P186" s="221" t="e">
        <f t="shared" si="8"/>
        <v>#VALUE!</v>
      </c>
      <c r="Q186" s="221" t="e">
        <f t="shared" si="9"/>
        <v>#VALUE!</v>
      </c>
      <c r="R186" t="e">
        <f t="shared" si="11"/>
        <v>#VALUE!</v>
      </c>
    </row>
    <row r="187" spans="1:18" x14ac:dyDescent="0.25">
      <c r="A187" s="219">
        <v>169</v>
      </c>
      <c r="B187" s="177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257" t="e">
        <f t="array" ref="M187">$I$11+SUMPRODUCT($A$11:$H$11,C187:L187)</f>
        <v>#VALUE!</v>
      </c>
      <c r="N187" s="92" t="e">
        <f t="shared" si="10"/>
        <v>#VALUE!</v>
      </c>
      <c r="O187" s="220" t="e">
        <f t="array" ref="O187">(M187-IF($B$19:$B$562=$S$22,$T$29,$T$30))/$T$34-$T$35/2</f>
        <v>#VALUE!</v>
      </c>
      <c r="P187" s="221" t="e">
        <f t="shared" si="8"/>
        <v>#VALUE!</v>
      </c>
      <c r="Q187" s="221" t="e">
        <f t="shared" si="9"/>
        <v>#VALUE!</v>
      </c>
      <c r="R187" t="e">
        <f t="shared" si="11"/>
        <v>#VALUE!</v>
      </c>
    </row>
    <row r="188" spans="1:18" x14ac:dyDescent="0.25">
      <c r="A188" s="219">
        <v>170</v>
      </c>
      <c r="B188" s="177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257" t="e">
        <f t="array" ref="M188">$I$11+SUMPRODUCT($A$11:$H$11,C188:L188)</f>
        <v>#VALUE!</v>
      </c>
      <c r="N188" s="92" t="e">
        <f t="shared" si="10"/>
        <v>#VALUE!</v>
      </c>
      <c r="O188" s="220" t="e">
        <f t="array" ref="O188">(M188-IF($B$19:$B$562=$S$22,$T$29,$T$30))/$T$34-$T$35/2</f>
        <v>#VALUE!</v>
      </c>
      <c r="P188" s="221" t="e">
        <f t="shared" si="8"/>
        <v>#VALUE!</v>
      </c>
      <c r="Q188" s="221" t="e">
        <f t="shared" si="9"/>
        <v>#VALUE!</v>
      </c>
      <c r="R188" t="e">
        <f t="shared" si="11"/>
        <v>#VALUE!</v>
      </c>
    </row>
    <row r="189" spans="1:18" x14ac:dyDescent="0.25">
      <c r="A189" s="219">
        <v>171</v>
      </c>
      <c r="B189" s="177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257" t="e">
        <f t="array" ref="M189">$I$11+SUMPRODUCT($A$11:$H$11,C189:L189)</f>
        <v>#VALUE!</v>
      </c>
      <c r="N189" s="92" t="e">
        <f t="shared" si="10"/>
        <v>#VALUE!</v>
      </c>
      <c r="O189" s="220" t="e">
        <f t="array" ref="O189">(M189-IF($B$19:$B$562=$S$22,$T$29,$T$30))/$T$34-$T$35/2</f>
        <v>#VALUE!</v>
      </c>
      <c r="P189" s="221" t="e">
        <f t="shared" si="8"/>
        <v>#VALUE!</v>
      </c>
      <c r="Q189" s="221" t="e">
        <f t="shared" si="9"/>
        <v>#VALUE!</v>
      </c>
      <c r="R189" t="e">
        <f t="shared" si="11"/>
        <v>#VALUE!</v>
      </c>
    </row>
    <row r="190" spans="1:18" x14ac:dyDescent="0.25">
      <c r="A190" s="219">
        <v>172</v>
      </c>
      <c r="B190" s="177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257" t="e">
        <f t="array" ref="M190">$I$11+SUMPRODUCT($A$11:$H$11,C190:L190)</f>
        <v>#VALUE!</v>
      </c>
      <c r="N190" s="92" t="e">
        <f t="shared" si="10"/>
        <v>#VALUE!</v>
      </c>
      <c r="O190" s="220" t="e">
        <f t="array" ref="O190">(M190-IF($B$19:$B$562=$S$22,$T$29,$T$30))/$T$34-$T$35/2</f>
        <v>#VALUE!</v>
      </c>
      <c r="P190" s="221" t="e">
        <f t="shared" si="8"/>
        <v>#VALUE!</v>
      </c>
      <c r="Q190" s="221" t="e">
        <f t="shared" si="9"/>
        <v>#VALUE!</v>
      </c>
      <c r="R190" t="e">
        <f t="shared" si="11"/>
        <v>#VALUE!</v>
      </c>
    </row>
    <row r="191" spans="1:18" x14ac:dyDescent="0.25">
      <c r="A191" s="219">
        <v>173</v>
      </c>
      <c r="B191" s="177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257" t="e">
        <f t="array" ref="M191">$I$11+SUMPRODUCT($A$11:$H$11,C191:L191)</f>
        <v>#VALUE!</v>
      </c>
      <c r="N191" s="92" t="e">
        <f t="shared" si="10"/>
        <v>#VALUE!</v>
      </c>
      <c r="O191" s="220" t="e">
        <f t="array" ref="O191">(M191-IF($B$19:$B$562=$S$22,$T$29,$T$30))/$T$34-$T$35/2</f>
        <v>#VALUE!</v>
      </c>
      <c r="P191" s="221" t="e">
        <f t="shared" si="8"/>
        <v>#VALUE!</v>
      </c>
      <c r="Q191" s="221" t="e">
        <f t="shared" si="9"/>
        <v>#VALUE!</v>
      </c>
      <c r="R191" t="e">
        <f t="shared" si="11"/>
        <v>#VALUE!</v>
      </c>
    </row>
    <row r="192" spans="1:18" x14ac:dyDescent="0.25">
      <c r="A192" s="219">
        <v>174</v>
      </c>
      <c r="B192" s="177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257" t="e">
        <f t="array" ref="M192">$I$11+SUMPRODUCT($A$11:$H$11,C192:L192)</f>
        <v>#VALUE!</v>
      </c>
      <c r="N192" s="92" t="e">
        <f t="shared" si="10"/>
        <v>#VALUE!</v>
      </c>
      <c r="O192" s="220" t="e">
        <f t="array" ref="O192">(M192-IF($B$19:$B$562=$S$22,$T$29,$T$30))/$T$34-$T$35/2</f>
        <v>#VALUE!</v>
      </c>
      <c r="P192" s="221" t="e">
        <f t="shared" si="8"/>
        <v>#VALUE!</v>
      </c>
      <c r="Q192" s="221" t="e">
        <f t="shared" si="9"/>
        <v>#VALUE!</v>
      </c>
      <c r="R192" t="e">
        <f t="shared" si="11"/>
        <v>#VALUE!</v>
      </c>
    </row>
    <row r="193" spans="1:18" x14ac:dyDescent="0.25">
      <c r="A193" s="219">
        <v>175</v>
      </c>
      <c r="B193" s="177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257" t="e">
        <f t="array" ref="M193">$I$11+SUMPRODUCT($A$11:$H$11,C193:L193)</f>
        <v>#VALUE!</v>
      </c>
      <c r="N193" s="92" t="e">
        <f t="shared" si="10"/>
        <v>#VALUE!</v>
      </c>
      <c r="O193" s="220" t="e">
        <f t="array" ref="O193">(M193-IF($B$19:$B$562=$S$22,$T$29,$T$30))/$T$34-$T$35/2</f>
        <v>#VALUE!</v>
      </c>
      <c r="P193" s="221" t="e">
        <f t="shared" si="8"/>
        <v>#VALUE!</v>
      </c>
      <c r="Q193" s="221" t="e">
        <f t="shared" si="9"/>
        <v>#VALUE!</v>
      </c>
      <c r="R193" t="e">
        <f t="shared" si="11"/>
        <v>#VALUE!</v>
      </c>
    </row>
    <row r="194" spans="1:18" x14ac:dyDescent="0.25">
      <c r="A194" s="219">
        <v>176</v>
      </c>
      <c r="B194" s="177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257" t="e">
        <f t="array" ref="M194">$I$11+SUMPRODUCT($A$11:$H$11,C194:L194)</f>
        <v>#VALUE!</v>
      </c>
      <c r="N194" s="92" t="e">
        <f t="shared" si="10"/>
        <v>#VALUE!</v>
      </c>
      <c r="O194" s="220" t="e">
        <f t="array" ref="O194">(M194-IF($B$19:$B$562=$S$22,$T$29,$T$30))/$T$34-$T$35/2</f>
        <v>#VALUE!</v>
      </c>
      <c r="P194" s="221" t="e">
        <f t="shared" si="8"/>
        <v>#VALUE!</v>
      </c>
      <c r="Q194" s="221" t="e">
        <f t="shared" si="9"/>
        <v>#VALUE!</v>
      </c>
      <c r="R194" t="e">
        <f t="shared" si="11"/>
        <v>#VALUE!</v>
      </c>
    </row>
    <row r="195" spans="1:18" x14ac:dyDescent="0.25">
      <c r="A195" s="219">
        <v>177</v>
      </c>
      <c r="B195" s="177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257" t="e">
        <f t="array" ref="M195">$I$11+SUMPRODUCT($A$11:$H$11,C195:L195)</f>
        <v>#VALUE!</v>
      </c>
      <c r="N195" s="92" t="e">
        <f t="shared" si="10"/>
        <v>#VALUE!</v>
      </c>
      <c r="O195" s="220" t="e">
        <f t="array" ref="O195">(M195-IF($B$19:$B$562=$S$22,$T$29,$T$30))/$T$34-$T$35/2</f>
        <v>#VALUE!</v>
      </c>
      <c r="P195" s="221" t="e">
        <f t="shared" si="8"/>
        <v>#VALUE!</v>
      </c>
      <c r="Q195" s="221" t="e">
        <f t="shared" si="9"/>
        <v>#VALUE!</v>
      </c>
      <c r="R195" t="e">
        <f t="shared" si="11"/>
        <v>#VALUE!</v>
      </c>
    </row>
    <row r="196" spans="1:18" x14ac:dyDescent="0.25">
      <c r="A196" s="219">
        <v>178</v>
      </c>
      <c r="B196" s="177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257" t="e">
        <f t="array" ref="M196">$I$11+SUMPRODUCT($A$11:$H$11,C196:L196)</f>
        <v>#VALUE!</v>
      </c>
      <c r="N196" s="92" t="e">
        <f t="shared" si="10"/>
        <v>#VALUE!</v>
      </c>
      <c r="O196" s="220" t="e">
        <f t="array" ref="O196">(M196-IF($B$19:$B$562=$S$22,$T$29,$T$30))/$T$34-$T$35/2</f>
        <v>#VALUE!</v>
      </c>
      <c r="P196" s="221" t="e">
        <f t="shared" si="8"/>
        <v>#VALUE!</v>
      </c>
      <c r="Q196" s="221" t="e">
        <f t="shared" si="9"/>
        <v>#VALUE!</v>
      </c>
      <c r="R196" t="e">
        <f t="shared" si="11"/>
        <v>#VALUE!</v>
      </c>
    </row>
    <row r="197" spans="1:18" x14ac:dyDescent="0.25">
      <c r="A197" s="219">
        <v>179</v>
      </c>
      <c r="B197" s="177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257" t="e">
        <f t="array" ref="M197">$I$11+SUMPRODUCT($A$11:$H$11,C197:L197)</f>
        <v>#VALUE!</v>
      </c>
      <c r="N197" s="92" t="e">
        <f t="shared" si="10"/>
        <v>#VALUE!</v>
      </c>
      <c r="O197" s="220" t="e">
        <f t="array" ref="O197">(M197-IF($B$19:$B$562=$S$22,$T$29,$T$30))/$T$34-$T$35/2</f>
        <v>#VALUE!</v>
      </c>
      <c r="P197" s="221" t="e">
        <f t="shared" si="8"/>
        <v>#VALUE!</v>
      </c>
      <c r="Q197" s="221" t="e">
        <f t="shared" si="9"/>
        <v>#VALUE!</v>
      </c>
      <c r="R197" t="e">
        <f t="shared" si="11"/>
        <v>#VALUE!</v>
      </c>
    </row>
    <row r="198" spans="1:18" x14ac:dyDescent="0.25">
      <c r="A198" s="219">
        <v>180</v>
      </c>
      <c r="B198" s="177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257" t="e">
        <f t="array" ref="M198">$I$11+SUMPRODUCT($A$11:$H$11,C198:L198)</f>
        <v>#VALUE!</v>
      </c>
      <c r="N198" s="92" t="e">
        <f t="shared" si="10"/>
        <v>#VALUE!</v>
      </c>
      <c r="O198" s="220" t="e">
        <f t="array" ref="O198">(M198-IF($B$19:$B$562=$S$22,$T$29,$T$30))/$T$34-$T$35/2</f>
        <v>#VALUE!</v>
      </c>
      <c r="P198" s="221" t="e">
        <f t="shared" si="8"/>
        <v>#VALUE!</v>
      </c>
      <c r="Q198" s="221" t="e">
        <f t="shared" si="9"/>
        <v>#VALUE!</v>
      </c>
      <c r="R198" t="e">
        <f t="shared" si="11"/>
        <v>#VALUE!</v>
      </c>
    </row>
    <row r="199" spans="1:18" x14ac:dyDescent="0.25">
      <c r="A199" s="219">
        <v>181</v>
      </c>
      <c r="B199" s="177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257" t="e">
        <f t="array" ref="M199">$I$11+SUMPRODUCT($A$11:$H$11,C199:L199)</f>
        <v>#VALUE!</v>
      </c>
      <c r="N199" s="92" t="e">
        <f t="shared" si="10"/>
        <v>#VALUE!</v>
      </c>
      <c r="O199" s="220" t="e">
        <f t="array" ref="O199">(M199-IF($B$19:$B$562=$S$22,$T$29,$T$30))/$T$34-$T$35/2</f>
        <v>#VALUE!</v>
      </c>
      <c r="P199" s="221" t="e">
        <f t="shared" si="8"/>
        <v>#VALUE!</v>
      </c>
      <c r="Q199" s="221" t="e">
        <f t="shared" si="9"/>
        <v>#VALUE!</v>
      </c>
      <c r="R199" t="e">
        <f t="shared" si="11"/>
        <v>#VALUE!</v>
      </c>
    </row>
    <row r="200" spans="1:18" x14ac:dyDescent="0.25">
      <c r="A200" s="219">
        <v>182</v>
      </c>
      <c r="B200" s="177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257" t="e">
        <f t="array" ref="M200">$I$11+SUMPRODUCT($A$11:$H$11,C200:L200)</f>
        <v>#VALUE!</v>
      </c>
      <c r="N200" s="92" t="e">
        <f t="shared" si="10"/>
        <v>#VALUE!</v>
      </c>
      <c r="O200" s="220" t="e">
        <f t="array" ref="O200">(M200-IF($B$19:$B$562=$S$22,$T$29,$T$30))/$T$34-$T$35/2</f>
        <v>#VALUE!</v>
      </c>
      <c r="P200" s="221" t="e">
        <f t="shared" si="8"/>
        <v>#VALUE!</v>
      </c>
      <c r="Q200" s="221" t="e">
        <f t="shared" si="9"/>
        <v>#VALUE!</v>
      </c>
      <c r="R200" t="e">
        <f t="shared" si="11"/>
        <v>#VALUE!</v>
      </c>
    </row>
    <row r="201" spans="1:18" x14ac:dyDescent="0.25">
      <c r="A201" s="219">
        <v>183</v>
      </c>
      <c r="B201" s="177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257" t="e">
        <f t="array" ref="M201">$I$11+SUMPRODUCT($A$11:$H$11,C201:L201)</f>
        <v>#VALUE!</v>
      </c>
      <c r="N201" s="92" t="e">
        <f t="shared" si="10"/>
        <v>#VALUE!</v>
      </c>
      <c r="O201" s="220" t="e">
        <f t="array" ref="O201">(M201-IF($B$19:$B$562=$S$22,$T$29,$T$30))/$T$34-$T$35/2</f>
        <v>#VALUE!</v>
      </c>
      <c r="P201" s="221" t="e">
        <f t="shared" si="8"/>
        <v>#VALUE!</v>
      </c>
      <c r="Q201" s="221" t="e">
        <f t="shared" si="9"/>
        <v>#VALUE!</v>
      </c>
      <c r="R201" t="e">
        <f t="shared" si="11"/>
        <v>#VALUE!</v>
      </c>
    </row>
    <row r="202" spans="1:18" x14ac:dyDescent="0.25">
      <c r="A202" s="219">
        <v>184</v>
      </c>
      <c r="B202" s="177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257" t="e">
        <f t="array" ref="M202">$I$11+SUMPRODUCT($A$11:$H$11,C202:L202)</f>
        <v>#VALUE!</v>
      </c>
      <c r="N202" s="92" t="e">
        <f t="shared" si="10"/>
        <v>#VALUE!</v>
      </c>
      <c r="O202" s="220" t="e">
        <f t="array" ref="O202">(M202-IF($B$19:$B$562=$S$22,$T$29,$T$30))/$T$34-$T$35/2</f>
        <v>#VALUE!</v>
      </c>
      <c r="P202" s="221" t="e">
        <f t="shared" si="8"/>
        <v>#VALUE!</v>
      </c>
      <c r="Q202" s="221" t="e">
        <f t="shared" si="9"/>
        <v>#VALUE!</v>
      </c>
      <c r="R202" t="e">
        <f t="shared" si="11"/>
        <v>#VALUE!</v>
      </c>
    </row>
    <row r="203" spans="1:18" x14ac:dyDescent="0.25">
      <c r="A203" s="219">
        <v>185</v>
      </c>
      <c r="B203" s="177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257" t="e">
        <f t="array" ref="M203">$I$11+SUMPRODUCT($A$11:$H$11,C203:L203)</f>
        <v>#VALUE!</v>
      </c>
      <c r="N203" s="92" t="e">
        <f t="shared" si="10"/>
        <v>#VALUE!</v>
      </c>
      <c r="O203" s="220" t="e">
        <f t="array" ref="O203">(M203-IF($B$19:$B$562=$S$22,$T$29,$T$30))/$T$34-$T$35/2</f>
        <v>#VALUE!</v>
      </c>
      <c r="P203" s="221" t="e">
        <f t="shared" si="8"/>
        <v>#VALUE!</v>
      </c>
      <c r="Q203" s="221" t="e">
        <f t="shared" si="9"/>
        <v>#VALUE!</v>
      </c>
      <c r="R203" t="e">
        <f t="shared" si="11"/>
        <v>#VALUE!</v>
      </c>
    </row>
    <row r="204" spans="1:18" x14ac:dyDescent="0.25">
      <c r="A204" s="219">
        <v>186</v>
      </c>
      <c r="B204" s="177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257" t="e">
        <f t="array" ref="M204">$I$11+SUMPRODUCT($A$11:$H$11,C204:L204)</f>
        <v>#VALUE!</v>
      </c>
      <c r="N204" s="92" t="e">
        <f t="shared" si="10"/>
        <v>#VALUE!</v>
      </c>
      <c r="O204" s="220" t="e">
        <f t="array" ref="O204">(M204-IF($B$19:$B$562=$S$22,$T$29,$T$30))/$T$34-$T$35/2</f>
        <v>#VALUE!</v>
      </c>
      <c r="P204" s="221" t="e">
        <f t="shared" si="8"/>
        <v>#VALUE!</v>
      </c>
      <c r="Q204" s="221" t="e">
        <f t="shared" si="9"/>
        <v>#VALUE!</v>
      </c>
      <c r="R204" t="e">
        <f t="shared" si="11"/>
        <v>#VALUE!</v>
      </c>
    </row>
    <row r="205" spans="1:18" x14ac:dyDescent="0.25">
      <c r="A205" s="219">
        <v>187</v>
      </c>
      <c r="B205" s="177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257" t="e">
        <f t="array" ref="M205">$I$11+SUMPRODUCT($A$11:$H$11,C205:L205)</f>
        <v>#VALUE!</v>
      </c>
      <c r="N205" s="92" t="e">
        <f t="shared" si="10"/>
        <v>#VALUE!</v>
      </c>
      <c r="O205" s="220" t="e">
        <f t="array" ref="O205">(M205-IF($B$19:$B$562=$S$22,$T$29,$T$30))/$T$34-$T$35/2</f>
        <v>#VALUE!</v>
      </c>
      <c r="P205" s="221" t="e">
        <f t="shared" si="8"/>
        <v>#VALUE!</v>
      </c>
      <c r="Q205" s="221" t="e">
        <f t="shared" si="9"/>
        <v>#VALUE!</v>
      </c>
      <c r="R205" t="e">
        <f t="shared" si="11"/>
        <v>#VALUE!</v>
      </c>
    </row>
    <row r="206" spans="1:18" x14ac:dyDescent="0.25">
      <c r="A206" s="219">
        <v>188</v>
      </c>
      <c r="B206" s="177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257" t="e">
        <f t="array" ref="M206">$I$11+SUMPRODUCT($A$11:$H$11,C206:L206)</f>
        <v>#VALUE!</v>
      </c>
      <c r="N206" s="92" t="e">
        <f t="shared" si="10"/>
        <v>#VALUE!</v>
      </c>
      <c r="O206" s="220" t="e">
        <f t="array" ref="O206">(M206-IF($B$19:$B$562=$S$22,$T$29,$T$30))/$T$34-$T$35/2</f>
        <v>#VALUE!</v>
      </c>
      <c r="P206" s="221" t="e">
        <f t="shared" si="8"/>
        <v>#VALUE!</v>
      </c>
      <c r="Q206" s="221" t="e">
        <f t="shared" si="9"/>
        <v>#VALUE!</v>
      </c>
      <c r="R206" t="e">
        <f t="shared" si="11"/>
        <v>#VALUE!</v>
      </c>
    </row>
    <row r="207" spans="1:18" x14ac:dyDescent="0.25">
      <c r="A207" s="219">
        <v>189</v>
      </c>
      <c r="B207" s="177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257" t="e">
        <f t="array" ref="M207">$I$11+SUMPRODUCT($A$11:$H$11,C207:L207)</f>
        <v>#VALUE!</v>
      </c>
      <c r="N207" s="92" t="e">
        <f t="shared" si="10"/>
        <v>#VALUE!</v>
      </c>
      <c r="O207" s="220" t="e">
        <f t="array" ref="O207">(M207-IF($B$19:$B$562=$S$22,$T$29,$T$30))/$T$34-$T$35/2</f>
        <v>#VALUE!</v>
      </c>
      <c r="P207" s="221" t="e">
        <f t="shared" si="8"/>
        <v>#VALUE!</v>
      </c>
      <c r="Q207" s="221" t="e">
        <f t="shared" si="9"/>
        <v>#VALUE!</v>
      </c>
      <c r="R207" t="e">
        <f t="shared" si="11"/>
        <v>#VALUE!</v>
      </c>
    </row>
    <row r="208" spans="1:18" x14ac:dyDescent="0.25">
      <c r="A208" s="219">
        <v>190</v>
      </c>
      <c r="B208" s="177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257" t="e">
        <f t="array" ref="M208">$I$11+SUMPRODUCT($A$11:$H$11,C208:L208)</f>
        <v>#VALUE!</v>
      </c>
      <c r="N208" s="92" t="e">
        <f t="shared" si="10"/>
        <v>#VALUE!</v>
      </c>
      <c r="O208" s="220" t="e">
        <f t="array" ref="O208">(M208-IF($B$19:$B$562=$S$22,$T$29,$T$30))/$T$34-$T$35/2</f>
        <v>#VALUE!</v>
      </c>
      <c r="P208" s="221" t="e">
        <f t="shared" si="8"/>
        <v>#VALUE!</v>
      </c>
      <c r="Q208" s="221" t="e">
        <f t="shared" si="9"/>
        <v>#VALUE!</v>
      </c>
      <c r="R208" t="e">
        <f t="shared" si="11"/>
        <v>#VALUE!</v>
      </c>
    </row>
    <row r="209" spans="1:18" x14ac:dyDescent="0.25">
      <c r="A209" s="219">
        <v>191</v>
      </c>
      <c r="B209" s="177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257" t="e">
        <f t="array" ref="M209">$I$11+SUMPRODUCT($A$11:$H$11,C209:L209)</f>
        <v>#VALUE!</v>
      </c>
      <c r="N209" s="92" t="e">
        <f t="shared" si="10"/>
        <v>#VALUE!</v>
      </c>
      <c r="O209" s="220" t="e">
        <f t="array" ref="O209">(M209-IF($B$19:$B$562=$S$22,$T$29,$T$30))/$T$34-$T$35/2</f>
        <v>#VALUE!</v>
      </c>
      <c r="P209" s="221" t="e">
        <f t="shared" si="8"/>
        <v>#VALUE!</v>
      </c>
      <c r="Q209" s="221" t="e">
        <f t="shared" si="9"/>
        <v>#VALUE!</v>
      </c>
      <c r="R209" t="e">
        <f t="shared" si="11"/>
        <v>#VALUE!</v>
      </c>
    </row>
    <row r="210" spans="1:18" x14ac:dyDescent="0.25">
      <c r="A210" s="219">
        <v>192</v>
      </c>
      <c r="B210" s="177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257" t="e">
        <f t="array" ref="M210">$I$11+SUMPRODUCT($A$11:$H$11,C210:L210)</f>
        <v>#VALUE!</v>
      </c>
      <c r="N210" s="92" t="e">
        <f t="shared" si="10"/>
        <v>#VALUE!</v>
      </c>
      <c r="O210" s="220" t="e">
        <f t="array" ref="O210">(M210-IF($B$19:$B$562=$S$22,$T$29,$T$30))/$T$34-$T$35/2</f>
        <v>#VALUE!</v>
      </c>
      <c r="P210" s="221" t="e">
        <f t="shared" si="8"/>
        <v>#VALUE!</v>
      </c>
      <c r="Q210" s="221" t="e">
        <f t="shared" si="9"/>
        <v>#VALUE!</v>
      </c>
      <c r="R210" t="e">
        <f t="shared" si="11"/>
        <v>#VALUE!</v>
      </c>
    </row>
    <row r="211" spans="1:18" x14ac:dyDescent="0.25">
      <c r="A211" s="219">
        <v>193</v>
      </c>
      <c r="B211" s="177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257" t="e">
        <f t="array" ref="M211">$I$11+SUMPRODUCT($A$11:$H$11,C211:L211)</f>
        <v>#VALUE!</v>
      </c>
      <c r="N211" s="92" t="e">
        <f t="shared" si="10"/>
        <v>#VALUE!</v>
      </c>
      <c r="O211" s="220" t="e">
        <f t="array" ref="O211">(M211-IF($B$19:$B$562=$S$22,$T$29,$T$30))/$T$34-$T$35/2</f>
        <v>#VALUE!</v>
      </c>
      <c r="P211" s="221" t="e">
        <f t="shared" ref="P211:P274" si="12">IF($O211&gt;$T$37,0,1)</f>
        <v>#VALUE!</v>
      </c>
      <c r="Q211" s="221" t="e">
        <f t="shared" ref="Q211:Q274" si="13">IF($O211&gt;$T$37,1,0)</f>
        <v>#VALUE!</v>
      </c>
      <c r="R211" t="e">
        <f t="shared" si="11"/>
        <v>#VALUE!</v>
      </c>
    </row>
    <row r="212" spans="1:18" x14ac:dyDescent="0.25">
      <c r="A212" s="219">
        <v>194</v>
      </c>
      <c r="B212" s="177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257" t="e">
        <f t="array" ref="M212">$I$11+SUMPRODUCT($A$11:$H$11,C212:L212)</f>
        <v>#VALUE!</v>
      </c>
      <c r="N212" s="92" t="e">
        <f t="shared" ref="N212:N275" si="14">$I$12+SUMPRODUCT(C212:L212,$A$12:$H$12)</f>
        <v>#VALUE!</v>
      </c>
      <c r="O212" s="220" t="e">
        <f t="array" ref="O212">(M212-IF($B$19:$B$562=$S$22,$T$29,$T$30))/$T$34-$T$35/2</f>
        <v>#VALUE!</v>
      </c>
      <c r="P212" s="221" t="e">
        <f t="shared" si="12"/>
        <v>#VALUE!</v>
      </c>
      <c r="Q212" s="221" t="e">
        <f t="shared" si="13"/>
        <v>#VALUE!</v>
      </c>
      <c r="R212" t="e">
        <f t="shared" ref="R212:R275" si="15">O212+$T$35/2</f>
        <v>#VALUE!</v>
      </c>
    </row>
    <row r="213" spans="1:18" x14ac:dyDescent="0.25">
      <c r="A213" s="219">
        <v>195</v>
      </c>
      <c r="B213" s="177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257" t="e">
        <f t="array" ref="M213">$I$11+SUMPRODUCT($A$11:$H$11,C213:L213)</f>
        <v>#VALUE!</v>
      </c>
      <c r="N213" s="92" t="e">
        <f t="shared" si="14"/>
        <v>#VALUE!</v>
      </c>
      <c r="O213" s="220" t="e">
        <f t="array" ref="O213">(M213-IF($B$19:$B$562=$S$22,$T$29,$T$30))/$T$34-$T$35/2</f>
        <v>#VALUE!</v>
      </c>
      <c r="P213" s="221" t="e">
        <f t="shared" si="12"/>
        <v>#VALUE!</v>
      </c>
      <c r="Q213" s="221" t="e">
        <f t="shared" si="13"/>
        <v>#VALUE!</v>
      </c>
      <c r="R213" t="e">
        <f t="shared" si="15"/>
        <v>#VALUE!</v>
      </c>
    </row>
    <row r="214" spans="1:18" x14ac:dyDescent="0.25">
      <c r="A214" s="219">
        <v>196</v>
      </c>
      <c r="B214" s="177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257" t="e">
        <f t="array" ref="M214">$I$11+SUMPRODUCT($A$11:$H$11,C214:L214)</f>
        <v>#VALUE!</v>
      </c>
      <c r="N214" s="92" t="e">
        <f t="shared" si="14"/>
        <v>#VALUE!</v>
      </c>
      <c r="O214" s="220" t="e">
        <f t="array" ref="O214">(M214-IF($B$19:$B$562=$S$22,$T$29,$T$30))/$T$34-$T$35/2</f>
        <v>#VALUE!</v>
      </c>
      <c r="P214" s="221" t="e">
        <f t="shared" si="12"/>
        <v>#VALUE!</v>
      </c>
      <c r="Q214" s="221" t="e">
        <f t="shared" si="13"/>
        <v>#VALUE!</v>
      </c>
      <c r="R214" t="e">
        <f t="shared" si="15"/>
        <v>#VALUE!</v>
      </c>
    </row>
    <row r="215" spans="1:18" x14ac:dyDescent="0.25">
      <c r="A215" s="219">
        <v>197</v>
      </c>
      <c r="B215" s="177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257" t="e">
        <f t="array" ref="M215">$I$11+SUMPRODUCT($A$11:$H$11,C215:L215)</f>
        <v>#VALUE!</v>
      </c>
      <c r="N215" s="92" t="e">
        <f t="shared" si="14"/>
        <v>#VALUE!</v>
      </c>
      <c r="O215" s="220" t="e">
        <f t="array" ref="O215">(M215-IF($B$19:$B$562=$S$22,$T$29,$T$30))/$T$34-$T$35/2</f>
        <v>#VALUE!</v>
      </c>
      <c r="P215" s="221" t="e">
        <f t="shared" si="12"/>
        <v>#VALUE!</v>
      </c>
      <c r="Q215" s="221" t="e">
        <f t="shared" si="13"/>
        <v>#VALUE!</v>
      </c>
      <c r="R215" t="e">
        <f t="shared" si="15"/>
        <v>#VALUE!</v>
      </c>
    </row>
    <row r="216" spans="1:18" x14ac:dyDescent="0.25">
      <c r="A216" s="219">
        <v>198</v>
      </c>
      <c r="B216" s="177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257" t="e">
        <f t="array" ref="M216">$I$11+SUMPRODUCT($A$11:$H$11,C216:L216)</f>
        <v>#VALUE!</v>
      </c>
      <c r="N216" s="92" t="e">
        <f t="shared" si="14"/>
        <v>#VALUE!</v>
      </c>
      <c r="O216" s="220" t="e">
        <f t="array" ref="O216">(M216-IF($B$19:$B$562=$S$22,$T$29,$T$30))/$T$34-$T$35/2</f>
        <v>#VALUE!</v>
      </c>
      <c r="P216" s="221" t="e">
        <f t="shared" si="12"/>
        <v>#VALUE!</v>
      </c>
      <c r="Q216" s="221" t="e">
        <f t="shared" si="13"/>
        <v>#VALUE!</v>
      </c>
      <c r="R216" t="e">
        <f t="shared" si="15"/>
        <v>#VALUE!</v>
      </c>
    </row>
    <row r="217" spans="1:18" x14ac:dyDescent="0.25">
      <c r="A217" s="219">
        <v>199</v>
      </c>
      <c r="B217" s="177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257" t="e">
        <f t="array" ref="M217">$I$11+SUMPRODUCT($A$11:$H$11,C217:L217)</f>
        <v>#VALUE!</v>
      </c>
      <c r="N217" s="92" t="e">
        <f t="shared" si="14"/>
        <v>#VALUE!</v>
      </c>
      <c r="O217" s="220" t="e">
        <f t="array" ref="O217">(M217-IF($B$19:$B$562=$S$22,$T$29,$T$30))/$T$34-$T$35/2</f>
        <v>#VALUE!</v>
      </c>
      <c r="P217" s="221" t="e">
        <f t="shared" si="12"/>
        <v>#VALUE!</v>
      </c>
      <c r="Q217" s="221" t="e">
        <f t="shared" si="13"/>
        <v>#VALUE!</v>
      </c>
      <c r="R217" t="e">
        <f t="shared" si="15"/>
        <v>#VALUE!</v>
      </c>
    </row>
    <row r="218" spans="1:18" x14ac:dyDescent="0.25">
      <c r="A218" s="219">
        <v>200</v>
      </c>
      <c r="B218" s="177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257" t="e">
        <f t="array" ref="M218">$I$11+SUMPRODUCT($A$11:$H$11,C218:L218)</f>
        <v>#VALUE!</v>
      </c>
      <c r="N218" s="92" t="e">
        <f t="shared" si="14"/>
        <v>#VALUE!</v>
      </c>
      <c r="O218" s="220" t="e">
        <f t="array" ref="O218">(M218-IF($B$19:$B$562=$S$22,$T$29,$T$30))/$T$34-$T$35/2</f>
        <v>#VALUE!</v>
      </c>
      <c r="P218" s="221" t="e">
        <f t="shared" si="12"/>
        <v>#VALUE!</v>
      </c>
      <c r="Q218" s="221" t="e">
        <f t="shared" si="13"/>
        <v>#VALUE!</v>
      </c>
      <c r="R218" t="e">
        <f t="shared" si="15"/>
        <v>#VALUE!</v>
      </c>
    </row>
    <row r="219" spans="1:18" x14ac:dyDescent="0.25">
      <c r="A219" s="219">
        <v>201</v>
      </c>
      <c r="B219" s="177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257" t="e">
        <f t="array" ref="M219">$I$11+SUMPRODUCT($A$11:$H$11,C219:L219)</f>
        <v>#VALUE!</v>
      </c>
      <c r="N219" s="92" t="e">
        <f t="shared" si="14"/>
        <v>#VALUE!</v>
      </c>
      <c r="O219" s="220" t="e">
        <f t="array" ref="O219">(M219-IF($B$19:$B$562=$S$22,$T$29,$T$30))/$T$34-$T$35/2</f>
        <v>#VALUE!</v>
      </c>
      <c r="P219" s="221" t="e">
        <f t="shared" si="12"/>
        <v>#VALUE!</v>
      </c>
      <c r="Q219" s="221" t="e">
        <f t="shared" si="13"/>
        <v>#VALUE!</v>
      </c>
      <c r="R219" t="e">
        <f t="shared" si="15"/>
        <v>#VALUE!</v>
      </c>
    </row>
    <row r="220" spans="1:18" x14ac:dyDescent="0.25">
      <c r="A220" s="219">
        <v>202</v>
      </c>
      <c r="B220" s="177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257" t="e">
        <f t="array" ref="M220">$I$11+SUMPRODUCT($A$11:$H$11,C220:L220)</f>
        <v>#VALUE!</v>
      </c>
      <c r="N220" s="92" t="e">
        <f t="shared" si="14"/>
        <v>#VALUE!</v>
      </c>
      <c r="O220" s="220" t="e">
        <f t="array" ref="O220">(M220-IF($B$19:$B$562=$S$22,$T$29,$T$30))/$T$34-$T$35/2</f>
        <v>#VALUE!</v>
      </c>
      <c r="P220" s="221" t="e">
        <f t="shared" si="12"/>
        <v>#VALUE!</v>
      </c>
      <c r="Q220" s="221" t="e">
        <f t="shared" si="13"/>
        <v>#VALUE!</v>
      </c>
      <c r="R220" t="e">
        <f t="shared" si="15"/>
        <v>#VALUE!</v>
      </c>
    </row>
    <row r="221" spans="1:18" x14ac:dyDescent="0.25">
      <c r="A221" s="219">
        <v>203</v>
      </c>
      <c r="B221" s="177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257" t="e">
        <f t="array" ref="M221">$I$11+SUMPRODUCT($A$11:$H$11,C221:L221)</f>
        <v>#VALUE!</v>
      </c>
      <c r="N221" s="92" t="e">
        <f t="shared" si="14"/>
        <v>#VALUE!</v>
      </c>
      <c r="O221" s="220" t="e">
        <f t="array" ref="O221">(M221-IF($B$19:$B$562=$S$22,$T$29,$T$30))/$T$34-$T$35/2</f>
        <v>#VALUE!</v>
      </c>
      <c r="P221" s="221" t="e">
        <f t="shared" si="12"/>
        <v>#VALUE!</v>
      </c>
      <c r="Q221" s="221" t="e">
        <f t="shared" si="13"/>
        <v>#VALUE!</v>
      </c>
      <c r="R221" t="e">
        <f t="shared" si="15"/>
        <v>#VALUE!</v>
      </c>
    </row>
    <row r="222" spans="1:18" x14ac:dyDescent="0.25">
      <c r="A222" s="219">
        <v>204</v>
      </c>
      <c r="B222" s="177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257" t="e">
        <f t="array" ref="M222">$I$11+SUMPRODUCT($A$11:$H$11,C222:L222)</f>
        <v>#VALUE!</v>
      </c>
      <c r="N222" s="92" t="e">
        <f t="shared" si="14"/>
        <v>#VALUE!</v>
      </c>
      <c r="O222" s="220" t="e">
        <f t="array" ref="O222">(M222-IF($B$19:$B$562=$S$22,$T$29,$T$30))/$T$34-$T$35/2</f>
        <v>#VALUE!</v>
      </c>
      <c r="P222" s="221" t="e">
        <f t="shared" si="12"/>
        <v>#VALUE!</v>
      </c>
      <c r="Q222" s="221" t="e">
        <f t="shared" si="13"/>
        <v>#VALUE!</v>
      </c>
      <c r="R222" t="e">
        <f t="shared" si="15"/>
        <v>#VALUE!</v>
      </c>
    </row>
    <row r="223" spans="1:18" x14ac:dyDescent="0.25">
      <c r="A223" s="219">
        <v>205</v>
      </c>
      <c r="B223" s="177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257" t="e">
        <f t="array" ref="M223">$I$11+SUMPRODUCT($A$11:$H$11,C223:L223)</f>
        <v>#VALUE!</v>
      </c>
      <c r="N223" s="92" t="e">
        <f t="shared" si="14"/>
        <v>#VALUE!</v>
      </c>
      <c r="O223" s="220" t="e">
        <f t="array" ref="O223">(M223-IF($B$19:$B$562=$S$22,$T$29,$T$30))/$T$34-$T$35/2</f>
        <v>#VALUE!</v>
      </c>
      <c r="P223" s="221" t="e">
        <f t="shared" si="12"/>
        <v>#VALUE!</v>
      </c>
      <c r="Q223" s="221" t="e">
        <f t="shared" si="13"/>
        <v>#VALUE!</v>
      </c>
      <c r="R223" t="e">
        <f t="shared" si="15"/>
        <v>#VALUE!</v>
      </c>
    </row>
    <row r="224" spans="1:18" x14ac:dyDescent="0.25">
      <c r="A224" s="219">
        <v>206</v>
      </c>
      <c r="B224" s="177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257" t="e">
        <f t="array" ref="M224">$I$11+SUMPRODUCT($A$11:$H$11,C224:L224)</f>
        <v>#VALUE!</v>
      </c>
      <c r="N224" s="92" t="e">
        <f t="shared" si="14"/>
        <v>#VALUE!</v>
      </c>
      <c r="O224" s="220" t="e">
        <f t="array" ref="O224">(M224-IF($B$19:$B$562=$S$22,$T$29,$T$30))/$T$34-$T$35/2</f>
        <v>#VALUE!</v>
      </c>
      <c r="P224" s="221" t="e">
        <f t="shared" si="12"/>
        <v>#VALUE!</v>
      </c>
      <c r="Q224" s="221" t="e">
        <f t="shared" si="13"/>
        <v>#VALUE!</v>
      </c>
      <c r="R224" t="e">
        <f t="shared" si="15"/>
        <v>#VALUE!</v>
      </c>
    </row>
    <row r="225" spans="1:18" x14ac:dyDescent="0.25">
      <c r="A225" s="219">
        <v>207</v>
      </c>
      <c r="B225" s="177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257" t="e">
        <f t="array" ref="M225">$I$11+SUMPRODUCT($A$11:$H$11,C225:L225)</f>
        <v>#VALUE!</v>
      </c>
      <c r="N225" s="92" t="e">
        <f t="shared" si="14"/>
        <v>#VALUE!</v>
      </c>
      <c r="O225" s="220" t="e">
        <f t="array" ref="O225">(M225-IF($B$19:$B$562=$S$22,$T$29,$T$30))/$T$34-$T$35/2</f>
        <v>#VALUE!</v>
      </c>
      <c r="P225" s="221" t="e">
        <f t="shared" si="12"/>
        <v>#VALUE!</v>
      </c>
      <c r="Q225" s="221" t="e">
        <f t="shared" si="13"/>
        <v>#VALUE!</v>
      </c>
      <c r="R225" t="e">
        <f t="shared" si="15"/>
        <v>#VALUE!</v>
      </c>
    </row>
    <row r="226" spans="1:18" x14ac:dyDescent="0.25">
      <c r="A226" s="219">
        <v>208</v>
      </c>
      <c r="B226" s="177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257" t="e">
        <f t="array" ref="M226">$I$11+SUMPRODUCT($A$11:$H$11,C226:L226)</f>
        <v>#VALUE!</v>
      </c>
      <c r="N226" s="92" t="e">
        <f t="shared" si="14"/>
        <v>#VALUE!</v>
      </c>
      <c r="O226" s="220" t="e">
        <f t="array" ref="O226">(M226-IF($B$19:$B$562=$S$22,$T$29,$T$30))/$T$34-$T$35/2</f>
        <v>#VALUE!</v>
      </c>
      <c r="P226" s="221" t="e">
        <f t="shared" si="12"/>
        <v>#VALUE!</v>
      </c>
      <c r="Q226" s="221" t="e">
        <f t="shared" si="13"/>
        <v>#VALUE!</v>
      </c>
      <c r="R226" t="e">
        <f t="shared" si="15"/>
        <v>#VALUE!</v>
      </c>
    </row>
    <row r="227" spans="1:18" x14ac:dyDescent="0.25">
      <c r="A227" s="219">
        <v>209</v>
      </c>
      <c r="B227" s="177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257" t="e">
        <f t="array" ref="M227">$I$11+SUMPRODUCT($A$11:$H$11,C227:L227)</f>
        <v>#VALUE!</v>
      </c>
      <c r="N227" s="92" t="e">
        <f t="shared" si="14"/>
        <v>#VALUE!</v>
      </c>
      <c r="O227" s="220" t="e">
        <f t="array" ref="O227">(M227-IF($B$19:$B$562=$S$22,$T$29,$T$30))/$T$34-$T$35/2</f>
        <v>#VALUE!</v>
      </c>
      <c r="P227" s="221" t="e">
        <f t="shared" si="12"/>
        <v>#VALUE!</v>
      </c>
      <c r="Q227" s="221" t="e">
        <f t="shared" si="13"/>
        <v>#VALUE!</v>
      </c>
      <c r="R227" t="e">
        <f t="shared" si="15"/>
        <v>#VALUE!</v>
      </c>
    </row>
    <row r="228" spans="1:18" x14ac:dyDescent="0.25">
      <c r="A228" s="219">
        <v>210</v>
      </c>
      <c r="B228" s="177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257" t="e">
        <f t="array" ref="M228">$I$11+SUMPRODUCT($A$11:$H$11,C228:L228)</f>
        <v>#VALUE!</v>
      </c>
      <c r="N228" s="92" t="e">
        <f t="shared" si="14"/>
        <v>#VALUE!</v>
      </c>
      <c r="O228" s="220" t="e">
        <f t="array" ref="O228">(M228-IF($B$19:$B$562=$S$22,$T$29,$T$30))/$T$34-$T$35/2</f>
        <v>#VALUE!</v>
      </c>
      <c r="P228" s="221" t="e">
        <f t="shared" si="12"/>
        <v>#VALUE!</v>
      </c>
      <c r="Q228" s="221" t="e">
        <f t="shared" si="13"/>
        <v>#VALUE!</v>
      </c>
      <c r="R228" t="e">
        <f t="shared" si="15"/>
        <v>#VALUE!</v>
      </c>
    </row>
    <row r="229" spans="1:18" x14ac:dyDescent="0.25">
      <c r="A229" s="219">
        <v>211</v>
      </c>
      <c r="B229" s="177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257" t="e">
        <f t="array" ref="M229">$I$11+SUMPRODUCT($A$11:$H$11,C229:L229)</f>
        <v>#VALUE!</v>
      </c>
      <c r="N229" s="92" t="e">
        <f t="shared" si="14"/>
        <v>#VALUE!</v>
      </c>
      <c r="O229" s="220" t="e">
        <f t="array" ref="O229">(M229-IF($B$19:$B$562=$S$22,$T$29,$T$30))/$T$34-$T$35/2</f>
        <v>#VALUE!</v>
      </c>
      <c r="P229" s="221" t="e">
        <f t="shared" si="12"/>
        <v>#VALUE!</v>
      </c>
      <c r="Q229" s="221" t="e">
        <f t="shared" si="13"/>
        <v>#VALUE!</v>
      </c>
      <c r="R229" t="e">
        <f t="shared" si="15"/>
        <v>#VALUE!</v>
      </c>
    </row>
    <row r="230" spans="1:18" x14ac:dyDescent="0.25">
      <c r="A230" s="219">
        <v>212</v>
      </c>
      <c r="B230" s="177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257" t="e">
        <f t="array" ref="M230">$I$11+SUMPRODUCT($A$11:$H$11,C230:L230)</f>
        <v>#VALUE!</v>
      </c>
      <c r="N230" s="92" t="e">
        <f t="shared" si="14"/>
        <v>#VALUE!</v>
      </c>
      <c r="O230" s="220" t="e">
        <f t="array" ref="O230">(M230-IF($B$19:$B$562=$S$22,$T$29,$T$30))/$T$34-$T$35/2</f>
        <v>#VALUE!</v>
      </c>
      <c r="P230" s="221" t="e">
        <f t="shared" si="12"/>
        <v>#VALUE!</v>
      </c>
      <c r="Q230" s="221" t="e">
        <f t="shared" si="13"/>
        <v>#VALUE!</v>
      </c>
      <c r="R230" t="e">
        <f t="shared" si="15"/>
        <v>#VALUE!</v>
      </c>
    </row>
    <row r="231" spans="1:18" x14ac:dyDescent="0.25">
      <c r="A231" s="219">
        <v>213</v>
      </c>
      <c r="B231" s="177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257" t="e">
        <f t="array" ref="M231">$I$11+SUMPRODUCT($A$11:$H$11,C231:L231)</f>
        <v>#VALUE!</v>
      </c>
      <c r="N231" s="92" t="e">
        <f t="shared" si="14"/>
        <v>#VALUE!</v>
      </c>
      <c r="O231" s="220" t="e">
        <f t="array" ref="O231">(M231-IF($B$19:$B$562=$S$22,$T$29,$T$30))/$T$34-$T$35/2</f>
        <v>#VALUE!</v>
      </c>
      <c r="P231" s="221" t="e">
        <f t="shared" si="12"/>
        <v>#VALUE!</v>
      </c>
      <c r="Q231" s="221" t="e">
        <f t="shared" si="13"/>
        <v>#VALUE!</v>
      </c>
      <c r="R231" t="e">
        <f t="shared" si="15"/>
        <v>#VALUE!</v>
      </c>
    </row>
    <row r="232" spans="1:18" x14ac:dyDescent="0.25">
      <c r="A232" s="219">
        <v>214</v>
      </c>
      <c r="B232" s="177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257" t="e">
        <f t="array" ref="M232">$I$11+SUMPRODUCT($A$11:$H$11,C232:L232)</f>
        <v>#VALUE!</v>
      </c>
      <c r="N232" s="92" t="e">
        <f t="shared" si="14"/>
        <v>#VALUE!</v>
      </c>
      <c r="O232" s="220" t="e">
        <f t="array" ref="O232">(M232-IF($B$19:$B$562=$S$22,$T$29,$T$30))/$T$34-$T$35/2</f>
        <v>#VALUE!</v>
      </c>
      <c r="P232" s="221" t="e">
        <f t="shared" si="12"/>
        <v>#VALUE!</v>
      </c>
      <c r="Q232" s="221" t="e">
        <f t="shared" si="13"/>
        <v>#VALUE!</v>
      </c>
      <c r="R232" t="e">
        <f t="shared" si="15"/>
        <v>#VALUE!</v>
      </c>
    </row>
    <row r="233" spans="1:18" x14ac:dyDescent="0.25">
      <c r="A233" s="219">
        <v>215</v>
      </c>
      <c r="B233" s="177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257" t="e">
        <f t="array" ref="M233">$I$11+SUMPRODUCT($A$11:$H$11,C233:L233)</f>
        <v>#VALUE!</v>
      </c>
      <c r="N233" s="92" t="e">
        <f t="shared" si="14"/>
        <v>#VALUE!</v>
      </c>
      <c r="O233" s="220" t="e">
        <f t="array" ref="O233">(M233-IF($B$19:$B$562=$S$22,$T$29,$T$30))/$T$34-$T$35/2</f>
        <v>#VALUE!</v>
      </c>
      <c r="P233" s="221" t="e">
        <f t="shared" si="12"/>
        <v>#VALUE!</v>
      </c>
      <c r="Q233" s="221" t="e">
        <f t="shared" si="13"/>
        <v>#VALUE!</v>
      </c>
      <c r="R233" t="e">
        <f t="shared" si="15"/>
        <v>#VALUE!</v>
      </c>
    </row>
    <row r="234" spans="1:18" x14ac:dyDescent="0.25">
      <c r="A234" s="219">
        <v>216</v>
      </c>
      <c r="B234" s="177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257" t="e">
        <f t="array" ref="M234">$I$11+SUMPRODUCT($A$11:$H$11,C234:L234)</f>
        <v>#VALUE!</v>
      </c>
      <c r="N234" s="92" t="e">
        <f t="shared" si="14"/>
        <v>#VALUE!</v>
      </c>
      <c r="O234" s="220" t="e">
        <f t="array" ref="O234">(M234-IF($B$19:$B$562=$S$22,$T$29,$T$30))/$T$34-$T$35/2</f>
        <v>#VALUE!</v>
      </c>
      <c r="P234" s="221" t="e">
        <f t="shared" si="12"/>
        <v>#VALUE!</v>
      </c>
      <c r="Q234" s="221" t="e">
        <f t="shared" si="13"/>
        <v>#VALUE!</v>
      </c>
      <c r="R234" t="e">
        <f t="shared" si="15"/>
        <v>#VALUE!</v>
      </c>
    </row>
    <row r="235" spans="1:18" x14ac:dyDescent="0.25">
      <c r="A235" s="219">
        <v>217</v>
      </c>
      <c r="B235" s="177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257" t="e">
        <f t="array" ref="M235">$I$11+SUMPRODUCT($A$11:$H$11,C235:L235)</f>
        <v>#VALUE!</v>
      </c>
      <c r="N235" s="92" t="e">
        <f t="shared" si="14"/>
        <v>#VALUE!</v>
      </c>
      <c r="O235" s="220" t="e">
        <f t="array" ref="O235">(M235-IF($B$19:$B$562=$S$22,$T$29,$T$30))/$T$34-$T$35/2</f>
        <v>#VALUE!</v>
      </c>
      <c r="P235" s="221" t="e">
        <f t="shared" si="12"/>
        <v>#VALUE!</v>
      </c>
      <c r="Q235" s="221" t="e">
        <f t="shared" si="13"/>
        <v>#VALUE!</v>
      </c>
      <c r="R235" t="e">
        <f t="shared" si="15"/>
        <v>#VALUE!</v>
      </c>
    </row>
    <row r="236" spans="1:18" x14ac:dyDescent="0.25">
      <c r="A236" s="219">
        <v>218</v>
      </c>
      <c r="B236" s="177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257" t="e">
        <f t="array" ref="M236">$I$11+SUMPRODUCT($A$11:$H$11,C236:L236)</f>
        <v>#VALUE!</v>
      </c>
      <c r="N236" s="92" t="e">
        <f t="shared" si="14"/>
        <v>#VALUE!</v>
      </c>
      <c r="O236" s="220" t="e">
        <f t="array" ref="O236">(M236-IF($B$19:$B$562=$S$22,$T$29,$T$30))/$T$34-$T$35/2</f>
        <v>#VALUE!</v>
      </c>
      <c r="P236" s="221" t="e">
        <f t="shared" si="12"/>
        <v>#VALUE!</v>
      </c>
      <c r="Q236" s="221" t="e">
        <f t="shared" si="13"/>
        <v>#VALUE!</v>
      </c>
      <c r="R236" t="e">
        <f t="shared" si="15"/>
        <v>#VALUE!</v>
      </c>
    </row>
    <row r="237" spans="1:18" x14ac:dyDescent="0.25">
      <c r="A237" s="219">
        <v>219</v>
      </c>
      <c r="B237" s="177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257" t="e">
        <f t="array" ref="M237">$I$11+SUMPRODUCT($A$11:$H$11,C237:L237)</f>
        <v>#VALUE!</v>
      </c>
      <c r="N237" s="92" t="e">
        <f t="shared" si="14"/>
        <v>#VALUE!</v>
      </c>
      <c r="O237" s="220" t="e">
        <f t="array" ref="O237">(M237-IF($B$19:$B$562=$S$22,$T$29,$T$30))/$T$34-$T$35/2</f>
        <v>#VALUE!</v>
      </c>
      <c r="P237" s="221" t="e">
        <f t="shared" si="12"/>
        <v>#VALUE!</v>
      </c>
      <c r="Q237" s="221" t="e">
        <f t="shared" si="13"/>
        <v>#VALUE!</v>
      </c>
      <c r="R237" t="e">
        <f t="shared" si="15"/>
        <v>#VALUE!</v>
      </c>
    </row>
    <row r="238" spans="1:18" x14ac:dyDescent="0.25">
      <c r="A238" s="219">
        <v>220</v>
      </c>
      <c r="B238" s="177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257" t="e">
        <f t="array" ref="M238">$I$11+SUMPRODUCT($A$11:$H$11,C238:L238)</f>
        <v>#VALUE!</v>
      </c>
      <c r="N238" s="92" t="e">
        <f t="shared" si="14"/>
        <v>#VALUE!</v>
      </c>
      <c r="O238" s="220" t="e">
        <f t="array" ref="O238">(M238-IF($B$19:$B$562=$S$22,$T$29,$T$30))/$T$34-$T$35/2</f>
        <v>#VALUE!</v>
      </c>
      <c r="P238" s="221" t="e">
        <f t="shared" si="12"/>
        <v>#VALUE!</v>
      </c>
      <c r="Q238" s="221" t="e">
        <f t="shared" si="13"/>
        <v>#VALUE!</v>
      </c>
      <c r="R238" t="e">
        <f t="shared" si="15"/>
        <v>#VALUE!</v>
      </c>
    </row>
    <row r="239" spans="1:18" x14ac:dyDescent="0.25">
      <c r="A239" s="219">
        <v>221</v>
      </c>
      <c r="B239" s="177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257" t="e">
        <f t="array" ref="M239">$I$11+SUMPRODUCT($A$11:$H$11,C239:L239)</f>
        <v>#VALUE!</v>
      </c>
      <c r="N239" s="92" t="e">
        <f t="shared" si="14"/>
        <v>#VALUE!</v>
      </c>
      <c r="O239" s="220" t="e">
        <f t="array" ref="O239">(M239-IF($B$19:$B$562=$S$22,$T$29,$T$30))/$T$34-$T$35/2</f>
        <v>#VALUE!</v>
      </c>
      <c r="P239" s="221" t="e">
        <f t="shared" si="12"/>
        <v>#VALUE!</v>
      </c>
      <c r="Q239" s="221" t="e">
        <f t="shared" si="13"/>
        <v>#VALUE!</v>
      </c>
      <c r="R239" t="e">
        <f t="shared" si="15"/>
        <v>#VALUE!</v>
      </c>
    </row>
    <row r="240" spans="1:18" x14ac:dyDescent="0.25">
      <c r="A240" s="219">
        <v>222</v>
      </c>
      <c r="B240" s="177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257" t="e">
        <f t="array" ref="M240">$I$11+SUMPRODUCT($A$11:$H$11,C240:L240)</f>
        <v>#VALUE!</v>
      </c>
      <c r="N240" s="92" t="e">
        <f t="shared" si="14"/>
        <v>#VALUE!</v>
      </c>
      <c r="O240" s="220" t="e">
        <f t="array" ref="O240">(M240-IF($B$19:$B$562=$S$22,$T$29,$T$30))/$T$34-$T$35/2</f>
        <v>#VALUE!</v>
      </c>
      <c r="P240" s="221" t="e">
        <f t="shared" si="12"/>
        <v>#VALUE!</v>
      </c>
      <c r="Q240" s="221" t="e">
        <f t="shared" si="13"/>
        <v>#VALUE!</v>
      </c>
      <c r="R240" t="e">
        <f t="shared" si="15"/>
        <v>#VALUE!</v>
      </c>
    </row>
    <row r="241" spans="1:18" x14ac:dyDescent="0.25">
      <c r="A241" s="219">
        <v>223</v>
      </c>
      <c r="B241" s="177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257" t="e">
        <f t="array" ref="M241">$I$11+SUMPRODUCT($A$11:$H$11,C241:L241)</f>
        <v>#VALUE!</v>
      </c>
      <c r="N241" s="92" t="e">
        <f t="shared" si="14"/>
        <v>#VALUE!</v>
      </c>
      <c r="O241" s="220" t="e">
        <f t="array" ref="O241">(M241-IF($B$19:$B$562=$S$22,$T$29,$T$30))/$T$34-$T$35/2</f>
        <v>#VALUE!</v>
      </c>
      <c r="P241" s="221" t="e">
        <f t="shared" si="12"/>
        <v>#VALUE!</v>
      </c>
      <c r="Q241" s="221" t="e">
        <f t="shared" si="13"/>
        <v>#VALUE!</v>
      </c>
      <c r="R241" t="e">
        <f t="shared" si="15"/>
        <v>#VALUE!</v>
      </c>
    </row>
    <row r="242" spans="1:18" x14ac:dyDescent="0.25">
      <c r="A242" s="219">
        <v>224</v>
      </c>
      <c r="B242" s="177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257" t="e">
        <f t="array" ref="M242">$I$11+SUMPRODUCT($A$11:$H$11,C242:L242)</f>
        <v>#VALUE!</v>
      </c>
      <c r="N242" s="92" t="e">
        <f t="shared" si="14"/>
        <v>#VALUE!</v>
      </c>
      <c r="O242" s="220" t="e">
        <f t="array" ref="O242">(M242-IF($B$19:$B$562=$S$22,$T$29,$T$30))/$T$34-$T$35/2</f>
        <v>#VALUE!</v>
      </c>
      <c r="P242" s="221" t="e">
        <f t="shared" si="12"/>
        <v>#VALUE!</v>
      </c>
      <c r="Q242" s="221" t="e">
        <f t="shared" si="13"/>
        <v>#VALUE!</v>
      </c>
      <c r="R242" t="e">
        <f t="shared" si="15"/>
        <v>#VALUE!</v>
      </c>
    </row>
    <row r="243" spans="1:18" x14ac:dyDescent="0.25">
      <c r="A243" s="219">
        <v>225</v>
      </c>
      <c r="B243" s="177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257" t="e">
        <f t="array" ref="M243">$I$11+SUMPRODUCT($A$11:$H$11,C243:L243)</f>
        <v>#VALUE!</v>
      </c>
      <c r="N243" s="92" t="e">
        <f t="shared" si="14"/>
        <v>#VALUE!</v>
      </c>
      <c r="O243" s="220" t="e">
        <f t="array" ref="O243">(M243-IF($B$19:$B$562=$S$22,$T$29,$T$30))/$T$34-$T$35/2</f>
        <v>#VALUE!</v>
      </c>
      <c r="P243" s="221" t="e">
        <f t="shared" si="12"/>
        <v>#VALUE!</v>
      </c>
      <c r="Q243" s="221" t="e">
        <f t="shared" si="13"/>
        <v>#VALUE!</v>
      </c>
      <c r="R243" t="e">
        <f t="shared" si="15"/>
        <v>#VALUE!</v>
      </c>
    </row>
    <row r="244" spans="1:18" x14ac:dyDescent="0.25">
      <c r="A244" s="219">
        <v>226</v>
      </c>
      <c r="B244" s="177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257" t="e">
        <f t="array" ref="M244">$I$11+SUMPRODUCT($A$11:$H$11,C244:L244)</f>
        <v>#VALUE!</v>
      </c>
      <c r="N244" s="92" t="e">
        <f t="shared" si="14"/>
        <v>#VALUE!</v>
      </c>
      <c r="O244" s="220" t="e">
        <f t="array" ref="O244">(M244-IF($B$19:$B$562=$S$22,$T$29,$T$30))/$T$34-$T$35/2</f>
        <v>#VALUE!</v>
      </c>
      <c r="P244" s="221" t="e">
        <f t="shared" si="12"/>
        <v>#VALUE!</v>
      </c>
      <c r="Q244" s="221" t="e">
        <f t="shared" si="13"/>
        <v>#VALUE!</v>
      </c>
      <c r="R244" t="e">
        <f t="shared" si="15"/>
        <v>#VALUE!</v>
      </c>
    </row>
    <row r="245" spans="1:18" x14ac:dyDescent="0.25">
      <c r="A245" s="219">
        <v>227</v>
      </c>
      <c r="B245" s="177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257" t="e">
        <f t="array" ref="M245">$I$11+SUMPRODUCT($A$11:$H$11,C245:L245)</f>
        <v>#VALUE!</v>
      </c>
      <c r="N245" s="92" t="e">
        <f t="shared" si="14"/>
        <v>#VALUE!</v>
      </c>
      <c r="O245" s="220" t="e">
        <f t="array" ref="O245">(M245-IF($B$19:$B$562=$S$22,$T$29,$T$30))/$T$34-$T$35/2</f>
        <v>#VALUE!</v>
      </c>
      <c r="P245" s="221" t="e">
        <f t="shared" si="12"/>
        <v>#VALUE!</v>
      </c>
      <c r="Q245" s="221" t="e">
        <f t="shared" si="13"/>
        <v>#VALUE!</v>
      </c>
      <c r="R245" t="e">
        <f t="shared" si="15"/>
        <v>#VALUE!</v>
      </c>
    </row>
    <row r="246" spans="1:18" x14ac:dyDescent="0.25">
      <c r="A246" s="219">
        <v>228</v>
      </c>
      <c r="B246" s="177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257" t="e">
        <f t="array" ref="M246">$I$11+SUMPRODUCT($A$11:$H$11,C246:L246)</f>
        <v>#VALUE!</v>
      </c>
      <c r="N246" s="92" t="e">
        <f t="shared" si="14"/>
        <v>#VALUE!</v>
      </c>
      <c r="O246" s="220" t="e">
        <f t="array" ref="O246">(M246-IF($B$19:$B$562=$S$22,$T$29,$T$30))/$T$34-$T$35/2</f>
        <v>#VALUE!</v>
      </c>
      <c r="P246" s="221" t="e">
        <f t="shared" si="12"/>
        <v>#VALUE!</v>
      </c>
      <c r="Q246" s="221" t="e">
        <f t="shared" si="13"/>
        <v>#VALUE!</v>
      </c>
      <c r="R246" t="e">
        <f t="shared" si="15"/>
        <v>#VALUE!</v>
      </c>
    </row>
    <row r="247" spans="1:18" x14ac:dyDescent="0.25">
      <c r="A247" s="219">
        <v>229</v>
      </c>
      <c r="B247" s="177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257" t="e">
        <f t="array" ref="M247">$I$11+SUMPRODUCT($A$11:$H$11,C247:L247)</f>
        <v>#VALUE!</v>
      </c>
      <c r="N247" s="92" t="e">
        <f t="shared" si="14"/>
        <v>#VALUE!</v>
      </c>
      <c r="O247" s="220" t="e">
        <f t="array" ref="O247">(M247-IF($B$19:$B$562=$S$22,$T$29,$T$30))/$T$34-$T$35/2</f>
        <v>#VALUE!</v>
      </c>
      <c r="P247" s="221" t="e">
        <f t="shared" si="12"/>
        <v>#VALUE!</v>
      </c>
      <c r="Q247" s="221" t="e">
        <f t="shared" si="13"/>
        <v>#VALUE!</v>
      </c>
      <c r="R247" t="e">
        <f t="shared" si="15"/>
        <v>#VALUE!</v>
      </c>
    </row>
    <row r="248" spans="1:18" x14ac:dyDescent="0.25">
      <c r="A248" s="219">
        <v>230</v>
      </c>
      <c r="B248" s="177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257" t="e">
        <f t="array" ref="M248">$I$11+SUMPRODUCT($A$11:$H$11,C248:L248)</f>
        <v>#VALUE!</v>
      </c>
      <c r="N248" s="92" t="e">
        <f t="shared" si="14"/>
        <v>#VALUE!</v>
      </c>
      <c r="O248" s="220" t="e">
        <f t="array" ref="O248">(M248-IF($B$19:$B$562=$S$22,$T$29,$T$30))/$T$34-$T$35/2</f>
        <v>#VALUE!</v>
      </c>
      <c r="P248" s="221" t="e">
        <f t="shared" si="12"/>
        <v>#VALUE!</v>
      </c>
      <c r="Q248" s="221" t="e">
        <f t="shared" si="13"/>
        <v>#VALUE!</v>
      </c>
      <c r="R248" t="e">
        <f t="shared" si="15"/>
        <v>#VALUE!</v>
      </c>
    </row>
    <row r="249" spans="1:18" x14ac:dyDescent="0.25">
      <c r="A249" s="219">
        <v>231</v>
      </c>
      <c r="B249" s="177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257" t="e">
        <f t="array" ref="M249">$I$11+SUMPRODUCT($A$11:$H$11,C249:L249)</f>
        <v>#VALUE!</v>
      </c>
      <c r="N249" s="92" t="e">
        <f t="shared" si="14"/>
        <v>#VALUE!</v>
      </c>
      <c r="O249" s="220" t="e">
        <f t="array" ref="O249">(M249-IF($B$19:$B$562=$S$22,$T$29,$T$30))/$T$34-$T$35/2</f>
        <v>#VALUE!</v>
      </c>
      <c r="P249" s="221" t="e">
        <f t="shared" si="12"/>
        <v>#VALUE!</v>
      </c>
      <c r="Q249" s="221" t="e">
        <f t="shared" si="13"/>
        <v>#VALUE!</v>
      </c>
      <c r="R249" t="e">
        <f t="shared" si="15"/>
        <v>#VALUE!</v>
      </c>
    </row>
    <row r="250" spans="1:18" x14ac:dyDescent="0.25">
      <c r="A250" s="219">
        <v>232</v>
      </c>
      <c r="B250" s="177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257" t="e">
        <f t="array" ref="M250">$I$11+SUMPRODUCT($A$11:$H$11,C250:L250)</f>
        <v>#VALUE!</v>
      </c>
      <c r="N250" s="92" t="e">
        <f t="shared" si="14"/>
        <v>#VALUE!</v>
      </c>
      <c r="O250" s="220" t="e">
        <f t="array" ref="O250">(M250-IF($B$19:$B$562=$S$22,$T$29,$T$30))/$T$34-$T$35/2</f>
        <v>#VALUE!</v>
      </c>
      <c r="P250" s="221" t="e">
        <f t="shared" si="12"/>
        <v>#VALUE!</v>
      </c>
      <c r="Q250" s="221" t="e">
        <f t="shared" si="13"/>
        <v>#VALUE!</v>
      </c>
      <c r="R250" t="e">
        <f t="shared" si="15"/>
        <v>#VALUE!</v>
      </c>
    </row>
    <row r="251" spans="1:18" x14ac:dyDescent="0.25">
      <c r="A251" s="219">
        <v>233</v>
      </c>
      <c r="B251" s="177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257" t="e">
        <f t="array" ref="M251">$I$11+SUMPRODUCT($A$11:$H$11,C251:L251)</f>
        <v>#VALUE!</v>
      </c>
      <c r="N251" s="92" t="e">
        <f t="shared" si="14"/>
        <v>#VALUE!</v>
      </c>
      <c r="O251" s="220" t="e">
        <f t="array" ref="O251">(M251-IF($B$19:$B$562=$S$22,$T$29,$T$30))/$T$34-$T$35/2</f>
        <v>#VALUE!</v>
      </c>
      <c r="P251" s="221" t="e">
        <f t="shared" si="12"/>
        <v>#VALUE!</v>
      </c>
      <c r="Q251" s="221" t="e">
        <f t="shared" si="13"/>
        <v>#VALUE!</v>
      </c>
      <c r="R251" t="e">
        <f t="shared" si="15"/>
        <v>#VALUE!</v>
      </c>
    </row>
    <row r="252" spans="1:18" x14ac:dyDescent="0.25">
      <c r="A252" s="219">
        <v>234</v>
      </c>
      <c r="B252" s="177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257" t="e">
        <f t="array" ref="M252">$I$11+SUMPRODUCT($A$11:$H$11,C252:L252)</f>
        <v>#VALUE!</v>
      </c>
      <c r="N252" s="92" t="e">
        <f t="shared" si="14"/>
        <v>#VALUE!</v>
      </c>
      <c r="O252" s="220" t="e">
        <f t="array" ref="O252">(M252-IF($B$19:$B$562=$S$22,$T$29,$T$30))/$T$34-$T$35/2</f>
        <v>#VALUE!</v>
      </c>
      <c r="P252" s="221" t="e">
        <f t="shared" si="12"/>
        <v>#VALUE!</v>
      </c>
      <c r="Q252" s="221" t="e">
        <f t="shared" si="13"/>
        <v>#VALUE!</v>
      </c>
      <c r="R252" t="e">
        <f t="shared" si="15"/>
        <v>#VALUE!</v>
      </c>
    </row>
    <row r="253" spans="1:18" x14ac:dyDescent="0.25">
      <c r="A253" s="219">
        <v>235</v>
      </c>
      <c r="B253" s="177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257" t="e">
        <f t="array" ref="M253">$I$11+SUMPRODUCT($A$11:$H$11,C253:L253)</f>
        <v>#VALUE!</v>
      </c>
      <c r="N253" s="92" t="e">
        <f t="shared" si="14"/>
        <v>#VALUE!</v>
      </c>
      <c r="O253" s="220" t="e">
        <f t="array" ref="O253">(M253-IF($B$19:$B$562=$S$22,$T$29,$T$30))/$T$34-$T$35/2</f>
        <v>#VALUE!</v>
      </c>
      <c r="P253" s="221" t="e">
        <f t="shared" si="12"/>
        <v>#VALUE!</v>
      </c>
      <c r="Q253" s="221" t="e">
        <f t="shared" si="13"/>
        <v>#VALUE!</v>
      </c>
      <c r="R253" t="e">
        <f t="shared" si="15"/>
        <v>#VALUE!</v>
      </c>
    </row>
    <row r="254" spans="1:18" x14ac:dyDescent="0.25">
      <c r="A254" s="219">
        <v>236</v>
      </c>
      <c r="B254" s="177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257" t="e">
        <f t="array" ref="M254">$I$11+SUMPRODUCT($A$11:$H$11,C254:L254)</f>
        <v>#VALUE!</v>
      </c>
      <c r="N254" s="92" t="e">
        <f t="shared" si="14"/>
        <v>#VALUE!</v>
      </c>
      <c r="O254" s="220" t="e">
        <f t="array" ref="O254">(M254-IF($B$19:$B$562=$S$22,$T$29,$T$30))/$T$34-$T$35/2</f>
        <v>#VALUE!</v>
      </c>
      <c r="P254" s="221" t="e">
        <f t="shared" si="12"/>
        <v>#VALUE!</v>
      </c>
      <c r="Q254" s="221" t="e">
        <f t="shared" si="13"/>
        <v>#VALUE!</v>
      </c>
      <c r="R254" t="e">
        <f t="shared" si="15"/>
        <v>#VALUE!</v>
      </c>
    </row>
    <row r="255" spans="1:18" x14ac:dyDescent="0.25">
      <c r="A255" s="219">
        <v>237</v>
      </c>
      <c r="B255" s="177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257" t="e">
        <f t="array" ref="M255">$I$11+SUMPRODUCT($A$11:$H$11,C255:L255)</f>
        <v>#VALUE!</v>
      </c>
      <c r="N255" s="92" t="e">
        <f t="shared" si="14"/>
        <v>#VALUE!</v>
      </c>
      <c r="O255" s="220" t="e">
        <f t="array" ref="O255">(M255-IF($B$19:$B$562=$S$22,$T$29,$T$30))/$T$34-$T$35/2</f>
        <v>#VALUE!</v>
      </c>
      <c r="P255" s="221" t="e">
        <f t="shared" si="12"/>
        <v>#VALUE!</v>
      </c>
      <c r="Q255" s="221" t="e">
        <f t="shared" si="13"/>
        <v>#VALUE!</v>
      </c>
      <c r="R255" t="e">
        <f t="shared" si="15"/>
        <v>#VALUE!</v>
      </c>
    </row>
    <row r="256" spans="1:18" x14ac:dyDescent="0.25">
      <c r="A256" s="219">
        <v>238</v>
      </c>
      <c r="B256" s="177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257" t="e">
        <f t="array" ref="M256">$I$11+SUMPRODUCT($A$11:$H$11,C256:L256)</f>
        <v>#VALUE!</v>
      </c>
      <c r="N256" s="92" t="e">
        <f t="shared" si="14"/>
        <v>#VALUE!</v>
      </c>
      <c r="O256" s="220" t="e">
        <f t="array" ref="O256">(M256-IF($B$19:$B$562=$S$22,$T$29,$T$30))/$T$34-$T$35/2</f>
        <v>#VALUE!</v>
      </c>
      <c r="P256" s="221" t="e">
        <f t="shared" si="12"/>
        <v>#VALUE!</v>
      </c>
      <c r="Q256" s="221" t="e">
        <f t="shared" si="13"/>
        <v>#VALUE!</v>
      </c>
      <c r="R256" t="e">
        <f t="shared" si="15"/>
        <v>#VALUE!</v>
      </c>
    </row>
    <row r="257" spans="1:18" x14ac:dyDescent="0.25">
      <c r="A257" s="219">
        <v>239</v>
      </c>
      <c r="B257" s="177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257" t="e">
        <f t="array" ref="M257">$I$11+SUMPRODUCT($A$11:$H$11,C257:L257)</f>
        <v>#VALUE!</v>
      </c>
      <c r="N257" s="92" t="e">
        <f t="shared" si="14"/>
        <v>#VALUE!</v>
      </c>
      <c r="O257" s="220" t="e">
        <f t="array" ref="O257">(M257-IF($B$19:$B$562=$S$22,$T$29,$T$30))/$T$34-$T$35/2</f>
        <v>#VALUE!</v>
      </c>
      <c r="P257" s="221" t="e">
        <f t="shared" si="12"/>
        <v>#VALUE!</v>
      </c>
      <c r="Q257" s="221" t="e">
        <f t="shared" si="13"/>
        <v>#VALUE!</v>
      </c>
      <c r="R257" t="e">
        <f t="shared" si="15"/>
        <v>#VALUE!</v>
      </c>
    </row>
    <row r="258" spans="1:18" x14ac:dyDescent="0.25">
      <c r="A258" s="219">
        <v>240</v>
      </c>
      <c r="B258" s="177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257" t="e">
        <f t="array" ref="M258">$I$11+SUMPRODUCT($A$11:$H$11,C258:L258)</f>
        <v>#VALUE!</v>
      </c>
      <c r="N258" s="92" t="e">
        <f t="shared" si="14"/>
        <v>#VALUE!</v>
      </c>
      <c r="O258" s="220" t="e">
        <f t="array" ref="O258">(M258-IF($B$19:$B$562=$S$22,$T$29,$T$30))/$T$34-$T$35/2</f>
        <v>#VALUE!</v>
      </c>
      <c r="P258" s="221" t="e">
        <f t="shared" si="12"/>
        <v>#VALUE!</v>
      </c>
      <c r="Q258" s="221" t="e">
        <f t="shared" si="13"/>
        <v>#VALUE!</v>
      </c>
      <c r="R258" t="e">
        <f t="shared" si="15"/>
        <v>#VALUE!</v>
      </c>
    </row>
    <row r="259" spans="1:18" x14ac:dyDescent="0.25">
      <c r="A259" s="219">
        <v>241</v>
      </c>
      <c r="B259" s="177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257" t="e">
        <f t="array" ref="M259">$I$11+SUMPRODUCT($A$11:$H$11,C259:L259)</f>
        <v>#VALUE!</v>
      </c>
      <c r="N259" s="92" t="e">
        <f t="shared" si="14"/>
        <v>#VALUE!</v>
      </c>
      <c r="O259" s="220" t="e">
        <f t="array" ref="O259">(M259-IF($B$19:$B$562=$S$22,$T$29,$T$30))/$T$34-$T$35/2</f>
        <v>#VALUE!</v>
      </c>
      <c r="P259" s="221" t="e">
        <f t="shared" si="12"/>
        <v>#VALUE!</v>
      </c>
      <c r="Q259" s="221" t="e">
        <f t="shared" si="13"/>
        <v>#VALUE!</v>
      </c>
      <c r="R259" t="e">
        <f t="shared" si="15"/>
        <v>#VALUE!</v>
      </c>
    </row>
    <row r="260" spans="1:18" x14ac:dyDescent="0.25">
      <c r="A260" s="219">
        <v>242</v>
      </c>
      <c r="B260" s="177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257" t="e">
        <f t="array" ref="M260">$I$11+SUMPRODUCT($A$11:$H$11,C260:L260)</f>
        <v>#VALUE!</v>
      </c>
      <c r="N260" s="92" t="e">
        <f t="shared" si="14"/>
        <v>#VALUE!</v>
      </c>
      <c r="O260" s="220" t="e">
        <f t="array" ref="O260">(M260-IF($B$19:$B$562=$S$22,$T$29,$T$30))/$T$34-$T$35/2</f>
        <v>#VALUE!</v>
      </c>
      <c r="P260" s="221" t="e">
        <f t="shared" si="12"/>
        <v>#VALUE!</v>
      </c>
      <c r="Q260" s="221" t="e">
        <f t="shared" si="13"/>
        <v>#VALUE!</v>
      </c>
      <c r="R260" t="e">
        <f t="shared" si="15"/>
        <v>#VALUE!</v>
      </c>
    </row>
    <row r="261" spans="1:18" x14ac:dyDescent="0.25">
      <c r="A261" s="219">
        <v>243</v>
      </c>
      <c r="B261" s="177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257" t="e">
        <f t="array" ref="M261">$I$11+SUMPRODUCT($A$11:$H$11,C261:L261)</f>
        <v>#VALUE!</v>
      </c>
      <c r="N261" s="92" t="e">
        <f t="shared" si="14"/>
        <v>#VALUE!</v>
      </c>
      <c r="O261" s="220" t="e">
        <f t="array" ref="O261">(M261-IF($B$19:$B$562=$S$22,$T$29,$T$30))/$T$34-$T$35/2</f>
        <v>#VALUE!</v>
      </c>
      <c r="P261" s="221" t="e">
        <f t="shared" si="12"/>
        <v>#VALUE!</v>
      </c>
      <c r="Q261" s="221" t="e">
        <f t="shared" si="13"/>
        <v>#VALUE!</v>
      </c>
      <c r="R261" t="e">
        <f t="shared" si="15"/>
        <v>#VALUE!</v>
      </c>
    </row>
    <row r="262" spans="1:18" x14ac:dyDescent="0.25">
      <c r="A262" s="219">
        <v>244</v>
      </c>
      <c r="B262" s="177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257" t="e">
        <f t="array" ref="M262">$I$11+SUMPRODUCT($A$11:$H$11,C262:L262)</f>
        <v>#VALUE!</v>
      </c>
      <c r="N262" s="92" t="e">
        <f t="shared" si="14"/>
        <v>#VALUE!</v>
      </c>
      <c r="O262" s="220" t="e">
        <f t="array" ref="O262">(M262-IF($B$19:$B$562=$S$22,$T$29,$T$30))/$T$34-$T$35/2</f>
        <v>#VALUE!</v>
      </c>
      <c r="P262" s="221" t="e">
        <f t="shared" si="12"/>
        <v>#VALUE!</v>
      </c>
      <c r="Q262" s="221" t="e">
        <f t="shared" si="13"/>
        <v>#VALUE!</v>
      </c>
      <c r="R262" t="e">
        <f t="shared" si="15"/>
        <v>#VALUE!</v>
      </c>
    </row>
    <row r="263" spans="1:18" x14ac:dyDescent="0.25">
      <c r="A263" s="219">
        <v>245</v>
      </c>
      <c r="B263" s="177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257" t="e">
        <f t="array" ref="M263">$I$11+SUMPRODUCT($A$11:$H$11,C263:L263)</f>
        <v>#VALUE!</v>
      </c>
      <c r="N263" s="92" t="e">
        <f t="shared" si="14"/>
        <v>#VALUE!</v>
      </c>
      <c r="O263" s="220" t="e">
        <f t="array" ref="O263">(M263-IF($B$19:$B$562=$S$22,$T$29,$T$30))/$T$34-$T$35/2</f>
        <v>#VALUE!</v>
      </c>
      <c r="P263" s="221" t="e">
        <f t="shared" si="12"/>
        <v>#VALUE!</v>
      </c>
      <c r="Q263" s="221" t="e">
        <f t="shared" si="13"/>
        <v>#VALUE!</v>
      </c>
      <c r="R263" t="e">
        <f t="shared" si="15"/>
        <v>#VALUE!</v>
      </c>
    </row>
    <row r="264" spans="1:18" x14ac:dyDescent="0.25">
      <c r="A264" s="219">
        <v>246</v>
      </c>
      <c r="B264" s="177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257" t="e">
        <f t="array" ref="M264">$I$11+SUMPRODUCT($A$11:$H$11,C264:L264)</f>
        <v>#VALUE!</v>
      </c>
      <c r="N264" s="92" t="e">
        <f t="shared" si="14"/>
        <v>#VALUE!</v>
      </c>
      <c r="O264" s="220" t="e">
        <f t="array" ref="O264">(M264-IF($B$19:$B$562=$S$22,$T$29,$T$30))/$T$34-$T$35/2</f>
        <v>#VALUE!</v>
      </c>
      <c r="P264" s="221" t="e">
        <f t="shared" si="12"/>
        <v>#VALUE!</v>
      </c>
      <c r="Q264" s="221" t="e">
        <f t="shared" si="13"/>
        <v>#VALUE!</v>
      </c>
      <c r="R264" t="e">
        <f t="shared" si="15"/>
        <v>#VALUE!</v>
      </c>
    </row>
    <row r="265" spans="1:18" x14ac:dyDescent="0.25">
      <c r="A265" s="219">
        <v>247</v>
      </c>
      <c r="B265" s="177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257" t="e">
        <f t="array" ref="M265">$I$11+SUMPRODUCT($A$11:$H$11,C265:L265)</f>
        <v>#VALUE!</v>
      </c>
      <c r="N265" s="92" t="e">
        <f t="shared" si="14"/>
        <v>#VALUE!</v>
      </c>
      <c r="O265" s="220" t="e">
        <f t="array" ref="O265">(M265-IF($B$19:$B$562=$S$22,$T$29,$T$30))/$T$34-$T$35/2</f>
        <v>#VALUE!</v>
      </c>
      <c r="P265" s="221" t="e">
        <f t="shared" si="12"/>
        <v>#VALUE!</v>
      </c>
      <c r="Q265" s="221" t="e">
        <f t="shared" si="13"/>
        <v>#VALUE!</v>
      </c>
      <c r="R265" t="e">
        <f t="shared" si="15"/>
        <v>#VALUE!</v>
      </c>
    </row>
    <row r="266" spans="1:18" x14ac:dyDescent="0.25">
      <c r="A266" s="219">
        <v>248</v>
      </c>
      <c r="B266" s="177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257" t="e">
        <f t="array" ref="M266">$I$11+SUMPRODUCT($A$11:$H$11,C266:L266)</f>
        <v>#VALUE!</v>
      </c>
      <c r="N266" s="92" t="e">
        <f t="shared" si="14"/>
        <v>#VALUE!</v>
      </c>
      <c r="O266" s="220" t="e">
        <f t="array" ref="O266">(M266-IF($B$19:$B$562=$S$22,$T$29,$T$30))/$T$34-$T$35/2</f>
        <v>#VALUE!</v>
      </c>
      <c r="P266" s="221" t="e">
        <f t="shared" si="12"/>
        <v>#VALUE!</v>
      </c>
      <c r="Q266" s="221" t="e">
        <f t="shared" si="13"/>
        <v>#VALUE!</v>
      </c>
      <c r="R266" t="e">
        <f t="shared" si="15"/>
        <v>#VALUE!</v>
      </c>
    </row>
    <row r="267" spans="1:18" x14ac:dyDescent="0.25">
      <c r="A267" s="219">
        <v>249</v>
      </c>
      <c r="B267" s="177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257" t="e">
        <f t="array" ref="M267">$I$11+SUMPRODUCT($A$11:$H$11,C267:L267)</f>
        <v>#VALUE!</v>
      </c>
      <c r="N267" s="92" t="e">
        <f t="shared" si="14"/>
        <v>#VALUE!</v>
      </c>
      <c r="O267" s="220" t="e">
        <f t="array" ref="O267">(M267-IF($B$19:$B$562=$S$22,$T$29,$T$30))/$T$34-$T$35/2</f>
        <v>#VALUE!</v>
      </c>
      <c r="P267" s="221" t="e">
        <f t="shared" si="12"/>
        <v>#VALUE!</v>
      </c>
      <c r="Q267" s="221" t="e">
        <f t="shared" si="13"/>
        <v>#VALUE!</v>
      </c>
      <c r="R267" t="e">
        <f t="shared" si="15"/>
        <v>#VALUE!</v>
      </c>
    </row>
    <row r="268" spans="1:18" x14ac:dyDescent="0.25">
      <c r="A268" s="219">
        <v>250</v>
      </c>
      <c r="B268" s="177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257" t="e">
        <f t="array" ref="M268">$I$11+SUMPRODUCT($A$11:$H$11,C268:L268)</f>
        <v>#VALUE!</v>
      </c>
      <c r="N268" s="92" t="e">
        <f t="shared" si="14"/>
        <v>#VALUE!</v>
      </c>
      <c r="O268" s="220" t="e">
        <f t="array" ref="O268">(M268-IF($B$19:$B$562=$S$22,$T$29,$T$30))/$T$34-$T$35/2</f>
        <v>#VALUE!</v>
      </c>
      <c r="P268" s="221" t="e">
        <f t="shared" si="12"/>
        <v>#VALUE!</v>
      </c>
      <c r="Q268" s="221" t="e">
        <f t="shared" si="13"/>
        <v>#VALUE!</v>
      </c>
      <c r="R268" t="e">
        <f t="shared" si="15"/>
        <v>#VALUE!</v>
      </c>
    </row>
    <row r="269" spans="1:18" x14ac:dyDescent="0.25">
      <c r="A269" s="219">
        <v>251</v>
      </c>
      <c r="B269" s="177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257" t="e">
        <f t="array" ref="M269">$I$11+SUMPRODUCT($A$11:$H$11,C269:L269)</f>
        <v>#VALUE!</v>
      </c>
      <c r="N269" s="92" t="e">
        <f t="shared" si="14"/>
        <v>#VALUE!</v>
      </c>
      <c r="O269" s="220" t="e">
        <f t="array" ref="O269">(M269-IF($B$19:$B$562=$S$22,$T$29,$T$30))/$T$34-$T$35/2</f>
        <v>#VALUE!</v>
      </c>
      <c r="P269" s="221" t="e">
        <f t="shared" si="12"/>
        <v>#VALUE!</v>
      </c>
      <c r="Q269" s="221" t="e">
        <f t="shared" si="13"/>
        <v>#VALUE!</v>
      </c>
      <c r="R269" t="e">
        <f t="shared" si="15"/>
        <v>#VALUE!</v>
      </c>
    </row>
    <row r="270" spans="1:18" x14ac:dyDescent="0.25">
      <c r="A270" s="219">
        <v>252</v>
      </c>
      <c r="B270" s="177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257" t="e">
        <f t="array" ref="M270">$I$11+SUMPRODUCT($A$11:$H$11,C270:L270)</f>
        <v>#VALUE!</v>
      </c>
      <c r="N270" s="92" t="e">
        <f t="shared" si="14"/>
        <v>#VALUE!</v>
      </c>
      <c r="O270" s="220" t="e">
        <f t="array" ref="O270">(M270-IF($B$19:$B$562=$S$22,$T$29,$T$30))/$T$34-$T$35/2</f>
        <v>#VALUE!</v>
      </c>
      <c r="P270" s="221" t="e">
        <f t="shared" si="12"/>
        <v>#VALUE!</v>
      </c>
      <c r="Q270" s="221" t="e">
        <f t="shared" si="13"/>
        <v>#VALUE!</v>
      </c>
      <c r="R270" t="e">
        <f t="shared" si="15"/>
        <v>#VALUE!</v>
      </c>
    </row>
    <row r="271" spans="1:18" x14ac:dyDescent="0.25">
      <c r="A271" s="219">
        <v>253</v>
      </c>
      <c r="B271" s="177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257" t="e">
        <f t="array" ref="M271">$I$11+SUMPRODUCT($A$11:$H$11,C271:L271)</f>
        <v>#VALUE!</v>
      </c>
      <c r="N271" s="92" t="e">
        <f t="shared" si="14"/>
        <v>#VALUE!</v>
      </c>
      <c r="O271" s="220" t="e">
        <f t="array" ref="O271">(M271-IF($B$19:$B$562=$S$22,$T$29,$T$30))/$T$34-$T$35/2</f>
        <v>#VALUE!</v>
      </c>
      <c r="P271" s="221" t="e">
        <f t="shared" si="12"/>
        <v>#VALUE!</v>
      </c>
      <c r="Q271" s="221" t="e">
        <f t="shared" si="13"/>
        <v>#VALUE!</v>
      </c>
      <c r="R271" t="e">
        <f t="shared" si="15"/>
        <v>#VALUE!</v>
      </c>
    </row>
    <row r="272" spans="1:18" x14ac:dyDescent="0.25">
      <c r="A272" s="219">
        <v>254</v>
      </c>
      <c r="B272" s="177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257" t="e">
        <f t="array" ref="M272">$I$11+SUMPRODUCT($A$11:$H$11,C272:L272)</f>
        <v>#VALUE!</v>
      </c>
      <c r="N272" s="92" t="e">
        <f t="shared" si="14"/>
        <v>#VALUE!</v>
      </c>
      <c r="O272" s="220" t="e">
        <f t="array" ref="O272">(M272-IF($B$19:$B$562=$S$22,$T$29,$T$30))/$T$34-$T$35/2</f>
        <v>#VALUE!</v>
      </c>
      <c r="P272" s="221" t="e">
        <f t="shared" si="12"/>
        <v>#VALUE!</v>
      </c>
      <c r="Q272" s="221" t="e">
        <f t="shared" si="13"/>
        <v>#VALUE!</v>
      </c>
      <c r="R272" t="e">
        <f t="shared" si="15"/>
        <v>#VALUE!</v>
      </c>
    </row>
    <row r="273" spans="1:18" x14ac:dyDescent="0.25">
      <c r="A273" s="219">
        <v>255</v>
      </c>
      <c r="B273" s="177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257" t="e">
        <f t="array" ref="M273">$I$11+SUMPRODUCT($A$11:$H$11,C273:L273)</f>
        <v>#VALUE!</v>
      </c>
      <c r="N273" s="92" t="e">
        <f t="shared" si="14"/>
        <v>#VALUE!</v>
      </c>
      <c r="O273" s="220" t="e">
        <f t="array" ref="O273">(M273-IF($B$19:$B$562=$S$22,$T$29,$T$30))/$T$34-$T$35/2</f>
        <v>#VALUE!</v>
      </c>
      <c r="P273" s="221" t="e">
        <f t="shared" si="12"/>
        <v>#VALUE!</v>
      </c>
      <c r="Q273" s="221" t="e">
        <f t="shared" si="13"/>
        <v>#VALUE!</v>
      </c>
      <c r="R273" t="e">
        <f t="shared" si="15"/>
        <v>#VALUE!</v>
      </c>
    </row>
    <row r="274" spans="1:18" x14ac:dyDescent="0.25">
      <c r="A274" s="219">
        <v>256</v>
      </c>
      <c r="B274" s="177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257" t="e">
        <f t="array" ref="M274">$I$11+SUMPRODUCT($A$11:$H$11,C274:L274)</f>
        <v>#VALUE!</v>
      </c>
      <c r="N274" s="92" t="e">
        <f t="shared" si="14"/>
        <v>#VALUE!</v>
      </c>
      <c r="O274" s="220" t="e">
        <f t="array" ref="O274">(M274-IF($B$19:$B$562=$S$22,$T$29,$T$30))/$T$34-$T$35/2</f>
        <v>#VALUE!</v>
      </c>
      <c r="P274" s="221" t="e">
        <f t="shared" si="12"/>
        <v>#VALUE!</v>
      </c>
      <c r="Q274" s="221" t="e">
        <f t="shared" si="13"/>
        <v>#VALUE!</v>
      </c>
      <c r="R274" t="e">
        <f t="shared" si="15"/>
        <v>#VALUE!</v>
      </c>
    </row>
    <row r="275" spans="1:18" x14ac:dyDescent="0.25">
      <c r="A275" s="219">
        <v>257</v>
      </c>
      <c r="B275" s="177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257" t="e">
        <f t="array" ref="M275">$I$11+SUMPRODUCT($A$11:$H$11,C275:L275)</f>
        <v>#VALUE!</v>
      </c>
      <c r="N275" s="92" t="e">
        <f t="shared" si="14"/>
        <v>#VALUE!</v>
      </c>
      <c r="O275" s="220" t="e">
        <f t="array" ref="O275">(M275-IF($B$19:$B$562=$S$22,$T$29,$T$30))/$T$34-$T$35/2</f>
        <v>#VALUE!</v>
      </c>
      <c r="P275" s="221" t="e">
        <f t="shared" ref="P275:P338" si="16">IF($O275&gt;$T$37,0,1)</f>
        <v>#VALUE!</v>
      </c>
      <c r="Q275" s="221" t="e">
        <f t="shared" ref="Q275:Q338" si="17">IF($O275&gt;$T$37,1,0)</f>
        <v>#VALUE!</v>
      </c>
      <c r="R275" t="e">
        <f t="shared" si="15"/>
        <v>#VALUE!</v>
      </c>
    </row>
    <row r="276" spans="1:18" x14ac:dyDescent="0.25">
      <c r="A276" s="219">
        <v>258</v>
      </c>
      <c r="B276" s="177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257" t="e">
        <f t="array" ref="M276">$I$11+SUMPRODUCT($A$11:$H$11,C276:L276)</f>
        <v>#VALUE!</v>
      </c>
      <c r="N276" s="92" t="e">
        <f t="shared" ref="N276:N339" si="18">$I$12+SUMPRODUCT(C276:L276,$A$12:$H$12)</f>
        <v>#VALUE!</v>
      </c>
      <c r="O276" s="220" t="e">
        <f t="array" ref="O276">(M276-IF($B$19:$B$562=$S$22,$T$29,$T$30))/$T$34-$T$35/2</f>
        <v>#VALUE!</v>
      </c>
      <c r="P276" s="221" t="e">
        <f t="shared" si="16"/>
        <v>#VALUE!</v>
      </c>
      <c r="Q276" s="221" t="e">
        <f t="shared" si="17"/>
        <v>#VALUE!</v>
      </c>
      <c r="R276" t="e">
        <f t="shared" ref="R276:R339" si="19">O276+$T$35/2</f>
        <v>#VALUE!</v>
      </c>
    </row>
    <row r="277" spans="1:18" x14ac:dyDescent="0.25">
      <c r="A277" s="219">
        <v>259</v>
      </c>
      <c r="B277" s="177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257" t="e">
        <f t="array" ref="M277">$I$11+SUMPRODUCT($A$11:$H$11,C277:L277)</f>
        <v>#VALUE!</v>
      </c>
      <c r="N277" s="92" t="e">
        <f t="shared" si="18"/>
        <v>#VALUE!</v>
      </c>
      <c r="O277" s="220" t="e">
        <f t="array" ref="O277">(M277-IF($B$19:$B$562=$S$22,$T$29,$T$30))/$T$34-$T$35/2</f>
        <v>#VALUE!</v>
      </c>
      <c r="P277" s="221" t="e">
        <f t="shared" si="16"/>
        <v>#VALUE!</v>
      </c>
      <c r="Q277" s="221" t="e">
        <f t="shared" si="17"/>
        <v>#VALUE!</v>
      </c>
      <c r="R277" t="e">
        <f t="shared" si="19"/>
        <v>#VALUE!</v>
      </c>
    </row>
    <row r="278" spans="1:18" x14ac:dyDescent="0.25">
      <c r="A278" s="219">
        <v>260</v>
      </c>
      <c r="B278" s="177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257" t="e">
        <f t="array" ref="M278">$I$11+SUMPRODUCT($A$11:$H$11,C278:L278)</f>
        <v>#VALUE!</v>
      </c>
      <c r="N278" s="92" t="e">
        <f t="shared" si="18"/>
        <v>#VALUE!</v>
      </c>
      <c r="O278" s="220" t="e">
        <f t="array" ref="O278">(M278-IF($B$19:$B$562=$S$22,$T$29,$T$30))/$T$34-$T$35/2</f>
        <v>#VALUE!</v>
      </c>
      <c r="P278" s="221" t="e">
        <f t="shared" si="16"/>
        <v>#VALUE!</v>
      </c>
      <c r="Q278" s="221" t="e">
        <f t="shared" si="17"/>
        <v>#VALUE!</v>
      </c>
      <c r="R278" t="e">
        <f t="shared" si="19"/>
        <v>#VALUE!</v>
      </c>
    </row>
    <row r="279" spans="1:18" x14ac:dyDescent="0.25">
      <c r="A279" s="219">
        <v>261</v>
      </c>
      <c r="B279" s="177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257" t="e">
        <f t="array" ref="M279">$I$11+SUMPRODUCT($A$11:$H$11,C279:L279)</f>
        <v>#VALUE!</v>
      </c>
      <c r="N279" s="92" t="e">
        <f t="shared" si="18"/>
        <v>#VALUE!</v>
      </c>
      <c r="O279" s="220" t="e">
        <f t="array" ref="O279">(M279-IF($B$19:$B$562=$S$22,$T$29,$T$30))/$T$34-$T$35/2</f>
        <v>#VALUE!</v>
      </c>
      <c r="P279" s="221" t="e">
        <f t="shared" si="16"/>
        <v>#VALUE!</v>
      </c>
      <c r="Q279" s="221" t="e">
        <f t="shared" si="17"/>
        <v>#VALUE!</v>
      </c>
      <c r="R279" t="e">
        <f t="shared" si="19"/>
        <v>#VALUE!</v>
      </c>
    </row>
    <row r="280" spans="1:18" x14ac:dyDescent="0.25">
      <c r="A280" s="219">
        <v>262</v>
      </c>
      <c r="B280" s="177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257" t="e">
        <f t="array" ref="M280">$I$11+SUMPRODUCT($A$11:$H$11,C280:L280)</f>
        <v>#VALUE!</v>
      </c>
      <c r="N280" s="92" t="e">
        <f t="shared" si="18"/>
        <v>#VALUE!</v>
      </c>
      <c r="O280" s="220" t="e">
        <f t="array" ref="O280">(M280-IF($B$19:$B$562=$S$22,$T$29,$T$30))/$T$34-$T$35/2</f>
        <v>#VALUE!</v>
      </c>
      <c r="P280" s="221" t="e">
        <f t="shared" si="16"/>
        <v>#VALUE!</v>
      </c>
      <c r="Q280" s="221" t="e">
        <f t="shared" si="17"/>
        <v>#VALUE!</v>
      </c>
      <c r="R280" t="e">
        <f t="shared" si="19"/>
        <v>#VALUE!</v>
      </c>
    </row>
    <row r="281" spans="1:18" x14ac:dyDescent="0.25">
      <c r="A281" s="219">
        <v>263</v>
      </c>
      <c r="B281" s="177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257" t="e">
        <f t="array" ref="M281">$I$11+SUMPRODUCT($A$11:$H$11,C281:L281)</f>
        <v>#VALUE!</v>
      </c>
      <c r="N281" s="92" t="e">
        <f t="shared" si="18"/>
        <v>#VALUE!</v>
      </c>
      <c r="O281" s="220" t="e">
        <f t="array" ref="O281">(M281-IF($B$19:$B$562=$S$22,$T$29,$T$30))/$T$34-$T$35/2</f>
        <v>#VALUE!</v>
      </c>
      <c r="P281" s="221" t="e">
        <f t="shared" si="16"/>
        <v>#VALUE!</v>
      </c>
      <c r="Q281" s="221" t="e">
        <f t="shared" si="17"/>
        <v>#VALUE!</v>
      </c>
      <c r="R281" t="e">
        <f t="shared" si="19"/>
        <v>#VALUE!</v>
      </c>
    </row>
    <row r="282" spans="1:18" x14ac:dyDescent="0.25">
      <c r="A282" s="219">
        <v>264</v>
      </c>
      <c r="B282" s="177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257" t="e">
        <f t="array" ref="M282">$I$11+SUMPRODUCT($A$11:$H$11,C282:L282)</f>
        <v>#VALUE!</v>
      </c>
      <c r="N282" s="92" t="e">
        <f t="shared" si="18"/>
        <v>#VALUE!</v>
      </c>
      <c r="O282" s="220" t="e">
        <f t="array" ref="O282">(M282-IF($B$19:$B$562=$S$22,$T$29,$T$30))/$T$34-$T$35/2</f>
        <v>#VALUE!</v>
      </c>
      <c r="P282" s="221" t="e">
        <f t="shared" si="16"/>
        <v>#VALUE!</v>
      </c>
      <c r="Q282" s="221" t="e">
        <f t="shared" si="17"/>
        <v>#VALUE!</v>
      </c>
      <c r="R282" t="e">
        <f t="shared" si="19"/>
        <v>#VALUE!</v>
      </c>
    </row>
    <row r="283" spans="1:18" x14ac:dyDescent="0.25">
      <c r="A283" s="219">
        <v>265</v>
      </c>
      <c r="B283" s="177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257" t="e">
        <f t="array" ref="M283">$I$11+SUMPRODUCT($A$11:$H$11,C283:L283)</f>
        <v>#VALUE!</v>
      </c>
      <c r="N283" s="92" t="e">
        <f t="shared" si="18"/>
        <v>#VALUE!</v>
      </c>
      <c r="O283" s="220" t="e">
        <f t="array" ref="O283">(M283-IF($B$19:$B$562=$S$22,$T$29,$T$30))/$T$34-$T$35/2</f>
        <v>#VALUE!</v>
      </c>
      <c r="P283" s="221" t="e">
        <f t="shared" si="16"/>
        <v>#VALUE!</v>
      </c>
      <c r="Q283" s="221" t="e">
        <f t="shared" si="17"/>
        <v>#VALUE!</v>
      </c>
      <c r="R283" t="e">
        <f t="shared" si="19"/>
        <v>#VALUE!</v>
      </c>
    </row>
    <row r="284" spans="1:18" x14ac:dyDescent="0.25">
      <c r="A284" s="219">
        <v>266</v>
      </c>
      <c r="B284" s="177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257" t="e">
        <f t="array" ref="M284">$I$11+SUMPRODUCT($A$11:$H$11,C284:L284)</f>
        <v>#VALUE!</v>
      </c>
      <c r="N284" s="92" t="e">
        <f t="shared" si="18"/>
        <v>#VALUE!</v>
      </c>
      <c r="O284" s="220" t="e">
        <f t="array" ref="O284">(M284-IF($B$19:$B$562=$S$22,$T$29,$T$30))/$T$34-$T$35/2</f>
        <v>#VALUE!</v>
      </c>
      <c r="P284" s="221" t="e">
        <f t="shared" si="16"/>
        <v>#VALUE!</v>
      </c>
      <c r="Q284" s="221" t="e">
        <f t="shared" si="17"/>
        <v>#VALUE!</v>
      </c>
      <c r="R284" t="e">
        <f t="shared" si="19"/>
        <v>#VALUE!</v>
      </c>
    </row>
    <row r="285" spans="1:18" x14ac:dyDescent="0.25">
      <c r="A285" s="219">
        <v>267</v>
      </c>
      <c r="B285" s="177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257" t="e">
        <f t="array" ref="M285">$I$11+SUMPRODUCT($A$11:$H$11,C285:L285)</f>
        <v>#VALUE!</v>
      </c>
      <c r="N285" s="92" t="e">
        <f t="shared" si="18"/>
        <v>#VALUE!</v>
      </c>
      <c r="O285" s="220" t="e">
        <f t="array" ref="O285">(M285-IF($B$19:$B$562=$S$22,$T$29,$T$30))/$T$34-$T$35/2</f>
        <v>#VALUE!</v>
      </c>
      <c r="P285" s="221" t="e">
        <f t="shared" si="16"/>
        <v>#VALUE!</v>
      </c>
      <c r="Q285" s="221" t="e">
        <f t="shared" si="17"/>
        <v>#VALUE!</v>
      </c>
      <c r="R285" t="e">
        <f t="shared" si="19"/>
        <v>#VALUE!</v>
      </c>
    </row>
    <row r="286" spans="1:18" x14ac:dyDescent="0.25">
      <c r="A286" s="219">
        <v>268</v>
      </c>
      <c r="B286" s="177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257" t="e">
        <f t="array" ref="M286">$I$11+SUMPRODUCT($A$11:$H$11,C286:L286)</f>
        <v>#VALUE!</v>
      </c>
      <c r="N286" s="92" t="e">
        <f t="shared" si="18"/>
        <v>#VALUE!</v>
      </c>
      <c r="O286" s="220" t="e">
        <f t="array" ref="O286">(M286-IF($B$19:$B$562=$S$22,$T$29,$T$30))/$T$34-$T$35/2</f>
        <v>#VALUE!</v>
      </c>
      <c r="P286" s="221" t="e">
        <f t="shared" si="16"/>
        <v>#VALUE!</v>
      </c>
      <c r="Q286" s="221" t="e">
        <f t="shared" si="17"/>
        <v>#VALUE!</v>
      </c>
      <c r="R286" t="e">
        <f t="shared" si="19"/>
        <v>#VALUE!</v>
      </c>
    </row>
    <row r="287" spans="1:18" x14ac:dyDescent="0.25">
      <c r="A287" s="219">
        <v>269</v>
      </c>
      <c r="B287" s="177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257" t="e">
        <f t="array" ref="M287">$I$11+SUMPRODUCT($A$11:$H$11,C287:L287)</f>
        <v>#VALUE!</v>
      </c>
      <c r="N287" s="92" t="e">
        <f t="shared" si="18"/>
        <v>#VALUE!</v>
      </c>
      <c r="O287" s="220" t="e">
        <f t="array" ref="O287">(M287-IF($B$19:$B$562=$S$22,$T$29,$T$30))/$T$34-$T$35/2</f>
        <v>#VALUE!</v>
      </c>
      <c r="P287" s="221" t="e">
        <f t="shared" si="16"/>
        <v>#VALUE!</v>
      </c>
      <c r="Q287" s="221" t="e">
        <f t="shared" si="17"/>
        <v>#VALUE!</v>
      </c>
      <c r="R287" t="e">
        <f t="shared" si="19"/>
        <v>#VALUE!</v>
      </c>
    </row>
    <row r="288" spans="1:18" x14ac:dyDescent="0.25">
      <c r="A288" s="219">
        <v>270</v>
      </c>
      <c r="B288" s="177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257" t="e">
        <f t="array" ref="M288">$I$11+SUMPRODUCT($A$11:$H$11,C288:L288)</f>
        <v>#VALUE!</v>
      </c>
      <c r="N288" s="92" t="e">
        <f t="shared" si="18"/>
        <v>#VALUE!</v>
      </c>
      <c r="O288" s="220" t="e">
        <f t="array" ref="O288">(M288-IF($B$19:$B$562=$S$22,$T$29,$T$30))/$T$34-$T$35/2</f>
        <v>#VALUE!</v>
      </c>
      <c r="P288" s="221" t="e">
        <f t="shared" si="16"/>
        <v>#VALUE!</v>
      </c>
      <c r="Q288" s="221" t="e">
        <f t="shared" si="17"/>
        <v>#VALUE!</v>
      </c>
      <c r="R288" t="e">
        <f t="shared" si="19"/>
        <v>#VALUE!</v>
      </c>
    </row>
    <row r="289" spans="1:18" x14ac:dyDescent="0.25">
      <c r="A289" s="219">
        <v>271</v>
      </c>
      <c r="B289" s="177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257" t="e">
        <f t="array" ref="M289">$I$11+SUMPRODUCT($A$11:$H$11,C289:L289)</f>
        <v>#VALUE!</v>
      </c>
      <c r="N289" s="92" t="e">
        <f t="shared" si="18"/>
        <v>#VALUE!</v>
      </c>
      <c r="O289" s="220" t="e">
        <f t="array" ref="O289">(M289-IF($B$19:$B$562=$S$22,$T$29,$T$30))/$T$34-$T$35/2</f>
        <v>#VALUE!</v>
      </c>
      <c r="P289" s="221" t="e">
        <f t="shared" si="16"/>
        <v>#VALUE!</v>
      </c>
      <c r="Q289" s="221" t="e">
        <f t="shared" si="17"/>
        <v>#VALUE!</v>
      </c>
      <c r="R289" t="e">
        <f t="shared" si="19"/>
        <v>#VALUE!</v>
      </c>
    </row>
    <row r="290" spans="1:18" x14ac:dyDescent="0.25">
      <c r="A290" s="219">
        <v>272</v>
      </c>
      <c r="B290" s="177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257" t="e">
        <f t="array" ref="M290">$I$11+SUMPRODUCT($A$11:$H$11,C290:L290)</f>
        <v>#VALUE!</v>
      </c>
      <c r="N290" s="92" t="e">
        <f t="shared" si="18"/>
        <v>#VALUE!</v>
      </c>
      <c r="O290" s="220" t="e">
        <f t="array" ref="O290">(M290-IF($B$19:$B$562=$S$22,$T$29,$T$30))/$T$34-$T$35/2</f>
        <v>#VALUE!</v>
      </c>
      <c r="P290" s="221" t="e">
        <f t="shared" si="16"/>
        <v>#VALUE!</v>
      </c>
      <c r="Q290" s="221" t="e">
        <f t="shared" si="17"/>
        <v>#VALUE!</v>
      </c>
      <c r="R290" t="e">
        <f t="shared" si="19"/>
        <v>#VALUE!</v>
      </c>
    </row>
    <row r="291" spans="1:18" x14ac:dyDescent="0.25">
      <c r="A291" s="219">
        <v>273</v>
      </c>
      <c r="B291" s="177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257" t="e">
        <f t="array" ref="M291">$I$11+SUMPRODUCT($A$11:$H$11,C291:L291)</f>
        <v>#VALUE!</v>
      </c>
      <c r="N291" s="92" t="e">
        <f t="shared" si="18"/>
        <v>#VALUE!</v>
      </c>
      <c r="O291" s="220" t="e">
        <f t="array" ref="O291">(M291-IF($B$19:$B$562=$S$22,$T$29,$T$30))/$T$34-$T$35/2</f>
        <v>#VALUE!</v>
      </c>
      <c r="P291" s="221" t="e">
        <f t="shared" si="16"/>
        <v>#VALUE!</v>
      </c>
      <c r="Q291" s="221" t="e">
        <f t="shared" si="17"/>
        <v>#VALUE!</v>
      </c>
      <c r="R291" t="e">
        <f t="shared" si="19"/>
        <v>#VALUE!</v>
      </c>
    </row>
    <row r="292" spans="1:18" x14ac:dyDescent="0.25">
      <c r="A292" s="219">
        <v>274</v>
      </c>
      <c r="B292" s="177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257" t="e">
        <f t="array" ref="M292">$I$11+SUMPRODUCT($A$11:$H$11,C292:L292)</f>
        <v>#VALUE!</v>
      </c>
      <c r="N292" s="92" t="e">
        <f t="shared" si="18"/>
        <v>#VALUE!</v>
      </c>
      <c r="O292" s="220" t="e">
        <f t="array" ref="O292">(M292-IF($B$19:$B$562=$S$22,$T$29,$T$30))/$T$34-$T$35/2</f>
        <v>#VALUE!</v>
      </c>
      <c r="P292" s="221" t="e">
        <f t="shared" si="16"/>
        <v>#VALUE!</v>
      </c>
      <c r="Q292" s="221" t="e">
        <f t="shared" si="17"/>
        <v>#VALUE!</v>
      </c>
      <c r="R292" t="e">
        <f t="shared" si="19"/>
        <v>#VALUE!</v>
      </c>
    </row>
    <row r="293" spans="1:18" x14ac:dyDescent="0.25">
      <c r="A293" s="219">
        <v>275</v>
      </c>
      <c r="B293" s="177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257" t="e">
        <f t="array" ref="M293">$I$11+SUMPRODUCT($A$11:$H$11,C293:L293)</f>
        <v>#VALUE!</v>
      </c>
      <c r="N293" s="92" t="e">
        <f t="shared" si="18"/>
        <v>#VALUE!</v>
      </c>
      <c r="O293" s="220" t="e">
        <f t="array" ref="O293">(M293-IF($B$19:$B$562=$S$22,$T$29,$T$30))/$T$34-$T$35/2</f>
        <v>#VALUE!</v>
      </c>
      <c r="P293" s="221" t="e">
        <f t="shared" si="16"/>
        <v>#VALUE!</v>
      </c>
      <c r="Q293" s="221" t="e">
        <f t="shared" si="17"/>
        <v>#VALUE!</v>
      </c>
      <c r="R293" t="e">
        <f t="shared" si="19"/>
        <v>#VALUE!</v>
      </c>
    </row>
    <row r="294" spans="1:18" x14ac:dyDescent="0.25">
      <c r="A294" s="219">
        <v>276</v>
      </c>
      <c r="B294" s="177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257" t="e">
        <f t="array" ref="M294">$I$11+SUMPRODUCT($A$11:$H$11,C294:L294)</f>
        <v>#VALUE!</v>
      </c>
      <c r="N294" s="92" t="e">
        <f t="shared" si="18"/>
        <v>#VALUE!</v>
      </c>
      <c r="O294" s="220" t="e">
        <f t="array" ref="O294">(M294-IF($B$19:$B$562=$S$22,$T$29,$T$30))/$T$34-$T$35/2</f>
        <v>#VALUE!</v>
      </c>
      <c r="P294" s="221" t="e">
        <f t="shared" si="16"/>
        <v>#VALUE!</v>
      </c>
      <c r="Q294" s="221" t="e">
        <f t="shared" si="17"/>
        <v>#VALUE!</v>
      </c>
      <c r="R294" t="e">
        <f t="shared" si="19"/>
        <v>#VALUE!</v>
      </c>
    </row>
    <row r="295" spans="1:18" x14ac:dyDescent="0.25">
      <c r="A295" s="219">
        <v>277</v>
      </c>
      <c r="B295" s="177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257" t="e">
        <f t="array" ref="M295">$I$11+SUMPRODUCT($A$11:$H$11,C295:L295)</f>
        <v>#VALUE!</v>
      </c>
      <c r="N295" s="92" t="e">
        <f t="shared" si="18"/>
        <v>#VALUE!</v>
      </c>
      <c r="O295" s="220" t="e">
        <f t="array" ref="O295">(M295-IF($B$19:$B$562=$S$22,$T$29,$T$30))/$T$34-$T$35/2</f>
        <v>#VALUE!</v>
      </c>
      <c r="P295" s="221" t="e">
        <f t="shared" si="16"/>
        <v>#VALUE!</v>
      </c>
      <c r="Q295" s="221" t="e">
        <f t="shared" si="17"/>
        <v>#VALUE!</v>
      </c>
      <c r="R295" t="e">
        <f t="shared" si="19"/>
        <v>#VALUE!</v>
      </c>
    </row>
    <row r="296" spans="1:18" x14ac:dyDescent="0.25">
      <c r="A296" s="219">
        <v>278</v>
      </c>
      <c r="B296" s="177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257" t="e">
        <f t="array" ref="M296">$I$11+SUMPRODUCT($A$11:$H$11,C296:L296)</f>
        <v>#VALUE!</v>
      </c>
      <c r="N296" s="92" t="e">
        <f t="shared" si="18"/>
        <v>#VALUE!</v>
      </c>
      <c r="O296" s="220" t="e">
        <f t="array" ref="O296">(M296-IF($B$19:$B$562=$S$22,$T$29,$T$30))/$T$34-$T$35/2</f>
        <v>#VALUE!</v>
      </c>
      <c r="P296" s="221" t="e">
        <f t="shared" si="16"/>
        <v>#VALUE!</v>
      </c>
      <c r="Q296" s="221" t="e">
        <f t="shared" si="17"/>
        <v>#VALUE!</v>
      </c>
      <c r="R296" t="e">
        <f t="shared" si="19"/>
        <v>#VALUE!</v>
      </c>
    </row>
    <row r="297" spans="1:18" x14ac:dyDescent="0.25">
      <c r="A297" s="219">
        <v>279</v>
      </c>
      <c r="B297" s="177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257" t="e">
        <f t="array" ref="M297">$I$11+SUMPRODUCT($A$11:$H$11,C297:L297)</f>
        <v>#VALUE!</v>
      </c>
      <c r="N297" s="92" t="e">
        <f t="shared" si="18"/>
        <v>#VALUE!</v>
      </c>
      <c r="O297" s="220" t="e">
        <f t="array" ref="O297">(M297-IF($B$19:$B$562=$S$22,$T$29,$T$30))/$T$34-$T$35/2</f>
        <v>#VALUE!</v>
      </c>
      <c r="P297" s="221" t="e">
        <f t="shared" si="16"/>
        <v>#VALUE!</v>
      </c>
      <c r="Q297" s="221" t="e">
        <f t="shared" si="17"/>
        <v>#VALUE!</v>
      </c>
      <c r="R297" t="e">
        <f t="shared" si="19"/>
        <v>#VALUE!</v>
      </c>
    </row>
    <row r="298" spans="1:18" x14ac:dyDescent="0.25">
      <c r="A298" s="219">
        <v>280</v>
      </c>
      <c r="B298" s="177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257" t="e">
        <f t="array" ref="M298">$I$11+SUMPRODUCT($A$11:$H$11,C298:L298)</f>
        <v>#VALUE!</v>
      </c>
      <c r="N298" s="92" t="e">
        <f t="shared" si="18"/>
        <v>#VALUE!</v>
      </c>
      <c r="O298" s="220" t="e">
        <f t="array" ref="O298">(M298-IF($B$19:$B$562=$S$22,$T$29,$T$30))/$T$34-$T$35/2</f>
        <v>#VALUE!</v>
      </c>
      <c r="P298" s="221" t="e">
        <f t="shared" si="16"/>
        <v>#VALUE!</v>
      </c>
      <c r="Q298" s="221" t="e">
        <f t="shared" si="17"/>
        <v>#VALUE!</v>
      </c>
      <c r="R298" t="e">
        <f t="shared" si="19"/>
        <v>#VALUE!</v>
      </c>
    </row>
    <row r="299" spans="1:18" x14ac:dyDescent="0.25">
      <c r="A299" s="219">
        <v>281</v>
      </c>
      <c r="B299" s="177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257" t="e">
        <f t="array" ref="M299">$I$11+SUMPRODUCT($A$11:$H$11,C299:L299)</f>
        <v>#VALUE!</v>
      </c>
      <c r="N299" s="92" t="e">
        <f t="shared" si="18"/>
        <v>#VALUE!</v>
      </c>
      <c r="O299" s="220" t="e">
        <f t="array" ref="O299">(M299-IF($B$19:$B$562=$S$22,$T$29,$T$30))/$T$34-$T$35/2</f>
        <v>#VALUE!</v>
      </c>
      <c r="P299" s="221" t="e">
        <f t="shared" si="16"/>
        <v>#VALUE!</v>
      </c>
      <c r="Q299" s="221" t="e">
        <f t="shared" si="17"/>
        <v>#VALUE!</v>
      </c>
      <c r="R299" t="e">
        <f t="shared" si="19"/>
        <v>#VALUE!</v>
      </c>
    </row>
    <row r="300" spans="1:18" x14ac:dyDescent="0.25">
      <c r="A300" s="219">
        <v>282</v>
      </c>
      <c r="B300" s="177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257" t="e">
        <f t="array" ref="M300">$I$11+SUMPRODUCT($A$11:$H$11,C300:L300)</f>
        <v>#VALUE!</v>
      </c>
      <c r="N300" s="92" t="e">
        <f t="shared" si="18"/>
        <v>#VALUE!</v>
      </c>
      <c r="O300" s="220" t="e">
        <f t="array" ref="O300">(M300-IF($B$19:$B$562=$S$22,$T$29,$T$30))/$T$34-$T$35/2</f>
        <v>#VALUE!</v>
      </c>
      <c r="P300" s="221" t="e">
        <f t="shared" si="16"/>
        <v>#VALUE!</v>
      </c>
      <c r="Q300" s="221" t="e">
        <f t="shared" si="17"/>
        <v>#VALUE!</v>
      </c>
      <c r="R300" t="e">
        <f t="shared" si="19"/>
        <v>#VALUE!</v>
      </c>
    </row>
    <row r="301" spans="1:18" x14ac:dyDescent="0.25">
      <c r="A301" s="219">
        <v>283</v>
      </c>
      <c r="B301" s="177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257" t="e">
        <f t="array" ref="M301">$I$11+SUMPRODUCT($A$11:$H$11,C301:L301)</f>
        <v>#VALUE!</v>
      </c>
      <c r="N301" s="92" t="e">
        <f t="shared" si="18"/>
        <v>#VALUE!</v>
      </c>
      <c r="O301" s="220" t="e">
        <f t="array" ref="O301">(M301-IF($B$19:$B$562=$S$22,$T$29,$T$30))/$T$34-$T$35/2</f>
        <v>#VALUE!</v>
      </c>
      <c r="P301" s="221" t="e">
        <f t="shared" si="16"/>
        <v>#VALUE!</v>
      </c>
      <c r="Q301" s="221" t="e">
        <f t="shared" si="17"/>
        <v>#VALUE!</v>
      </c>
      <c r="R301" t="e">
        <f t="shared" si="19"/>
        <v>#VALUE!</v>
      </c>
    </row>
    <row r="302" spans="1:18" x14ac:dyDescent="0.25">
      <c r="A302" s="219">
        <v>284</v>
      </c>
      <c r="B302" s="177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257" t="e">
        <f t="array" ref="M302">$I$11+SUMPRODUCT($A$11:$H$11,C302:L302)</f>
        <v>#VALUE!</v>
      </c>
      <c r="N302" s="92" t="e">
        <f t="shared" si="18"/>
        <v>#VALUE!</v>
      </c>
      <c r="O302" s="220" t="e">
        <f t="array" ref="O302">(M302-IF($B$19:$B$562=$S$22,$T$29,$T$30))/$T$34-$T$35/2</f>
        <v>#VALUE!</v>
      </c>
      <c r="P302" s="221" t="e">
        <f t="shared" si="16"/>
        <v>#VALUE!</v>
      </c>
      <c r="Q302" s="221" t="e">
        <f t="shared" si="17"/>
        <v>#VALUE!</v>
      </c>
      <c r="R302" t="e">
        <f t="shared" si="19"/>
        <v>#VALUE!</v>
      </c>
    </row>
    <row r="303" spans="1:18" x14ac:dyDescent="0.25">
      <c r="A303" s="219">
        <v>285</v>
      </c>
      <c r="B303" s="177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257" t="e">
        <f t="array" ref="M303">$I$11+SUMPRODUCT($A$11:$H$11,C303:L303)</f>
        <v>#VALUE!</v>
      </c>
      <c r="N303" s="92" t="e">
        <f t="shared" si="18"/>
        <v>#VALUE!</v>
      </c>
      <c r="O303" s="220" t="e">
        <f t="array" ref="O303">(M303-IF($B$19:$B$562=$S$22,$T$29,$T$30))/$T$34-$T$35/2</f>
        <v>#VALUE!</v>
      </c>
      <c r="P303" s="221" t="e">
        <f t="shared" si="16"/>
        <v>#VALUE!</v>
      </c>
      <c r="Q303" s="221" t="e">
        <f t="shared" si="17"/>
        <v>#VALUE!</v>
      </c>
      <c r="R303" t="e">
        <f t="shared" si="19"/>
        <v>#VALUE!</v>
      </c>
    </row>
    <row r="304" spans="1:18" x14ac:dyDescent="0.25">
      <c r="A304" s="219">
        <v>286</v>
      </c>
      <c r="B304" s="177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257" t="e">
        <f t="array" ref="M304">$I$11+SUMPRODUCT($A$11:$H$11,C304:L304)</f>
        <v>#VALUE!</v>
      </c>
      <c r="N304" s="92" t="e">
        <f t="shared" si="18"/>
        <v>#VALUE!</v>
      </c>
      <c r="O304" s="220" t="e">
        <f t="array" ref="O304">(M304-IF($B$19:$B$562=$S$22,$T$29,$T$30))/$T$34-$T$35/2</f>
        <v>#VALUE!</v>
      </c>
      <c r="P304" s="221" t="e">
        <f t="shared" si="16"/>
        <v>#VALUE!</v>
      </c>
      <c r="Q304" s="221" t="e">
        <f t="shared" si="17"/>
        <v>#VALUE!</v>
      </c>
      <c r="R304" t="e">
        <f t="shared" si="19"/>
        <v>#VALUE!</v>
      </c>
    </row>
    <row r="305" spans="1:18" x14ac:dyDescent="0.25">
      <c r="A305" s="219">
        <v>287</v>
      </c>
      <c r="B305" s="177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257" t="e">
        <f t="array" ref="M305">$I$11+SUMPRODUCT($A$11:$H$11,C305:L305)</f>
        <v>#VALUE!</v>
      </c>
      <c r="N305" s="92" t="e">
        <f t="shared" si="18"/>
        <v>#VALUE!</v>
      </c>
      <c r="O305" s="220" t="e">
        <f t="array" ref="O305">(M305-IF($B$19:$B$562=$S$22,$T$29,$T$30))/$T$34-$T$35/2</f>
        <v>#VALUE!</v>
      </c>
      <c r="P305" s="221" t="e">
        <f t="shared" si="16"/>
        <v>#VALUE!</v>
      </c>
      <c r="Q305" s="221" t="e">
        <f t="shared" si="17"/>
        <v>#VALUE!</v>
      </c>
      <c r="R305" t="e">
        <f t="shared" si="19"/>
        <v>#VALUE!</v>
      </c>
    </row>
    <row r="306" spans="1:18" x14ac:dyDescent="0.25">
      <c r="A306" s="219">
        <v>288</v>
      </c>
      <c r="B306" s="177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257" t="e">
        <f t="array" ref="M306">$I$11+SUMPRODUCT($A$11:$H$11,C306:L306)</f>
        <v>#VALUE!</v>
      </c>
      <c r="N306" s="92" t="e">
        <f t="shared" si="18"/>
        <v>#VALUE!</v>
      </c>
      <c r="O306" s="220" t="e">
        <f t="array" ref="O306">(M306-IF($B$19:$B$562=$S$22,$T$29,$T$30))/$T$34-$T$35/2</f>
        <v>#VALUE!</v>
      </c>
      <c r="P306" s="221" t="e">
        <f t="shared" si="16"/>
        <v>#VALUE!</v>
      </c>
      <c r="Q306" s="221" t="e">
        <f t="shared" si="17"/>
        <v>#VALUE!</v>
      </c>
      <c r="R306" t="e">
        <f t="shared" si="19"/>
        <v>#VALUE!</v>
      </c>
    </row>
    <row r="307" spans="1:18" x14ac:dyDescent="0.25">
      <c r="A307" s="219">
        <v>289</v>
      </c>
      <c r="B307" s="177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257" t="e">
        <f t="array" ref="M307">$I$11+SUMPRODUCT($A$11:$H$11,C307:L307)</f>
        <v>#VALUE!</v>
      </c>
      <c r="N307" s="92" t="e">
        <f t="shared" si="18"/>
        <v>#VALUE!</v>
      </c>
      <c r="O307" s="220" t="e">
        <f t="array" ref="O307">(M307-IF($B$19:$B$562=$S$22,$T$29,$T$30))/$T$34-$T$35/2</f>
        <v>#VALUE!</v>
      </c>
      <c r="P307" s="221" t="e">
        <f t="shared" si="16"/>
        <v>#VALUE!</v>
      </c>
      <c r="Q307" s="221" t="e">
        <f t="shared" si="17"/>
        <v>#VALUE!</v>
      </c>
      <c r="R307" t="e">
        <f t="shared" si="19"/>
        <v>#VALUE!</v>
      </c>
    </row>
    <row r="308" spans="1:18" x14ac:dyDescent="0.25">
      <c r="A308" s="219">
        <v>290</v>
      </c>
      <c r="B308" s="177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257" t="e">
        <f t="array" ref="M308">$I$11+SUMPRODUCT($A$11:$H$11,C308:L308)</f>
        <v>#VALUE!</v>
      </c>
      <c r="N308" s="92" t="e">
        <f t="shared" si="18"/>
        <v>#VALUE!</v>
      </c>
      <c r="O308" s="220" t="e">
        <f t="array" ref="O308">(M308-IF($B$19:$B$562=$S$22,$T$29,$T$30))/$T$34-$T$35/2</f>
        <v>#VALUE!</v>
      </c>
      <c r="P308" s="221" t="e">
        <f t="shared" si="16"/>
        <v>#VALUE!</v>
      </c>
      <c r="Q308" s="221" t="e">
        <f t="shared" si="17"/>
        <v>#VALUE!</v>
      </c>
      <c r="R308" t="e">
        <f t="shared" si="19"/>
        <v>#VALUE!</v>
      </c>
    </row>
    <row r="309" spans="1:18" x14ac:dyDescent="0.25">
      <c r="A309" s="219">
        <v>291</v>
      </c>
      <c r="B309" s="177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257" t="e">
        <f t="array" ref="M309">$I$11+SUMPRODUCT($A$11:$H$11,C309:L309)</f>
        <v>#VALUE!</v>
      </c>
      <c r="N309" s="92" t="e">
        <f t="shared" si="18"/>
        <v>#VALUE!</v>
      </c>
      <c r="O309" s="220" t="e">
        <f t="array" ref="O309">(M309-IF($B$19:$B$562=$S$22,$T$29,$T$30))/$T$34-$T$35/2</f>
        <v>#VALUE!</v>
      </c>
      <c r="P309" s="221" t="e">
        <f t="shared" si="16"/>
        <v>#VALUE!</v>
      </c>
      <c r="Q309" s="221" t="e">
        <f t="shared" si="17"/>
        <v>#VALUE!</v>
      </c>
      <c r="R309" t="e">
        <f t="shared" si="19"/>
        <v>#VALUE!</v>
      </c>
    </row>
    <row r="310" spans="1:18" x14ac:dyDescent="0.25">
      <c r="A310" s="219">
        <v>292</v>
      </c>
      <c r="B310" s="177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257" t="e">
        <f t="array" ref="M310">$I$11+SUMPRODUCT($A$11:$H$11,C310:L310)</f>
        <v>#VALUE!</v>
      </c>
      <c r="N310" s="92" t="e">
        <f t="shared" si="18"/>
        <v>#VALUE!</v>
      </c>
      <c r="O310" s="220" t="e">
        <f t="array" ref="O310">(M310-IF($B$19:$B$562=$S$22,$T$29,$T$30))/$T$34-$T$35/2</f>
        <v>#VALUE!</v>
      </c>
      <c r="P310" s="221" t="e">
        <f t="shared" si="16"/>
        <v>#VALUE!</v>
      </c>
      <c r="Q310" s="221" t="e">
        <f t="shared" si="17"/>
        <v>#VALUE!</v>
      </c>
      <c r="R310" t="e">
        <f t="shared" si="19"/>
        <v>#VALUE!</v>
      </c>
    </row>
    <row r="311" spans="1:18" x14ac:dyDescent="0.25">
      <c r="A311" s="219">
        <v>293</v>
      </c>
      <c r="B311" s="177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257" t="e">
        <f t="array" ref="M311">$I$11+SUMPRODUCT($A$11:$H$11,C311:L311)</f>
        <v>#VALUE!</v>
      </c>
      <c r="N311" s="92" t="e">
        <f t="shared" si="18"/>
        <v>#VALUE!</v>
      </c>
      <c r="O311" s="220" t="e">
        <f t="array" ref="O311">(M311-IF($B$19:$B$562=$S$22,$T$29,$T$30))/$T$34-$T$35/2</f>
        <v>#VALUE!</v>
      </c>
      <c r="P311" s="221" t="e">
        <f t="shared" si="16"/>
        <v>#VALUE!</v>
      </c>
      <c r="Q311" s="221" t="e">
        <f t="shared" si="17"/>
        <v>#VALUE!</v>
      </c>
      <c r="R311" t="e">
        <f t="shared" si="19"/>
        <v>#VALUE!</v>
      </c>
    </row>
    <row r="312" spans="1:18" x14ac:dyDescent="0.25">
      <c r="A312" s="219">
        <v>294</v>
      </c>
      <c r="B312" s="177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257" t="e">
        <f t="array" ref="M312">$I$11+SUMPRODUCT($A$11:$H$11,C312:L312)</f>
        <v>#VALUE!</v>
      </c>
      <c r="N312" s="92" t="e">
        <f t="shared" si="18"/>
        <v>#VALUE!</v>
      </c>
      <c r="O312" s="220" t="e">
        <f t="array" ref="O312">(M312-IF($B$19:$B$562=$S$22,$T$29,$T$30))/$T$34-$T$35/2</f>
        <v>#VALUE!</v>
      </c>
      <c r="P312" s="221" t="e">
        <f t="shared" si="16"/>
        <v>#VALUE!</v>
      </c>
      <c r="Q312" s="221" t="e">
        <f t="shared" si="17"/>
        <v>#VALUE!</v>
      </c>
      <c r="R312" t="e">
        <f t="shared" si="19"/>
        <v>#VALUE!</v>
      </c>
    </row>
    <row r="313" spans="1:18" x14ac:dyDescent="0.25">
      <c r="A313" s="219">
        <v>295</v>
      </c>
      <c r="B313" s="177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257" t="e">
        <f t="array" ref="M313">$I$11+SUMPRODUCT($A$11:$H$11,C313:L313)</f>
        <v>#VALUE!</v>
      </c>
      <c r="N313" s="92" t="e">
        <f t="shared" si="18"/>
        <v>#VALUE!</v>
      </c>
      <c r="O313" s="220" t="e">
        <f t="array" ref="O313">(M313-IF($B$19:$B$562=$S$22,$T$29,$T$30))/$T$34-$T$35/2</f>
        <v>#VALUE!</v>
      </c>
      <c r="P313" s="221" t="e">
        <f t="shared" si="16"/>
        <v>#VALUE!</v>
      </c>
      <c r="Q313" s="221" t="e">
        <f t="shared" si="17"/>
        <v>#VALUE!</v>
      </c>
      <c r="R313" t="e">
        <f t="shared" si="19"/>
        <v>#VALUE!</v>
      </c>
    </row>
    <row r="314" spans="1:18" x14ac:dyDescent="0.25">
      <c r="A314" s="219">
        <v>296</v>
      </c>
      <c r="B314" s="177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257" t="e">
        <f t="array" ref="M314">$I$11+SUMPRODUCT($A$11:$H$11,C314:L314)</f>
        <v>#VALUE!</v>
      </c>
      <c r="N314" s="92" t="e">
        <f t="shared" si="18"/>
        <v>#VALUE!</v>
      </c>
      <c r="O314" s="220" t="e">
        <f t="array" ref="O314">(M314-IF($B$19:$B$562=$S$22,$T$29,$T$30))/$T$34-$T$35/2</f>
        <v>#VALUE!</v>
      </c>
      <c r="P314" s="221" t="e">
        <f t="shared" si="16"/>
        <v>#VALUE!</v>
      </c>
      <c r="Q314" s="221" t="e">
        <f t="shared" si="17"/>
        <v>#VALUE!</v>
      </c>
      <c r="R314" t="e">
        <f t="shared" si="19"/>
        <v>#VALUE!</v>
      </c>
    </row>
    <row r="315" spans="1:18" x14ac:dyDescent="0.25">
      <c r="A315" s="219">
        <v>297</v>
      </c>
      <c r="B315" s="177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257" t="e">
        <f t="array" ref="M315">$I$11+SUMPRODUCT($A$11:$H$11,C315:L315)</f>
        <v>#VALUE!</v>
      </c>
      <c r="N315" s="92" t="e">
        <f t="shared" si="18"/>
        <v>#VALUE!</v>
      </c>
      <c r="O315" s="220" t="e">
        <f t="array" ref="O315">(M315-IF($B$19:$B$562=$S$22,$T$29,$T$30))/$T$34-$T$35/2</f>
        <v>#VALUE!</v>
      </c>
      <c r="P315" s="221" t="e">
        <f t="shared" si="16"/>
        <v>#VALUE!</v>
      </c>
      <c r="Q315" s="221" t="e">
        <f t="shared" si="17"/>
        <v>#VALUE!</v>
      </c>
      <c r="R315" t="e">
        <f t="shared" si="19"/>
        <v>#VALUE!</v>
      </c>
    </row>
    <row r="316" spans="1:18" x14ac:dyDescent="0.25">
      <c r="A316" s="219">
        <v>298</v>
      </c>
      <c r="B316" s="177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257" t="e">
        <f t="array" ref="M316">$I$11+SUMPRODUCT($A$11:$H$11,C316:L316)</f>
        <v>#VALUE!</v>
      </c>
      <c r="N316" s="92" t="e">
        <f t="shared" si="18"/>
        <v>#VALUE!</v>
      </c>
      <c r="O316" s="220" t="e">
        <f t="array" ref="O316">(M316-IF($B$19:$B$562=$S$22,$T$29,$T$30))/$T$34-$T$35/2</f>
        <v>#VALUE!</v>
      </c>
      <c r="P316" s="221" t="e">
        <f t="shared" si="16"/>
        <v>#VALUE!</v>
      </c>
      <c r="Q316" s="221" t="e">
        <f t="shared" si="17"/>
        <v>#VALUE!</v>
      </c>
      <c r="R316" t="e">
        <f t="shared" si="19"/>
        <v>#VALUE!</v>
      </c>
    </row>
    <row r="317" spans="1:18" x14ac:dyDescent="0.25">
      <c r="A317" s="219">
        <v>299</v>
      </c>
      <c r="B317" s="177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257" t="e">
        <f t="array" ref="M317">$I$11+SUMPRODUCT($A$11:$H$11,C317:L317)</f>
        <v>#VALUE!</v>
      </c>
      <c r="N317" s="92" t="e">
        <f t="shared" si="18"/>
        <v>#VALUE!</v>
      </c>
      <c r="O317" s="220" t="e">
        <f t="array" ref="O317">(M317-IF($B$19:$B$562=$S$22,$T$29,$T$30))/$T$34-$T$35/2</f>
        <v>#VALUE!</v>
      </c>
      <c r="P317" s="221" t="e">
        <f t="shared" si="16"/>
        <v>#VALUE!</v>
      </c>
      <c r="Q317" s="221" t="e">
        <f t="shared" si="17"/>
        <v>#VALUE!</v>
      </c>
      <c r="R317" t="e">
        <f t="shared" si="19"/>
        <v>#VALUE!</v>
      </c>
    </row>
    <row r="318" spans="1:18" x14ac:dyDescent="0.25">
      <c r="A318" s="219">
        <v>300</v>
      </c>
      <c r="B318" s="177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257" t="e">
        <f t="array" ref="M318">$I$11+SUMPRODUCT($A$11:$H$11,C318:L318)</f>
        <v>#VALUE!</v>
      </c>
      <c r="N318" s="92" t="e">
        <f t="shared" si="18"/>
        <v>#VALUE!</v>
      </c>
      <c r="O318" s="220" t="e">
        <f t="array" ref="O318">(M318-IF($B$19:$B$562=$S$22,$T$29,$T$30))/$T$34-$T$35/2</f>
        <v>#VALUE!</v>
      </c>
      <c r="P318" s="221" t="e">
        <f t="shared" si="16"/>
        <v>#VALUE!</v>
      </c>
      <c r="Q318" s="221" t="e">
        <f t="shared" si="17"/>
        <v>#VALUE!</v>
      </c>
      <c r="R318" t="e">
        <f t="shared" si="19"/>
        <v>#VALUE!</v>
      </c>
    </row>
    <row r="319" spans="1:18" x14ac:dyDescent="0.25">
      <c r="A319" s="219">
        <v>301</v>
      </c>
      <c r="B319" s="177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257" t="e">
        <f t="array" ref="M319">$I$11+SUMPRODUCT($A$11:$H$11,C319:L319)</f>
        <v>#VALUE!</v>
      </c>
      <c r="N319" s="92" t="e">
        <f t="shared" si="18"/>
        <v>#VALUE!</v>
      </c>
      <c r="O319" s="220" t="e">
        <f t="array" ref="O319">(M319-IF($B$19:$B$562=$S$22,$T$29,$T$30))/$T$34-$T$35/2</f>
        <v>#VALUE!</v>
      </c>
      <c r="P319" s="221" t="e">
        <f t="shared" si="16"/>
        <v>#VALUE!</v>
      </c>
      <c r="Q319" s="221" t="e">
        <f t="shared" si="17"/>
        <v>#VALUE!</v>
      </c>
      <c r="R319" t="e">
        <f t="shared" si="19"/>
        <v>#VALUE!</v>
      </c>
    </row>
    <row r="320" spans="1:18" x14ac:dyDescent="0.25">
      <c r="A320" s="219">
        <v>302</v>
      </c>
      <c r="B320" s="177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257" t="e">
        <f t="array" ref="M320">$I$11+SUMPRODUCT($A$11:$H$11,C320:L320)</f>
        <v>#VALUE!</v>
      </c>
      <c r="N320" s="92" t="e">
        <f t="shared" si="18"/>
        <v>#VALUE!</v>
      </c>
      <c r="O320" s="220" t="e">
        <f t="array" ref="O320">(M320-IF($B$19:$B$562=$S$22,$T$29,$T$30))/$T$34-$T$35/2</f>
        <v>#VALUE!</v>
      </c>
      <c r="P320" s="221" t="e">
        <f t="shared" si="16"/>
        <v>#VALUE!</v>
      </c>
      <c r="Q320" s="221" t="e">
        <f t="shared" si="17"/>
        <v>#VALUE!</v>
      </c>
      <c r="R320" t="e">
        <f t="shared" si="19"/>
        <v>#VALUE!</v>
      </c>
    </row>
    <row r="321" spans="1:18" x14ac:dyDescent="0.25">
      <c r="A321" s="219">
        <v>303</v>
      </c>
      <c r="B321" s="177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257" t="e">
        <f t="array" ref="M321">$I$11+SUMPRODUCT($A$11:$H$11,C321:L321)</f>
        <v>#VALUE!</v>
      </c>
      <c r="N321" s="92" t="e">
        <f t="shared" si="18"/>
        <v>#VALUE!</v>
      </c>
      <c r="O321" s="220" t="e">
        <f t="array" ref="O321">(M321-IF($B$19:$B$562=$S$22,$T$29,$T$30))/$T$34-$T$35/2</f>
        <v>#VALUE!</v>
      </c>
      <c r="P321" s="221" t="e">
        <f t="shared" si="16"/>
        <v>#VALUE!</v>
      </c>
      <c r="Q321" s="221" t="e">
        <f t="shared" si="17"/>
        <v>#VALUE!</v>
      </c>
      <c r="R321" t="e">
        <f t="shared" si="19"/>
        <v>#VALUE!</v>
      </c>
    </row>
    <row r="322" spans="1:18" x14ac:dyDescent="0.25">
      <c r="A322" s="219">
        <v>304</v>
      </c>
      <c r="B322" s="177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257" t="e">
        <f t="array" ref="M322">$I$11+SUMPRODUCT($A$11:$H$11,C322:L322)</f>
        <v>#VALUE!</v>
      </c>
      <c r="N322" s="92" t="e">
        <f t="shared" si="18"/>
        <v>#VALUE!</v>
      </c>
      <c r="O322" s="220" t="e">
        <f t="array" ref="O322">(M322-IF($B$19:$B$562=$S$22,$T$29,$T$30))/$T$34-$T$35/2</f>
        <v>#VALUE!</v>
      </c>
      <c r="P322" s="221" t="e">
        <f t="shared" si="16"/>
        <v>#VALUE!</v>
      </c>
      <c r="Q322" s="221" t="e">
        <f t="shared" si="17"/>
        <v>#VALUE!</v>
      </c>
      <c r="R322" t="e">
        <f t="shared" si="19"/>
        <v>#VALUE!</v>
      </c>
    </row>
    <row r="323" spans="1:18" x14ac:dyDescent="0.25">
      <c r="A323" s="219">
        <v>305</v>
      </c>
      <c r="B323" s="177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257" t="e">
        <f t="array" ref="M323">$I$11+SUMPRODUCT($A$11:$H$11,C323:L323)</f>
        <v>#VALUE!</v>
      </c>
      <c r="N323" s="92" t="e">
        <f t="shared" si="18"/>
        <v>#VALUE!</v>
      </c>
      <c r="O323" s="220" t="e">
        <f t="array" ref="O323">(M323-IF($B$19:$B$562=$S$22,$T$29,$T$30))/$T$34-$T$35/2</f>
        <v>#VALUE!</v>
      </c>
      <c r="P323" s="221" t="e">
        <f t="shared" si="16"/>
        <v>#VALUE!</v>
      </c>
      <c r="Q323" s="221" t="e">
        <f t="shared" si="17"/>
        <v>#VALUE!</v>
      </c>
      <c r="R323" t="e">
        <f t="shared" si="19"/>
        <v>#VALUE!</v>
      </c>
    </row>
    <row r="324" spans="1:18" x14ac:dyDescent="0.25">
      <c r="A324" s="219">
        <v>306</v>
      </c>
      <c r="B324" s="177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257" t="e">
        <f t="array" ref="M324">$I$11+SUMPRODUCT($A$11:$H$11,C324:L324)</f>
        <v>#VALUE!</v>
      </c>
      <c r="N324" s="92" t="e">
        <f t="shared" si="18"/>
        <v>#VALUE!</v>
      </c>
      <c r="O324" s="220" t="e">
        <f t="array" ref="O324">(M324-IF($B$19:$B$562=$S$22,$T$29,$T$30))/$T$34-$T$35/2</f>
        <v>#VALUE!</v>
      </c>
      <c r="P324" s="221" t="e">
        <f t="shared" si="16"/>
        <v>#VALUE!</v>
      </c>
      <c r="Q324" s="221" t="e">
        <f t="shared" si="17"/>
        <v>#VALUE!</v>
      </c>
      <c r="R324" t="e">
        <f t="shared" si="19"/>
        <v>#VALUE!</v>
      </c>
    </row>
    <row r="325" spans="1:18" x14ac:dyDescent="0.25">
      <c r="A325" s="219">
        <v>307</v>
      </c>
      <c r="B325" s="177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257" t="e">
        <f t="array" ref="M325">$I$11+SUMPRODUCT($A$11:$H$11,C325:L325)</f>
        <v>#VALUE!</v>
      </c>
      <c r="N325" s="92" t="e">
        <f t="shared" si="18"/>
        <v>#VALUE!</v>
      </c>
      <c r="O325" s="220" t="e">
        <f t="array" ref="O325">(M325-IF($B$19:$B$562=$S$22,$T$29,$T$30))/$T$34-$T$35/2</f>
        <v>#VALUE!</v>
      </c>
      <c r="P325" s="221" t="e">
        <f t="shared" si="16"/>
        <v>#VALUE!</v>
      </c>
      <c r="Q325" s="221" t="e">
        <f t="shared" si="17"/>
        <v>#VALUE!</v>
      </c>
      <c r="R325" t="e">
        <f t="shared" si="19"/>
        <v>#VALUE!</v>
      </c>
    </row>
    <row r="326" spans="1:18" x14ac:dyDescent="0.25">
      <c r="A326" s="219">
        <v>308</v>
      </c>
      <c r="B326" s="177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257" t="e">
        <f t="array" ref="M326">$I$11+SUMPRODUCT($A$11:$H$11,C326:L326)</f>
        <v>#VALUE!</v>
      </c>
      <c r="N326" s="92" t="e">
        <f t="shared" si="18"/>
        <v>#VALUE!</v>
      </c>
      <c r="O326" s="220" t="e">
        <f t="array" ref="O326">(M326-IF($B$19:$B$562=$S$22,$T$29,$T$30))/$T$34-$T$35/2</f>
        <v>#VALUE!</v>
      </c>
      <c r="P326" s="221" t="e">
        <f t="shared" si="16"/>
        <v>#VALUE!</v>
      </c>
      <c r="Q326" s="221" t="e">
        <f t="shared" si="17"/>
        <v>#VALUE!</v>
      </c>
      <c r="R326" t="e">
        <f t="shared" si="19"/>
        <v>#VALUE!</v>
      </c>
    </row>
    <row r="327" spans="1:18" x14ac:dyDescent="0.25">
      <c r="A327" s="219">
        <v>309</v>
      </c>
      <c r="B327" s="177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257" t="e">
        <f t="array" ref="M327">$I$11+SUMPRODUCT($A$11:$H$11,C327:L327)</f>
        <v>#VALUE!</v>
      </c>
      <c r="N327" s="92" t="e">
        <f t="shared" si="18"/>
        <v>#VALUE!</v>
      </c>
      <c r="O327" s="220" t="e">
        <f t="array" ref="O327">(M327-IF($B$19:$B$562=$S$22,$T$29,$T$30))/$T$34-$T$35/2</f>
        <v>#VALUE!</v>
      </c>
      <c r="P327" s="221" t="e">
        <f t="shared" si="16"/>
        <v>#VALUE!</v>
      </c>
      <c r="Q327" s="221" t="e">
        <f t="shared" si="17"/>
        <v>#VALUE!</v>
      </c>
      <c r="R327" t="e">
        <f t="shared" si="19"/>
        <v>#VALUE!</v>
      </c>
    </row>
    <row r="328" spans="1:18" x14ac:dyDescent="0.25">
      <c r="A328" s="219">
        <v>310</v>
      </c>
      <c r="B328" s="177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257" t="e">
        <f t="array" ref="M328">$I$11+SUMPRODUCT($A$11:$H$11,C328:L328)</f>
        <v>#VALUE!</v>
      </c>
      <c r="N328" s="92" t="e">
        <f t="shared" si="18"/>
        <v>#VALUE!</v>
      </c>
      <c r="O328" s="220" t="e">
        <f t="array" ref="O328">(M328-IF($B$19:$B$562=$S$22,$T$29,$T$30))/$T$34-$T$35/2</f>
        <v>#VALUE!</v>
      </c>
      <c r="P328" s="221" t="e">
        <f t="shared" si="16"/>
        <v>#VALUE!</v>
      </c>
      <c r="Q328" s="221" t="e">
        <f t="shared" si="17"/>
        <v>#VALUE!</v>
      </c>
      <c r="R328" t="e">
        <f t="shared" si="19"/>
        <v>#VALUE!</v>
      </c>
    </row>
    <row r="329" spans="1:18" x14ac:dyDescent="0.25">
      <c r="A329" s="219">
        <v>311</v>
      </c>
      <c r="B329" s="177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257" t="e">
        <f t="array" ref="M329">$I$11+SUMPRODUCT($A$11:$H$11,C329:L329)</f>
        <v>#VALUE!</v>
      </c>
      <c r="N329" s="92" t="e">
        <f t="shared" si="18"/>
        <v>#VALUE!</v>
      </c>
      <c r="O329" s="220" t="e">
        <f t="array" ref="O329">(M329-IF($B$19:$B$562=$S$22,$T$29,$T$30))/$T$34-$T$35/2</f>
        <v>#VALUE!</v>
      </c>
      <c r="P329" s="221" t="e">
        <f t="shared" si="16"/>
        <v>#VALUE!</v>
      </c>
      <c r="Q329" s="221" t="e">
        <f t="shared" si="17"/>
        <v>#VALUE!</v>
      </c>
      <c r="R329" t="e">
        <f t="shared" si="19"/>
        <v>#VALUE!</v>
      </c>
    </row>
    <row r="330" spans="1:18" x14ac:dyDescent="0.25">
      <c r="A330" s="219">
        <v>312</v>
      </c>
      <c r="B330" s="177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257" t="e">
        <f t="array" ref="M330">$I$11+SUMPRODUCT($A$11:$H$11,C330:L330)</f>
        <v>#VALUE!</v>
      </c>
      <c r="N330" s="92" t="e">
        <f t="shared" si="18"/>
        <v>#VALUE!</v>
      </c>
      <c r="O330" s="220" t="e">
        <f t="array" ref="O330">(M330-IF($B$19:$B$562=$S$22,$T$29,$T$30))/$T$34-$T$35/2</f>
        <v>#VALUE!</v>
      </c>
      <c r="P330" s="221" t="e">
        <f t="shared" si="16"/>
        <v>#VALUE!</v>
      </c>
      <c r="Q330" s="221" t="e">
        <f t="shared" si="17"/>
        <v>#VALUE!</v>
      </c>
      <c r="R330" t="e">
        <f t="shared" si="19"/>
        <v>#VALUE!</v>
      </c>
    </row>
    <row r="331" spans="1:18" x14ac:dyDescent="0.25">
      <c r="A331" s="219">
        <v>313</v>
      </c>
      <c r="B331" s="177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257" t="e">
        <f t="array" ref="M331">$I$11+SUMPRODUCT($A$11:$H$11,C331:L331)</f>
        <v>#VALUE!</v>
      </c>
      <c r="N331" s="92" t="e">
        <f t="shared" si="18"/>
        <v>#VALUE!</v>
      </c>
      <c r="O331" s="220" t="e">
        <f t="array" ref="O331">(M331-IF($B$19:$B$562=$S$22,$T$29,$T$30))/$T$34-$T$35/2</f>
        <v>#VALUE!</v>
      </c>
      <c r="P331" s="221" t="e">
        <f t="shared" si="16"/>
        <v>#VALUE!</v>
      </c>
      <c r="Q331" s="221" t="e">
        <f t="shared" si="17"/>
        <v>#VALUE!</v>
      </c>
      <c r="R331" t="e">
        <f t="shared" si="19"/>
        <v>#VALUE!</v>
      </c>
    </row>
    <row r="332" spans="1:18" x14ac:dyDescent="0.25">
      <c r="A332" s="219">
        <v>314</v>
      </c>
      <c r="B332" s="177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257" t="e">
        <f t="array" ref="M332">$I$11+SUMPRODUCT($A$11:$H$11,C332:L332)</f>
        <v>#VALUE!</v>
      </c>
      <c r="N332" s="92" t="e">
        <f t="shared" si="18"/>
        <v>#VALUE!</v>
      </c>
      <c r="O332" s="220" t="e">
        <f t="array" ref="O332">(M332-IF($B$19:$B$562=$S$22,$T$29,$T$30))/$T$34-$T$35/2</f>
        <v>#VALUE!</v>
      </c>
      <c r="P332" s="221" t="e">
        <f t="shared" si="16"/>
        <v>#VALUE!</v>
      </c>
      <c r="Q332" s="221" t="e">
        <f t="shared" si="17"/>
        <v>#VALUE!</v>
      </c>
      <c r="R332" t="e">
        <f t="shared" si="19"/>
        <v>#VALUE!</v>
      </c>
    </row>
    <row r="333" spans="1:18" x14ac:dyDescent="0.25">
      <c r="A333" s="219">
        <v>315</v>
      </c>
      <c r="B333" s="177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257" t="e">
        <f t="array" ref="M333">$I$11+SUMPRODUCT($A$11:$H$11,C333:L333)</f>
        <v>#VALUE!</v>
      </c>
      <c r="N333" s="92" t="e">
        <f t="shared" si="18"/>
        <v>#VALUE!</v>
      </c>
      <c r="O333" s="220" t="e">
        <f t="array" ref="O333">(M333-IF($B$19:$B$562=$S$22,$T$29,$T$30))/$T$34-$T$35/2</f>
        <v>#VALUE!</v>
      </c>
      <c r="P333" s="221" t="e">
        <f t="shared" si="16"/>
        <v>#VALUE!</v>
      </c>
      <c r="Q333" s="221" t="e">
        <f t="shared" si="17"/>
        <v>#VALUE!</v>
      </c>
      <c r="R333" t="e">
        <f t="shared" si="19"/>
        <v>#VALUE!</v>
      </c>
    </row>
    <row r="334" spans="1:18" x14ac:dyDescent="0.25">
      <c r="A334" s="219">
        <v>316</v>
      </c>
      <c r="B334" s="177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257" t="e">
        <f t="array" ref="M334">$I$11+SUMPRODUCT($A$11:$H$11,C334:L334)</f>
        <v>#VALUE!</v>
      </c>
      <c r="N334" s="92" t="e">
        <f t="shared" si="18"/>
        <v>#VALUE!</v>
      </c>
      <c r="O334" s="220" t="e">
        <f t="array" ref="O334">(M334-IF($B$19:$B$562=$S$22,$T$29,$T$30))/$T$34-$T$35/2</f>
        <v>#VALUE!</v>
      </c>
      <c r="P334" s="221" t="e">
        <f t="shared" si="16"/>
        <v>#VALUE!</v>
      </c>
      <c r="Q334" s="221" t="e">
        <f t="shared" si="17"/>
        <v>#VALUE!</v>
      </c>
      <c r="R334" t="e">
        <f t="shared" si="19"/>
        <v>#VALUE!</v>
      </c>
    </row>
    <row r="335" spans="1:18" x14ac:dyDescent="0.25">
      <c r="A335" s="219">
        <v>317</v>
      </c>
      <c r="B335" s="177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257" t="e">
        <f t="array" ref="M335">$I$11+SUMPRODUCT($A$11:$H$11,C335:L335)</f>
        <v>#VALUE!</v>
      </c>
      <c r="N335" s="92" t="e">
        <f t="shared" si="18"/>
        <v>#VALUE!</v>
      </c>
      <c r="O335" s="220" t="e">
        <f t="array" ref="O335">(M335-IF($B$19:$B$562=$S$22,$T$29,$T$30))/$T$34-$T$35/2</f>
        <v>#VALUE!</v>
      </c>
      <c r="P335" s="221" t="e">
        <f t="shared" si="16"/>
        <v>#VALUE!</v>
      </c>
      <c r="Q335" s="221" t="e">
        <f t="shared" si="17"/>
        <v>#VALUE!</v>
      </c>
      <c r="R335" t="e">
        <f t="shared" si="19"/>
        <v>#VALUE!</v>
      </c>
    </row>
    <row r="336" spans="1:18" x14ac:dyDescent="0.25">
      <c r="A336" s="219">
        <v>318</v>
      </c>
      <c r="B336" s="177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257" t="e">
        <f t="array" ref="M336">$I$11+SUMPRODUCT($A$11:$H$11,C336:L336)</f>
        <v>#VALUE!</v>
      </c>
      <c r="N336" s="92" t="e">
        <f t="shared" si="18"/>
        <v>#VALUE!</v>
      </c>
      <c r="O336" s="220" t="e">
        <f t="array" ref="O336">(M336-IF($B$19:$B$562=$S$22,$T$29,$T$30))/$T$34-$T$35/2</f>
        <v>#VALUE!</v>
      </c>
      <c r="P336" s="221" t="e">
        <f t="shared" si="16"/>
        <v>#VALUE!</v>
      </c>
      <c r="Q336" s="221" t="e">
        <f t="shared" si="17"/>
        <v>#VALUE!</v>
      </c>
      <c r="R336" t="e">
        <f t="shared" si="19"/>
        <v>#VALUE!</v>
      </c>
    </row>
    <row r="337" spans="1:18" x14ac:dyDescent="0.25">
      <c r="A337" s="219">
        <v>319</v>
      </c>
      <c r="B337" s="177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257" t="e">
        <f t="array" ref="M337">$I$11+SUMPRODUCT($A$11:$H$11,C337:L337)</f>
        <v>#VALUE!</v>
      </c>
      <c r="N337" s="92" t="e">
        <f t="shared" si="18"/>
        <v>#VALUE!</v>
      </c>
      <c r="O337" s="220" t="e">
        <f t="array" ref="O337">(M337-IF($B$19:$B$562=$S$22,$T$29,$T$30))/$T$34-$T$35/2</f>
        <v>#VALUE!</v>
      </c>
      <c r="P337" s="221" t="e">
        <f t="shared" si="16"/>
        <v>#VALUE!</v>
      </c>
      <c r="Q337" s="221" t="e">
        <f t="shared" si="17"/>
        <v>#VALUE!</v>
      </c>
      <c r="R337" t="e">
        <f t="shared" si="19"/>
        <v>#VALUE!</v>
      </c>
    </row>
    <row r="338" spans="1:18" x14ac:dyDescent="0.25">
      <c r="A338" s="219">
        <v>320</v>
      </c>
      <c r="B338" s="177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257" t="e">
        <f t="array" ref="M338">$I$11+SUMPRODUCT($A$11:$H$11,C338:L338)</f>
        <v>#VALUE!</v>
      </c>
      <c r="N338" s="92" t="e">
        <f t="shared" si="18"/>
        <v>#VALUE!</v>
      </c>
      <c r="O338" s="220" t="e">
        <f t="array" ref="O338">(M338-IF($B$19:$B$562=$S$22,$T$29,$T$30))/$T$34-$T$35/2</f>
        <v>#VALUE!</v>
      </c>
      <c r="P338" s="221" t="e">
        <f t="shared" si="16"/>
        <v>#VALUE!</v>
      </c>
      <c r="Q338" s="221" t="e">
        <f t="shared" si="17"/>
        <v>#VALUE!</v>
      </c>
      <c r="R338" t="e">
        <f t="shared" si="19"/>
        <v>#VALUE!</v>
      </c>
    </row>
    <row r="339" spans="1:18" x14ac:dyDescent="0.25">
      <c r="A339" s="219">
        <v>321</v>
      </c>
      <c r="B339" s="177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257" t="e">
        <f t="array" ref="M339">$I$11+SUMPRODUCT($A$11:$H$11,C339:L339)</f>
        <v>#VALUE!</v>
      </c>
      <c r="N339" s="92" t="e">
        <f t="shared" si="18"/>
        <v>#VALUE!</v>
      </c>
      <c r="O339" s="220" t="e">
        <f t="array" ref="O339">(M339-IF($B$19:$B$562=$S$22,$T$29,$T$30))/$T$34-$T$35/2</f>
        <v>#VALUE!</v>
      </c>
      <c r="P339" s="221" t="e">
        <f t="shared" ref="P339:P402" si="20">IF($O339&gt;$T$37,0,1)</f>
        <v>#VALUE!</v>
      </c>
      <c r="Q339" s="221" t="e">
        <f t="shared" ref="Q339:Q402" si="21">IF($O339&gt;$T$37,1,0)</f>
        <v>#VALUE!</v>
      </c>
      <c r="R339" t="e">
        <f t="shared" si="19"/>
        <v>#VALUE!</v>
      </c>
    </row>
    <row r="340" spans="1:18" x14ac:dyDescent="0.25">
      <c r="A340" s="219">
        <v>322</v>
      </c>
      <c r="B340" s="177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257" t="e">
        <f t="array" ref="M340">$I$11+SUMPRODUCT($A$11:$H$11,C340:L340)</f>
        <v>#VALUE!</v>
      </c>
      <c r="N340" s="92" t="e">
        <f t="shared" ref="N340:N403" si="22">$I$12+SUMPRODUCT(C340:L340,$A$12:$H$12)</f>
        <v>#VALUE!</v>
      </c>
      <c r="O340" s="220" t="e">
        <f t="array" ref="O340">(M340-IF($B$19:$B$562=$S$22,$T$29,$T$30))/$T$34-$T$35/2</f>
        <v>#VALUE!</v>
      </c>
      <c r="P340" s="221" t="e">
        <f t="shared" si="20"/>
        <v>#VALUE!</v>
      </c>
      <c r="Q340" s="221" t="e">
        <f t="shared" si="21"/>
        <v>#VALUE!</v>
      </c>
      <c r="R340" t="e">
        <f t="shared" ref="R340:R403" si="23">O340+$T$35/2</f>
        <v>#VALUE!</v>
      </c>
    </row>
    <row r="341" spans="1:18" x14ac:dyDescent="0.25">
      <c r="A341" s="219">
        <v>323</v>
      </c>
      <c r="B341" s="177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257" t="e">
        <f t="array" ref="M341">$I$11+SUMPRODUCT($A$11:$H$11,C341:L341)</f>
        <v>#VALUE!</v>
      </c>
      <c r="N341" s="92" t="e">
        <f t="shared" si="22"/>
        <v>#VALUE!</v>
      </c>
      <c r="O341" s="220" t="e">
        <f t="array" ref="O341">(M341-IF($B$19:$B$562=$S$22,$T$29,$T$30))/$T$34-$T$35/2</f>
        <v>#VALUE!</v>
      </c>
      <c r="P341" s="221" t="e">
        <f t="shared" si="20"/>
        <v>#VALUE!</v>
      </c>
      <c r="Q341" s="221" t="e">
        <f t="shared" si="21"/>
        <v>#VALUE!</v>
      </c>
      <c r="R341" t="e">
        <f t="shared" si="23"/>
        <v>#VALUE!</v>
      </c>
    </row>
    <row r="342" spans="1:18" x14ac:dyDescent="0.25">
      <c r="A342" s="219">
        <v>324</v>
      </c>
      <c r="B342" s="177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257" t="e">
        <f t="array" ref="M342">$I$11+SUMPRODUCT($A$11:$H$11,C342:L342)</f>
        <v>#VALUE!</v>
      </c>
      <c r="N342" s="92" t="e">
        <f t="shared" si="22"/>
        <v>#VALUE!</v>
      </c>
      <c r="O342" s="220" t="e">
        <f t="array" ref="O342">(M342-IF($B$19:$B$562=$S$22,$T$29,$T$30))/$T$34-$T$35/2</f>
        <v>#VALUE!</v>
      </c>
      <c r="P342" s="221" t="e">
        <f t="shared" si="20"/>
        <v>#VALUE!</v>
      </c>
      <c r="Q342" s="221" t="e">
        <f t="shared" si="21"/>
        <v>#VALUE!</v>
      </c>
      <c r="R342" t="e">
        <f t="shared" si="23"/>
        <v>#VALUE!</v>
      </c>
    </row>
    <row r="343" spans="1:18" x14ac:dyDescent="0.25">
      <c r="A343" s="219">
        <v>325</v>
      </c>
      <c r="B343" s="177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257" t="e">
        <f t="array" ref="M343">$I$11+SUMPRODUCT($A$11:$H$11,C343:L343)</f>
        <v>#VALUE!</v>
      </c>
      <c r="N343" s="92" t="e">
        <f t="shared" si="22"/>
        <v>#VALUE!</v>
      </c>
      <c r="O343" s="220" t="e">
        <f t="array" ref="O343">(M343-IF($B$19:$B$562=$S$22,$T$29,$T$30))/$T$34-$T$35/2</f>
        <v>#VALUE!</v>
      </c>
      <c r="P343" s="221" t="e">
        <f t="shared" si="20"/>
        <v>#VALUE!</v>
      </c>
      <c r="Q343" s="221" t="e">
        <f t="shared" si="21"/>
        <v>#VALUE!</v>
      </c>
      <c r="R343" t="e">
        <f t="shared" si="23"/>
        <v>#VALUE!</v>
      </c>
    </row>
    <row r="344" spans="1:18" x14ac:dyDescent="0.25">
      <c r="A344" s="219">
        <v>326</v>
      </c>
      <c r="B344" s="177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257" t="e">
        <f t="array" ref="M344">$I$11+SUMPRODUCT($A$11:$H$11,C344:L344)</f>
        <v>#VALUE!</v>
      </c>
      <c r="N344" s="92" t="e">
        <f t="shared" si="22"/>
        <v>#VALUE!</v>
      </c>
      <c r="O344" s="220" t="e">
        <f t="array" ref="O344">(M344-IF($B$19:$B$562=$S$22,$T$29,$T$30))/$T$34-$T$35/2</f>
        <v>#VALUE!</v>
      </c>
      <c r="P344" s="221" t="e">
        <f t="shared" si="20"/>
        <v>#VALUE!</v>
      </c>
      <c r="Q344" s="221" t="e">
        <f t="shared" si="21"/>
        <v>#VALUE!</v>
      </c>
      <c r="R344" t="e">
        <f t="shared" si="23"/>
        <v>#VALUE!</v>
      </c>
    </row>
    <row r="345" spans="1:18" x14ac:dyDescent="0.25">
      <c r="A345" s="219">
        <v>327</v>
      </c>
      <c r="B345" s="177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257" t="e">
        <f t="array" ref="M345">$I$11+SUMPRODUCT($A$11:$H$11,C345:L345)</f>
        <v>#VALUE!</v>
      </c>
      <c r="N345" s="92" t="e">
        <f t="shared" si="22"/>
        <v>#VALUE!</v>
      </c>
      <c r="O345" s="220" t="e">
        <f t="array" ref="O345">(M345-IF($B$19:$B$562=$S$22,$T$29,$T$30))/$T$34-$T$35/2</f>
        <v>#VALUE!</v>
      </c>
      <c r="P345" s="221" t="e">
        <f t="shared" si="20"/>
        <v>#VALUE!</v>
      </c>
      <c r="Q345" s="221" t="e">
        <f t="shared" si="21"/>
        <v>#VALUE!</v>
      </c>
      <c r="R345" t="e">
        <f t="shared" si="23"/>
        <v>#VALUE!</v>
      </c>
    </row>
    <row r="346" spans="1:18" x14ac:dyDescent="0.25">
      <c r="A346" s="219">
        <v>328</v>
      </c>
      <c r="B346" s="177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257" t="e">
        <f t="array" ref="M346">$I$11+SUMPRODUCT($A$11:$H$11,C346:L346)</f>
        <v>#VALUE!</v>
      </c>
      <c r="N346" s="92" t="e">
        <f t="shared" si="22"/>
        <v>#VALUE!</v>
      </c>
      <c r="O346" s="220" t="e">
        <f t="array" ref="O346">(M346-IF($B$19:$B$562=$S$22,$T$29,$T$30))/$T$34-$T$35/2</f>
        <v>#VALUE!</v>
      </c>
      <c r="P346" s="221" t="e">
        <f t="shared" si="20"/>
        <v>#VALUE!</v>
      </c>
      <c r="Q346" s="221" t="e">
        <f t="shared" si="21"/>
        <v>#VALUE!</v>
      </c>
      <c r="R346" t="e">
        <f t="shared" si="23"/>
        <v>#VALUE!</v>
      </c>
    </row>
    <row r="347" spans="1:18" x14ac:dyDescent="0.25">
      <c r="A347" s="219">
        <v>329</v>
      </c>
      <c r="B347" s="177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257" t="e">
        <f t="array" ref="M347">$I$11+SUMPRODUCT($A$11:$H$11,C347:L347)</f>
        <v>#VALUE!</v>
      </c>
      <c r="N347" s="92" t="e">
        <f t="shared" si="22"/>
        <v>#VALUE!</v>
      </c>
      <c r="O347" s="220" t="e">
        <f t="array" ref="O347">(M347-IF($B$19:$B$562=$S$22,$T$29,$T$30))/$T$34-$T$35/2</f>
        <v>#VALUE!</v>
      </c>
      <c r="P347" s="221" t="e">
        <f t="shared" si="20"/>
        <v>#VALUE!</v>
      </c>
      <c r="Q347" s="221" t="e">
        <f t="shared" si="21"/>
        <v>#VALUE!</v>
      </c>
      <c r="R347" t="e">
        <f t="shared" si="23"/>
        <v>#VALUE!</v>
      </c>
    </row>
    <row r="348" spans="1:18" x14ac:dyDescent="0.25">
      <c r="A348" s="219">
        <v>330</v>
      </c>
      <c r="B348" s="177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257" t="e">
        <f t="array" ref="M348">$I$11+SUMPRODUCT($A$11:$H$11,C348:L348)</f>
        <v>#VALUE!</v>
      </c>
      <c r="N348" s="92" t="e">
        <f t="shared" si="22"/>
        <v>#VALUE!</v>
      </c>
      <c r="O348" s="220" t="e">
        <f t="array" ref="O348">(M348-IF($B$19:$B$562=$S$22,$T$29,$T$30))/$T$34-$T$35/2</f>
        <v>#VALUE!</v>
      </c>
      <c r="P348" s="221" t="e">
        <f t="shared" si="20"/>
        <v>#VALUE!</v>
      </c>
      <c r="Q348" s="221" t="e">
        <f t="shared" si="21"/>
        <v>#VALUE!</v>
      </c>
      <c r="R348" t="e">
        <f t="shared" si="23"/>
        <v>#VALUE!</v>
      </c>
    </row>
    <row r="349" spans="1:18" x14ac:dyDescent="0.25">
      <c r="A349" s="219">
        <v>331</v>
      </c>
      <c r="B349" s="177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257" t="e">
        <f t="array" ref="M349">$I$11+SUMPRODUCT($A$11:$H$11,C349:L349)</f>
        <v>#VALUE!</v>
      </c>
      <c r="N349" s="92" t="e">
        <f t="shared" si="22"/>
        <v>#VALUE!</v>
      </c>
      <c r="O349" s="220" t="e">
        <f t="array" ref="O349">(M349-IF($B$19:$B$562=$S$22,$T$29,$T$30))/$T$34-$T$35/2</f>
        <v>#VALUE!</v>
      </c>
      <c r="P349" s="221" t="e">
        <f t="shared" si="20"/>
        <v>#VALUE!</v>
      </c>
      <c r="Q349" s="221" t="e">
        <f t="shared" si="21"/>
        <v>#VALUE!</v>
      </c>
      <c r="R349" t="e">
        <f t="shared" si="23"/>
        <v>#VALUE!</v>
      </c>
    </row>
    <row r="350" spans="1:18" x14ac:dyDescent="0.25">
      <c r="A350" s="219">
        <v>332</v>
      </c>
      <c r="B350" s="177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257" t="e">
        <f t="array" ref="M350">$I$11+SUMPRODUCT($A$11:$H$11,C350:L350)</f>
        <v>#VALUE!</v>
      </c>
      <c r="N350" s="92" t="e">
        <f t="shared" si="22"/>
        <v>#VALUE!</v>
      </c>
      <c r="O350" s="220" t="e">
        <f t="array" ref="O350">(M350-IF($B$19:$B$562=$S$22,$T$29,$T$30))/$T$34-$T$35/2</f>
        <v>#VALUE!</v>
      </c>
      <c r="P350" s="221" t="e">
        <f t="shared" si="20"/>
        <v>#VALUE!</v>
      </c>
      <c r="Q350" s="221" t="e">
        <f t="shared" si="21"/>
        <v>#VALUE!</v>
      </c>
      <c r="R350" t="e">
        <f t="shared" si="23"/>
        <v>#VALUE!</v>
      </c>
    </row>
    <row r="351" spans="1:18" x14ac:dyDescent="0.25">
      <c r="A351" s="219">
        <v>333</v>
      </c>
      <c r="B351" s="177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257" t="e">
        <f t="array" ref="M351">$I$11+SUMPRODUCT($A$11:$H$11,C351:L351)</f>
        <v>#VALUE!</v>
      </c>
      <c r="N351" s="92" t="e">
        <f t="shared" si="22"/>
        <v>#VALUE!</v>
      </c>
      <c r="O351" s="220" t="e">
        <f t="array" ref="O351">(M351-IF($B$19:$B$562=$S$22,$T$29,$T$30))/$T$34-$T$35/2</f>
        <v>#VALUE!</v>
      </c>
      <c r="P351" s="221" t="e">
        <f t="shared" si="20"/>
        <v>#VALUE!</v>
      </c>
      <c r="Q351" s="221" t="e">
        <f t="shared" si="21"/>
        <v>#VALUE!</v>
      </c>
      <c r="R351" t="e">
        <f t="shared" si="23"/>
        <v>#VALUE!</v>
      </c>
    </row>
    <row r="352" spans="1:18" x14ac:dyDescent="0.25">
      <c r="A352" s="219">
        <v>334</v>
      </c>
      <c r="B352" s="177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257" t="e">
        <f t="array" ref="M352">$I$11+SUMPRODUCT($A$11:$H$11,C352:L352)</f>
        <v>#VALUE!</v>
      </c>
      <c r="N352" s="92" t="e">
        <f t="shared" si="22"/>
        <v>#VALUE!</v>
      </c>
      <c r="O352" s="220" t="e">
        <f t="array" ref="O352">(M352-IF($B$19:$B$562=$S$22,$T$29,$T$30))/$T$34-$T$35/2</f>
        <v>#VALUE!</v>
      </c>
      <c r="P352" s="221" t="e">
        <f t="shared" si="20"/>
        <v>#VALUE!</v>
      </c>
      <c r="Q352" s="221" t="e">
        <f t="shared" si="21"/>
        <v>#VALUE!</v>
      </c>
      <c r="R352" t="e">
        <f t="shared" si="23"/>
        <v>#VALUE!</v>
      </c>
    </row>
    <row r="353" spans="1:18" x14ac:dyDescent="0.25">
      <c r="A353" s="219">
        <v>335</v>
      </c>
      <c r="B353" s="177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257" t="e">
        <f t="array" ref="M353">$I$11+SUMPRODUCT($A$11:$H$11,C353:L353)</f>
        <v>#VALUE!</v>
      </c>
      <c r="N353" s="92" t="e">
        <f t="shared" si="22"/>
        <v>#VALUE!</v>
      </c>
      <c r="O353" s="220" t="e">
        <f t="array" ref="O353">(M353-IF($B$19:$B$562=$S$22,$T$29,$T$30))/$T$34-$T$35/2</f>
        <v>#VALUE!</v>
      </c>
      <c r="P353" s="221" t="e">
        <f t="shared" si="20"/>
        <v>#VALUE!</v>
      </c>
      <c r="Q353" s="221" t="e">
        <f t="shared" si="21"/>
        <v>#VALUE!</v>
      </c>
      <c r="R353" t="e">
        <f t="shared" si="23"/>
        <v>#VALUE!</v>
      </c>
    </row>
    <row r="354" spans="1:18" x14ac:dyDescent="0.25">
      <c r="A354" s="219">
        <v>336</v>
      </c>
      <c r="B354" s="177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257" t="e">
        <f t="array" ref="M354">$I$11+SUMPRODUCT($A$11:$H$11,C354:L354)</f>
        <v>#VALUE!</v>
      </c>
      <c r="N354" s="92" t="e">
        <f t="shared" si="22"/>
        <v>#VALUE!</v>
      </c>
      <c r="O354" s="220" t="e">
        <f t="array" ref="O354">(M354-IF($B$19:$B$562=$S$22,$T$29,$T$30))/$T$34-$T$35/2</f>
        <v>#VALUE!</v>
      </c>
      <c r="P354" s="221" t="e">
        <f t="shared" si="20"/>
        <v>#VALUE!</v>
      </c>
      <c r="Q354" s="221" t="e">
        <f t="shared" si="21"/>
        <v>#VALUE!</v>
      </c>
      <c r="R354" t="e">
        <f t="shared" si="23"/>
        <v>#VALUE!</v>
      </c>
    </row>
    <row r="355" spans="1:18" x14ac:dyDescent="0.25">
      <c r="A355" s="219">
        <v>337</v>
      </c>
      <c r="B355" s="177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257" t="e">
        <f t="array" ref="M355">$I$11+SUMPRODUCT($A$11:$H$11,C355:L355)</f>
        <v>#VALUE!</v>
      </c>
      <c r="N355" s="92" t="e">
        <f t="shared" si="22"/>
        <v>#VALUE!</v>
      </c>
      <c r="O355" s="220" t="e">
        <f t="array" ref="O355">(M355-IF($B$19:$B$562=$S$22,$T$29,$T$30))/$T$34-$T$35/2</f>
        <v>#VALUE!</v>
      </c>
      <c r="P355" s="221" t="e">
        <f t="shared" si="20"/>
        <v>#VALUE!</v>
      </c>
      <c r="Q355" s="221" t="e">
        <f t="shared" si="21"/>
        <v>#VALUE!</v>
      </c>
      <c r="R355" t="e">
        <f t="shared" si="23"/>
        <v>#VALUE!</v>
      </c>
    </row>
    <row r="356" spans="1:18" x14ac:dyDescent="0.25">
      <c r="A356" s="219">
        <v>338</v>
      </c>
      <c r="B356" s="177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257" t="e">
        <f t="array" ref="M356">$I$11+SUMPRODUCT($A$11:$H$11,C356:L356)</f>
        <v>#VALUE!</v>
      </c>
      <c r="N356" s="92" t="e">
        <f t="shared" si="22"/>
        <v>#VALUE!</v>
      </c>
      <c r="O356" s="220" t="e">
        <f t="array" ref="O356">(M356-IF($B$19:$B$562=$S$22,$T$29,$T$30))/$T$34-$T$35/2</f>
        <v>#VALUE!</v>
      </c>
      <c r="P356" s="221" t="e">
        <f t="shared" si="20"/>
        <v>#VALUE!</v>
      </c>
      <c r="Q356" s="221" t="e">
        <f t="shared" si="21"/>
        <v>#VALUE!</v>
      </c>
      <c r="R356" t="e">
        <f t="shared" si="23"/>
        <v>#VALUE!</v>
      </c>
    </row>
    <row r="357" spans="1:18" x14ac:dyDescent="0.25">
      <c r="A357" s="219">
        <v>339</v>
      </c>
      <c r="B357" s="177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257" t="e">
        <f t="array" ref="M357">$I$11+SUMPRODUCT($A$11:$H$11,C357:L357)</f>
        <v>#VALUE!</v>
      </c>
      <c r="N357" s="92" t="e">
        <f t="shared" si="22"/>
        <v>#VALUE!</v>
      </c>
      <c r="O357" s="220" t="e">
        <f t="array" ref="O357">(M357-IF($B$19:$B$562=$S$22,$T$29,$T$30))/$T$34-$T$35/2</f>
        <v>#VALUE!</v>
      </c>
      <c r="P357" s="221" t="e">
        <f t="shared" si="20"/>
        <v>#VALUE!</v>
      </c>
      <c r="Q357" s="221" t="e">
        <f t="shared" si="21"/>
        <v>#VALUE!</v>
      </c>
      <c r="R357" t="e">
        <f t="shared" si="23"/>
        <v>#VALUE!</v>
      </c>
    </row>
    <row r="358" spans="1:18" x14ac:dyDescent="0.25">
      <c r="A358" s="219">
        <v>340</v>
      </c>
      <c r="B358" s="177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257" t="e">
        <f t="array" ref="M358">$I$11+SUMPRODUCT($A$11:$H$11,C358:L358)</f>
        <v>#VALUE!</v>
      </c>
      <c r="N358" s="92" t="e">
        <f t="shared" si="22"/>
        <v>#VALUE!</v>
      </c>
      <c r="O358" s="220" t="e">
        <f t="array" ref="O358">(M358-IF($B$19:$B$562=$S$22,$T$29,$T$30))/$T$34-$T$35/2</f>
        <v>#VALUE!</v>
      </c>
      <c r="P358" s="221" t="e">
        <f t="shared" si="20"/>
        <v>#VALUE!</v>
      </c>
      <c r="Q358" s="221" t="e">
        <f t="shared" si="21"/>
        <v>#VALUE!</v>
      </c>
      <c r="R358" t="e">
        <f t="shared" si="23"/>
        <v>#VALUE!</v>
      </c>
    </row>
    <row r="359" spans="1:18" x14ac:dyDescent="0.25">
      <c r="A359" s="219">
        <v>341</v>
      </c>
      <c r="B359" s="177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257" t="e">
        <f t="array" ref="M359">$I$11+SUMPRODUCT($A$11:$H$11,C359:L359)</f>
        <v>#VALUE!</v>
      </c>
      <c r="N359" s="92" t="e">
        <f t="shared" si="22"/>
        <v>#VALUE!</v>
      </c>
      <c r="O359" s="220" t="e">
        <f t="array" ref="O359">(M359-IF($B$19:$B$562=$S$22,$T$29,$T$30))/$T$34-$T$35/2</f>
        <v>#VALUE!</v>
      </c>
      <c r="P359" s="221" t="e">
        <f t="shared" si="20"/>
        <v>#VALUE!</v>
      </c>
      <c r="Q359" s="221" t="e">
        <f t="shared" si="21"/>
        <v>#VALUE!</v>
      </c>
      <c r="R359" t="e">
        <f t="shared" si="23"/>
        <v>#VALUE!</v>
      </c>
    </row>
    <row r="360" spans="1:18" x14ac:dyDescent="0.25">
      <c r="A360" s="219">
        <v>342</v>
      </c>
      <c r="B360" s="177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257" t="e">
        <f t="array" ref="M360">$I$11+SUMPRODUCT($A$11:$H$11,C360:L360)</f>
        <v>#VALUE!</v>
      </c>
      <c r="N360" s="92" t="e">
        <f t="shared" si="22"/>
        <v>#VALUE!</v>
      </c>
      <c r="O360" s="220" t="e">
        <f t="array" ref="O360">(M360-IF($B$19:$B$562=$S$22,$T$29,$T$30))/$T$34-$T$35/2</f>
        <v>#VALUE!</v>
      </c>
      <c r="P360" s="221" t="e">
        <f t="shared" si="20"/>
        <v>#VALUE!</v>
      </c>
      <c r="Q360" s="221" t="e">
        <f t="shared" si="21"/>
        <v>#VALUE!</v>
      </c>
      <c r="R360" t="e">
        <f t="shared" si="23"/>
        <v>#VALUE!</v>
      </c>
    </row>
    <row r="361" spans="1:18" x14ac:dyDescent="0.25">
      <c r="A361" s="219">
        <v>343</v>
      </c>
      <c r="B361" s="177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257" t="e">
        <f t="array" ref="M361">$I$11+SUMPRODUCT($A$11:$H$11,C361:L361)</f>
        <v>#VALUE!</v>
      </c>
      <c r="N361" s="92" t="e">
        <f t="shared" si="22"/>
        <v>#VALUE!</v>
      </c>
      <c r="O361" s="220" t="e">
        <f t="array" ref="O361">(M361-IF($B$19:$B$562=$S$22,$T$29,$T$30))/$T$34-$T$35/2</f>
        <v>#VALUE!</v>
      </c>
      <c r="P361" s="221" t="e">
        <f t="shared" si="20"/>
        <v>#VALUE!</v>
      </c>
      <c r="Q361" s="221" t="e">
        <f t="shared" si="21"/>
        <v>#VALUE!</v>
      </c>
      <c r="R361" t="e">
        <f t="shared" si="23"/>
        <v>#VALUE!</v>
      </c>
    </row>
    <row r="362" spans="1:18" x14ac:dyDescent="0.25">
      <c r="A362" s="219">
        <v>344</v>
      </c>
      <c r="B362" s="177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257" t="e">
        <f t="array" ref="M362">$I$11+SUMPRODUCT($A$11:$H$11,C362:L362)</f>
        <v>#VALUE!</v>
      </c>
      <c r="N362" s="92" t="e">
        <f t="shared" si="22"/>
        <v>#VALUE!</v>
      </c>
      <c r="O362" s="220" t="e">
        <f t="array" ref="O362">(M362-IF($B$19:$B$562=$S$22,$T$29,$T$30))/$T$34-$T$35/2</f>
        <v>#VALUE!</v>
      </c>
      <c r="P362" s="221" t="e">
        <f t="shared" si="20"/>
        <v>#VALUE!</v>
      </c>
      <c r="Q362" s="221" t="e">
        <f t="shared" si="21"/>
        <v>#VALUE!</v>
      </c>
      <c r="R362" t="e">
        <f t="shared" si="23"/>
        <v>#VALUE!</v>
      </c>
    </row>
    <row r="363" spans="1:18" x14ac:dyDescent="0.25">
      <c r="A363" s="219">
        <v>345</v>
      </c>
      <c r="B363" s="177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257" t="e">
        <f t="array" ref="M363">$I$11+SUMPRODUCT($A$11:$H$11,C363:L363)</f>
        <v>#VALUE!</v>
      </c>
      <c r="N363" s="92" t="e">
        <f t="shared" si="22"/>
        <v>#VALUE!</v>
      </c>
      <c r="O363" s="220" t="e">
        <f t="array" ref="O363">(M363-IF($B$19:$B$562=$S$22,$T$29,$T$30))/$T$34-$T$35/2</f>
        <v>#VALUE!</v>
      </c>
      <c r="P363" s="221" t="e">
        <f t="shared" si="20"/>
        <v>#VALUE!</v>
      </c>
      <c r="Q363" s="221" t="e">
        <f t="shared" si="21"/>
        <v>#VALUE!</v>
      </c>
      <c r="R363" t="e">
        <f t="shared" si="23"/>
        <v>#VALUE!</v>
      </c>
    </row>
    <row r="364" spans="1:18" x14ac:dyDescent="0.25">
      <c r="A364" s="219">
        <v>346</v>
      </c>
      <c r="B364" s="177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257" t="e">
        <f t="array" ref="M364">$I$11+SUMPRODUCT($A$11:$H$11,C364:L364)</f>
        <v>#VALUE!</v>
      </c>
      <c r="N364" s="92" t="e">
        <f t="shared" si="22"/>
        <v>#VALUE!</v>
      </c>
      <c r="O364" s="220" t="e">
        <f t="array" ref="O364">(M364-IF($B$19:$B$562=$S$22,$T$29,$T$30))/$T$34-$T$35/2</f>
        <v>#VALUE!</v>
      </c>
      <c r="P364" s="221" t="e">
        <f t="shared" si="20"/>
        <v>#VALUE!</v>
      </c>
      <c r="Q364" s="221" t="e">
        <f t="shared" si="21"/>
        <v>#VALUE!</v>
      </c>
      <c r="R364" t="e">
        <f t="shared" si="23"/>
        <v>#VALUE!</v>
      </c>
    </row>
    <row r="365" spans="1:18" x14ac:dyDescent="0.25">
      <c r="A365" s="219">
        <v>347</v>
      </c>
      <c r="B365" s="177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257" t="e">
        <f t="array" ref="M365">$I$11+SUMPRODUCT($A$11:$H$11,C365:L365)</f>
        <v>#VALUE!</v>
      </c>
      <c r="N365" s="92" t="e">
        <f t="shared" si="22"/>
        <v>#VALUE!</v>
      </c>
      <c r="O365" s="220" t="e">
        <f t="array" ref="O365">(M365-IF($B$19:$B$562=$S$22,$T$29,$T$30))/$T$34-$T$35/2</f>
        <v>#VALUE!</v>
      </c>
      <c r="P365" s="221" t="e">
        <f t="shared" si="20"/>
        <v>#VALUE!</v>
      </c>
      <c r="Q365" s="221" t="e">
        <f t="shared" si="21"/>
        <v>#VALUE!</v>
      </c>
      <c r="R365" t="e">
        <f t="shared" si="23"/>
        <v>#VALUE!</v>
      </c>
    </row>
    <row r="366" spans="1:18" x14ac:dyDescent="0.25">
      <c r="A366" s="219">
        <v>348</v>
      </c>
      <c r="B366" s="177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257" t="e">
        <f t="array" ref="M366">$I$11+SUMPRODUCT($A$11:$H$11,C366:L366)</f>
        <v>#VALUE!</v>
      </c>
      <c r="N366" s="92" t="e">
        <f t="shared" si="22"/>
        <v>#VALUE!</v>
      </c>
      <c r="O366" s="220" t="e">
        <f t="array" ref="O366">(M366-IF($B$19:$B$562=$S$22,$T$29,$T$30))/$T$34-$T$35/2</f>
        <v>#VALUE!</v>
      </c>
      <c r="P366" s="221" t="e">
        <f t="shared" si="20"/>
        <v>#VALUE!</v>
      </c>
      <c r="Q366" s="221" t="e">
        <f t="shared" si="21"/>
        <v>#VALUE!</v>
      </c>
      <c r="R366" t="e">
        <f t="shared" si="23"/>
        <v>#VALUE!</v>
      </c>
    </row>
    <row r="367" spans="1:18" x14ac:dyDescent="0.25">
      <c r="A367" s="219">
        <v>349</v>
      </c>
      <c r="B367" s="177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257" t="e">
        <f t="array" ref="M367">$I$11+SUMPRODUCT($A$11:$H$11,C367:L367)</f>
        <v>#VALUE!</v>
      </c>
      <c r="N367" s="92" t="e">
        <f t="shared" si="22"/>
        <v>#VALUE!</v>
      </c>
      <c r="O367" s="220" t="e">
        <f t="array" ref="O367">(M367-IF($B$19:$B$562=$S$22,$T$29,$T$30))/$T$34-$T$35/2</f>
        <v>#VALUE!</v>
      </c>
      <c r="P367" s="221" t="e">
        <f t="shared" si="20"/>
        <v>#VALUE!</v>
      </c>
      <c r="Q367" s="221" t="e">
        <f t="shared" si="21"/>
        <v>#VALUE!</v>
      </c>
      <c r="R367" t="e">
        <f t="shared" si="23"/>
        <v>#VALUE!</v>
      </c>
    </row>
    <row r="368" spans="1:18" x14ac:dyDescent="0.25">
      <c r="A368" s="219">
        <v>350</v>
      </c>
      <c r="B368" s="177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257" t="e">
        <f t="array" ref="M368">$I$11+SUMPRODUCT($A$11:$H$11,C368:L368)</f>
        <v>#VALUE!</v>
      </c>
      <c r="N368" s="92" t="e">
        <f t="shared" si="22"/>
        <v>#VALUE!</v>
      </c>
      <c r="O368" s="220" t="e">
        <f t="array" ref="O368">(M368-IF($B$19:$B$562=$S$22,$T$29,$T$30))/$T$34-$T$35/2</f>
        <v>#VALUE!</v>
      </c>
      <c r="P368" s="221" t="e">
        <f t="shared" si="20"/>
        <v>#VALUE!</v>
      </c>
      <c r="Q368" s="221" t="e">
        <f t="shared" si="21"/>
        <v>#VALUE!</v>
      </c>
      <c r="R368" t="e">
        <f t="shared" si="23"/>
        <v>#VALUE!</v>
      </c>
    </row>
    <row r="369" spans="1:18" x14ac:dyDescent="0.25">
      <c r="A369" s="219">
        <v>351</v>
      </c>
      <c r="B369" s="177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257" t="e">
        <f t="array" ref="M369">$I$11+SUMPRODUCT($A$11:$H$11,C369:L369)</f>
        <v>#VALUE!</v>
      </c>
      <c r="N369" s="92" t="e">
        <f t="shared" si="22"/>
        <v>#VALUE!</v>
      </c>
      <c r="O369" s="220" t="e">
        <f t="array" ref="O369">(M369-IF($B$19:$B$562=$S$22,$T$29,$T$30))/$T$34-$T$35/2</f>
        <v>#VALUE!</v>
      </c>
      <c r="P369" s="221" t="e">
        <f t="shared" si="20"/>
        <v>#VALUE!</v>
      </c>
      <c r="Q369" s="221" t="e">
        <f t="shared" si="21"/>
        <v>#VALUE!</v>
      </c>
      <c r="R369" t="e">
        <f t="shared" si="23"/>
        <v>#VALUE!</v>
      </c>
    </row>
    <row r="370" spans="1:18" x14ac:dyDescent="0.25">
      <c r="A370" s="219">
        <v>352</v>
      </c>
      <c r="B370" s="177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257" t="e">
        <f t="array" ref="M370">$I$11+SUMPRODUCT($A$11:$H$11,C370:L370)</f>
        <v>#VALUE!</v>
      </c>
      <c r="N370" s="92" t="e">
        <f t="shared" si="22"/>
        <v>#VALUE!</v>
      </c>
      <c r="O370" s="220" t="e">
        <f t="array" ref="O370">(M370-IF($B$19:$B$562=$S$22,$T$29,$T$30))/$T$34-$T$35/2</f>
        <v>#VALUE!</v>
      </c>
      <c r="P370" s="221" t="e">
        <f t="shared" si="20"/>
        <v>#VALUE!</v>
      </c>
      <c r="Q370" s="221" t="e">
        <f t="shared" si="21"/>
        <v>#VALUE!</v>
      </c>
      <c r="R370" t="e">
        <f t="shared" si="23"/>
        <v>#VALUE!</v>
      </c>
    </row>
    <row r="371" spans="1:18" x14ac:dyDescent="0.25">
      <c r="A371" s="219">
        <v>353</v>
      </c>
      <c r="B371" s="177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257" t="e">
        <f t="array" ref="M371">$I$11+SUMPRODUCT($A$11:$H$11,C371:L371)</f>
        <v>#VALUE!</v>
      </c>
      <c r="N371" s="92" t="e">
        <f t="shared" si="22"/>
        <v>#VALUE!</v>
      </c>
      <c r="O371" s="220" t="e">
        <f t="array" ref="O371">(M371-IF($B$19:$B$562=$S$22,$T$29,$T$30))/$T$34-$T$35/2</f>
        <v>#VALUE!</v>
      </c>
      <c r="P371" s="221" t="e">
        <f t="shared" si="20"/>
        <v>#VALUE!</v>
      </c>
      <c r="Q371" s="221" t="e">
        <f t="shared" si="21"/>
        <v>#VALUE!</v>
      </c>
      <c r="R371" t="e">
        <f t="shared" si="23"/>
        <v>#VALUE!</v>
      </c>
    </row>
    <row r="372" spans="1:18" x14ac:dyDescent="0.25">
      <c r="A372" s="219">
        <v>354</v>
      </c>
      <c r="B372" s="177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257" t="e">
        <f t="array" ref="M372">$I$11+SUMPRODUCT($A$11:$H$11,C372:L372)</f>
        <v>#VALUE!</v>
      </c>
      <c r="N372" s="92" t="e">
        <f t="shared" si="22"/>
        <v>#VALUE!</v>
      </c>
      <c r="O372" s="220" t="e">
        <f t="array" ref="O372">(M372-IF($B$19:$B$562=$S$22,$T$29,$T$30))/$T$34-$T$35/2</f>
        <v>#VALUE!</v>
      </c>
      <c r="P372" s="221" t="e">
        <f t="shared" si="20"/>
        <v>#VALUE!</v>
      </c>
      <c r="Q372" s="221" t="e">
        <f t="shared" si="21"/>
        <v>#VALUE!</v>
      </c>
      <c r="R372" t="e">
        <f t="shared" si="23"/>
        <v>#VALUE!</v>
      </c>
    </row>
    <row r="373" spans="1:18" x14ac:dyDescent="0.25">
      <c r="A373" s="219">
        <v>355</v>
      </c>
      <c r="B373" s="177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257" t="e">
        <f t="array" ref="M373">$I$11+SUMPRODUCT($A$11:$H$11,C373:L373)</f>
        <v>#VALUE!</v>
      </c>
      <c r="N373" s="92" t="e">
        <f t="shared" si="22"/>
        <v>#VALUE!</v>
      </c>
      <c r="O373" s="220" t="e">
        <f t="array" ref="O373">(M373-IF($B$19:$B$562=$S$22,$T$29,$T$30))/$T$34-$T$35/2</f>
        <v>#VALUE!</v>
      </c>
      <c r="P373" s="221" t="e">
        <f t="shared" si="20"/>
        <v>#VALUE!</v>
      </c>
      <c r="Q373" s="221" t="e">
        <f t="shared" si="21"/>
        <v>#VALUE!</v>
      </c>
      <c r="R373" t="e">
        <f t="shared" si="23"/>
        <v>#VALUE!</v>
      </c>
    </row>
    <row r="374" spans="1:18" x14ac:dyDescent="0.25">
      <c r="A374" s="219">
        <v>356</v>
      </c>
      <c r="B374" s="177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257" t="e">
        <f t="array" ref="M374">$I$11+SUMPRODUCT($A$11:$H$11,C374:L374)</f>
        <v>#VALUE!</v>
      </c>
      <c r="N374" s="92" t="e">
        <f t="shared" si="22"/>
        <v>#VALUE!</v>
      </c>
      <c r="O374" s="220" t="e">
        <f t="array" ref="O374">(M374-IF($B$19:$B$562=$S$22,$T$29,$T$30))/$T$34-$T$35/2</f>
        <v>#VALUE!</v>
      </c>
      <c r="P374" s="221" t="e">
        <f t="shared" si="20"/>
        <v>#VALUE!</v>
      </c>
      <c r="Q374" s="221" t="e">
        <f t="shared" si="21"/>
        <v>#VALUE!</v>
      </c>
      <c r="R374" t="e">
        <f t="shared" si="23"/>
        <v>#VALUE!</v>
      </c>
    </row>
    <row r="375" spans="1:18" x14ac:dyDescent="0.25">
      <c r="A375" s="219">
        <v>357</v>
      </c>
      <c r="B375" s="177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257" t="e">
        <f t="array" ref="M375">$I$11+SUMPRODUCT($A$11:$H$11,C375:L375)</f>
        <v>#VALUE!</v>
      </c>
      <c r="N375" s="92" t="e">
        <f t="shared" si="22"/>
        <v>#VALUE!</v>
      </c>
      <c r="O375" s="220" t="e">
        <f t="array" ref="O375">(M375-IF($B$19:$B$562=$S$22,$T$29,$T$30))/$T$34-$T$35/2</f>
        <v>#VALUE!</v>
      </c>
      <c r="P375" s="221" t="e">
        <f t="shared" si="20"/>
        <v>#VALUE!</v>
      </c>
      <c r="Q375" s="221" t="e">
        <f t="shared" si="21"/>
        <v>#VALUE!</v>
      </c>
      <c r="R375" t="e">
        <f t="shared" si="23"/>
        <v>#VALUE!</v>
      </c>
    </row>
    <row r="376" spans="1:18" x14ac:dyDescent="0.25">
      <c r="A376" s="219">
        <v>358</v>
      </c>
      <c r="B376" s="177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257" t="e">
        <f t="array" ref="M376">$I$11+SUMPRODUCT($A$11:$H$11,C376:L376)</f>
        <v>#VALUE!</v>
      </c>
      <c r="N376" s="92" t="e">
        <f t="shared" si="22"/>
        <v>#VALUE!</v>
      </c>
      <c r="O376" s="220" t="e">
        <f t="array" ref="O376">(M376-IF($B$19:$B$562=$S$22,$T$29,$T$30))/$T$34-$T$35/2</f>
        <v>#VALUE!</v>
      </c>
      <c r="P376" s="221" t="e">
        <f t="shared" si="20"/>
        <v>#VALUE!</v>
      </c>
      <c r="Q376" s="221" t="e">
        <f t="shared" si="21"/>
        <v>#VALUE!</v>
      </c>
      <c r="R376" t="e">
        <f t="shared" si="23"/>
        <v>#VALUE!</v>
      </c>
    </row>
    <row r="377" spans="1:18" x14ac:dyDescent="0.25">
      <c r="A377" s="219">
        <v>359</v>
      </c>
      <c r="B377" s="177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257" t="e">
        <f t="array" ref="M377">$I$11+SUMPRODUCT($A$11:$H$11,C377:L377)</f>
        <v>#VALUE!</v>
      </c>
      <c r="N377" s="92" t="e">
        <f t="shared" si="22"/>
        <v>#VALUE!</v>
      </c>
      <c r="O377" s="220" t="e">
        <f t="array" ref="O377">(M377-IF($B$19:$B$562=$S$22,$T$29,$T$30))/$T$34-$T$35/2</f>
        <v>#VALUE!</v>
      </c>
      <c r="P377" s="221" t="e">
        <f t="shared" si="20"/>
        <v>#VALUE!</v>
      </c>
      <c r="Q377" s="221" t="e">
        <f t="shared" si="21"/>
        <v>#VALUE!</v>
      </c>
      <c r="R377" t="e">
        <f t="shared" si="23"/>
        <v>#VALUE!</v>
      </c>
    </row>
    <row r="378" spans="1:18" x14ac:dyDescent="0.25">
      <c r="A378" s="219">
        <v>360</v>
      </c>
      <c r="B378" s="177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257" t="e">
        <f t="array" ref="M378">$I$11+SUMPRODUCT($A$11:$H$11,C378:L378)</f>
        <v>#VALUE!</v>
      </c>
      <c r="N378" s="92" t="e">
        <f t="shared" si="22"/>
        <v>#VALUE!</v>
      </c>
      <c r="O378" s="220" t="e">
        <f t="array" ref="O378">(M378-IF($B$19:$B$562=$S$22,$T$29,$T$30))/$T$34-$T$35/2</f>
        <v>#VALUE!</v>
      </c>
      <c r="P378" s="221" t="e">
        <f t="shared" si="20"/>
        <v>#VALUE!</v>
      </c>
      <c r="Q378" s="221" t="e">
        <f t="shared" si="21"/>
        <v>#VALUE!</v>
      </c>
      <c r="R378" t="e">
        <f t="shared" si="23"/>
        <v>#VALUE!</v>
      </c>
    </row>
    <row r="379" spans="1:18" x14ac:dyDescent="0.25">
      <c r="A379" s="219">
        <v>361</v>
      </c>
      <c r="B379" s="177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257" t="e">
        <f t="array" ref="M379">$I$11+SUMPRODUCT($A$11:$H$11,C379:L379)</f>
        <v>#VALUE!</v>
      </c>
      <c r="N379" s="92" t="e">
        <f t="shared" si="22"/>
        <v>#VALUE!</v>
      </c>
      <c r="O379" s="220" t="e">
        <f t="array" ref="O379">(M379-IF($B$19:$B$562=$S$22,$T$29,$T$30))/$T$34-$T$35/2</f>
        <v>#VALUE!</v>
      </c>
      <c r="P379" s="221" t="e">
        <f t="shared" si="20"/>
        <v>#VALUE!</v>
      </c>
      <c r="Q379" s="221" t="e">
        <f t="shared" si="21"/>
        <v>#VALUE!</v>
      </c>
      <c r="R379" t="e">
        <f t="shared" si="23"/>
        <v>#VALUE!</v>
      </c>
    </row>
    <row r="380" spans="1:18" x14ac:dyDescent="0.25">
      <c r="A380" s="219">
        <v>362</v>
      </c>
      <c r="B380" s="177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257" t="e">
        <f t="array" ref="M380">$I$11+SUMPRODUCT($A$11:$H$11,C380:L380)</f>
        <v>#VALUE!</v>
      </c>
      <c r="N380" s="92" t="e">
        <f t="shared" si="22"/>
        <v>#VALUE!</v>
      </c>
      <c r="O380" s="220" t="e">
        <f t="array" ref="O380">(M380-IF($B$19:$B$562=$S$22,$T$29,$T$30))/$T$34-$T$35/2</f>
        <v>#VALUE!</v>
      </c>
      <c r="P380" s="221" t="e">
        <f t="shared" si="20"/>
        <v>#VALUE!</v>
      </c>
      <c r="Q380" s="221" t="e">
        <f t="shared" si="21"/>
        <v>#VALUE!</v>
      </c>
      <c r="R380" t="e">
        <f t="shared" si="23"/>
        <v>#VALUE!</v>
      </c>
    </row>
    <row r="381" spans="1:18" x14ac:dyDescent="0.25">
      <c r="A381" s="219">
        <v>363</v>
      </c>
      <c r="B381" s="177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257" t="e">
        <f t="array" ref="M381">$I$11+SUMPRODUCT($A$11:$H$11,C381:L381)</f>
        <v>#VALUE!</v>
      </c>
      <c r="N381" s="92" t="e">
        <f t="shared" si="22"/>
        <v>#VALUE!</v>
      </c>
      <c r="O381" s="220" t="e">
        <f t="array" ref="O381">(M381-IF($B$19:$B$562=$S$22,$T$29,$T$30))/$T$34-$T$35/2</f>
        <v>#VALUE!</v>
      </c>
      <c r="P381" s="221" t="e">
        <f t="shared" si="20"/>
        <v>#VALUE!</v>
      </c>
      <c r="Q381" s="221" t="e">
        <f t="shared" si="21"/>
        <v>#VALUE!</v>
      </c>
      <c r="R381" t="e">
        <f t="shared" si="23"/>
        <v>#VALUE!</v>
      </c>
    </row>
    <row r="382" spans="1:18" x14ac:dyDescent="0.25">
      <c r="A382" s="219">
        <v>364</v>
      </c>
      <c r="B382" s="177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257" t="e">
        <f t="array" ref="M382">$I$11+SUMPRODUCT($A$11:$H$11,C382:L382)</f>
        <v>#VALUE!</v>
      </c>
      <c r="N382" s="92" t="e">
        <f t="shared" si="22"/>
        <v>#VALUE!</v>
      </c>
      <c r="O382" s="220" t="e">
        <f t="array" ref="O382">(M382-IF($B$19:$B$562=$S$22,$T$29,$T$30))/$T$34-$T$35/2</f>
        <v>#VALUE!</v>
      </c>
      <c r="P382" s="221" t="e">
        <f t="shared" si="20"/>
        <v>#VALUE!</v>
      </c>
      <c r="Q382" s="221" t="e">
        <f t="shared" si="21"/>
        <v>#VALUE!</v>
      </c>
      <c r="R382" t="e">
        <f t="shared" si="23"/>
        <v>#VALUE!</v>
      </c>
    </row>
    <row r="383" spans="1:18" x14ac:dyDescent="0.25">
      <c r="A383" s="219">
        <v>365</v>
      </c>
      <c r="B383" s="177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257" t="e">
        <f t="array" ref="M383">$I$11+SUMPRODUCT($A$11:$H$11,C383:L383)</f>
        <v>#VALUE!</v>
      </c>
      <c r="N383" s="92" t="e">
        <f t="shared" si="22"/>
        <v>#VALUE!</v>
      </c>
      <c r="O383" s="220" t="e">
        <f t="array" ref="O383">(M383-IF($B$19:$B$562=$S$22,$T$29,$T$30))/$T$34-$T$35/2</f>
        <v>#VALUE!</v>
      </c>
      <c r="P383" s="221" t="e">
        <f t="shared" si="20"/>
        <v>#VALUE!</v>
      </c>
      <c r="Q383" s="221" t="e">
        <f t="shared" si="21"/>
        <v>#VALUE!</v>
      </c>
      <c r="R383" t="e">
        <f t="shared" si="23"/>
        <v>#VALUE!</v>
      </c>
    </row>
    <row r="384" spans="1:18" x14ac:dyDescent="0.25">
      <c r="A384" s="219">
        <v>366</v>
      </c>
      <c r="B384" s="177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257" t="e">
        <f t="array" ref="M384">$I$11+SUMPRODUCT($A$11:$H$11,C384:L384)</f>
        <v>#VALUE!</v>
      </c>
      <c r="N384" s="92" t="e">
        <f t="shared" si="22"/>
        <v>#VALUE!</v>
      </c>
      <c r="O384" s="220" t="e">
        <f t="array" ref="O384">(M384-IF($B$19:$B$562=$S$22,$T$29,$T$30))/$T$34-$T$35/2</f>
        <v>#VALUE!</v>
      </c>
      <c r="P384" s="221" t="e">
        <f t="shared" si="20"/>
        <v>#VALUE!</v>
      </c>
      <c r="Q384" s="221" t="e">
        <f t="shared" si="21"/>
        <v>#VALUE!</v>
      </c>
      <c r="R384" t="e">
        <f t="shared" si="23"/>
        <v>#VALUE!</v>
      </c>
    </row>
    <row r="385" spans="1:18" x14ac:dyDescent="0.25">
      <c r="A385" s="219">
        <v>367</v>
      </c>
      <c r="B385" s="177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257" t="e">
        <f t="array" ref="M385">$I$11+SUMPRODUCT($A$11:$H$11,C385:L385)</f>
        <v>#VALUE!</v>
      </c>
      <c r="N385" s="92" t="e">
        <f t="shared" si="22"/>
        <v>#VALUE!</v>
      </c>
      <c r="O385" s="220" t="e">
        <f t="array" ref="O385">(M385-IF($B$19:$B$562=$S$22,$T$29,$T$30))/$T$34-$T$35/2</f>
        <v>#VALUE!</v>
      </c>
      <c r="P385" s="221" t="e">
        <f t="shared" si="20"/>
        <v>#VALUE!</v>
      </c>
      <c r="Q385" s="221" t="e">
        <f t="shared" si="21"/>
        <v>#VALUE!</v>
      </c>
      <c r="R385" t="e">
        <f t="shared" si="23"/>
        <v>#VALUE!</v>
      </c>
    </row>
    <row r="386" spans="1:18" x14ac:dyDescent="0.25">
      <c r="A386" s="219">
        <v>368</v>
      </c>
      <c r="B386" s="177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257" t="e">
        <f t="array" ref="M386">$I$11+SUMPRODUCT($A$11:$H$11,C386:L386)</f>
        <v>#VALUE!</v>
      </c>
      <c r="N386" s="92" t="e">
        <f t="shared" si="22"/>
        <v>#VALUE!</v>
      </c>
      <c r="O386" s="220" t="e">
        <f t="array" ref="O386">(M386-IF($B$19:$B$562=$S$22,$T$29,$T$30))/$T$34-$T$35/2</f>
        <v>#VALUE!</v>
      </c>
      <c r="P386" s="221" t="e">
        <f t="shared" si="20"/>
        <v>#VALUE!</v>
      </c>
      <c r="Q386" s="221" t="e">
        <f t="shared" si="21"/>
        <v>#VALUE!</v>
      </c>
      <c r="R386" t="e">
        <f t="shared" si="23"/>
        <v>#VALUE!</v>
      </c>
    </row>
    <row r="387" spans="1:18" x14ac:dyDescent="0.25">
      <c r="A387" s="219">
        <v>369</v>
      </c>
      <c r="B387" s="177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257" t="e">
        <f t="array" ref="M387">$I$11+SUMPRODUCT($A$11:$H$11,C387:L387)</f>
        <v>#VALUE!</v>
      </c>
      <c r="N387" s="92" t="e">
        <f t="shared" si="22"/>
        <v>#VALUE!</v>
      </c>
      <c r="O387" s="220" t="e">
        <f t="array" ref="O387">(M387-IF($B$19:$B$562=$S$22,$T$29,$T$30))/$T$34-$T$35/2</f>
        <v>#VALUE!</v>
      </c>
      <c r="P387" s="221" t="e">
        <f t="shared" si="20"/>
        <v>#VALUE!</v>
      </c>
      <c r="Q387" s="221" t="e">
        <f t="shared" si="21"/>
        <v>#VALUE!</v>
      </c>
      <c r="R387" t="e">
        <f t="shared" si="23"/>
        <v>#VALUE!</v>
      </c>
    </row>
    <row r="388" spans="1:18" x14ac:dyDescent="0.25">
      <c r="A388" s="219">
        <v>370</v>
      </c>
      <c r="B388" s="177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257" t="e">
        <f t="array" ref="M388">$I$11+SUMPRODUCT($A$11:$H$11,C388:L388)</f>
        <v>#VALUE!</v>
      </c>
      <c r="N388" s="92" t="e">
        <f t="shared" si="22"/>
        <v>#VALUE!</v>
      </c>
      <c r="O388" s="220" t="e">
        <f t="array" ref="O388">(M388-IF($B$19:$B$562=$S$22,$T$29,$T$30))/$T$34-$T$35/2</f>
        <v>#VALUE!</v>
      </c>
      <c r="P388" s="221" t="e">
        <f t="shared" si="20"/>
        <v>#VALUE!</v>
      </c>
      <c r="Q388" s="221" t="e">
        <f t="shared" si="21"/>
        <v>#VALUE!</v>
      </c>
      <c r="R388" t="e">
        <f t="shared" si="23"/>
        <v>#VALUE!</v>
      </c>
    </row>
    <row r="389" spans="1:18" x14ac:dyDescent="0.25">
      <c r="A389" s="219">
        <v>371</v>
      </c>
      <c r="B389" s="177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257" t="e">
        <f t="array" ref="M389">$I$11+SUMPRODUCT($A$11:$H$11,C389:L389)</f>
        <v>#VALUE!</v>
      </c>
      <c r="N389" s="92" t="e">
        <f t="shared" si="22"/>
        <v>#VALUE!</v>
      </c>
      <c r="O389" s="220" t="e">
        <f t="array" ref="O389">(M389-IF($B$19:$B$562=$S$22,$T$29,$T$30))/$T$34-$T$35/2</f>
        <v>#VALUE!</v>
      </c>
      <c r="P389" s="221" t="e">
        <f t="shared" si="20"/>
        <v>#VALUE!</v>
      </c>
      <c r="Q389" s="221" t="e">
        <f t="shared" si="21"/>
        <v>#VALUE!</v>
      </c>
      <c r="R389" t="e">
        <f t="shared" si="23"/>
        <v>#VALUE!</v>
      </c>
    </row>
    <row r="390" spans="1:18" x14ac:dyDescent="0.25">
      <c r="A390" s="219">
        <v>372</v>
      </c>
      <c r="B390" s="177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257" t="e">
        <f t="array" ref="M390">$I$11+SUMPRODUCT($A$11:$H$11,C390:L390)</f>
        <v>#VALUE!</v>
      </c>
      <c r="N390" s="92" t="e">
        <f t="shared" si="22"/>
        <v>#VALUE!</v>
      </c>
      <c r="O390" s="220" t="e">
        <f t="array" ref="O390">(M390-IF($B$19:$B$562=$S$22,$T$29,$T$30))/$T$34-$T$35/2</f>
        <v>#VALUE!</v>
      </c>
      <c r="P390" s="221" t="e">
        <f t="shared" si="20"/>
        <v>#VALUE!</v>
      </c>
      <c r="Q390" s="221" t="e">
        <f t="shared" si="21"/>
        <v>#VALUE!</v>
      </c>
      <c r="R390" t="e">
        <f t="shared" si="23"/>
        <v>#VALUE!</v>
      </c>
    </row>
    <row r="391" spans="1:18" x14ac:dyDescent="0.25">
      <c r="A391" s="219">
        <v>373</v>
      </c>
      <c r="B391" s="177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257" t="e">
        <f t="array" ref="M391">$I$11+SUMPRODUCT($A$11:$H$11,C391:L391)</f>
        <v>#VALUE!</v>
      </c>
      <c r="N391" s="92" t="e">
        <f t="shared" si="22"/>
        <v>#VALUE!</v>
      </c>
      <c r="O391" s="220" t="e">
        <f t="array" ref="O391">(M391-IF($B$19:$B$562=$S$22,$T$29,$T$30))/$T$34-$T$35/2</f>
        <v>#VALUE!</v>
      </c>
      <c r="P391" s="221" t="e">
        <f t="shared" si="20"/>
        <v>#VALUE!</v>
      </c>
      <c r="Q391" s="221" t="e">
        <f t="shared" si="21"/>
        <v>#VALUE!</v>
      </c>
      <c r="R391" t="e">
        <f t="shared" si="23"/>
        <v>#VALUE!</v>
      </c>
    </row>
    <row r="392" spans="1:18" x14ac:dyDescent="0.25">
      <c r="A392" s="219">
        <v>374</v>
      </c>
      <c r="B392" s="177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257" t="e">
        <f t="array" ref="M392">$I$11+SUMPRODUCT($A$11:$H$11,C392:L392)</f>
        <v>#VALUE!</v>
      </c>
      <c r="N392" s="92" t="e">
        <f t="shared" si="22"/>
        <v>#VALUE!</v>
      </c>
      <c r="O392" s="220" t="e">
        <f t="array" ref="O392">(M392-IF($B$19:$B$562=$S$22,$T$29,$T$30))/$T$34-$T$35/2</f>
        <v>#VALUE!</v>
      </c>
      <c r="P392" s="221" t="e">
        <f t="shared" si="20"/>
        <v>#VALUE!</v>
      </c>
      <c r="Q392" s="221" t="e">
        <f t="shared" si="21"/>
        <v>#VALUE!</v>
      </c>
      <c r="R392" t="e">
        <f t="shared" si="23"/>
        <v>#VALUE!</v>
      </c>
    </row>
    <row r="393" spans="1:18" x14ac:dyDescent="0.25">
      <c r="A393" s="219">
        <v>375</v>
      </c>
      <c r="B393" s="177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257" t="e">
        <f t="array" ref="M393">$I$11+SUMPRODUCT($A$11:$H$11,C393:L393)</f>
        <v>#VALUE!</v>
      </c>
      <c r="N393" s="92" t="e">
        <f t="shared" si="22"/>
        <v>#VALUE!</v>
      </c>
      <c r="O393" s="220" t="e">
        <f t="array" ref="O393">(M393-IF($B$19:$B$562=$S$22,$T$29,$T$30))/$T$34-$T$35/2</f>
        <v>#VALUE!</v>
      </c>
      <c r="P393" s="221" t="e">
        <f t="shared" si="20"/>
        <v>#VALUE!</v>
      </c>
      <c r="Q393" s="221" t="e">
        <f t="shared" si="21"/>
        <v>#VALUE!</v>
      </c>
      <c r="R393" t="e">
        <f t="shared" si="23"/>
        <v>#VALUE!</v>
      </c>
    </row>
    <row r="394" spans="1:18" x14ac:dyDescent="0.25">
      <c r="A394" s="219">
        <v>376</v>
      </c>
      <c r="B394" s="177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257" t="e">
        <f t="array" ref="M394">$I$11+SUMPRODUCT($A$11:$H$11,C394:L394)</f>
        <v>#VALUE!</v>
      </c>
      <c r="N394" s="92" t="e">
        <f t="shared" si="22"/>
        <v>#VALUE!</v>
      </c>
      <c r="O394" s="220" t="e">
        <f t="array" ref="O394">(M394-IF($B$19:$B$562=$S$22,$T$29,$T$30))/$T$34-$T$35/2</f>
        <v>#VALUE!</v>
      </c>
      <c r="P394" s="221" t="e">
        <f t="shared" si="20"/>
        <v>#VALUE!</v>
      </c>
      <c r="Q394" s="221" t="e">
        <f t="shared" si="21"/>
        <v>#VALUE!</v>
      </c>
      <c r="R394" t="e">
        <f t="shared" si="23"/>
        <v>#VALUE!</v>
      </c>
    </row>
    <row r="395" spans="1:18" x14ac:dyDescent="0.25">
      <c r="A395" s="219">
        <v>377</v>
      </c>
      <c r="B395" s="177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257" t="e">
        <f t="array" ref="M395">$I$11+SUMPRODUCT($A$11:$H$11,C395:L395)</f>
        <v>#VALUE!</v>
      </c>
      <c r="N395" s="92" t="e">
        <f t="shared" si="22"/>
        <v>#VALUE!</v>
      </c>
      <c r="O395" s="220" t="e">
        <f t="array" ref="O395">(M395-IF($B$19:$B$562=$S$22,$T$29,$T$30))/$T$34-$T$35/2</f>
        <v>#VALUE!</v>
      </c>
      <c r="P395" s="221" t="e">
        <f t="shared" si="20"/>
        <v>#VALUE!</v>
      </c>
      <c r="Q395" s="221" t="e">
        <f t="shared" si="21"/>
        <v>#VALUE!</v>
      </c>
      <c r="R395" t="e">
        <f t="shared" si="23"/>
        <v>#VALUE!</v>
      </c>
    </row>
    <row r="396" spans="1:18" x14ac:dyDescent="0.25">
      <c r="A396" s="219">
        <v>378</v>
      </c>
      <c r="B396" s="177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257" t="e">
        <f t="array" ref="M396">$I$11+SUMPRODUCT($A$11:$H$11,C396:L396)</f>
        <v>#VALUE!</v>
      </c>
      <c r="N396" s="92" t="e">
        <f t="shared" si="22"/>
        <v>#VALUE!</v>
      </c>
      <c r="O396" s="220" t="e">
        <f t="array" ref="O396">(M396-IF($B$19:$B$562=$S$22,$T$29,$T$30))/$T$34-$T$35/2</f>
        <v>#VALUE!</v>
      </c>
      <c r="P396" s="221" t="e">
        <f t="shared" si="20"/>
        <v>#VALUE!</v>
      </c>
      <c r="Q396" s="221" t="e">
        <f t="shared" si="21"/>
        <v>#VALUE!</v>
      </c>
      <c r="R396" t="e">
        <f t="shared" si="23"/>
        <v>#VALUE!</v>
      </c>
    </row>
    <row r="397" spans="1:18" x14ac:dyDescent="0.25">
      <c r="A397" s="219">
        <v>379</v>
      </c>
      <c r="B397" s="177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257" t="e">
        <f t="array" ref="M397">$I$11+SUMPRODUCT($A$11:$H$11,C397:L397)</f>
        <v>#VALUE!</v>
      </c>
      <c r="N397" s="92" t="e">
        <f t="shared" si="22"/>
        <v>#VALUE!</v>
      </c>
      <c r="O397" s="220" t="e">
        <f t="array" ref="O397">(M397-IF($B$19:$B$562=$S$22,$T$29,$T$30))/$T$34-$T$35/2</f>
        <v>#VALUE!</v>
      </c>
      <c r="P397" s="221" t="e">
        <f t="shared" si="20"/>
        <v>#VALUE!</v>
      </c>
      <c r="Q397" s="221" t="e">
        <f t="shared" si="21"/>
        <v>#VALUE!</v>
      </c>
      <c r="R397" t="e">
        <f t="shared" si="23"/>
        <v>#VALUE!</v>
      </c>
    </row>
    <row r="398" spans="1:18" x14ac:dyDescent="0.25">
      <c r="A398" s="219">
        <v>380</v>
      </c>
      <c r="B398" s="177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257" t="e">
        <f t="array" ref="M398">$I$11+SUMPRODUCT($A$11:$H$11,C398:L398)</f>
        <v>#VALUE!</v>
      </c>
      <c r="N398" s="92" t="e">
        <f t="shared" si="22"/>
        <v>#VALUE!</v>
      </c>
      <c r="O398" s="220" t="e">
        <f t="array" ref="O398">(M398-IF($B$19:$B$562=$S$22,$T$29,$T$30))/$T$34-$T$35/2</f>
        <v>#VALUE!</v>
      </c>
      <c r="P398" s="221" t="e">
        <f t="shared" si="20"/>
        <v>#VALUE!</v>
      </c>
      <c r="Q398" s="221" t="e">
        <f t="shared" si="21"/>
        <v>#VALUE!</v>
      </c>
      <c r="R398" t="e">
        <f t="shared" si="23"/>
        <v>#VALUE!</v>
      </c>
    </row>
    <row r="399" spans="1:18" x14ac:dyDescent="0.25">
      <c r="A399" s="219">
        <v>381</v>
      </c>
      <c r="B399" s="177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257" t="e">
        <f t="array" ref="M399">$I$11+SUMPRODUCT($A$11:$H$11,C399:L399)</f>
        <v>#VALUE!</v>
      </c>
      <c r="N399" s="92" t="e">
        <f t="shared" si="22"/>
        <v>#VALUE!</v>
      </c>
      <c r="O399" s="220" t="e">
        <f t="array" ref="O399">(M399-IF($B$19:$B$562=$S$22,$T$29,$T$30))/$T$34-$T$35/2</f>
        <v>#VALUE!</v>
      </c>
      <c r="P399" s="221" t="e">
        <f t="shared" si="20"/>
        <v>#VALUE!</v>
      </c>
      <c r="Q399" s="221" t="e">
        <f t="shared" si="21"/>
        <v>#VALUE!</v>
      </c>
      <c r="R399" t="e">
        <f t="shared" si="23"/>
        <v>#VALUE!</v>
      </c>
    </row>
    <row r="400" spans="1:18" x14ac:dyDescent="0.25">
      <c r="A400" s="219">
        <v>382</v>
      </c>
      <c r="B400" s="177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257" t="e">
        <f t="array" ref="M400">$I$11+SUMPRODUCT($A$11:$H$11,C400:L400)</f>
        <v>#VALUE!</v>
      </c>
      <c r="N400" s="92" t="e">
        <f t="shared" si="22"/>
        <v>#VALUE!</v>
      </c>
      <c r="O400" s="220" t="e">
        <f t="array" ref="O400">(M400-IF($B$19:$B$562=$S$22,$T$29,$T$30))/$T$34-$T$35/2</f>
        <v>#VALUE!</v>
      </c>
      <c r="P400" s="221" t="e">
        <f t="shared" si="20"/>
        <v>#VALUE!</v>
      </c>
      <c r="Q400" s="221" t="e">
        <f t="shared" si="21"/>
        <v>#VALUE!</v>
      </c>
      <c r="R400" t="e">
        <f t="shared" si="23"/>
        <v>#VALUE!</v>
      </c>
    </row>
    <row r="401" spans="1:18" x14ac:dyDescent="0.25">
      <c r="A401" s="219">
        <v>383</v>
      </c>
      <c r="B401" s="177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257" t="e">
        <f t="array" ref="M401">$I$11+SUMPRODUCT($A$11:$H$11,C401:L401)</f>
        <v>#VALUE!</v>
      </c>
      <c r="N401" s="92" t="e">
        <f t="shared" si="22"/>
        <v>#VALUE!</v>
      </c>
      <c r="O401" s="220" t="e">
        <f t="array" ref="O401">(M401-IF($B$19:$B$562=$S$22,$T$29,$T$30))/$T$34-$T$35/2</f>
        <v>#VALUE!</v>
      </c>
      <c r="P401" s="221" t="e">
        <f t="shared" si="20"/>
        <v>#VALUE!</v>
      </c>
      <c r="Q401" s="221" t="e">
        <f t="shared" si="21"/>
        <v>#VALUE!</v>
      </c>
      <c r="R401" t="e">
        <f t="shared" si="23"/>
        <v>#VALUE!</v>
      </c>
    </row>
    <row r="402" spans="1:18" x14ac:dyDescent="0.25">
      <c r="A402" s="219">
        <v>384</v>
      </c>
      <c r="B402" s="177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257" t="e">
        <f t="array" ref="M402">$I$11+SUMPRODUCT($A$11:$H$11,C402:L402)</f>
        <v>#VALUE!</v>
      </c>
      <c r="N402" s="92" t="e">
        <f t="shared" si="22"/>
        <v>#VALUE!</v>
      </c>
      <c r="O402" s="220" t="e">
        <f t="array" ref="O402">(M402-IF($B$19:$B$562=$S$22,$T$29,$T$30))/$T$34-$T$35/2</f>
        <v>#VALUE!</v>
      </c>
      <c r="P402" s="221" t="e">
        <f t="shared" si="20"/>
        <v>#VALUE!</v>
      </c>
      <c r="Q402" s="221" t="e">
        <f t="shared" si="21"/>
        <v>#VALUE!</v>
      </c>
      <c r="R402" t="e">
        <f t="shared" si="23"/>
        <v>#VALUE!</v>
      </c>
    </row>
    <row r="403" spans="1:18" x14ac:dyDescent="0.25">
      <c r="A403" s="219">
        <v>385</v>
      </c>
      <c r="B403" s="177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257" t="e">
        <f t="array" ref="M403">$I$11+SUMPRODUCT($A$11:$H$11,C403:L403)</f>
        <v>#VALUE!</v>
      </c>
      <c r="N403" s="92" t="e">
        <f t="shared" si="22"/>
        <v>#VALUE!</v>
      </c>
      <c r="O403" s="220" t="e">
        <f t="array" ref="O403">(M403-IF($B$19:$B$562=$S$22,$T$29,$T$30))/$T$34-$T$35/2</f>
        <v>#VALUE!</v>
      </c>
      <c r="P403" s="221" t="e">
        <f t="shared" ref="P403:P466" si="24">IF($O403&gt;$T$37,0,1)</f>
        <v>#VALUE!</v>
      </c>
      <c r="Q403" s="221" t="e">
        <f t="shared" ref="Q403:Q466" si="25">IF($O403&gt;$T$37,1,0)</f>
        <v>#VALUE!</v>
      </c>
      <c r="R403" t="e">
        <f t="shared" si="23"/>
        <v>#VALUE!</v>
      </c>
    </row>
    <row r="404" spans="1:18" x14ac:dyDescent="0.25">
      <c r="A404" s="219">
        <v>386</v>
      </c>
      <c r="B404" s="177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257" t="e">
        <f t="array" ref="M404">$I$11+SUMPRODUCT($A$11:$H$11,C404:L404)</f>
        <v>#VALUE!</v>
      </c>
      <c r="N404" s="92" t="e">
        <f t="shared" ref="N404:N467" si="26">$I$12+SUMPRODUCT(C404:L404,$A$12:$H$12)</f>
        <v>#VALUE!</v>
      </c>
      <c r="O404" s="220" t="e">
        <f t="array" ref="O404">(M404-IF($B$19:$B$562=$S$22,$T$29,$T$30))/$T$34-$T$35/2</f>
        <v>#VALUE!</v>
      </c>
      <c r="P404" s="221" t="e">
        <f t="shared" si="24"/>
        <v>#VALUE!</v>
      </c>
      <c r="Q404" s="221" t="e">
        <f t="shared" si="25"/>
        <v>#VALUE!</v>
      </c>
      <c r="R404" t="e">
        <f t="shared" ref="R404:R467" si="27">O404+$T$35/2</f>
        <v>#VALUE!</v>
      </c>
    </row>
    <row r="405" spans="1:18" x14ac:dyDescent="0.25">
      <c r="A405" s="219">
        <v>387</v>
      </c>
      <c r="B405" s="177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257" t="e">
        <f t="array" ref="M405">$I$11+SUMPRODUCT($A$11:$H$11,C405:L405)</f>
        <v>#VALUE!</v>
      </c>
      <c r="N405" s="92" t="e">
        <f t="shared" si="26"/>
        <v>#VALUE!</v>
      </c>
      <c r="O405" s="220" t="e">
        <f t="array" ref="O405">(M405-IF($B$19:$B$562=$S$22,$T$29,$T$30))/$T$34-$T$35/2</f>
        <v>#VALUE!</v>
      </c>
      <c r="P405" s="221" t="e">
        <f t="shared" si="24"/>
        <v>#VALUE!</v>
      </c>
      <c r="Q405" s="221" t="e">
        <f t="shared" si="25"/>
        <v>#VALUE!</v>
      </c>
      <c r="R405" t="e">
        <f t="shared" si="27"/>
        <v>#VALUE!</v>
      </c>
    </row>
    <row r="406" spans="1:18" x14ac:dyDescent="0.25">
      <c r="A406" s="219">
        <v>388</v>
      </c>
      <c r="B406" s="177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257" t="e">
        <f t="array" ref="M406">$I$11+SUMPRODUCT($A$11:$H$11,C406:L406)</f>
        <v>#VALUE!</v>
      </c>
      <c r="N406" s="92" t="e">
        <f t="shared" si="26"/>
        <v>#VALUE!</v>
      </c>
      <c r="O406" s="220" t="e">
        <f t="array" ref="O406">(M406-IF($B$19:$B$562=$S$22,$T$29,$T$30))/$T$34-$T$35/2</f>
        <v>#VALUE!</v>
      </c>
      <c r="P406" s="221" t="e">
        <f t="shared" si="24"/>
        <v>#VALUE!</v>
      </c>
      <c r="Q406" s="221" t="e">
        <f t="shared" si="25"/>
        <v>#VALUE!</v>
      </c>
      <c r="R406" t="e">
        <f t="shared" si="27"/>
        <v>#VALUE!</v>
      </c>
    </row>
    <row r="407" spans="1:18" x14ac:dyDescent="0.25">
      <c r="A407" s="219">
        <v>389</v>
      </c>
      <c r="B407" s="177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257" t="e">
        <f t="array" ref="M407">$I$11+SUMPRODUCT($A$11:$H$11,C407:L407)</f>
        <v>#VALUE!</v>
      </c>
      <c r="N407" s="92" t="e">
        <f t="shared" si="26"/>
        <v>#VALUE!</v>
      </c>
      <c r="O407" s="220" t="e">
        <f t="array" ref="O407">(M407-IF($B$19:$B$562=$S$22,$T$29,$T$30))/$T$34-$T$35/2</f>
        <v>#VALUE!</v>
      </c>
      <c r="P407" s="221" t="e">
        <f t="shared" si="24"/>
        <v>#VALUE!</v>
      </c>
      <c r="Q407" s="221" t="e">
        <f t="shared" si="25"/>
        <v>#VALUE!</v>
      </c>
      <c r="R407" t="e">
        <f t="shared" si="27"/>
        <v>#VALUE!</v>
      </c>
    </row>
    <row r="408" spans="1:18" x14ac:dyDescent="0.25">
      <c r="A408" s="219">
        <v>390</v>
      </c>
      <c r="B408" s="177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257" t="e">
        <f t="array" ref="M408">$I$11+SUMPRODUCT($A$11:$H$11,C408:L408)</f>
        <v>#VALUE!</v>
      </c>
      <c r="N408" s="92" t="e">
        <f t="shared" si="26"/>
        <v>#VALUE!</v>
      </c>
      <c r="O408" s="220" t="e">
        <f t="array" ref="O408">(M408-IF($B$19:$B$562=$S$22,$T$29,$T$30))/$T$34-$T$35/2</f>
        <v>#VALUE!</v>
      </c>
      <c r="P408" s="221" t="e">
        <f t="shared" si="24"/>
        <v>#VALUE!</v>
      </c>
      <c r="Q408" s="221" t="e">
        <f t="shared" si="25"/>
        <v>#VALUE!</v>
      </c>
      <c r="R408" t="e">
        <f t="shared" si="27"/>
        <v>#VALUE!</v>
      </c>
    </row>
    <row r="409" spans="1:18" x14ac:dyDescent="0.25">
      <c r="A409" s="219">
        <v>391</v>
      </c>
      <c r="B409" s="177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257" t="e">
        <f t="array" ref="M409">$I$11+SUMPRODUCT($A$11:$H$11,C409:L409)</f>
        <v>#VALUE!</v>
      </c>
      <c r="N409" s="92" t="e">
        <f t="shared" si="26"/>
        <v>#VALUE!</v>
      </c>
      <c r="O409" s="220" t="e">
        <f t="array" ref="O409">(M409-IF($B$19:$B$562=$S$22,$T$29,$T$30))/$T$34-$T$35/2</f>
        <v>#VALUE!</v>
      </c>
      <c r="P409" s="221" t="e">
        <f t="shared" si="24"/>
        <v>#VALUE!</v>
      </c>
      <c r="Q409" s="221" t="e">
        <f t="shared" si="25"/>
        <v>#VALUE!</v>
      </c>
      <c r="R409" t="e">
        <f t="shared" si="27"/>
        <v>#VALUE!</v>
      </c>
    </row>
    <row r="410" spans="1:18" x14ac:dyDescent="0.25">
      <c r="A410" s="219">
        <v>392</v>
      </c>
      <c r="B410" s="177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257" t="e">
        <f t="array" ref="M410">$I$11+SUMPRODUCT($A$11:$H$11,C410:L410)</f>
        <v>#VALUE!</v>
      </c>
      <c r="N410" s="92" t="e">
        <f t="shared" si="26"/>
        <v>#VALUE!</v>
      </c>
      <c r="O410" s="220" t="e">
        <f t="array" ref="O410">(M410-IF($B$19:$B$562=$S$22,$T$29,$T$30))/$T$34-$T$35/2</f>
        <v>#VALUE!</v>
      </c>
      <c r="P410" s="221" t="e">
        <f t="shared" si="24"/>
        <v>#VALUE!</v>
      </c>
      <c r="Q410" s="221" t="e">
        <f t="shared" si="25"/>
        <v>#VALUE!</v>
      </c>
      <c r="R410" t="e">
        <f t="shared" si="27"/>
        <v>#VALUE!</v>
      </c>
    </row>
    <row r="411" spans="1:18" x14ac:dyDescent="0.25">
      <c r="A411" s="219">
        <v>393</v>
      </c>
      <c r="B411" s="177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257" t="e">
        <f t="array" ref="M411">$I$11+SUMPRODUCT($A$11:$H$11,C411:L411)</f>
        <v>#VALUE!</v>
      </c>
      <c r="N411" s="92" t="e">
        <f t="shared" si="26"/>
        <v>#VALUE!</v>
      </c>
      <c r="O411" s="220" t="e">
        <f t="array" ref="O411">(M411-IF($B$19:$B$562=$S$22,$T$29,$T$30))/$T$34-$T$35/2</f>
        <v>#VALUE!</v>
      </c>
      <c r="P411" s="221" t="e">
        <f t="shared" si="24"/>
        <v>#VALUE!</v>
      </c>
      <c r="Q411" s="221" t="e">
        <f t="shared" si="25"/>
        <v>#VALUE!</v>
      </c>
      <c r="R411" t="e">
        <f t="shared" si="27"/>
        <v>#VALUE!</v>
      </c>
    </row>
    <row r="412" spans="1:18" x14ac:dyDescent="0.25">
      <c r="A412" s="219">
        <v>394</v>
      </c>
      <c r="B412" s="177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257" t="e">
        <f t="array" ref="M412">$I$11+SUMPRODUCT($A$11:$H$11,C412:L412)</f>
        <v>#VALUE!</v>
      </c>
      <c r="N412" s="92" t="e">
        <f t="shared" si="26"/>
        <v>#VALUE!</v>
      </c>
      <c r="O412" s="220" t="e">
        <f t="array" ref="O412">(M412-IF($B$19:$B$562=$S$22,$T$29,$T$30))/$T$34-$T$35/2</f>
        <v>#VALUE!</v>
      </c>
      <c r="P412" s="221" t="e">
        <f t="shared" si="24"/>
        <v>#VALUE!</v>
      </c>
      <c r="Q412" s="221" t="e">
        <f t="shared" si="25"/>
        <v>#VALUE!</v>
      </c>
      <c r="R412" t="e">
        <f t="shared" si="27"/>
        <v>#VALUE!</v>
      </c>
    </row>
    <row r="413" spans="1:18" x14ac:dyDescent="0.25">
      <c r="A413" s="219">
        <v>395</v>
      </c>
      <c r="B413" s="177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257" t="e">
        <f t="array" ref="M413">$I$11+SUMPRODUCT($A$11:$H$11,C413:L413)</f>
        <v>#VALUE!</v>
      </c>
      <c r="N413" s="92" t="e">
        <f t="shared" si="26"/>
        <v>#VALUE!</v>
      </c>
      <c r="O413" s="220" t="e">
        <f t="array" ref="O413">(M413-IF($B$19:$B$562=$S$22,$T$29,$T$30))/$T$34-$T$35/2</f>
        <v>#VALUE!</v>
      </c>
      <c r="P413" s="221" t="e">
        <f t="shared" si="24"/>
        <v>#VALUE!</v>
      </c>
      <c r="Q413" s="221" t="e">
        <f t="shared" si="25"/>
        <v>#VALUE!</v>
      </c>
      <c r="R413" t="e">
        <f t="shared" si="27"/>
        <v>#VALUE!</v>
      </c>
    </row>
    <row r="414" spans="1:18" x14ac:dyDescent="0.25">
      <c r="A414" s="219">
        <v>396</v>
      </c>
      <c r="B414" s="177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257" t="e">
        <f t="array" ref="M414">$I$11+SUMPRODUCT($A$11:$H$11,C414:L414)</f>
        <v>#VALUE!</v>
      </c>
      <c r="N414" s="92" t="e">
        <f t="shared" si="26"/>
        <v>#VALUE!</v>
      </c>
      <c r="O414" s="220" t="e">
        <f t="array" ref="O414">(M414-IF($B$19:$B$562=$S$22,$T$29,$T$30))/$T$34-$T$35/2</f>
        <v>#VALUE!</v>
      </c>
      <c r="P414" s="221" t="e">
        <f t="shared" si="24"/>
        <v>#VALUE!</v>
      </c>
      <c r="Q414" s="221" t="e">
        <f t="shared" si="25"/>
        <v>#VALUE!</v>
      </c>
      <c r="R414" t="e">
        <f t="shared" si="27"/>
        <v>#VALUE!</v>
      </c>
    </row>
    <row r="415" spans="1:18" x14ac:dyDescent="0.25">
      <c r="A415" s="219">
        <v>397</v>
      </c>
      <c r="B415" s="177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257" t="e">
        <f t="array" ref="M415">$I$11+SUMPRODUCT($A$11:$H$11,C415:L415)</f>
        <v>#VALUE!</v>
      </c>
      <c r="N415" s="92" t="e">
        <f t="shared" si="26"/>
        <v>#VALUE!</v>
      </c>
      <c r="O415" s="220" t="e">
        <f t="array" ref="O415">(M415-IF($B$19:$B$562=$S$22,$T$29,$T$30))/$T$34-$T$35/2</f>
        <v>#VALUE!</v>
      </c>
      <c r="P415" s="221" t="e">
        <f t="shared" si="24"/>
        <v>#VALUE!</v>
      </c>
      <c r="Q415" s="221" t="e">
        <f t="shared" si="25"/>
        <v>#VALUE!</v>
      </c>
      <c r="R415" t="e">
        <f t="shared" si="27"/>
        <v>#VALUE!</v>
      </c>
    </row>
    <row r="416" spans="1:18" x14ac:dyDescent="0.25">
      <c r="A416" s="219">
        <v>398</v>
      </c>
      <c r="B416" s="177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257" t="e">
        <f t="array" ref="M416">$I$11+SUMPRODUCT($A$11:$H$11,C416:L416)</f>
        <v>#VALUE!</v>
      </c>
      <c r="N416" s="92" t="e">
        <f t="shared" si="26"/>
        <v>#VALUE!</v>
      </c>
      <c r="O416" s="220" t="e">
        <f t="array" ref="O416">(M416-IF($B$19:$B$562=$S$22,$T$29,$T$30))/$T$34-$T$35/2</f>
        <v>#VALUE!</v>
      </c>
      <c r="P416" s="221" t="e">
        <f t="shared" si="24"/>
        <v>#VALUE!</v>
      </c>
      <c r="Q416" s="221" t="e">
        <f t="shared" si="25"/>
        <v>#VALUE!</v>
      </c>
      <c r="R416" t="e">
        <f t="shared" si="27"/>
        <v>#VALUE!</v>
      </c>
    </row>
    <row r="417" spans="1:18" x14ac:dyDescent="0.25">
      <c r="A417" s="219">
        <v>399</v>
      </c>
      <c r="B417" s="177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257" t="e">
        <f t="array" ref="M417">$I$11+SUMPRODUCT($A$11:$H$11,C417:L417)</f>
        <v>#VALUE!</v>
      </c>
      <c r="N417" s="92" t="e">
        <f t="shared" si="26"/>
        <v>#VALUE!</v>
      </c>
      <c r="O417" s="220" t="e">
        <f t="array" ref="O417">(M417-IF($B$19:$B$562=$S$22,$T$29,$T$30))/$T$34-$T$35/2</f>
        <v>#VALUE!</v>
      </c>
      <c r="P417" s="221" t="e">
        <f t="shared" si="24"/>
        <v>#VALUE!</v>
      </c>
      <c r="Q417" s="221" t="e">
        <f t="shared" si="25"/>
        <v>#VALUE!</v>
      </c>
      <c r="R417" t="e">
        <f t="shared" si="27"/>
        <v>#VALUE!</v>
      </c>
    </row>
    <row r="418" spans="1:18" x14ac:dyDescent="0.25">
      <c r="A418" s="219">
        <v>400</v>
      </c>
      <c r="B418" s="177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257" t="e">
        <f t="array" ref="M418">$I$11+SUMPRODUCT($A$11:$H$11,C418:L418)</f>
        <v>#VALUE!</v>
      </c>
      <c r="N418" s="92" t="e">
        <f t="shared" si="26"/>
        <v>#VALUE!</v>
      </c>
      <c r="O418" s="220" t="e">
        <f t="array" ref="O418">(M418-IF($B$19:$B$562=$S$22,$T$29,$T$30))/$T$34-$T$35/2</f>
        <v>#VALUE!</v>
      </c>
      <c r="P418" s="221" t="e">
        <f t="shared" si="24"/>
        <v>#VALUE!</v>
      </c>
      <c r="Q418" s="221" t="e">
        <f t="shared" si="25"/>
        <v>#VALUE!</v>
      </c>
      <c r="R418" t="e">
        <f t="shared" si="27"/>
        <v>#VALUE!</v>
      </c>
    </row>
    <row r="419" spans="1:18" x14ac:dyDescent="0.25">
      <c r="A419" s="219">
        <v>401</v>
      </c>
      <c r="B419" s="177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257" t="e">
        <f t="array" ref="M419">$I$11+SUMPRODUCT($A$11:$H$11,C419:L419)</f>
        <v>#VALUE!</v>
      </c>
      <c r="N419" s="92" t="e">
        <f t="shared" si="26"/>
        <v>#VALUE!</v>
      </c>
      <c r="O419" s="220" t="e">
        <f t="array" ref="O419">(M419-IF($B$19:$B$562=$S$22,$T$29,$T$30))/$T$34-$T$35/2</f>
        <v>#VALUE!</v>
      </c>
      <c r="P419" s="221" t="e">
        <f t="shared" si="24"/>
        <v>#VALUE!</v>
      </c>
      <c r="Q419" s="221" t="e">
        <f t="shared" si="25"/>
        <v>#VALUE!</v>
      </c>
      <c r="R419" t="e">
        <f t="shared" si="27"/>
        <v>#VALUE!</v>
      </c>
    </row>
    <row r="420" spans="1:18" x14ac:dyDescent="0.25">
      <c r="A420" s="219">
        <v>402</v>
      </c>
      <c r="B420" s="177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257" t="e">
        <f t="array" ref="M420">$I$11+SUMPRODUCT($A$11:$H$11,C420:L420)</f>
        <v>#VALUE!</v>
      </c>
      <c r="N420" s="92" t="e">
        <f t="shared" si="26"/>
        <v>#VALUE!</v>
      </c>
      <c r="O420" s="220" t="e">
        <f t="array" ref="O420">(M420-IF($B$19:$B$562=$S$22,$T$29,$T$30))/$T$34-$T$35/2</f>
        <v>#VALUE!</v>
      </c>
      <c r="P420" s="221" t="e">
        <f t="shared" si="24"/>
        <v>#VALUE!</v>
      </c>
      <c r="Q420" s="221" t="e">
        <f t="shared" si="25"/>
        <v>#VALUE!</v>
      </c>
      <c r="R420" t="e">
        <f t="shared" si="27"/>
        <v>#VALUE!</v>
      </c>
    </row>
    <row r="421" spans="1:18" x14ac:dyDescent="0.25">
      <c r="A421" s="219">
        <v>403</v>
      </c>
      <c r="B421" s="177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257" t="e">
        <f t="array" ref="M421">$I$11+SUMPRODUCT($A$11:$H$11,C421:L421)</f>
        <v>#VALUE!</v>
      </c>
      <c r="N421" s="92" t="e">
        <f t="shared" si="26"/>
        <v>#VALUE!</v>
      </c>
      <c r="O421" s="220" t="e">
        <f t="array" ref="O421">(M421-IF($B$19:$B$562=$S$22,$T$29,$T$30))/$T$34-$T$35/2</f>
        <v>#VALUE!</v>
      </c>
      <c r="P421" s="221" t="e">
        <f t="shared" si="24"/>
        <v>#VALUE!</v>
      </c>
      <c r="Q421" s="221" t="e">
        <f t="shared" si="25"/>
        <v>#VALUE!</v>
      </c>
      <c r="R421" t="e">
        <f t="shared" si="27"/>
        <v>#VALUE!</v>
      </c>
    </row>
    <row r="422" spans="1:18" x14ac:dyDescent="0.25">
      <c r="A422" s="219">
        <v>404</v>
      </c>
      <c r="B422" s="177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257" t="e">
        <f t="array" ref="M422">$I$11+SUMPRODUCT($A$11:$H$11,C422:L422)</f>
        <v>#VALUE!</v>
      </c>
      <c r="N422" s="92" t="e">
        <f t="shared" si="26"/>
        <v>#VALUE!</v>
      </c>
      <c r="O422" s="220" t="e">
        <f t="array" ref="O422">(M422-IF($B$19:$B$562=$S$22,$T$29,$T$30))/$T$34-$T$35/2</f>
        <v>#VALUE!</v>
      </c>
      <c r="P422" s="221" t="e">
        <f t="shared" si="24"/>
        <v>#VALUE!</v>
      </c>
      <c r="Q422" s="221" t="e">
        <f t="shared" si="25"/>
        <v>#VALUE!</v>
      </c>
      <c r="R422" t="e">
        <f t="shared" si="27"/>
        <v>#VALUE!</v>
      </c>
    </row>
    <row r="423" spans="1:18" x14ac:dyDescent="0.25">
      <c r="A423" s="219">
        <v>405</v>
      </c>
      <c r="B423" s="177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257" t="e">
        <f t="array" ref="M423">$I$11+SUMPRODUCT($A$11:$H$11,C423:L423)</f>
        <v>#VALUE!</v>
      </c>
      <c r="N423" s="92" t="e">
        <f t="shared" si="26"/>
        <v>#VALUE!</v>
      </c>
      <c r="O423" s="220" t="e">
        <f t="array" ref="O423">(M423-IF($B$19:$B$562=$S$22,$T$29,$T$30))/$T$34-$T$35/2</f>
        <v>#VALUE!</v>
      </c>
      <c r="P423" s="221" t="e">
        <f t="shared" si="24"/>
        <v>#VALUE!</v>
      </c>
      <c r="Q423" s="221" t="e">
        <f t="shared" si="25"/>
        <v>#VALUE!</v>
      </c>
      <c r="R423" t="e">
        <f t="shared" si="27"/>
        <v>#VALUE!</v>
      </c>
    </row>
    <row r="424" spans="1:18" x14ac:dyDescent="0.25">
      <c r="A424" s="219">
        <v>406</v>
      </c>
      <c r="B424" s="177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257" t="e">
        <f t="array" ref="M424">$I$11+SUMPRODUCT($A$11:$H$11,C424:L424)</f>
        <v>#VALUE!</v>
      </c>
      <c r="N424" s="92" t="e">
        <f t="shared" si="26"/>
        <v>#VALUE!</v>
      </c>
      <c r="O424" s="220" t="e">
        <f t="array" ref="O424">(M424-IF($B$19:$B$562=$S$22,$T$29,$T$30))/$T$34-$T$35/2</f>
        <v>#VALUE!</v>
      </c>
      <c r="P424" s="221" t="e">
        <f t="shared" si="24"/>
        <v>#VALUE!</v>
      </c>
      <c r="Q424" s="221" t="e">
        <f t="shared" si="25"/>
        <v>#VALUE!</v>
      </c>
      <c r="R424" t="e">
        <f t="shared" si="27"/>
        <v>#VALUE!</v>
      </c>
    </row>
    <row r="425" spans="1:18" x14ac:dyDescent="0.25">
      <c r="A425" s="219">
        <v>407</v>
      </c>
      <c r="B425" s="177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257" t="e">
        <f t="array" ref="M425">$I$11+SUMPRODUCT($A$11:$H$11,C425:L425)</f>
        <v>#VALUE!</v>
      </c>
      <c r="N425" s="92" t="e">
        <f t="shared" si="26"/>
        <v>#VALUE!</v>
      </c>
      <c r="O425" s="220" t="e">
        <f t="array" ref="O425">(M425-IF($B$19:$B$562=$S$22,$T$29,$T$30))/$T$34-$T$35/2</f>
        <v>#VALUE!</v>
      </c>
      <c r="P425" s="221" t="e">
        <f t="shared" si="24"/>
        <v>#VALUE!</v>
      </c>
      <c r="Q425" s="221" t="e">
        <f t="shared" si="25"/>
        <v>#VALUE!</v>
      </c>
      <c r="R425" t="e">
        <f t="shared" si="27"/>
        <v>#VALUE!</v>
      </c>
    </row>
    <row r="426" spans="1:18" x14ac:dyDescent="0.25">
      <c r="A426" s="219">
        <v>408</v>
      </c>
      <c r="B426" s="177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257" t="e">
        <f t="array" ref="M426">$I$11+SUMPRODUCT($A$11:$H$11,C426:L426)</f>
        <v>#VALUE!</v>
      </c>
      <c r="N426" s="92" t="e">
        <f t="shared" si="26"/>
        <v>#VALUE!</v>
      </c>
      <c r="O426" s="220" t="e">
        <f t="array" ref="O426">(M426-IF($B$19:$B$562=$S$22,$T$29,$T$30))/$T$34-$T$35/2</f>
        <v>#VALUE!</v>
      </c>
      <c r="P426" s="221" t="e">
        <f t="shared" si="24"/>
        <v>#VALUE!</v>
      </c>
      <c r="Q426" s="221" t="e">
        <f t="shared" si="25"/>
        <v>#VALUE!</v>
      </c>
      <c r="R426" t="e">
        <f t="shared" si="27"/>
        <v>#VALUE!</v>
      </c>
    </row>
    <row r="427" spans="1:18" x14ac:dyDescent="0.25">
      <c r="A427" s="219">
        <v>409</v>
      </c>
      <c r="B427" s="177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257" t="e">
        <f t="array" ref="M427">$I$11+SUMPRODUCT($A$11:$H$11,C427:L427)</f>
        <v>#VALUE!</v>
      </c>
      <c r="N427" s="92" t="e">
        <f t="shared" si="26"/>
        <v>#VALUE!</v>
      </c>
      <c r="O427" s="220" t="e">
        <f t="array" ref="O427">(M427-IF($B$19:$B$562=$S$22,$T$29,$T$30))/$T$34-$T$35/2</f>
        <v>#VALUE!</v>
      </c>
      <c r="P427" s="221" t="e">
        <f t="shared" si="24"/>
        <v>#VALUE!</v>
      </c>
      <c r="Q427" s="221" t="e">
        <f t="shared" si="25"/>
        <v>#VALUE!</v>
      </c>
      <c r="R427" t="e">
        <f t="shared" si="27"/>
        <v>#VALUE!</v>
      </c>
    </row>
    <row r="428" spans="1:18" x14ac:dyDescent="0.25">
      <c r="A428" s="219">
        <v>410</v>
      </c>
      <c r="B428" s="177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257" t="e">
        <f t="array" ref="M428">$I$11+SUMPRODUCT($A$11:$H$11,C428:L428)</f>
        <v>#VALUE!</v>
      </c>
      <c r="N428" s="92" t="e">
        <f t="shared" si="26"/>
        <v>#VALUE!</v>
      </c>
      <c r="O428" s="220" t="e">
        <f t="array" ref="O428">(M428-IF($B$19:$B$562=$S$22,$T$29,$T$30))/$T$34-$T$35/2</f>
        <v>#VALUE!</v>
      </c>
      <c r="P428" s="221" t="e">
        <f t="shared" si="24"/>
        <v>#VALUE!</v>
      </c>
      <c r="Q428" s="221" t="e">
        <f t="shared" si="25"/>
        <v>#VALUE!</v>
      </c>
      <c r="R428" t="e">
        <f t="shared" si="27"/>
        <v>#VALUE!</v>
      </c>
    </row>
    <row r="429" spans="1:18" x14ac:dyDescent="0.25">
      <c r="A429" s="219">
        <v>411</v>
      </c>
      <c r="B429" s="177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257" t="e">
        <f t="array" ref="M429">$I$11+SUMPRODUCT($A$11:$H$11,C429:L429)</f>
        <v>#VALUE!</v>
      </c>
      <c r="N429" s="92" t="e">
        <f t="shared" si="26"/>
        <v>#VALUE!</v>
      </c>
      <c r="O429" s="220" t="e">
        <f t="array" ref="O429">(M429-IF($B$19:$B$562=$S$22,$T$29,$T$30))/$T$34-$T$35/2</f>
        <v>#VALUE!</v>
      </c>
      <c r="P429" s="221" t="e">
        <f t="shared" si="24"/>
        <v>#VALUE!</v>
      </c>
      <c r="Q429" s="221" t="e">
        <f t="shared" si="25"/>
        <v>#VALUE!</v>
      </c>
      <c r="R429" t="e">
        <f t="shared" si="27"/>
        <v>#VALUE!</v>
      </c>
    </row>
    <row r="430" spans="1:18" x14ac:dyDescent="0.25">
      <c r="A430" s="219">
        <v>412</v>
      </c>
      <c r="B430" s="177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257" t="e">
        <f t="array" ref="M430">$I$11+SUMPRODUCT($A$11:$H$11,C430:L430)</f>
        <v>#VALUE!</v>
      </c>
      <c r="N430" s="92" t="e">
        <f t="shared" si="26"/>
        <v>#VALUE!</v>
      </c>
      <c r="O430" s="220" t="e">
        <f t="array" ref="O430">(M430-IF($B$19:$B$562=$S$22,$T$29,$T$30))/$T$34-$T$35/2</f>
        <v>#VALUE!</v>
      </c>
      <c r="P430" s="221" t="e">
        <f t="shared" si="24"/>
        <v>#VALUE!</v>
      </c>
      <c r="Q430" s="221" t="e">
        <f t="shared" si="25"/>
        <v>#VALUE!</v>
      </c>
      <c r="R430" t="e">
        <f t="shared" si="27"/>
        <v>#VALUE!</v>
      </c>
    </row>
    <row r="431" spans="1:18" x14ac:dyDescent="0.25">
      <c r="A431" s="219">
        <v>413</v>
      </c>
      <c r="B431" s="177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257" t="e">
        <f t="array" ref="M431">$I$11+SUMPRODUCT($A$11:$H$11,C431:L431)</f>
        <v>#VALUE!</v>
      </c>
      <c r="N431" s="92" t="e">
        <f t="shared" si="26"/>
        <v>#VALUE!</v>
      </c>
      <c r="O431" s="220" t="e">
        <f t="array" ref="O431">(M431-IF($B$19:$B$562=$S$22,$T$29,$T$30))/$T$34-$T$35/2</f>
        <v>#VALUE!</v>
      </c>
      <c r="P431" s="221" t="e">
        <f t="shared" si="24"/>
        <v>#VALUE!</v>
      </c>
      <c r="Q431" s="221" t="e">
        <f t="shared" si="25"/>
        <v>#VALUE!</v>
      </c>
      <c r="R431" t="e">
        <f t="shared" si="27"/>
        <v>#VALUE!</v>
      </c>
    </row>
    <row r="432" spans="1:18" x14ac:dyDescent="0.25">
      <c r="A432" s="219">
        <v>414</v>
      </c>
      <c r="B432" s="177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257" t="e">
        <f t="array" ref="M432">$I$11+SUMPRODUCT($A$11:$H$11,C432:L432)</f>
        <v>#VALUE!</v>
      </c>
      <c r="N432" s="92" t="e">
        <f t="shared" si="26"/>
        <v>#VALUE!</v>
      </c>
      <c r="O432" s="220" t="e">
        <f t="array" ref="O432">(M432-IF($B$19:$B$562=$S$22,$T$29,$T$30))/$T$34-$T$35/2</f>
        <v>#VALUE!</v>
      </c>
      <c r="P432" s="221" t="e">
        <f t="shared" si="24"/>
        <v>#VALUE!</v>
      </c>
      <c r="Q432" s="221" t="e">
        <f t="shared" si="25"/>
        <v>#VALUE!</v>
      </c>
      <c r="R432" t="e">
        <f t="shared" si="27"/>
        <v>#VALUE!</v>
      </c>
    </row>
    <row r="433" spans="1:18" x14ac:dyDescent="0.25">
      <c r="A433" s="219">
        <v>415</v>
      </c>
      <c r="B433" s="177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257" t="e">
        <f t="array" ref="M433">$I$11+SUMPRODUCT($A$11:$H$11,C433:L433)</f>
        <v>#VALUE!</v>
      </c>
      <c r="N433" s="92" t="e">
        <f t="shared" si="26"/>
        <v>#VALUE!</v>
      </c>
      <c r="O433" s="220" t="e">
        <f t="array" ref="O433">(M433-IF($B$19:$B$562=$S$22,$T$29,$T$30))/$T$34-$T$35/2</f>
        <v>#VALUE!</v>
      </c>
      <c r="P433" s="221" t="e">
        <f t="shared" si="24"/>
        <v>#VALUE!</v>
      </c>
      <c r="Q433" s="221" t="e">
        <f t="shared" si="25"/>
        <v>#VALUE!</v>
      </c>
      <c r="R433" t="e">
        <f t="shared" si="27"/>
        <v>#VALUE!</v>
      </c>
    </row>
    <row r="434" spans="1:18" x14ac:dyDescent="0.25">
      <c r="A434" s="219">
        <v>416</v>
      </c>
      <c r="B434" s="177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257" t="e">
        <f t="array" ref="M434">$I$11+SUMPRODUCT($A$11:$H$11,C434:L434)</f>
        <v>#VALUE!</v>
      </c>
      <c r="N434" s="92" t="e">
        <f t="shared" si="26"/>
        <v>#VALUE!</v>
      </c>
      <c r="O434" s="220" t="e">
        <f t="array" ref="O434">(M434-IF($B$19:$B$562=$S$22,$T$29,$T$30))/$T$34-$T$35/2</f>
        <v>#VALUE!</v>
      </c>
      <c r="P434" s="221" t="e">
        <f t="shared" si="24"/>
        <v>#VALUE!</v>
      </c>
      <c r="Q434" s="221" t="e">
        <f t="shared" si="25"/>
        <v>#VALUE!</v>
      </c>
      <c r="R434" t="e">
        <f t="shared" si="27"/>
        <v>#VALUE!</v>
      </c>
    </row>
    <row r="435" spans="1:18" x14ac:dyDescent="0.25">
      <c r="A435" s="219">
        <v>417</v>
      </c>
      <c r="B435" s="177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257" t="e">
        <f t="array" ref="M435">$I$11+SUMPRODUCT($A$11:$H$11,C435:L435)</f>
        <v>#VALUE!</v>
      </c>
      <c r="N435" s="92" t="e">
        <f t="shared" si="26"/>
        <v>#VALUE!</v>
      </c>
      <c r="O435" s="220" t="e">
        <f t="array" ref="O435">(M435-IF($B$19:$B$562=$S$22,$T$29,$T$30))/$T$34-$T$35/2</f>
        <v>#VALUE!</v>
      </c>
      <c r="P435" s="221" t="e">
        <f t="shared" si="24"/>
        <v>#VALUE!</v>
      </c>
      <c r="Q435" s="221" t="e">
        <f t="shared" si="25"/>
        <v>#VALUE!</v>
      </c>
      <c r="R435" t="e">
        <f t="shared" si="27"/>
        <v>#VALUE!</v>
      </c>
    </row>
    <row r="436" spans="1:18" x14ac:dyDescent="0.25">
      <c r="A436" s="219">
        <v>418</v>
      </c>
      <c r="B436" s="177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257" t="e">
        <f t="array" ref="M436">$I$11+SUMPRODUCT($A$11:$H$11,C436:L436)</f>
        <v>#VALUE!</v>
      </c>
      <c r="N436" s="92" t="e">
        <f t="shared" si="26"/>
        <v>#VALUE!</v>
      </c>
      <c r="O436" s="220" t="e">
        <f t="array" ref="O436">(M436-IF($B$19:$B$562=$S$22,$T$29,$T$30))/$T$34-$T$35/2</f>
        <v>#VALUE!</v>
      </c>
      <c r="P436" s="221" t="e">
        <f t="shared" si="24"/>
        <v>#VALUE!</v>
      </c>
      <c r="Q436" s="221" t="e">
        <f t="shared" si="25"/>
        <v>#VALUE!</v>
      </c>
      <c r="R436" t="e">
        <f t="shared" si="27"/>
        <v>#VALUE!</v>
      </c>
    </row>
    <row r="437" spans="1:18" x14ac:dyDescent="0.25">
      <c r="A437" s="219">
        <v>419</v>
      </c>
      <c r="B437" s="177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257" t="e">
        <f t="array" ref="M437">$I$11+SUMPRODUCT($A$11:$H$11,C437:L437)</f>
        <v>#VALUE!</v>
      </c>
      <c r="N437" s="92" t="e">
        <f t="shared" si="26"/>
        <v>#VALUE!</v>
      </c>
      <c r="O437" s="220" t="e">
        <f t="array" ref="O437">(M437-IF($B$19:$B$562=$S$22,$T$29,$T$30))/$T$34-$T$35/2</f>
        <v>#VALUE!</v>
      </c>
      <c r="P437" s="221" t="e">
        <f t="shared" si="24"/>
        <v>#VALUE!</v>
      </c>
      <c r="Q437" s="221" t="e">
        <f t="shared" si="25"/>
        <v>#VALUE!</v>
      </c>
      <c r="R437" t="e">
        <f t="shared" si="27"/>
        <v>#VALUE!</v>
      </c>
    </row>
    <row r="438" spans="1:18" x14ac:dyDescent="0.25">
      <c r="A438" s="219">
        <v>420</v>
      </c>
      <c r="B438" s="177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257" t="e">
        <f t="array" ref="M438">$I$11+SUMPRODUCT($A$11:$H$11,C438:L438)</f>
        <v>#VALUE!</v>
      </c>
      <c r="N438" s="92" t="e">
        <f t="shared" si="26"/>
        <v>#VALUE!</v>
      </c>
      <c r="O438" s="220" t="e">
        <f t="array" ref="O438">(M438-IF($B$19:$B$562=$S$22,$T$29,$T$30))/$T$34-$T$35/2</f>
        <v>#VALUE!</v>
      </c>
      <c r="P438" s="221" t="e">
        <f t="shared" si="24"/>
        <v>#VALUE!</v>
      </c>
      <c r="Q438" s="221" t="e">
        <f t="shared" si="25"/>
        <v>#VALUE!</v>
      </c>
      <c r="R438" t="e">
        <f t="shared" si="27"/>
        <v>#VALUE!</v>
      </c>
    </row>
    <row r="439" spans="1:18" x14ac:dyDescent="0.25">
      <c r="A439" s="219">
        <v>421</v>
      </c>
      <c r="B439" s="177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257" t="e">
        <f t="array" ref="M439">$I$11+SUMPRODUCT($A$11:$H$11,C439:L439)</f>
        <v>#VALUE!</v>
      </c>
      <c r="N439" s="92" t="e">
        <f t="shared" si="26"/>
        <v>#VALUE!</v>
      </c>
      <c r="O439" s="220" t="e">
        <f t="array" ref="O439">(M439-IF($B$19:$B$562=$S$22,$T$29,$T$30))/$T$34-$T$35/2</f>
        <v>#VALUE!</v>
      </c>
      <c r="P439" s="221" t="e">
        <f t="shared" si="24"/>
        <v>#VALUE!</v>
      </c>
      <c r="Q439" s="221" t="e">
        <f t="shared" si="25"/>
        <v>#VALUE!</v>
      </c>
      <c r="R439" t="e">
        <f t="shared" si="27"/>
        <v>#VALUE!</v>
      </c>
    </row>
    <row r="440" spans="1:18" x14ac:dyDescent="0.25">
      <c r="A440" s="219">
        <v>422</v>
      </c>
      <c r="B440" s="177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257" t="e">
        <f t="array" ref="M440">$I$11+SUMPRODUCT($A$11:$H$11,C440:L440)</f>
        <v>#VALUE!</v>
      </c>
      <c r="N440" s="92" t="e">
        <f t="shared" si="26"/>
        <v>#VALUE!</v>
      </c>
      <c r="O440" s="220" t="e">
        <f t="array" ref="O440">(M440-IF($B$19:$B$562=$S$22,$T$29,$T$30))/$T$34-$T$35/2</f>
        <v>#VALUE!</v>
      </c>
      <c r="P440" s="221" t="e">
        <f t="shared" si="24"/>
        <v>#VALUE!</v>
      </c>
      <c r="Q440" s="221" t="e">
        <f t="shared" si="25"/>
        <v>#VALUE!</v>
      </c>
      <c r="R440" t="e">
        <f t="shared" si="27"/>
        <v>#VALUE!</v>
      </c>
    </row>
    <row r="441" spans="1:18" x14ac:dyDescent="0.25">
      <c r="A441" s="219">
        <v>423</v>
      </c>
      <c r="B441" s="177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257" t="e">
        <f t="array" ref="M441">$I$11+SUMPRODUCT($A$11:$H$11,C441:L441)</f>
        <v>#VALUE!</v>
      </c>
      <c r="N441" s="92" t="e">
        <f t="shared" si="26"/>
        <v>#VALUE!</v>
      </c>
      <c r="O441" s="220" t="e">
        <f t="array" ref="O441">(M441-IF($B$19:$B$562=$S$22,$T$29,$T$30))/$T$34-$T$35/2</f>
        <v>#VALUE!</v>
      </c>
      <c r="P441" s="221" t="e">
        <f t="shared" si="24"/>
        <v>#VALUE!</v>
      </c>
      <c r="Q441" s="221" t="e">
        <f t="shared" si="25"/>
        <v>#VALUE!</v>
      </c>
      <c r="R441" t="e">
        <f t="shared" si="27"/>
        <v>#VALUE!</v>
      </c>
    </row>
    <row r="442" spans="1:18" x14ac:dyDescent="0.25">
      <c r="A442" s="219">
        <v>424</v>
      </c>
      <c r="B442" s="177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257" t="e">
        <f t="array" ref="M442">$I$11+SUMPRODUCT($A$11:$H$11,C442:L442)</f>
        <v>#VALUE!</v>
      </c>
      <c r="N442" s="92" t="e">
        <f t="shared" si="26"/>
        <v>#VALUE!</v>
      </c>
      <c r="O442" s="220" t="e">
        <f t="array" ref="O442">(M442-IF($B$19:$B$562=$S$22,$T$29,$T$30))/$T$34-$T$35/2</f>
        <v>#VALUE!</v>
      </c>
      <c r="P442" s="221" t="e">
        <f t="shared" si="24"/>
        <v>#VALUE!</v>
      </c>
      <c r="Q442" s="221" t="e">
        <f t="shared" si="25"/>
        <v>#VALUE!</v>
      </c>
      <c r="R442" t="e">
        <f t="shared" si="27"/>
        <v>#VALUE!</v>
      </c>
    </row>
    <row r="443" spans="1:18" x14ac:dyDescent="0.25">
      <c r="A443" s="219">
        <v>425</v>
      </c>
      <c r="B443" s="177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257" t="e">
        <f t="array" ref="M443">$I$11+SUMPRODUCT($A$11:$H$11,C443:L443)</f>
        <v>#VALUE!</v>
      </c>
      <c r="N443" s="92" t="e">
        <f t="shared" si="26"/>
        <v>#VALUE!</v>
      </c>
      <c r="O443" s="220" t="e">
        <f t="array" ref="O443">(M443-IF($B$19:$B$562=$S$22,$T$29,$T$30))/$T$34-$T$35/2</f>
        <v>#VALUE!</v>
      </c>
      <c r="P443" s="221" t="e">
        <f t="shared" si="24"/>
        <v>#VALUE!</v>
      </c>
      <c r="Q443" s="221" t="e">
        <f t="shared" si="25"/>
        <v>#VALUE!</v>
      </c>
      <c r="R443" t="e">
        <f t="shared" si="27"/>
        <v>#VALUE!</v>
      </c>
    </row>
    <row r="444" spans="1:18" x14ac:dyDescent="0.25">
      <c r="A444" s="219">
        <v>426</v>
      </c>
      <c r="B444" s="177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257" t="e">
        <f t="array" ref="M444">$I$11+SUMPRODUCT($A$11:$H$11,C444:L444)</f>
        <v>#VALUE!</v>
      </c>
      <c r="N444" s="92" t="e">
        <f t="shared" si="26"/>
        <v>#VALUE!</v>
      </c>
      <c r="O444" s="220" t="e">
        <f t="array" ref="O444">(M444-IF($B$19:$B$562=$S$22,$T$29,$T$30))/$T$34-$T$35/2</f>
        <v>#VALUE!</v>
      </c>
      <c r="P444" s="221" t="e">
        <f t="shared" si="24"/>
        <v>#VALUE!</v>
      </c>
      <c r="Q444" s="221" t="e">
        <f t="shared" si="25"/>
        <v>#VALUE!</v>
      </c>
      <c r="R444" t="e">
        <f t="shared" si="27"/>
        <v>#VALUE!</v>
      </c>
    </row>
    <row r="445" spans="1:18" x14ac:dyDescent="0.25">
      <c r="A445" s="219">
        <v>427</v>
      </c>
      <c r="B445" s="177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257" t="e">
        <f t="array" ref="M445">$I$11+SUMPRODUCT($A$11:$H$11,C445:L445)</f>
        <v>#VALUE!</v>
      </c>
      <c r="N445" s="92" t="e">
        <f t="shared" si="26"/>
        <v>#VALUE!</v>
      </c>
      <c r="O445" s="220" t="e">
        <f t="array" ref="O445">(M445-IF($B$19:$B$562=$S$22,$T$29,$T$30))/$T$34-$T$35/2</f>
        <v>#VALUE!</v>
      </c>
      <c r="P445" s="221" t="e">
        <f t="shared" si="24"/>
        <v>#VALUE!</v>
      </c>
      <c r="Q445" s="221" t="e">
        <f t="shared" si="25"/>
        <v>#VALUE!</v>
      </c>
      <c r="R445" t="e">
        <f t="shared" si="27"/>
        <v>#VALUE!</v>
      </c>
    </row>
    <row r="446" spans="1:18" x14ac:dyDescent="0.25">
      <c r="A446" s="219">
        <v>428</v>
      </c>
      <c r="B446" s="177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257" t="e">
        <f t="array" ref="M446">$I$11+SUMPRODUCT($A$11:$H$11,C446:L446)</f>
        <v>#VALUE!</v>
      </c>
      <c r="N446" s="92" t="e">
        <f t="shared" si="26"/>
        <v>#VALUE!</v>
      </c>
      <c r="O446" s="220" t="e">
        <f t="array" ref="O446">(M446-IF($B$19:$B$562=$S$22,$T$29,$T$30))/$T$34-$T$35/2</f>
        <v>#VALUE!</v>
      </c>
      <c r="P446" s="221" t="e">
        <f t="shared" si="24"/>
        <v>#VALUE!</v>
      </c>
      <c r="Q446" s="221" t="e">
        <f t="shared" si="25"/>
        <v>#VALUE!</v>
      </c>
      <c r="R446" t="e">
        <f t="shared" si="27"/>
        <v>#VALUE!</v>
      </c>
    </row>
    <row r="447" spans="1:18" x14ac:dyDescent="0.25">
      <c r="A447" s="219">
        <v>429</v>
      </c>
      <c r="B447" s="177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257" t="e">
        <f t="array" ref="M447">$I$11+SUMPRODUCT($A$11:$H$11,C447:L447)</f>
        <v>#VALUE!</v>
      </c>
      <c r="N447" s="92" t="e">
        <f t="shared" si="26"/>
        <v>#VALUE!</v>
      </c>
      <c r="O447" s="220" t="e">
        <f t="array" ref="O447">(M447-IF($B$19:$B$562=$S$22,$T$29,$T$30))/$T$34-$T$35/2</f>
        <v>#VALUE!</v>
      </c>
      <c r="P447" s="221" t="e">
        <f t="shared" si="24"/>
        <v>#VALUE!</v>
      </c>
      <c r="Q447" s="221" t="e">
        <f t="shared" si="25"/>
        <v>#VALUE!</v>
      </c>
      <c r="R447" t="e">
        <f t="shared" si="27"/>
        <v>#VALUE!</v>
      </c>
    </row>
    <row r="448" spans="1:18" x14ac:dyDescent="0.25">
      <c r="A448" s="219">
        <v>430</v>
      </c>
      <c r="B448" s="177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257" t="e">
        <f t="array" ref="M448">$I$11+SUMPRODUCT($A$11:$H$11,C448:L448)</f>
        <v>#VALUE!</v>
      </c>
      <c r="N448" s="92" t="e">
        <f t="shared" si="26"/>
        <v>#VALUE!</v>
      </c>
      <c r="O448" s="220" t="e">
        <f t="array" ref="O448">(M448-IF($B$19:$B$562=$S$22,$T$29,$T$30))/$T$34-$T$35/2</f>
        <v>#VALUE!</v>
      </c>
      <c r="P448" s="221" t="e">
        <f t="shared" si="24"/>
        <v>#VALUE!</v>
      </c>
      <c r="Q448" s="221" t="e">
        <f t="shared" si="25"/>
        <v>#VALUE!</v>
      </c>
      <c r="R448" t="e">
        <f t="shared" si="27"/>
        <v>#VALUE!</v>
      </c>
    </row>
    <row r="449" spans="1:18" x14ac:dyDescent="0.25">
      <c r="A449" s="219">
        <v>431</v>
      </c>
      <c r="B449" s="177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257" t="e">
        <f t="array" ref="M449">$I$11+SUMPRODUCT($A$11:$H$11,C449:L449)</f>
        <v>#VALUE!</v>
      </c>
      <c r="N449" s="92" t="e">
        <f t="shared" si="26"/>
        <v>#VALUE!</v>
      </c>
      <c r="O449" s="220" t="e">
        <f t="array" ref="O449">(M449-IF($B$19:$B$562=$S$22,$T$29,$T$30))/$T$34-$T$35/2</f>
        <v>#VALUE!</v>
      </c>
      <c r="P449" s="221" t="e">
        <f t="shared" si="24"/>
        <v>#VALUE!</v>
      </c>
      <c r="Q449" s="221" t="e">
        <f t="shared" si="25"/>
        <v>#VALUE!</v>
      </c>
      <c r="R449" t="e">
        <f t="shared" si="27"/>
        <v>#VALUE!</v>
      </c>
    </row>
    <row r="450" spans="1:18" x14ac:dyDescent="0.25">
      <c r="A450" s="219">
        <v>432</v>
      </c>
      <c r="B450" s="177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257" t="e">
        <f t="array" ref="M450">$I$11+SUMPRODUCT($A$11:$H$11,C450:L450)</f>
        <v>#VALUE!</v>
      </c>
      <c r="N450" s="92" t="e">
        <f t="shared" si="26"/>
        <v>#VALUE!</v>
      </c>
      <c r="O450" s="220" t="e">
        <f t="array" ref="O450">(M450-IF($B$19:$B$562=$S$22,$T$29,$T$30))/$T$34-$T$35/2</f>
        <v>#VALUE!</v>
      </c>
      <c r="P450" s="221" t="e">
        <f t="shared" si="24"/>
        <v>#VALUE!</v>
      </c>
      <c r="Q450" s="221" t="e">
        <f t="shared" si="25"/>
        <v>#VALUE!</v>
      </c>
      <c r="R450" t="e">
        <f t="shared" si="27"/>
        <v>#VALUE!</v>
      </c>
    </row>
    <row r="451" spans="1:18" x14ac:dyDescent="0.25">
      <c r="A451" s="219">
        <v>433</v>
      </c>
      <c r="B451" s="177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257" t="e">
        <f t="array" ref="M451">$I$11+SUMPRODUCT($A$11:$H$11,C451:L451)</f>
        <v>#VALUE!</v>
      </c>
      <c r="N451" s="92" t="e">
        <f t="shared" si="26"/>
        <v>#VALUE!</v>
      </c>
      <c r="O451" s="220" t="e">
        <f t="array" ref="O451">(M451-IF($B$19:$B$562=$S$22,$T$29,$T$30))/$T$34-$T$35/2</f>
        <v>#VALUE!</v>
      </c>
      <c r="P451" s="221" t="e">
        <f t="shared" si="24"/>
        <v>#VALUE!</v>
      </c>
      <c r="Q451" s="221" t="e">
        <f t="shared" si="25"/>
        <v>#VALUE!</v>
      </c>
      <c r="R451" t="e">
        <f t="shared" si="27"/>
        <v>#VALUE!</v>
      </c>
    </row>
    <row r="452" spans="1:18" x14ac:dyDescent="0.25">
      <c r="A452" s="219">
        <v>434</v>
      </c>
      <c r="B452" s="177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257" t="e">
        <f t="array" ref="M452">$I$11+SUMPRODUCT($A$11:$H$11,C452:L452)</f>
        <v>#VALUE!</v>
      </c>
      <c r="N452" s="92" t="e">
        <f t="shared" si="26"/>
        <v>#VALUE!</v>
      </c>
      <c r="O452" s="220" t="e">
        <f t="array" ref="O452">(M452-IF($B$19:$B$562=$S$22,$T$29,$T$30))/$T$34-$T$35/2</f>
        <v>#VALUE!</v>
      </c>
      <c r="P452" s="221" t="e">
        <f t="shared" si="24"/>
        <v>#VALUE!</v>
      </c>
      <c r="Q452" s="221" t="e">
        <f t="shared" si="25"/>
        <v>#VALUE!</v>
      </c>
      <c r="R452" t="e">
        <f t="shared" si="27"/>
        <v>#VALUE!</v>
      </c>
    </row>
    <row r="453" spans="1:18" x14ac:dyDescent="0.25">
      <c r="A453" s="219">
        <v>435</v>
      </c>
      <c r="B453" s="177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257" t="e">
        <f t="array" ref="M453">$I$11+SUMPRODUCT($A$11:$H$11,C453:L453)</f>
        <v>#VALUE!</v>
      </c>
      <c r="N453" s="92" t="e">
        <f t="shared" si="26"/>
        <v>#VALUE!</v>
      </c>
      <c r="O453" s="220" t="e">
        <f t="array" ref="O453">(M453-IF($B$19:$B$562=$S$22,$T$29,$T$30))/$T$34-$T$35/2</f>
        <v>#VALUE!</v>
      </c>
      <c r="P453" s="221" t="e">
        <f t="shared" si="24"/>
        <v>#VALUE!</v>
      </c>
      <c r="Q453" s="221" t="e">
        <f t="shared" si="25"/>
        <v>#VALUE!</v>
      </c>
      <c r="R453" t="e">
        <f t="shared" si="27"/>
        <v>#VALUE!</v>
      </c>
    </row>
    <row r="454" spans="1:18" x14ac:dyDescent="0.25">
      <c r="A454" s="219">
        <v>436</v>
      </c>
      <c r="B454" s="177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257" t="e">
        <f t="array" ref="M454">$I$11+SUMPRODUCT($A$11:$H$11,C454:L454)</f>
        <v>#VALUE!</v>
      </c>
      <c r="N454" s="92" t="e">
        <f t="shared" si="26"/>
        <v>#VALUE!</v>
      </c>
      <c r="O454" s="220" t="e">
        <f t="array" ref="O454">(M454-IF($B$19:$B$562=$S$22,$T$29,$T$30))/$T$34-$T$35/2</f>
        <v>#VALUE!</v>
      </c>
      <c r="P454" s="221" t="e">
        <f t="shared" si="24"/>
        <v>#VALUE!</v>
      </c>
      <c r="Q454" s="221" t="e">
        <f t="shared" si="25"/>
        <v>#VALUE!</v>
      </c>
      <c r="R454" t="e">
        <f t="shared" si="27"/>
        <v>#VALUE!</v>
      </c>
    </row>
    <row r="455" spans="1:18" x14ac:dyDescent="0.25">
      <c r="A455" s="219">
        <v>437</v>
      </c>
      <c r="B455" s="177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257" t="e">
        <f t="array" ref="M455">$I$11+SUMPRODUCT($A$11:$H$11,C455:L455)</f>
        <v>#VALUE!</v>
      </c>
      <c r="N455" s="92" t="e">
        <f t="shared" si="26"/>
        <v>#VALUE!</v>
      </c>
      <c r="O455" s="220" t="e">
        <f t="array" ref="O455">(M455-IF($B$19:$B$562=$S$22,$T$29,$T$30))/$T$34-$T$35/2</f>
        <v>#VALUE!</v>
      </c>
      <c r="P455" s="221" t="e">
        <f t="shared" si="24"/>
        <v>#VALUE!</v>
      </c>
      <c r="Q455" s="221" t="e">
        <f t="shared" si="25"/>
        <v>#VALUE!</v>
      </c>
      <c r="R455" t="e">
        <f t="shared" si="27"/>
        <v>#VALUE!</v>
      </c>
    </row>
    <row r="456" spans="1:18" x14ac:dyDescent="0.25">
      <c r="A456" s="219">
        <v>438</v>
      </c>
      <c r="B456" s="177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257" t="e">
        <f t="array" ref="M456">$I$11+SUMPRODUCT($A$11:$H$11,C456:L456)</f>
        <v>#VALUE!</v>
      </c>
      <c r="N456" s="92" t="e">
        <f t="shared" si="26"/>
        <v>#VALUE!</v>
      </c>
      <c r="O456" s="220" t="e">
        <f t="array" ref="O456">(M456-IF($B$19:$B$562=$S$22,$T$29,$T$30))/$T$34-$T$35/2</f>
        <v>#VALUE!</v>
      </c>
      <c r="P456" s="221" t="e">
        <f t="shared" si="24"/>
        <v>#VALUE!</v>
      </c>
      <c r="Q456" s="221" t="e">
        <f t="shared" si="25"/>
        <v>#VALUE!</v>
      </c>
      <c r="R456" t="e">
        <f t="shared" si="27"/>
        <v>#VALUE!</v>
      </c>
    </row>
    <row r="457" spans="1:18" x14ac:dyDescent="0.25">
      <c r="A457" s="219">
        <v>439</v>
      </c>
      <c r="B457" s="177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257" t="e">
        <f t="array" ref="M457">$I$11+SUMPRODUCT($A$11:$H$11,C457:L457)</f>
        <v>#VALUE!</v>
      </c>
      <c r="N457" s="92" t="e">
        <f t="shared" si="26"/>
        <v>#VALUE!</v>
      </c>
      <c r="O457" s="220" t="e">
        <f t="array" ref="O457">(M457-IF($B$19:$B$562=$S$22,$T$29,$T$30))/$T$34-$T$35/2</f>
        <v>#VALUE!</v>
      </c>
      <c r="P457" s="221" t="e">
        <f t="shared" si="24"/>
        <v>#VALUE!</v>
      </c>
      <c r="Q457" s="221" t="e">
        <f t="shared" si="25"/>
        <v>#VALUE!</v>
      </c>
      <c r="R457" t="e">
        <f t="shared" si="27"/>
        <v>#VALUE!</v>
      </c>
    </row>
    <row r="458" spans="1:18" x14ac:dyDescent="0.25">
      <c r="A458" s="219">
        <v>440</v>
      </c>
      <c r="B458" s="177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257" t="e">
        <f t="array" ref="M458">$I$11+SUMPRODUCT($A$11:$H$11,C458:L458)</f>
        <v>#VALUE!</v>
      </c>
      <c r="N458" s="92" t="e">
        <f t="shared" si="26"/>
        <v>#VALUE!</v>
      </c>
      <c r="O458" s="220" t="e">
        <f t="array" ref="O458">(M458-IF($B$19:$B$562=$S$22,$T$29,$T$30))/$T$34-$T$35/2</f>
        <v>#VALUE!</v>
      </c>
      <c r="P458" s="221" t="e">
        <f t="shared" si="24"/>
        <v>#VALUE!</v>
      </c>
      <c r="Q458" s="221" t="e">
        <f t="shared" si="25"/>
        <v>#VALUE!</v>
      </c>
      <c r="R458" t="e">
        <f t="shared" si="27"/>
        <v>#VALUE!</v>
      </c>
    </row>
    <row r="459" spans="1:18" x14ac:dyDescent="0.25">
      <c r="A459" s="219">
        <v>441</v>
      </c>
      <c r="B459" s="177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257" t="e">
        <f t="array" ref="M459">$I$11+SUMPRODUCT($A$11:$H$11,C459:L459)</f>
        <v>#VALUE!</v>
      </c>
      <c r="N459" s="92" t="e">
        <f t="shared" si="26"/>
        <v>#VALUE!</v>
      </c>
      <c r="O459" s="220" t="e">
        <f t="array" ref="O459">(M459-IF($B$19:$B$562=$S$22,$T$29,$T$30))/$T$34-$T$35/2</f>
        <v>#VALUE!</v>
      </c>
      <c r="P459" s="221" t="e">
        <f t="shared" si="24"/>
        <v>#VALUE!</v>
      </c>
      <c r="Q459" s="221" t="e">
        <f t="shared" si="25"/>
        <v>#VALUE!</v>
      </c>
      <c r="R459" t="e">
        <f t="shared" si="27"/>
        <v>#VALUE!</v>
      </c>
    </row>
    <row r="460" spans="1:18" x14ac:dyDescent="0.25">
      <c r="A460" s="219">
        <v>442</v>
      </c>
      <c r="B460" s="177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257" t="e">
        <f t="array" ref="M460">$I$11+SUMPRODUCT($A$11:$H$11,C460:L460)</f>
        <v>#VALUE!</v>
      </c>
      <c r="N460" s="92" t="e">
        <f t="shared" si="26"/>
        <v>#VALUE!</v>
      </c>
      <c r="O460" s="220" t="e">
        <f t="array" ref="O460">(M460-IF($B$19:$B$562=$S$22,$T$29,$T$30))/$T$34-$T$35/2</f>
        <v>#VALUE!</v>
      </c>
      <c r="P460" s="221" t="e">
        <f t="shared" si="24"/>
        <v>#VALUE!</v>
      </c>
      <c r="Q460" s="221" t="e">
        <f t="shared" si="25"/>
        <v>#VALUE!</v>
      </c>
      <c r="R460" t="e">
        <f t="shared" si="27"/>
        <v>#VALUE!</v>
      </c>
    </row>
    <row r="461" spans="1:18" x14ac:dyDescent="0.25">
      <c r="A461" s="219">
        <v>443</v>
      </c>
      <c r="B461" s="177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257" t="e">
        <f t="array" ref="M461">$I$11+SUMPRODUCT($A$11:$H$11,C461:L461)</f>
        <v>#VALUE!</v>
      </c>
      <c r="N461" s="92" t="e">
        <f t="shared" si="26"/>
        <v>#VALUE!</v>
      </c>
      <c r="O461" s="220" t="e">
        <f t="array" ref="O461">(M461-IF($B$19:$B$562=$S$22,$T$29,$T$30))/$T$34-$T$35/2</f>
        <v>#VALUE!</v>
      </c>
      <c r="P461" s="221" t="e">
        <f t="shared" si="24"/>
        <v>#VALUE!</v>
      </c>
      <c r="Q461" s="221" t="e">
        <f t="shared" si="25"/>
        <v>#VALUE!</v>
      </c>
      <c r="R461" t="e">
        <f t="shared" si="27"/>
        <v>#VALUE!</v>
      </c>
    </row>
    <row r="462" spans="1:18" x14ac:dyDescent="0.25">
      <c r="A462" s="219">
        <v>444</v>
      </c>
      <c r="B462" s="177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257" t="e">
        <f t="array" ref="M462">$I$11+SUMPRODUCT($A$11:$H$11,C462:L462)</f>
        <v>#VALUE!</v>
      </c>
      <c r="N462" s="92" t="e">
        <f t="shared" si="26"/>
        <v>#VALUE!</v>
      </c>
      <c r="O462" s="220" t="e">
        <f t="array" ref="O462">(M462-IF($B$19:$B$562=$S$22,$T$29,$T$30))/$T$34-$T$35/2</f>
        <v>#VALUE!</v>
      </c>
      <c r="P462" s="221" t="e">
        <f t="shared" si="24"/>
        <v>#VALUE!</v>
      </c>
      <c r="Q462" s="221" t="e">
        <f t="shared" si="25"/>
        <v>#VALUE!</v>
      </c>
      <c r="R462" t="e">
        <f t="shared" si="27"/>
        <v>#VALUE!</v>
      </c>
    </row>
    <row r="463" spans="1:18" x14ac:dyDescent="0.25">
      <c r="A463" s="219">
        <v>445</v>
      </c>
      <c r="B463" s="177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257" t="e">
        <f t="array" ref="M463">$I$11+SUMPRODUCT($A$11:$H$11,C463:L463)</f>
        <v>#VALUE!</v>
      </c>
      <c r="N463" s="92" t="e">
        <f t="shared" si="26"/>
        <v>#VALUE!</v>
      </c>
      <c r="O463" s="220" t="e">
        <f t="array" ref="O463">(M463-IF($B$19:$B$562=$S$22,$T$29,$T$30))/$T$34-$T$35/2</f>
        <v>#VALUE!</v>
      </c>
      <c r="P463" s="221" t="e">
        <f t="shared" si="24"/>
        <v>#VALUE!</v>
      </c>
      <c r="Q463" s="221" t="e">
        <f t="shared" si="25"/>
        <v>#VALUE!</v>
      </c>
      <c r="R463" t="e">
        <f t="shared" si="27"/>
        <v>#VALUE!</v>
      </c>
    </row>
    <row r="464" spans="1:18" x14ac:dyDescent="0.25">
      <c r="A464" s="219">
        <v>446</v>
      </c>
      <c r="B464" s="177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257" t="e">
        <f t="array" ref="M464">$I$11+SUMPRODUCT($A$11:$H$11,C464:L464)</f>
        <v>#VALUE!</v>
      </c>
      <c r="N464" s="92" t="e">
        <f t="shared" si="26"/>
        <v>#VALUE!</v>
      </c>
      <c r="O464" s="220" t="e">
        <f t="array" ref="O464">(M464-IF($B$19:$B$562=$S$22,$T$29,$T$30))/$T$34-$T$35/2</f>
        <v>#VALUE!</v>
      </c>
      <c r="P464" s="221" t="e">
        <f t="shared" si="24"/>
        <v>#VALUE!</v>
      </c>
      <c r="Q464" s="221" t="e">
        <f t="shared" si="25"/>
        <v>#VALUE!</v>
      </c>
      <c r="R464" t="e">
        <f t="shared" si="27"/>
        <v>#VALUE!</v>
      </c>
    </row>
    <row r="465" spans="1:18" x14ac:dyDescent="0.25">
      <c r="A465" s="219">
        <v>447</v>
      </c>
      <c r="B465" s="177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257" t="e">
        <f t="array" ref="M465">$I$11+SUMPRODUCT($A$11:$H$11,C465:L465)</f>
        <v>#VALUE!</v>
      </c>
      <c r="N465" s="92" t="e">
        <f t="shared" si="26"/>
        <v>#VALUE!</v>
      </c>
      <c r="O465" s="220" t="e">
        <f t="array" ref="O465">(M465-IF($B$19:$B$562=$S$22,$T$29,$T$30))/$T$34-$T$35/2</f>
        <v>#VALUE!</v>
      </c>
      <c r="P465" s="221" t="e">
        <f t="shared" si="24"/>
        <v>#VALUE!</v>
      </c>
      <c r="Q465" s="221" t="e">
        <f t="shared" si="25"/>
        <v>#VALUE!</v>
      </c>
      <c r="R465" t="e">
        <f t="shared" si="27"/>
        <v>#VALUE!</v>
      </c>
    </row>
    <row r="466" spans="1:18" x14ac:dyDescent="0.25">
      <c r="A466" s="219">
        <v>448</v>
      </c>
      <c r="B466" s="177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257" t="e">
        <f t="array" ref="M466">$I$11+SUMPRODUCT($A$11:$H$11,C466:L466)</f>
        <v>#VALUE!</v>
      </c>
      <c r="N466" s="92" t="e">
        <f t="shared" si="26"/>
        <v>#VALUE!</v>
      </c>
      <c r="O466" s="220" t="e">
        <f t="array" ref="O466">(M466-IF($B$19:$B$562=$S$22,$T$29,$T$30))/$T$34-$T$35/2</f>
        <v>#VALUE!</v>
      </c>
      <c r="P466" s="221" t="e">
        <f t="shared" si="24"/>
        <v>#VALUE!</v>
      </c>
      <c r="Q466" s="221" t="e">
        <f t="shared" si="25"/>
        <v>#VALUE!</v>
      </c>
      <c r="R466" t="e">
        <f t="shared" si="27"/>
        <v>#VALUE!</v>
      </c>
    </row>
    <row r="467" spans="1:18" x14ac:dyDescent="0.25">
      <c r="A467" s="219">
        <v>449</v>
      </c>
      <c r="B467" s="177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257" t="e">
        <f t="array" ref="M467">$I$11+SUMPRODUCT($A$11:$H$11,C467:L467)</f>
        <v>#VALUE!</v>
      </c>
      <c r="N467" s="92" t="e">
        <f t="shared" si="26"/>
        <v>#VALUE!</v>
      </c>
      <c r="O467" s="220" t="e">
        <f t="array" ref="O467">(M467-IF($B$19:$B$562=$S$22,$T$29,$T$30))/$T$34-$T$35/2</f>
        <v>#VALUE!</v>
      </c>
      <c r="P467" s="221" t="e">
        <f t="shared" ref="P467:P530" si="28">IF($O467&gt;$T$37,0,1)</f>
        <v>#VALUE!</v>
      </c>
      <c r="Q467" s="221" t="e">
        <f t="shared" ref="Q467:Q530" si="29">IF($O467&gt;$T$37,1,0)</f>
        <v>#VALUE!</v>
      </c>
      <c r="R467" t="e">
        <f t="shared" si="27"/>
        <v>#VALUE!</v>
      </c>
    </row>
    <row r="468" spans="1:18" x14ac:dyDescent="0.25">
      <c r="A468" s="219">
        <v>450</v>
      </c>
      <c r="B468" s="177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257" t="e">
        <f t="array" ref="M468">$I$11+SUMPRODUCT($A$11:$H$11,C468:L468)</f>
        <v>#VALUE!</v>
      </c>
      <c r="N468" s="92" t="e">
        <f t="shared" ref="N468:N531" si="30">$I$12+SUMPRODUCT(C468:L468,$A$12:$H$12)</f>
        <v>#VALUE!</v>
      </c>
      <c r="O468" s="220" t="e">
        <f t="array" ref="O468">(M468-IF($B$19:$B$562=$S$22,$T$29,$T$30))/$T$34-$T$35/2</f>
        <v>#VALUE!</v>
      </c>
      <c r="P468" s="221" t="e">
        <f t="shared" si="28"/>
        <v>#VALUE!</v>
      </c>
      <c r="Q468" s="221" t="e">
        <f t="shared" si="29"/>
        <v>#VALUE!</v>
      </c>
      <c r="R468" t="e">
        <f t="shared" ref="R468:R531" si="31">O468+$T$35/2</f>
        <v>#VALUE!</v>
      </c>
    </row>
    <row r="469" spans="1:18" x14ac:dyDescent="0.25">
      <c r="A469" s="219">
        <v>451</v>
      </c>
      <c r="B469" s="177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257" t="e">
        <f t="array" ref="M469">$I$11+SUMPRODUCT($A$11:$H$11,C469:L469)</f>
        <v>#VALUE!</v>
      </c>
      <c r="N469" s="92" t="e">
        <f t="shared" si="30"/>
        <v>#VALUE!</v>
      </c>
      <c r="O469" s="220" t="e">
        <f t="array" ref="O469">(M469-IF($B$19:$B$562=$S$22,$T$29,$T$30))/$T$34-$T$35/2</f>
        <v>#VALUE!</v>
      </c>
      <c r="P469" s="221" t="e">
        <f t="shared" si="28"/>
        <v>#VALUE!</v>
      </c>
      <c r="Q469" s="221" t="e">
        <f t="shared" si="29"/>
        <v>#VALUE!</v>
      </c>
      <c r="R469" t="e">
        <f t="shared" si="31"/>
        <v>#VALUE!</v>
      </c>
    </row>
    <row r="470" spans="1:18" x14ac:dyDescent="0.25">
      <c r="A470" s="219">
        <v>452</v>
      </c>
      <c r="B470" s="177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257" t="e">
        <f t="array" ref="M470">$I$11+SUMPRODUCT($A$11:$H$11,C470:L470)</f>
        <v>#VALUE!</v>
      </c>
      <c r="N470" s="92" t="e">
        <f t="shared" si="30"/>
        <v>#VALUE!</v>
      </c>
      <c r="O470" s="220" t="e">
        <f t="array" ref="O470">(M470-IF($B$19:$B$562=$S$22,$T$29,$T$30))/$T$34-$T$35/2</f>
        <v>#VALUE!</v>
      </c>
      <c r="P470" s="221" t="e">
        <f t="shared" si="28"/>
        <v>#VALUE!</v>
      </c>
      <c r="Q470" s="221" t="e">
        <f t="shared" si="29"/>
        <v>#VALUE!</v>
      </c>
      <c r="R470" t="e">
        <f t="shared" si="31"/>
        <v>#VALUE!</v>
      </c>
    </row>
    <row r="471" spans="1:18" x14ac:dyDescent="0.25">
      <c r="A471" s="219">
        <v>453</v>
      </c>
      <c r="B471" s="177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257" t="e">
        <f t="array" ref="M471">$I$11+SUMPRODUCT($A$11:$H$11,C471:L471)</f>
        <v>#VALUE!</v>
      </c>
      <c r="N471" s="92" t="e">
        <f t="shared" si="30"/>
        <v>#VALUE!</v>
      </c>
      <c r="O471" s="220" t="e">
        <f t="array" ref="O471">(M471-IF($B$19:$B$562=$S$22,$T$29,$T$30))/$T$34-$T$35/2</f>
        <v>#VALUE!</v>
      </c>
      <c r="P471" s="221" t="e">
        <f t="shared" si="28"/>
        <v>#VALUE!</v>
      </c>
      <c r="Q471" s="221" t="e">
        <f t="shared" si="29"/>
        <v>#VALUE!</v>
      </c>
      <c r="R471" t="e">
        <f t="shared" si="31"/>
        <v>#VALUE!</v>
      </c>
    </row>
    <row r="472" spans="1:18" x14ac:dyDescent="0.25">
      <c r="A472" s="219">
        <v>454</v>
      </c>
      <c r="B472" s="177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257" t="e">
        <f t="array" ref="M472">$I$11+SUMPRODUCT($A$11:$H$11,C472:L472)</f>
        <v>#VALUE!</v>
      </c>
      <c r="N472" s="92" t="e">
        <f t="shared" si="30"/>
        <v>#VALUE!</v>
      </c>
      <c r="O472" s="220" t="e">
        <f t="array" ref="O472">(M472-IF($B$19:$B$562=$S$22,$T$29,$T$30))/$T$34-$T$35/2</f>
        <v>#VALUE!</v>
      </c>
      <c r="P472" s="221" t="e">
        <f t="shared" si="28"/>
        <v>#VALUE!</v>
      </c>
      <c r="Q472" s="221" t="e">
        <f t="shared" si="29"/>
        <v>#VALUE!</v>
      </c>
      <c r="R472" t="e">
        <f t="shared" si="31"/>
        <v>#VALUE!</v>
      </c>
    </row>
    <row r="473" spans="1:18" x14ac:dyDescent="0.25">
      <c r="A473" s="219">
        <v>455</v>
      </c>
      <c r="B473" s="177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257" t="e">
        <f t="array" ref="M473">$I$11+SUMPRODUCT($A$11:$H$11,C473:L473)</f>
        <v>#VALUE!</v>
      </c>
      <c r="N473" s="92" t="e">
        <f t="shared" si="30"/>
        <v>#VALUE!</v>
      </c>
      <c r="O473" s="220" t="e">
        <f t="array" ref="O473">(M473-IF($B$19:$B$562=$S$22,$T$29,$T$30))/$T$34-$T$35/2</f>
        <v>#VALUE!</v>
      </c>
      <c r="P473" s="221" t="e">
        <f t="shared" si="28"/>
        <v>#VALUE!</v>
      </c>
      <c r="Q473" s="221" t="e">
        <f t="shared" si="29"/>
        <v>#VALUE!</v>
      </c>
      <c r="R473" t="e">
        <f t="shared" si="31"/>
        <v>#VALUE!</v>
      </c>
    </row>
    <row r="474" spans="1:18" x14ac:dyDescent="0.25">
      <c r="A474" s="219">
        <v>456</v>
      </c>
      <c r="B474" s="177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257" t="e">
        <f t="array" ref="M474">$I$11+SUMPRODUCT($A$11:$H$11,C474:L474)</f>
        <v>#VALUE!</v>
      </c>
      <c r="N474" s="92" t="e">
        <f t="shared" si="30"/>
        <v>#VALUE!</v>
      </c>
      <c r="O474" s="220" t="e">
        <f t="array" ref="O474">(M474-IF($B$19:$B$562=$S$22,$T$29,$T$30))/$T$34-$T$35/2</f>
        <v>#VALUE!</v>
      </c>
      <c r="P474" s="221" t="e">
        <f t="shared" si="28"/>
        <v>#VALUE!</v>
      </c>
      <c r="Q474" s="221" t="e">
        <f t="shared" si="29"/>
        <v>#VALUE!</v>
      </c>
      <c r="R474" t="e">
        <f t="shared" si="31"/>
        <v>#VALUE!</v>
      </c>
    </row>
    <row r="475" spans="1:18" x14ac:dyDescent="0.25">
      <c r="A475" s="219">
        <v>457</v>
      </c>
      <c r="B475" s="177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257" t="e">
        <f t="array" ref="M475">$I$11+SUMPRODUCT($A$11:$H$11,C475:L475)</f>
        <v>#VALUE!</v>
      </c>
      <c r="N475" s="92" t="e">
        <f t="shared" si="30"/>
        <v>#VALUE!</v>
      </c>
      <c r="O475" s="220" t="e">
        <f t="array" ref="O475">(M475-IF($B$19:$B$562=$S$22,$T$29,$T$30))/$T$34-$T$35/2</f>
        <v>#VALUE!</v>
      </c>
      <c r="P475" s="221" t="e">
        <f t="shared" si="28"/>
        <v>#VALUE!</v>
      </c>
      <c r="Q475" s="221" t="e">
        <f t="shared" si="29"/>
        <v>#VALUE!</v>
      </c>
      <c r="R475" t="e">
        <f t="shared" si="31"/>
        <v>#VALUE!</v>
      </c>
    </row>
    <row r="476" spans="1:18" x14ac:dyDescent="0.25">
      <c r="A476" s="219">
        <v>458</v>
      </c>
      <c r="B476" s="177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257" t="e">
        <f t="array" ref="M476">$I$11+SUMPRODUCT($A$11:$H$11,C476:L476)</f>
        <v>#VALUE!</v>
      </c>
      <c r="N476" s="92" t="e">
        <f t="shared" si="30"/>
        <v>#VALUE!</v>
      </c>
      <c r="O476" s="220" t="e">
        <f t="array" ref="O476">(M476-IF($B$19:$B$562=$S$22,$T$29,$T$30))/$T$34-$T$35/2</f>
        <v>#VALUE!</v>
      </c>
      <c r="P476" s="221" t="e">
        <f t="shared" si="28"/>
        <v>#VALUE!</v>
      </c>
      <c r="Q476" s="221" t="e">
        <f t="shared" si="29"/>
        <v>#VALUE!</v>
      </c>
      <c r="R476" t="e">
        <f t="shared" si="31"/>
        <v>#VALUE!</v>
      </c>
    </row>
    <row r="477" spans="1:18" x14ac:dyDescent="0.25">
      <c r="A477" s="219">
        <v>459</v>
      </c>
      <c r="B477" s="177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257" t="e">
        <f t="array" ref="M477">$I$11+SUMPRODUCT($A$11:$H$11,C477:L477)</f>
        <v>#VALUE!</v>
      </c>
      <c r="N477" s="92" t="e">
        <f t="shared" si="30"/>
        <v>#VALUE!</v>
      </c>
      <c r="O477" s="220" t="e">
        <f t="array" ref="O477">(M477-IF($B$19:$B$562=$S$22,$T$29,$T$30))/$T$34-$T$35/2</f>
        <v>#VALUE!</v>
      </c>
      <c r="P477" s="221" t="e">
        <f t="shared" si="28"/>
        <v>#VALUE!</v>
      </c>
      <c r="Q477" s="221" t="e">
        <f t="shared" si="29"/>
        <v>#VALUE!</v>
      </c>
      <c r="R477" t="e">
        <f t="shared" si="31"/>
        <v>#VALUE!</v>
      </c>
    </row>
    <row r="478" spans="1:18" x14ac:dyDescent="0.25">
      <c r="A478" s="219">
        <v>460</v>
      </c>
      <c r="B478" s="177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257" t="e">
        <f t="array" ref="M478">$I$11+SUMPRODUCT($A$11:$H$11,C478:L478)</f>
        <v>#VALUE!</v>
      </c>
      <c r="N478" s="92" t="e">
        <f t="shared" si="30"/>
        <v>#VALUE!</v>
      </c>
      <c r="O478" s="220" t="e">
        <f t="array" ref="O478">(M478-IF($B$19:$B$562=$S$22,$T$29,$T$30))/$T$34-$T$35/2</f>
        <v>#VALUE!</v>
      </c>
      <c r="P478" s="221" t="e">
        <f t="shared" si="28"/>
        <v>#VALUE!</v>
      </c>
      <c r="Q478" s="221" t="e">
        <f t="shared" si="29"/>
        <v>#VALUE!</v>
      </c>
      <c r="R478" t="e">
        <f t="shared" si="31"/>
        <v>#VALUE!</v>
      </c>
    </row>
    <row r="479" spans="1:18" x14ac:dyDescent="0.25">
      <c r="A479" s="219">
        <v>461</v>
      </c>
      <c r="B479" s="177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257" t="e">
        <f t="array" ref="M479">$I$11+SUMPRODUCT($A$11:$H$11,C479:L479)</f>
        <v>#VALUE!</v>
      </c>
      <c r="N479" s="92" t="e">
        <f t="shared" si="30"/>
        <v>#VALUE!</v>
      </c>
      <c r="O479" s="220" t="e">
        <f t="array" ref="O479">(M479-IF($B$19:$B$562=$S$22,$T$29,$T$30))/$T$34-$T$35/2</f>
        <v>#VALUE!</v>
      </c>
      <c r="P479" s="221" t="e">
        <f t="shared" si="28"/>
        <v>#VALUE!</v>
      </c>
      <c r="Q479" s="221" t="e">
        <f t="shared" si="29"/>
        <v>#VALUE!</v>
      </c>
      <c r="R479" t="e">
        <f t="shared" si="31"/>
        <v>#VALUE!</v>
      </c>
    </row>
    <row r="480" spans="1:18" x14ac:dyDescent="0.25">
      <c r="A480" s="219">
        <v>462</v>
      </c>
      <c r="B480" s="177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257" t="e">
        <f t="array" ref="M480">$I$11+SUMPRODUCT($A$11:$H$11,C480:L480)</f>
        <v>#VALUE!</v>
      </c>
      <c r="N480" s="92" t="e">
        <f t="shared" si="30"/>
        <v>#VALUE!</v>
      </c>
      <c r="O480" s="220" t="e">
        <f t="array" ref="O480">(M480-IF($B$19:$B$562=$S$22,$T$29,$T$30))/$T$34-$T$35/2</f>
        <v>#VALUE!</v>
      </c>
      <c r="P480" s="221" t="e">
        <f t="shared" si="28"/>
        <v>#VALUE!</v>
      </c>
      <c r="Q480" s="221" t="e">
        <f t="shared" si="29"/>
        <v>#VALUE!</v>
      </c>
      <c r="R480" t="e">
        <f t="shared" si="31"/>
        <v>#VALUE!</v>
      </c>
    </row>
    <row r="481" spans="1:18" x14ac:dyDescent="0.25">
      <c r="A481" s="219">
        <v>463</v>
      </c>
      <c r="B481" s="177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257" t="e">
        <f t="array" ref="M481">$I$11+SUMPRODUCT($A$11:$H$11,C481:L481)</f>
        <v>#VALUE!</v>
      </c>
      <c r="N481" s="92" t="e">
        <f t="shared" si="30"/>
        <v>#VALUE!</v>
      </c>
      <c r="O481" s="220" t="e">
        <f t="array" ref="O481">(M481-IF($B$19:$B$562=$S$22,$T$29,$T$30))/$T$34-$T$35/2</f>
        <v>#VALUE!</v>
      </c>
      <c r="P481" s="221" t="e">
        <f t="shared" si="28"/>
        <v>#VALUE!</v>
      </c>
      <c r="Q481" s="221" t="e">
        <f t="shared" si="29"/>
        <v>#VALUE!</v>
      </c>
      <c r="R481" t="e">
        <f t="shared" si="31"/>
        <v>#VALUE!</v>
      </c>
    </row>
    <row r="482" spans="1:18" x14ac:dyDescent="0.25">
      <c r="A482" s="219">
        <v>464</v>
      </c>
      <c r="B482" s="177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257" t="e">
        <f t="array" ref="M482">$I$11+SUMPRODUCT($A$11:$H$11,C482:L482)</f>
        <v>#VALUE!</v>
      </c>
      <c r="N482" s="92" t="e">
        <f t="shared" si="30"/>
        <v>#VALUE!</v>
      </c>
      <c r="O482" s="220" t="e">
        <f t="array" ref="O482">(M482-IF($B$19:$B$562=$S$22,$T$29,$T$30))/$T$34-$T$35/2</f>
        <v>#VALUE!</v>
      </c>
      <c r="P482" s="221" t="e">
        <f t="shared" si="28"/>
        <v>#VALUE!</v>
      </c>
      <c r="Q482" s="221" t="e">
        <f t="shared" si="29"/>
        <v>#VALUE!</v>
      </c>
      <c r="R482" t="e">
        <f t="shared" si="31"/>
        <v>#VALUE!</v>
      </c>
    </row>
    <row r="483" spans="1:18" x14ac:dyDescent="0.25">
      <c r="A483" s="219">
        <v>465</v>
      </c>
      <c r="B483" s="177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257" t="e">
        <f t="array" ref="M483">$I$11+SUMPRODUCT($A$11:$H$11,C483:L483)</f>
        <v>#VALUE!</v>
      </c>
      <c r="N483" s="92" t="e">
        <f t="shared" si="30"/>
        <v>#VALUE!</v>
      </c>
      <c r="O483" s="220" t="e">
        <f t="array" ref="O483">(M483-IF($B$19:$B$562=$S$22,$T$29,$T$30))/$T$34-$T$35/2</f>
        <v>#VALUE!</v>
      </c>
      <c r="P483" s="221" t="e">
        <f t="shared" si="28"/>
        <v>#VALUE!</v>
      </c>
      <c r="Q483" s="221" t="e">
        <f t="shared" si="29"/>
        <v>#VALUE!</v>
      </c>
      <c r="R483" t="e">
        <f t="shared" si="31"/>
        <v>#VALUE!</v>
      </c>
    </row>
    <row r="484" spans="1:18" x14ac:dyDescent="0.25">
      <c r="A484" s="219">
        <v>466</v>
      </c>
      <c r="B484" s="177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257" t="e">
        <f t="array" ref="M484">$I$11+SUMPRODUCT($A$11:$H$11,C484:L484)</f>
        <v>#VALUE!</v>
      </c>
      <c r="N484" s="92" t="e">
        <f t="shared" si="30"/>
        <v>#VALUE!</v>
      </c>
      <c r="O484" s="220" t="e">
        <f t="array" ref="O484">(M484-IF($B$19:$B$562=$S$22,$T$29,$T$30))/$T$34-$T$35/2</f>
        <v>#VALUE!</v>
      </c>
      <c r="P484" s="221" t="e">
        <f t="shared" si="28"/>
        <v>#VALUE!</v>
      </c>
      <c r="Q484" s="221" t="e">
        <f t="shared" si="29"/>
        <v>#VALUE!</v>
      </c>
      <c r="R484" t="e">
        <f t="shared" si="31"/>
        <v>#VALUE!</v>
      </c>
    </row>
    <row r="485" spans="1:18" x14ac:dyDescent="0.25">
      <c r="A485" s="219">
        <v>467</v>
      </c>
      <c r="B485" s="177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257" t="e">
        <f t="array" ref="M485">$I$11+SUMPRODUCT($A$11:$H$11,C485:L485)</f>
        <v>#VALUE!</v>
      </c>
      <c r="N485" s="92" t="e">
        <f t="shared" si="30"/>
        <v>#VALUE!</v>
      </c>
      <c r="O485" s="220" t="e">
        <f t="array" ref="O485">(M485-IF($B$19:$B$562=$S$22,$T$29,$T$30))/$T$34-$T$35/2</f>
        <v>#VALUE!</v>
      </c>
      <c r="P485" s="221" t="e">
        <f t="shared" si="28"/>
        <v>#VALUE!</v>
      </c>
      <c r="Q485" s="221" t="e">
        <f t="shared" si="29"/>
        <v>#VALUE!</v>
      </c>
      <c r="R485" t="e">
        <f t="shared" si="31"/>
        <v>#VALUE!</v>
      </c>
    </row>
    <row r="486" spans="1:18" x14ac:dyDescent="0.25">
      <c r="A486" s="219">
        <v>468</v>
      </c>
      <c r="B486" s="177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257" t="e">
        <f t="array" ref="M486">$I$11+SUMPRODUCT($A$11:$H$11,C486:L486)</f>
        <v>#VALUE!</v>
      </c>
      <c r="N486" s="92" t="e">
        <f t="shared" si="30"/>
        <v>#VALUE!</v>
      </c>
      <c r="O486" s="220" t="e">
        <f t="array" ref="O486">(M486-IF($B$19:$B$562=$S$22,$T$29,$T$30))/$T$34-$T$35/2</f>
        <v>#VALUE!</v>
      </c>
      <c r="P486" s="221" t="e">
        <f t="shared" si="28"/>
        <v>#VALUE!</v>
      </c>
      <c r="Q486" s="221" t="e">
        <f t="shared" si="29"/>
        <v>#VALUE!</v>
      </c>
      <c r="R486" t="e">
        <f t="shared" si="31"/>
        <v>#VALUE!</v>
      </c>
    </row>
    <row r="487" spans="1:18" x14ac:dyDescent="0.25">
      <c r="A487" s="219">
        <v>469</v>
      </c>
      <c r="B487" s="177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257" t="e">
        <f t="array" ref="M487">$I$11+SUMPRODUCT($A$11:$H$11,C487:L487)</f>
        <v>#VALUE!</v>
      </c>
      <c r="N487" s="92" t="e">
        <f t="shared" si="30"/>
        <v>#VALUE!</v>
      </c>
      <c r="O487" s="220" t="e">
        <f t="array" ref="O487">(M487-IF($B$19:$B$562=$S$22,$T$29,$T$30))/$T$34-$T$35/2</f>
        <v>#VALUE!</v>
      </c>
      <c r="P487" s="221" t="e">
        <f t="shared" si="28"/>
        <v>#VALUE!</v>
      </c>
      <c r="Q487" s="221" t="e">
        <f t="shared" si="29"/>
        <v>#VALUE!</v>
      </c>
      <c r="R487" t="e">
        <f t="shared" si="31"/>
        <v>#VALUE!</v>
      </c>
    </row>
    <row r="488" spans="1:18" x14ac:dyDescent="0.25">
      <c r="A488" s="219">
        <v>470</v>
      </c>
      <c r="B488" s="177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257" t="e">
        <f t="array" ref="M488">$I$11+SUMPRODUCT($A$11:$H$11,C488:L488)</f>
        <v>#VALUE!</v>
      </c>
      <c r="N488" s="92" t="e">
        <f t="shared" si="30"/>
        <v>#VALUE!</v>
      </c>
      <c r="O488" s="220" t="e">
        <f t="array" ref="O488">(M488-IF($B$19:$B$562=$S$22,$T$29,$T$30))/$T$34-$T$35/2</f>
        <v>#VALUE!</v>
      </c>
      <c r="P488" s="221" t="e">
        <f t="shared" si="28"/>
        <v>#VALUE!</v>
      </c>
      <c r="Q488" s="221" t="e">
        <f t="shared" si="29"/>
        <v>#VALUE!</v>
      </c>
      <c r="R488" t="e">
        <f t="shared" si="31"/>
        <v>#VALUE!</v>
      </c>
    </row>
    <row r="489" spans="1:18" x14ac:dyDescent="0.25">
      <c r="A489" s="219">
        <v>471</v>
      </c>
      <c r="B489" s="177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257" t="e">
        <f t="array" ref="M489">$I$11+SUMPRODUCT($A$11:$H$11,C489:L489)</f>
        <v>#VALUE!</v>
      </c>
      <c r="N489" s="92" t="e">
        <f t="shared" si="30"/>
        <v>#VALUE!</v>
      </c>
      <c r="O489" s="220" t="e">
        <f t="array" ref="O489">(M489-IF($B$19:$B$562=$S$22,$T$29,$T$30))/$T$34-$T$35/2</f>
        <v>#VALUE!</v>
      </c>
      <c r="P489" s="221" t="e">
        <f t="shared" si="28"/>
        <v>#VALUE!</v>
      </c>
      <c r="Q489" s="221" t="e">
        <f t="shared" si="29"/>
        <v>#VALUE!</v>
      </c>
      <c r="R489" t="e">
        <f t="shared" si="31"/>
        <v>#VALUE!</v>
      </c>
    </row>
    <row r="490" spans="1:18" x14ac:dyDescent="0.25">
      <c r="A490" s="219">
        <v>472</v>
      </c>
      <c r="B490" s="177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257" t="e">
        <f t="array" ref="M490">$I$11+SUMPRODUCT($A$11:$H$11,C490:L490)</f>
        <v>#VALUE!</v>
      </c>
      <c r="N490" s="92" t="e">
        <f t="shared" si="30"/>
        <v>#VALUE!</v>
      </c>
      <c r="O490" s="220" t="e">
        <f t="array" ref="O490">(M490-IF($B$19:$B$562=$S$22,$T$29,$T$30))/$T$34-$T$35/2</f>
        <v>#VALUE!</v>
      </c>
      <c r="P490" s="221" t="e">
        <f t="shared" si="28"/>
        <v>#VALUE!</v>
      </c>
      <c r="Q490" s="221" t="e">
        <f t="shared" si="29"/>
        <v>#VALUE!</v>
      </c>
      <c r="R490" t="e">
        <f t="shared" si="31"/>
        <v>#VALUE!</v>
      </c>
    </row>
    <row r="491" spans="1:18" x14ac:dyDescent="0.25">
      <c r="A491" s="219">
        <v>473</v>
      </c>
      <c r="B491" s="177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257" t="e">
        <f t="array" ref="M491">$I$11+SUMPRODUCT($A$11:$H$11,C491:L491)</f>
        <v>#VALUE!</v>
      </c>
      <c r="N491" s="92" t="e">
        <f t="shared" si="30"/>
        <v>#VALUE!</v>
      </c>
      <c r="O491" s="220" t="e">
        <f t="array" ref="O491">(M491-IF($B$19:$B$562=$S$22,$T$29,$T$30))/$T$34-$T$35/2</f>
        <v>#VALUE!</v>
      </c>
      <c r="P491" s="221" t="e">
        <f t="shared" si="28"/>
        <v>#VALUE!</v>
      </c>
      <c r="Q491" s="221" t="e">
        <f t="shared" si="29"/>
        <v>#VALUE!</v>
      </c>
      <c r="R491" t="e">
        <f t="shared" si="31"/>
        <v>#VALUE!</v>
      </c>
    </row>
    <row r="492" spans="1:18" x14ac:dyDescent="0.25">
      <c r="A492" s="219">
        <v>474</v>
      </c>
      <c r="B492" s="177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257" t="e">
        <f t="array" ref="M492">$I$11+SUMPRODUCT($A$11:$H$11,C492:L492)</f>
        <v>#VALUE!</v>
      </c>
      <c r="N492" s="92" t="e">
        <f t="shared" si="30"/>
        <v>#VALUE!</v>
      </c>
      <c r="O492" s="220" t="e">
        <f t="array" ref="O492">(M492-IF($B$19:$B$562=$S$22,$T$29,$T$30))/$T$34-$T$35/2</f>
        <v>#VALUE!</v>
      </c>
      <c r="P492" s="221" t="e">
        <f t="shared" si="28"/>
        <v>#VALUE!</v>
      </c>
      <c r="Q492" s="221" t="e">
        <f t="shared" si="29"/>
        <v>#VALUE!</v>
      </c>
      <c r="R492" t="e">
        <f t="shared" si="31"/>
        <v>#VALUE!</v>
      </c>
    </row>
    <row r="493" spans="1:18" x14ac:dyDescent="0.25">
      <c r="A493" s="219">
        <v>475</v>
      </c>
      <c r="B493" s="177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257" t="e">
        <f t="array" ref="M493">$I$11+SUMPRODUCT($A$11:$H$11,C493:L493)</f>
        <v>#VALUE!</v>
      </c>
      <c r="N493" s="92" t="e">
        <f t="shared" si="30"/>
        <v>#VALUE!</v>
      </c>
      <c r="O493" s="220" t="e">
        <f t="array" ref="O493">(M493-IF($B$19:$B$562=$S$22,$T$29,$T$30))/$T$34-$T$35/2</f>
        <v>#VALUE!</v>
      </c>
      <c r="P493" s="221" t="e">
        <f t="shared" si="28"/>
        <v>#VALUE!</v>
      </c>
      <c r="Q493" s="221" t="e">
        <f t="shared" si="29"/>
        <v>#VALUE!</v>
      </c>
      <c r="R493" t="e">
        <f t="shared" si="31"/>
        <v>#VALUE!</v>
      </c>
    </row>
    <row r="494" spans="1:18" x14ac:dyDescent="0.25">
      <c r="A494" s="219">
        <v>476</v>
      </c>
      <c r="B494" s="177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257" t="e">
        <f t="array" ref="M494">$I$11+SUMPRODUCT($A$11:$H$11,C494:L494)</f>
        <v>#VALUE!</v>
      </c>
      <c r="N494" s="92" t="e">
        <f t="shared" si="30"/>
        <v>#VALUE!</v>
      </c>
      <c r="O494" s="220" t="e">
        <f t="array" ref="O494">(M494-IF($B$19:$B$562=$S$22,$T$29,$T$30))/$T$34-$T$35/2</f>
        <v>#VALUE!</v>
      </c>
      <c r="P494" s="221" t="e">
        <f t="shared" si="28"/>
        <v>#VALUE!</v>
      </c>
      <c r="Q494" s="221" t="e">
        <f t="shared" si="29"/>
        <v>#VALUE!</v>
      </c>
      <c r="R494" t="e">
        <f t="shared" si="31"/>
        <v>#VALUE!</v>
      </c>
    </row>
    <row r="495" spans="1:18" x14ac:dyDescent="0.25">
      <c r="A495" s="219">
        <v>477</v>
      </c>
      <c r="B495" s="177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257" t="e">
        <f t="array" ref="M495">$I$11+SUMPRODUCT($A$11:$H$11,C495:L495)</f>
        <v>#VALUE!</v>
      </c>
      <c r="N495" s="92" t="e">
        <f t="shared" si="30"/>
        <v>#VALUE!</v>
      </c>
      <c r="O495" s="220" t="e">
        <f t="array" ref="O495">(M495-IF($B$19:$B$562=$S$22,$T$29,$T$30))/$T$34-$T$35/2</f>
        <v>#VALUE!</v>
      </c>
      <c r="P495" s="221" t="e">
        <f t="shared" si="28"/>
        <v>#VALUE!</v>
      </c>
      <c r="Q495" s="221" t="e">
        <f t="shared" si="29"/>
        <v>#VALUE!</v>
      </c>
      <c r="R495" t="e">
        <f t="shared" si="31"/>
        <v>#VALUE!</v>
      </c>
    </row>
    <row r="496" spans="1:18" x14ac:dyDescent="0.25">
      <c r="A496" s="219">
        <v>478</v>
      </c>
      <c r="B496" s="177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257" t="e">
        <f t="array" ref="M496">$I$11+SUMPRODUCT($A$11:$H$11,C496:L496)</f>
        <v>#VALUE!</v>
      </c>
      <c r="N496" s="92" t="e">
        <f t="shared" si="30"/>
        <v>#VALUE!</v>
      </c>
      <c r="O496" s="220" t="e">
        <f t="array" ref="O496">(M496-IF($B$19:$B$562=$S$22,$T$29,$T$30))/$T$34-$T$35/2</f>
        <v>#VALUE!</v>
      </c>
      <c r="P496" s="221" t="e">
        <f t="shared" si="28"/>
        <v>#VALUE!</v>
      </c>
      <c r="Q496" s="221" t="e">
        <f t="shared" si="29"/>
        <v>#VALUE!</v>
      </c>
      <c r="R496" t="e">
        <f t="shared" si="31"/>
        <v>#VALUE!</v>
      </c>
    </row>
    <row r="497" spans="1:18" x14ac:dyDescent="0.25">
      <c r="A497" s="219">
        <v>479</v>
      </c>
      <c r="B497" s="177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257" t="e">
        <f t="array" ref="M497">$I$11+SUMPRODUCT($A$11:$H$11,C497:L497)</f>
        <v>#VALUE!</v>
      </c>
      <c r="N497" s="92" t="e">
        <f t="shared" si="30"/>
        <v>#VALUE!</v>
      </c>
      <c r="O497" s="220" t="e">
        <f t="array" ref="O497">(M497-IF($B$19:$B$562=$S$22,$T$29,$T$30))/$T$34-$T$35/2</f>
        <v>#VALUE!</v>
      </c>
      <c r="P497" s="221" t="e">
        <f t="shared" si="28"/>
        <v>#VALUE!</v>
      </c>
      <c r="Q497" s="221" t="e">
        <f t="shared" si="29"/>
        <v>#VALUE!</v>
      </c>
      <c r="R497" t="e">
        <f t="shared" si="31"/>
        <v>#VALUE!</v>
      </c>
    </row>
    <row r="498" spans="1:18" x14ac:dyDescent="0.25">
      <c r="A498" s="219">
        <v>480</v>
      </c>
      <c r="B498" s="177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257" t="e">
        <f t="array" ref="M498">$I$11+SUMPRODUCT($A$11:$H$11,C498:L498)</f>
        <v>#VALUE!</v>
      </c>
      <c r="N498" s="92" t="e">
        <f t="shared" si="30"/>
        <v>#VALUE!</v>
      </c>
      <c r="O498" s="220" t="e">
        <f t="array" ref="O498">(M498-IF($B$19:$B$562=$S$22,$T$29,$T$30))/$T$34-$T$35/2</f>
        <v>#VALUE!</v>
      </c>
      <c r="P498" s="221" t="e">
        <f t="shared" si="28"/>
        <v>#VALUE!</v>
      </c>
      <c r="Q498" s="221" t="e">
        <f t="shared" si="29"/>
        <v>#VALUE!</v>
      </c>
      <c r="R498" t="e">
        <f t="shared" si="31"/>
        <v>#VALUE!</v>
      </c>
    </row>
    <row r="499" spans="1:18" x14ac:dyDescent="0.25">
      <c r="A499" s="219">
        <v>481</v>
      </c>
      <c r="B499" s="177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257" t="e">
        <f t="array" ref="M499">$I$11+SUMPRODUCT($A$11:$H$11,C499:L499)</f>
        <v>#VALUE!</v>
      </c>
      <c r="N499" s="92" t="e">
        <f t="shared" si="30"/>
        <v>#VALUE!</v>
      </c>
      <c r="O499" s="220" t="e">
        <f t="array" ref="O499">(M499-IF($B$19:$B$562=$S$22,$T$29,$T$30))/$T$34-$T$35/2</f>
        <v>#VALUE!</v>
      </c>
      <c r="P499" s="221" t="e">
        <f t="shared" si="28"/>
        <v>#VALUE!</v>
      </c>
      <c r="Q499" s="221" t="e">
        <f t="shared" si="29"/>
        <v>#VALUE!</v>
      </c>
      <c r="R499" t="e">
        <f t="shared" si="31"/>
        <v>#VALUE!</v>
      </c>
    </row>
    <row r="500" spans="1:18" x14ac:dyDescent="0.25">
      <c r="A500" s="219">
        <v>482</v>
      </c>
      <c r="B500" s="177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257" t="e">
        <f t="array" ref="M500">$I$11+SUMPRODUCT($A$11:$H$11,C500:L500)</f>
        <v>#VALUE!</v>
      </c>
      <c r="N500" s="92" t="e">
        <f t="shared" si="30"/>
        <v>#VALUE!</v>
      </c>
      <c r="O500" s="220" t="e">
        <f t="array" ref="O500">(M500-IF($B$19:$B$562=$S$22,$T$29,$T$30))/$T$34-$T$35/2</f>
        <v>#VALUE!</v>
      </c>
      <c r="P500" s="221" t="e">
        <f t="shared" si="28"/>
        <v>#VALUE!</v>
      </c>
      <c r="Q500" s="221" t="e">
        <f t="shared" si="29"/>
        <v>#VALUE!</v>
      </c>
      <c r="R500" t="e">
        <f t="shared" si="31"/>
        <v>#VALUE!</v>
      </c>
    </row>
    <row r="501" spans="1:18" x14ac:dyDescent="0.25">
      <c r="A501" s="219">
        <v>483</v>
      </c>
      <c r="B501" s="177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257" t="e">
        <f t="array" ref="M501">$I$11+SUMPRODUCT($A$11:$H$11,C501:L501)</f>
        <v>#VALUE!</v>
      </c>
      <c r="N501" s="92" t="e">
        <f t="shared" si="30"/>
        <v>#VALUE!</v>
      </c>
      <c r="O501" s="220" t="e">
        <f t="array" ref="O501">(M501-IF($B$19:$B$562=$S$22,$T$29,$T$30))/$T$34-$T$35/2</f>
        <v>#VALUE!</v>
      </c>
      <c r="P501" s="221" t="e">
        <f t="shared" si="28"/>
        <v>#VALUE!</v>
      </c>
      <c r="Q501" s="221" t="e">
        <f t="shared" si="29"/>
        <v>#VALUE!</v>
      </c>
      <c r="R501" t="e">
        <f t="shared" si="31"/>
        <v>#VALUE!</v>
      </c>
    </row>
    <row r="502" spans="1:18" x14ac:dyDescent="0.25">
      <c r="A502" s="219">
        <v>484</v>
      </c>
      <c r="B502" s="177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257" t="e">
        <f t="array" ref="M502">$I$11+SUMPRODUCT($A$11:$H$11,C502:L502)</f>
        <v>#VALUE!</v>
      </c>
      <c r="N502" s="92" t="e">
        <f t="shared" si="30"/>
        <v>#VALUE!</v>
      </c>
      <c r="O502" s="220" t="e">
        <f t="array" ref="O502">(M502-IF($B$19:$B$562=$S$22,$T$29,$T$30))/$T$34-$T$35/2</f>
        <v>#VALUE!</v>
      </c>
      <c r="P502" s="221" t="e">
        <f t="shared" si="28"/>
        <v>#VALUE!</v>
      </c>
      <c r="Q502" s="221" t="e">
        <f t="shared" si="29"/>
        <v>#VALUE!</v>
      </c>
      <c r="R502" t="e">
        <f t="shared" si="31"/>
        <v>#VALUE!</v>
      </c>
    </row>
    <row r="503" spans="1:18" x14ac:dyDescent="0.25">
      <c r="A503" s="219">
        <v>485</v>
      </c>
      <c r="B503" s="177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257" t="e">
        <f t="array" ref="M503">$I$11+SUMPRODUCT($A$11:$H$11,C503:L503)</f>
        <v>#VALUE!</v>
      </c>
      <c r="N503" s="92" t="e">
        <f t="shared" si="30"/>
        <v>#VALUE!</v>
      </c>
      <c r="O503" s="220" t="e">
        <f t="array" ref="O503">(M503-IF($B$19:$B$562=$S$22,$T$29,$T$30))/$T$34-$T$35/2</f>
        <v>#VALUE!</v>
      </c>
      <c r="P503" s="221" t="e">
        <f t="shared" si="28"/>
        <v>#VALUE!</v>
      </c>
      <c r="Q503" s="221" t="e">
        <f t="shared" si="29"/>
        <v>#VALUE!</v>
      </c>
      <c r="R503" t="e">
        <f t="shared" si="31"/>
        <v>#VALUE!</v>
      </c>
    </row>
    <row r="504" spans="1:18" x14ac:dyDescent="0.25">
      <c r="A504" s="219">
        <v>486</v>
      </c>
      <c r="B504" s="177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257" t="e">
        <f t="array" ref="M504">$I$11+SUMPRODUCT($A$11:$H$11,C504:L504)</f>
        <v>#VALUE!</v>
      </c>
      <c r="N504" s="92" t="e">
        <f t="shared" si="30"/>
        <v>#VALUE!</v>
      </c>
      <c r="O504" s="220" t="e">
        <f t="array" ref="O504">(M504-IF($B$19:$B$562=$S$22,$T$29,$T$30))/$T$34-$T$35/2</f>
        <v>#VALUE!</v>
      </c>
      <c r="P504" s="221" t="e">
        <f t="shared" si="28"/>
        <v>#VALUE!</v>
      </c>
      <c r="Q504" s="221" t="e">
        <f t="shared" si="29"/>
        <v>#VALUE!</v>
      </c>
      <c r="R504" t="e">
        <f t="shared" si="31"/>
        <v>#VALUE!</v>
      </c>
    </row>
    <row r="505" spans="1:18" x14ac:dyDescent="0.25">
      <c r="A505" s="219">
        <v>487</v>
      </c>
      <c r="B505" s="177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257" t="e">
        <f t="array" ref="M505">$I$11+SUMPRODUCT($A$11:$H$11,C505:L505)</f>
        <v>#VALUE!</v>
      </c>
      <c r="N505" s="92" t="e">
        <f t="shared" si="30"/>
        <v>#VALUE!</v>
      </c>
      <c r="O505" s="220" t="e">
        <f t="array" ref="O505">(M505-IF($B$19:$B$562=$S$22,$T$29,$T$30))/$T$34-$T$35/2</f>
        <v>#VALUE!</v>
      </c>
      <c r="P505" s="221" t="e">
        <f t="shared" si="28"/>
        <v>#VALUE!</v>
      </c>
      <c r="Q505" s="221" t="e">
        <f t="shared" si="29"/>
        <v>#VALUE!</v>
      </c>
      <c r="R505" t="e">
        <f t="shared" si="31"/>
        <v>#VALUE!</v>
      </c>
    </row>
    <row r="506" spans="1:18" x14ac:dyDescent="0.25">
      <c r="A506" s="219">
        <v>488</v>
      </c>
      <c r="B506" s="177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257" t="e">
        <f t="array" ref="M506">$I$11+SUMPRODUCT($A$11:$H$11,C506:L506)</f>
        <v>#VALUE!</v>
      </c>
      <c r="N506" s="92" t="e">
        <f t="shared" si="30"/>
        <v>#VALUE!</v>
      </c>
      <c r="O506" s="220" t="e">
        <f t="array" ref="O506">(M506-IF($B$19:$B$562=$S$22,$T$29,$T$30))/$T$34-$T$35/2</f>
        <v>#VALUE!</v>
      </c>
      <c r="P506" s="221" t="e">
        <f t="shared" si="28"/>
        <v>#VALUE!</v>
      </c>
      <c r="Q506" s="221" t="e">
        <f t="shared" si="29"/>
        <v>#VALUE!</v>
      </c>
      <c r="R506" t="e">
        <f t="shared" si="31"/>
        <v>#VALUE!</v>
      </c>
    </row>
    <row r="507" spans="1:18" x14ac:dyDescent="0.25">
      <c r="A507" s="219">
        <v>489</v>
      </c>
      <c r="B507" s="177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257" t="e">
        <f t="array" ref="M507">$I$11+SUMPRODUCT($A$11:$H$11,C507:L507)</f>
        <v>#VALUE!</v>
      </c>
      <c r="N507" s="92" t="e">
        <f t="shared" si="30"/>
        <v>#VALUE!</v>
      </c>
      <c r="O507" s="220" t="e">
        <f t="array" ref="O507">(M507-IF($B$19:$B$562=$S$22,$T$29,$T$30))/$T$34-$T$35/2</f>
        <v>#VALUE!</v>
      </c>
      <c r="P507" s="221" t="e">
        <f t="shared" si="28"/>
        <v>#VALUE!</v>
      </c>
      <c r="Q507" s="221" t="e">
        <f t="shared" si="29"/>
        <v>#VALUE!</v>
      </c>
      <c r="R507" t="e">
        <f t="shared" si="31"/>
        <v>#VALUE!</v>
      </c>
    </row>
    <row r="508" spans="1:18" x14ac:dyDescent="0.25">
      <c r="A508" s="219">
        <v>490</v>
      </c>
      <c r="B508" s="177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257" t="e">
        <f t="array" ref="M508">$I$11+SUMPRODUCT($A$11:$H$11,C508:L508)</f>
        <v>#VALUE!</v>
      </c>
      <c r="N508" s="92" t="e">
        <f t="shared" si="30"/>
        <v>#VALUE!</v>
      </c>
      <c r="O508" s="220" t="e">
        <f t="array" ref="O508">(M508-IF($B$19:$B$562=$S$22,$T$29,$T$30))/$T$34-$T$35/2</f>
        <v>#VALUE!</v>
      </c>
      <c r="P508" s="221" t="e">
        <f t="shared" si="28"/>
        <v>#VALUE!</v>
      </c>
      <c r="Q508" s="221" t="e">
        <f t="shared" si="29"/>
        <v>#VALUE!</v>
      </c>
      <c r="R508" t="e">
        <f t="shared" si="31"/>
        <v>#VALUE!</v>
      </c>
    </row>
    <row r="509" spans="1:18" x14ac:dyDescent="0.25">
      <c r="A509" s="219">
        <v>491</v>
      </c>
      <c r="B509" s="177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257" t="e">
        <f t="array" ref="M509">$I$11+SUMPRODUCT($A$11:$H$11,C509:L509)</f>
        <v>#VALUE!</v>
      </c>
      <c r="N509" s="92" t="e">
        <f t="shared" si="30"/>
        <v>#VALUE!</v>
      </c>
      <c r="O509" s="220" t="e">
        <f t="array" ref="O509">(M509-IF($B$19:$B$562=$S$22,$T$29,$T$30))/$T$34-$T$35/2</f>
        <v>#VALUE!</v>
      </c>
      <c r="P509" s="221" t="e">
        <f t="shared" si="28"/>
        <v>#VALUE!</v>
      </c>
      <c r="Q509" s="221" t="e">
        <f t="shared" si="29"/>
        <v>#VALUE!</v>
      </c>
      <c r="R509" t="e">
        <f t="shared" si="31"/>
        <v>#VALUE!</v>
      </c>
    </row>
    <row r="510" spans="1:18" x14ac:dyDescent="0.25">
      <c r="A510" s="219">
        <v>492</v>
      </c>
      <c r="B510" s="177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257" t="e">
        <f t="array" ref="M510">$I$11+SUMPRODUCT($A$11:$H$11,C510:L510)</f>
        <v>#VALUE!</v>
      </c>
      <c r="N510" s="92" t="e">
        <f t="shared" si="30"/>
        <v>#VALUE!</v>
      </c>
      <c r="O510" s="220" t="e">
        <f t="array" ref="O510">(M510-IF($B$19:$B$562=$S$22,$T$29,$T$30))/$T$34-$T$35/2</f>
        <v>#VALUE!</v>
      </c>
      <c r="P510" s="221" t="e">
        <f t="shared" si="28"/>
        <v>#VALUE!</v>
      </c>
      <c r="Q510" s="221" t="e">
        <f t="shared" si="29"/>
        <v>#VALUE!</v>
      </c>
      <c r="R510" t="e">
        <f t="shared" si="31"/>
        <v>#VALUE!</v>
      </c>
    </row>
    <row r="511" spans="1:18" x14ac:dyDescent="0.25">
      <c r="A511" s="219">
        <v>493</v>
      </c>
      <c r="B511" s="177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257" t="e">
        <f t="array" ref="M511">$I$11+SUMPRODUCT($A$11:$H$11,C511:L511)</f>
        <v>#VALUE!</v>
      </c>
      <c r="N511" s="92" t="e">
        <f t="shared" si="30"/>
        <v>#VALUE!</v>
      </c>
      <c r="O511" s="220" t="e">
        <f t="array" ref="O511">(M511-IF($B$19:$B$562=$S$22,$T$29,$T$30))/$T$34-$T$35/2</f>
        <v>#VALUE!</v>
      </c>
      <c r="P511" s="221" t="e">
        <f t="shared" si="28"/>
        <v>#VALUE!</v>
      </c>
      <c r="Q511" s="221" t="e">
        <f t="shared" si="29"/>
        <v>#VALUE!</v>
      </c>
      <c r="R511" t="e">
        <f t="shared" si="31"/>
        <v>#VALUE!</v>
      </c>
    </row>
    <row r="512" spans="1:18" x14ac:dyDescent="0.25">
      <c r="A512" s="219">
        <v>494</v>
      </c>
      <c r="B512" s="177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257" t="e">
        <f t="array" ref="M512">$I$11+SUMPRODUCT($A$11:$H$11,C512:L512)</f>
        <v>#VALUE!</v>
      </c>
      <c r="N512" s="92" t="e">
        <f t="shared" si="30"/>
        <v>#VALUE!</v>
      </c>
      <c r="O512" s="220" t="e">
        <f t="array" ref="O512">(M512-IF($B$19:$B$562=$S$22,$T$29,$T$30))/$T$34-$T$35/2</f>
        <v>#VALUE!</v>
      </c>
      <c r="P512" s="221" t="e">
        <f t="shared" si="28"/>
        <v>#VALUE!</v>
      </c>
      <c r="Q512" s="221" t="e">
        <f t="shared" si="29"/>
        <v>#VALUE!</v>
      </c>
      <c r="R512" t="e">
        <f t="shared" si="31"/>
        <v>#VALUE!</v>
      </c>
    </row>
    <row r="513" spans="1:18" x14ac:dyDescent="0.25">
      <c r="A513" s="219">
        <v>495</v>
      </c>
      <c r="B513" s="177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257" t="e">
        <f t="array" ref="M513">$I$11+SUMPRODUCT($A$11:$H$11,C513:L513)</f>
        <v>#VALUE!</v>
      </c>
      <c r="N513" s="92" t="e">
        <f t="shared" si="30"/>
        <v>#VALUE!</v>
      </c>
      <c r="O513" s="220" t="e">
        <f t="array" ref="O513">(M513-IF($B$19:$B$562=$S$22,$T$29,$T$30))/$T$34-$T$35/2</f>
        <v>#VALUE!</v>
      </c>
      <c r="P513" s="221" t="e">
        <f t="shared" si="28"/>
        <v>#VALUE!</v>
      </c>
      <c r="Q513" s="221" t="e">
        <f t="shared" si="29"/>
        <v>#VALUE!</v>
      </c>
      <c r="R513" t="e">
        <f t="shared" si="31"/>
        <v>#VALUE!</v>
      </c>
    </row>
    <row r="514" spans="1:18" x14ac:dyDescent="0.25">
      <c r="A514" s="219">
        <v>496</v>
      </c>
      <c r="B514" s="177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257" t="e">
        <f t="array" ref="M514">$I$11+SUMPRODUCT($A$11:$H$11,C514:L514)</f>
        <v>#VALUE!</v>
      </c>
      <c r="N514" s="92" t="e">
        <f t="shared" si="30"/>
        <v>#VALUE!</v>
      </c>
      <c r="O514" s="220" t="e">
        <f t="array" ref="O514">(M514-IF($B$19:$B$562=$S$22,$T$29,$T$30))/$T$34-$T$35/2</f>
        <v>#VALUE!</v>
      </c>
      <c r="P514" s="221" t="e">
        <f t="shared" si="28"/>
        <v>#VALUE!</v>
      </c>
      <c r="Q514" s="221" t="e">
        <f t="shared" si="29"/>
        <v>#VALUE!</v>
      </c>
      <c r="R514" t="e">
        <f t="shared" si="31"/>
        <v>#VALUE!</v>
      </c>
    </row>
    <row r="515" spans="1:18" x14ac:dyDescent="0.25">
      <c r="A515" s="219">
        <v>497</v>
      </c>
      <c r="B515" s="177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257" t="e">
        <f t="array" ref="M515">$I$11+SUMPRODUCT($A$11:$H$11,C515:L515)</f>
        <v>#VALUE!</v>
      </c>
      <c r="N515" s="92" t="e">
        <f t="shared" si="30"/>
        <v>#VALUE!</v>
      </c>
      <c r="O515" s="220" t="e">
        <f t="array" ref="O515">(M515-IF($B$19:$B$562=$S$22,$T$29,$T$30))/$T$34-$T$35/2</f>
        <v>#VALUE!</v>
      </c>
      <c r="P515" s="221" t="e">
        <f t="shared" si="28"/>
        <v>#VALUE!</v>
      </c>
      <c r="Q515" s="221" t="e">
        <f t="shared" si="29"/>
        <v>#VALUE!</v>
      </c>
      <c r="R515" t="e">
        <f t="shared" si="31"/>
        <v>#VALUE!</v>
      </c>
    </row>
    <row r="516" spans="1:18" x14ac:dyDescent="0.25">
      <c r="A516" s="219">
        <v>498</v>
      </c>
      <c r="B516" s="177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257" t="e">
        <f t="array" ref="M516">$I$11+SUMPRODUCT($A$11:$H$11,C516:L516)</f>
        <v>#VALUE!</v>
      </c>
      <c r="N516" s="92" t="e">
        <f t="shared" si="30"/>
        <v>#VALUE!</v>
      </c>
      <c r="O516" s="220" t="e">
        <f t="array" ref="O516">(M516-IF($B$19:$B$562=$S$22,$T$29,$T$30))/$T$34-$T$35/2</f>
        <v>#VALUE!</v>
      </c>
      <c r="P516" s="221" t="e">
        <f t="shared" si="28"/>
        <v>#VALUE!</v>
      </c>
      <c r="Q516" s="221" t="e">
        <f t="shared" si="29"/>
        <v>#VALUE!</v>
      </c>
      <c r="R516" t="e">
        <f t="shared" si="31"/>
        <v>#VALUE!</v>
      </c>
    </row>
    <row r="517" spans="1:18" x14ac:dyDescent="0.25">
      <c r="A517" s="219">
        <v>499</v>
      </c>
      <c r="B517" s="177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257" t="e">
        <f t="array" ref="M517">$I$11+SUMPRODUCT($A$11:$H$11,C517:L517)</f>
        <v>#VALUE!</v>
      </c>
      <c r="N517" s="92" t="e">
        <f t="shared" si="30"/>
        <v>#VALUE!</v>
      </c>
      <c r="O517" s="220" t="e">
        <f t="array" ref="O517">(M517-IF($B$19:$B$562=$S$22,$T$29,$T$30))/$T$34-$T$35/2</f>
        <v>#VALUE!</v>
      </c>
      <c r="P517" s="221" t="e">
        <f t="shared" si="28"/>
        <v>#VALUE!</v>
      </c>
      <c r="Q517" s="221" t="e">
        <f t="shared" si="29"/>
        <v>#VALUE!</v>
      </c>
      <c r="R517" t="e">
        <f t="shared" si="31"/>
        <v>#VALUE!</v>
      </c>
    </row>
    <row r="518" spans="1:18" x14ac:dyDescent="0.25">
      <c r="A518" s="219">
        <v>500</v>
      </c>
      <c r="B518" s="177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257" t="e">
        <f t="array" ref="M518">$I$11+SUMPRODUCT($A$11:$H$11,C518:L518)</f>
        <v>#VALUE!</v>
      </c>
      <c r="N518" s="92" t="e">
        <f t="shared" si="30"/>
        <v>#VALUE!</v>
      </c>
      <c r="O518" s="220" t="e">
        <f t="array" ref="O518">(M518-IF($B$19:$B$562=$S$22,$T$29,$T$30))/$T$34-$T$35/2</f>
        <v>#VALUE!</v>
      </c>
      <c r="P518" s="221" t="e">
        <f t="shared" si="28"/>
        <v>#VALUE!</v>
      </c>
      <c r="Q518" s="221" t="e">
        <f t="shared" si="29"/>
        <v>#VALUE!</v>
      </c>
      <c r="R518" t="e">
        <f t="shared" si="31"/>
        <v>#VALUE!</v>
      </c>
    </row>
    <row r="519" spans="1:18" x14ac:dyDescent="0.25">
      <c r="A519" s="219">
        <v>501</v>
      </c>
      <c r="B519" s="177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257" t="e">
        <f t="array" ref="M519">$I$11+SUMPRODUCT($A$11:$H$11,C519:L519)</f>
        <v>#VALUE!</v>
      </c>
      <c r="N519" s="92" t="e">
        <f t="shared" si="30"/>
        <v>#VALUE!</v>
      </c>
      <c r="O519" s="220" t="e">
        <f t="array" ref="O519">(M519-IF($B$19:$B$562=$S$22,$T$29,$T$30))/$T$34-$T$35/2</f>
        <v>#VALUE!</v>
      </c>
      <c r="P519" s="221" t="e">
        <f t="shared" si="28"/>
        <v>#VALUE!</v>
      </c>
      <c r="Q519" s="221" t="e">
        <f t="shared" si="29"/>
        <v>#VALUE!</v>
      </c>
      <c r="R519" t="e">
        <f t="shared" si="31"/>
        <v>#VALUE!</v>
      </c>
    </row>
    <row r="520" spans="1:18" x14ac:dyDescent="0.25">
      <c r="A520" s="219">
        <v>502</v>
      </c>
      <c r="B520" s="177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257" t="e">
        <f t="array" ref="M520">$I$11+SUMPRODUCT($A$11:$H$11,C520:L520)</f>
        <v>#VALUE!</v>
      </c>
      <c r="N520" s="92" t="e">
        <f t="shared" si="30"/>
        <v>#VALUE!</v>
      </c>
      <c r="O520" s="220" t="e">
        <f t="array" ref="O520">(M520-IF($B$19:$B$562=$S$22,$T$29,$T$30))/$T$34-$T$35/2</f>
        <v>#VALUE!</v>
      </c>
      <c r="P520" s="221" t="e">
        <f t="shared" si="28"/>
        <v>#VALUE!</v>
      </c>
      <c r="Q520" s="221" t="e">
        <f t="shared" si="29"/>
        <v>#VALUE!</v>
      </c>
      <c r="R520" t="e">
        <f t="shared" si="31"/>
        <v>#VALUE!</v>
      </c>
    </row>
    <row r="521" spans="1:18" x14ac:dyDescent="0.25">
      <c r="A521" s="219">
        <v>503</v>
      </c>
      <c r="B521" s="177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257" t="e">
        <f t="array" ref="M521">$I$11+SUMPRODUCT($A$11:$H$11,C521:L521)</f>
        <v>#VALUE!</v>
      </c>
      <c r="N521" s="92" t="e">
        <f t="shared" si="30"/>
        <v>#VALUE!</v>
      </c>
      <c r="O521" s="220" t="e">
        <f t="array" ref="O521">(M521-IF($B$19:$B$562=$S$22,$T$29,$T$30))/$T$34-$T$35/2</f>
        <v>#VALUE!</v>
      </c>
      <c r="P521" s="221" t="e">
        <f t="shared" si="28"/>
        <v>#VALUE!</v>
      </c>
      <c r="Q521" s="221" t="e">
        <f t="shared" si="29"/>
        <v>#VALUE!</v>
      </c>
      <c r="R521" t="e">
        <f t="shared" si="31"/>
        <v>#VALUE!</v>
      </c>
    </row>
    <row r="522" spans="1:18" x14ac:dyDescent="0.25">
      <c r="A522" s="219">
        <v>504</v>
      </c>
      <c r="B522" s="177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257" t="e">
        <f t="array" ref="M522">$I$11+SUMPRODUCT($A$11:$H$11,C522:L522)</f>
        <v>#VALUE!</v>
      </c>
      <c r="N522" s="92" t="e">
        <f t="shared" si="30"/>
        <v>#VALUE!</v>
      </c>
      <c r="O522" s="220" t="e">
        <f t="array" ref="O522">(M522-IF($B$19:$B$562=$S$22,$T$29,$T$30))/$T$34-$T$35/2</f>
        <v>#VALUE!</v>
      </c>
      <c r="P522" s="221" t="e">
        <f t="shared" si="28"/>
        <v>#VALUE!</v>
      </c>
      <c r="Q522" s="221" t="e">
        <f t="shared" si="29"/>
        <v>#VALUE!</v>
      </c>
      <c r="R522" t="e">
        <f t="shared" si="31"/>
        <v>#VALUE!</v>
      </c>
    </row>
    <row r="523" spans="1:18" x14ac:dyDescent="0.25">
      <c r="A523" s="219">
        <v>505</v>
      </c>
      <c r="B523" s="177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257" t="e">
        <f t="array" ref="M523">$I$11+SUMPRODUCT($A$11:$H$11,C523:L523)</f>
        <v>#VALUE!</v>
      </c>
      <c r="N523" s="92" t="e">
        <f t="shared" si="30"/>
        <v>#VALUE!</v>
      </c>
      <c r="O523" s="220" t="e">
        <f t="array" ref="O523">(M523-IF($B$19:$B$562=$S$22,$T$29,$T$30))/$T$34-$T$35/2</f>
        <v>#VALUE!</v>
      </c>
      <c r="P523" s="221" t="e">
        <f t="shared" si="28"/>
        <v>#VALUE!</v>
      </c>
      <c r="Q523" s="221" t="e">
        <f t="shared" si="29"/>
        <v>#VALUE!</v>
      </c>
      <c r="R523" t="e">
        <f t="shared" si="31"/>
        <v>#VALUE!</v>
      </c>
    </row>
    <row r="524" spans="1:18" x14ac:dyDescent="0.25">
      <c r="A524" s="219">
        <v>506</v>
      </c>
      <c r="B524" s="177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257" t="e">
        <f t="array" ref="M524">$I$11+SUMPRODUCT($A$11:$H$11,C524:L524)</f>
        <v>#VALUE!</v>
      </c>
      <c r="N524" s="92" t="e">
        <f t="shared" si="30"/>
        <v>#VALUE!</v>
      </c>
      <c r="O524" s="220" t="e">
        <f t="array" ref="O524">(M524-IF($B$19:$B$562=$S$22,$T$29,$T$30))/$T$34-$T$35/2</f>
        <v>#VALUE!</v>
      </c>
      <c r="P524" s="221" t="e">
        <f t="shared" si="28"/>
        <v>#VALUE!</v>
      </c>
      <c r="Q524" s="221" t="e">
        <f t="shared" si="29"/>
        <v>#VALUE!</v>
      </c>
      <c r="R524" t="e">
        <f t="shared" si="31"/>
        <v>#VALUE!</v>
      </c>
    </row>
    <row r="525" spans="1:18" x14ac:dyDescent="0.25">
      <c r="A525" s="219">
        <v>507</v>
      </c>
      <c r="B525" s="177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257" t="e">
        <f t="array" ref="M525">$I$11+SUMPRODUCT($A$11:$H$11,C525:L525)</f>
        <v>#VALUE!</v>
      </c>
      <c r="N525" s="92" t="e">
        <f t="shared" si="30"/>
        <v>#VALUE!</v>
      </c>
      <c r="O525" s="220" t="e">
        <f t="array" ref="O525">(M525-IF($B$19:$B$562=$S$22,$T$29,$T$30))/$T$34-$T$35/2</f>
        <v>#VALUE!</v>
      </c>
      <c r="P525" s="221" t="e">
        <f t="shared" si="28"/>
        <v>#VALUE!</v>
      </c>
      <c r="Q525" s="221" t="e">
        <f t="shared" si="29"/>
        <v>#VALUE!</v>
      </c>
      <c r="R525" t="e">
        <f t="shared" si="31"/>
        <v>#VALUE!</v>
      </c>
    </row>
    <row r="526" spans="1:18" x14ac:dyDescent="0.25">
      <c r="A526" s="219">
        <v>508</v>
      </c>
      <c r="B526" s="177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257" t="e">
        <f t="array" ref="M526">$I$11+SUMPRODUCT($A$11:$H$11,C526:L526)</f>
        <v>#VALUE!</v>
      </c>
      <c r="N526" s="92" t="e">
        <f t="shared" si="30"/>
        <v>#VALUE!</v>
      </c>
      <c r="O526" s="220" t="e">
        <f t="array" ref="O526">(M526-IF($B$19:$B$562=$S$22,$T$29,$T$30))/$T$34-$T$35/2</f>
        <v>#VALUE!</v>
      </c>
      <c r="P526" s="221" t="e">
        <f t="shared" si="28"/>
        <v>#VALUE!</v>
      </c>
      <c r="Q526" s="221" t="e">
        <f t="shared" si="29"/>
        <v>#VALUE!</v>
      </c>
      <c r="R526" t="e">
        <f t="shared" si="31"/>
        <v>#VALUE!</v>
      </c>
    </row>
    <row r="527" spans="1:18" x14ac:dyDescent="0.25">
      <c r="A527" s="219">
        <v>509</v>
      </c>
      <c r="B527" s="177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257" t="e">
        <f t="array" ref="M527">$I$11+SUMPRODUCT($A$11:$H$11,C527:L527)</f>
        <v>#VALUE!</v>
      </c>
      <c r="N527" s="92" t="e">
        <f t="shared" si="30"/>
        <v>#VALUE!</v>
      </c>
      <c r="O527" s="220" t="e">
        <f t="array" ref="O527">(M527-IF($B$19:$B$562=$S$22,$T$29,$T$30))/$T$34-$T$35/2</f>
        <v>#VALUE!</v>
      </c>
      <c r="P527" s="221" t="e">
        <f t="shared" si="28"/>
        <v>#VALUE!</v>
      </c>
      <c r="Q527" s="221" t="e">
        <f t="shared" si="29"/>
        <v>#VALUE!</v>
      </c>
      <c r="R527" t="e">
        <f t="shared" si="31"/>
        <v>#VALUE!</v>
      </c>
    </row>
    <row r="528" spans="1:18" x14ac:dyDescent="0.25">
      <c r="A528" s="219">
        <v>510</v>
      </c>
      <c r="B528" s="177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257" t="e">
        <f t="array" ref="M528">$I$11+SUMPRODUCT($A$11:$H$11,C528:L528)</f>
        <v>#VALUE!</v>
      </c>
      <c r="N528" s="92" t="e">
        <f t="shared" si="30"/>
        <v>#VALUE!</v>
      </c>
      <c r="O528" s="220" t="e">
        <f t="array" ref="O528">(M528-IF($B$19:$B$562=$S$22,$T$29,$T$30))/$T$34-$T$35/2</f>
        <v>#VALUE!</v>
      </c>
      <c r="P528" s="221" t="e">
        <f t="shared" si="28"/>
        <v>#VALUE!</v>
      </c>
      <c r="Q528" s="221" t="e">
        <f t="shared" si="29"/>
        <v>#VALUE!</v>
      </c>
      <c r="R528" t="e">
        <f t="shared" si="31"/>
        <v>#VALUE!</v>
      </c>
    </row>
    <row r="529" spans="1:18" x14ac:dyDescent="0.25">
      <c r="A529" s="219">
        <v>511</v>
      </c>
      <c r="B529" s="177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257" t="e">
        <f t="array" ref="M529">$I$11+SUMPRODUCT($A$11:$H$11,C529:L529)</f>
        <v>#VALUE!</v>
      </c>
      <c r="N529" s="92" t="e">
        <f t="shared" si="30"/>
        <v>#VALUE!</v>
      </c>
      <c r="O529" s="220" t="e">
        <f t="array" ref="O529">(M529-IF($B$19:$B$562=$S$22,$T$29,$T$30))/$T$34-$T$35/2</f>
        <v>#VALUE!</v>
      </c>
      <c r="P529" s="221" t="e">
        <f t="shared" si="28"/>
        <v>#VALUE!</v>
      </c>
      <c r="Q529" s="221" t="e">
        <f t="shared" si="29"/>
        <v>#VALUE!</v>
      </c>
      <c r="R529" t="e">
        <f t="shared" si="31"/>
        <v>#VALUE!</v>
      </c>
    </row>
    <row r="530" spans="1:18" x14ac:dyDescent="0.25">
      <c r="A530" s="219">
        <v>512</v>
      </c>
      <c r="B530" s="177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257" t="e">
        <f t="array" ref="M530">$I$11+SUMPRODUCT($A$11:$H$11,C530:L530)</f>
        <v>#VALUE!</v>
      </c>
      <c r="N530" s="92" t="e">
        <f t="shared" si="30"/>
        <v>#VALUE!</v>
      </c>
      <c r="O530" s="220" t="e">
        <f t="array" ref="O530">(M530-IF($B$19:$B$562=$S$22,$T$29,$T$30))/$T$34-$T$35/2</f>
        <v>#VALUE!</v>
      </c>
      <c r="P530" s="221" t="e">
        <f t="shared" si="28"/>
        <v>#VALUE!</v>
      </c>
      <c r="Q530" s="221" t="e">
        <f t="shared" si="29"/>
        <v>#VALUE!</v>
      </c>
      <c r="R530" t="e">
        <f t="shared" si="31"/>
        <v>#VALUE!</v>
      </c>
    </row>
    <row r="531" spans="1:18" x14ac:dyDescent="0.25">
      <c r="A531" s="219">
        <v>513</v>
      </c>
      <c r="B531" s="177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257" t="e">
        <f t="array" ref="M531">$I$11+SUMPRODUCT($A$11:$H$11,C531:L531)</f>
        <v>#VALUE!</v>
      </c>
      <c r="N531" s="92" t="e">
        <f t="shared" si="30"/>
        <v>#VALUE!</v>
      </c>
      <c r="O531" s="220" t="e">
        <f t="array" ref="O531">(M531-IF($B$19:$B$562=$S$22,$T$29,$T$30))/$T$34-$T$35/2</f>
        <v>#VALUE!</v>
      </c>
      <c r="P531" s="221" t="e">
        <f t="shared" ref="P531:P562" si="32">IF($O531&gt;$T$37,0,1)</f>
        <v>#VALUE!</v>
      </c>
      <c r="Q531" s="221" t="e">
        <f t="shared" ref="Q531:Q562" si="33">IF($O531&gt;$T$37,1,0)</f>
        <v>#VALUE!</v>
      </c>
      <c r="R531" t="e">
        <f t="shared" si="31"/>
        <v>#VALUE!</v>
      </c>
    </row>
    <row r="532" spans="1:18" x14ac:dyDescent="0.25">
      <c r="A532" s="219">
        <v>514</v>
      </c>
      <c r="B532" s="177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257" t="e">
        <f t="array" ref="M532">$I$11+SUMPRODUCT($A$11:$H$11,C532:L532)</f>
        <v>#VALUE!</v>
      </c>
      <c r="N532" s="92" t="e">
        <f t="shared" ref="N532:N562" si="34">$I$12+SUMPRODUCT(C532:L532,$A$12:$H$12)</f>
        <v>#VALUE!</v>
      </c>
      <c r="O532" s="220" t="e">
        <f t="array" ref="O532">(M532-IF($B$19:$B$562=$S$22,$T$29,$T$30))/$T$34-$T$35/2</f>
        <v>#VALUE!</v>
      </c>
      <c r="P532" s="221" t="e">
        <f t="shared" si="32"/>
        <v>#VALUE!</v>
      </c>
      <c r="Q532" s="221" t="e">
        <f t="shared" si="33"/>
        <v>#VALUE!</v>
      </c>
      <c r="R532" t="e">
        <f t="shared" ref="R532:R562" si="35">O532+$T$35/2</f>
        <v>#VALUE!</v>
      </c>
    </row>
    <row r="533" spans="1:18" x14ac:dyDescent="0.25">
      <c r="A533" s="219">
        <v>515</v>
      </c>
      <c r="B533" s="177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257" t="e">
        <f t="array" ref="M533">$I$11+SUMPRODUCT($A$11:$H$11,C533:L533)</f>
        <v>#VALUE!</v>
      </c>
      <c r="N533" s="92" t="e">
        <f t="shared" si="34"/>
        <v>#VALUE!</v>
      </c>
      <c r="O533" s="220" t="e">
        <f t="array" ref="O533">(M533-IF($B$19:$B$562=$S$22,$T$29,$T$30))/$T$34-$T$35/2</f>
        <v>#VALUE!</v>
      </c>
      <c r="P533" s="221" t="e">
        <f t="shared" si="32"/>
        <v>#VALUE!</v>
      </c>
      <c r="Q533" s="221" t="e">
        <f t="shared" si="33"/>
        <v>#VALUE!</v>
      </c>
      <c r="R533" t="e">
        <f t="shared" si="35"/>
        <v>#VALUE!</v>
      </c>
    </row>
    <row r="534" spans="1:18" x14ac:dyDescent="0.25">
      <c r="A534" s="219">
        <v>516</v>
      </c>
      <c r="B534" s="177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257" t="e">
        <f t="array" ref="M534">$I$11+SUMPRODUCT($A$11:$H$11,C534:L534)</f>
        <v>#VALUE!</v>
      </c>
      <c r="N534" s="92" t="e">
        <f t="shared" si="34"/>
        <v>#VALUE!</v>
      </c>
      <c r="O534" s="220" t="e">
        <f t="array" ref="O534">(M534-IF($B$19:$B$562=$S$22,$T$29,$T$30))/$T$34-$T$35/2</f>
        <v>#VALUE!</v>
      </c>
      <c r="P534" s="221" t="e">
        <f t="shared" si="32"/>
        <v>#VALUE!</v>
      </c>
      <c r="Q534" s="221" t="e">
        <f t="shared" si="33"/>
        <v>#VALUE!</v>
      </c>
      <c r="R534" t="e">
        <f t="shared" si="35"/>
        <v>#VALUE!</v>
      </c>
    </row>
    <row r="535" spans="1:18" x14ac:dyDescent="0.25">
      <c r="A535" s="219">
        <v>517</v>
      </c>
      <c r="B535" s="177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257" t="e">
        <f t="array" ref="M535">$I$11+SUMPRODUCT($A$11:$H$11,C535:L535)</f>
        <v>#VALUE!</v>
      </c>
      <c r="N535" s="92" t="e">
        <f t="shared" si="34"/>
        <v>#VALUE!</v>
      </c>
      <c r="O535" s="220" t="e">
        <f t="array" ref="O535">(M535-IF($B$19:$B$562=$S$22,$T$29,$T$30))/$T$34-$T$35/2</f>
        <v>#VALUE!</v>
      </c>
      <c r="P535" s="221" t="e">
        <f t="shared" si="32"/>
        <v>#VALUE!</v>
      </c>
      <c r="Q535" s="221" t="e">
        <f t="shared" si="33"/>
        <v>#VALUE!</v>
      </c>
      <c r="R535" t="e">
        <f t="shared" si="35"/>
        <v>#VALUE!</v>
      </c>
    </row>
    <row r="536" spans="1:18" x14ac:dyDescent="0.25">
      <c r="A536" s="219">
        <v>518</v>
      </c>
      <c r="B536" s="177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257" t="e">
        <f t="array" ref="M536">$I$11+SUMPRODUCT($A$11:$H$11,C536:L536)</f>
        <v>#VALUE!</v>
      </c>
      <c r="N536" s="92" t="e">
        <f t="shared" si="34"/>
        <v>#VALUE!</v>
      </c>
      <c r="O536" s="220" t="e">
        <f t="array" ref="O536">(M536-IF($B$19:$B$562=$S$22,$T$29,$T$30))/$T$34-$T$35/2</f>
        <v>#VALUE!</v>
      </c>
      <c r="P536" s="221" t="e">
        <f t="shared" si="32"/>
        <v>#VALUE!</v>
      </c>
      <c r="Q536" s="221" t="e">
        <f t="shared" si="33"/>
        <v>#VALUE!</v>
      </c>
      <c r="R536" t="e">
        <f t="shared" si="35"/>
        <v>#VALUE!</v>
      </c>
    </row>
    <row r="537" spans="1:18" x14ac:dyDescent="0.25">
      <c r="A537" s="219">
        <v>519</v>
      </c>
      <c r="B537" s="177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257" t="e">
        <f t="array" ref="M537">$I$11+SUMPRODUCT($A$11:$H$11,C537:L537)</f>
        <v>#VALUE!</v>
      </c>
      <c r="N537" s="92" t="e">
        <f t="shared" si="34"/>
        <v>#VALUE!</v>
      </c>
      <c r="O537" s="220" t="e">
        <f t="array" ref="O537">(M537-IF($B$19:$B$562=$S$22,$T$29,$T$30))/$T$34-$T$35/2</f>
        <v>#VALUE!</v>
      </c>
      <c r="P537" s="221" t="e">
        <f t="shared" si="32"/>
        <v>#VALUE!</v>
      </c>
      <c r="Q537" s="221" t="e">
        <f t="shared" si="33"/>
        <v>#VALUE!</v>
      </c>
      <c r="R537" t="e">
        <f t="shared" si="35"/>
        <v>#VALUE!</v>
      </c>
    </row>
    <row r="538" spans="1:18" x14ac:dyDescent="0.25">
      <c r="A538" s="219">
        <v>520</v>
      </c>
      <c r="B538" s="177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257" t="e">
        <f t="array" ref="M538">$I$11+SUMPRODUCT($A$11:$H$11,C538:L538)</f>
        <v>#VALUE!</v>
      </c>
      <c r="N538" s="92" t="e">
        <f t="shared" si="34"/>
        <v>#VALUE!</v>
      </c>
      <c r="O538" s="220" t="e">
        <f t="array" ref="O538">(M538-IF($B$19:$B$562=$S$22,$T$29,$T$30))/$T$34-$T$35/2</f>
        <v>#VALUE!</v>
      </c>
      <c r="P538" s="221" t="e">
        <f t="shared" si="32"/>
        <v>#VALUE!</v>
      </c>
      <c r="Q538" s="221" t="e">
        <f t="shared" si="33"/>
        <v>#VALUE!</v>
      </c>
      <c r="R538" t="e">
        <f t="shared" si="35"/>
        <v>#VALUE!</v>
      </c>
    </row>
    <row r="539" spans="1:18" x14ac:dyDescent="0.25">
      <c r="A539" s="219">
        <v>521</v>
      </c>
      <c r="B539" s="177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257" t="e">
        <f t="array" ref="M539">$I$11+SUMPRODUCT($A$11:$H$11,C539:L539)</f>
        <v>#VALUE!</v>
      </c>
      <c r="N539" s="92" t="e">
        <f t="shared" si="34"/>
        <v>#VALUE!</v>
      </c>
      <c r="O539" s="220" t="e">
        <f t="array" ref="O539">(M539-IF($B$19:$B$562=$S$22,$T$29,$T$30))/$T$34-$T$35/2</f>
        <v>#VALUE!</v>
      </c>
      <c r="P539" s="221" t="e">
        <f t="shared" si="32"/>
        <v>#VALUE!</v>
      </c>
      <c r="Q539" s="221" t="e">
        <f t="shared" si="33"/>
        <v>#VALUE!</v>
      </c>
      <c r="R539" t="e">
        <f t="shared" si="35"/>
        <v>#VALUE!</v>
      </c>
    </row>
    <row r="540" spans="1:18" x14ac:dyDescent="0.25">
      <c r="A540" s="219">
        <v>522</v>
      </c>
      <c r="B540" s="177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257" t="e">
        <f t="array" ref="M540">$I$11+SUMPRODUCT($A$11:$H$11,C540:L540)</f>
        <v>#VALUE!</v>
      </c>
      <c r="N540" s="92" t="e">
        <f t="shared" si="34"/>
        <v>#VALUE!</v>
      </c>
      <c r="O540" s="220" t="e">
        <f t="array" ref="O540">(M540-IF($B$19:$B$562=$S$22,$T$29,$T$30))/$T$34-$T$35/2</f>
        <v>#VALUE!</v>
      </c>
      <c r="P540" s="221" t="e">
        <f t="shared" si="32"/>
        <v>#VALUE!</v>
      </c>
      <c r="Q540" s="221" t="e">
        <f t="shared" si="33"/>
        <v>#VALUE!</v>
      </c>
      <c r="R540" t="e">
        <f t="shared" si="35"/>
        <v>#VALUE!</v>
      </c>
    </row>
    <row r="541" spans="1:18" x14ac:dyDescent="0.25">
      <c r="A541" s="219">
        <v>523</v>
      </c>
      <c r="B541" s="177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257" t="e">
        <f t="array" ref="M541">$I$11+SUMPRODUCT($A$11:$H$11,C541:L541)</f>
        <v>#VALUE!</v>
      </c>
      <c r="N541" s="92" t="e">
        <f t="shared" si="34"/>
        <v>#VALUE!</v>
      </c>
      <c r="O541" s="220" t="e">
        <f t="array" ref="O541">(M541-IF($B$19:$B$562=$S$22,$T$29,$T$30))/$T$34-$T$35/2</f>
        <v>#VALUE!</v>
      </c>
      <c r="P541" s="221" t="e">
        <f t="shared" si="32"/>
        <v>#VALUE!</v>
      </c>
      <c r="Q541" s="221" t="e">
        <f t="shared" si="33"/>
        <v>#VALUE!</v>
      </c>
      <c r="R541" t="e">
        <f t="shared" si="35"/>
        <v>#VALUE!</v>
      </c>
    </row>
    <row r="542" spans="1:18" x14ac:dyDescent="0.25">
      <c r="A542" s="219">
        <v>524</v>
      </c>
      <c r="B542" s="177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257" t="e">
        <f t="array" ref="M542">$I$11+SUMPRODUCT($A$11:$H$11,C542:L542)</f>
        <v>#VALUE!</v>
      </c>
      <c r="N542" s="92" t="e">
        <f t="shared" si="34"/>
        <v>#VALUE!</v>
      </c>
      <c r="O542" s="220" t="e">
        <f t="array" ref="O542">(M542-IF($B$19:$B$562=$S$22,$T$29,$T$30))/$T$34-$T$35/2</f>
        <v>#VALUE!</v>
      </c>
      <c r="P542" s="221" t="e">
        <f t="shared" si="32"/>
        <v>#VALUE!</v>
      </c>
      <c r="Q542" s="221" t="e">
        <f t="shared" si="33"/>
        <v>#VALUE!</v>
      </c>
      <c r="R542" t="e">
        <f t="shared" si="35"/>
        <v>#VALUE!</v>
      </c>
    </row>
    <row r="543" spans="1:18" x14ac:dyDescent="0.25">
      <c r="A543" s="219">
        <v>525</v>
      </c>
      <c r="B543" s="177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257" t="e">
        <f t="array" ref="M543">$I$11+SUMPRODUCT($A$11:$H$11,C543:L543)</f>
        <v>#VALUE!</v>
      </c>
      <c r="N543" s="92" t="e">
        <f t="shared" si="34"/>
        <v>#VALUE!</v>
      </c>
      <c r="O543" s="220" t="e">
        <f t="array" ref="O543">(M543-IF($B$19:$B$562=$S$22,$T$29,$T$30))/$T$34-$T$35/2</f>
        <v>#VALUE!</v>
      </c>
      <c r="P543" s="221" t="e">
        <f t="shared" si="32"/>
        <v>#VALUE!</v>
      </c>
      <c r="Q543" s="221" t="e">
        <f t="shared" si="33"/>
        <v>#VALUE!</v>
      </c>
      <c r="R543" t="e">
        <f t="shared" si="35"/>
        <v>#VALUE!</v>
      </c>
    </row>
    <row r="544" spans="1:18" x14ac:dyDescent="0.25">
      <c r="A544" s="219">
        <v>526</v>
      </c>
      <c r="B544" s="177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257" t="e">
        <f t="array" ref="M544">$I$11+SUMPRODUCT($A$11:$H$11,C544:L544)</f>
        <v>#VALUE!</v>
      </c>
      <c r="N544" s="92" t="e">
        <f t="shared" si="34"/>
        <v>#VALUE!</v>
      </c>
      <c r="O544" s="220" t="e">
        <f t="array" ref="O544">(M544-IF($B$19:$B$562=$S$22,$T$29,$T$30))/$T$34-$T$35/2</f>
        <v>#VALUE!</v>
      </c>
      <c r="P544" s="221" t="e">
        <f t="shared" si="32"/>
        <v>#VALUE!</v>
      </c>
      <c r="Q544" s="221" t="e">
        <f t="shared" si="33"/>
        <v>#VALUE!</v>
      </c>
      <c r="R544" t="e">
        <f t="shared" si="35"/>
        <v>#VALUE!</v>
      </c>
    </row>
    <row r="545" spans="1:18" x14ac:dyDescent="0.25">
      <c r="A545" s="219">
        <v>527</v>
      </c>
      <c r="B545" s="177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257" t="e">
        <f t="array" ref="M545">$I$11+SUMPRODUCT($A$11:$H$11,C545:L545)</f>
        <v>#VALUE!</v>
      </c>
      <c r="N545" s="92" t="e">
        <f t="shared" si="34"/>
        <v>#VALUE!</v>
      </c>
      <c r="O545" s="220" t="e">
        <f t="array" ref="O545">(M545-IF($B$19:$B$562=$S$22,$T$29,$T$30))/$T$34-$T$35/2</f>
        <v>#VALUE!</v>
      </c>
      <c r="P545" s="221" t="e">
        <f t="shared" si="32"/>
        <v>#VALUE!</v>
      </c>
      <c r="Q545" s="221" t="e">
        <f t="shared" si="33"/>
        <v>#VALUE!</v>
      </c>
      <c r="R545" t="e">
        <f t="shared" si="35"/>
        <v>#VALUE!</v>
      </c>
    </row>
    <row r="546" spans="1:18" x14ac:dyDescent="0.25">
      <c r="A546" s="219">
        <v>528</v>
      </c>
      <c r="B546" s="177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257" t="e">
        <f t="array" ref="M546">$I$11+SUMPRODUCT($A$11:$H$11,C546:L546)</f>
        <v>#VALUE!</v>
      </c>
      <c r="N546" s="92" t="e">
        <f t="shared" si="34"/>
        <v>#VALUE!</v>
      </c>
      <c r="O546" s="220" t="e">
        <f t="array" ref="O546">(M546-IF($B$19:$B$562=$S$22,$T$29,$T$30))/$T$34-$T$35/2</f>
        <v>#VALUE!</v>
      </c>
      <c r="P546" s="221" t="e">
        <f t="shared" si="32"/>
        <v>#VALUE!</v>
      </c>
      <c r="Q546" s="221" t="e">
        <f t="shared" si="33"/>
        <v>#VALUE!</v>
      </c>
      <c r="R546" t="e">
        <f t="shared" si="35"/>
        <v>#VALUE!</v>
      </c>
    </row>
    <row r="547" spans="1:18" x14ac:dyDescent="0.25">
      <c r="A547" s="219">
        <v>529</v>
      </c>
      <c r="B547" s="177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257" t="e">
        <f t="array" ref="M547">$I$11+SUMPRODUCT($A$11:$H$11,C547:L547)</f>
        <v>#VALUE!</v>
      </c>
      <c r="N547" s="92" t="e">
        <f t="shared" si="34"/>
        <v>#VALUE!</v>
      </c>
      <c r="O547" s="220" t="e">
        <f t="array" ref="O547">(M547-IF($B$19:$B$562=$S$22,$T$29,$T$30))/$T$34-$T$35/2</f>
        <v>#VALUE!</v>
      </c>
      <c r="P547" s="221" t="e">
        <f t="shared" si="32"/>
        <v>#VALUE!</v>
      </c>
      <c r="Q547" s="221" t="e">
        <f t="shared" si="33"/>
        <v>#VALUE!</v>
      </c>
      <c r="R547" t="e">
        <f t="shared" si="35"/>
        <v>#VALUE!</v>
      </c>
    </row>
    <row r="548" spans="1:18" x14ac:dyDescent="0.25">
      <c r="A548" s="219">
        <v>530</v>
      </c>
      <c r="B548" s="177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257" t="e">
        <f t="array" ref="M548">$I$11+SUMPRODUCT($A$11:$H$11,C548:L548)</f>
        <v>#VALUE!</v>
      </c>
      <c r="N548" s="92" t="e">
        <f t="shared" si="34"/>
        <v>#VALUE!</v>
      </c>
      <c r="O548" s="220" t="e">
        <f t="array" ref="O548">(M548-IF($B$19:$B$562=$S$22,$T$29,$T$30))/$T$34-$T$35/2</f>
        <v>#VALUE!</v>
      </c>
      <c r="P548" s="221" t="e">
        <f t="shared" si="32"/>
        <v>#VALUE!</v>
      </c>
      <c r="Q548" s="221" t="e">
        <f t="shared" si="33"/>
        <v>#VALUE!</v>
      </c>
      <c r="R548" t="e">
        <f t="shared" si="35"/>
        <v>#VALUE!</v>
      </c>
    </row>
    <row r="549" spans="1:18" x14ac:dyDescent="0.25">
      <c r="A549" s="219">
        <v>531</v>
      </c>
      <c r="B549" s="177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257" t="e">
        <f t="array" ref="M549">$I$11+SUMPRODUCT($A$11:$H$11,C549:L549)</f>
        <v>#VALUE!</v>
      </c>
      <c r="N549" s="92" t="e">
        <f t="shared" si="34"/>
        <v>#VALUE!</v>
      </c>
      <c r="O549" s="220" t="e">
        <f t="array" ref="O549">(M549-IF($B$19:$B$562=$S$22,$T$29,$T$30))/$T$34-$T$35/2</f>
        <v>#VALUE!</v>
      </c>
      <c r="P549" s="221" t="e">
        <f t="shared" si="32"/>
        <v>#VALUE!</v>
      </c>
      <c r="Q549" s="221" t="e">
        <f t="shared" si="33"/>
        <v>#VALUE!</v>
      </c>
      <c r="R549" t="e">
        <f t="shared" si="35"/>
        <v>#VALUE!</v>
      </c>
    </row>
    <row r="550" spans="1:18" x14ac:dyDescent="0.25">
      <c r="A550" s="219">
        <v>532</v>
      </c>
      <c r="B550" s="177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257" t="e">
        <f t="array" ref="M550">$I$11+SUMPRODUCT($A$11:$H$11,C550:L550)</f>
        <v>#VALUE!</v>
      </c>
      <c r="N550" s="92" t="e">
        <f t="shared" si="34"/>
        <v>#VALUE!</v>
      </c>
      <c r="O550" s="220" t="e">
        <f t="array" ref="O550">(M550-IF($B$19:$B$562=$S$22,$T$29,$T$30))/$T$34-$T$35/2</f>
        <v>#VALUE!</v>
      </c>
      <c r="P550" s="221" t="e">
        <f t="shared" si="32"/>
        <v>#VALUE!</v>
      </c>
      <c r="Q550" s="221" t="e">
        <f t="shared" si="33"/>
        <v>#VALUE!</v>
      </c>
      <c r="R550" t="e">
        <f t="shared" si="35"/>
        <v>#VALUE!</v>
      </c>
    </row>
    <row r="551" spans="1:18" x14ac:dyDescent="0.25">
      <c r="A551" s="219">
        <v>533</v>
      </c>
      <c r="B551" s="177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257" t="e">
        <f t="array" ref="M551">$I$11+SUMPRODUCT($A$11:$H$11,C551:L551)</f>
        <v>#VALUE!</v>
      </c>
      <c r="N551" s="92" t="e">
        <f t="shared" si="34"/>
        <v>#VALUE!</v>
      </c>
      <c r="O551" s="220" t="e">
        <f t="array" ref="O551">(M551-IF($B$19:$B$562=$S$22,$T$29,$T$30))/$T$34-$T$35/2</f>
        <v>#VALUE!</v>
      </c>
      <c r="P551" s="221" t="e">
        <f t="shared" si="32"/>
        <v>#VALUE!</v>
      </c>
      <c r="Q551" s="221" t="e">
        <f t="shared" si="33"/>
        <v>#VALUE!</v>
      </c>
      <c r="R551" t="e">
        <f t="shared" si="35"/>
        <v>#VALUE!</v>
      </c>
    </row>
    <row r="552" spans="1:18" x14ac:dyDescent="0.25">
      <c r="A552" s="219">
        <v>534</v>
      </c>
      <c r="B552" s="177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257" t="e">
        <f t="array" ref="M552">$I$11+SUMPRODUCT($A$11:$H$11,C552:L552)</f>
        <v>#VALUE!</v>
      </c>
      <c r="N552" s="92" t="e">
        <f t="shared" si="34"/>
        <v>#VALUE!</v>
      </c>
      <c r="O552" s="220" t="e">
        <f t="array" ref="O552">(M552-IF($B$19:$B$562=$S$22,$T$29,$T$30))/$T$34-$T$35/2</f>
        <v>#VALUE!</v>
      </c>
      <c r="P552" s="221" t="e">
        <f t="shared" si="32"/>
        <v>#VALUE!</v>
      </c>
      <c r="Q552" s="221" t="e">
        <f t="shared" si="33"/>
        <v>#VALUE!</v>
      </c>
      <c r="R552" t="e">
        <f t="shared" si="35"/>
        <v>#VALUE!</v>
      </c>
    </row>
    <row r="553" spans="1:18" x14ac:dyDescent="0.25">
      <c r="A553" s="219">
        <v>535</v>
      </c>
      <c r="B553" s="177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257" t="e">
        <f t="array" ref="M553">$I$11+SUMPRODUCT($A$11:$H$11,C553:L553)</f>
        <v>#VALUE!</v>
      </c>
      <c r="N553" s="92" t="e">
        <f t="shared" si="34"/>
        <v>#VALUE!</v>
      </c>
      <c r="O553" s="220" t="e">
        <f t="array" ref="O553">(M553-IF($B$19:$B$562=$S$22,$T$29,$T$30))/$T$34-$T$35/2</f>
        <v>#VALUE!</v>
      </c>
      <c r="P553" s="221" t="e">
        <f t="shared" si="32"/>
        <v>#VALUE!</v>
      </c>
      <c r="Q553" s="221" t="e">
        <f t="shared" si="33"/>
        <v>#VALUE!</v>
      </c>
      <c r="R553" t="e">
        <f t="shared" si="35"/>
        <v>#VALUE!</v>
      </c>
    </row>
    <row r="554" spans="1:18" x14ac:dyDescent="0.25">
      <c r="A554" s="219">
        <v>536</v>
      </c>
      <c r="B554" s="177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257" t="e">
        <f t="array" ref="M554">$I$11+SUMPRODUCT($A$11:$H$11,C554:L554)</f>
        <v>#VALUE!</v>
      </c>
      <c r="N554" s="92" t="e">
        <f t="shared" si="34"/>
        <v>#VALUE!</v>
      </c>
      <c r="O554" s="220" t="e">
        <f t="array" ref="O554">(M554-IF($B$19:$B$562=$S$22,$T$29,$T$30))/$T$34-$T$35/2</f>
        <v>#VALUE!</v>
      </c>
      <c r="P554" s="221" t="e">
        <f t="shared" si="32"/>
        <v>#VALUE!</v>
      </c>
      <c r="Q554" s="221" t="e">
        <f t="shared" si="33"/>
        <v>#VALUE!</v>
      </c>
      <c r="R554" t="e">
        <f t="shared" si="35"/>
        <v>#VALUE!</v>
      </c>
    </row>
    <row r="555" spans="1:18" x14ac:dyDescent="0.25">
      <c r="A555" s="219">
        <v>537</v>
      </c>
      <c r="B555" s="177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257" t="e">
        <f t="array" ref="M555">$I$11+SUMPRODUCT($A$11:$H$11,C555:L555)</f>
        <v>#VALUE!</v>
      </c>
      <c r="N555" s="92" t="e">
        <f t="shared" si="34"/>
        <v>#VALUE!</v>
      </c>
      <c r="O555" s="220" t="e">
        <f t="array" ref="O555">(M555-IF($B$19:$B$562=$S$22,$T$29,$T$30))/$T$34-$T$35/2</f>
        <v>#VALUE!</v>
      </c>
      <c r="P555" s="221" t="e">
        <f t="shared" si="32"/>
        <v>#VALUE!</v>
      </c>
      <c r="Q555" s="221" t="e">
        <f t="shared" si="33"/>
        <v>#VALUE!</v>
      </c>
      <c r="R555" t="e">
        <f t="shared" si="35"/>
        <v>#VALUE!</v>
      </c>
    </row>
    <row r="556" spans="1:18" x14ac:dyDescent="0.25">
      <c r="A556" s="219">
        <v>538</v>
      </c>
      <c r="B556" s="177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257" t="e">
        <f t="array" ref="M556">$I$11+SUMPRODUCT($A$11:$H$11,C556:L556)</f>
        <v>#VALUE!</v>
      </c>
      <c r="N556" s="92" t="e">
        <f t="shared" si="34"/>
        <v>#VALUE!</v>
      </c>
      <c r="O556" s="220" t="e">
        <f t="array" ref="O556">(M556-IF($B$19:$B$562=$S$22,$T$29,$T$30))/$T$34-$T$35/2</f>
        <v>#VALUE!</v>
      </c>
      <c r="P556" s="221" t="e">
        <f t="shared" si="32"/>
        <v>#VALUE!</v>
      </c>
      <c r="Q556" s="221" t="e">
        <f t="shared" si="33"/>
        <v>#VALUE!</v>
      </c>
      <c r="R556" t="e">
        <f t="shared" si="35"/>
        <v>#VALUE!</v>
      </c>
    </row>
    <row r="557" spans="1:18" x14ac:dyDescent="0.25">
      <c r="A557" s="219">
        <v>539</v>
      </c>
      <c r="B557" s="177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257" t="e">
        <f t="array" ref="M557">$I$11+SUMPRODUCT($A$11:$H$11,C557:L557)</f>
        <v>#VALUE!</v>
      </c>
      <c r="N557" s="92" t="e">
        <f t="shared" si="34"/>
        <v>#VALUE!</v>
      </c>
      <c r="O557" s="220" t="e">
        <f t="array" ref="O557">(M557-IF($B$19:$B$562=$S$22,$T$29,$T$30))/$T$34-$T$35/2</f>
        <v>#VALUE!</v>
      </c>
      <c r="P557" s="221" t="e">
        <f t="shared" si="32"/>
        <v>#VALUE!</v>
      </c>
      <c r="Q557" s="221" t="e">
        <f t="shared" si="33"/>
        <v>#VALUE!</v>
      </c>
      <c r="R557" t="e">
        <f t="shared" si="35"/>
        <v>#VALUE!</v>
      </c>
    </row>
    <row r="558" spans="1:18" x14ac:dyDescent="0.25">
      <c r="A558" s="219">
        <v>540</v>
      </c>
      <c r="B558" s="177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257" t="e">
        <f t="array" ref="M558">$I$11+SUMPRODUCT($A$11:$H$11,C558:L558)</f>
        <v>#VALUE!</v>
      </c>
      <c r="N558" s="92" t="e">
        <f t="shared" si="34"/>
        <v>#VALUE!</v>
      </c>
      <c r="O558" s="220" t="e">
        <f t="array" ref="O558">(M558-IF($B$19:$B$562=$S$22,$T$29,$T$30))/$T$34-$T$35/2</f>
        <v>#VALUE!</v>
      </c>
      <c r="P558" s="221" t="e">
        <f t="shared" si="32"/>
        <v>#VALUE!</v>
      </c>
      <c r="Q558" s="221" t="e">
        <f t="shared" si="33"/>
        <v>#VALUE!</v>
      </c>
      <c r="R558" t="e">
        <f t="shared" si="35"/>
        <v>#VALUE!</v>
      </c>
    </row>
    <row r="559" spans="1:18" x14ac:dyDescent="0.25">
      <c r="A559" s="219">
        <v>541</v>
      </c>
      <c r="B559" s="177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257" t="e">
        <f t="array" ref="M559">$I$11+SUMPRODUCT($A$11:$H$11,C559:L559)</f>
        <v>#VALUE!</v>
      </c>
      <c r="N559" s="92" t="e">
        <f t="shared" si="34"/>
        <v>#VALUE!</v>
      </c>
      <c r="O559" s="220" t="e">
        <f t="array" ref="O559">(M559-IF($B$19:$B$562=$S$22,$T$29,$T$30))/$T$34-$T$35/2</f>
        <v>#VALUE!</v>
      </c>
      <c r="P559" s="221" t="e">
        <f t="shared" si="32"/>
        <v>#VALUE!</v>
      </c>
      <c r="Q559" s="221" t="e">
        <f t="shared" si="33"/>
        <v>#VALUE!</v>
      </c>
      <c r="R559" t="e">
        <f t="shared" si="35"/>
        <v>#VALUE!</v>
      </c>
    </row>
    <row r="560" spans="1:18" x14ac:dyDescent="0.25">
      <c r="A560" s="219">
        <v>542</v>
      </c>
      <c r="B560" s="177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257" t="e">
        <f t="array" ref="M560">$I$11+SUMPRODUCT($A$11:$H$11,C560:L560)</f>
        <v>#VALUE!</v>
      </c>
      <c r="N560" s="92" t="e">
        <f t="shared" si="34"/>
        <v>#VALUE!</v>
      </c>
      <c r="O560" s="220" t="e">
        <f t="array" ref="O560">(M560-IF($B$19:$B$562=$S$22,$T$29,$T$30))/$T$34-$T$35/2</f>
        <v>#VALUE!</v>
      </c>
      <c r="P560" s="221" t="e">
        <f t="shared" si="32"/>
        <v>#VALUE!</v>
      </c>
      <c r="Q560" s="221" t="e">
        <f t="shared" si="33"/>
        <v>#VALUE!</v>
      </c>
      <c r="R560" t="e">
        <f t="shared" si="35"/>
        <v>#VALUE!</v>
      </c>
    </row>
    <row r="561" spans="1:18" x14ac:dyDescent="0.25">
      <c r="A561" s="219">
        <v>543</v>
      </c>
      <c r="B561" s="177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257" t="e">
        <f t="array" ref="M561">$I$11+SUMPRODUCT($A$11:$H$11,C561:L561)</f>
        <v>#VALUE!</v>
      </c>
      <c r="N561" s="92" t="e">
        <f t="shared" si="34"/>
        <v>#VALUE!</v>
      </c>
      <c r="O561" s="220" t="e">
        <f t="array" ref="O561">(M561-IF($B$19:$B$562=$S$22,$T$29,$T$30))/$T$34-$T$35/2</f>
        <v>#VALUE!</v>
      </c>
      <c r="P561" s="221" t="e">
        <f t="shared" si="32"/>
        <v>#VALUE!</v>
      </c>
      <c r="Q561" s="221" t="e">
        <f t="shared" si="33"/>
        <v>#VALUE!</v>
      </c>
      <c r="R561" t="e">
        <f t="shared" si="35"/>
        <v>#VALUE!</v>
      </c>
    </row>
    <row r="562" spans="1:18" x14ac:dyDescent="0.25">
      <c r="A562" s="219">
        <v>544</v>
      </c>
      <c r="B562" s="177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257" t="e">
        <f t="array" ref="M562">$I$11+SUMPRODUCT($A$11:$H$11,C562:L562)</f>
        <v>#VALUE!</v>
      </c>
      <c r="N562" s="92" t="e">
        <f t="shared" si="34"/>
        <v>#VALUE!</v>
      </c>
      <c r="O562" s="220" t="e">
        <f t="array" ref="O562">(M562-IF($B$19:$B$562=$S$22,$T$29,$T$30))/$T$34-$T$35/2</f>
        <v>#VALUE!</v>
      </c>
      <c r="P562" s="221" t="e">
        <f t="shared" si="32"/>
        <v>#VALUE!</v>
      </c>
      <c r="Q562" s="221" t="e">
        <f t="shared" si="33"/>
        <v>#VALUE!</v>
      </c>
      <c r="R562" t="e">
        <f t="shared" si="35"/>
        <v>#VALUE!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shapeId="6145" r:id="rId4">
          <objectPr defaultSize="0" r:id="rId5">
            <anchor moveWithCells="1">
              <from>
                <xdr:col>18</xdr:col>
                <xdr:colOff>0</xdr:colOff>
                <xdr:row>49</xdr:row>
                <xdr:rowOff>0</xdr:rowOff>
              </from>
              <to>
                <xdr:col>25</xdr:col>
                <xdr:colOff>609600</xdr:colOff>
                <xdr:row>72</xdr:row>
                <xdr:rowOff>76200</xdr:rowOff>
              </to>
            </anchor>
          </objectPr>
        </oleObject>
      </mc:Choice>
      <mc:Fallback>
        <oleObject shapeId="614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ACD73-AACB-45A6-A203-ADEEBF93EFED}">
  <sheetPr>
    <tabColor rgb="FF7030A0"/>
  </sheetPr>
  <dimension ref="A4:X580"/>
  <sheetViews>
    <sheetView zoomScale="85" zoomScaleNormal="85" workbookViewId="0">
      <selection activeCell="A41" sqref="A41"/>
    </sheetView>
  </sheetViews>
  <sheetFormatPr baseColWidth="10" defaultRowHeight="15" x14ac:dyDescent="0.25"/>
  <cols>
    <col min="1" max="16384" width="11.42578125" style="479"/>
  </cols>
  <sheetData>
    <row r="4" spans="1:11" x14ac:dyDescent="0.25">
      <c r="A4" s="519" t="s">
        <v>1828</v>
      </c>
      <c r="B4" s="426"/>
      <c r="C4" s="426"/>
      <c r="D4" s="426"/>
    </row>
    <row r="5" spans="1:11" x14ac:dyDescent="0.25">
      <c r="A5" s="479" t="s">
        <v>1827</v>
      </c>
    </row>
    <row r="6" spans="1:11" x14ac:dyDescent="0.25">
      <c r="A6" s="543"/>
      <c r="B6" s="545"/>
      <c r="C6" s="546"/>
    </row>
    <row r="7" spans="1:11" x14ac:dyDescent="0.25">
      <c r="A7" s="542"/>
      <c r="B7" s="516" t="s">
        <v>218</v>
      </c>
      <c r="C7" s="516" t="s">
        <v>219</v>
      </c>
      <c r="D7" s="516" t="s">
        <v>1802</v>
      </c>
      <c r="E7" s="516" t="s">
        <v>1800</v>
      </c>
      <c r="F7" s="516" t="s">
        <v>1798</v>
      </c>
      <c r="G7" s="516" t="s">
        <v>1796</v>
      </c>
      <c r="H7" s="516" t="s">
        <v>1794</v>
      </c>
      <c r="I7" s="516" t="s">
        <v>1792</v>
      </c>
      <c r="J7" s="516" t="s">
        <v>1790</v>
      </c>
      <c r="K7" s="515" t="s">
        <v>1788</v>
      </c>
    </row>
    <row r="8" spans="1:11" x14ac:dyDescent="0.25">
      <c r="A8" s="510" t="s">
        <v>562</v>
      </c>
      <c r="B8" s="538"/>
      <c r="C8" s="538"/>
    </row>
    <row r="9" spans="1:11" x14ac:dyDescent="0.25">
      <c r="A9" s="510" t="s">
        <v>563</v>
      </c>
      <c r="B9" s="538"/>
      <c r="C9" s="538"/>
    </row>
    <row r="10" spans="1:11" x14ac:dyDescent="0.25">
      <c r="A10" s="510" t="s">
        <v>564</v>
      </c>
      <c r="B10" s="538"/>
      <c r="C10" s="538"/>
    </row>
    <row r="11" spans="1:11" x14ac:dyDescent="0.25">
      <c r="A11" s="510" t="s">
        <v>565</v>
      </c>
    </row>
    <row r="12" spans="1:11" x14ac:dyDescent="0.25">
      <c r="A12" s="510" t="s">
        <v>566</v>
      </c>
    </row>
    <row r="13" spans="1:11" x14ac:dyDescent="0.25">
      <c r="A13" s="510" t="s">
        <v>567</v>
      </c>
    </row>
    <row r="14" spans="1:11" x14ac:dyDescent="0.25">
      <c r="A14" s="510" t="s">
        <v>568</v>
      </c>
    </row>
    <row r="15" spans="1:11" x14ac:dyDescent="0.25">
      <c r="A15" s="510" t="s">
        <v>569</v>
      </c>
    </row>
    <row r="16" spans="1:11" x14ac:dyDescent="0.25">
      <c r="A16" s="510" t="s">
        <v>877</v>
      </c>
    </row>
    <row r="17" spans="1:11" x14ac:dyDescent="0.25">
      <c r="A17" s="510" t="s">
        <v>878</v>
      </c>
    </row>
    <row r="18" spans="1:11" x14ac:dyDescent="0.25">
      <c r="A18" s="541" t="s">
        <v>508</v>
      </c>
    </row>
    <row r="19" spans="1:11" x14ac:dyDescent="0.25">
      <c r="A19" s="510" t="s">
        <v>220</v>
      </c>
      <c r="B19" s="540"/>
      <c r="C19" s="539"/>
      <c r="D19" s="539"/>
      <c r="E19" s="539"/>
      <c r="F19" s="539"/>
      <c r="G19" s="539"/>
      <c r="H19" s="539"/>
      <c r="I19" s="539"/>
      <c r="J19" s="539"/>
      <c r="K19" s="539"/>
    </row>
    <row r="20" spans="1:11" x14ac:dyDescent="0.25">
      <c r="A20" s="509" t="s">
        <v>221</v>
      </c>
      <c r="B20" s="538"/>
      <c r="C20" s="538"/>
    </row>
    <row r="22" spans="1:11" x14ac:dyDescent="0.25">
      <c r="A22" s="519" t="s">
        <v>1826</v>
      </c>
      <c r="B22" s="426"/>
      <c r="C22" s="426"/>
      <c r="D22" s="426"/>
    </row>
    <row r="24" spans="1:11" x14ac:dyDescent="0.25">
      <c r="A24" s="537" t="s">
        <v>1825</v>
      </c>
      <c r="B24" s="535"/>
      <c r="C24" s="484"/>
      <c r="E24" s="536" t="s">
        <v>1824</v>
      </c>
      <c r="F24" s="535"/>
      <c r="G24" s="484"/>
      <c r="I24" s="487" t="s">
        <v>1823</v>
      </c>
      <c r="J24" s="487"/>
    </row>
    <row r="26" spans="1:11" x14ac:dyDescent="0.25">
      <c r="A26" s="517"/>
      <c r="B26" s="522" t="s">
        <v>218</v>
      </c>
      <c r="C26" s="522" t="s">
        <v>219</v>
      </c>
      <c r="D26" s="522" t="s">
        <v>1802</v>
      </c>
      <c r="E26" s="522" t="s">
        <v>1800</v>
      </c>
      <c r="F26" s="522" t="s">
        <v>1798</v>
      </c>
      <c r="G26" s="522" t="s">
        <v>1796</v>
      </c>
      <c r="H26" s="522" t="s">
        <v>1794</v>
      </c>
      <c r="I26" s="522" t="s">
        <v>1792</v>
      </c>
      <c r="J26" s="522" t="s">
        <v>1790</v>
      </c>
      <c r="K26" s="521" t="s">
        <v>1788</v>
      </c>
    </row>
    <row r="27" spans="1:11" x14ac:dyDescent="0.25">
      <c r="A27" s="534" t="s">
        <v>1816</v>
      </c>
      <c r="B27" s="533">
        <f t="shared" ref="B27:K27" si="0">B19</f>
        <v>0</v>
      </c>
      <c r="C27" s="532">
        <f t="shared" si="0"/>
        <v>0</v>
      </c>
      <c r="D27" s="532">
        <f t="shared" si="0"/>
        <v>0</v>
      </c>
      <c r="E27" s="532">
        <f t="shared" si="0"/>
        <v>0</v>
      </c>
      <c r="F27" s="532">
        <f t="shared" si="0"/>
        <v>0</v>
      </c>
      <c r="G27" s="532">
        <f t="shared" si="0"/>
        <v>0</v>
      </c>
      <c r="H27" s="532">
        <f t="shared" si="0"/>
        <v>0</v>
      </c>
      <c r="I27" s="532">
        <f t="shared" si="0"/>
        <v>0</v>
      </c>
      <c r="J27" s="532">
        <f t="shared" si="0"/>
        <v>0</v>
      </c>
      <c r="K27" s="532">
        <f t="shared" si="0"/>
        <v>0</v>
      </c>
    </row>
    <row r="28" spans="1:11" x14ac:dyDescent="0.25">
      <c r="A28" s="531" t="s">
        <v>1822</v>
      </c>
      <c r="B28" s="530" t="e">
        <f t="shared" ref="B28:K28" si="1">B27/SUM(B27:K27)</f>
        <v>#DIV/0!</v>
      </c>
      <c r="C28" s="380" t="e">
        <f t="shared" si="1"/>
        <v>#DIV/0!</v>
      </c>
      <c r="D28" s="380" t="e">
        <f t="shared" si="1"/>
        <v>#DIV/0!</v>
      </c>
      <c r="E28" s="380" t="e">
        <f t="shared" si="1"/>
        <v>#DIV/0!</v>
      </c>
      <c r="F28" s="380" t="e">
        <f t="shared" si="1"/>
        <v>#DIV/0!</v>
      </c>
      <c r="G28" s="380" t="e">
        <f t="shared" si="1"/>
        <v>#DIV/0!</v>
      </c>
      <c r="H28" s="380" t="e">
        <f t="shared" si="1"/>
        <v>#DIV/0!</v>
      </c>
      <c r="I28" s="380" t="e">
        <f t="shared" si="1"/>
        <v>#DIV/0!</v>
      </c>
      <c r="J28" s="380" t="e">
        <f t="shared" si="1"/>
        <v>#DIV/0!</v>
      </c>
      <c r="K28" s="380" t="e">
        <f t="shared" si="1"/>
        <v>#DIV/0!</v>
      </c>
    </row>
    <row r="29" spans="1:11" x14ac:dyDescent="0.25">
      <c r="A29" s="529" t="s">
        <v>1821</v>
      </c>
      <c r="B29" s="528" t="e">
        <f t="shared" ref="B29:K29" si="2">B28*$C$24</f>
        <v>#DIV/0!</v>
      </c>
      <c r="C29" s="527" t="e">
        <f t="shared" si="2"/>
        <v>#DIV/0!</v>
      </c>
      <c r="D29" s="527" t="e">
        <f t="shared" si="2"/>
        <v>#DIV/0!</v>
      </c>
      <c r="E29" s="527" t="e">
        <f t="shared" si="2"/>
        <v>#DIV/0!</v>
      </c>
      <c r="F29" s="527" t="e">
        <f t="shared" si="2"/>
        <v>#DIV/0!</v>
      </c>
      <c r="G29" s="527" t="e">
        <f t="shared" si="2"/>
        <v>#DIV/0!</v>
      </c>
      <c r="H29" s="527" t="e">
        <f t="shared" si="2"/>
        <v>#DIV/0!</v>
      </c>
      <c r="I29" s="527" t="e">
        <f t="shared" si="2"/>
        <v>#DIV/0!</v>
      </c>
      <c r="J29" s="527" t="e">
        <f t="shared" si="2"/>
        <v>#DIV/0!</v>
      </c>
      <c r="K29" s="527" t="e">
        <f t="shared" si="2"/>
        <v>#DIV/0!</v>
      </c>
    </row>
    <row r="31" spans="1:11" x14ac:dyDescent="0.25">
      <c r="A31" s="519" t="s">
        <v>1820</v>
      </c>
      <c r="B31" s="426"/>
      <c r="C31" s="426"/>
      <c r="D31" s="426"/>
    </row>
    <row r="33" spans="1:10" x14ac:dyDescent="0.25">
      <c r="B33" s="479" t="s">
        <v>1819</v>
      </c>
    </row>
    <row r="34" spans="1:10" ht="17.25" x14ac:dyDescent="0.25">
      <c r="A34" s="526" t="s">
        <v>226</v>
      </c>
      <c r="B34" s="524" t="s">
        <v>1818</v>
      </c>
      <c r="C34" s="524" t="s">
        <v>1817</v>
      </c>
      <c r="D34" s="524" t="s">
        <v>167</v>
      </c>
      <c r="E34" s="524" t="s">
        <v>230</v>
      </c>
      <c r="F34" s="524" t="s">
        <v>231</v>
      </c>
      <c r="G34" s="523" t="s">
        <v>170</v>
      </c>
      <c r="I34" s="517" t="s">
        <v>1813</v>
      </c>
      <c r="J34" s="525" t="s">
        <v>1816</v>
      </c>
    </row>
    <row r="35" spans="1:10" x14ac:dyDescent="0.25">
      <c r="A35" s="513" t="s">
        <v>232</v>
      </c>
      <c r="G35" s="209"/>
      <c r="I35" s="479">
        <f t="shared" ref="I35:I45" si="3">C35^2</f>
        <v>0</v>
      </c>
      <c r="J35" s="479">
        <f t="shared" ref="J35:J45" si="4">1-I35</f>
        <v>1</v>
      </c>
    </row>
    <row r="36" spans="1:10" x14ac:dyDescent="0.25">
      <c r="A36" s="513" t="s">
        <v>233</v>
      </c>
      <c r="G36" s="484"/>
      <c r="I36" s="479">
        <f t="shared" si="3"/>
        <v>0</v>
      </c>
      <c r="J36" s="479">
        <f t="shared" si="4"/>
        <v>1</v>
      </c>
    </row>
    <row r="37" spans="1:10" x14ac:dyDescent="0.25">
      <c r="A37" s="513" t="s">
        <v>1804</v>
      </c>
      <c r="G37" s="484"/>
      <c r="I37" s="479">
        <f t="shared" si="3"/>
        <v>0</v>
      </c>
      <c r="J37" s="479">
        <f t="shared" si="4"/>
        <v>1</v>
      </c>
    </row>
    <row r="38" spans="1:10" x14ac:dyDescent="0.25">
      <c r="A38" s="513" t="s">
        <v>1803</v>
      </c>
      <c r="G38" s="484"/>
      <c r="I38" s="479">
        <f t="shared" si="3"/>
        <v>0</v>
      </c>
      <c r="J38" s="479">
        <f t="shared" si="4"/>
        <v>1</v>
      </c>
    </row>
    <row r="39" spans="1:10" x14ac:dyDescent="0.25">
      <c r="A39" s="513" t="s">
        <v>1801</v>
      </c>
      <c r="G39" s="484"/>
      <c r="I39" s="479">
        <f t="shared" si="3"/>
        <v>0</v>
      </c>
      <c r="J39" s="479">
        <f t="shared" si="4"/>
        <v>1</v>
      </c>
    </row>
    <row r="40" spans="1:10" x14ac:dyDescent="0.25">
      <c r="A40" s="513" t="s">
        <v>1799</v>
      </c>
      <c r="G40" s="484"/>
      <c r="I40" s="479">
        <f t="shared" si="3"/>
        <v>0</v>
      </c>
      <c r="J40" s="479">
        <f t="shared" si="4"/>
        <v>1</v>
      </c>
    </row>
    <row r="41" spans="1:10" x14ac:dyDescent="0.25">
      <c r="A41" s="513" t="s">
        <v>1797</v>
      </c>
      <c r="G41" s="484"/>
      <c r="I41" s="479">
        <f t="shared" si="3"/>
        <v>0</v>
      </c>
      <c r="J41" s="479">
        <f t="shared" si="4"/>
        <v>1</v>
      </c>
    </row>
    <row r="42" spans="1:10" x14ac:dyDescent="0.25">
      <c r="A42" s="513" t="s">
        <v>1795</v>
      </c>
      <c r="G42" s="484"/>
      <c r="I42" s="479">
        <f t="shared" si="3"/>
        <v>0</v>
      </c>
      <c r="J42" s="479">
        <f t="shared" si="4"/>
        <v>1</v>
      </c>
    </row>
    <row r="43" spans="1:10" x14ac:dyDescent="0.25">
      <c r="A43" s="513" t="s">
        <v>1793</v>
      </c>
      <c r="G43" s="484"/>
      <c r="I43" s="479">
        <f t="shared" si="3"/>
        <v>0</v>
      </c>
      <c r="J43" s="479">
        <f t="shared" si="4"/>
        <v>1</v>
      </c>
    </row>
    <row r="44" spans="1:10" x14ac:dyDescent="0.25">
      <c r="A44" s="513" t="s">
        <v>1791</v>
      </c>
      <c r="G44" s="484"/>
      <c r="I44" s="479">
        <f t="shared" si="3"/>
        <v>0</v>
      </c>
      <c r="J44" s="479">
        <f t="shared" si="4"/>
        <v>1</v>
      </c>
    </row>
    <row r="45" spans="1:10" x14ac:dyDescent="0.25">
      <c r="A45" s="520" t="s">
        <v>1789</v>
      </c>
      <c r="G45" s="484"/>
      <c r="I45" s="479">
        <f t="shared" si="3"/>
        <v>0</v>
      </c>
      <c r="J45" s="479">
        <f t="shared" si="4"/>
        <v>1</v>
      </c>
    </row>
    <row r="47" spans="1:10" x14ac:dyDescent="0.25">
      <c r="A47" s="519" t="s">
        <v>1815</v>
      </c>
      <c r="B47" s="426"/>
      <c r="C47" s="426"/>
      <c r="D47" s="426"/>
    </row>
    <row r="49" spans="1:11" x14ac:dyDescent="0.25">
      <c r="B49" s="479" t="s">
        <v>1814</v>
      </c>
    </row>
    <row r="50" spans="1:11" ht="17.25" x14ac:dyDescent="0.25">
      <c r="A50" s="517" t="s">
        <v>560</v>
      </c>
      <c r="B50" s="524" t="s">
        <v>167</v>
      </c>
      <c r="C50" s="524" t="s">
        <v>168</v>
      </c>
      <c r="D50" s="524" t="s">
        <v>169</v>
      </c>
      <c r="E50" s="524" t="s">
        <v>170</v>
      </c>
      <c r="F50" s="524" t="s">
        <v>171</v>
      </c>
      <c r="G50" s="523" t="s">
        <v>172</v>
      </c>
      <c r="I50" s="517" t="s">
        <v>1813</v>
      </c>
      <c r="J50" s="517" t="s">
        <v>1812</v>
      </c>
      <c r="K50" s="523" t="s">
        <v>1811</v>
      </c>
    </row>
    <row r="51" spans="1:11" x14ac:dyDescent="0.25">
      <c r="A51" s="513" t="s">
        <v>562</v>
      </c>
      <c r="E51" s="209"/>
      <c r="I51" s="479">
        <f t="shared" ref="I51:I60" si="5">1-B51</f>
        <v>1</v>
      </c>
      <c r="J51" s="479">
        <f t="shared" ref="J51:J60" si="6">1-$G$24</f>
        <v>1</v>
      </c>
      <c r="K51" s="479">
        <f t="shared" ref="K51:K60" si="7">I51/J51</f>
        <v>1</v>
      </c>
    </row>
    <row r="52" spans="1:11" x14ac:dyDescent="0.25">
      <c r="A52" s="513" t="s">
        <v>563</v>
      </c>
      <c r="E52" s="484"/>
      <c r="I52" s="479">
        <f t="shared" si="5"/>
        <v>1</v>
      </c>
      <c r="J52" s="479">
        <f t="shared" si="6"/>
        <v>1</v>
      </c>
      <c r="K52" s="479">
        <f t="shared" si="7"/>
        <v>1</v>
      </c>
    </row>
    <row r="53" spans="1:11" x14ac:dyDescent="0.25">
      <c r="A53" s="513" t="s">
        <v>564</v>
      </c>
      <c r="E53" s="484"/>
      <c r="I53" s="479">
        <f t="shared" si="5"/>
        <v>1</v>
      </c>
      <c r="J53" s="479">
        <f t="shared" si="6"/>
        <v>1</v>
      </c>
      <c r="K53" s="479">
        <f t="shared" si="7"/>
        <v>1</v>
      </c>
    </row>
    <row r="54" spans="1:11" x14ac:dyDescent="0.25">
      <c r="A54" s="513" t="s">
        <v>565</v>
      </c>
      <c r="E54" s="484"/>
      <c r="I54" s="479">
        <f t="shared" si="5"/>
        <v>1</v>
      </c>
      <c r="J54" s="479">
        <f t="shared" si="6"/>
        <v>1</v>
      </c>
      <c r="K54" s="479">
        <f t="shared" si="7"/>
        <v>1</v>
      </c>
    </row>
    <row r="55" spans="1:11" x14ac:dyDescent="0.25">
      <c r="A55" s="513" t="s">
        <v>566</v>
      </c>
      <c r="E55" s="484"/>
      <c r="I55" s="479">
        <f t="shared" si="5"/>
        <v>1</v>
      </c>
      <c r="J55" s="479">
        <f t="shared" si="6"/>
        <v>1</v>
      </c>
      <c r="K55" s="479">
        <f t="shared" si="7"/>
        <v>1</v>
      </c>
    </row>
    <row r="56" spans="1:11" x14ac:dyDescent="0.25">
      <c r="A56" s="513" t="s">
        <v>567</v>
      </c>
      <c r="E56" s="484"/>
      <c r="I56" s="479">
        <f t="shared" si="5"/>
        <v>1</v>
      </c>
      <c r="J56" s="479">
        <f t="shared" si="6"/>
        <v>1</v>
      </c>
      <c r="K56" s="479">
        <f t="shared" si="7"/>
        <v>1</v>
      </c>
    </row>
    <row r="57" spans="1:11" x14ac:dyDescent="0.25">
      <c r="A57" s="513" t="s">
        <v>568</v>
      </c>
      <c r="E57" s="484"/>
      <c r="I57" s="479">
        <f t="shared" si="5"/>
        <v>1</v>
      </c>
      <c r="J57" s="479">
        <f t="shared" si="6"/>
        <v>1</v>
      </c>
      <c r="K57" s="479">
        <f t="shared" si="7"/>
        <v>1</v>
      </c>
    </row>
    <row r="58" spans="1:11" x14ac:dyDescent="0.25">
      <c r="A58" s="513" t="s">
        <v>569</v>
      </c>
      <c r="E58" s="484"/>
      <c r="I58" s="479">
        <f t="shared" si="5"/>
        <v>1</v>
      </c>
      <c r="J58" s="479">
        <f t="shared" si="6"/>
        <v>1</v>
      </c>
      <c r="K58" s="479">
        <f t="shared" si="7"/>
        <v>1</v>
      </c>
    </row>
    <row r="59" spans="1:11" x14ac:dyDescent="0.25">
      <c r="A59" s="513" t="s">
        <v>877</v>
      </c>
      <c r="E59" s="484"/>
      <c r="I59" s="479">
        <f t="shared" si="5"/>
        <v>1</v>
      </c>
      <c r="J59" s="479">
        <f t="shared" si="6"/>
        <v>1</v>
      </c>
      <c r="K59" s="479">
        <f t="shared" si="7"/>
        <v>1</v>
      </c>
    </row>
    <row r="60" spans="1:11" x14ac:dyDescent="0.25">
      <c r="A60" s="520" t="s">
        <v>878</v>
      </c>
      <c r="E60" s="484"/>
      <c r="I60" s="479">
        <f t="shared" si="5"/>
        <v>1</v>
      </c>
      <c r="J60" s="479">
        <f t="shared" si="6"/>
        <v>1</v>
      </c>
      <c r="K60" s="479">
        <f t="shared" si="7"/>
        <v>1</v>
      </c>
    </row>
    <row r="62" spans="1:11" x14ac:dyDescent="0.25">
      <c r="A62" s="519" t="s">
        <v>1810</v>
      </c>
      <c r="B62" s="426"/>
      <c r="C62" s="426"/>
      <c r="D62" s="426"/>
      <c r="E62" s="426"/>
    </row>
    <row r="64" spans="1:11" x14ac:dyDescent="0.25">
      <c r="B64" s="479" t="s">
        <v>1809</v>
      </c>
    </row>
    <row r="65" spans="1:24" x14ac:dyDescent="0.25">
      <c r="A65" s="517" t="s">
        <v>222</v>
      </c>
      <c r="B65" s="522" t="s">
        <v>218</v>
      </c>
      <c r="C65" s="522" t="s">
        <v>219</v>
      </c>
      <c r="D65" s="522" t="s">
        <v>1802</v>
      </c>
      <c r="E65" s="522" t="s">
        <v>1800</v>
      </c>
      <c r="F65" s="522" t="s">
        <v>1798</v>
      </c>
      <c r="G65" s="522" t="s">
        <v>1796</v>
      </c>
      <c r="H65" s="522" t="s">
        <v>1794</v>
      </c>
      <c r="I65" s="522" t="s">
        <v>1792</v>
      </c>
      <c r="J65" s="522" t="s">
        <v>1790</v>
      </c>
      <c r="K65" s="521" t="s">
        <v>1788</v>
      </c>
    </row>
    <row r="66" spans="1:24" x14ac:dyDescent="0.25">
      <c r="A66" s="513" t="s">
        <v>562</v>
      </c>
    </row>
    <row r="67" spans="1:24" x14ac:dyDescent="0.25">
      <c r="A67" s="513" t="s">
        <v>563</v>
      </c>
    </row>
    <row r="68" spans="1:24" x14ac:dyDescent="0.25">
      <c r="A68" s="513" t="s">
        <v>564</v>
      </c>
    </row>
    <row r="69" spans="1:24" x14ac:dyDescent="0.25">
      <c r="A69" s="513" t="s">
        <v>565</v>
      </c>
    </row>
    <row r="70" spans="1:24" x14ac:dyDescent="0.25">
      <c r="A70" s="513" t="s">
        <v>566</v>
      </c>
    </row>
    <row r="71" spans="1:24" x14ac:dyDescent="0.25">
      <c r="A71" s="513" t="s">
        <v>567</v>
      </c>
    </row>
    <row r="72" spans="1:24" x14ac:dyDescent="0.25">
      <c r="A72" s="513" t="s">
        <v>568</v>
      </c>
    </row>
    <row r="73" spans="1:24" x14ac:dyDescent="0.25">
      <c r="A73" s="513" t="s">
        <v>569</v>
      </c>
    </row>
    <row r="74" spans="1:24" x14ac:dyDescent="0.25">
      <c r="A74" s="513" t="s">
        <v>877</v>
      </c>
    </row>
    <row r="75" spans="1:24" x14ac:dyDescent="0.25">
      <c r="A75" s="520" t="s">
        <v>878</v>
      </c>
    </row>
    <row r="77" spans="1:24" x14ac:dyDescent="0.25">
      <c r="A77" s="519" t="s">
        <v>1808</v>
      </c>
      <c r="B77" s="426"/>
      <c r="C77" s="426"/>
      <c r="D77" s="426"/>
      <c r="E77" s="426"/>
      <c r="N77" s="519" t="s">
        <v>1807</v>
      </c>
      <c r="O77" s="426"/>
      <c r="P77" s="426"/>
      <c r="Q77" s="426"/>
      <c r="R77" s="426"/>
    </row>
    <row r="79" spans="1:24" x14ac:dyDescent="0.25">
      <c r="B79" s="545" t="s">
        <v>1806</v>
      </c>
      <c r="C79" s="546"/>
      <c r="D79" s="546"/>
    </row>
    <row r="80" spans="1:24" x14ac:dyDescent="0.25">
      <c r="A80" s="518" t="s">
        <v>1805</v>
      </c>
      <c r="B80" s="516" t="s">
        <v>85</v>
      </c>
      <c r="C80" s="516" t="s">
        <v>218</v>
      </c>
      <c r="D80" s="516" t="s">
        <v>219</v>
      </c>
      <c r="E80" s="516" t="s">
        <v>1802</v>
      </c>
      <c r="F80" s="516" t="s">
        <v>1800</v>
      </c>
      <c r="G80" s="516" t="s">
        <v>1798</v>
      </c>
      <c r="H80" s="516" t="s">
        <v>1796</v>
      </c>
      <c r="I80" s="516" t="s">
        <v>1794</v>
      </c>
      <c r="J80" s="516" t="s">
        <v>1792</v>
      </c>
      <c r="K80" s="516" t="s">
        <v>1790</v>
      </c>
      <c r="L80" s="515" t="s">
        <v>1788</v>
      </c>
      <c r="N80" s="517"/>
      <c r="O80" s="516" t="s">
        <v>218</v>
      </c>
      <c r="P80" s="516" t="s">
        <v>219</v>
      </c>
      <c r="Q80" s="516" t="s">
        <v>1802</v>
      </c>
      <c r="R80" s="516" t="s">
        <v>1800</v>
      </c>
      <c r="S80" s="516" t="s">
        <v>1798</v>
      </c>
      <c r="T80" s="516" t="s">
        <v>1796</v>
      </c>
      <c r="U80" s="516" t="s">
        <v>1794</v>
      </c>
      <c r="V80" s="516" t="s">
        <v>1792</v>
      </c>
      <c r="W80" s="516" t="s">
        <v>1790</v>
      </c>
      <c r="X80" s="515" t="s">
        <v>1788</v>
      </c>
    </row>
    <row r="81" spans="1:24" x14ac:dyDescent="0.25">
      <c r="A81" s="510" t="s">
        <v>233</v>
      </c>
      <c r="B81" s="514"/>
      <c r="C81" s="511"/>
      <c r="D81" s="511"/>
      <c r="N81" s="513" t="s">
        <v>218</v>
      </c>
      <c r="O81" s="479" t="e">
        <f t="array" ref="O81:X90">MMULT(TRANSPOSE(MXRoots_),MXRoots_)</f>
        <v>#NAME?</v>
      </c>
      <c r="P81" s="479" t="e">
        <v>#NAME?</v>
      </c>
      <c r="Q81" s="479" t="e">
        <v>#NAME?</v>
      </c>
      <c r="R81" s="479" t="e">
        <v>#NAME?</v>
      </c>
      <c r="S81" s="479" t="e">
        <v>#NAME?</v>
      </c>
      <c r="T81" s="479" t="e">
        <v>#NAME?</v>
      </c>
      <c r="U81" s="479" t="e">
        <v>#NAME?</v>
      </c>
      <c r="V81" s="479" t="e">
        <v>#NAME?</v>
      </c>
      <c r="W81" s="479" t="e">
        <v>#NAME?</v>
      </c>
      <c r="X81" s="479" t="e">
        <v>#NAME?</v>
      </c>
    </row>
    <row r="82" spans="1:24" x14ac:dyDescent="0.25">
      <c r="A82" s="510" t="s">
        <v>1804</v>
      </c>
      <c r="B82" s="512"/>
      <c r="C82" s="511"/>
      <c r="D82" s="511"/>
      <c r="N82" s="513" t="s">
        <v>219</v>
      </c>
      <c r="O82" s="479" t="e">
        <v>#NAME?</v>
      </c>
      <c r="P82" s="479" t="e">
        <v>#NAME?</v>
      </c>
      <c r="Q82" s="479" t="e">
        <v>#NAME?</v>
      </c>
      <c r="R82" s="479" t="e">
        <v>#NAME?</v>
      </c>
      <c r="S82" s="479" t="e">
        <v>#NAME?</v>
      </c>
      <c r="T82" s="479" t="e">
        <v>#NAME?</v>
      </c>
      <c r="U82" s="479" t="e">
        <v>#NAME?</v>
      </c>
      <c r="V82" s="479" t="e">
        <v>#NAME?</v>
      </c>
      <c r="W82" s="479" t="e">
        <v>#NAME?</v>
      </c>
      <c r="X82" s="479" t="e">
        <v>#NAME?</v>
      </c>
    </row>
    <row r="83" spans="1:24" x14ac:dyDescent="0.25">
      <c r="A83" s="510" t="s">
        <v>1803</v>
      </c>
      <c r="B83" s="512"/>
      <c r="C83" s="511"/>
      <c r="D83" s="511"/>
      <c r="N83" s="513" t="s">
        <v>1802</v>
      </c>
      <c r="O83" s="479" t="e">
        <v>#NAME?</v>
      </c>
      <c r="P83" s="479" t="e">
        <v>#NAME?</v>
      </c>
      <c r="Q83" s="479" t="e">
        <v>#NAME?</v>
      </c>
      <c r="R83" s="479" t="e">
        <v>#NAME?</v>
      </c>
      <c r="S83" s="479" t="e">
        <v>#NAME?</v>
      </c>
      <c r="T83" s="479" t="e">
        <v>#NAME?</v>
      </c>
      <c r="U83" s="479" t="e">
        <v>#NAME?</v>
      </c>
      <c r="V83" s="479" t="e">
        <v>#NAME?</v>
      </c>
      <c r="W83" s="479" t="e">
        <v>#NAME?</v>
      </c>
      <c r="X83" s="479" t="e">
        <v>#NAME?</v>
      </c>
    </row>
    <row r="84" spans="1:24" x14ac:dyDescent="0.25">
      <c r="A84" s="510" t="s">
        <v>1801</v>
      </c>
      <c r="B84" s="512"/>
      <c r="C84" s="511"/>
      <c r="D84" s="511"/>
      <c r="N84" s="513" t="s">
        <v>1800</v>
      </c>
      <c r="O84" s="479" t="e">
        <v>#NAME?</v>
      </c>
      <c r="P84" s="479" t="e">
        <v>#NAME?</v>
      </c>
      <c r="Q84" s="479" t="e">
        <v>#NAME?</v>
      </c>
      <c r="R84" s="479" t="e">
        <v>#NAME?</v>
      </c>
      <c r="S84" s="479" t="e">
        <v>#NAME?</v>
      </c>
      <c r="T84" s="479" t="e">
        <v>#NAME?</v>
      </c>
      <c r="U84" s="479" t="e">
        <v>#NAME?</v>
      </c>
      <c r="V84" s="479" t="e">
        <v>#NAME?</v>
      </c>
      <c r="W84" s="479" t="e">
        <v>#NAME?</v>
      </c>
      <c r="X84" s="479" t="e">
        <v>#NAME?</v>
      </c>
    </row>
    <row r="85" spans="1:24" x14ac:dyDescent="0.25">
      <c r="A85" s="510" t="s">
        <v>1799</v>
      </c>
      <c r="B85" s="512"/>
      <c r="C85" s="511"/>
      <c r="D85" s="511"/>
      <c r="N85" s="513" t="s">
        <v>1798</v>
      </c>
      <c r="O85" s="479" t="e">
        <v>#NAME?</v>
      </c>
      <c r="P85" s="479" t="e">
        <v>#NAME?</v>
      </c>
      <c r="Q85" s="479" t="e">
        <v>#NAME?</v>
      </c>
      <c r="R85" s="479" t="e">
        <v>#NAME?</v>
      </c>
      <c r="S85" s="479" t="e">
        <v>#NAME?</v>
      </c>
      <c r="T85" s="479" t="e">
        <v>#NAME?</v>
      </c>
      <c r="U85" s="479" t="e">
        <v>#NAME?</v>
      </c>
      <c r="V85" s="479" t="e">
        <v>#NAME?</v>
      </c>
      <c r="W85" s="479" t="e">
        <v>#NAME?</v>
      </c>
      <c r="X85" s="479" t="e">
        <v>#NAME?</v>
      </c>
    </row>
    <row r="86" spans="1:24" x14ac:dyDescent="0.25">
      <c r="A86" s="510" t="s">
        <v>1797</v>
      </c>
      <c r="B86" s="512"/>
      <c r="C86" s="511"/>
      <c r="D86" s="511"/>
      <c r="N86" s="513" t="s">
        <v>1796</v>
      </c>
      <c r="O86" s="479" t="e">
        <v>#NAME?</v>
      </c>
      <c r="P86" s="479" t="e">
        <v>#NAME?</v>
      </c>
      <c r="Q86" s="479" t="e">
        <v>#NAME?</v>
      </c>
      <c r="R86" s="479" t="e">
        <v>#NAME?</v>
      </c>
      <c r="S86" s="479" t="e">
        <v>#NAME?</v>
      </c>
      <c r="T86" s="479" t="e">
        <v>#NAME?</v>
      </c>
      <c r="U86" s="479" t="e">
        <v>#NAME?</v>
      </c>
      <c r="V86" s="479" t="e">
        <v>#NAME?</v>
      </c>
      <c r="W86" s="479" t="e">
        <v>#NAME?</v>
      </c>
      <c r="X86" s="479" t="e">
        <v>#NAME?</v>
      </c>
    </row>
    <row r="87" spans="1:24" x14ac:dyDescent="0.25">
      <c r="A87" s="510" t="s">
        <v>1795</v>
      </c>
      <c r="B87" s="512"/>
      <c r="C87" s="511"/>
      <c r="D87" s="511"/>
      <c r="N87" s="513" t="s">
        <v>1794</v>
      </c>
      <c r="O87" s="479" t="e">
        <v>#NAME?</v>
      </c>
      <c r="P87" s="479" t="e">
        <v>#NAME?</v>
      </c>
      <c r="Q87" s="479" t="e">
        <v>#NAME?</v>
      </c>
      <c r="R87" s="479" t="e">
        <v>#NAME?</v>
      </c>
      <c r="S87" s="479" t="e">
        <v>#NAME?</v>
      </c>
      <c r="T87" s="479" t="e">
        <v>#NAME?</v>
      </c>
      <c r="U87" s="479" t="e">
        <v>#NAME?</v>
      </c>
      <c r="V87" s="479" t="e">
        <v>#NAME?</v>
      </c>
      <c r="W87" s="479" t="e">
        <v>#NAME?</v>
      </c>
      <c r="X87" s="479" t="e">
        <v>#NAME?</v>
      </c>
    </row>
    <row r="88" spans="1:24" x14ac:dyDescent="0.25">
      <c r="A88" s="510" t="s">
        <v>1793</v>
      </c>
      <c r="B88" s="512"/>
      <c r="C88" s="511"/>
      <c r="D88" s="511"/>
      <c r="N88" s="513" t="s">
        <v>1792</v>
      </c>
      <c r="O88" s="479" t="e">
        <v>#NAME?</v>
      </c>
      <c r="P88" s="479" t="e">
        <v>#NAME?</v>
      </c>
      <c r="Q88" s="479" t="e">
        <v>#NAME?</v>
      </c>
      <c r="R88" s="479" t="e">
        <v>#NAME?</v>
      </c>
      <c r="S88" s="479" t="e">
        <v>#NAME?</v>
      </c>
      <c r="T88" s="479" t="e">
        <v>#NAME?</v>
      </c>
      <c r="U88" s="479" t="e">
        <v>#NAME?</v>
      </c>
      <c r="V88" s="479" t="e">
        <v>#NAME?</v>
      </c>
      <c r="W88" s="479" t="e">
        <v>#NAME?</v>
      </c>
      <c r="X88" s="479" t="e">
        <v>#NAME?</v>
      </c>
    </row>
    <row r="89" spans="1:24" x14ac:dyDescent="0.25">
      <c r="A89" s="510" t="s">
        <v>1791</v>
      </c>
      <c r="B89" s="512"/>
      <c r="C89" s="511"/>
      <c r="D89" s="511"/>
      <c r="N89" s="513" t="s">
        <v>1790</v>
      </c>
      <c r="O89" s="479" t="e">
        <v>#NAME?</v>
      </c>
      <c r="P89" s="479" t="e">
        <v>#NAME?</v>
      </c>
      <c r="Q89" s="479" t="e">
        <v>#NAME?</v>
      </c>
      <c r="R89" s="479" t="e">
        <v>#NAME?</v>
      </c>
      <c r="S89" s="479" t="e">
        <v>#NAME?</v>
      </c>
      <c r="T89" s="479" t="e">
        <v>#NAME?</v>
      </c>
      <c r="U89" s="479" t="e">
        <v>#NAME?</v>
      </c>
      <c r="V89" s="479" t="e">
        <v>#NAME?</v>
      </c>
      <c r="W89" s="479" t="e">
        <v>#NAME?</v>
      </c>
      <c r="X89" s="479" t="e">
        <v>#NAME?</v>
      </c>
    </row>
    <row r="90" spans="1:24" x14ac:dyDescent="0.25">
      <c r="A90" s="510" t="s">
        <v>1789</v>
      </c>
      <c r="B90" s="512"/>
      <c r="C90" s="511"/>
      <c r="D90" s="511"/>
      <c r="N90" s="513" t="s">
        <v>1788</v>
      </c>
      <c r="O90" s="479" t="e">
        <v>#NAME?</v>
      </c>
      <c r="P90" s="479" t="e">
        <v>#NAME?</v>
      </c>
      <c r="Q90" s="479" t="e">
        <v>#NAME?</v>
      </c>
      <c r="R90" s="479" t="e">
        <v>#NAME?</v>
      </c>
      <c r="S90" s="479" t="e">
        <v>#NAME?</v>
      </c>
      <c r="T90" s="479" t="e">
        <v>#NAME?</v>
      </c>
      <c r="U90" s="479" t="e">
        <v>#NAME?</v>
      </c>
      <c r="V90" s="479" t="e">
        <v>#NAME?</v>
      </c>
      <c r="W90" s="479" t="e">
        <v>#NAME?</v>
      </c>
      <c r="X90" s="479" t="e">
        <v>#NAME?</v>
      </c>
    </row>
    <row r="91" spans="1:24" x14ac:dyDescent="0.25">
      <c r="A91" s="510" t="s">
        <v>1787</v>
      </c>
      <c r="B91" s="512"/>
      <c r="C91" s="511"/>
      <c r="D91" s="511"/>
    </row>
    <row r="92" spans="1:24" x14ac:dyDescent="0.25">
      <c r="A92" s="510" t="s">
        <v>1786</v>
      </c>
      <c r="B92" s="512"/>
      <c r="C92" s="511"/>
      <c r="D92" s="511"/>
    </row>
    <row r="93" spans="1:24" x14ac:dyDescent="0.25">
      <c r="A93" s="510" t="s">
        <v>1785</v>
      </c>
      <c r="B93" s="512"/>
      <c r="C93" s="511"/>
      <c r="D93" s="511"/>
    </row>
    <row r="94" spans="1:24" x14ac:dyDescent="0.25">
      <c r="A94" s="510" t="s">
        <v>1784</v>
      </c>
      <c r="B94" s="512"/>
      <c r="C94" s="511"/>
      <c r="D94" s="511"/>
    </row>
    <row r="95" spans="1:24" x14ac:dyDescent="0.25">
      <c r="A95" s="510" t="s">
        <v>1783</v>
      </c>
      <c r="B95" s="512"/>
      <c r="C95" s="511"/>
      <c r="D95" s="511"/>
    </row>
    <row r="96" spans="1:24" x14ac:dyDescent="0.25">
      <c r="A96" s="510" t="s">
        <v>1782</v>
      </c>
      <c r="B96" s="512"/>
      <c r="C96" s="511"/>
      <c r="D96" s="511"/>
    </row>
    <row r="97" spans="1:4" x14ac:dyDescent="0.25">
      <c r="A97" s="510" t="s">
        <v>1781</v>
      </c>
      <c r="B97" s="512"/>
      <c r="C97" s="511"/>
      <c r="D97" s="511"/>
    </row>
    <row r="98" spans="1:4" x14ac:dyDescent="0.25">
      <c r="A98" s="510" t="s">
        <v>1780</v>
      </c>
      <c r="B98" s="512"/>
      <c r="C98" s="511"/>
      <c r="D98" s="511"/>
    </row>
    <row r="99" spans="1:4" x14ac:dyDescent="0.25">
      <c r="A99" s="510" t="s">
        <v>1779</v>
      </c>
      <c r="B99" s="486"/>
    </row>
    <row r="100" spans="1:4" x14ac:dyDescent="0.25">
      <c r="A100" s="510" t="s">
        <v>1778</v>
      </c>
      <c r="B100" s="486"/>
    </row>
    <row r="101" spans="1:4" x14ac:dyDescent="0.25">
      <c r="A101" s="510" t="s">
        <v>1777</v>
      </c>
      <c r="B101" s="486"/>
    </row>
    <row r="102" spans="1:4" x14ac:dyDescent="0.25">
      <c r="A102" s="510" t="s">
        <v>1776</v>
      </c>
      <c r="B102" s="486"/>
    </row>
    <row r="103" spans="1:4" x14ac:dyDescent="0.25">
      <c r="A103" s="510" t="s">
        <v>1775</v>
      </c>
      <c r="B103" s="486"/>
    </row>
    <row r="104" spans="1:4" x14ac:dyDescent="0.25">
      <c r="A104" s="510" t="s">
        <v>1774</v>
      </c>
      <c r="B104" s="486"/>
    </row>
    <row r="105" spans="1:4" x14ac:dyDescent="0.25">
      <c r="A105" s="510" t="s">
        <v>1773</v>
      </c>
      <c r="B105" s="486"/>
    </row>
    <row r="106" spans="1:4" x14ac:dyDescent="0.25">
      <c r="A106" s="510" t="s">
        <v>1772</v>
      </c>
      <c r="B106" s="486"/>
    </row>
    <row r="107" spans="1:4" x14ac:dyDescent="0.25">
      <c r="A107" s="510" t="s">
        <v>1771</v>
      </c>
      <c r="B107" s="486"/>
    </row>
    <row r="108" spans="1:4" x14ac:dyDescent="0.25">
      <c r="A108" s="510" t="s">
        <v>1770</v>
      </c>
      <c r="B108" s="486"/>
    </row>
    <row r="109" spans="1:4" x14ac:dyDescent="0.25">
      <c r="A109" s="510" t="s">
        <v>1769</v>
      </c>
      <c r="B109" s="486"/>
    </row>
    <row r="110" spans="1:4" x14ac:dyDescent="0.25">
      <c r="A110" s="510" t="s">
        <v>1768</v>
      </c>
      <c r="B110" s="486"/>
    </row>
    <row r="111" spans="1:4" x14ac:dyDescent="0.25">
      <c r="A111" s="510" t="s">
        <v>1767</v>
      </c>
      <c r="B111" s="486"/>
    </row>
    <row r="112" spans="1:4" x14ac:dyDescent="0.25">
      <c r="A112" s="510" t="s">
        <v>1766</v>
      </c>
      <c r="B112" s="486"/>
    </row>
    <row r="113" spans="1:2" x14ac:dyDescent="0.25">
      <c r="A113" s="510" t="s">
        <v>1765</v>
      </c>
      <c r="B113" s="486"/>
    </row>
    <row r="114" spans="1:2" x14ac:dyDescent="0.25">
      <c r="A114" s="510" t="s">
        <v>1764</v>
      </c>
      <c r="B114" s="486"/>
    </row>
    <row r="115" spans="1:2" x14ac:dyDescent="0.25">
      <c r="A115" s="510" t="s">
        <v>1763</v>
      </c>
      <c r="B115" s="486"/>
    </row>
    <row r="116" spans="1:2" x14ac:dyDescent="0.25">
      <c r="A116" s="510" t="s">
        <v>1762</v>
      </c>
      <c r="B116" s="486"/>
    </row>
    <row r="117" spans="1:2" x14ac:dyDescent="0.25">
      <c r="A117" s="510" t="s">
        <v>1761</v>
      </c>
      <c r="B117" s="486"/>
    </row>
    <row r="118" spans="1:2" x14ac:dyDescent="0.25">
      <c r="A118" s="510" t="s">
        <v>1760</v>
      </c>
      <c r="B118" s="486"/>
    </row>
    <row r="119" spans="1:2" x14ac:dyDescent="0.25">
      <c r="A119" s="510" t="s">
        <v>1759</v>
      </c>
      <c r="B119" s="486"/>
    </row>
    <row r="120" spans="1:2" x14ac:dyDescent="0.25">
      <c r="A120" s="510" t="s">
        <v>1758</v>
      </c>
      <c r="B120" s="486"/>
    </row>
    <row r="121" spans="1:2" x14ac:dyDescent="0.25">
      <c r="A121" s="510" t="s">
        <v>1757</v>
      </c>
      <c r="B121" s="486"/>
    </row>
    <row r="122" spans="1:2" x14ac:dyDescent="0.25">
      <c r="A122" s="510" t="s">
        <v>1756</v>
      </c>
      <c r="B122" s="486"/>
    </row>
    <row r="123" spans="1:2" x14ac:dyDescent="0.25">
      <c r="A123" s="510" t="s">
        <v>1755</v>
      </c>
      <c r="B123" s="486"/>
    </row>
    <row r="124" spans="1:2" x14ac:dyDescent="0.25">
      <c r="A124" s="510" t="s">
        <v>1754</v>
      </c>
      <c r="B124" s="486"/>
    </row>
    <row r="125" spans="1:2" x14ac:dyDescent="0.25">
      <c r="A125" s="510" t="s">
        <v>1753</v>
      </c>
      <c r="B125" s="486"/>
    </row>
    <row r="126" spans="1:2" x14ac:dyDescent="0.25">
      <c r="A126" s="510" t="s">
        <v>1752</v>
      </c>
      <c r="B126" s="486"/>
    </row>
    <row r="127" spans="1:2" x14ac:dyDescent="0.25">
      <c r="A127" s="510" t="s">
        <v>1751</v>
      </c>
      <c r="B127" s="486"/>
    </row>
    <row r="128" spans="1:2" x14ac:dyDescent="0.25">
      <c r="A128" s="510" t="s">
        <v>1750</v>
      </c>
      <c r="B128" s="486"/>
    </row>
    <row r="129" spans="1:2" x14ac:dyDescent="0.25">
      <c r="A129" s="510" t="s">
        <v>1749</v>
      </c>
      <c r="B129" s="486"/>
    </row>
    <row r="130" spans="1:2" x14ac:dyDescent="0.25">
      <c r="A130" s="510" t="s">
        <v>1748</v>
      </c>
      <c r="B130" s="486"/>
    </row>
    <row r="131" spans="1:2" x14ac:dyDescent="0.25">
      <c r="A131" s="510" t="s">
        <v>1747</v>
      </c>
      <c r="B131" s="486"/>
    </row>
    <row r="132" spans="1:2" x14ac:dyDescent="0.25">
      <c r="A132" s="510" t="s">
        <v>1746</v>
      </c>
      <c r="B132" s="486"/>
    </row>
    <row r="133" spans="1:2" x14ac:dyDescent="0.25">
      <c r="A133" s="510" t="s">
        <v>1745</v>
      </c>
      <c r="B133" s="486"/>
    </row>
    <row r="134" spans="1:2" x14ac:dyDescent="0.25">
      <c r="A134" s="510" t="s">
        <v>1744</v>
      </c>
      <c r="B134" s="486"/>
    </row>
    <row r="135" spans="1:2" x14ac:dyDescent="0.25">
      <c r="A135" s="510" t="s">
        <v>1743</v>
      </c>
      <c r="B135" s="486"/>
    </row>
    <row r="136" spans="1:2" x14ac:dyDescent="0.25">
      <c r="A136" s="510" t="s">
        <v>1742</v>
      </c>
      <c r="B136" s="486"/>
    </row>
    <row r="137" spans="1:2" x14ac:dyDescent="0.25">
      <c r="A137" s="510" t="s">
        <v>1741</v>
      </c>
      <c r="B137" s="486"/>
    </row>
    <row r="138" spans="1:2" x14ac:dyDescent="0.25">
      <c r="A138" s="510" t="s">
        <v>1740</v>
      </c>
      <c r="B138" s="486"/>
    </row>
    <row r="139" spans="1:2" x14ac:dyDescent="0.25">
      <c r="A139" s="510" t="s">
        <v>1739</v>
      </c>
      <c r="B139" s="486"/>
    </row>
    <row r="140" spans="1:2" x14ac:dyDescent="0.25">
      <c r="A140" s="510" t="s">
        <v>1738</v>
      </c>
      <c r="B140" s="486"/>
    </row>
    <row r="141" spans="1:2" x14ac:dyDescent="0.25">
      <c r="A141" s="510" t="s">
        <v>1737</v>
      </c>
      <c r="B141" s="486"/>
    </row>
    <row r="142" spans="1:2" x14ac:dyDescent="0.25">
      <c r="A142" s="510" t="s">
        <v>1736</v>
      </c>
      <c r="B142" s="486"/>
    </row>
    <row r="143" spans="1:2" x14ac:dyDescent="0.25">
      <c r="A143" s="510" t="s">
        <v>1735</v>
      </c>
      <c r="B143" s="486"/>
    </row>
    <row r="144" spans="1:2" x14ac:dyDescent="0.25">
      <c r="A144" s="510" t="s">
        <v>1734</v>
      </c>
      <c r="B144" s="486"/>
    </row>
    <row r="145" spans="1:2" x14ac:dyDescent="0.25">
      <c r="A145" s="510" t="s">
        <v>1733</v>
      </c>
      <c r="B145" s="486"/>
    </row>
    <row r="146" spans="1:2" x14ac:dyDescent="0.25">
      <c r="A146" s="510" t="s">
        <v>1732</v>
      </c>
      <c r="B146" s="486"/>
    </row>
    <row r="147" spans="1:2" x14ac:dyDescent="0.25">
      <c r="A147" s="510" t="s">
        <v>1731</v>
      </c>
      <c r="B147" s="486"/>
    </row>
    <row r="148" spans="1:2" x14ac:dyDescent="0.25">
      <c r="A148" s="510" t="s">
        <v>1730</v>
      </c>
      <c r="B148" s="486"/>
    </row>
    <row r="149" spans="1:2" x14ac:dyDescent="0.25">
      <c r="A149" s="510" t="s">
        <v>1729</v>
      </c>
      <c r="B149" s="486"/>
    </row>
    <row r="150" spans="1:2" x14ac:dyDescent="0.25">
      <c r="A150" s="510" t="s">
        <v>1728</v>
      </c>
      <c r="B150" s="486"/>
    </row>
    <row r="151" spans="1:2" x14ac:dyDescent="0.25">
      <c r="A151" s="510" t="s">
        <v>1727</v>
      </c>
      <c r="B151" s="486"/>
    </row>
    <row r="152" spans="1:2" x14ac:dyDescent="0.25">
      <c r="A152" s="510" t="s">
        <v>1726</v>
      </c>
      <c r="B152" s="486"/>
    </row>
    <row r="153" spans="1:2" x14ac:dyDescent="0.25">
      <c r="A153" s="510" t="s">
        <v>1725</v>
      </c>
      <c r="B153" s="486"/>
    </row>
    <row r="154" spans="1:2" x14ac:dyDescent="0.25">
      <c r="A154" s="510" t="s">
        <v>1724</v>
      </c>
      <c r="B154" s="486"/>
    </row>
    <row r="155" spans="1:2" x14ac:dyDescent="0.25">
      <c r="A155" s="510" t="s">
        <v>1723</v>
      </c>
      <c r="B155" s="486"/>
    </row>
    <row r="156" spans="1:2" x14ac:dyDescent="0.25">
      <c r="A156" s="510" t="s">
        <v>1722</v>
      </c>
      <c r="B156" s="486"/>
    </row>
    <row r="157" spans="1:2" x14ac:dyDescent="0.25">
      <c r="A157" s="510" t="s">
        <v>1721</v>
      </c>
      <c r="B157" s="486"/>
    </row>
    <row r="158" spans="1:2" x14ac:dyDescent="0.25">
      <c r="A158" s="510" t="s">
        <v>1720</v>
      </c>
      <c r="B158" s="486"/>
    </row>
    <row r="159" spans="1:2" x14ac:dyDescent="0.25">
      <c r="A159" s="510" t="s">
        <v>1719</v>
      </c>
      <c r="B159" s="486"/>
    </row>
    <row r="160" spans="1:2" x14ac:dyDescent="0.25">
      <c r="A160" s="510" t="s">
        <v>1718</v>
      </c>
      <c r="B160" s="486"/>
    </row>
    <row r="161" spans="1:2" x14ac:dyDescent="0.25">
      <c r="A161" s="510" t="s">
        <v>1717</v>
      </c>
      <c r="B161" s="486"/>
    </row>
    <row r="162" spans="1:2" x14ac:dyDescent="0.25">
      <c r="A162" s="510" t="s">
        <v>1716</v>
      </c>
      <c r="B162" s="486"/>
    </row>
    <row r="163" spans="1:2" x14ac:dyDescent="0.25">
      <c r="A163" s="510" t="s">
        <v>1715</v>
      </c>
      <c r="B163" s="486"/>
    </row>
    <row r="164" spans="1:2" x14ac:dyDescent="0.25">
      <c r="A164" s="510" t="s">
        <v>1714</v>
      </c>
      <c r="B164" s="486"/>
    </row>
    <row r="165" spans="1:2" x14ac:dyDescent="0.25">
      <c r="A165" s="510" t="s">
        <v>1713</v>
      </c>
      <c r="B165" s="486"/>
    </row>
    <row r="166" spans="1:2" x14ac:dyDescent="0.25">
      <c r="A166" s="510" t="s">
        <v>1712</v>
      </c>
      <c r="B166" s="486"/>
    </row>
    <row r="167" spans="1:2" x14ac:dyDescent="0.25">
      <c r="A167" s="510" t="s">
        <v>1711</v>
      </c>
      <c r="B167" s="486"/>
    </row>
    <row r="168" spans="1:2" x14ac:dyDescent="0.25">
      <c r="A168" s="510" t="s">
        <v>1710</v>
      </c>
      <c r="B168" s="486"/>
    </row>
    <row r="169" spans="1:2" x14ac:dyDescent="0.25">
      <c r="A169" s="510" t="s">
        <v>1709</v>
      </c>
      <c r="B169" s="486"/>
    </row>
    <row r="170" spans="1:2" x14ac:dyDescent="0.25">
      <c r="A170" s="510" t="s">
        <v>1708</v>
      </c>
      <c r="B170" s="486"/>
    </row>
    <row r="171" spans="1:2" x14ac:dyDescent="0.25">
      <c r="A171" s="510" t="s">
        <v>1707</v>
      </c>
      <c r="B171" s="486"/>
    </row>
    <row r="172" spans="1:2" x14ac:dyDescent="0.25">
      <c r="A172" s="510" t="s">
        <v>1706</v>
      </c>
      <c r="B172" s="486"/>
    </row>
    <row r="173" spans="1:2" x14ac:dyDescent="0.25">
      <c r="A173" s="510" t="s">
        <v>1705</v>
      </c>
      <c r="B173" s="486"/>
    </row>
    <row r="174" spans="1:2" x14ac:dyDescent="0.25">
      <c r="A174" s="510" t="s">
        <v>1704</v>
      </c>
      <c r="B174" s="486"/>
    </row>
    <row r="175" spans="1:2" x14ac:dyDescent="0.25">
      <c r="A175" s="510" t="s">
        <v>1703</v>
      </c>
      <c r="B175" s="486"/>
    </row>
    <row r="176" spans="1:2" x14ac:dyDescent="0.25">
      <c r="A176" s="510" t="s">
        <v>1702</v>
      </c>
      <c r="B176" s="486"/>
    </row>
    <row r="177" spans="1:2" x14ac:dyDescent="0.25">
      <c r="A177" s="510" t="s">
        <v>1701</v>
      </c>
      <c r="B177" s="486"/>
    </row>
    <row r="178" spans="1:2" x14ac:dyDescent="0.25">
      <c r="A178" s="510" t="s">
        <v>1700</v>
      </c>
      <c r="B178" s="486"/>
    </row>
    <row r="179" spans="1:2" x14ac:dyDescent="0.25">
      <c r="A179" s="510" t="s">
        <v>1699</v>
      </c>
      <c r="B179" s="486"/>
    </row>
    <row r="180" spans="1:2" x14ac:dyDescent="0.25">
      <c r="A180" s="510" t="s">
        <v>1698</v>
      </c>
      <c r="B180" s="486"/>
    </row>
    <row r="181" spans="1:2" x14ac:dyDescent="0.25">
      <c r="A181" s="510" t="s">
        <v>1697</v>
      </c>
      <c r="B181" s="486"/>
    </row>
    <row r="182" spans="1:2" x14ac:dyDescent="0.25">
      <c r="A182" s="510" t="s">
        <v>1696</v>
      </c>
      <c r="B182" s="486"/>
    </row>
    <row r="183" spans="1:2" x14ac:dyDescent="0.25">
      <c r="A183" s="510" t="s">
        <v>1695</v>
      </c>
      <c r="B183" s="486"/>
    </row>
    <row r="184" spans="1:2" x14ac:dyDescent="0.25">
      <c r="A184" s="510" t="s">
        <v>1694</v>
      </c>
      <c r="B184" s="486"/>
    </row>
    <row r="185" spans="1:2" x14ac:dyDescent="0.25">
      <c r="A185" s="510" t="s">
        <v>1693</v>
      </c>
      <c r="B185" s="486"/>
    </row>
    <row r="186" spans="1:2" x14ac:dyDescent="0.25">
      <c r="A186" s="510" t="s">
        <v>1692</v>
      </c>
      <c r="B186" s="486"/>
    </row>
    <row r="187" spans="1:2" x14ac:dyDescent="0.25">
      <c r="A187" s="510" t="s">
        <v>1691</v>
      </c>
      <c r="B187" s="486"/>
    </row>
    <row r="188" spans="1:2" x14ac:dyDescent="0.25">
      <c r="A188" s="510" t="s">
        <v>1690</v>
      </c>
      <c r="B188" s="486"/>
    </row>
    <row r="189" spans="1:2" x14ac:dyDescent="0.25">
      <c r="A189" s="510" t="s">
        <v>1689</v>
      </c>
      <c r="B189" s="486"/>
    </row>
    <row r="190" spans="1:2" x14ac:dyDescent="0.25">
      <c r="A190" s="510" t="s">
        <v>1688</v>
      </c>
      <c r="B190" s="486"/>
    </row>
    <row r="191" spans="1:2" x14ac:dyDescent="0.25">
      <c r="A191" s="510" t="s">
        <v>1687</v>
      </c>
      <c r="B191" s="486"/>
    </row>
    <row r="192" spans="1:2" x14ac:dyDescent="0.25">
      <c r="A192" s="510" t="s">
        <v>1686</v>
      </c>
      <c r="B192" s="486"/>
    </row>
    <row r="193" spans="1:2" x14ac:dyDescent="0.25">
      <c r="A193" s="510" t="s">
        <v>1685</v>
      </c>
      <c r="B193" s="486"/>
    </row>
    <row r="194" spans="1:2" x14ac:dyDescent="0.25">
      <c r="A194" s="510" t="s">
        <v>1684</v>
      </c>
      <c r="B194" s="486"/>
    </row>
    <row r="195" spans="1:2" x14ac:dyDescent="0.25">
      <c r="A195" s="510" t="s">
        <v>1683</v>
      </c>
      <c r="B195" s="486"/>
    </row>
    <row r="196" spans="1:2" x14ac:dyDescent="0.25">
      <c r="A196" s="510" t="s">
        <v>1682</v>
      </c>
      <c r="B196" s="486"/>
    </row>
    <row r="197" spans="1:2" x14ac:dyDescent="0.25">
      <c r="A197" s="510" t="s">
        <v>1681</v>
      </c>
      <c r="B197" s="486"/>
    </row>
    <row r="198" spans="1:2" x14ac:dyDescent="0.25">
      <c r="A198" s="510" t="s">
        <v>1680</v>
      </c>
      <c r="B198" s="486"/>
    </row>
    <row r="199" spans="1:2" x14ac:dyDescent="0.25">
      <c r="A199" s="510" t="s">
        <v>1679</v>
      </c>
      <c r="B199" s="486"/>
    </row>
    <row r="200" spans="1:2" x14ac:dyDescent="0.25">
      <c r="A200" s="510" t="s">
        <v>1678</v>
      </c>
      <c r="B200" s="486"/>
    </row>
    <row r="201" spans="1:2" x14ac:dyDescent="0.25">
      <c r="A201" s="510" t="s">
        <v>1677</v>
      </c>
      <c r="B201" s="486"/>
    </row>
    <row r="202" spans="1:2" x14ac:dyDescent="0.25">
      <c r="A202" s="510" t="s">
        <v>1676</v>
      </c>
      <c r="B202" s="486"/>
    </row>
    <row r="203" spans="1:2" x14ac:dyDescent="0.25">
      <c r="A203" s="510" t="s">
        <v>1675</v>
      </c>
      <c r="B203" s="486"/>
    </row>
    <row r="204" spans="1:2" x14ac:dyDescent="0.25">
      <c r="A204" s="510" t="s">
        <v>1674</v>
      </c>
      <c r="B204" s="486"/>
    </row>
    <row r="205" spans="1:2" x14ac:dyDescent="0.25">
      <c r="A205" s="510" t="s">
        <v>1673</v>
      </c>
      <c r="B205" s="486"/>
    </row>
    <row r="206" spans="1:2" x14ac:dyDescent="0.25">
      <c r="A206" s="510" t="s">
        <v>1672</v>
      </c>
      <c r="B206" s="486"/>
    </row>
    <row r="207" spans="1:2" x14ac:dyDescent="0.25">
      <c r="A207" s="510" t="s">
        <v>1671</v>
      </c>
      <c r="B207" s="486"/>
    </row>
    <row r="208" spans="1:2" x14ac:dyDescent="0.25">
      <c r="A208" s="510" t="s">
        <v>1670</v>
      </c>
      <c r="B208" s="486"/>
    </row>
    <row r="209" spans="1:2" x14ac:dyDescent="0.25">
      <c r="A209" s="510" t="s">
        <v>1669</v>
      </c>
      <c r="B209" s="486"/>
    </row>
    <row r="210" spans="1:2" x14ac:dyDescent="0.25">
      <c r="A210" s="510" t="s">
        <v>1668</v>
      </c>
      <c r="B210" s="486"/>
    </row>
    <row r="211" spans="1:2" x14ac:dyDescent="0.25">
      <c r="A211" s="510" t="s">
        <v>1667</v>
      </c>
      <c r="B211" s="486"/>
    </row>
    <row r="212" spans="1:2" x14ac:dyDescent="0.25">
      <c r="A212" s="510" t="s">
        <v>1666</v>
      </c>
      <c r="B212" s="486"/>
    </row>
    <row r="213" spans="1:2" x14ac:dyDescent="0.25">
      <c r="A213" s="510" t="s">
        <v>1665</v>
      </c>
      <c r="B213" s="486"/>
    </row>
    <row r="214" spans="1:2" x14ac:dyDescent="0.25">
      <c r="A214" s="510" t="s">
        <v>1664</v>
      </c>
      <c r="B214" s="486"/>
    </row>
    <row r="215" spans="1:2" x14ac:dyDescent="0.25">
      <c r="A215" s="510" t="s">
        <v>1663</v>
      </c>
      <c r="B215" s="486"/>
    </row>
    <row r="216" spans="1:2" x14ac:dyDescent="0.25">
      <c r="A216" s="510" t="s">
        <v>1662</v>
      </c>
      <c r="B216" s="486"/>
    </row>
    <row r="217" spans="1:2" x14ac:dyDescent="0.25">
      <c r="A217" s="510" t="s">
        <v>1661</v>
      </c>
      <c r="B217" s="486"/>
    </row>
    <row r="218" spans="1:2" x14ac:dyDescent="0.25">
      <c r="A218" s="510" t="s">
        <v>1660</v>
      </c>
      <c r="B218" s="486"/>
    </row>
    <row r="219" spans="1:2" x14ac:dyDescent="0.25">
      <c r="A219" s="510" t="s">
        <v>1659</v>
      </c>
      <c r="B219" s="486"/>
    </row>
    <row r="220" spans="1:2" x14ac:dyDescent="0.25">
      <c r="A220" s="510" t="s">
        <v>1658</v>
      </c>
      <c r="B220" s="486"/>
    </row>
    <row r="221" spans="1:2" x14ac:dyDescent="0.25">
      <c r="A221" s="510" t="s">
        <v>1657</v>
      </c>
      <c r="B221" s="486"/>
    </row>
    <row r="222" spans="1:2" x14ac:dyDescent="0.25">
      <c r="A222" s="510" t="s">
        <v>1656</v>
      </c>
      <c r="B222" s="486"/>
    </row>
    <row r="223" spans="1:2" x14ac:dyDescent="0.25">
      <c r="A223" s="510" t="s">
        <v>1655</v>
      </c>
      <c r="B223" s="486"/>
    </row>
    <row r="224" spans="1:2" x14ac:dyDescent="0.25">
      <c r="A224" s="510" t="s">
        <v>1654</v>
      </c>
      <c r="B224" s="486"/>
    </row>
    <row r="225" spans="1:2" x14ac:dyDescent="0.25">
      <c r="A225" s="510" t="s">
        <v>1653</v>
      </c>
      <c r="B225" s="486"/>
    </row>
    <row r="226" spans="1:2" x14ac:dyDescent="0.25">
      <c r="A226" s="510" t="s">
        <v>1652</v>
      </c>
      <c r="B226" s="486"/>
    </row>
    <row r="227" spans="1:2" x14ac:dyDescent="0.25">
      <c r="A227" s="510" t="s">
        <v>1651</v>
      </c>
      <c r="B227" s="486"/>
    </row>
    <row r="228" spans="1:2" x14ac:dyDescent="0.25">
      <c r="A228" s="510" t="s">
        <v>1650</v>
      </c>
      <c r="B228" s="486"/>
    </row>
    <row r="229" spans="1:2" x14ac:dyDescent="0.25">
      <c r="A229" s="510" t="s">
        <v>1649</v>
      </c>
      <c r="B229" s="486"/>
    </row>
    <row r="230" spans="1:2" x14ac:dyDescent="0.25">
      <c r="A230" s="510" t="s">
        <v>1648</v>
      </c>
      <c r="B230" s="486"/>
    </row>
    <row r="231" spans="1:2" x14ac:dyDescent="0.25">
      <c r="A231" s="510" t="s">
        <v>1647</v>
      </c>
      <c r="B231" s="486"/>
    </row>
    <row r="232" spans="1:2" x14ac:dyDescent="0.25">
      <c r="A232" s="510" t="s">
        <v>1646</v>
      </c>
      <c r="B232" s="486"/>
    </row>
    <row r="233" spans="1:2" x14ac:dyDescent="0.25">
      <c r="A233" s="510" t="s">
        <v>1645</v>
      </c>
      <c r="B233" s="486"/>
    </row>
    <row r="234" spans="1:2" x14ac:dyDescent="0.25">
      <c r="A234" s="510" t="s">
        <v>1644</v>
      </c>
      <c r="B234" s="486"/>
    </row>
    <row r="235" spans="1:2" x14ac:dyDescent="0.25">
      <c r="A235" s="510" t="s">
        <v>1643</v>
      </c>
      <c r="B235" s="486"/>
    </row>
    <row r="236" spans="1:2" x14ac:dyDescent="0.25">
      <c r="A236" s="510" t="s">
        <v>1642</v>
      </c>
      <c r="B236" s="486"/>
    </row>
    <row r="237" spans="1:2" x14ac:dyDescent="0.25">
      <c r="A237" s="510" t="s">
        <v>1641</v>
      </c>
      <c r="B237" s="486"/>
    </row>
    <row r="238" spans="1:2" x14ac:dyDescent="0.25">
      <c r="A238" s="510" t="s">
        <v>1640</v>
      </c>
      <c r="B238" s="486"/>
    </row>
    <row r="239" spans="1:2" x14ac:dyDescent="0.25">
      <c r="A239" s="510" t="s">
        <v>1639</v>
      </c>
      <c r="B239" s="486"/>
    </row>
    <row r="240" spans="1:2" x14ac:dyDescent="0.25">
      <c r="A240" s="510" t="s">
        <v>1638</v>
      </c>
      <c r="B240" s="486"/>
    </row>
    <row r="241" spans="1:2" x14ac:dyDescent="0.25">
      <c r="A241" s="510" t="s">
        <v>1637</v>
      </c>
      <c r="B241" s="486"/>
    </row>
    <row r="242" spans="1:2" x14ac:dyDescent="0.25">
      <c r="A242" s="510" t="s">
        <v>1636</v>
      </c>
      <c r="B242" s="486"/>
    </row>
    <row r="243" spans="1:2" x14ac:dyDescent="0.25">
      <c r="A243" s="510" t="s">
        <v>1635</v>
      </c>
      <c r="B243" s="486"/>
    </row>
    <row r="244" spans="1:2" x14ac:dyDescent="0.25">
      <c r="A244" s="510" t="s">
        <v>1634</v>
      </c>
      <c r="B244" s="486"/>
    </row>
    <row r="245" spans="1:2" x14ac:dyDescent="0.25">
      <c r="A245" s="510" t="s">
        <v>1633</v>
      </c>
      <c r="B245" s="486"/>
    </row>
    <row r="246" spans="1:2" x14ac:dyDescent="0.25">
      <c r="A246" s="510" t="s">
        <v>1632</v>
      </c>
      <c r="B246" s="486"/>
    </row>
    <row r="247" spans="1:2" x14ac:dyDescent="0.25">
      <c r="A247" s="510" t="s">
        <v>1631</v>
      </c>
      <c r="B247" s="486"/>
    </row>
    <row r="248" spans="1:2" x14ac:dyDescent="0.25">
      <c r="A248" s="510" t="s">
        <v>1630</v>
      </c>
      <c r="B248" s="486"/>
    </row>
    <row r="249" spans="1:2" x14ac:dyDescent="0.25">
      <c r="A249" s="510" t="s">
        <v>1629</v>
      </c>
      <c r="B249" s="486"/>
    </row>
    <row r="250" spans="1:2" x14ac:dyDescent="0.25">
      <c r="A250" s="510" t="s">
        <v>1628</v>
      </c>
      <c r="B250" s="486"/>
    </row>
    <row r="251" spans="1:2" x14ac:dyDescent="0.25">
      <c r="A251" s="510" t="s">
        <v>1627</v>
      </c>
      <c r="B251" s="486"/>
    </row>
    <row r="252" spans="1:2" x14ac:dyDescent="0.25">
      <c r="A252" s="510" t="s">
        <v>1626</v>
      </c>
      <c r="B252" s="486"/>
    </row>
    <row r="253" spans="1:2" x14ac:dyDescent="0.25">
      <c r="A253" s="510" t="s">
        <v>1625</v>
      </c>
      <c r="B253" s="486"/>
    </row>
    <row r="254" spans="1:2" x14ac:dyDescent="0.25">
      <c r="A254" s="510" t="s">
        <v>1624</v>
      </c>
      <c r="B254" s="486"/>
    </row>
    <row r="255" spans="1:2" x14ac:dyDescent="0.25">
      <c r="A255" s="510" t="s">
        <v>1623</v>
      </c>
      <c r="B255" s="486"/>
    </row>
    <row r="256" spans="1:2" x14ac:dyDescent="0.25">
      <c r="A256" s="510" t="s">
        <v>1622</v>
      </c>
      <c r="B256" s="486"/>
    </row>
    <row r="257" spans="1:2" x14ac:dyDescent="0.25">
      <c r="A257" s="510" t="s">
        <v>1621</v>
      </c>
      <c r="B257" s="486"/>
    </row>
    <row r="258" spans="1:2" x14ac:dyDescent="0.25">
      <c r="A258" s="510" t="s">
        <v>1620</v>
      </c>
      <c r="B258" s="486"/>
    </row>
    <row r="259" spans="1:2" x14ac:dyDescent="0.25">
      <c r="A259" s="510" t="s">
        <v>1619</v>
      </c>
      <c r="B259" s="486"/>
    </row>
    <row r="260" spans="1:2" x14ac:dyDescent="0.25">
      <c r="A260" s="510" t="s">
        <v>1618</v>
      </c>
      <c r="B260" s="486"/>
    </row>
    <row r="261" spans="1:2" x14ac:dyDescent="0.25">
      <c r="A261" s="510" t="s">
        <v>1617</v>
      </c>
      <c r="B261" s="486"/>
    </row>
    <row r="262" spans="1:2" x14ac:dyDescent="0.25">
      <c r="A262" s="510" t="s">
        <v>1616</v>
      </c>
      <c r="B262" s="486"/>
    </row>
    <row r="263" spans="1:2" x14ac:dyDescent="0.25">
      <c r="A263" s="510" t="s">
        <v>1615</v>
      </c>
      <c r="B263" s="486"/>
    </row>
    <row r="264" spans="1:2" x14ac:dyDescent="0.25">
      <c r="A264" s="510" t="s">
        <v>1614</v>
      </c>
      <c r="B264" s="486"/>
    </row>
    <row r="265" spans="1:2" x14ac:dyDescent="0.25">
      <c r="A265" s="510" t="s">
        <v>1613</v>
      </c>
      <c r="B265" s="486"/>
    </row>
    <row r="266" spans="1:2" x14ac:dyDescent="0.25">
      <c r="A266" s="510" t="s">
        <v>1612</v>
      </c>
      <c r="B266" s="486"/>
    </row>
    <row r="267" spans="1:2" x14ac:dyDescent="0.25">
      <c r="A267" s="510" t="s">
        <v>1611</v>
      </c>
      <c r="B267" s="486"/>
    </row>
    <row r="268" spans="1:2" x14ac:dyDescent="0.25">
      <c r="A268" s="510" t="s">
        <v>1610</v>
      </c>
      <c r="B268" s="486"/>
    </row>
    <row r="269" spans="1:2" x14ac:dyDescent="0.25">
      <c r="A269" s="510" t="s">
        <v>1609</v>
      </c>
      <c r="B269" s="486"/>
    </row>
    <row r="270" spans="1:2" x14ac:dyDescent="0.25">
      <c r="A270" s="510" t="s">
        <v>1608</v>
      </c>
      <c r="B270" s="486"/>
    </row>
    <row r="271" spans="1:2" x14ac:dyDescent="0.25">
      <c r="A271" s="510" t="s">
        <v>1607</v>
      </c>
      <c r="B271" s="486"/>
    </row>
    <row r="272" spans="1:2" x14ac:dyDescent="0.25">
      <c r="A272" s="510" t="s">
        <v>1606</v>
      </c>
      <c r="B272" s="486"/>
    </row>
    <row r="273" spans="1:2" x14ac:dyDescent="0.25">
      <c r="A273" s="510" t="s">
        <v>1605</v>
      </c>
      <c r="B273" s="486"/>
    </row>
    <row r="274" spans="1:2" x14ac:dyDescent="0.25">
      <c r="A274" s="510" t="s">
        <v>1604</v>
      </c>
      <c r="B274" s="486"/>
    </row>
    <row r="275" spans="1:2" x14ac:dyDescent="0.25">
      <c r="A275" s="510" t="s">
        <v>1603</v>
      </c>
      <c r="B275" s="486"/>
    </row>
    <row r="276" spans="1:2" x14ac:dyDescent="0.25">
      <c r="A276" s="510" t="s">
        <v>1602</v>
      </c>
      <c r="B276" s="486"/>
    </row>
    <row r="277" spans="1:2" x14ac:dyDescent="0.25">
      <c r="A277" s="510" t="s">
        <v>1601</v>
      </c>
      <c r="B277" s="486"/>
    </row>
    <row r="278" spans="1:2" x14ac:dyDescent="0.25">
      <c r="A278" s="510" t="s">
        <v>1600</v>
      </c>
      <c r="B278" s="486"/>
    </row>
    <row r="279" spans="1:2" x14ac:dyDescent="0.25">
      <c r="A279" s="510" t="s">
        <v>1599</v>
      </c>
      <c r="B279" s="486"/>
    </row>
    <row r="280" spans="1:2" x14ac:dyDescent="0.25">
      <c r="A280" s="510" t="s">
        <v>1598</v>
      </c>
      <c r="B280" s="486"/>
    </row>
    <row r="281" spans="1:2" x14ac:dyDescent="0.25">
      <c r="A281" s="510" t="s">
        <v>1597</v>
      </c>
      <c r="B281" s="486"/>
    </row>
    <row r="282" spans="1:2" x14ac:dyDescent="0.25">
      <c r="A282" s="510" t="s">
        <v>1596</v>
      </c>
      <c r="B282" s="486"/>
    </row>
    <row r="283" spans="1:2" x14ac:dyDescent="0.25">
      <c r="A283" s="510" t="s">
        <v>1595</v>
      </c>
      <c r="B283" s="486"/>
    </row>
    <row r="284" spans="1:2" x14ac:dyDescent="0.25">
      <c r="A284" s="510" t="s">
        <v>1594</v>
      </c>
      <c r="B284" s="486"/>
    </row>
    <row r="285" spans="1:2" x14ac:dyDescent="0.25">
      <c r="A285" s="510" t="s">
        <v>1593</v>
      </c>
      <c r="B285" s="486"/>
    </row>
    <row r="286" spans="1:2" x14ac:dyDescent="0.25">
      <c r="A286" s="510" t="s">
        <v>1592</v>
      </c>
      <c r="B286" s="486"/>
    </row>
    <row r="287" spans="1:2" x14ac:dyDescent="0.25">
      <c r="A287" s="510" t="s">
        <v>1591</v>
      </c>
      <c r="B287" s="486"/>
    </row>
    <row r="288" spans="1:2" x14ac:dyDescent="0.25">
      <c r="A288" s="510" t="s">
        <v>1590</v>
      </c>
      <c r="B288" s="486"/>
    </row>
    <row r="289" spans="1:2" x14ac:dyDescent="0.25">
      <c r="A289" s="510" t="s">
        <v>1589</v>
      </c>
      <c r="B289" s="486"/>
    </row>
    <row r="290" spans="1:2" x14ac:dyDescent="0.25">
      <c r="A290" s="510" t="s">
        <v>1588</v>
      </c>
      <c r="B290" s="486"/>
    </row>
    <row r="291" spans="1:2" x14ac:dyDescent="0.25">
      <c r="A291" s="510" t="s">
        <v>1587</v>
      </c>
      <c r="B291" s="486"/>
    </row>
    <row r="292" spans="1:2" x14ac:dyDescent="0.25">
      <c r="A292" s="510" t="s">
        <v>1586</v>
      </c>
      <c r="B292" s="486"/>
    </row>
    <row r="293" spans="1:2" x14ac:dyDescent="0.25">
      <c r="A293" s="510" t="s">
        <v>1585</v>
      </c>
      <c r="B293" s="486"/>
    </row>
    <row r="294" spans="1:2" x14ac:dyDescent="0.25">
      <c r="A294" s="510" t="s">
        <v>1584</v>
      </c>
      <c r="B294" s="486"/>
    </row>
    <row r="295" spans="1:2" x14ac:dyDescent="0.25">
      <c r="A295" s="510" t="s">
        <v>1583</v>
      </c>
      <c r="B295" s="486"/>
    </row>
    <row r="296" spans="1:2" x14ac:dyDescent="0.25">
      <c r="A296" s="510" t="s">
        <v>1582</v>
      </c>
      <c r="B296" s="486"/>
    </row>
    <row r="297" spans="1:2" x14ac:dyDescent="0.25">
      <c r="A297" s="510" t="s">
        <v>1581</v>
      </c>
      <c r="B297" s="486"/>
    </row>
    <row r="298" spans="1:2" x14ac:dyDescent="0.25">
      <c r="A298" s="510" t="s">
        <v>1580</v>
      </c>
      <c r="B298" s="486"/>
    </row>
    <row r="299" spans="1:2" x14ac:dyDescent="0.25">
      <c r="A299" s="510" t="s">
        <v>1579</v>
      </c>
      <c r="B299" s="486"/>
    </row>
    <row r="300" spans="1:2" x14ac:dyDescent="0.25">
      <c r="A300" s="510" t="s">
        <v>1578</v>
      </c>
      <c r="B300" s="486"/>
    </row>
    <row r="301" spans="1:2" x14ac:dyDescent="0.25">
      <c r="A301" s="510" t="s">
        <v>1577</v>
      </c>
      <c r="B301" s="486"/>
    </row>
    <row r="302" spans="1:2" x14ac:dyDescent="0.25">
      <c r="A302" s="510" t="s">
        <v>1576</v>
      </c>
      <c r="B302" s="486"/>
    </row>
    <row r="303" spans="1:2" x14ac:dyDescent="0.25">
      <c r="A303" s="510" t="s">
        <v>1575</v>
      </c>
      <c r="B303" s="486"/>
    </row>
    <row r="304" spans="1:2" x14ac:dyDescent="0.25">
      <c r="A304" s="510" t="s">
        <v>1574</v>
      </c>
      <c r="B304" s="486"/>
    </row>
    <row r="305" spans="1:2" x14ac:dyDescent="0.25">
      <c r="A305" s="510" t="s">
        <v>1573</v>
      </c>
      <c r="B305" s="486"/>
    </row>
    <row r="306" spans="1:2" x14ac:dyDescent="0.25">
      <c r="A306" s="510" t="s">
        <v>1572</v>
      </c>
      <c r="B306" s="486"/>
    </row>
    <row r="307" spans="1:2" x14ac:dyDescent="0.25">
      <c r="A307" s="510" t="s">
        <v>1571</v>
      </c>
      <c r="B307" s="486"/>
    </row>
    <row r="308" spans="1:2" x14ac:dyDescent="0.25">
      <c r="A308" s="510" t="s">
        <v>1570</v>
      </c>
      <c r="B308" s="486"/>
    </row>
    <row r="309" spans="1:2" x14ac:dyDescent="0.25">
      <c r="A309" s="510" t="s">
        <v>1569</v>
      </c>
      <c r="B309" s="486"/>
    </row>
    <row r="310" spans="1:2" x14ac:dyDescent="0.25">
      <c r="A310" s="510" t="s">
        <v>1568</v>
      </c>
      <c r="B310" s="486"/>
    </row>
    <row r="311" spans="1:2" x14ac:dyDescent="0.25">
      <c r="A311" s="510" t="s">
        <v>1567</v>
      </c>
      <c r="B311" s="486"/>
    </row>
    <row r="312" spans="1:2" x14ac:dyDescent="0.25">
      <c r="A312" s="510" t="s">
        <v>1566</v>
      </c>
      <c r="B312" s="486"/>
    </row>
    <row r="313" spans="1:2" x14ac:dyDescent="0.25">
      <c r="A313" s="510" t="s">
        <v>1565</v>
      </c>
      <c r="B313" s="486"/>
    </row>
    <row r="314" spans="1:2" x14ac:dyDescent="0.25">
      <c r="A314" s="510" t="s">
        <v>1564</v>
      </c>
      <c r="B314" s="486"/>
    </row>
    <row r="315" spans="1:2" x14ac:dyDescent="0.25">
      <c r="A315" s="510" t="s">
        <v>1563</v>
      </c>
      <c r="B315" s="486"/>
    </row>
    <row r="316" spans="1:2" x14ac:dyDescent="0.25">
      <c r="A316" s="510" t="s">
        <v>1562</v>
      </c>
      <c r="B316" s="486"/>
    </row>
    <row r="317" spans="1:2" x14ac:dyDescent="0.25">
      <c r="A317" s="510" t="s">
        <v>1561</v>
      </c>
      <c r="B317" s="486"/>
    </row>
    <row r="318" spans="1:2" x14ac:dyDescent="0.25">
      <c r="A318" s="510" t="s">
        <v>1560</v>
      </c>
      <c r="B318" s="486"/>
    </row>
    <row r="319" spans="1:2" x14ac:dyDescent="0.25">
      <c r="A319" s="510" t="s">
        <v>1559</v>
      </c>
      <c r="B319" s="486"/>
    </row>
    <row r="320" spans="1:2" x14ac:dyDescent="0.25">
      <c r="A320" s="510" t="s">
        <v>1558</v>
      </c>
      <c r="B320" s="486"/>
    </row>
    <row r="321" spans="1:2" x14ac:dyDescent="0.25">
      <c r="A321" s="510" t="s">
        <v>1557</v>
      </c>
      <c r="B321" s="486"/>
    </row>
    <row r="322" spans="1:2" x14ac:dyDescent="0.25">
      <c r="A322" s="510" t="s">
        <v>1556</v>
      </c>
      <c r="B322" s="486"/>
    </row>
    <row r="323" spans="1:2" x14ac:dyDescent="0.25">
      <c r="A323" s="510" t="s">
        <v>1555</v>
      </c>
      <c r="B323" s="486"/>
    </row>
    <row r="324" spans="1:2" x14ac:dyDescent="0.25">
      <c r="A324" s="510" t="s">
        <v>1554</v>
      </c>
      <c r="B324" s="486"/>
    </row>
    <row r="325" spans="1:2" x14ac:dyDescent="0.25">
      <c r="A325" s="510" t="s">
        <v>1553</v>
      </c>
      <c r="B325" s="486"/>
    </row>
    <row r="326" spans="1:2" x14ac:dyDescent="0.25">
      <c r="A326" s="510" t="s">
        <v>1552</v>
      </c>
      <c r="B326" s="486"/>
    </row>
    <row r="327" spans="1:2" x14ac:dyDescent="0.25">
      <c r="A327" s="510" t="s">
        <v>1551</v>
      </c>
      <c r="B327" s="486"/>
    </row>
    <row r="328" spans="1:2" x14ac:dyDescent="0.25">
      <c r="A328" s="510" t="s">
        <v>1550</v>
      </c>
      <c r="B328" s="486"/>
    </row>
    <row r="329" spans="1:2" x14ac:dyDescent="0.25">
      <c r="A329" s="510" t="s">
        <v>1549</v>
      </c>
      <c r="B329" s="486"/>
    </row>
    <row r="330" spans="1:2" x14ac:dyDescent="0.25">
      <c r="A330" s="510" t="s">
        <v>1548</v>
      </c>
      <c r="B330" s="486"/>
    </row>
    <row r="331" spans="1:2" x14ac:dyDescent="0.25">
      <c r="A331" s="510" t="s">
        <v>1547</v>
      </c>
      <c r="B331" s="486"/>
    </row>
    <row r="332" spans="1:2" x14ac:dyDescent="0.25">
      <c r="A332" s="510" t="s">
        <v>1546</v>
      </c>
      <c r="B332" s="486"/>
    </row>
    <row r="333" spans="1:2" x14ac:dyDescent="0.25">
      <c r="A333" s="510" t="s">
        <v>1545</v>
      </c>
      <c r="B333" s="486"/>
    </row>
    <row r="334" spans="1:2" x14ac:dyDescent="0.25">
      <c r="A334" s="510" t="s">
        <v>1544</v>
      </c>
      <c r="B334" s="486"/>
    </row>
    <row r="335" spans="1:2" x14ac:dyDescent="0.25">
      <c r="A335" s="510" t="s">
        <v>1543</v>
      </c>
      <c r="B335" s="486"/>
    </row>
    <row r="336" spans="1:2" x14ac:dyDescent="0.25">
      <c r="A336" s="510" t="s">
        <v>1542</v>
      </c>
      <c r="B336" s="486"/>
    </row>
    <row r="337" spans="1:2" x14ac:dyDescent="0.25">
      <c r="A337" s="510" t="s">
        <v>1541</v>
      </c>
      <c r="B337" s="486"/>
    </row>
    <row r="338" spans="1:2" x14ac:dyDescent="0.25">
      <c r="A338" s="510" t="s">
        <v>1540</v>
      </c>
      <c r="B338" s="486"/>
    </row>
    <row r="339" spans="1:2" x14ac:dyDescent="0.25">
      <c r="A339" s="510" t="s">
        <v>1539</v>
      </c>
      <c r="B339" s="486"/>
    </row>
    <row r="340" spans="1:2" x14ac:dyDescent="0.25">
      <c r="A340" s="510" t="s">
        <v>1538</v>
      </c>
      <c r="B340" s="486"/>
    </row>
    <row r="341" spans="1:2" x14ac:dyDescent="0.25">
      <c r="A341" s="510" t="s">
        <v>1537</v>
      </c>
      <c r="B341" s="486"/>
    </row>
    <row r="342" spans="1:2" x14ac:dyDescent="0.25">
      <c r="A342" s="510" t="s">
        <v>1536</v>
      </c>
      <c r="B342" s="486"/>
    </row>
    <row r="343" spans="1:2" x14ac:dyDescent="0.25">
      <c r="A343" s="510" t="s">
        <v>1535</v>
      </c>
      <c r="B343" s="486"/>
    </row>
    <row r="344" spans="1:2" x14ac:dyDescent="0.25">
      <c r="A344" s="510" t="s">
        <v>1534</v>
      </c>
      <c r="B344" s="486"/>
    </row>
    <row r="345" spans="1:2" x14ac:dyDescent="0.25">
      <c r="A345" s="510" t="s">
        <v>1533</v>
      </c>
      <c r="B345" s="486"/>
    </row>
    <row r="346" spans="1:2" x14ac:dyDescent="0.25">
      <c r="A346" s="510" t="s">
        <v>1532</v>
      </c>
      <c r="B346" s="486"/>
    </row>
    <row r="347" spans="1:2" x14ac:dyDescent="0.25">
      <c r="A347" s="510" t="s">
        <v>1531</v>
      </c>
      <c r="B347" s="486"/>
    </row>
    <row r="348" spans="1:2" x14ac:dyDescent="0.25">
      <c r="A348" s="510" t="s">
        <v>1530</v>
      </c>
      <c r="B348" s="486"/>
    </row>
    <row r="349" spans="1:2" x14ac:dyDescent="0.25">
      <c r="A349" s="510" t="s">
        <v>1529</v>
      </c>
      <c r="B349" s="486"/>
    </row>
    <row r="350" spans="1:2" x14ac:dyDescent="0.25">
      <c r="A350" s="510" t="s">
        <v>1528</v>
      </c>
      <c r="B350" s="486"/>
    </row>
    <row r="351" spans="1:2" x14ac:dyDescent="0.25">
      <c r="A351" s="510" t="s">
        <v>1527</v>
      </c>
      <c r="B351" s="486"/>
    </row>
    <row r="352" spans="1:2" x14ac:dyDescent="0.25">
      <c r="A352" s="510" t="s">
        <v>1526</v>
      </c>
      <c r="B352" s="486"/>
    </row>
    <row r="353" spans="1:2" x14ac:dyDescent="0.25">
      <c r="A353" s="510" t="s">
        <v>1525</v>
      </c>
      <c r="B353" s="486"/>
    </row>
    <row r="354" spans="1:2" x14ac:dyDescent="0.25">
      <c r="A354" s="510" t="s">
        <v>1524</v>
      </c>
      <c r="B354" s="486"/>
    </row>
    <row r="355" spans="1:2" x14ac:dyDescent="0.25">
      <c r="A355" s="510" t="s">
        <v>1523</v>
      </c>
      <c r="B355" s="486"/>
    </row>
    <row r="356" spans="1:2" x14ac:dyDescent="0.25">
      <c r="A356" s="510" t="s">
        <v>1522</v>
      </c>
      <c r="B356" s="486"/>
    </row>
    <row r="357" spans="1:2" x14ac:dyDescent="0.25">
      <c r="A357" s="510" t="s">
        <v>1521</v>
      </c>
      <c r="B357" s="486"/>
    </row>
    <row r="358" spans="1:2" x14ac:dyDescent="0.25">
      <c r="A358" s="510" t="s">
        <v>1520</v>
      </c>
      <c r="B358" s="486"/>
    </row>
    <row r="359" spans="1:2" x14ac:dyDescent="0.25">
      <c r="A359" s="510" t="s">
        <v>1519</v>
      </c>
      <c r="B359" s="486"/>
    </row>
    <row r="360" spans="1:2" x14ac:dyDescent="0.25">
      <c r="A360" s="510" t="s">
        <v>1518</v>
      </c>
      <c r="B360" s="486"/>
    </row>
    <row r="361" spans="1:2" x14ac:dyDescent="0.25">
      <c r="A361" s="510" t="s">
        <v>1517</v>
      </c>
      <c r="B361" s="486"/>
    </row>
    <row r="362" spans="1:2" x14ac:dyDescent="0.25">
      <c r="A362" s="510" t="s">
        <v>1516</v>
      </c>
      <c r="B362" s="486"/>
    </row>
    <row r="363" spans="1:2" x14ac:dyDescent="0.25">
      <c r="A363" s="510" t="s">
        <v>1515</v>
      </c>
      <c r="B363" s="486"/>
    </row>
    <row r="364" spans="1:2" x14ac:dyDescent="0.25">
      <c r="A364" s="510" t="s">
        <v>1514</v>
      </c>
      <c r="B364" s="486"/>
    </row>
    <row r="365" spans="1:2" x14ac:dyDescent="0.25">
      <c r="A365" s="510" t="s">
        <v>1513</v>
      </c>
      <c r="B365" s="486"/>
    </row>
    <row r="366" spans="1:2" x14ac:dyDescent="0.25">
      <c r="A366" s="510" t="s">
        <v>1512</v>
      </c>
      <c r="B366" s="486"/>
    </row>
    <row r="367" spans="1:2" x14ac:dyDescent="0.25">
      <c r="A367" s="510" t="s">
        <v>1511</v>
      </c>
      <c r="B367" s="486"/>
    </row>
    <row r="368" spans="1:2" x14ac:dyDescent="0.25">
      <c r="A368" s="510" t="s">
        <v>1510</v>
      </c>
      <c r="B368" s="486"/>
    </row>
    <row r="369" spans="1:2" x14ac:dyDescent="0.25">
      <c r="A369" s="510" t="s">
        <v>1509</v>
      </c>
      <c r="B369" s="486"/>
    </row>
    <row r="370" spans="1:2" x14ac:dyDescent="0.25">
      <c r="A370" s="510" t="s">
        <v>1508</v>
      </c>
      <c r="B370" s="486"/>
    </row>
    <row r="371" spans="1:2" x14ac:dyDescent="0.25">
      <c r="A371" s="510" t="s">
        <v>1507</v>
      </c>
      <c r="B371" s="486"/>
    </row>
    <row r="372" spans="1:2" x14ac:dyDescent="0.25">
      <c r="A372" s="510" t="s">
        <v>1506</v>
      </c>
      <c r="B372" s="486"/>
    </row>
    <row r="373" spans="1:2" x14ac:dyDescent="0.25">
      <c r="A373" s="510" t="s">
        <v>1505</v>
      </c>
      <c r="B373" s="486"/>
    </row>
    <row r="374" spans="1:2" x14ac:dyDescent="0.25">
      <c r="A374" s="510" t="s">
        <v>1504</v>
      </c>
      <c r="B374" s="486"/>
    </row>
    <row r="375" spans="1:2" x14ac:dyDescent="0.25">
      <c r="A375" s="510" t="s">
        <v>1503</v>
      </c>
      <c r="B375" s="486"/>
    </row>
    <row r="376" spans="1:2" x14ac:dyDescent="0.25">
      <c r="A376" s="510" t="s">
        <v>1502</v>
      </c>
      <c r="B376" s="486"/>
    </row>
    <row r="377" spans="1:2" x14ac:dyDescent="0.25">
      <c r="A377" s="510" t="s">
        <v>1501</v>
      </c>
      <c r="B377" s="486"/>
    </row>
    <row r="378" spans="1:2" x14ac:dyDescent="0.25">
      <c r="A378" s="510" t="s">
        <v>1500</v>
      </c>
      <c r="B378" s="486"/>
    </row>
    <row r="379" spans="1:2" x14ac:dyDescent="0.25">
      <c r="A379" s="510" t="s">
        <v>1499</v>
      </c>
      <c r="B379" s="486"/>
    </row>
    <row r="380" spans="1:2" x14ac:dyDescent="0.25">
      <c r="A380" s="510" t="s">
        <v>1498</v>
      </c>
      <c r="B380" s="486"/>
    </row>
    <row r="381" spans="1:2" x14ac:dyDescent="0.25">
      <c r="A381" s="510" t="s">
        <v>1497</v>
      </c>
      <c r="B381" s="486"/>
    </row>
    <row r="382" spans="1:2" x14ac:dyDescent="0.25">
      <c r="A382" s="510" t="s">
        <v>1496</v>
      </c>
      <c r="B382" s="486"/>
    </row>
    <row r="383" spans="1:2" x14ac:dyDescent="0.25">
      <c r="A383" s="510" t="s">
        <v>1495</v>
      </c>
      <c r="B383" s="486"/>
    </row>
    <row r="384" spans="1:2" x14ac:dyDescent="0.25">
      <c r="A384" s="510" t="s">
        <v>1494</v>
      </c>
      <c r="B384" s="486"/>
    </row>
    <row r="385" spans="1:2" x14ac:dyDescent="0.25">
      <c r="A385" s="510" t="s">
        <v>1493</v>
      </c>
      <c r="B385" s="486"/>
    </row>
    <row r="386" spans="1:2" x14ac:dyDescent="0.25">
      <c r="A386" s="510" t="s">
        <v>1492</v>
      </c>
      <c r="B386" s="486"/>
    </row>
    <row r="387" spans="1:2" x14ac:dyDescent="0.25">
      <c r="A387" s="510" t="s">
        <v>1491</v>
      </c>
      <c r="B387" s="486"/>
    </row>
    <row r="388" spans="1:2" x14ac:dyDescent="0.25">
      <c r="A388" s="510" t="s">
        <v>1490</v>
      </c>
      <c r="B388" s="486"/>
    </row>
    <row r="389" spans="1:2" x14ac:dyDescent="0.25">
      <c r="A389" s="510" t="s">
        <v>1489</v>
      </c>
      <c r="B389" s="486"/>
    </row>
    <row r="390" spans="1:2" x14ac:dyDescent="0.25">
      <c r="A390" s="510" t="s">
        <v>1488</v>
      </c>
      <c r="B390" s="486"/>
    </row>
    <row r="391" spans="1:2" x14ac:dyDescent="0.25">
      <c r="A391" s="510" t="s">
        <v>1487</v>
      </c>
      <c r="B391" s="486"/>
    </row>
    <row r="392" spans="1:2" x14ac:dyDescent="0.25">
      <c r="A392" s="510" t="s">
        <v>1486</v>
      </c>
      <c r="B392" s="486"/>
    </row>
    <row r="393" spans="1:2" x14ac:dyDescent="0.25">
      <c r="A393" s="510" t="s">
        <v>1485</v>
      </c>
      <c r="B393" s="486"/>
    </row>
    <row r="394" spans="1:2" x14ac:dyDescent="0.25">
      <c r="A394" s="510" t="s">
        <v>1484</v>
      </c>
      <c r="B394" s="486"/>
    </row>
    <row r="395" spans="1:2" x14ac:dyDescent="0.25">
      <c r="A395" s="510" t="s">
        <v>1483</v>
      </c>
      <c r="B395" s="486"/>
    </row>
    <row r="396" spans="1:2" x14ac:dyDescent="0.25">
      <c r="A396" s="510" t="s">
        <v>1482</v>
      </c>
      <c r="B396" s="486"/>
    </row>
    <row r="397" spans="1:2" x14ac:dyDescent="0.25">
      <c r="A397" s="510" t="s">
        <v>1481</v>
      </c>
      <c r="B397" s="486"/>
    </row>
    <row r="398" spans="1:2" x14ac:dyDescent="0.25">
      <c r="A398" s="510" t="s">
        <v>1480</v>
      </c>
      <c r="B398" s="486"/>
    </row>
    <row r="399" spans="1:2" x14ac:dyDescent="0.25">
      <c r="A399" s="510" t="s">
        <v>1479</v>
      </c>
      <c r="B399" s="486"/>
    </row>
    <row r="400" spans="1:2" x14ac:dyDescent="0.25">
      <c r="A400" s="510" t="s">
        <v>1478</v>
      </c>
      <c r="B400" s="486"/>
    </row>
    <row r="401" spans="1:2" x14ac:dyDescent="0.25">
      <c r="A401" s="510" t="s">
        <v>1477</v>
      </c>
      <c r="B401" s="486"/>
    </row>
    <row r="402" spans="1:2" x14ac:dyDescent="0.25">
      <c r="A402" s="510" t="s">
        <v>1476</v>
      </c>
      <c r="B402" s="486"/>
    </row>
    <row r="403" spans="1:2" x14ac:dyDescent="0.25">
      <c r="A403" s="510" t="s">
        <v>1475</v>
      </c>
      <c r="B403" s="486"/>
    </row>
    <row r="404" spans="1:2" x14ac:dyDescent="0.25">
      <c r="A404" s="510" t="s">
        <v>1474</v>
      </c>
      <c r="B404" s="486"/>
    </row>
    <row r="405" spans="1:2" x14ac:dyDescent="0.25">
      <c r="A405" s="510" t="s">
        <v>1473</v>
      </c>
      <c r="B405" s="486"/>
    </row>
    <row r="406" spans="1:2" x14ac:dyDescent="0.25">
      <c r="A406" s="510" t="s">
        <v>1472</v>
      </c>
      <c r="B406" s="486"/>
    </row>
    <row r="407" spans="1:2" x14ac:dyDescent="0.25">
      <c r="A407" s="510" t="s">
        <v>1471</v>
      </c>
      <c r="B407" s="486"/>
    </row>
    <row r="408" spans="1:2" x14ac:dyDescent="0.25">
      <c r="A408" s="510" t="s">
        <v>1470</v>
      </c>
      <c r="B408" s="486"/>
    </row>
    <row r="409" spans="1:2" x14ac:dyDescent="0.25">
      <c r="A409" s="510" t="s">
        <v>1469</v>
      </c>
      <c r="B409" s="486"/>
    </row>
    <row r="410" spans="1:2" x14ac:dyDescent="0.25">
      <c r="A410" s="510" t="s">
        <v>1468</v>
      </c>
      <c r="B410" s="486"/>
    </row>
    <row r="411" spans="1:2" x14ac:dyDescent="0.25">
      <c r="A411" s="510" t="s">
        <v>1467</v>
      </c>
      <c r="B411" s="486"/>
    </row>
    <row r="412" spans="1:2" x14ac:dyDescent="0.25">
      <c r="A412" s="510" t="s">
        <v>1466</v>
      </c>
      <c r="B412" s="486"/>
    </row>
    <row r="413" spans="1:2" x14ac:dyDescent="0.25">
      <c r="A413" s="510" t="s">
        <v>1465</v>
      </c>
      <c r="B413" s="486"/>
    </row>
    <row r="414" spans="1:2" x14ac:dyDescent="0.25">
      <c r="A414" s="510" t="s">
        <v>1464</v>
      </c>
      <c r="B414" s="486"/>
    </row>
    <row r="415" spans="1:2" x14ac:dyDescent="0.25">
      <c r="A415" s="510" t="s">
        <v>1463</v>
      </c>
      <c r="B415" s="486"/>
    </row>
    <row r="416" spans="1:2" x14ac:dyDescent="0.25">
      <c r="A416" s="510" t="s">
        <v>1462</v>
      </c>
      <c r="B416" s="486"/>
    </row>
    <row r="417" spans="1:2" x14ac:dyDescent="0.25">
      <c r="A417" s="510" t="s">
        <v>1461</v>
      </c>
      <c r="B417" s="486"/>
    </row>
    <row r="418" spans="1:2" x14ac:dyDescent="0.25">
      <c r="A418" s="510" t="s">
        <v>1460</v>
      </c>
      <c r="B418" s="486"/>
    </row>
    <row r="419" spans="1:2" x14ac:dyDescent="0.25">
      <c r="A419" s="510" t="s">
        <v>1459</v>
      </c>
      <c r="B419" s="486"/>
    </row>
    <row r="420" spans="1:2" x14ac:dyDescent="0.25">
      <c r="A420" s="510" t="s">
        <v>1458</v>
      </c>
      <c r="B420" s="486"/>
    </row>
    <row r="421" spans="1:2" x14ac:dyDescent="0.25">
      <c r="A421" s="510" t="s">
        <v>1457</v>
      </c>
      <c r="B421" s="486"/>
    </row>
    <row r="422" spans="1:2" x14ac:dyDescent="0.25">
      <c r="A422" s="510" t="s">
        <v>1456</v>
      </c>
      <c r="B422" s="486"/>
    </row>
    <row r="423" spans="1:2" x14ac:dyDescent="0.25">
      <c r="A423" s="510" t="s">
        <v>1455</v>
      </c>
      <c r="B423" s="486"/>
    </row>
    <row r="424" spans="1:2" x14ac:dyDescent="0.25">
      <c r="A424" s="510" t="s">
        <v>1454</v>
      </c>
      <c r="B424" s="486"/>
    </row>
    <row r="425" spans="1:2" x14ac:dyDescent="0.25">
      <c r="A425" s="510" t="s">
        <v>1453</v>
      </c>
      <c r="B425" s="486"/>
    </row>
    <row r="426" spans="1:2" x14ac:dyDescent="0.25">
      <c r="A426" s="510" t="s">
        <v>1452</v>
      </c>
      <c r="B426" s="486"/>
    </row>
    <row r="427" spans="1:2" x14ac:dyDescent="0.25">
      <c r="A427" s="510" t="s">
        <v>1451</v>
      </c>
      <c r="B427" s="486"/>
    </row>
    <row r="428" spans="1:2" x14ac:dyDescent="0.25">
      <c r="A428" s="510" t="s">
        <v>1450</v>
      </c>
      <c r="B428" s="486"/>
    </row>
    <row r="429" spans="1:2" x14ac:dyDescent="0.25">
      <c r="A429" s="510" t="s">
        <v>1449</v>
      </c>
      <c r="B429" s="486"/>
    </row>
    <row r="430" spans="1:2" x14ac:dyDescent="0.25">
      <c r="A430" s="510" t="s">
        <v>1448</v>
      </c>
      <c r="B430" s="486"/>
    </row>
    <row r="431" spans="1:2" x14ac:dyDescent="0.25">
      <c r="A431" s="510" t="s">
        <v>1447</v>
      </c>
      <c r="B431" s="486"/>
    </row>
    <row r="432" spans="1:2" x14ac:dyDescent="0.25">
      <c r="A432" s="510" t="s">
        <v>1446</v>
      </c>
      <c r="B432" s="486"/>
    </row>
    <row r="433" spans="1:2" x14ac:dyDescent="0.25">
      <c r="A433" s="510" t="s">
        <v>1445</v>
      </c>
      <c r="B433" s="486"/>
    </row>
    <row r="434" spans="1:2" x14ac:dyDescent="0.25">
      <c r="A434" s="510" t="s">
        <v>1444</v>
      </c>
      <c r="B434" s="486"/>
    </row>
    <row r="435" spans="1:2" x14ac:dyDescent="0.25">
      <c r="A435" s="510" t="s">
        <v>1443</v>
      </c>
      <c r="B435" s="486"/>
    </row>
    <row r="436" spans="1:2" x14ac:dyDescent="0.25">
      <c r="A436" s="510" t="s">
        <v>1442</v>
      </c>
      <c r="B436" s="486"/>
    </row>
    <row r="437" spans="1:2" x14ac:dyDescent="0.25">
      <c r="A437" s="510" t="s">
        <v>1441</v>
      </c>
      <c r="B437" s="486"/>
    </row>
    <row r="438" spans="1:2" x14ac:dyDescent="0.25">
      <c r="A438" s="510" t="s">
        <v>1440</v>
      </c>
      <c r="B438" s="486"/>
    </row>
    <row r="439" spans="1:2" x14ac:dyDescent="0.25">
      <c r="A439" s="510" t="s">
        <v>1439</v>
      </c>
      <c r="B439" s="486"/>
    </row>
    <row r="440" spans="1:2" x14ac:dyDescent="0.25">
      <c r="A440" s="510" t="s">
        <v>1438</v>
      </c>
      <c r="B440" s="486"/>
    </row>
    <row r="441" spans="1:2" x14ac:dyDescent="0.25">
      <c r="A441" s="510" t="s">
        <v>1437</v>
      </c>
      <c r="B441" s="486"/>
    </row>
    <row r="442" spans="1:2" x14ac:dyDescent="0.25">
      <c r="A442" s="510" t="s">
        <v>1436</v>
      </c>
      <c r="B442" s="486"/>
    </row>
    <row r="443" spans="1:2" x14ac:dyDescent="0.25">
      <c r="A443" s="510" t="s">
        <v>1435</v>
      </c>
      <c r="B443" s="486"/>
    </row>
    <row r="444" spans="1:2" x14ac:dyDescent="0.25">
      <c r="A444" s="510" t="s">
        <v>1434</v>
      </c>
      <c r="B444" s="486"/>
    </row>
    <row r="445" spans="1:2" x14ac:dyDescent="0.25">
      <c r="A445" s="510" t="s">
        <v>1433</v>
      </c>
      <c r="B445" s="486"/>
    </row>
    <row r="446" spans="1:2" x14ac:dyDescent="0.25">
      <c r="A446" s="510" t="s">
        <v>1432</v>
      </c>
      <c r="B446" s="486"/>
    </row>
    <row r="447" spans="1:2" x14ac:dyDescent="0.25">
      <c r="A447" s="510" t="s">
        <v>1431</v>
      </c>
      <c r="B447" s="486"/>
    </row>
    <row r="448" spans="1:2" x14ac:dyDescent="0.25">
      <c r="A448" s="510" t="s">
        <v>1430</v>
      </c>
      <c r="B448" s="486"/>
    </row>
    <row r="449" spans="1:2" x14ac:dyDescent="0.25">
      <c r="A449" s="510" t="s">
        <v>1429</v>
      </c>
      <c r="B449" s="486"/>
    </row>
    <row r="450" spans="1:2" x14ac:dyDescent="0.25">
      <c r="A450" s="510" t="s">
        <v>1428</v>
      </c>
      <c r="B450" s="486"/>
    </row>
    <row r="451" spans="1:2" x14ac:dyDescent="0.25">
      <c r="A451" s="510" t="s">
        <v>1427</v>
      </c>
      <c r="B451" s="486"/>
    </row>
    <row r="452" spans="1:2" x14ac:dyDescent="0.25">
      <c r="A452" s="510" t="s">
        <v>1426</v>
      </c>
      <c r="B452" s="486"/>
    </row>
    <row r="453" spans="1:2" x14ac:dyDescent="0.25">
      <c r="A453" s="510" t="s">
        <v>1425</v>
      </c>
      <c r="B453" s="486"/>
    </row>
    <row r="454" spans="1:2" x14ac:dyDescent="0.25">
      <c r="A454" s="510" t="s">
        <v>1424</v>
      </c>
      <c r="B454" s="486"/>
    </row>
    <row r="455" spans="1:2" x14ac:dyDescent="0.25">
      <c r="A455" s="510" t="s">
        <v>1423</v>
      </c>
      <c r="B455" s="486"/>
    </row>
    <row r="456" spans="1:2" x14ac:dyDescent="0.25">
      <c r="A456" s="510" t="s">
        <v>1422</v>
      </c>
      <c r="B456" s="486"/>
    </row>
    <row r="457" spans="1:2" x14ac:dyDescent="0.25">
      <c r="A457" s="510" t="s">
        <v>1421</v>
      </c>
      <c r="B457" s="486"/>
    </row>
    <row r="458" spans="1:2" x14ac:dyDescent="0.25">
      <c r="A458" s="510" t="s">
        <v>1420</v>
      </c>
      <c r="B458" s="486"/>
    </row>
    <row r="459" spans="1:2" x14ac:dyDescent="0.25">
      <c r="A459" s="510" t="s">
        <v>1419</v>
      </c>
      <c r="B459" s="486"/>
    </row>
    <row r="460" spans="1:2" x14ac:dyDescent="0.25">
      <c r="A460" s="510" t="s">
        <v>1418</v>
      </c>
      <c r="B460" s="486"/>
    </row>
    <row r="461" spans="1:2" x14ac:dyDescent="0.25">
      <c r="A461" s="510" t="s">
        <v>1417</v>
      </c>
      <c r="B461" s="486"/>
    </row>
    <row r="462" spans="1:2" x14ac:dyDescent="0.25">
      <c r="A462" s="510" t="s">
        <v>1416</v>
      </c>
      <c r="B462" s="486"/>
    </row>
    <row r="463" spans="1:2" x14ac:dyDescent="0.25">
      <c r="A463" s="510" t="s">
        <v>1415</v>
      </c>
      <c r="B463" s="486"/>
    </row>
    <row r="464" spans="1:2" x14ac:dyDescent="0.25">
      <c r="A464" s="510" t="s">
        <v>1414</v>
      </c>
      <c r="B464" s="486"/>
    </row>
    <row r="465" spans="1:2" x14ac:dyDescent="0.25">
      <c r="A465" s="510" t="s">
        <v>1413</v>
      </c>
      <c r="B465" s="486"/>
    </row>
    <row r="466" spans="1:2" x14ac:dyDescent="0.25">
      <c r="A466" s="510" t="s">
        <v>1412</v>
      </c>
      <c r="B466" s="486"/>
    </row>
    <row r="467" spans="1:2" x14ac:dyDescent="0.25">
      <c r="A467" s="510" t="s">
        <v>1411</v>
      </c>
      <c r="B467" s="486"/>
    </row>
    <row r="468" spans="1:2" x14ac:dyDescent="0.25">
      <c r="A468" s="510" t="s">
        <v>1410</v>
      </c>
      <c r="B468" s="486"/>
    </row>
    <row r="469" spans="1:2" x14ac:dyDescent="0.25">
      <c r="A469" s="510" t="s">
        <v>1409</v>
      </c>
      <c r="B469" s="486"/>
    </row>
    <row r="470" spans="1:2" x14ac:dyDescent="0.25">
      <c r="A470" s="510" t="s">
        <v>1408</v>
      </c>
      <c r="B470" s="486"/>
    </row>
    <row r="471" spans="1:2" x14ac:dyDescent="0.25">
      <c r="A471" s="510" t="s">
        <v>1407</v>
      </c>
      <c r="B471" s="486"/>
    </row>
    <row r="472" spans="1:2" x14ac:dyDescent="0.25">
      <c r="A472" s="510" t="s">
        <v>1406</v>
      </c>
      <c r="B472" s="486"/>
    </row>
    <row r="473" spans="1:2" x14ac:dyDescent="0.25">
      <c r="A473" s="510" t="s">
        <v>1405</v>
      </c>
      <c r="B473" s="486"/>
    </row>
    <row r="474" spans="1:2" x14ac:dyDescent="0.25">
      <c r="A474" s="510" t="s">
        <v>1404</v>
      </c>
      <c r="B474" s="486"/>
    </row>
    <row r="475" spans="1:2" x14ac:dyDescent="0.25">
      <c r="A475" s="510" t="s">
        <v>1403</v>
      </c>
      <c r="B475" s="486"/>
    </row>
    <row r="476" spans="1:2" x14ac:dyDescent="0.25">
      <c r="A476" s="510" t="s">
        <v>1402</v>
      </c>
      <c r="B476" s="486"/>
    </row>
    <row r="477" spans="1:2" x14ac:dyDescent="0.25">
      <c r="A477" s="510" t="s">
        <v>1401</v>
      </c>
      <c r="B477" s="486"/>
    </row>
    <row r="478" spans="1:2" x14ac:dyDescent="0.25">
      <c r="A478" s="510" t="s">
        <v>1400</v>
      </c>
      <c r="B478" s="486"/>
    </row>
    <row r="479" spans="1:2" x14ac:dyDescent="0.25">
      <c r="A479" s="510" t="s">
        <v>1399</v>
      </c>
      <c r="B479" s="486"/>
    </row>
    <row r="480" spans="1:2" x14ac:dyDescent="0.25">
      <c r="A480" s="510" t="s">
        <v>1398</v>
      </c>
      <c r="B480" s="486"/>
    </row>
    <row r="481" spans="1:2" x14ac:dyDescent="0.25">
      <c r="A481" s="510" t="s">
        <v>1397</v>
      </c>
      <c r="B481" s="486"/>
    </row>
    <row r="482" spans="1:2" x14ac:dyDescent="0.25">
      <c r="A482" s="510" t="s">
        <v>1396</v>
      </c>
      <c r="B482" s="486"/>
    </row>
    <row r="483" spans="1:2" x14ac:dyDescent="0.25">
      <c r="A483" s="510" t="s">
        <v>1395</v>
      </c>
      <c r="B483" s="486"/>
    </row>
    <row r="484" spans="1:2" x14ac:dyDescent="0.25">
      <c r="A484" s="510" t="s">
        <v>1394</v>
      </c>
      <c r="B484" s="486"/>
    </row>
    <row r="485" spans="1:2" x14ac:dyDescent="0.25">
      <c r="A485" s="510" t="s">
        <v>1393</v>
      </c>
      <c r="B485" s="486"/>
    </row>
    <row r="486" spans="1:2" x14ac:dyDescent="0.25">
      <c r="A486" s="510" t="s">
        <v>1392</v>
      </c>
      <c r="B486" s="486"/>
    </row>
    <row r="487" spans="1:2" x14ac:dyDescent="0.25">
      <c r="A487" s="510" t="s">
        <v>1391</v>
      </c>
      <c r="B487" s="486"/>
    </row>
    <row r="488" spans="1:2" x14ac:dyDescent="0.25">
      <c r="A488" s="510" t="s">
        <v>1390</v>
      </c>
      <c r="B488" s="486"/>
    </row>
    <row r="489" spans="1:2" x14ac:dyDescent="0.25">
      <c r="A489" s="510" t="s">
        <v>1389</v>
      </c>
      <c r="B489" s="486"/>
    </row>
    <row r="490" spans="1:2" x14ac:dyDescent="0.25">
      <c r="A490" s="510" t="s">
        <v>1388</v>
      </c>
      <c r="B490" s="486"/>
    </row>
    <row r="491" spans="1:2" x14ac:dyDescent="0.25">
      <c r="A491" s="510" t="s">
        <v>1387</v>
      </c>
      <c r="B491" s="486"/>
    </row>
    <row r="492" spans="1:2" x14ac:dyDescent="0.25">
      <c r="A492" s="510" t="s">
        <v>1386</v>
      </c>
      <c r="B492" s="486"/>
    </row>
    <row r="493" spans="1:2" x14ac:dyDescent="0.25">
      <c r="A493" s="510" t="s">
        <v>1385</v>
      </c>
      <c r="B493" s="486"/>
    </row>
    <row r="494" spans="1:2" x14ac:dyDescent="0.25">
      <c r="A494" s="510" t="s">
        <v>1384</v>
      </c>
      <c r="B494" s="486"/>
    </row>
    <row r="495" spans="1:2" x14ac:dyDescent="0.25">
      <c r="A495" s="510" t="s">
        <v>1383</v>
      </c>
      <c r="B495" s="486"/>
    </row>
    <row r="496" spans="1:2" x14ac:dyDescent="0.25">
      <c r="A496" s="510" t="s">
        <v>1382</v>
      </c>
      <c r="B496" s="486"/>
    </row>
    <row r="497" spans="1:2" x14ac:dyDescent="0.25">
      <c r="A497" s="510" t="s">
        <v>1381</v>
      </c>
      <c r="B497" s="486"/>
    </row>
    <row r="498" spans="1:2" x14ac:dyDescent="0.25">
      <c r="A498" s="510" t="s">
        <v>1380</v>
      </c>
      <c r="B498" s="486"/>
    </row>
    <row r="499" spans="1:2" x14ac:dyDescent="0.25">
      <c r="A499" s="510" t="s">
        <v>1379</v>
      </c>
      <c r="B499" s="486"/>
    </row>
    <row r="500" spans="1:2" x14ac:dyDescent="0.25">
      <c r="A500" s="510" t="s">
        <v>1378</v>
      </c>
      <c r="B500" s="486"/>
    </row>
    <row r="501" spans="1:2" x14ac:dyDescent="0.25">
      <c r="A501" s="510" t="s">
        <v>1377</v>
      </c>
      <c r="B501" s="486"/>
    </row>
    <row r="502" spans="1:2" x14ac:dyDescent="0.25">
      <c r="A502" s="510" t="s">
        <v>1376</v>
      </c>
      <c r="B502" s="486"/>
    </row>
    <row r="503" spans="1:2" x14ac:dyDescent="0.25">
      <c r="A503" s="510" t="s">
        <v>1375</v>
      </c>
      <c r="B503" s="486"/>
    </row>
    <row r="504" spans="1:2" x14ac:dyDescent="0.25">
      <c r="A504" s="510" t="s">
        <v>1374</v>
      </c>
      <c r="B504" s="486"/>
    </row>
    <row r="505" spans="1:2" x14ac:dyDescent="0.25">
      <c r="A505" s="510" t="s">
        <v>1373</v>
      </c>
      <c r="B505" s="486"/>
    </row>
    <row r="506" spans="1:2" x14ac:dyDescent="0.25">
      <c r="A506" s="510" t="s">
        <v>1372</v>
      </c>
      <c r="B506" s="486"/>
    </row>
    <row r="507" spans="1:2" x14ac:dyDescent="0.25">
      <c r="A507" s="510" t="s">
        <v>1371</v>
      </c>
      <c r="B507" s="486"/>
    </row>
    <row r="508" spans="1:2" x14ac:dyDescent="0.25">
      <c r="A508" s="510" t="s">
        <v>1370</v>
      </c>
      <c r="B508" s="486"/>
    </row>
    <row r="509" spans="1:2" x14ac:dyDescent="0.25">
      <c r="A509" s="510" t="s">
        <v>1369</v>
      </c>
      <c r="B509" s="486"/>
    </row>
    <row r="510" spans="1:2" x14ac:dyDescent="0.25">
      <c r="A510" s="510" t="s">
        <v>1368</v>
      </c>
      <c r="B510" s="486"/>
    </row>
    <row r="511" spans="1:2" x14ac:dyDescent="0.25">
      <c r="A511" s="510" t="s">
        <v>1367</v>
      </c>
      <c r="B511" s="486"/>
    </row>
    <row r="512" spans="1:2" x14ac:dyDescent="0.25">
      <c r="A512" s="510" t="s">
        <v>1366</v>
      </c>
      <c r="B512" s="486"/>
    </row>
    <row r="513" spans="1:2" x14ac:dyDescent="0.25">
      <c r="A513" s="510" t="s">
        <v>1365</v>
      </c>
      <c r="B513" s="486"/>
    </row>
    <row r="514" spans="1:2" x14ac:dyDescent="0.25">
      <c r="A514" s="510" t="s">
        <v>1364</v>
      </c>
      <c r="B514" s="486"/>
    </row>
    <row r="515" spans="1:2" x14ac:dyDescent="0.25">
      <c r="A515" s="510" t="s">
        <v>1363</v>
      </c>
      <c r="B515" s="486"/>
    </row>
    <row r="516" spans="1:2" x14ac:dyDescent="0.25">
      <c r="A516" s="510" t="s">
        <v>1362</v>
      </c>
      <c r="B516" s="486"/>
    </row>
    <row r="517" spans="1:2" x14ac:dyDescent="0.25">
      <c r="A517" s="510" t="s">
        <v>1361</v>
      </c>
      <c r="B517" s="486"/>
    </row>
    <row r="518" spans="1:2" x14ac:dyDescent="0.25">
      <c r="A518" s="510" t="s">
        <v>1360</v>
      </c>
      <c r="B518" s="486"/>
    </row>
    <row r="519" spans="1:2" x14ac:dyDescent="0.25">
      <c r="A519" s="510" t="s">
        <v>1359</v>
      </c>
      <c r="B519" s="486"/>
    </row>
    <row r="520" spans="1:2" x14ac:dyDescent="0.25">
      <c r="A520" s="510" t="s">
        <v>1358</v>
      </c>
      <c r="B520" s="486"/>
    </row>
    <row r="521" spans="1:2" x14ac:dyDescent="0.25">
      <c r="A521" s="510" t="s">
        <v>1357</v>
      </c>
      <c r="B521" s="486"/>
    </row>
    <row r="522" spans="1:2" x14ac:dyDescent="0.25">
      <c r="A522" s="510" t="s">
        <v>1356</v>
      </c>
      <c r="B522" s="486"/>
    </row>
    <row r="523" spans="1:2" x14ac:dyDescent="0.25">
      <c r="A523" s="510" t="s">
        <v>1355</v>
      </c>
      <c r="B523" s="486"/>
    </row>
    <row r="524" spans="1:2" x14ac:dyDescent="0.25">
      <c r="A524" s="510" t="s">
        <v>1354</v>
      </c>
      <c r="B524" s="486"/>
    </row>
    <row r="525" spans="1:2" x14ac:dyDescent="0.25">
      <c r="A525" s="510" t="s">
        <v>1353</v>
      </c>
      <c r="B525" s="486"/>
    </row>
    <row r="526" spans="1:2" x14ac:dyDescent="0.25">
      <c r="A526" s="510" t="s">
        <v>1352</v>
      </c>
      <c r="B526" s="486"/>
    </row>
    <row r="527" spans="1:2" x14ac:dyDescent="0.25">
      <c r="A527" s="510" t="s">
        <v>1351</v>
      </c>
      <c r="B527" s="486"/>
    </row>
    <row r="528" spans="1:2" x14ac:dyDescent="0.25">
      <c r="A528" s="510" t="s">
        <v>1350</v>
      </c>
      <c r="B528" s="486"/>
    </row>
    <row r="529" spans="1:2" x14ac:dyDescent="0.25">
      <c r="A529" s="510" t="s">
        <v>1349</v>
      </c>
      <c r="B529" s="486"/>
    </row>
    <row r="530" spans="1:2" x14ac:dyDescent="0.25">
      <c r="A530" s="510" t="s">
        <v>1348</v>
      </c>
      <c r="B530" s="486"/>
    </row>
    <row r="531" spans="1:2" x14ac:dyDescent="0.25">
      <c r="A531" s="510" t="s">
        <v>1347</v>
      </c>
      <c r="B531" s="486"/>
    </row>
    <row r="532" spans="1:2" x14ac:dyDescent="0.25">
      <c r="A532" s="510" t="s">
        <v>1346</v>
      </c>
      <c r="B532" s="486"/>
    </row>
    <row r="533" spans="1:2" x14ac:dyDescent="0.25">
      <c r="A533" s="510" t="s">
        <v>1345</v>
      </c>
      <c r="B533" s="486"/>
    </row>
    <row r="534" spans="1:2" x14ac:dyDescent="0.25">
      <c r="A534" s="510" t="s">
        <v>1344</v>
      </c>
      <c r="B534" s="486"/>
    </row>
    <row r="535" spans="1:2" x14ac:dyDescent="0.25">
      <c r="A535" s="510" t="s">
        <v>1343</v>
      </c>
      <c r="B535" s="486"/>
    </row>
    <row r="536" spans="1:2" x14ac:dyDescent="0.25">
      <c r="A536" s="510" t="s">
        <v>1342</v>
      </c>
      <c r="B536" s="486"/>
    </row>
    <row r="537" spans="1:2" x14ac:dyDescent="0.25">
      <c r="A537" s="510" t="s">
        <v>1341</v>
      </c>
      <c r="B537" s="486"/>
    </row>
    <row r="538" spans="1:2" x14ac:dyDescent="0.25">
      <c r="A538" s="510" t="s">
        <v>1340</v>
      </c>
      <c r="B538" s="486"/>
    </row>
    <row r="539" spans="1:2" x14ac:dyDescent="0.25">
      <c r="A539" s="510" t="s">
        <v>1339</v>
      </c>
      <c r="B539" s="486"/>
    </row>
    <row r="540" spans="1:2" x14ac:dyDescent="0.25">
      <c r="A540" s="510" t="s">
        <v>1338</v>
      </c>
      <c r="B540" s="486"/>
    </row>
    <row r="541" spans="1:2" x14ac:dyDescent="0.25">
      <c r="A541" s="510" t="s">
        <v>1337</v>
      </c>
      <c r="B541" s="486"/>
    </row>
    <row r="542" spans="1:2" x14ac:dyDescent="0.25">
      <c r="A542" s="510" t="s">
        <v>1336</v>
      </c>
      <c r="B542" s="486"/>
    </row>
    <row r="543" spans="1:2" x14ac:dyDescent="0.25">
      <c r="A543" s="510" t="s">
        <v>1335</v>
      </c>
      <c r="B543" s="486"/>
    </row>
    <row r="544" spans="1:2" x14ac:dyDescent="0.25">
      <c r="A544" s="510" t="s">
        <v>1334</v>
      </c>
      <c r="B544" s="486"/>
    </row>
    <row r="545" spans="1:2" x14ac:dyDescent="0.25">
      <c r="A545" s="510" t="s">
        <v>1333</v>
      </c>
      <c r="B545" s="486"/>
    </row>
    <row r="546" spans="1:2" x14ac:dyDescent="0.25">
      <c r="A546" s="510" t="s">
        <v>1332</v>
      </c>
      <c r="B546" s="486"/>
    </row>
    <row r="547" spans="1:2" x14ac:dyDescent="0.25">
      <c r="A547" s="510" t="s">
        <v>1331</v>
      </c>
      <c r="B547" s="486"/>
    </row>
    <row r="548" spans="1:2" x14ac:dyDescent="0.25">
      <c r="A548" s="510" t="s">
        <v>1330</v>
      </c>
      <c r="B548" s="486"/>
    </row>
    <row r="549" spans="1:2" x14ac:dyDescent="0.25">
      <c r="A549" s="510" t="s">
        <v>1329</v>
      </c>
      <c r="B549" s="486"/>
    </row>
    <row r="550" spans="1:2" x14ac:dyDescent="0.25">
      <c r="A550" s="510" t="s">
        <v>1328</v>
      </c>
      <c r="B550" s="486"/>
    </row>
    <row r="551" spans="1:2" x14ac:dyDescent="0.25">
      <c r="A551" s="510" t="s">
        <v>1327</v>
      </c>
      <c r="B551" s="486"/>
    </row>
    <row r="552" spans="1:2" x14ac:dyDescent="0.25">
      <c r="A552" s="510" t="s">
        <v>1326</v>
      </c>
      <c r="B552" s="486"/>
    </row>
    <row r="553" spans="1:2" x14ac:dyDescent="0.25">
      <c r="A553" s="510" t="s">
        <v>1325</v>
      </c>
      <c r="B553" s="486"/>
    </row>
    <row r="554" spans="1:2" x14ac:dyDescent="0.25">
      <c r="A554" s="510" t="s">
        <v>1324</v>
      </c>
      <c r="B554" s="486"/>
    </row>
    <row r="555" spans="1:2" x14ac:dyDescent="0.25">
      <c r="A555" s="510" t="s">
        <v>1323</v>
      </c>
      <c r="B555" s="486"/>
    </row>
    <row r="556" spans="1:2" x14ac:dyDescent="0.25">
      <c r="A556" s="510" t="s">
        <v>1322</v>
      </c>
      <c r="B556" s="486"/>
    </row>
    <row r="557" spans="1:2" x14ac:dyDescent="0.25">
      <c r="A557" s="510" t="s">
        <v>1321</v>
      </c>
      <c r="B557" s="486"/>
    </row>
    <row r="558" spans="1:2" x14ac:dyDescent="0.25">
      <c r="A558" s="510" t="s">
        <v>1320</v>
      </c>
      <c r="B558" s="486"/>
    </row>
    <row r="559" spans="1:2" x14ac:dyDescent="0.25">
      <c r="A559" s="510" t="s">
        <v>1319</v>
      </c>
      <c r="B559" s="486"/>
    </row>
    <row r="560" spans="1:2" x14ac:dyDescent="0.25">
      <c r="A560" s="510" t="s">
        <v>1318</v>
      </c>
      <c r="B560" s="486"/>
    </row>
    <row r="561" spans="1:2" x14ac:dyDescent="0.25">
      <c r="A561" s="510" t="s">
        <v>1317</v>
      </c>
      <c r="B561" s="486"/>
    </row>
    <row r="562" spans="1:2" x14ac:dyDescent="0.25">
      <c r="A562" s="510" t="s">
        <v>1316</v>
      </c>
      <c r="B562" s="486"/>
    </row>
    <row r="563" spans="1:2" x14ac:dyDescent="0.25">
      <c r="A563" s="510" t="s">
        <v>1315</v>
      </c>
      <c r="B563" s="486"/>
    </row>
    <row r="564" spans="1:2" x14ac:dyDescent="0.25">
      <c r="A564" s="510" t="s">
        <v>1314</v>
      </c>
      <c r="B564" s="486"/>
    </row>
    <row r="565" spans="1:2" x14ac:dyDescent="0.25">
      <c r="A565" s="510" t="s">
        <v>1313</v>
      </c>
      <c r="B565" s="486"/>
    </row>
    <row r="566" spans="1:2" x14ac:dyDescent="0.25">
      <c r="A566" s="510" t="s">
        <v>1312</v>
      </c>
      <c r="B566" s="486"/>
    </row>
    <row r="567" spans="1:2" x14ac:dyDescent="0.25">
      <c r="A567" s="510" t="s">
        <v>1311</v>
      </c>
      <c r="B567" s="486"/>
    </row>
    <row r="568" spans="1:2" x14ac:dyDescent="0.25">
      <c r="A568" s="510" t="s">
        <v>1310</v>
      </c>
      <c r="B568" s="486"/>
    </row>
    <row r="569" spans="1:2" x14ac:dyDescent="0.25">
      <c r="A569" s="510" t="s">
        <v>1309</v>
      </c>
      <c r="B569" s="486"/>
    </row>
    <row r="570" spans="1:2" x14ac:dyDescent="0.25">
      <c r="A570" s="510" t="s">
        <v>1308</v>
      </c>
      <c r="B570" s="486"/>
    </row>
    <row r="571" spans="1:2" x14ac:dyDescent="0.25">
      <c r="A571" s="510" t="s">
        <v>1307</v>
      </c>
      <c r="B571" s="486"/>
    </row>
    <row r="572" spans="1:2" x14ac:dyDescent="0.25">
      <c r="A572" s="510" t="s">
        <v>1306</v>
      </c>
      <c r="B572" s="486"/>
    </row>
    <row r="573" spans="1:2" x14ac:dyDescent="0.25">
      <c r="A573" s="510" t="s">
        <v>1305</v>
      </c>
      <c r="B573" s="486"/>
    </row>
    <row r="574" spans="1:2" x14ac:dyDescent="0.25">
      <c r="A574" s="510" t="s">
        <v>1304</v>
      </c>
      <c r="B574" s="486"/>
    </row>
    <row r="575" spans="1:2" x14ac:dyDescent="0.25">
      <c r="A575" s="510" t="s">
        <v>1303</v>
      </c>
      <c r="B575" s="486"/>
    </row>
    <row r="576" spans="1:2" x14ac:dyDescent="0.25">
      <c r="A576" s="510" t="s">
        <v>1302</v>
      </c>
      <c r="B576" s="486"/>
    </row>
    <row r="577" spans="1:2" x14ac:dyDescent="0.25">
      <c r="A577" s="510" t="s">
        <v>1301</v>
      </c>
      <c r="B577" s="486"/>
    </row>
    <row r="578" spans="1:2" x14ac:dyDescent="0.25">
      <c r="A578" s="510" t="s">
        <v>1300</v>
      </c>
      <c r="B578" s="486"/>
    </row>
    <row r="579" spans="1:2" x14ac:dyDescent="0.25">
      <c r="A579" s="510" t="s">
        <v>1299</v>
      </c>
      <c r="B579" s="486"/>
    </row>
    <row r="580" spans="1:2" x14ac:dyDescent="0.25">
      <c r="A580" s="509" t="s">
        <v>1298</v>
      </c>
      <c r="B580" s="209"/>
    </row>
  </sheetData>
  <mergeCells count="2">
    <mergeCell ref="B79:D79"/>
    <mergeCell ref="B6:C6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AK523"/>
  <sheetViews>
    <sheetView topLeftCell="R1" zoomScale="80" zoomScaleNormal="80" workbookViewId="0">
      <selection activeCell="A6" sqref="A6:A7"/>
    </sheetView>
  </sheetViews>
  <sheetFormatPr baseColWidth="10" defaultRowHeight="15" x14ac:dyDescent="0.25"/>
  <sheetData>
    <row r="1" spans="1:27" x14ac:dyDescent="0.25">
      <c r="A1" s="350" t="s">
        <v>859</v>
      </c>
      <c r="B1" s="103"/>
      <c r="C1" s="103"/>
      <c r="D1" s="103"/>
      <c r="E1" s="103"/>
      <c r="F1" s="103"/>
      <c r="G1" s="103"/>
      <c r="H1" s="103"/>
      <c r="I1" s="103"/>
    </row>
    <row r="3" spans="1:27" x14ac:dyDescent="0.25">
      <c r="A3" s="351" t="s">
        <v>860</v>
      </c>
      <c r="B3" s="351"/>
      <c r="C3" s="351"/>
      <c r="D3" s="351"/>
    </row>
    <row r="5" spans="1:27" x14ac:dyDescent="0.25">
      <c r="A5" s="352" t="s">
        <v>861</v>
      </c>
      <c r="B5" s="352"/>
      <c r="C5" s="352"/>
      <c r="D5" s="352"/>
      <c r="E5" s="352"/>
      <c r="F5" s="20"/>
      <c r="G5" s="20"/>
      <c r="H5" s="20"/>
      <c r="I5" s="20"/>
      <c r="J5" s="20"/>
    </row>
    <row r="6" spans="1:27" x14ac:dyDescent="0.25">
      <c r="A6" s="547" t="s">
        <v>222</v>
      </c>
      <c r="B6" s="549"/>
      <c r="C6" s="548"/>
      <c r="D6" s="548"/>
      <c r="E6" s="353"/>
      <c r="F6" s="353"/>
    </row>
    <row r="7" spans="1:27" x14ac:dyDescent="0.25">
      <c r="A7" s="548"/>
      <c r="B7" s="354" t="s">
        <v>253</v>
      </c>
      <c r="C7" s="354" t="s">
        <v>254</v>
      </c>
      <c r="D7" s="354" t="s">
        <v>255</v>
      </c>
      <c r="E7" s="354" t="s">
        <v>256</v>
      </c>
      <c r="F7" s="354" t="s">
        <v>643</v>
      </c>
      <c r="I7" s="355" t="s">
        <v>862</v>
      </c>
      <c r="J7" s="355" t="s">
        <v>696</v>
      </c>
      <c r="K7" s="355" t="s">
        <v>863</v>
      </c>
      <c r="L7" s="355" t="s">
        <v>864</v>
      </c>
      <c r="M7" s="355" t="s">
        <v>865</v>
      </c>
      <c r="N7" s="355" t="s">
        <v>866</v>
      </c>
      <c r="O7" s="355" t="s">
        <v>867</v>
      </c>
      <c r="P7" s="355" t="s">
        <v>868</v>
      </c>
      <c r="Q7" s="355" t="s">
        <v>869</v>
      </c>
      <c r="R7" s="355" t="s">
        <v>870</v>
      </c>
      <c r="S7" s="355" t="s">
        <v>871</v>
      </c>
    </row>
    <row r="8" spans="1:27" x14ac:dyDescent="0.25">
      <c r="A8" s="356" t="s">
        <v>562</v>
      </c>
      <c r="B8" s="357"/>
      <c r="C8" s="357"/>
      <c r="D8" s="357"/>
      <c r="E8" s="358"/>
      <c r="F8" s="358"/>
      <c r="H8" s="355" t="s">
        <v>253</v>
      </c>
      <c r="I8" s="358">
        <f t="array" ref="I8:S8">TRANSPOSE(B8:B18)</f>
        <v>0</v>
      </c>
      <c r="J8" s="358">
        <v>0</v>
      </c>
      <c r="K8" s="358">
        <v>0</v>
      </c>
      <c r="L8" s="358">
        <v>0</v>
      </c>
      <c r="M8" s="358">
        <v>0</v>
      </c>
      <c r="N8" s="358">
        <v>0</v>
      </c>
      <c r="O8" s="358">
        <v>0</v>
      </c>
      <c r="P8" s="358">
        <v>0</v>
      </c>
      <c r="Q8" s="358">
        <v>0</v>
      </c>
      <c r="R8" s="358">
        <v>0</v>
      </c>
      <c r="S8" s="358">
        <v>0</v>
      </c>
      <c r="U8" s="7" t="s">
        <v>872</v>
      </c>
      <c r="V8" s="7"/>
      <c r="W8" s="7"/>
      <c r="X8" s="7"/>
    </row>
    <row r="9" spans="1:27" x14ac:dyDescent="0.25">
      <c r="A9" s="356" t="s">
        <v>563</v>
      </c>
      <c r="B9" s="357"/>
      <c r="C9" s="357"/>
      <c r="D9" s="357"/>
      <c r="E9" s="358"/>
      <c r="F9" s="358"/>
      <c r="H9" s="355" t="s">
        <v>254</v>
      </c>
      <c r="I9" s="358">
        <f t="array" ref="I9:S9">TRANSPOSE(C8:C18)</f>
        <v>0</v>
      </c>
      <c r="J9" s="358">
        <v>0</v>
      </c>
      <c r="K9" s="358">
        <v>0</v>
      </c>
      <c r="L9" s="358">
        <v>0</v>
      </c>
      <c r="M9" s="358">
        <v>0</v>
      </c>
      <c r="N9" s="358">
        <v>0</v>
      </c>
      <c r="O9" s="358">
        <v>0</v>
      </c>
      <c r="P9" s="358">
        <v>0</v>
      </c>
      <c r="Q9" s="358">
        <v>0</v>
      </c>
      <c r="R9" s="358">
        <v>0</v>
      </c>
      <c r="S9" s="358">
        <v>0</v>
      </c>
      <c r="U9" s="359" t="s">
        <v>873</v>
      </c>
      <c r="AA9" s="359" t="s">
        <v>874</v>
      </c>
    </row>
    <row r="10" spans="1:27" x14ac:dyDescent="0.25">
      <c r="A10" s="356" t="s">
        <v>564</v>
      </c>
      <c r="B10" s="357"/>
      <c r="C10" s="357"/>
      <c r="D10" s="357"/>
      <c r="E10" s="358"/>
      <c r="F10" s="358"/>
      <c r="H10" s="355" t="s">
        <v>255</v>
      </c>
      <c r="I10" s="358">
        <f t="array" ref="I10:S10">TRANSPOSE(D8:D18)</f>
        <v>0</v>
      </c>
      <c r="J10" s="358">
        <v>0</v>
      </c>
      <c r="K10" s="358">
        <v>0</v>
      </c>
      <c r="L10" s="358">
        <v>0</v>
      </c>
      <c r="M10" s="358">
        <v>0</v>
      </c>
      <c r="N10" s="358">
        <v>0</v>
      </c>
      <c r="O10" s="358">
        <v>0</v>
      </c>
      <c r="P10" s="358">
        <v>0</v>
      </c>
      <c r="Q10" s="358">
        <v>0</v>
      </c>
      <c r="R10" s="358">
        <v>0</v>
      </c>
      <c r="S10" s="358">
        <v>0</v>
      </c>
      <c r="U10" s="359" t="s">
        <v>875</v>
      </c>
      <c r="AA10" s="359" t="s">
        <v>876</v>
      </c>
    </row>
    <row r="11" spans="1:27" x14ac:dyDescent="0.25">
      <c r="A11" s="356" t="s">
        <v>565</v>
      </c>
      <c r="B11" s="357"/>
      <c r="C11" s="357"/>
      <c r="D11" s="357"/>
      <c r="E11" s="358"/>
      <c r="F11" s="358"/>
      <c r="H11" s="355" t="s">
        <v>256</v>
      </c>
      <c r="I11" s="358">
        <f t="array" ref="I11:S11">TRANSPOSE(E8:E18)</f>
        <v>0</v>
      </c>
      <c r="J11" s="358">
        <v>0</v>
      </c>
      <c r="K11" s="358">
        <v>0</v>
      </c>
      <c r="L11" s="358">
        <v>0</v>
      </c>
      <c r="M11" s="358">
        <v>0</v>
      </c>
      <c r="N11" s="358">
        <v>0</v>
      </c>
      <c r="O11" s="358">
        <v>0</v>
      </c>
      <c r="P11" s="358">
        <v>0</v>
      </c>
      <c r="Q11" s="358">
        <v>0</v>
      </c>
      <c r="R11" s="358">
        <v>0</v>
      </c>
      <c r="S11" s="358">
        <v>0</v>
      </c>
      <c r="U11" t="s">
        <v>491</v>
      </c>
      <c r="AA11" t="s">
        <v>500</v>
      </c>
    </row>
    <row r="12" spans="1:27" x14ac:dyDescent="0.25">
      <c r="A12" s="356" t="s">
        <v>566</v>
      </c>
      <c r="B12" s="358"/>
      <c r="C12" s="358"/>
      <c r="D12" s="358"/>
      <c r="E12" s="358"/>
      <c r="F12" s="358"/>
      <c r="H12" s="355" t="s">
        <v>643</v>
      </c>
      <c r="I12" s="358">
        <f t="array" ref="I12:S12">TRANSPOSE(F8:F18)</f>
        <v>0</v>
      </c>
      <c r="J12" s="358">
        <v>0</v>
      </c>
      <c r="K12" s="358">
        <v>0</v>
      </c>
      <c r="L12" s="358">
        <v>0</v>
      </c>
      <c r="M12" s="358">
        <v>0</v>
      </c>
      <c r="N12" s="358">
        <v>0</v>
      </c>
      <c r="O12" s="358">
        <v>0</v>
      </c>
      <c r="P12" s="358">
        <v>0</v>
      </c>
      <c r="Q12" s="358">
        <v>0</v>
      </c>
      <c r="R12" s="358">
        <v>0</v>
      </c>
      <c r="S12" s="358">
        <v>0</v>
      </c>
    </row>
    <row r="13" spans="1:27" x14ac:dyDescent="0.25">
      <c r="A13" s="356" t="s">
        <v>567</v>
      </c>
      <c r="B13" s="358"/>
      <c r="C13" s="358"/>
      <c r="D13" s="358"/>
      <c r="E13" s="358"/>
      <c r="F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</row>
    <row r="14" spans="1:27" x14ac:dyDescent="0.25">
      <c r="A14" s="356" t="s">
        <v>568</v>
      </c>
      <c r="B14" s="358"/>
      <c r="C14" s="358"/>
      <c r="D14" s="358"/>
      <c r="E14" s="358"/>
      <c r="F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</row>
    <row r="15" spans="1:27" x14ac:dyDescent="0.25">
      <c r="A15" s="356" t="s">
        <v>569</v>
      </c>
      <c r="B15" s="358"/>
      <c r="C15" s="358"/>
      <c r="D15" s="358"/>
      <c r="E15" s="358"/>
      <c r="F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</row>
    <row r="16" spans="1:27" x14ac:dyDescent="0.25">
      <c r="A16" s="356" t="s">
        <v>877</v>
      </c>
      <c r="B16" s="358"/>
      <c r="C16" s="358"/>
      <c r="D16" s="358"/>
      <c r="E16" s="358"/>
      <c r="F16" s="358"/>
      <c r="I16" s="358"/>
      <c r="J16" s="358"/>
      <c r="K16" s="358"/>
      <c r="L16" s="358"/>
      <c r="M16" s="358"/>
      <c r="N16" s="358"/>
      <c r="O16" s="358"/>
      <c r="P16" s="358"/>
      <c r="Q16" s="358"/>
      <c r="R16" s="358"/>
      <c r="S16" s="358"/>
    </row>
    <row r="17" spans="1:37" x14ac:dyDescent="0.25">
      <c r="A17" s="356" t="s">
        <v>878</v>
      </c>
      <c r="B17" s="358"/>
      <c r="C17" s="358"/>
      <c r="D17" s="358"/>
      <c r="E17" s="358"/>
      <c r="F17" s="358"/>
      <c r="I17" s="358"/>
      <c r="J17" s="358"/>
      <c r="K17" s="358"/>
      <c r="L17" s="358"/>
      <c r="M17" s="358"/>
      <c r="N17" s="358"/>
      <c r="O17" s="358"/>
      <c r="P17" s="358"/>
      <c r="Q17" s="358"/>
      <c r="R17" s="358"/>
      <c r="S17" s="358"/>
    </row>
    <row r="18" spans="1:37" x14ac:dyDescent="0.25">
      <c r="A18" s="356" t="s">
        <v>348</v>
      </c>
      <c r="B18" s="357"/>
      <c r="C18" s="357"/>
      <c r="D18" s="357"/>
      <c r="E18" s="358"/>
      <c r="F18" s="358"/>
      <c r="M18" s="352" t="s">
        <v>879</v>
      </c>
      <c r="N18" s="352"/>
      <c r="O18" s="352"/>
      <c r="P18" s="352"/>
      <c r="Q18" s="352"/>
    </row>
    <row r="19" spans="1:37" x14ac:dyDescent="0.25">
      <c r="M19" s="352" t="s">
        <v>880</v>
      </c>
      <c r="N19" s="352"/>
      <c r="O19" s="352"/>
      <c r="P19" s="352"/>
      <c r="Q19" s="352"/>
    </row>
    <row r="20" spans="1:37" x14ac:dyDescent="0.25">
      <c r="X20" s="352" t="s">
        <v>881</v>
      </c>
      <c r="Y20" s="352"/>
      <c r="Z20" s="352"/>
      <c r="AA20" s="352"/>
    </row>
    <row r="21" spans="1:37" x14ac:dyDescent="0.25">
      <c r="B21" s="352" t="s">
        <v>882</v>
      </c>
      <c r="C21" s="352"/>
      <c r="M21" s="352" t="s">
        <v>883</v>
      </c>
      <c r="N21" s="352"/>
      <c r="X21" s="352" t="s">
        <v>884</v>
      </c>
      <c r="Y21" s="352"/>
      <c r="Z21" s="352"/>
      <c r="AA21" s="352"/>
    </row>
    <row r="22" spans="1:37" x14ac:dyDescent="0.25">
      <c r="B22" s="360" t="s">
        <v>715</v>
      </c>
      <c r="C22" s="361"/>
      <c r="D22" s="361"/>
      <c r="E22" s="361"/>
      <c r="F22" s="361"/>
      <c r="G22" s="361"/>
      <c r="H22" s="361"/>
      <c r="I22" s="361"/>
      <c r="J22" s="361"/>
      <c r="K22" s="361"/>
      <c r="L22" s="362"/>
      <c r="M22" s="360" t="s">
        <v>885</v>
      </c>
      <c r="N22" s="361"/>
      <c r="O22" s="361"/>
      <c r="P22" s="361"/>
      <c r="Q22" s="361"/>
      <c r="R22" s="360" t="s">
        <v>886</v>
      </c>
      <c r="S22" s="361"/>
      <c r="T22" s="361"/>
      <c r="U22" s="361"/>
      <c r="V22" s="362"/>
      <c r="W22" s="6"/>
      <c r="X22" s="360" t="s">
        <v>887</v>
      </c>
      <c r="Y22" s="361"/>
      <c r="Z22" s="361"/>
      <c r="AA22" s="361"/>
      <c r="AB22" s="361"/>
      <c r="AC22" s="361"/>
      <c r="AD22" s="362"/>
      <c r="AE22" s="27"/>
      <c r="AF22" s="27"/>
    </row>
    <row r="23" spans="1:37" x14ac:dyDescent="0.25">
      <c r="A23" s="363" t="s">
        <v>888</v>
      </c>
      <c r="B23" s="364" t="s">
        <v>10</v>
      </c>
      <c r="C23" s="364" t="s">
        <v>11</v>
      </c>
      <c r="D23" s="364" t="s">
        <v>12</v>
      </c>
      <c r="E23" s="364" t="s">
        <v>13</v>
      </c>
      <c r="F23" s="363" t="s">
        <v>14</v>
      </c>
      <c r="G23" s="363" t="s">
        <v>15</v>
      </c>
      <c r="H23" s="363" t="s">
        <v>16</v>
      </c>
      <c r="I23" s="363" t="s">
        <v>17</v>
      </c>
      <c r="J23" s="363" t="s">
        <v>18</v>
      </c>
      <c r="K23" s="363" t="s">
        <v>618</v>
      </c>
      <c r="L23" s="363" t="s">
        <v>619</v>
      </c>
      <c r="M23" s="363" t="s">
        <v>889</v>
      </c>
      <c r="N23" s="363" t="s">
        <v>890</v>
      </c>
      <c r="O23" s="363" t="s">
        <v>891</v>
      </c>
      <c r="P23" s="363" t="s">
        <v>892</v>
      </c>
      <c r="Q23" s="363" t="s">
        <v>893</v>
      </c>
      <c r="R23" s="365" t="s">
        <v>253</v>
      </c>
      <c r="S23" s="363" t="s">
        <v>254</v>
      </c>
      <c r="T23" s="363" t="s">
        <v>255</v>
      </c>
      <c r="U23" s="363" t="s">
        <v>256</v>
      </c>
      <c r="V23" s="363" t="s">
        <v>643</v>
      </c>
      <c r="W23" s="6"/>
      <c r="X23" s="6"/>
      <c r="Y23" s="6"/>
      <c r="Z23" s="6"/>
      <c r="AA23" s="6" t="s">
        <v>894</v>
      </c>
      <c r="AB23" s="366"/>
      <c r="AC23" s="366"/>
      <c r="AD23" s="366"/>
      <c r="AE23" s="366"/>
      <c r="AF23" s="366"/>
    </row>
    <row r="24" spans="1:37" x14ac:dyDescent="0.25">
      <c r="A24" s="50">
        <v>1</v>
      </c>
      <c r="B24" s="367"/>
      <c r="C24" s="368"/>
      <c r="D24" s="368"/>
      <c r="E24" s="368"/>
      <c r="G24" s="51"/>
      <c r="H24" s="51"/>
      <c r="I24" s="51"/>
      <c r="J24" s="51"/>
      <c r="K24" s="51"/>
      <c r="L24" s="52"/>
      <c r="M24" s="369">
        <f>$S$8+SUMPRODUCT(C24:E24,$I$8:$K$8)</f>
        <v>0</v>
      </c>
      <c r="N24" s="370">
        <f>$S$9+SUMPRODUCT(C24:L24,$I$9:$R$9)</f>
        <v>0</v>
      </c>
      <c r="O24" s="370">
        <f>$S$10+SUMPRODUCT(C24:L24,$I$10:$R$10)</f>
        <v>0</v>
      </c>
      <c r="P24" s="370">
        <f>$S$11+SUMPRODUCT(C24:L24,$I$11:$R$11)</f>
        <v>0</v>
      </c>
      <c r="Q24" s="371">
        <f>$S$12+SUMPRODUCT(C24:L24,$I$12:$R$12)</f>
        <v>0</v>
      </c>
      <c r="R24" s="51">
        <f>IF(M24=MAX(M24:Q24),1,0)</f>
        <v>1</v>
      </c>
      <c r="S24" s="51">
        <f>IF(N24=MAX(M24:Q24),1,0)</f>
        <v>1</v>
      </c>
      <c r="T24" s="51">
        <f>IF(O24=MAX(M24:Q24),1,0)</f>
        <v>1</v>
      </c>
      <c r="U24" s="51">
        <f>IF(P24=MAX(M24:Q24),1,0)</f>
        <v>1</v>
      </c>
      <c r="V24" s="52">
        <f>IF(Q24=MAX(M24:Q24),1,0)</f>
        <v>1</v>
      </c>
      <c r="W24" s="53"/>
      <c r="X24" s="6"/>
      <c r="Y24" s="363" t="s">
        <v>895</v>
      </c>
      <c r="Z24" s="363" t="s">
        <v>253</v>
      </c>
      <c r="AA24" s="363" t="s">
        <v>254</v>
      </c>
      <c r="AB24" s="363" t="s">
        <v>255</v>
      </c>
      <c r="AC24" s="363" t="s">
        <v>256</v>
      </c>
      <c r="AD24" s="363" t="s">
        <v>643</v>
      </c>
      <c r="AE24" s="6"/>
      <c r="AF24" s="363" t="s">
        <v>896</v>
      </c>
      <c r="AG24" s="363" t="s">
        <v>253</v>
      </c>
      <c r="AH24" s="363" t="s">
        <v>254</v>
      </c>
      <c r="AI24" s="363" t="s">
        <v>255</v>
      </c>
      <c r="AJ24" s="363" t="s">
        <v>256</v>
      </c>
      <c r="AK24" s="363" t="s">
        <v>643</v>
      </c>
    </row>
    <row r="25" spans="1:37" x14ac:dyDescent="0.25">
      <c r="A25" s="53">
        <v>2</v>
      </c>
      <c r="B25" s="372"/>
      <c r="C25" s="10"/>
      <c r="D25" s="10"/>
      <c r="E25" s="10"/>
      <c r="G25" s="6"/>
      <c r="H25" s="6"/>
      <c r="I25" s="6"/>
      <c r="J25" s="6"/>
      <c r="K25" s="6"/>
      <c r="L25" s="11"/>
      <c r="M25" s="53">
        <f t="shared" ref="M25:M88" si="0">$S$8+SUMPRODUCT(C25:L25,$I$8:$R$8)</f>
        <v>0</v>
      </c>
      <c r="N25" s="6">
        <f t="shared" ref="N25:N88" si="1">$S$9+SUMPRODUCT(C25:L25,$I$9:$R$9)</f>
        <v>0</v>
      </c>
      <c r="O25" s="6">
        <f t="shared" ref="O25:O88" si="2">$S$10+SUMPRODUCT(C25:L25,$I$10:$R$10)</f>
        <v>0</v>
      </c>
      <c r="P25" s="6">
        <f t="shared" ref="P25:P88" si="3">$S$11+SUMPRODUCT(C25:L25,$I$11:$R$11)</f>
        <v>0</v>
      </c>
      <c r="Q25" s="11">
        <f t="shared" ref="Q25:Q88" si="4">$S$12+SUMPRODUCT(C25:L25,$I$12:$R$12)</f>
        <v>0</v>
      </c>
      <c r="R25" s="6">
        <f t="shared" ref="R25:R88" si="5">IF(M25=MAX(M25:Q25),1,0)</f>
        <v>1</v>
      </c>
      <c r="S25" s="6">
        <f t="shared" ref="S25:S88" si="6">IF(N25=MAX(M25:Q25),1,0)</f>
        <v>1</v>
      </c>
      <c r="T25" s="6">
        <f t="shared" ref="T25:T88" si="7">IF(O25=MAX(M25:Q25),1,0)</f>
        <v>1</v>
      </c>
      <c r="U25" s="6">
        <f t="shared" ref="U25:U88" si="8">IF(P25=MAX(M25:Q25),1,0)</f>
        <v>1</v>
      </c>
      <c r="V25" s="11">
        <f t="shared" ref="V25:V88" si="9">IF(Q25=MAX(M25:Q25),1,0)</f>
        <v>1</v>
      </c>
      <c r="W25" s="53"/>
      <c r="X25" s="6"/>
      <c r="Y25" s="363" t="s">
        <v>253</v>
      </c>
      <c r="Z25" s="373">
        <f>SUM(R24:R33)</f>
        <v>10</v>
      </c>
      <c r="AA25" s="53">
        <f t="shared" ref="AA25:AD25" si="10">SUM(S24:S33)</f>
        <v>10</v>
      </c>
      <c r="AB25" s="53">
        <f t="shared" si="10"/>
        <v>10</v>
      </c>
      <c r="AC25" s="53">
        <f t="shared" si="10"/>
        <v>10</v>
      </c>
      <c r="AD25" s="207">
        <f t="shared" si="10"/>
        <v>10</v>
      </c>
      <c r="AE25" s="6"/>
      <c r="AF25" s="363" t="s">
        <v>253</v>
      </c>
      <c r="AG25" s="373">
        <f>Z25/Z$30</f>
        <v>0.2</v>
      </c>
      <c r="AH25" s="51">
        <f t="shared" ref="AH25:AK30" si="11">AA25/AA$30</f>
        <v>0.2</v>
      </c>
      <c r="AI25" s="51">
        <f t="shared" si="11"/>
        <v>0.2</v>
      </c>
      <c r="AJ25" s="51">
        <f t="shared" si="11"/>
        <v>0.2</v>
      </c>
      <c r="AK25" s="52">
        <f t="shared" si="11"/>
        <v>0.2</v>
      </c>
    </row>
    <row r="26" spans="1:37" x14ac:dyDescent="0.25">
      <c r="A26" s="53">
        <v>3</v>
      </c>
      <c r="B26" s="372"/>
      <c r="C26" s="10"/>
      <c r="D26" s="10"/>
      <c r="E26" s="10"/>
      <c r="G26" s="6"/>
      <c r="H26" s="6"/>
      <c r="I26" s="6"/>
      <c r="J26" s="6"/>
      <c r="K26" s="6"/>
      <c r="L26" s="11"/>
      <c r="M26" s="53">
        <f t="shared" si="0"/>
        <v>0</v>
      </c>
      <c r="N26" s="6">
        <f t="shared" si="1"/>
        <v>0</v>
      </c>
      <c r="O26" s="6">
        <f t="shared" si="2"/>
        <v>0</v>
      </c>
      <c r="P26" s="6">
        <f t="shared" si="3"/>
        <v>0</v>
      </c>
      <c r="Q26" s="11">
        <f t="shared" si="4"/>
        <v>0</v>
      </c>
      <c r="R26" s="6">
        <f t="shared" si="5"/>
        <v>1</v>
      </c>
      <c r="S26" s="6">
        <f t="shared" si="6"/>
        <v>1</v>
      </c>
      <c r="T26" s="6">
        <f t="shared" si="7"/>
        <v>1</v>
      </c>
      <c r="U26" s="6">
        <f t="shared" si="8"/>
        <v>1</v>
      </c>
      <c r="V26" s="11">
        <f t="shared" si="9"/>
        <v>1</v>
      </c>
      <c r="W26" s="53"/>
      <c r="X26" s="6"/>
      <c r="Y26" s="363" t="s">
        <v>254</v>
      </c>
      <c r="Z26" s="53">
        <f>SUM(R34:R43)</f>
        <v>10</v>
      </c>
      <c r="AA26" s="373">
        <f t="shared" ref="AA26:AD26" si="12">SUM(S34:S43)</f>
        <v>10</v>
      </c>
      <c r="AB26" s="53">
        <f t="shared" si="12"/>
        <v>10</v>
      </c>
      <c r="AC26" s="53">
        <f t="shared" si="12"/>
        <v>10</v>
      </c>
      <c r="AD26" s="208">
        <f t="shared" si="12"/>
        <v>10</v>
      </c>
      <c r="AE26" s="6"/>
      <c r="AF26" s="363" t="s">
        <v>254</v>
      </c>
      <c r="AG26" s="53">
        <f t="shared" ref="AG26:AG30" si="13">Z26/Z$30</f>
        <v>0.2</v>
      </c>
      <c r="AH26" s="373">
        <f t="shared" si="11"/>
        <v>0.2</v>
      </c>
      <c r="AI26" s="6">
        <f t="shared" si="11"/>
        <v>0.2</v>
      </c>
      <c r="AJ26" s="6">
        <f t="shared" si="11"/>
        <v>0.2</v>
      </c>
      <c r="AK26" s="11">
        <f t="shared" si="11"/>
        <v>0.2</v>
      </c>
    </row>
    <row r="27" spans="1:37" x14ac:dyDescent="0.25">
      <c r="A27" s="53">
        <v>4</v>
      </c>
      <c r="B27" s="372"/>
      <c r="C27" s="10"/>
      <c r="D27" s="10"/>
      <c r="E27" s="10"/>
      <c r="G27" s="6"/>
      <c r="H27" s="6"/>
      <c r="I27" s="6"/>
      <c r="J27" s="6"/>
      <c r="K27" s="6"/>
      <c r="L27" s="11"/>
      <c r="M27" s="53">
        <f t="shared" si="0"/>
        <v>0</v>
      </c>
      <c r="N27" s="6">
        <f t="shared" si="1"/>
        <v>0</v>
      </c>
      <c r="O27" s="6">
        <f t="shared" si="2"/>
        <v>0</v>
      </c>
      <c r="P27" s="6">
        <f t="shared" si="3"/>
        <v>0</v>
      </c>
      <c r="Q27" s="11">
        <f t="shared" si="4"/>
        <v>0</v>
      </c>
      <c r="R27" s="6">
        <f t="shared" si="5"/>
        <v>1</v>
      </c>
      <c r="S27" s="6">
        <f t="shared" si="6"/>
        <v>1</v>
      </c>
      <c r="T27" s="6">
        <f t="shared" si="7"/>
        <v>1</v>
      </c>
      <c r="U27" s="6">
        <f t="shared" si="8"/>
        <v>1</v>
      </c>
      <c r="V27" s="11">
        <f t="shared" si="9"/>
        <v>1</v>
      </c>
      <c r="W27" s="53"/>
      <c r="X27" s="6" t="s">
        <v>897</v>
      </c>
      <c r="Y27" s="363" t="s">
        <v>255</v>
      </c>
      <c r="Z27" s="53">
        <f>SUM(R44:R53)</f>
        <v>10</v>
      </c>
      <c r="AA27" s="53">
        <f t="shared" ref="AA27:AD27" si="14">SUM(S44:S53)</f>
        <v>10</v>
      </c>
      <c r="AB27" s="373">
        <f t="shared" si="14"/>
        <v>10</v>
      </c>
      <c r="AC27" s="53">
        <f t="shared" si="14"/>
        <v>10</v>
      </c>
      <c r="AD27" s="208">
        <f t="shared" si="14"/>
        <v>10</v>
      </c>
      <c r="AE27" s="6"/>
      <c r="AF27" s="363" t="s">
        <v>255</v>
      </c>
      <c r="AG27" s="53">
        <f t="shared" si="13"/>
        <v>0.2</v>
      </c>
      <c r="AH27" s="6">
        <f t="shared" si="11"/>
        <v>0.2</v>
      </c>
      <c r="AI27" s="373">
        <f t="shared" si="11"/>
        <v>0.2</v>
      </c>
      <c r="AJ27" s="6">
        <f t="shared" si="11"/>
        <v>0.2</v>
      </c>
      <c r="AK27" s="11">
        <f t="shared" si="11"/>
        <v>0.2</v>
      </c>
    </row>
    <row r="28" spans="1:37" x14ac:dyDescent="0.25">
      <c r="A28" s="53">
        <v>5</v>
      </c>
      <c r="B28" s="372"/>
      <c r="C28" s="10"/>
      <c r="D28" s="10"/>
      <c r="E28" s="10"/>
      <c r="G28" s="6"/>
      <c r="H28" s="6"/>
      <c r="I28" s="6"/>
      <c r="J28" s="6"/>
      <c r="K28" s="6"/>
      <c r="L28" s="11"/>
      <c r="M28" s="53">
        <f t="shared" si="0"/>
        <v>0</v>
      </c>
      <c r="N28" s="6">
        <f t="shared" si="1"/>
        <v>0</v>
      </c>
      <c r="O28" s="6">
        <f t="shared" si="2"/>
        <v>0</v>
      </c>
      <c r="P28" s="6">
        <f t="shared" si="3"/>
        <v>0</v>
      </c>
      <c r="Q28" s="11">
        <f t="shared" si="4"/>
        <v>0</v>
      </c>
      <c r="R28" s="6">
        <f t="shared" si="5"/>
        <v>1</v>
      </c>
      <c r="S28" s="6">
        <f t="shared" si="6"/>
        <v>1</v>
      </c>
      <c r="T28" s="6">
        <f t="shared" si="7"/>
        <v>1</v>
      </c>
      <c r="U28" s="6">
        <f t="shared" si="8"/>
        <v>1</v>
      </c>
      <c r="V28" s="11">
        <f t="shared" si="9"/>
        <v>1</v>
      </c>
      <c r="W28" s="53"/>
      <c r="X28" s="6"/>
      <c r="Y28" s="363" t="s">
        <v>256</v>
      </c>
      <c r="Z28" s="53">
        <f>SUM(R54:R63)</f>
        <v>10</v>
      </c>
      <c r="AA28" s="53">
        <f t="shared" ref="AA28:AD28" si="15">SUM(S54:S63)</f>
        <v>10</v>
      </c>
      <c r="AB28" s="53">
        <f t="shared" si="15"/>
        <v>10</v>
      </c>
      <c r="AC28" s="373">
        <f t="shared" si="15"/>
        <v>10</v>
      </c>
      <c r="AD28" s="209">
        <f t="shared" si="15"/>
        <v>10</v>
      </c>
      <c r="AE28" s="6"/>
      <c r="AF28" s="363" t="s">
        <v>256</v>
      </c>
      <c r="AG28" s="53">
        <f t="shared" si="13"/>
        <v>0.2</v>
      </c>
      <c r="AH28" s="6">
        <f t="shared" si="11"/>
        <v>0.2</v>
      </c>
      <c r="AI28" s="6">
        <f t="shared" si="11"/>
        <v>0.2</v>
      </c>
      <c r="AJ28" s="373">
        <f t="shared" si="11"/>
        <v>0.2</v>
      </c>
      <c r="AK28" s="11">
        <f t="shared" si="11"/>
        <v>0.2</v>
      </c>
    </row>
    <row r="29" spans="1:37" x14ac:dyDescent="0.25">
      <c r="A29" s="53">
        <v>6</v>
      </c>
      <c r="B29" s="372"/>
      <c r="C29" s="10"/>
      <c r="D29" s="10"/>
      <c r="E29" s="10"/>
      <c r="G29" s="6"/>
      <c r="H29" s="6"/>
      <c r="I29" s="6"/>
      <c r="J29" s="6"/>
      <c r="K29" s="6"/>
      <c r="L29" s="11"/>
      <c r="M29" s="53">
        <f t="shared" si="0"/>
        <v>0</v>
      </c>
      <c r="N29" s="6">
        <f t="shared" si="1"/>
        <v>0</v>
      </c>
      <c r="O29" s="6">
        <f t="shared" si="2"/>
        <v>0</v>
      </c>
      <c r="P29" s="6">
        <f t="shared" si="3"/>
        <v>0</v>
      </c>
      <c r="Q29" s="11">
        <f t="shared" si="4"/>
        <v>0</v>
      </c>
      <c r="R29" s="6">
        <f t="shared" si="5"/>
        <v>1</v>
      </c>
      <c r="S29" s="6">
        <f t="shared" si="6"/>
        <v>1</v>
      </c>
      <c r="T29" s="6">
        <f t="shared" si="7"/>
        <v>1</v>
      </c>
      <c r="U29" s="6">
        <f t="shared" si="8"/>
        <v>1</v>
      </c>
      <c r="V29" s="11">
        <f t="shared" si="9"/>
        <v>1</v>
      </c>
      <c r="W29" s="53"/>
      <c r="X29" s="6"/>
      <c r="Y29" s="363" t="s">
        <v>643</v>
      </c>
      <c r="Z29" s="53">
        <f>SUM(R64:R73)</f>
        <v>10</v>
      </c>
      <c r="AA29" s="53">
        <f t="shared" ref="AA29:AD29" si="16">SUM(S64:S73)</f>
        <v>10</v>
      </c>
      <c r="AB29" s="53">
        <f t="shared" si="16"/>
        <v>10</v>
      </c>
      <c r="AC29" s="53">
        <f t="shared" si="16"/>
        <v>10</v>
      </c>
      <c r="AD29" s="373">
        <f t="shared" si="16"/>
        <v>10</v>
      </c>
      <c r="AE29" s="6"/>
      <c r="AF29" s="363" t="s">
        <v>643</v>
      </c>
      <c r="AG29" s="54">
        <f t="shared" si="13"/>
        <v>0.2</v>
      </c>
      <c r="AH29" s="12">
        <f t="shared" si="11"/>
        <v>0.2</v>
      </c>
      <c r="AI29" s="12">
        <f t="shared" si="11"/>
        <v>0.2</v>
      </c>
      <c r="AJ29" s="12">
        <f t="shared" si="11"/>
        <v>0.2</v>
      </c>
      <c r="AK29" s="373">
        <f t="shared" si="11"/>
        <v>0.2</v>
      </c>
    </row>
    <row r="30" spans="1:37" x14ac:dyDescent="0.25">
      <c r="A30" s="53">
        <v>7</v>
      </c>
      <c r="B30" s="372"/>
      <c r="C30" s="10"/>
      <c r="D30" s="10"/>
      <c r="E30" s="10"/>
      <c r="G30" s="6"/>
      <c r="H30" s="6"/>
      <c r="I30" s="6"/>
      <c r="J30" s="6"/>
      <c r="K30" s="6"/>
      <c r="L30" s="11"/>
      <c r="M30" s="53">
        <f t="shared" si="0"/>
        <v>0</v>
      </c>
      <c r="N30" s="6">
        <f t="shared" si="1"/>
        <v>0</v>
      </c>
      <c r="O30" s="6">
        <f t="shared" si="2"/>
        <v>0</v>
      </c>
      <c r="P30" s="6">
        <f t="shared" si="3"/>
        <v>0</v>
      </c>
      <c r="Q30" s="11">
        <f t="shared" si="4"/>
        <v>0</v>
      </c>
      <c r="R30" s="6">
        <f t="shared" si="5"/>
        <v>1</v>
      </c>
      <c r="S30" s="6">
        <f t="shared" si="6"/>
        <v>1</v>
      </c>
      <c r="T30" s="6">
        <f t="shared" si="7"/>
        <v>1</v>
      </c>
      <c r="U30" s="6">
        <f t="shared" si="8"/>
        <v>1</v>
      </c>
      <c r="V30" s="11">
        <f t="shared" si="9"/>
        <v>1</v>
      </c>
      <c r="W30" s="53"/>
      <c r="X30" s="6"/>
      <c r="Y30" s="374" t="s">
        <v>898</v>
      </c>
      <c r="Z30" s="375">
        <f>SUM(Z25:Z29)</f>
        <v>50</v>
      </c>
      <c r="AA30" s="376">
        <f t="shared" ref="AA30:AD30" si="17">SUM(AA25:AA29)</f>
        <v>50</v>
      </c>
      <c r="AB30" s="376">
        <f t="shared" si="17"/>
        <v>50</v>
      </c>
      <c r="AC30" s="375">
        <f>SUM(AC25:AC29)</f>
        <v>50</v>
      </c>
      <c r="AD30" s="376">
        <f t="shared" si="17"/>
        <v>50</v>
      </c>
      <c r="AE30" s="6"/>
      <c r="AF30" s="374" t="s">
        <v>898</v>
      </c>
      <c r="AG30" s="375">
        <f t="shared" si="13"/>
        <v>1</v>
      </c>
      <c r="AH30" s="376">
        <f t="shared" si="11"/>
        <v>1</v>
      </c>
      <c r="AI30" s="376">
        <f t="shared" si="11"/>
        <v>1</v>
      </c>
      <c r="AJ30" s="376">
        <f t="shared" si="11"/>
        <v>1</v>
      </c>
      <c r="AK30" s="377">
        <f t="shared" si="11"/>
        <v>1</v>
      </c>
    </row>
    <row r="31" spans="1:37" x14ac:dyDescent="0.25">
      <c r="A31" s="53">
        <v>8</v>
      </c>
      <c r="B31" s="372"/>
      <c r="C31" s="10"/>
      <c r="D31" s="10"/>
      <c r="E31" s="10"/>
      <c r="G31" s="6"/>
      <c r="H31" s="6"/>
      <c r="I31" s="6"/>
      <c r="J31" s="6"/>
      <c r="K31" s="6"/>
      <c r="L31" s="11"/>
      <c r="M31" s="53">
        <f t="shared" si="0"/>
        <v>0</v>
      </c>
      <c r="N31" s="6">
        <f t="shared" si="1"/>
        <v>0</v>
      </c>
      <c r="O31" s="6">
        <f t="shared" si="2"/>
        <v>0</v>
      </c>
      <c r="P31" s="6">
        <f t="shared" si="3"/>
        <v>0</v>
      </c>
      <c r="Q31" s="11">
        <f t="shared" si="4"/>
        <v>0</v>
      </c>
      <c r="R31" s="6">
        <f t="shared" si="5"/>
        <v>1</v>
      </c>
      <c r="S31" s="6">
        <f t="shared" si="6"/>
        <v>1</v>
      </c>
      <c r="T31" s="6">
        <f t="shared" si="7"/>
        <v>1</v>
      </c>
      <c r="U31" s="6">
        <f t="shared" si="8"/>
        <v>1</v>
      </c>
      <c r="V31" s="11">
        <f t="shared" si="9"/>
        <v>1</v>
      </c>
      <c r="W31" s="53"/>
      <c r="X31" s="6"/>
      <c r="Y31" s="6"/>
      <c r="Z31" s="6"/>
      <c r="AA31" s="6"/>
      <c r="AB31" s="6"/>
      <c r="AC31" s="6"/>
      <c r="AD31" s="6"/>
      <c r="AE31" s="6"/>
      <c r="AF31" s="6"/>
    </row>
    <row r="32" spans="1:37" x14ac:dyDescent="0.25">
      <c r="A32" s="53">
        <v>9</v>
      </c>
      <c r="B32" s="372"/>
      <c r="C32" s="10"/>
      <c r="D32" s="10"/>
      <c r="E32" s="10"/>
      <c r="G32" s="6"/>
      <c r="H32" s="6"/>
      <c r="I32" s="6"/>
      <c r="J32" s="6"/>
      <c r="K32" s="6"/>
      <c r="L32" s="11"/>
      <c r="M32" s="53">
        <f t="shared" si="0"/>
        <v>0</v>
      </c>
      <c r="N32" s="6">
        <f t="shared" si="1"/>
        <v>0</v>
      </c>
      <c r="O32" s="6">
        <f t="shared" si="2"/>
        <v>0</v>
      </c>
      <c r="P32" s="6">
        <f t="shared" si="3"/>
        <v>0</v>
      </c>
      <c r="Q32" s="11">
        <f t="shared" si="4"/>
        <v>0</v>
      </c>
      <c r="R32" s="6">
        <f t="shared" si="5"/>
        <v>1</v>
      </c>
      <c r="S32" s="6">
        <f t="shared" si="6"/>
        <v>1</v>
      </c>
      <c r="T32" s="6">
        <f t="shared" si="7"/>
        <v>1</v>
      </c>
      <c r="U32" s="6">
        <f t="shared" si="8"/>
        <v>1</v>
      </c>
      <c r="V32" s="11">
        <f t="shared" si="9"/>
        <v>1</v>
      </c>
      <c r="W32" s="53"/>
      <c r="X32" s="378" t="s">
        <v>899</v>
      </c>
      <c r="Y32" s="167">
        <f>Z25+AA26+AB27+AC28+AD29</f>
        <v>50</v>
      </c>
      <c r="Z32" s="6"/>
      <c r="AA32" s="6"/>
    </row>
    <row r="33" spans="1:32" x14ac:dyDescent="0.25">
      <c r="A33" s="53">
        <v>10</v>
      </c>
      <c r="B33" s="372"/>
      <c r="C33" s="10"/>
      <c r="D33" s="10"/>
      <c r="E33" s="10"/>
      <c r="G33" s="6"/>
      <c r="H33" s="6"/>
      <c r="I33" s="6"/>
      <c r="J33" s="6"/>
      <c r="K33" s="6"/>
      <c r="L33" s="11"/>
      <c r="M33" s="53">
        <f t="shared" si="0"/>
        <v>0</v>
      </c>
      <c r="N33" s="6">
        <f t="shared" si="1"/>
        <v>0</v>
      </c>
      <c r="O33" s="6">
        <f t="shared" si="2"/>
        <v>0</v>
      </c>
      <c r="P33" s="6">
        <f t="shared" si="3"/>
        <v>0</v>
      </c>
      <c r="Q33" s="11">
        <f t="shared" si="4"/>
        <v>0</v>
      </c>
      <c r="R33" s="6">
        <f t="shared" si="5"/>
        <v>1</v>
      </c>
      <c r="S33" s="6">
        <f t="shared" si="6"/>
        <v>1</v>
      </c>
      <c r="T33" s="6">
        <f t="shared" si="7"/>
        <v>1</v>
      </c>
      <c r="U33" s="6">
        <f t="shared" si="8"/>
        <v>1</v>
      </c>
      <c r="V33" s="11">
        <f t="shared" si="9"/>
        <v>1</v>
      </c>
      <c r="W33" s="53"/>
      <c r="X33" s="378" t="s">
        <v>7</v>
      </c>
      <c r="Y33" s="167">
        <f>COUNTA(B24:B523)</f>
        <v>0</v>
      </c>
      <c r="Z33" s="6"/>
      <c r="AA33" s="379" t="s">
        <v>127</v>
      </c>
      <c r="AB33" s="379"/>
      <c r="AC33" s="379"/>
      <c r="AD33" s="379"/>
      <c r="AE33" s="379"/>
    </row>
    <row r="34" spans="1:32" x14ac:dyDescent="0.25">
      <c r="A34" s="53">
        <v>11</v>
      </c>
      <c r="B34" s="372"/>
      <c r="C34" s="10"/>
      <c r="D34" s="10"/>
      <c r="E34" s="10"/>
      <c r="G34" s="6"/>
      <c r="H34" s="6"/>
      <c r="I34" s="6"/>
      <c r="J34" s="6"/>
      <c r="K34" s="6"/>
      <c r="L34" s="11"/>
      <c r="M34" s="53">
        <f t="shared" si="0"/>
        <v>0</v>
      </c>
      <c r="N34" s="6">
        <f t="shared" si="1"/>
        <v>0</v>
      </c>
      <c r="O34" s="6">
        <f t="shared" si="2"/>
        <v>0</v>
      </c>
      <c r="P34" s="6">
        <f t="shared" si="3"/>
        <v>0</v>
      </c>
      <c r="Q34" s="11">
        <f t="shared" si="4"/>
        <v>0</v>
      </c>
      <c r="R34" s="6">
        <f t="shared" si="5"/>
        <v>1</v>
      </c>
      <c r="S34" s="6">
        <f t="shared" si="6"/>
        <v>1</v>
      </c>
      <c r="T34" s="6">
        <f t="shared" si="7"/>
        <v>1</v>
      </c>
      <c r="U34" s="6">
        <f t="shared" si="8"/>
        <v>1</v>
      </c>
      <c r="V34" s="11">
        <f t="shared" si="9"/>
        <v>1</v>
      </c>
      <c r="W34" s="53"/>
      <c r="X34" s="378" t="s">
        <v>900</v>
      </c>
      <c r="Y34" s="380" t="e">
        <f>Y32/Y33</f>
        <v>#DIV/0!</v>
      </c>
      <c r="Z34" s="6"/>
      <c r="AA34" s="6" t="s">
        <v>901</v>
      </c>
      <c r="AB34" s="6"/>
      <c r="AC34" s="6"/>
      <c r="AD34" s="6"/>
      <c r="AE34" s="381" t="e">
        <f>Y34</f>
        <v>#DIV/0!</v>
      </c>
    </row>
    <row r="35" spans="1:32" x14ac:dyDescent="0.25">
      <c r="A35" s="53">
        <v>12</v>
      </c>
      <c r="B35" s="372"/>
      <c r="C35" s="10"/>
      <c r="D35" s="10"/>
      <c r="E35" s="10"/>
      <c r="G35" s="6"/>
      <c r="H35" s="6"/>
      <c r="I35" s="6"/>
      <c r="J35" s="6"/>
      <c r="K35" s="6"/>
      <c r="L35" s="11"/>
      <c r="M35" s="53">
        <f t="shared" si="0"/>
        <v>0</v>
      </c>
      <c r="N35" s="6">
        <f t="shared" si="1"/>
        <v>0</v>
      </c>
      <c r="O35" s="6">
        <f t="shared" si="2"/>
        <v>0</v>
      </c>
      <c r="P35" s="6">
        <f t="shared" si="3"/>
        <v>0</v>
      </c>
      <c r="Q35" s="11">
        <f t="shared" si="4"/>
        <v>0</v>
      </c>
      <c r="R35" s="6">
        <f t="shared" si="5"/>
        <v>1</v>
      </c>
      <c r="S35" s="6">
        <f t="shared" si="6"/>
        <v>1</v>
      </c>
      <c r="T35" s="6">
        <f t="shared" si="7"/>
        <v>1</v>
      </c>
      <c r="U35" s="6">
        <f t="shared" si="8"/>
        <v>1</v>
      </c>
      <c r="V35" s="11">
        <f t="shared" si="9"/>
        <v>1</v>
      </c>
      <c r="W35" s="53"/>
      <c r="X35" s="6"/>
      <c r="Y35" s="6"/>
      <c r="Z35" s="6"/>
      <c r="AA35" s="6"/>
      <c r="AB35" s="6"/>
      <c r="AC35" s="6"/>
      <c r="AD35" s="6"/>
      <c r="AE35" s="6"/>
      <c r="AF35" s="6"/>
    </row>
    <row r="36" spans="1:32" x14ac:dyDescent="0.25">
      <c r="A36" s="53">
        <v>13</v>
      </c>
      <c r="B36" s="382"/>
      <c r="C36" s="10"/>
      <c r="D36" s="10"/>
      <c r="E36" s="10"/>
      <c r="G36" s="6"/>
      <c r="H36" s="6"/>
      <c r="I36" s="6"/>
      <c r="J36" s="6"/>
      <c r="K36" s="6"/>
      <c r="L36" s="11"/>
      <c r="M36" s="53">
        <f t="shared" si="0"/>
        <v>0</v>
      </c>
      <c r="N36" s="6">
        <f t="shared" si="1"/>
        <v>0</v>
      </c>
      <c r="O36" s="6">
        <f t="shared" si="2"/>
        <v>0</v>
      </c>
      <c r="P36" s="6">
        <f t="shared" si="3"/>
        <v>0</v>
      </c>
      <c r="Q36" s="11">
        <f t="shared" si="4"/>
        <v>0</v>
      </c>
      <c r="R36" s="6">
        <f t="shared" si="5"/>
        <v>1</v>
      </c>
      <c r="S36" s="6">
        <f t="shared" si="6"/>
        <v>1</v>
      </c>
      <c r="T36" s="6">
        <f t="shared" si="7"/>
        <v>1</v>
      </c>
      <c r="U36" s="6">
        <f t="shared" si="8"/>
        <v>1</v>
      </c>
      <c r="V36" s="11">
        <f t="shared" si="9"/>
        <v>1</v>
      </c>
      <c r="W36" s="53"/>
      <c r="X36" s="6"/>
      <c r="Y36" s="6"/>
      <c r="Z36" s="6"/>
      <c r="AA36" s="6"/>
      <c r="AB36" s="6"/>
      <c r="AC36" s="6"/>
      <c r="AD36" s="6"/>
      <c r="AE36" s="6"/>
      <c r="AF36" s="6"/>
    </row>
    <row r="37" spans="1:32" x14ac:dyDescent="0.25">
      <c r="A37" s="53">
        <v>14</v>
      </c>
      <c r="B37" s="382"/>
      <c r="C37" s="10"/>
      <c r="D37" s="10"/>
      <c r="E37" s="10"/>
      <c r="G37" s="6"/>
      <c r="H37" s="6"/>
      <c r="I37" s="6"/>
      <c r="J37" s="6"/>
      <c r="K37" s="6"/>
      <c r="L37" s="11"/>
      <c r="M37" s="53">
        <f t="shared" si="0"/>
        <v>0</v>
      </c>
      <c r="N37" s="6">
        <f t="shared" si="1"/>
        <v>0</v>
      </c>
      <c r="O37" s="6">
        <f t="shared" si="2"/>
        <v>0</v>
      </c>
      <c r="P37" s="6">
        <f t="shared" si="3"/>
        <v>0</v>
      </c>
      <c r="Q37" s="11">
        <f t="shared" si="4"/>
        <v>0</v>
      </c>
      <c r="R37" s="6">
        <f t="shared" si="5"/>
        <v>1</v>
      </c>
      <c r="S37" s="6">
        <f t="shared" si="6"/>
        <v>1</v>
      </c>
      <c r="T37" s="6">
        <f t="shared" si="7"/>
        <v>1</v>
      </c>
      <c r="U37" s="6">
        <f t="shared" si="8"/>
        <v>1</v>
      </c>
      <c r="V37" s="11">
        <f t="shared" si="9"/>
        <v>1</v>
      </c>
      <c r="W37" s="53"/>
      <c r="X37" s="6"/>
      <c r="Y37" s="6"/>
      <c r="Z37" s="6"/>
      <c r="AA37" s="6"/>
      <c r="AB37" s="6"/>
      <c r="AC37" s="6"/>
      <c r="AD37" s="6"/>
      <c r="AE37" s="6"/>
      <c r="AF37" s="6"/>
    </row>
    <row r="38" spans="1:32" x14ac:dyDescent="0.25">
      <c r="A38" s="53">
        <v>15</v>
      </c>
      <c r="B38" s="382"/>
      <c r="C38" s="10"/>
      <c r="D38" s="10"/>
      <c r="E38" s="10"/>
      <c r="G38" s="6"/>
      <c r="H38" s="6"/>
      <c r="I38" s="6"/>
      <c r="J38" s="6"/>
      <c r="K38" s="6"/>
      <c r="L38" s="11"/>
      <c r="M38" s="53">
        <f t="shared" si="0"/>
        <v>0</v>
      </c>
      <c r="N38" s="6">
        <f t="shared" si="1"/>
        <v>0</v>
      </c>
      <c r="O38" s="6">
        <f t="shared" si="2"/>
        <v>0</v>
      </c>
      <c r="P38" s="6">
        <f t="shared" si="3"/>
        <v>0</v>
      </c>
      <c r="Q38" s="11">
        <f t="shared" si="4"/>
        <v>0</v>
      </c>
      <c r="R38" s="6">
        <f t="shared" si="5"/>
        <v>1</v>
      </c>
      <c r="S38" s="6">
        <f t="shared" si="6"/>
        <v>1</v>
      </c>
      <c r="T38" s="6">
        <f t="shared" si="7"/>
        <v>1</v>
      </c>
      <c r="U38" s="6">
        <f t="shared" si="8"/>
        <v>1</v>
      </c>
      <c r="V38" s="11">
        <f t="shared" si="9"/>
        <v>1</v>
      </c>
      <c r="W38" s="53"/>
      <c r="X38" s="6"/>
      <c r="Y38" s="6"/>
      <c r="Z38" s="6"/>
      <c r="AA38" s="6"/>
      <c r="AB38" s="6"/>
      <c r="AC38" s="6"/>
      <c r="AD38" s="6"/>
      <c r="AE38" s="6"/>
      <c r="AF38" s="6"/>
    </row>
    <row r="39" spans="1:32" x14ac:dyDescent="0.25">
      <c r="A39" s="53">
        <v>16</v>
      </c>
      <c r="B39" s="382"/>
      <c r="C39" s="10"/>
      <c r="D39" s="10"/>
      <c r="E39" s="10"/>
      <c r="G39" s="6"/>
      <c r="H39" s="6"/>
      <c r="I39" s="6"/>
      <c r="J39" s="6"/>
      <c r="K39" s="6"/>
      <c r="L39" s="11"/>
      <c r="M39" s="53">
        <f t="shared" si="0"/>
        <v>0</v>
      </c>
      <c r="N39" s="6">
        <f t="shared" si="1"/>
        <v>0</v>
      </c>
      <c r="O39" s="6">
        <f t="shared" si="2"/>
        <v>0</v>
      </c>
      <c r="P39" s="6">
        <f t="shared" si="3"/>
        <v>0</v>
      </c>
      <c r="Q39" s="11">
        <f t="shared" si="4"/>
        <v>0</v>
      </c>
      <c r="R39" s="6">
        <f t="shared" si="5"/>
        <v>1</v>
      </c>
      <c r="S39" s="6">
        <f t="shared" si="6"/>
        <v>1</v>
      </c>
      <c r="T39" s="6">
        <f t="shared" si="7"/>
        <v>1</v>
      </c>
      <c r="U39" s="6">
        <f t="shared" si="8"/>
        <v>1</v>
      </c>
      <c r="V39" s="11">
        <f t="shared" si="9"/>
        <v>1</v>
      </c>
      <c r="W39" s="53"/>
      <c r="X39" s="6"/>
      <c r="Y39" s="6"/>
      <c r="Z39" s="6"/>
      <c r="AA39" s="6"/>
      <c r="AB39" s="6"/>
      <c r="AC39" s="6"/>
      <c r="AD39" s="6"/>
      <c r="AE39" s="6"/>
      <c r="AF39" s="6"/>
    </row>
    <row r="40" spans="1:32" x14ac:dyDescent="0.25">
      <c r="A40" s="53">
        <v>17</v>
      </c>
      <c r="B40" s="382"/>
      <c r="C40" s="10"/>
      <c r="D40" s="10"/>
      <c r="E40" s="10"/>
      <c r="G40" s="6"/>
      <c r="H40" s="6"/>
      <c r="I40" s="6"/>
      <c r="J40" s="6"/>
      <c r="K40" s="6"/>
      <c r="L40" s="11"/>
      <c r="M40" s="53">
        <f t="shared" si="0"/>
        <v>0</v>
      </c>
      <c r="N40" s="6">
        <f t="shared" si="1"/>
        <v>0</v>
      </c>
      <c r="O40" s="6">
        <f t="shared" si="2"/>
        <v>0</v>
      </c>
      <c r="P40" s="6">
        <f t="shared" si="3"/>
        <v>0</v>
      </c>
      <c r="Q40" s="11">
        <f t="shared" si="4"/>
        <v>0</v>
      </c>
      <c r="R40" s="6">
        <f t="shared" si="5"/>
        <v>1</v>
      </c>
      <c r="S40" s="6">
        <f t="shared" si="6"/>
        <v>1</v>
      </c>
      <c r="T40" s="6">
        <f t="shared" si="7"/>
        <v>1</v>
      </c>
      <c r="U40" s="6">
        <f t="shared" si="8"/>
        <v>1</v>
      </c>
      <c r="V40" s="11">
        <f t="shared" si="9"/>
        <v>1</v>
      </c>
      <c r="W40" s="53"/>
      <c r="X40" s="6"/>
      <c r="Y40" s="6"/>
      <c r="Z40" s="6"/>
      <c r="AA40" s="6"/>
      <c r="AB40" s="6"/>
      <c r="AC40" s="6"/>
      <c r="AD40" s="6"/>
      <c r="AE40" s="6"/>
      <c r="AF40" s="6"/>
    </row>
    <row r="41" spans="1:32" x14ac:dyDescent="0.25">
      <c r="A41" s="53">
        <v>18</v>
      </c>
      <c r="B41" s="382"/>
      <c r="C41" s="10"/>
      <c r="D41" s="10"/>
      <c r="E41" s="10"/>
      <c r="G41" s="6"/>
      <c r="H41" s="6"/>
      <c r="I41" s="6"/>
      <c r="J41" s="6"/>
      <c r="K41" s="6"/>
      <c r="L41" s="11"/>
      <c r="M41" s="53">
        <f t="shared" si="0"/>
        <v>0</v>
      </c>
      <c r="N41" s="6">
        <f t="shared" si="1"/>
        <v>0</v>
      </c>
      <c r="O41" s="6">
        <f t="shared" si="2"/>
        <v>0</v>
      </c>
      <c r="P41" s="6">
        <f t="shared" si="3"/>
        <v>0</v>
      </c>
      <c r="Q41" s="11">
        <f t="shared" si="4"/>
        <v>0</v>
      </c>
      <c r="R41" s="6">
        <f t="shared" si="5"/>
        <v>1</v>
      </c>
      <c r="S41" s="6">
        <f t="shared" si="6"/>
        <v>1</v>
      </c>
      <c r="T41" s="6">
        <f t="shared" si="7"/>
        <v>1</v>
      </c>
      <c r="U41" s="6">
        <f t="shared" si="8"/>
        <v>1</v>
      </c>
      <c r="V41" s="11">
        <f t="shared" si="9"/>
        <v>1</v>
      </c>
      <c r="W41" s="53"/>
      <c r="X41" s="6"/>
      <c r="Y41" s="6"/>
      <c r="Z41" s="6"/>
      <c r="AA41" s="6"/>
      <c r="AB41" s="6"/>
      <c r="AC41" s="6"/>
      <c r="AD41" s="6"/>
      <c r="AE41" s="6"/>
      <c r="AF41" s="6"/>
    </row>
    <row r="42" spans="1:32" x14ac:dyDescent="0.25">
      <c r="A42" s="53">
        <v>19</v>
      </c>
      <c r="B42" s="208"/>
      <c r="C42" s="6"/>
      <c r="D42" s="6"/>
      <c r="E42" s="6"/>
      <c r="F42" s="6"/>
      <c r="G42" s="6"/>
      <c r="H42" s="6"/>
      <c r="I42" s="6"/>
      <c r="J42" s="6"/>
      <c r="K42" s="6"/>
      <c r="L42" s="11"/>
      <c r="M42" s="53">
        <f t="shared" si="0"/>
        <v>0</v>
      </c>
      <c r="N42" s="6">
        <f t="shared" si="1"/>
        <v>0</v>
      </c>
      <c r="O42" s="6">
        <f t="shared" si="2"/>
        <v>0</v>
      </c>
      <c r="P42" s="6">
        <f t="shared" si="3"/>
        <v>0</v>
      </c>
      <c r="Q42" s="11">
        <f t="shared" si="4"/>
        <v>0</v>
      </c>
      <c r="R42" s="6">
        <f t="shared" si="5"/>
        <v>1</v>
      </c>
      <c r="S42" s="6">
        <f t="shared" si="6"/>
        <v>1</v>
      </c>
      <c r="T42" s="6">
        <f t="shared" si="7"/>
        <v>1</v>
      </c>
      <c r="U42" s="6">
        <f t="shared" si="8"/>
        <v>1</v>
      </c>
      <c r="V42" s="11">
        <f t="shared" si="9"/>
        <v>1</v>
      </c>
      <c r="W42" s="53"/>
      <c r="X42" s="6"/>
      <c r="Y42" s="6"/>
      <c r="Z42" s="6"/>
      <c r="AA42" s="6"/>
      <c r="AB42" s="6"/>
      <c r="AC42" s="6"/>
      <c r="AD42" s="6"/>
      <c r="AE42" s="6"/>
      <c r="AF42" s="6"/>
    </row>
    <row r="43" spans="1:32" x14ac:dyDescent="0.25">
      <c r="A43" s="53">
        <v>20</v>
      </c>
      <c r="B43" s="208"/>
      <c r="C43" s="6"/>
      <c r="D43" s="6"/>
      <c r="E43" s="6"/>
      <c r="F43" s="6"/>
      <c r="G43" s="6"/>
      <c r="H43" s="6"/>
      <c r="I43" s="6"/>
      <c r="J43" s="6"/>
      <c r="K43" s="6"/>
      <c r="L43" s="11"/>
      <c r="M43" s="53">
        <f t="shared" si="0"/>
        <v>0</v>
      </c>
      <c r="N43" s="6">
        <f t="shared" si="1"/>
        <v>0</v>
      </c>
      <c r="O43" s="6">
        <f t="shared" si="2"/>
        <v>0</v>
      </c>
      <c r="P43" s="6">
        <f t="shared" si="3"/>
        <v>0</v>
      </c>
      <c r="Q43" s="11">
        <f t="shared" si="4"/>
        <v>0</v>
      </c>
      <c r="R43" s="6">
        <f t="shared" si="5"/>
        <v>1</v>
      </c>
      <c r="S43" s="6">
        <f t="shared" si="6"/>
        <v>1</v>
      </c>
      <c r="T43" s="6">
        <f t="shared" si="7"/>
        <v>1</v>
      </c>
      <c r="U43" s="6">
        <f t="shared" si="8"/>
        <v>1</v>
      </c>
      <c r="V43" s="11">
        <f t="shared" si="9"/>
        <v>1</v>
      </c>
      <c r="W43" s="53"/>
      <c r="X43" s="6"/>
      <c r="Y43" s="6"/>
      <c r="Z43" s="6"/>
      <c r="AA43" s="6"/>
      <c r="AB43" s="6"/>
      <c r="AC43" s="6"/>
      <c r="AD43" s="6"/>
      <c r="AE43" s="6"/>
      <c r="AF43" s="6"/>
    </row>
    <row r="44" spans="1:32" x14ac:dyDescent="0.25">
      <c r="A44" s="53">
        <v>21</v>
      </c>
      <c r="B44" s="208"/>
      <c r="C44" s="6"/>
      <c r="D44" s="6"/>
      <c r="E44" s="6"/>
      <c r="F44" s="6"/>
      <c r="G44" s="6"/>
      <c r="H44" s="6"/>
      <c r="I44" s="6"/>
      <c r="J44" s="6"/>
      <c r="K44" s="6"/>
      <c r="L44" s="11"/>
      <c r="M44" s="53">
        <f t="shared" si="0"/>
        <v>0</v>
      </c>
      <c r="N44" s="6">
        <f t="shared" si="1"/>
        <v>0</v>
      </c>
      <c r="O44" s="6">
        <f t="shared" si="2"/>
        <v>0</v>
      </c>
      <c r="P44" s="6">
        <f t="shared" si="3"/>
        <v>0</v>
      </c>
      <c r="Q44" s="11">
        <f t="shared" si="4"/>
        <v>0</v>
      </c>
      <c r="R44" s="6">
        <f t="shared" si="5"/>
        <v>1</v>
      </c>
      <c r="S44" s="6">
        <f t="shared" si="6"/>
        <v>1</v>
      </c>
      <c r="T44" s="6">
        <f t="shared" si="7"/>
        <v>1</v>
      </c>
      <c r="U44" s="6">
        <f t="shared" si="8"/>
        <v>1</v>
      </c>
      <c r="V44" s="11">
        <f t="shared" si="9"/>
        <v>1</v>
      </c>
      <c r="W44" s="53"/>
      <c r="X44" s="6"/>
      <c r="Y44" s="6"/>
      <c r="Z44" s="6"/>
      <c r="AA44" s="6"/>
      <c r="AB44" s="6"/>
      <c r="AC44" s="6"/>
      <c r="AD44" s="6"/>
      <c r="AE44" s="6"/>
      <c r="AF44" s="6"/>
    </row>
    <row r="45" spans="1:32" x14ac:dyDescent="0.25">
      <c r="A45" s="53">
        <v>22</v>
      </c>
      <c r="B45" s="208"/>
      <c r="C45" s="6"/>
      <c r="D45" s="6"/>
      <c r="E45" s="6"/>
      <c r="F45" s="6"/>
      <c r="G45" s="6"/>
      <c r="H45" s="6"/>
      <c r="I45" s="6"/>
      <c r="J45" s="6"/>
      <c r="K45" s="6"/>
      <c r="L45" s="11"/>
      <c r="M45" s="53">
        <f t="shared" si="0"/>
        <v>0</v>
      </c>
      <c r="N45" s="6">
        <f t="shared" si="1"/>
        <v>0</v>
      </c>
      <c r="O45" s="6">
        <f t="shared" si="2"/>
        <v>0</v>
      </c>
      <c r="P45" s="6">
        <f t="shared" si="3"/>
        <v>0</v>
      </c>
      <c r="Q45" s="11">
        <f t="shared" si="4"/>
        <v>0</v>
      </c>
      <c r="R45" s="6">
        <f t="shared" si="5"/>
        <v>1</v>
      </c>
      <c r="S45" s="6">
        <f t="shared" si="6"/>
        <v>1</v>
      </c>
      <c r="T45" s="6">
        <f t="shared" si="7"/>
        <v>1</v>
      </c>
      <c r="U45" s="6">
        <f t="shared" si="8"/>
        <v>1</v>
      </c>
      <c r="V45" s="11">
        <f t="shared" si="9"/>
        <v>1</v>
      </c>
      <c r="W45" s="53"/>
      <c r="X45" s="6"/>
      <c r="Y45" s="6"/>
      <c r="Z45" s="6"/>
      <c r="AA45" s="6"/>
      <c r="AB45" s="6"/>
      <c r="AC45" s="6"/>
      <c r="AD45" s="6"/>
      <c r="AE45" s="6"/>
      <c r="AF45" s="6"/>
    </row>
    <row r="46" spans="1:32" x14ac:dyDescent="0.25">
      <c r="A46" s="53">
        <v>23</v>
      </c>
      <c r="B46" s="208"/>
      <c r="C46" s="6"/>
      <c r="D46" s="6"/>
      <c r="E46" s="6"/>
      <c r="F46" s="6"/>
      <c r="G46" s="6"/>
      <c r="H46" s="6"/>
      <c r="I46" s="6"/>
      <c r="J46" s="6"/>
      <c r="K46" s="6"/>
      <c r="L46" s="11"/>
      <c r="M46" s="53">
        <f t="shared" si="0"/>
        <v>0</v>
      </c>
      <c r="N46" s="6">
        <f t="shared" si="1"/>
        <v>0</v>
      </c>
      <c r="O46" s="6">
        <f t="shared" si="2"/>
        <v>0</v>
      </c>
      <c r="P46" s="6">
        <f t="shared" si="3"/>
        <v>0</v>
      </c>
      <c r="Q46" s="11">
        <f t="shared" si="4"/>
        <v>0</v>
      </c>
      <c r="R46" s="6">
        <f t="shared" si="5"/>
        <v>1</v>
      </c>
      <c r="S46" s="6">
        <f t="shared" si="6"/>
        <v>1</v>
      </c>
      <c r="T46" s="6">
        <f t="shared" si="7"/>
        <v>1</v>
      </c>
      <c r="U46" s="6">
        <f t="shared" si="8"/>
        <v>1</v>
      </c>
      <c r="V46" s="11">
        <f t="shared" si="9"/>
        <v>1</v>
      </c>
      <c r="W46" s="53"/>
      <c r="Y46" s="6"/>
      <c r="Z46" s="6"/>
      <c r="AA46" s="6"/>
      <c r="AB46" s="6"/>
      <c r="AC46" s="6"/>
      <c r="AD46" s="6"/>
      <c r="AE46" s="6"/>
      <c r="AF46" s="6"/>
    </row>
    <row r="47" spans="1:32" x14ac:dyDescent="0.25">
      <c r="A47" s="53">
        <v>24</v>
      </c>
      <c r="B47" s="208"/>
      <c r="C47" s="6"/>
      <c r="D47" s="6"/>
      <c r="E47" s="6"/>
      <c r="F47" s="6"/>
      <c r="G47" s="6"/>
      <c r="H47" s="6"/>
      <c r="I47" s="6"/>
      <c r="J47" s="6"/>
      <c r="K47" s="6"/>
      <c r="L47" s="11"/>
      <c r="M47" s="53">
        <f t="shared" si="0"/>
        <v>0</v>
      </c>
      <c r="N47" s="6">
        <f t="shared" si="1"/>
        <v>0</v>
      </c>
      <c r="O47" s="6">
        <f t="shared" si="2"/>
        <v>0</v>
      </c>
      <c r="P47" s="6">
        <f t="shared" si="3"/>
        <v>0</v>
      </c>
      <c r="Q47" s="11">
        <f t="shared" si="4"/>
        <v>0</v>
      </c>
      <c r="R47" s="6">
        <f t="shared" si="5"/>
        <v>1</v>
      </c>
      <c r="S47" s="6">
        <f t="shared" si="6"/>
        <v>1</v>
      </c>
      <c r="T47" s="6">
        <f t="shared" si="7"/>
        <v>1</v>
      </c>
      <c r="U47" s="6">
        <f t="shared" si="8"/>
        <v>1</v>
      </c>
      <c r="V47" s="11">
        <f t="shared" si="9"/>
        <v>1</v>
      </c>
      <c r="W47" s="53"/>
      <c r="Y47" s="6"/>
      <c r="Z47" s="6"/>
      <c r="AA47" s="6"/>
      <c r="AB47" s="6"/>
      <c r="AC47" s="6"/>
      <c r="AD47" s="6"/>
      <c r="AE47" s="6"/>
      <c r="AF47" s="6"/>
    </row>
    <row r="48" spans="1:32" x14ac:dyDescent="0.25">
      <c r="A48" s="53">
        <v>25</v>
      </c>
      <c r="B48" s="208"/>
      <c r="C48" s="6"/>
      <c r="D48" s="6"/>
      <c r="E48" s="6"/>
      <c r="F48" s="6"/>
      <c r="G48" s="6"/>
      <c r="H48" s="6"/>
      <c r="I48" s="6"/>
      <c r="J48" s="6"/>
      <c r="K48" s="6"/>
      <c r="L48" s="11"/>
      <c r="M48" s="53">
        <f t="shared" si="0"/>
        <v>0</v>
      </c>
      <c r="N48" s="6">
        <f t="shared" si="1"/>
        <v>0</v>
      </c>
      <c r="O48" s="6">
        <f t="shared" si="2"/>
        <v>0</v>
      </c>
      <c r="P48" s="6">
        <f t="shared" si="3"/>
        <v>0</v>
      </c>
      <c r="Q48" s="11">
        <f t="shared" si="4"/>
        <v>0</v>
      </c>
      <c r="R48" s="6">
        <f t="shared" si="5"/>
        <v>1</v>
      </c>
      <c r="S48" s="6">
        <f t="shared" si="6"/>
        <v>1</v>
      </c>
      <c r="T48" s="6">
        <f t="shared" si="7"/>
        <v>1</v>
      </c>
      <c r="U48" s="6">
        <f t="shared" si="8"/>
        <v>1</v>
      </c>
      <c r="V48" s="11">
        <f t="shared" si="9"/>
        <v>1</v>
      </c>
      <c r="W48" s="53"/>
      <c r="X48" s="6"/>
      <c r="Y48" s="6"/>
      <c r="Z48" s="6"/>
      <c r="AA48" s="6"/>
      <c r="AB48" s="6"/>
      <c r="AC48" s="6"/>
      <c r="AD48" s="6"/>
      <c r="AE48" s="6"/>
      <c r="AF48" s="6"/>
    </row>
    <row r="49" spans="1:32" x14ac:dyDescent="0.25">
      <c r="A49" s="53">
        <v>26</v>
      </c>
      <c r="B49" s="208"/>
      <c r="C49" s="6"/>
      <c r="D49" s="6"/>
      <c r="E49" s="6"/>
      <c r="F49" s="6"/>
      <c r="G49" s="6"/>
      <c r="H49" s="6"/>
      <c r="I49" s="6"/>
      <c r="J49" s="6"/>
      <c r="K49" s="6"/>
      <c r="L49" s="11"/>
      <c r="M49" s="53">
        <f t="shared" si="0"/>
        <v>0</v>
      </c>
      <c r="N49" s="6">
        <f t="shared" si="1"/>
        <v>0</v>
      </c>
      <c r="O49" s="6">
        <f t="shared" si="2"/>
        <v>0</v>
      </c>
      <c r="P49" s="6">
        <f t="shared" si="3"/>
        <v>0</v>
      </c>
      <c r="Q49" s="11">
        <f t="shared" si="4"/>
        <v>0</v>
      </c>
      <c r="R49" s="6">
        <f t="shared" si="5"/>
        <v>1</v>
      </c>
      <c r="S49" s="6">
        <f t="shared" si="6"/>
        <v>1</v>
      </c>
      <c r="T49" s="6">
        <f t="shared" si="7"/>
        <v>1</v>
      </c>
      <c r="U49" s="6">
        <f t="shared" si="8"/>
        <v>1</v>
      </c>
      <c r="V49" s="11">
        <f t="shared" si="9"/>
        <v>1</v>
      </c>
      <c r="W49" s="53"/>
      <c r="X49" s="6"/>
      <c r="Y49" s="6"/>
      <c r="Z49" s="6"/>
      <c r="AA49" s="6"/>
      <c r="AB49" s="6"/>
      <c r="AC49" s="6"/>
      <c r="AD49" s="6"/>
      <c r="AE49" s="6"/>
      <c r="AF49" s="6"/>
    </row>
    <row r="50" spans="1:32" x14ac:dyDescent="0.25">
      <c r="A50" s="53">
        <v>27</v>
      </c>
      <c r="B50" s="208"/>
      <c r="C50" s="6"/>
      <c r="D50" s="6"/>
      <c r="E50" s="6"/>
      <c r="F50" s="6"/>
      <c r="G50" s="6"/>
      <c r="H50" s="6"/>
      <c r="I50" s="6"/>
      <c r="J50" s="6"/>
      <c r="K50" s="6"/>
      <c r="L50" s="11"/>
      <c r="M50" s="53">
        <f t="shared" si="0"/>
        <v>0</v>
      </c>
      <c r="N50" s="6">
        <f t="shared" si="1"/>
        <v>0</v>
      </c>
      <c r="O50" s="6">
        <f t="shared" si="2"/>
        <v>0</v>
      </c>
      <c r="P50" s="6">
        <f t="shared" si="3"/>
        <v>0</v>
      </c>
      <c r="Q50" s="11">
        <f t="shared" si="4"/>
        <v>0</v>
      </c>
      <c r="R50" s="6">
        <f t="shared" si="5"/>
        <v>1</v>
      </c>
      <c r="S50" s="6">
        <f t="shared" si="6"/>
        <v>1</v>
      </c>
      <c r="T50" s="6">
        <f t="shared" si="7"/>
        <v>1</v>
      </c>
      <c r="U50" s="6">
        <f t="shared" si="8"/>
        <v>1</v>
      </c>
      <c r="V50" s="11">
        <f t="shared" si="9"/>
        <v>1</v>
      </c>
      <c r="W50" s="53"/>
      <c r="X50" s="6"/>
      <c r="Y50" s="6"/>
      <c r="Z50" s="6"/>
      <c r="AA50" s="6"/>
      <c r="AB50" s="6"/>
      <c r="AC50" s="6"/>
      <c r="AD50" s="6"/>
      <c r="AE50" s="6"/>
      <c r="AF50" s="6"/>
    </row>
    <row r="51" spans="1:32" x14ac:dyDescent="0.25">
      <c r="A51" s="53">
        <v>28</v>
      </c>
      <c r="B51" s="208"/>
      <c r="C51" s="6"/>
      <c r="D51" s="6"/>
      <c r="E51" s="6"/>
      <c r="F51" s="6"/>
      <c r="G51" s="6"/>
      <c r="H51" s="6"/>
      <c r="I51" s="6"/>
      <c r="J51" s="6"/>
      <c r="K51" s="6"/>
      <c r="L51" s="11"/>
      <c r="M51" s="53">
        <f t="shared" si="0"/>
        <v>0</v>
      </c>
      <c r="N51" s="6">
        <f t="shared" si="1"/>
        <v>0</v>
      </c>
      <c r="O51" s="6">
        <f t="shared" si="2"/>
        <v>0</v>
      </c>
      <c r="P51" s="6">
        <f t="shared" si="3"/>
        <v>0</v>
      </c>
      <c r="Q51" s="11">
        <f t="shared" si="4"/>
        <v>0</v>
      </c>
      <c r="R51" s="6">
        <f t="shared" si="5"/>
        <v>1</v>
      </c>
      <c r="S51" s="6">
        <f t="shared" si="6"/>
        <v>1</v>
      </c>
      <c r="T51" s="6">
        <f t="shared" si="7"/>
        <v>1</v>
      </c>
      <c r="U51" s="6">
        <f t="shared" si="8"/>
        <v>1</v>
      </c>
      <c r="V51" s="11">
        <f t="shared" si="9"/>
        <v>1</v>
      </c>
      <c r="W51" s="53"/>
      <c r="X51" s="6"/>
      <c r="Y51" s="6"/>
      <c r="Z51" s="6"/>
      <c r="AA51" s="6"/>
      <c r="AB51" s="6"/>
      <c r="AC51" s="6"/>
      <c r="AD51" s="6"/>
      <c r="AE51" s="6"/>
      <c r="AF51" s="6"/>
    </row>
    <row r="52" spans="1:32" x14ac:dyDescent="0.25">
      <c r="A52" s="53">
        <v>29</v>
      </c>
      <c r="B52" s="208"/>
      <c r="C52" s="6"/>
      <c r="D52" s="6"/>
      <c r="E52" s="6"/>
      <c r="F52" s="6"/>
      <c r="G52" s="6"/>
      <c r="H52" s="6"/>
      <c r="I52" s="6"/>
      <c r="J52" s="6"/>
      <c r="K52" s="6"/>
      <c r="L52" s="11"/>
      <c r="M52" s="53">
        <f t="shared" si="0"/>
        <v>0</v>
      </c>
      <c r="N52" s="6">
        <f t="shared" si="1"/>
        <v>0</v>
      </c>
      <c r="O52" s="6">
        <f t="shared" si="2"/>
        <v>0</v>
      </c>
      <c r="P52" s="6">
        <f t="shared" si="3"/>
        <v>0</v>
      </c>
      <c r="Q52" s="11">
        <f t="shared" si="4"/>
        <v>0</v>
      </c>
      <c r="R52" s="6">
        <f t="shared" si="5"/>
        <v>1</v>
      </c>
      <c r="S52" s="6">
        <f t="shared" si="6"/>
        <v>1</v>
      </c>
      <c r="T52" s="6">
        <f t="shared" si="7"/>
        <v>1</v>
      </c>
      <c r="U52" s="6">
        <f t="shared" si="8"/>
        <v>1</v>
      </c>
      <c r="V52" s="11">
        <f t="shared" si="9"/>
        <v>1</v>
      </c>
      <c r="W52" s="53"/>
      <c r="X52" s="6"/>
      <c r="Y52" s="6"/>
      <c r="Z52" s="6"/>
      <c r="AA52" s="6"/>
      <c r="AB52" s="6"/>
      <c r="AC52" s="6"/>
      <c r="AD52" s="6"/>
      <c r="AE52" s="6"/>
      <c r="AF52" s="6"/>
    </row>
    <row r="53" spans="1:32" x14ac:dyDescent="0.25">
      <c r="A53" s="53">
        <v>30</v>
      </c>
      <c r="B53" s="208"/>
      <c r="C53" s="6"/>
      <c r="D53" s="6"/>
      <c r="E53" s="6"/>
      <c r="F53" s="6"/>
      <c r="G53" s="6"/>
      <c r="H53" s="6"/>
      <c r="I53" s="6"/>
      <c r="J53" s="6"/>
      <c r="K53" s="6"/>
      <c r="L53" s="11"/>
      <c r="M53" s="53">
        <f t="shared" si="0"/>
        <v>0</v>
      </c>
      <c r="N53" s="6">
        <f t="shared" si="1"/>
        <v>0</v>
      </c>
      <c r="O53" s="6">
        <f t="shared" si="2"/>
        <v>0</v>
      </c>
      <c r="P53" s="6">
        <f t="shared" si="3"/>
        <v>0</v>
      </c>
      <c r="Q53" s="11">
        <f t="shared" si="4"/>
        <v>0</v>
      </c>
      <c r="R53" s="6">
        <f t="shared" si="5"/>
        <v>1</v>
      </c>
      <c r="S53" s="6">
        <f t="shared" si="6"/>
        <v>1</v>
      </c>
      <c r="T53" s="6">
        <f t="shared" si="7"/>
        <v>1</v>
      </c>
      <c r="U53" s="6">
        <f t="shared" si="8"/>
        <v>1</v>
      </c>
      <c r="V53" s="11">
        <f t="shared" si="9"/>
        <v>1</v>
      </c>
      <c r="W53" s="53"/>
      <c r="X53" s="6"/>
      <c r="Y53" s="6"/>
      <c r="Z53" s="6"/>
      <c r="AA53" s="6"/>
      <c r="AB53" s="6"/>
      <c r="AC53" s="6"/>
      <c r="AD53" s="6"/>
      <c r="AE53" s="6"/>
      <c r="AF53" s="6"/>
    </row>
    <row r="54" spans="1:32" x14ac:dyDescent="0.25">
      <c r="A54" s="53">
        <v>31</v>
      </c>
      <c r="B54" s="208"/>
      <c r="C54" s="6"/>
      <c r="D54" s="6"/>
      <c r="E54" s="6"/>
      <c r="F54" s="6"/>
      <c r="G54" s="6"/>
      <c r="H54" s="6"/>
      <c r="I54" s="6"/>
      <c r="J54" s="6"/>
      <c r="K54" s="6"/>
      <c r="L54" s="11"/>
      <c r="M54" s="53">
        <f t="shared" si="0"/>
        <v>0</v>
      </c>
      <c r="N54" s="6">
        <f t="shared" si="1"/>
        <v>0</v>
      </c>
      <c r="O54" s="6">
        <f t="shared" si="2"/>
        <v>0</v>
      </c>
      <c r="P54" s="6">
        <f t="shared" si="3"/>
        <v>0</v>
      </c>
      <c r="Q54" s="11">
        <f t="shared" si="4"/>
        <v>0</v>
      </c>
      <c r="R54" s="6">
        <f t="shared" si="5"/>
        <v>1</v>
      </c>
      <c r="S54" s="6">
        <f t="shared" si="6"/>
        <v>1</v>
      </c>
      <c r="T54" s="6">
        <f t="shared" si="7"/>
        <v>1</v>
      </c>
      <c r="U54" s="6">
        <f t="shared" si="8"/>
        <v>1</v>
      </c>
      <c r="V54" s="11">
        <f t="shared" si="9"/>
        <v>1</v>
      </c>
      <c r="W54" s="53"/>
      <c r="X54" s="6"/>
      <c r="Y54" s="6"/>
      <c r="Z54" s="6"/>
      <c r="AA54" s="6"/>
      <c r="AB54" s="6"/>
      <c r="AC54" s="6"/>
      <c r="AD54" s="6"/>
      <c r="AE54" s="6"/>
      <c r="AF54" s="6"/>
    </row>
    <row r="55" spans="1:32" x14ac:dyDescent="0.25">
      <c r="A55" s="53">
        <v>32</v>
      </c>
      <c r="B55" s="208"/>
      <c r="C55" s="6"/>
      <c r="D55" s="6"/>
      <c r="E55" s="6"/>
      <c r="F55" s="6"/>
      <c r="G55" s="6"/>
      <c r="H55" s="6"/>
      <c r="I55" s="6"/>
      <c r="J55" s="6"/>
      <c r="K55" s="6"/>
      <c r="L55" s="11"/>
      <c r="M55" s="53">
        <f t="shared" si="0"/>
        <v>0</v>
      </c>
      <c r="N55" s="6">
        <f t="shared" si="1"/>
        <v>0</v>
      </c>
      <c r="O55" s="6">
        <f t="shared" si="2"/>
        <v>0</v>
      </c>
      <c r="P55" s="6">
        <f t="shared" si="3"/>
        <v>0</v>
      </c>
      <c r="Q55" s="11">
        <f t="shared" si="4"/>
        <v>0</v>
      </c>
      <c r="R55" s="6">
        <f t="shared" si="5"/>
        <v>1</v>
      </c>
      <c r="S55" s="6">
        <f t="shared" si="6"/>
        <v>1</v>
      </c>
      <c r="T55" s="6">
        <f t="shared" si="7"/>
        <v>1</v>
      </c>
      <c r="U55" s="6">
        <f t="shared" si="8"/>
        <v>1</v>
      </c>
      <c r="V55" s="11">
        <f t="shared" si="9"/>
        <v>1</v>
      </c>
      <c r="W55" s="53"/>
      <c r="X55" s="6"/>
      <c r="Y55" s="6"/>
      <c r="Z55" s="6"/>
      <c r="AA55" s="6"/>
      <c r="AB55" s="6"/>
      <c r="AC55" s="6"/>
      <c r="AD55" s="6"/>
      <c r="AE55" s="6"/>
      <c r="AF55" s="6"/>
    </row>
    <row r="56" spans="1:32" x14ac:dyDescent="0.25">
      <c r="A56" s="53">
        <v>33</v>
      </c>
      <c r="B56" s="208"/>
      <c r="C56" s="6"/>
      <c r="D56" s="6"/>
      <c r="E56" s="6"/>
      <c r="F56" s="6"/>
      <c r="G56" s="6"/>
      <c r="H56" s="6"/>
      <c r="I56" s="6"/>
      <c r="J56" s="6"/>
      <c r="K56" s="6"/>
      <c r="L56" s="11"/>
      <c r="M56" s="53">
        <f t="shared" si="0"/>
        <v>0</v>
      </c>
      <c r="N56" s="6">
        <f t="shared" si="1"/>
        <v>0</v>
      </c>
      <c r="O56" s="6">
        <f t="shared" si="2"/>
        <v>0</v>
      </c>
      <c r="P56" s="6">
        <f t="shared" si="3"/>
        <v>0</v>
      </c>
      <c r="Q56" s="11">
        <f t="shared" si="4"/>
        <v>0</v>
      </c>
      <c r="R56" s="6">
        <f t="shared" si="5"/>
        <v>1</v>
      </c>
      <c r="S56" s="6">
        <f t="shared" si="6"/>
        <v>1</v>
      </c>
      <c r="T56" s="6">
        <f t="shared" si="7"/>
        <v>1</v>
      </c>
      <c r="U56" s="6">
        <f t="shared" si="8"/>
        <v>1</v>
      </c>
      <c r="V56" s="11">
        <f t="shared" si="9"/>
        <v>1</v>
      </c>
      <c r="W56" s="53"/>
      <c r="X56" s="6"/>
      <c r="Y56" s="6"/>
      <c r="Z56" s="6"/>
      <c r="AA56" s="6"/>
      <c r="AB56" s="6"/>
      <c r="AC56" s="6"/>
      <c r="AD56" s="6"/>
      <c r="AE56" s="6"/>
      <c r="AF56" s="6"/>
    </row>
    <row r="57" spans="1:32" x14ac:dyDescent="0.25">
      <c r="A57" s="53">
        <v>34</v>
      </c>
      <c r="B57" s="208"/>
      <c r="C57" s="6"/>
      <c r="D57" s="6"/>
      <c r="E57" s="6"/>
      <c r="F57" s="6"/>
      <c r="G57" s="6"/>
      <c r="H57" s="6"/>
      <c r="I57" s="6"/>
      <c r="J57" s="6"/>
      <c r="K57" s="6"/>
      <c r="L57" s="11"/>
      <c r="M57" s="53">
        <f t="shared" si="0"/>
        <v>0</v>
      </c>
      <c r="N57" s="6">
        <f t="shared" si="1"/>
        <v>0</v>
      </c>
      <c r="O57" s="6">
        <f t="shared" si="2"/>
        <v>0</v>
      </c>
      <c r="P57" s="6">
        <f t="shared" si="3"/>
        <v>0</v>
      </c>
      <c r="Q57" s="11">
        <f t="shared" si="4"/>
        <v>0</v>
      </c>
      <c r="R57" s="6">
        <f t="shared" si="5"/>
        <v>1</v>
      </c>
      <c r="S57" s="6">
        <f t="shared" si="6"/>
        <v>1</v>
      </c>
      <c r="T57" s="6">
        <f t="shared" si="7"/>
        <v>1</v>
      </c>
      <c r="U57" s="6">
        <f t="shared" si="8"/>
        <v>1</v>
      </c>
      <c r="V57" s="11">
        <f t="shared" si="9"/>
        <v>1</v>
      </c>
      <c r="W57" s="53"/>
      <c r="X57" s="6"/>
      <c r="Y57" s="6"/>
      <c r="Z57" s="6"/>
      <c r="AA57" s="6"/>
      <c r="AB57" s="6"/>
      <c r="AC57" s="6"/>
      <c r="AD57" s="6"/>
      <c r="AE57" s="6"/>
      <c r="AF57" s="6"/>
    </row>
    <row r="58" spans="1:32" x14ac:dyDescent="0.25">
      <c r="A58" s="53">
        <v>35</v>
      </c>
      <c r="B58" s="208"/>
      <c r="C58" s="6"/>
      <c r="D58" s="6"/>
      <c r="E58" s="6"/>
      <c r="F58" s="6"/>
      <c r="G58" s="6"/>
      <c r="H58" s="6"/>
      <c r="I58" s="6"/>
      <c r="J58" s="6"/>
      <c r="K58" s="6"/>
      <c r="L58" s="11"/>
      <c r="M58" s="53">
        <f t="shared" si="0"/>
        <v>0</v>
      </c>
      <c r="N58" s="6">
        <f t="shared" si="1"/>
        <v>0</v>
      </c>
      <c r="O58" s="6">
        <f t="shared" si="2"/>
        <v>0</v>
      </c>
      <c r="P58" s="6">
        <f t="shared" si="3"/>
        <v>0</v>
      </c>
      <c r="Q58" s="11">
        <f t="shared" si="4"/>
        <v>0</v>
      </c>
      <c r="R58" s="6">
        <f t="shared" si="5"/>
        <v>1</v>
      </c>
      <c r="S58" s="6">
        <f t="shared" si="6"/>
        <v>1</v>
      </c>
      <c r="T58" s="6">
        <f t="shared" si="7"/>
        <v>1</v>
      </c>
      <c r="U58" s="6">
        <f t="shared" si="8"/>
        <v>1</v>
      </c>
      <c r="V58" s="11">
        <f t="shared" si="9"/>
        <v>1</v>
      </c>
      <c r="W58" s="53"/>
      <c r="X58" s="6"/>
      <c r="Y58" s="6"/>
      <c r="Z58" s="6"/>
      <c r="AA58" s="6"/>
      <c r="AB58" s="6"/>
      <c r="AC58" s="6"/>
      <c r="AD58" s="6"/>
      <c r="AE58" s="6"/>
      <c r="AF58" s="6"/>
    </row>
    <row r="59" spans="1:32" x14ac:dyDescent="0.25">
      <c r="A59" s="53">
        <v>36</v>
      </c>
      <c r="B59" s="208"/>
      <c r="C59" s="6"/>
      <c r="D59" s="6"/>
      <c r="E59" s="6"/>
      <c r="F59" s="6"/>
      <c r="G59" s="6"/>
      <c r="H59" s="6"/>
      <c r="I59" s="6"/>
      <c r="J59" s="6"/>
      <c r="K59" s="6"/>
      <c r="L59" s="11"/>
      <c r="M59" s="53">
        <f t="shared" si="0"/>
        <v>0</v>
      </c>
      <c r="N59" s="6">
        <f t="shared" si="1"/>
        <v>0</v>
      </c>
      <c r="O59" s="6">
        <f t="shared" si="2"/>
        <v>0</v>
      </c>
      <c r="P59" s="6">
        <f t="shared" si="3"/>
        <v>0</v>
      </c>
      <c r="Q59" s="11">
        <f t="shared" si="4"/>
        <v>0</v>
      </c>
      <c r="R59" s="6">
        <f t="shared" si="5"/>
        <v>1</v>
      </c>
      <c r="S59" s="6">
        <f t="shared" si="6"/>
        <v>1</v>
      </c>
      <c r="T59" s="6">
        <f t="shared" si="7"/>
        <v>1</v>
      </c>
      <c r="U59" s="6">
        <f t="shared" si="8"/>
        <v>1</v>
      </c>
      <c r="V59" s="11">
        <f t="shared" si="9"/>
        <v>1</v>
      </c>
      <c r="W59" s="53"/>
      <c r="X59" s="6"/>
      <c r="Y59" s="6"/>
      <c r="Z59" s="6"/>
      <c r="AA59" s="6"/>
      <c r="AB59" s="6"/>
      <c r="AC59" s="6"/>
      <c r="AD59" s="6"/>
      <c r="AE59" s="6"/>
      <c r="AF59" s="6"/>
    </row>
    <row r="60" spans="1:32" x14ac:dyDescent="0.25">
      <c r="A60" s="53">
        <v>37</v>
      </c>
      <c r="B60" s="208"/>
      <c r="C60" s="6"/>
      <c r="D60" s="6"/>
      <c r="E60" s="6"/>
      <c r="F60" s="6"/>
      <c r="G60" s="6"/>
      <c r="H60" s="6"/>
      <c r="I60" s="6"/>
      <c r="J60" s="6"/>
      <c r="K60" s="6"/>
      <c r="L60" s="11"/>
      <c r="M60" s="53">
        <f t="shared" si="0"/>
        <v>0</v>
      </c>
      <c r="N60" s="6">
        <f t="shared" si="1"/>
        <v>0</v>
      </c>
      <c r="O60" s="6">
        <f t="shared" si="2"/>
        <v>0</v>
      </c>
      <c r="P60" s="6">
        <f t="shared" si="3"/>
        <v>0</v>
      </c>
      <c r="Q60" s="11">
        <f t="shared" si="4"/>
        <v>0</v>
      </c>
      <c r="R60" s="6">
        <f t="shared" si="5"/>
        <v>1</v>
      </c>
      <c r="S60" s="6">
        <f t="shared" si="6"/>
        <v>1</v>
      </c>
      <c r="T60" s="6">
        <f t="shared" si="7"/>
        <v>1</v>
      </c>
      <c r="U60" s="6">
        <f t="shared" si="8"/>
        <v>1</v>
      </c>
      <c r="V60" s="11">
        <f t="shared" si="9"/>
        <v>1</v>
      </c>
      <c r="W60" s="53"/>
      <c r="X60" s="6"/>
      <c r="Y60" s="6"/>
      <c r="Z60" s="6"/>
      <c r="AA60" s="6"/>
      <c r="AB60" s="6"/>
      <c r="AC60" s="6"/>
      <c r="AD60" s="6"/>
      <c r="AE60" s="6"/>
      <c r="AF60" s="6"/>
    </row>
    <row r="61" spans="1:32" x14ac:dyDescent="0.25">
      <c r="A61" s="53">
        <v>38</v>
      </c>
      <c r="B61" s="208"/>
      <c r="C61" s="6"/>
      <c r="D61" s="6"/>
      <c r="E61" s="6"/>
      <c r="F61" s="6"/>
      <c r="G61" s="6"/>
      <c r="H61" s="6"/>
      <c r="I61" s="6"/>
      <c r="J61" s="6"/>
      <c r="K61" s="6"/>
      <c r="L61" s="11"/>
      <c r="M61" s="53">
        <f t="shared" si="0"/>
        <v>0</v>
      </c>
      <c r="N61" s="6">
        <f t="shared" si="1"/>
        <v>0</v>
      </c>
      <c r="O61" s="6">
        <f t="shared" si="2"/>
        <v>0</v>
      </c>
      <c r="P61" s="6">
        <f t="shared" si="3"/>
        <v>0</v>
      </c>
      <c r="Q61" s="11">
        <f t="shared" si="4"/>
        <v>0</v>
      </c>
      <c r="R61" s="6">
        <f t="shared" si="5"/>
        <v>1</v>
      </c>
      <c r="S61" s="6">
        <f t="shared" si="6"/>
        <v>1</v>
      </c>
      <c r="T61" s="6">
        <f t="shared" si="7"/>
        <v>1</v>
      </c>
      <c r="U61" s="6">
        <f t="shared" si="8"/>
        <v>1</v>
      </c>
      <c r="V61" s="11">
        <f t="shared" si="9"/>
        <v>1</v>
      </c>
      <c r="W61" s="53"/>
      <c r="X61" s="6"/>
      <c r="Y61" s="6"/>
      <c r="Z61" s="6"/>
      <c r="AA61" s="6"/>
      <c r="AB61" s="6"/>
      <c r="AC61" s="6"/>
      <c r="AD61" s="6"/>
      <c r="AE61" s="6"/>
      <c r="AF61" s="6"/>
    </row>
    <row r="62" spans="1:32" x14ac:dyDescent="0.25">
      <c r="A62" s="53">
        <v>39</v>
      </c>
      <c r="B62" s="208"/>
      <c r="C62" s="6"/>
      <c r="D62" s="6"/>
      <c r="E62" s="6"/>
      <c r="F62" s="6"/>
      <c r="G62" s="6"/>
      <c r="H62" s="6"/>
      <c r="I62" s="6"/>
      <c r="J62" s="6"/>
      <c r="K62" s="6"/>
      <c r="L62" s="11"/>
      <c r="M62" s="53">
        <f t="shared" si="0"/>
        <v>0</v>
      </c>
      <c r="N62" s="6">
        <f t="shared" si="1"/>
        <v>0</v>
      </c>
      <c r="O62" s="6">
        <f t="shared" si="2"/>
        <v>0</v>
      </c>
      <c r="P62" s="6">
        <f t="shared" si="3"/>
        <v>0</v>
      </c>
      <c r="Q62" s="11">
        <f t="shared" si="4"/>
        <v>0</v>
      </c>
      <c r="R62" s="6">
        <f t="shared" si="5"/>
        <v>1</v>
      </c>
      <c r="S62" s="6">
        <f t="shared" si="6"/>
        <v>1</v>
      </c>
      <c r="T62" s="6">
        <f t="shared" si="7"/>
        <v>1</v>
      </c>
      <c r="U62" s="6">
        <f t="shared" si="8"/>
        <v>1</v>
      </c>
      <c r="V62" s="11">
        <f t="shared" si="9"/>
        <v>1</v>
      </c>
      <c r="W62" s="53"/>
      <c r="X62" s="6"/>
      <c r="Y62" s="6"/>
      <c r="Z62" s="6"/>
      <c r="AA62" s="6"/>
      <c r="AB62" s="6"/>
      <c r="AC62" s="6"/>
      <c r="AD62" s="6"/>
      <c r="AE62" s="6"/>
      <c r="AF62" s="6"/>
    </row>
    <row r="63" spans="1:32" x14ac:dyDescent="0.25">
      <c r="A63" s="53">
        <v>40</v>
      </c>
      <c r="B63" s="208"/>
      <c r="C63" s="6"/>
      <c r="D63" s="6"/>
      <c r="E63" s="6"/>
      <c r="F63" s="6"/>
      <c r="G63" s="6"/>
      <c r="H63" s="6"/>
      <c r="I63" s="6"/>
      <c r="J63" s="6"/>
      <c r="K63" s="6"/>
      <c r="L63" s="11"/>
      <c r="M63" s="53">
        <f t="shared" si="0"/>
        <v>0</v>
      </c>
      <c r="N63" s="6">
        <f t="shared" si="1"/>
        <v>0</v>
      </c>
      <c r="O63" s="6">
        <f t="shared" si="2"/>
        <v>0</v>
      </c>
      <c r="P63" s="6">
        <f t="shared" si="3"/>
        <v>0</v>
      </c>
      <c r="Q63" s="11">
        <f t="shared" si="4"/>
        <v>0</v>
      </c>
      <c r="R63" s="6">
        <f t="shared" si="5"/>
        <v>1</v>
      </c>
      <c r="S63" s="6">
        <f t="shared" si="6"/>
        <v>1</v>
      </c>
      <c r="T63" s="6">
        <f t="shared" si="7"/>
        <v>1</v>
      </c>
      <c r="U63" s="6">
        <f t="shared" si="8"/>
        <v>1</v>
      </c>
      <c r="V63" s="11">
        <f t="shared" si="9"/>
        <v>1</v>
      </c>
      <c r="W63" s="53"/>
      <c r="X63" s="6"/>
      <c r="Y63" s="6"/>
      <c r="Z63" s="6"/>
      <c r="AA63" s="6"/>
      <c r="AB63" s="6"/>
      <c r="AC63" s="6"/>
      <c r="AD63" s="6"/>
      <c r="AE63" s="6"/>
      <c r="AF63" s="6"/>
    </row>
    <row r="64" spans="1:32" x14ac:dyDescent="0.25">
      <c r="A64" s="53">
        <v>41</v>
      </c>
      <c r="B64" s="208"/>
      <c r="C64" s="6"/>
      <c r="D64" s="6"/>
      <c r="E64" s="6"/>
      <c r="F64" s="6"/>
      <c r="G64" s="6"/>
      <c r="H64" s="6"/>
      <c r="I64" s="6"/>
      <c r="J64" s="6"/>
      <c r="K64" s="6"/>
      <c r="L64" s="11"/>
      <c r="M64" s="53">
        <f t="shared" si="0"/>
        <v>0</v>
      </c>
      <c r="N64" s="6">
        <f t="shared" si="1"/>
        <v>0</v>
      </c>
      <c r="O64" s="6">
        <f t="shared" si="2"/>
        <v>0</v>
      </c>
      <c r="P64" s="6">
        <f t="shared" si="3"/>
        <v>0</v>
      </c>
      <c r="Q64" s="11">
        <f t="shared" si="4"/>
        <v>0</v>
      </c>
      <c r="R64" s="6">
        <f t="shared" si="5"/>
        <v>1</v>
      </c>
      <c r="S64" s="6">
        <f t="shared" si="6"/>
        <v>1</v>
      </c>
      <c r="T64" s="6">
        <f t="shared" si="7"/>
        <v>1</v>
      </c>
      <c r="U64" s="6">
        <f t="shared" si="8"/>
        <v>1</v>
      </c>
      <c r="V64" s="11">
        <f t="shared" si="9"/>
        <v>1</v>
      </c>
      <c r="W64" s="53"/>
      <c r="X64" s="6"/>
      <c r="Y64" s="6"/>
      <c r="Z64" s="6"/>
      <c r="AA64" s="6"/>
      <c r="AB64" s="6"/>
      <c r="AC64" s="6"/>
      <c r="AD64" s="6"/>
      <c r="AE64" s="6"/>
      <c r="AF64" s="6"/>
    </row>
    <row r="65" spans="1:32" x14ac:dyDescent="0.25">
      <c r="A65" s="53">
        <v>42</v>
      </c>
      <c r="B65" s="208"/>
      <c r="C65" s="6"/>
      <c r="D65" s="6"/>
      <c r="E65" s="6"/>
      <c r="F65" s="6"/>
      <c r="G65" s="6"/>
      <c r="H65" s="6"/>
      <c r="I65" s="6"/>
      <c r="J65" s="6"/>
      <c r="K65" s="6"/>
      <c r="L65" s="11"/>
      <c r="M65" s="53">
        <f t="shared" si="0"/>
        <v>0</v>
      </c>
      <c r="N65" s="6">
        <f t="shared" si="1"/>
        <v>0</v>
      </c>
      <c r="O65" s="6">
        <f t="shared" si="2"/>
        <v>0</v>
      </c>
      <c r="P65" s="6">
        <f t="shared" si="3"/>
        <v>0</v>
      </c>
      <c r="Q65" s="11">
        <f t="shared" si="4"/>
        <v>0</v>
      </c>
      <c r="R65" s="6">
        <f t="shared" si="5"/>
        <v>1</v>
      </c>
      <c r="S65" s="6">
        <f t="shared" si="6"/>
        <v>1</v>
      </c>
      <c r="T65" s="6">
        <f t="shared" si="7"/>
        <v>1</v>
      </c>
      <c r="U65" s="6">
        <f t="shared" si="8"/>
        <v>1</v>
      </c>
      <c r="V65" s="11">
        <f t="shared" si="9"/>
        <v>1</v>
      </c>
      <c r="W65" s="53"/>
      <c r="X65" s="6"/>
      <c r="Y65" s="6"/>
      <c r="Z65" s="6"/>
      <c r="AA65" s="6"/>
      <c r="AB65" s="6"/>
      <c r="AC65" s="6"/>
      <c r="AD65" s="6"/>
      <c r="AE65" s="6"/>
      <c r="AF65" s="6"/>
    </row>
    <row r="66" spans="1:32" x14ac:dyDescent="0.25">
      <c r="A66" s="53">
        <v>43</v>
      </c>
      <c r="B66" s="208"/>
      <c r="C66" s="6"/>
      <c r="D66" s="6"/>
      <c r="E66" s="6"/>
      <c r="F66" s="6"/>
      <c r="G66" s="6"/>
      <c r="H66" s="6"/>
      <c r="I66" s="6"/>
      <c r="J66" s="6"/>
      <c r="K66" s="6"/>
      <c r="L66" s="11"/>
      <c r="M66" s="53">
        <f t="shared" si="0"/>
        <v>0</v>
      </c>
      <c r="N66" s="6">
        <f t="shared" si="1"/>
        <v>0</v>
      </c>
      <c r="O66" s="6">
        <f t="shared" si="2"/>
        <v>0</v>
      </c>
      <c r="P66" s="6">
        <f t="shared" si="3"/>
        <v>0</v>
      </c>
      <c r="Q66" s="11">
        <f t="shared" si="4"/>
        <v>0</v>
      </c>
      <c r="R66" s="6">
        <f t="shared" si="5"/>
        <v>1</v>
      </c>
      <c r="S66" s="6">
        <f t="shared" si="6"/>
        <v>1</v>
      </c>
      <c r="T66" s="6">
        <f t="shared" si="7"/>
        <v>1</v>
      </c>
      <c r="U66" s="6">
        <f t="shared" si="8"/>
        <v>1</v>
      </c>
      <c r="V66" s="11">
        <f t="shared" si="9"/>
        <v>1</v>
      </c>
      <c r="W66" s="53"/>
      <c r="X66" s="6"/>
      <c r="Y66" s="6"/>
      <c r="Z66" s="6"/>
      <c r="AA66" s="6"/>
      <c r="AB66" s="6"/>
      <c r="AC66" s="6"/>
      <c r="AD66" s="6"/>
      <c r="AE66" s="6"/>
      <c r="AF66" s="6"/>
    </row>
    <row r="67" spans="1:32" x14ac:dyDescent="0.25">
      <c r="A67" s="53">
        <v>44</v>
      </c>
      <c r="B67" s="208"/>
      <c r="C67" s="6"/>
      <c r="D67" s="6"/>
      <c r="E67" s="6"/>
      <c r="F67" s="6"/>
      <c r="G67" s="6"/>
      <c r="H67" s="6"/>
      <c r="I67" s="6"/>
      <c r="J67" s="6"/>
      <c r="K67" s="6"/>
      <c r="L67" s="11"/>
      <c r="M67" s="53">
        <f t="shared" si="0"/>
        <v>0</v>
      </c>
      <c r="N67" s="6">
        <f t="shared" si="1"/>
        <v>0</v>
      </c>
      <c r="O67" s="6">
        <f t="shared" si="2"/>
        <v>0</v>
      </c>
      <c r="P67" s="6">
        <f t="shared" si="3"/>
        <v>0</v>
      </c>
      <c r="Q67" s="11">
        <f t="shared" si="4"/>
        <v>0</v>
      </c>
      <c r="R67" s="6">
        <f t="shared" si="5"/>
        <v>1</v>
      </c>
      <c r="S67" s="6">
        <f t="shared" si="6"/>
        <v>1</v>
      </c>
      <c r="T67" s="6">
        <f t="shared" si="7"/>
        <v>1</v>
      </c>
      <c r="U67" s="6">
        <f t="shared" si="8"/>
        <v>1</v>
      </c>
      <c r="V67" s="11">
        <f t="shared" si="9"/>
        <v>1</v>
      </c>
      <c r="W67" s="53"/>
      <c r="X67" s="6"/>
      <c r="Y67" s="6"/>
      <c r="Z67" s="6"/>
      <c r="AA67" s="6"/>
      <c r="AB67" s="6"/>
      <c r="AC67" s="6"/>
      <c r="AD67" s="6"/>
      <c r="AE67" s="6"/>
      <c r="AF67" s="6"/>
    </row>
    <row r="68" spans="1:32" x14ac:dyDescent="0.25">
      <c r="A68" s="53">
        <v>45</v>
      </c>
      <c r="B68" s="208"/>
      <c r="C68" s="6"/>
      <c r="D68" s="6"/>
      <c r="E68" s="6"/>
      <c r="F68" s="6"/>
      <c r="G68" s="6"/>
      <c r="H68" s="6"/>
      <c r="I68" s="6"/>
      <c r="J68" s="6"/>
      <c r="K68" s="6"/>
      <c r="L68" s="11"/>
      <c r="M68" s="53">
        <f t="shared" si="0"/>
        <v>0</v>
      </c>
      <c r="N68" s="6">
        <f t="shared" si="1"/>
        <v>0</v>
      </c>
      <c r="O68" s="6">
        <f t="shared" si="2"/>
        <v>0</v>
      </c>
      <c r="P68" s="6">
        <f t="shared" si="3"/>
        <v>0</v>
      </c>
      <c r="Q68" s="11">
        <f t="shared" si="4"/>
        <v>0</v>
      </c>
      <c r="R68" s="6">
        <f t="shared" si="5"/>
        <v>1</v>
      </c>
      <c r="S68" s="6">
        <f t="shared" si="6"/>
        <v>1</v>
      </c>
      <c r="T68" s="6">
        <f t="shared" si="7"/>
        <v>1</v>
      </c>
      <c r="U68" s="6">
        <f t="shared" si="8"/>
        <v>1</v>
      </c>
      <c r="V68" s="11">
        <f t="shared" si="9"/>
        <v>1</v>
      </c>
      <c r="W68" s="53"/>
      <c r="X68" s="6"/>
      <c r="Y68" s="6"/>
      <c r="Z68" s="6"/>
      <c r="AA68" s="6"/>
      <c r="AB68" s="6"/>
      <c r="AC68" s="6"/>
      <c r="AD68" s="6"/>
      <c r="AE68" s="6"/>
      <c r="AF68" s="6"/>
    </row>
    <row r="69" spans="1:32" x14ac:dyDescent="0.25">
      <c r="A69" s="53">
        <v>46</v>
      </c>
      <c r="B69" s="208"/>
      <c r="C69" s="6"/>
      <c r="D69" s="6"/>
      <c r="E69" s="6"/>
      <c r="F69" s="6"/>
      <c r="G69" s="6"/>
      <c r="H69" s="6"/>
      <c r="I69" s="6"/>
      <c r="J69" s="6"/>
      <c r="K69" s="6"/>
      <c r="L69" s="11"/>
      <c r="M69" s="53">
        <f t="shared" si="0"/>
        <v>0</v>
      </c>
      <c r="N69" s="6">
        <f t="shared" si="1"/>
        <v>0</v>
      </c>
      <c r="O69" s="6">
        <f t="shared" si="2"/>
        <v>0</v>
      </c>
      <c r="P69" s="6">
        <f t="shared" si="3"/>
        <v>0</v>
      </c>
      <c r="Q69" s="11">
        <f t="shared" si="4"/>
        <v>0</v>
      </c>
      <c r="R69" s="6">
        <f t="shared" si="5"/>
        <v>1</v>
      </c>
      <c r="S69" s="6">
        <f t="shared" si="6"/>
        <v>1</v>
      </c>
      <c r="T69" s="6">
        <f t="shared" si="7"/>
        <v>1</v>
      </c>
      <c r="U69" s="6">
        <f t="shared" si="8"/>
        <v>1</v>
      </c>
      <c r="V69" s="11">
        <f t="shared" si="9"/>
        <v>1</v>
      </c>
      <c r="W69" s="53"/>
      <c r="X69" s="6"/>
      <c r="Y69" s="6"/>
      <c r="Z69" s="6"/>
      <c r="AA69" s="6"/>
      <c r="AB69" s="6"/>
      <c r="AC69" s="6"/>
      <c r="AD69" s="6"/>
      <c r="AE69" s="6"/>
      <c r="AF69" s="6"/>
    </row>
    <row r="70" spans="1:32" x14ac:dyDescent="0.25">
      <c r="A70" s="53">
        <v>47</v>
      </c>
      <c r="B70" s="208"/>
      <c r="C70" s="6"/>
      <c r="D70" s="6"/>
      <c r="E70" s="6"/>
      <c r="F70" s="6"/>
      <c r="G70" s="6"/>
      <c r="H70" s="6"/>
      <c r="I70" s="6"/>
      <c r="J70" s="6"/>
      <c r="K70" s="6"/>
      <c r="L70" s="11"/>
      <c r="M70" s="53">
        <f t="shared" si="0"/>
        <v>0</v>
      </c>
      <c r="N70" s="6">
        <f t="shared" si="1"/>
        <v>0</v>
      </c>
      <c r="O70" s="6">
        <f t="shared" si="2"/>
        <v>0</v>
      </c>
      <c r="P70" s="6">
        <f t="shared" si="3"/>
        <v>0</v>
      </c>
      <c r="Q70" s="11">
        <f t="shared" si="4"/>
        <v>0</v>
      </c>
      <c r="R70" s="6">
        <f t="shared" si="5"/>
        <v>1</v>
      </c>
      <c r="S70" s="6">
        <f t="shared" si="6"/>
        <v>1</v>
      </c>
      <c r="T70" s="6">
        <f t="shared" si="7"/>
        <v>1</v>
      </c>
      <c r="U70" s="6">
        <f t="shared" si="8"/>
        <v>1</v>
      </c>
      <c r="V70" s="11">
        <f t="shared" si="9"/>
        <v>1</v>
      </c>
      <c r="W70" s="53"/>
      <c r="X70" s="6"/>
      <c r="Y70" s="6"/>
      <c r="Z70" s="6"/>
      <c r="AA70" s="6"/>
      <c r="AB70" s="6"/>
      <c r="AC70" s="6"/>
      <c r="AD70" s="6"/>
      <c r="AE70" s="6"/>
      <c r="AF70" s="6"/>
    </row>
    <row r="71" spans="1:32" x14ac:dyDescent="0.25">
      <c r="A71" s="53">
        <v>48</v>
      </c>
      <c r="B71" s="208"/>
      <c r="C71" s="6"/>
      <c r="D71" s="6"/>
      <c r="E71" s="6"/>
      <c r="F71" s="6"/>
      <c r="G71" s="6"/>
      <c r="H71" s="6"/>
      <c r="I71" s="6"/>
      <c r="J71" s="6"/>
      <c r="K71" s="6"/>
      <c r="L71" s="11"/>
      <c r="M71" s="53">
        <f t="shared" si="0"/>
        <v>0</v>
      </c>
      <c r="N71" s="6">
        <f t="shared" si="1"/>
        <v>0</v>
      </c>
      <c r="O71" s="6">
        <f t="shared" si="2"/>
        <v>0</v>
      </c>
      <c r="P71" s="6">
        <f t="shared" si="3"/>
        <v>0</v>
      </c>
      <c r="Q71" s="11">
        <f t="shared" si="4"/>
        <v>0</v>
      </c>
      <c r="R71" s="6">
        <f t="shared" si="5"/>
        <v>1</v>
      </c>
      <c r="S71" s="6">
        <f t="shared" si="6"/>
        <v>1</v>
      </c>
      <c r="T71" s="6">
        <f t="shared" si="7"/>
        <v>1</v>
      </c>
      <c r="U71" s="6">
        <f t="shared" si="8"/>
        <v>1</v>
      </c>
      <c r="V71" s="11">
        <f t="shared" si="9"/>
        <v>1</v>
      </c>
      <c r="W71" s="53"/>
      <c r="X71" s="6"/>
      <c r="Y71" s="6"/>
      <c r="Z71" s="6"/>
      <c r="AA71" s="6"/>
      <c r="AB71" s="6"/>
      <c r="AC71" s="6"/>
      <c r="AD71" s="6"/>
      <c r="AE71" s="6"/>
      <c r="AF71" s="6"/>
    </row>
    <row r="72" spans="1:32" x14ac:dyDescent="0.25">
      <c r="A72" s="53">
        <v>49</v>
      </c>
      <c r="B72" s="208"/>
      <c r="C72" s="6"/>
      <c r="D72" s="6"/>
      <c r="E72" s="6"/>
      <c r="F72" s="6"/>
      <c r="G72" s="6"/>
      <c r="H72" s="6"/>
      <c r="I72" s="6"/>
      <c r="J72" s="6"/>
      <c r="K72" s="6"/>
      <c r="L72" s="11"/>
      <c r="M72" s="53">
        <f t="shared" si="0"/>
        <v>0</v>
      </c>
      <c r="N72" s="6">
        <f t="shared" si="1"/>
        <v>0</v>
      </c>
      <c r="O72" s="6">
        <f t="shared" si="2"/>
        <v>0</v>
      </c>
      <c r="P72" s="6">
        <f t="shared" si="3"/>
        <v>0</v>
      </c>
      <c r="Q72" s="11">
        <f t="shared" si="4"/>
        <v>0</v>
      </c>
      <c r="R72" s="6">
        <f t="shared" si="5"/>
        <v>1</v>
      </c>
      <c r="S72" s="6">
        <f t="shared" si="6"/>
        <v>1</v>
      </c>
      <c r="T72" s="6">
        <f t="shared" si="7"/>
        <v>1</v>
      </c>
      <c r="U72" s="6">
        <f t="shared" si="8"/>
        <v>1</v>
      </c>
      <c r="V72" s="11">
        <f t="shared" si="9"/>
        <v>1</v>
      </c>
      <c r="W72" s="53"/>
      <c r="X72" s="6"/>
      <c r="Y72" s="6"/>
      <c r="Z72" s="6"/>
      <c r="AA72" s="6"/>
      <c r="AB72" s="6"/>
      <c r="AC72" s="6"/>
      <c r="AD72" s="6"/>
      <c r="AE72" s="6"/>
      <c r="AF72" s="6"/>
    </row>
    <row r="73" spans="1:32" x14ac:dyDescent="0.25">
      <c r="A73" s="53">
        <v>50</v>
      </c>
      <c r="B73" s="208"/>
      <c r="C73" s="6"/>
      <c r="D73" s="6"/>
      <c r="E73" s="6"/>
      <c r="F73" s="6"/>
      <c r="G73" s="6"/>
      <c r="H73" s="6"/>
      <c r="I73" s="6"/>
      <c r="J73" s="6"/>
      <c r="K73" s="6"/>
      <c r="L73" s="11"/>
      <c r="M73" s="53">
        <f t="shared" si="0"/>
        <v>0</v>
      </c>
      <c r="N73" s="6">
        <f t="shared" si="1"/>
        <v>0</v>
      </c>
      <c r="O73" s="6">
        <f t="shared" si="2"/>
        <v>0</v>
      </c>
      <c r="P73" s="6">
        <f t="shared" si="3"/>
        <v>0</v>
      </c>
      <c r="Q73" s="11">
        <f t="shared" si="4"/>
        <v>0</v>
      </c>
      <c r="R73" s="6">
        <f t="shared" si="5"/>
        <v>1</v>
      </c>
      <c r="S73" s="6">
        <f t="shared" si="6"/>
        <v>1</v>
      </c>
      <c r="T73" s="6">
        <f t="shared" si="7"/>
        <v>1</v>
      </c>
      <c r="U73" s="6">
        <f t="shared" si="8"/>
        <v>1</v>
      </c>
      <c r="V73" s="11">
        <f t="shared" si="9"/>
        <v>1</v>
      </c>
      <c r="W73" s="53"/>
      <c r="X73" s="6"/>
      <c r="Y73" s="6"/>
      <c r="Z73" s="6"/>
      <c r="AA73" s="6"/>
      <c r="AB73" s="6"/>
      <c r="AC73" s="6"/>
      <c r="AD73" s="6"/>
      <c r="AE73" s="6"/>
      <c r="AF73" s="6"/>
    </row>
    <row r="74" spans="1:32" x14ac:dyDescent="0.25">
      <c r="A74" s="53">
        <v>51</v>
      </c>
      <c r="B74" s="208"/>
      <c r="C74" s="6"/>
      <c r="D74" s="6"/>
      <c r="E74" s="6"/>
      <c r="F74" s="6"/>
      <c r="G74" s="6"/>
      <c r="H74" s="6"/>
      <c r="I74" s="6"/>
      <c r="J74" s="6"/>
      <c r="K74" s="6"/>
      <c r="L74" s="11"/>
      <c r="M74" s="53">
        <f t="shared" si="0"/>
        <v>0</v>
      </c>
      <c r="N74" s="6">
        <f t="shared" si="1"/>
        <v>0</v>
      </c>
      <c r="O74" s="6">
        <f t="shared" si="2"/>
        <v>0</v>
      </c>
      <c r="P74" s="6">
        <f t="shared" si="3"/>
        <v>0</v>
      </c>
      <c r="Q74" s="11">
        <f t="shared" si="4"/>
        <v>0</v>
      </c>
      <c r="R74" s="6">
        <f t="shared" si="5"/>
        <v>1</v>
      </c>
      <c r="S74" s="6">
        <f t="shared" si="6"/>
        <v>1</v>
      </c>
      <c r="T74" s="6">
        <f t="shared" si="7"/>
        <v>1</v>
      </c>
      <c r="U74" s="6">
        <f t="shared" si="8"/>
        <v>1</v>
      </c>
      <c r="V74" s="11">
        <f t="shared" si="9"/>
        <v>1</v>
      </c>
      <c r="W74" s="53"/>
      <c r="X74" s="6"/>
      <c r="Y74" s="6"/>
      <c r="Z74" s="6"/>
      <c r="AA74" s="6"/>
      <c r="AB74" s="6"/>
      <c r="AC74" s="6"/>
      <c r="AD74" s="6"/>
      <c r="AE74" s="6"/>
      <c r="AF74" s="6"/>
    </row>
    <row r="75" spans="1:32" x14ac:dyDescent="0.25">
      <c r="A75" s="53">
        <v>52</v>
      </c>
      <c r="B75" s="208"/>
      <c r="C75" s="6"/>
      <c r="D75" s="6"/>
      <c r="E75" s="6"/>
      <c r="F75" s="6"/>
      <c r="G75" s="6"/>
      <c r="H75" s="6"/>
      <c r="I75" s="6"/>
      <c r="J75" s="6"/>
      <c r="K75" s="6"/>
      <c r="L75" s="11"/>
      <c r="M75" s="53">
        <f t="shared" si="0"/>
        <v>0</v>
      </c>
      <c r="N75" s="6">
        <f t="shared" si="1"/>
        <v>0</v>
      </c>
      <c r="O75" s="6">
        <f t="shared" si="2"/>
        <v>0</v>
      </c>
      <c r="P75" s="6">
        <f t="shared" si="3"/>
        <v>0</v>
      </c>
      <c r="Q75" s="11">
        <f t="shared" si="4"/>
        <v>0</v>
      </c>
      <c r="R75" s="6">
        <f t="shared" si="5"/>
        <v>1</v>
      </c>
      <c r="S75" s="6">
        <f t="shared" si="6"/>
        <v>1</v>
      </c>
      <c r="T75" s="6">
        <f t="shared" si="7"/>
        <v>1</v>
      </c>
      <c r="U75" s="6">
        <f t="shared" si="8"/>
        <v>1</v>
      </c>
      <c r="V75" s="11">
        <f t="shared" si="9"/>
        <v>1</v>
      </c>
      <c r="W75" s="53"/>
      <c r="X75" s="6"/>
      <c r="Y75" s="6"/>
      <c r="Z75" s="6"/>
      <c r="AA75" s="6"/>
      <c r="AB75" s="6"/>
      <c r="AC75" s="6"/>
      <c r="AD75" s="6"/>
      <c r="AE75" s="6"/>
      <c r="AF75" s="6"/>
    </row>
    <row r="76" spans="1:32" x14ac:dyDescent="0.25">
      <c r="A76" s="53">
        <v>53</v>
      </c>
      <c r="B76" s="208"/>
      <c r="C76" s="6"/>
      <c r="D76" s="6"/>
      <c r="E76" s="6"/>
      <c r="F76" s="6"/>
      <c r="G76" s="6"/>
      <c r="H76" s="6"/>
      <c r="I76" s="6"/>
      <c r="J76" s="6"/>
      <c r="K76" s="6"/>
      <c r="L76" s="11"/>
      <c r="M76" s="53">
        <f t="shared" si="0"/>
        <v>0</v>
      </c>
      <c r="N76" s="6">
        <f t="shared" si="1"/>
        <v>0</v>
      </c>
      <c r="O76" s="6">
        <f t="shared" si="2"/>
        <v>0</v>
      </c>
      <c r="P76" s="6">
        <f t="shared" si="3"/>
        <v>0</v>
      </c>
      <c r="Q76" s="11">
        <f t="shared" si="4"/>
        <v>0</v>
      </c>
      <c r="R76" s="6">
        <f t="shared" si="5"/>
        <v>1</v>
      </c>
      <c r="S76" s="6">
        <f t="shared" si="6"/>
        <v>1</v>
      </c>
      <c r="T76" s="6">
        <f t="shared" si="7"/>
        <v>1</v>
      </c>
      <c r="U76" s="6">
        <f t="shared" si="8"/>
        <v>1</v>
      </c>
      <c r="V76" s="11">
        <f t="shared" si="9"/>
        <v>1</v>
      </c>
      <c r="W76" s="53"/>
      <c r="X76" s="6"/>
      <c r="Y76" s="6"/>
      <c r="Z76" s="6"/>
      <c r="AA76" s="6"/>
      <c r="AB76" s="6"/>
      <c r="AC76" s="6"/>
      <c r="AD76" s="6"/>
      <c r="AE76" s="6"/>
      <c r="AF76" s="6"/>
    </row>
    <row r="77" spans="1:32" x14ac:dyDescent="0.25">
      <c r="A77" s="53">
        <v>54</v>
      </c>
      <c r="B77" s="208"/>
      <c r="C77" s="6"/>
      <c r="D77" s="6"/>
      <c r="E77" s="6"/>
      <c r="F77" s="6"/>
      <c r="G77" s="6"/>
      <c r="H77" s="6"/>
      <c r="I77" s="6"/>
      <c r="J77" s="6"/>
      <c r="K77" s="6"/>
      <c r="L77" s="11"/>
      <c r="M77" s="53">
        <f t="shared" si="0"/>
        <v>0</v>
      </c>
      <c r="N77" s="6">
        <f t="shared" si="1"/>
        <v>0</v>
      </c>
      <c r="O77" s="6">
        <f t="shared" si="2"/>
        <v>0</v>
      </c>
      <c r="P77" s="6">
        <f t="shared" si="3"/>
        <v>0</v>
      </c>
      <c r="Q77" s="11">
        <f t="shared" si="4"/>
        <v>0</v>
      </c>
      <c r="R77" s="6">
        <f t="shared" si="5"/>
        <v>1</v>
      </c>
      <c r="S77" s="6">
        <f t="shared" si="6"/>
        <v>1</v>
      </c>
      <c r="T77" s="6">
        <f t="shared" si="7"/>
        <v>1</v>
      </c>
      <c r="U77" s="6">
        <f t="shared" si="8"/>
        <v>1</v>
      </c>
      <c r="V77" s="11">
        <f t="shared" si="9"/>
        <v>1</v>
      </c>
      <c r="W77" s="53"/>
      <c r="X77" s="6"/>
      <c r="Y77" s="6"/>
      <c r="Z77" s="6"/>
      <c r="AA77" s="6"/>
      <c r="AB77" s="6"/>
      <c r="AC77" s="6"/>
      <c r="AD77" s="6"/>
      <c r="AE77" s="6"/>
      <c r="AF77" s="6"/>
    </row>
    <row r="78" spans="1:32" x14ac:dyDescent="0.25">
      <c r="A78" s="53">
        <v>55</v>
      </c>
      <c r="B78" s="208"/>
      <c r="C78" s="6"/>
      <c r="D78" s="6"/>
      <c r="E78" s="6"/>
      <c r="F78" s="6"/>
      <c r="G78" s="6"/>
      <c r="H78" s="6"/>
      <c r="I78" s="6"/>
      <c r="J78" s="6"/>
      <c r="K78" s="6"/>
      <c r="L78" s="11"/>
      <c r="M78" s="53">
        <f t="shared" si="0"/>
        <v>0</v>
      </c>
      <c r="N78" s="6">
        <f t="shared" si="1"/>
        <v>0</v>
      </c>
      <c r="O78" s="6">
        <f t="shared" si="2"/>
        <v>0</v>
      </c>
      <c r="P78" s="6">
        <f t="shared" si="3"/>
        <v>0</v>
      </c>
      <c r="Q78" s="11">
        <f t="shared" si="4"/>
        <v>0</v>
      </c>
      <c r="R78" s="6">
        <f t="shared" si="5"/>
        <v>1</v>
      </c>
      <c r="S78" s="6">
        <f t="shared" si="6"/>
        <v>1</v>
      </c>
      <c r="T78" s="6">
        <f t="shared" si="7"/>
        <v>1</v>
      </c>
      <c r="U78" s="6">
        <f t="shared" si="8"/>
        <v>1</v>
      </c>
      <c r="V78" s="11">
        <f t="shared" si="9"/>
        <v>1</v>
      </c>
      <c r="W78" s="53"/>
      <c r="X78" s="6"/>
      <c r="Y78" s="6"/>
      <c r="Z78" s="6"/>
      <c r="AA78" s="6"/>
      <c r="AB78" s="6"/>
      <c r="AC78" s="6"/>
      <c r="AD78" s="6"/>
      <c r="AE78" s="6"/>
      <c r="AF78" s="6"/>
    </row>
    <row r="79" spans="1:32" x14ac:dyDescent="0.25">
      <c r="A79" s="53">
        <v>56</v>
      </c>
      <c r="B79" s="208"/>
      <c r="C79" s="6"/>
      <c r="D79" s="6"/>
      <c r="E79" s="6"/>
      <c r="F79" s="6"/>
      <c r="G79" s="6"/>
      <c r="H79" s="6"/>
      <c r="I79" s="6"/>
      <c r="J79" s="6"/>
      <c r="K79" s="6"/>
      <c r="L79" s="11"/>
      <c r="M79" s="53">
        <f t="shared" si="0"/>
        <v>0</v>
      </c>
      <c r="N79" s="6">
        <f t="shared" si="1"/>
        <v>0</v>
      </c>
      <c r="O79" s="6">
        <f t="shared" si="2"/>
        <v>0</v>
      </c>
      <c r="P79" s="6">
        <f t="shared" si="3"/>
        <v>0</v>
      </c>
      <c r="Q79" s="11">
        <f t="shared" si="4"/>
        <v>0</v>
      </c>
      <c r="R79" s="6">
        <f t="shared" si="5"/>
        <v>1</v>
      </c>
      <c r="S79" s="6">
        <f t="shared" si="6"/>
        <v>1</v>
      </c>
      <c r="T79" s="6">
        <f t="shared" si="7"/>
        <v>1</v>
      </c>
      <c r="U79" s="6">
        <f t="shared" si="8"/>
        <v>1</v>
      </c>
      <c r="V79" s="11">
        <f t="shared" si="9"/>
        <v>1</v>
      </c>
      <c r="W79" s="53"/>
      <c r="X79" s="6"/>
      <c r="Y79" s="6"/>
      <c r="Z79" s="6"/>
      <c r="AA79" s="6"/>
      <c r="AB79" s="6"/>
      <c r="AC79" s="6"/>
      <c r="AD79" s="6"/>
      <c r="AE79" s="6"/>
      <c r="AF79" s="6"/>
    </row>
    <row r="80" spans="1:32" x14ac:dyDescent="0.25">
      <c r="A80" s="53">
        <v>57</v>
      </c>
      <c r="B80" s="208"/>
      <c r="C80" s="6"/>
      <c r="D80" s="6"/>
      <c r="E80" s="6"/>
      <c r="F80" s="6"/>
      <c r="G80" s="6"/>
      <c r="H80" s="6"/>
      <c r="I80" s="6"/>
      <c r="J80" s="6"/>
      <c r="K80" s="6"/>
      <c r="L80" s="11"/>
      <c r="M80" s="53">
        <f t="shared" si="0"/>
        <v>0</v>
      </c>
      <c r="N80" s="6">
        <f t="shared" si="1"/>
        <v>0</v>
      </c>
      <c r="O80" s="6">
        <f t="shared" si="2"/>
        <v>0</v>
      </c>
      <c r="P80" s="6">
        <f t="shared" si="3"/>
        <v>0</v>
      </c>
      <c r="Q80" s="11">
        <f t="shared" si="4"/>
        <v>0</v>
      </c>
      <c r="R80" s="6">
        <f t="shared" si="5"/>
        <v>1</v>
      </c>
      <c r="S80" s="6">
        <f t="shared" si="6"/>
        <v>1</v>
      </c>
      <c r="T80" s="6">
        <f t="shared" si="7"/>
        <v>1</v>
      </c>
      <c r="U80" s="6">
        <f t="shared" si="8"/>
        <v>1</v>
      </c>
      <c r="V80" s="11">
        <f t="shared" si="9"/>
        <v>1</v>
      </c>
      <c r="W80" s="53"/>
      <c r="X80" s="6"/>
      <c r="Y80" s="6"/>
      <c r="Z80" s="6"/>
      <c r="AA80" s="6"/>
      <c r="AB80" s="6"/>
      <c r="AC80" s="6"/>
      <c r="AD80" s="6"/>
      <c r="AE80" s="6"/>
      <c r="AF80" s="6"/>
    </row>
    <row r="81" spans="1:32" x14ac:dyDescent="0.25">
      <c r="A81" s="53">
        <v>58</v>
      </c>
      <c r="B81" s="208"/>
      <c r="C81" s="6"/>
      <c r="D81" s="6"/>
      <c r="E81" s="6"/>
      <c r="F81" s="6"/>
      <c r="G81" s="6"/>
      <c r="H81" s="6"/>
      <c r="I81" s="6"/>
      <c r="J81" s="6"/>
      <c r="K81" s="6"/>
      <c r="L81" s="11"/>
      <c r="M81" s="53">
        <f t="shared" si="0"/>
        <v>0</v>
      </c>
      <c r="N81" s="6">
        <f t="shared" si="1"/>
        <v>0</v>
      </c>
      <c r="O81" s="6">
        <f t="shared" si="2"/>
        <v>0</v>
      </c>
      <c r="P81" s="6">
        <f t="shared" si="3"/>
        <v>0</v>
      </c>
      <c r="Q81" s="11">
        <f t="shared" si="4"/>
        <v>0</v>
      </c>
      <c r="R81" s="6">
        <f t="shared" si="5"/>
        <v>1</v>
      </c>
      <c r="S81" s="6">
        <f t="shared" si="6"/>
        <v>1</v>
      </c>
      <c r="T81" s="6">
        <f t="shared" si="7"/>
        <v>1</v>
      </c>
      <c r="U81" s="6">
        <f t="shared" si="8"/>
        <v>1</v>
      </c>
      <c r="V81" s="11">
        <f t="shared" si="9"/>
        <v>1</v>
      </c>
      <c r="W81" s="53"/>
      <c r="X81" s="6"/>
      <c r="Y81" s="6"/>
      <c r="Z81" s="6"/>
      <c r="AA81" s="6"/>
      <c r="AB81" s="6"/>
      <c r="AC81" s="6"/>
      <c r="AD81" s="6"/>
      <c r="AE81" s="6"/>
      <c r="AF81" s="6"/>
    </row>
    <row r="82" spans="1:32" x14ac:dyDescent="0.25">
      <c r="A82" s="53">
        <v>59</v>
      </c>
      <c r="B82" s="208"/>
      <c r="C82" s="6"/>
      <c r="D82" s="6"/>
      <c r="E82" s="6"/>
      <c r="F82" s="6"/>
      <c r="G82" s="6"/>
      <c r="H82" s="6"/>
      <c r="I82" s="6"/>
      <c r="J82" s="6"/>
      <c r="K82" s="6"/>
      <c r="L82" s="11"/>
      <c r="M82" s="53">
        <f t="shared" si="0"/>
        <v>0</v>
      </c>
      <c r="N82" s="6">
        <f t="shared" si="1"/>
        <v>0</v>
      </c>
      <c r="O82" s="6">
        <f t="shared" si="2"/>
        <v>0</v>
      </c>
      <c r="P82" s="6">
        <f t="shared" si="3"/>
        <v>0</v>
      </c>
      <c r="Q82" s="11">
        <f t="shared" si="4"/>
        <v>0</v>
      </c>
      <c r="R82" s="6">
        <f t="shared" si="5"/>
        <v>1</v>
      </c>
      <c r="S82" s="6">
        <f t="shared" si="6"/>
        <v>1</v>
      </c>
      <c r="T82" s="6">
        <f t="shared" si="7"/>
        <v>1</v>
      </c>
      <c r="U82" s="6">
        <f t="shared" si="8"/>
        <v>1</v>
      </c>
      <c r="V82" s="11">
        <f t="shared" si="9"/>
        <v>1</v>
      </c>
      <c r="W82" s="53"/>
      <c r="X82" s="6"/>
      <c r="Y82" s="6"/>
      <c r="Z82" s="6"/>
      <c r="AA82" s="6"/>
      <c r="AB82" s="6"/>
      <c r="AC82" s="6"/>
      <c r="AD82" s="6"/>
      <c r="AE82" s="6"/>
      <c r="AF82" s="6"/>
    </row>
    <row r="83" spans="1:32" x14ac:dyDescent="0.25">
      <c r="A83" s="53">
        <v>60</v>
      </c>
      <c r="B83" s="208"/>
      <c r="C83" s="6"/>
      <c r="D83" s="6"/>
      <c r="E83" s="6"/>
      <c r="F83" s="6"/>
      <c r="G83" s="6"/>
      <c r="H83" s="6"/>
      <c r="I83" s="6"/>
      <c r="J83" s="6"/>
      <c r="K83" s="6"/>
      <c r="L83" s="11"/>
      <c r="M83" s="53">
        <f t="shared" si="0"/>
        <v>0</v>
      </c>
      <c r="N83" s="6">
        <f t="shared" si="1"/>
        <v>0</v>
      </c>
      <c r="O83" s="6">
        <f t="shared" si="2"/>
        <v>0</v>
      </c>
      <c r="P83" s="6">
        <f t="shared" si="3"/>
        <v>0</v>
      </c>
      <c r="Q83" s="11">
        <f t="shared" si="4"/>
        <v>0</v>
      </c>
      <c r="R83" s="6">
        <f t="shared" si="5"/>
        <v>1</v>
      </c>
      <c r="S83" s="6">
        <f t="shared" si="6"/>
        <v>1</v>
      </c>
      <c r="T83" s="6">
        <f t="shared" si="7"/>
        <v>1</v>
      </c>
      <c r="U83" s="6">
        <f t="shared" si="8"/>
        <v>1</v>
      </c>
      <c r="V83" s="11">
        <f t="shared" si="9"/>
        <v>1</v>
      </c>
      <c r="W83" s="53"/>
      <c r="X83" s="6"/>
      <c r="Y83" s="6"/>
      <c r="Z83" s="6"/>
      <c r="AA83" s="6"/>
      <c r="AB83" s="6"/>
      <c r="AC83" s="6"/>
      <c r="AD83" s="6"/>
      <c r="AE83" s="6"/>
      <c r="AF83" s="6"/>
    </row>
    <row r="84" spans="1:32" x14ac:dyDescent="0.25">
      <c r="A84" s="53">
        <v>61</v>
      </c>
      <c r="B84" s="208"/>
      <c r="C84" s="6"/>
      <c r="D84" s="6"/>
      <c r="E84" s="6"/>
      <c r="F84" s="6"/>
      <c r="G84" s="6"/>
      <c r="H84" s="6"/>
      <c r="I84" s="6"/>
      <c r="J84" s="6"/>
      <c r="K84" s="6"/>
      <c r="L84" s="11"/>
      <c r="M84" s="53">
        <f t="shared" si="0"/>
        <v>0</v>
      </c>
      <c r="N84" s="6">
        <f t="shared" si="1"/>
        <v>0</v>
      </c>
      <c r="O84" s="6">
        <f t="shared" si="2"/>
        <v>0</v>
      </c>
      <c r="P84" s="6">
        <f t="shared" si="3"/>
        <v>0</v>
      </c>
      <c r="Q84" s="11">
        <f t="shared" si="4"/>
        <v>0</v>
      </c>
      <c r="R84" s="6">
        <f t="shared" si="5"/>
        <v>1</v>
      </c>
      <c r="S84" s="6">
        <f t="shared" si="6"/>
        <v>1</v>
      </c>
      <c r="T84" s="6">
        <f t="shared" si="7"/>
        <v>1</v>
      </c>
      <c r="U84" s="6">
        <f t="shared" si="8"/>
        <v>1</v>
      </c>
      <c r="V84" s="11">
        <f t="shared" si="9"/>
        <v>1</v>
      </c>
      <c r="W84" s="53"/>
      <c r="X84" s="6"/>
      <c r="Y84" s="6"/>
      <c r="Z84" s="6"/>
      <c r="AA84" s="6"/>
      <c r="AB84" s="6"/>
      <c r="AC84" s="6"/>
      <c r="AD84" s="6"/>
      <c r="AE84" s="6"/>
      <c r="AF84" s="6"/>
    </row>
    <row r="85" spans="1:32" x14ac:dyDescent="0.25">
      <c r="A85" s="53">
        <v>62</v>
      </c>
      <c r="B85" s="208"/>
      <c r="C85" s="6"/>
      <c r="D85" s="6"/>
      <c r="E85" s="6"/>
      <c r="F85" s="6"/>
      <c r="G85" s="6"/>
      <c r="H85" s="6"/>
      <c r="I85" s="6"/>
      <c r="J85" s="6"/>
      <c r="K85" s="6"/>
      <c r="L85" s="11"/>
      <c r="M85" s="53">
        <f t="shared" si="0"/>
        <v>0</v>
      </c>
      <c r="N85" s="6">
        <f t="shared" si="1"/>
        <v>0</v>
      </c>
      <c r="O85" s="6">
        <f t="shared" si="2"/>
        <v>0</v>
      </c>
      <c r="P85" s="6">
        <f t="shared" si="3"/>
        <v>0</v>
      </c>
      <c r="Q85" s="11">
        <f t="shared" si="4"/>
        <v>0</v>
      </c>
      <c r="R85" s="6">
        <f t="shared" si="5"/>
        <v>1</v>
      </c>
      <c r="S85" s="6">
        <f t="shared" si="6"/>
        <v>1</v>
      </c>
      <c r="T85" s="6">
        <f t="shared" si="7"/>
        <v>1</v>
      </c>
      <c r="U85" s="6">
        <f t="shared" si="8"/>
        <v>1</v>
      </c>
      <c r="V85" s="11">
        <f t="shared" si="9"/>
        <v>1</v>
      </c>
      <c r="W85" s="53"/>
      <c r="X85" s="6"/>
      <c r="Y85" s="6"/>
      <c r="Z85" s="6"/>
      <c r="AA85" s="6"/>
      <c r="AB85" s="6"/>
      <c r="AC85" s="6"/>
      <c r="AD85" s="6"/>
      <c r="AE85" s="6"/>
      <c r="AF85" s="6"/>
    </row>
    <row r="86" spans="1:32" x14ac:dyDescent="0.25">
      <c r="A86" s="53">
        <v>63</v>
      </c>
      <c r="B86" s="208"/>
      <c r="C86" s="6"/>
      <c r="D86" s="6"/>
      <c r="E86" s="6"/>
      <c r="F86" s="6"/>
      <c r="G86" s="6"/>
      <c r="H86" s="6"/>
      <c r="I86" s="6"/>
      <c r="J86" s="6"/>
      <c r="K86" s="6"/>
      <c r="L86" s="11"/>
      <c r="M86" s="53">
        <f t="shared" si="0"/>
        <v>0</v>
      </c>
      <c r="N86" s="6">
        <f t="shared" si="1"/>
        <v>0</v>
      </c>
      <c r="O86" s="6">
        <f t="shared" si="2"/>
        <v>0</v>
      </c>
      <c r="P86" s="6">
        <f t="shared" si="3"/>
        <v>0</v>
      </c>
      <c r="Q86" s="11">
        <f t="shared" si="4"/>
        <v>0</v>
      </c>
      <c r="R86" s="6">
        <f t="shared" si="5"/>
        <v>1</v>
      </c>
      <c r="S86" s="6">
        <f t="shared" si="6"/>
        <v>1</v>
      </c>
      <c r="T86" s="6">
        <f t="shared" si="7"/>
        <v>1</v>
      </c>
      <c r="U86" s="6">
        <f t="shared" si="8"/>
        <v>1</v>
      </c>
      <c r="V86" s="11">
        <f t="shared" si="9"/>
        <v>1</v>
      </c>
      <c r="W86" s="53"/>
      <c r="X86" s="6"/>
      <c r="Y86" s="6"/>
      <c r="Z86" s="6"/>
      <c r="AA86" s="6"/>
      <c r="AB86" s="6"/>
      <c r="AC86" s="6"/>
      <c r="AD86" s="6"/>
      <c r="AE86" s="6"/>
      <c r="AF86" s="6"/>
    </row>
    <row r="87" spans="1:32" x14ac:dyDescent="0.25">
      <c r="A87" s="53">
        <v>64</v>
      </c>
      <c r="B87" s="208"/>
      <c r="C87" s="6"/>
      <c r="D87" s="6"/>
      <c r="E87" s="6"/>
      <c r="F87" s="6"/>
      <c r="G87" s="6"/>
      <c r="H87" s="6"/>
      <c r="I87" s="6"/>
      <c r="J87" s="6"/>
      <c r="K87" s="6"/>
      <c r="L87" s="11"/>
      <c r="M87" s="53">
        <f t="shared" si="0"/>
        <v>0</v>
      </c>
      <c r="N87" s="6">
        <f t="shared" si="1"/>
        <v>0</v>
      </c>
      <c r="O87" s="6">
        <f t="shared" si="2"/>
        <v>0</v>
      </c>
      <c r="P87" s="6">
        <f t="shared" si="3"/>
        <v>0</v>
      </c>
      <c r="Q87" s="11">
        <f t="shared" si="4"/>
        <v>0</v>
      </c>
      <c r="R87" s="6">
        <f t="shared" si="5"/>
        <v>1</v>
      </c>
      <c r="S87" s="6">
        <f t="shared" si="6"/>
        <v>1</v>
      </c>
      <c r="T87" s="6">
        <f t="shared" si="7"/>
        <v>1</v>
      </c>
      <c r="U87" s="6">
        <f t="shared" si="8"/>
        <v>1</v>
      </c>
      <c r="V87" s="11">
        <f t="shared" si="9"/>
        <v>1</v>
      </c>
      <c r="W87" s="53"/>
      <c r="X87" s="6"/>
      <c r="Y87" s="6"/>
      <c r="Z87" s="6"/>
      <c r="AA87" s="6"/>
      <c r="AB87" s="6"/>
      <c r="AC87" s="6"/>
      <c r="AD87" s="6"/>
      <c r="AE87" s="6"/>
      <c r="AF87" s="6"/>
    </row>
    <row r="88" spans="1:32" x14ac:dyDescent="0.25">
      <c r="A88" s="53">
        <v>65</v>
      </c>
      <c r="B88" s="208"/>
      <c r="C88" s="6"/>
      <c r="D88" s="6"/>
      <c r="E88" s="6"/>
      <c r="F88" s="6"/>
      <c r="G88" s="6"/>
      <c r="H88" s="6"/>
      <c r="I88" s="6"/>
      <c r="J88" s="6"/>
      <c r="K88" s="6"/>
      <c r="L88" s="11"/>
      <c r="M88" s="53">
        <f t="shared" si="0"/>
        <v>0</v>
      </c>
      <c r="N88" s="6">
        <f t="shared" si="1"/>
        <v>0</v>
      </c>
      <c r="O88" s="6">
        <f t="shared" si="2"/>
        <v>0</v>
      </c>
      <c r="P88" s="6">
        <f t="shared" si="3"/>
        <v>0</v>
      </c>
      <c r="Q88" s="11">
        <f t="shared" si="4"/>
        <v>0</v>
      </c>
      <c r="R88" s="6">
        <f t="shared" si="5"/>
        <v>1</v>
      </c>
      <c r="S88" s="6">
        <f t="shared" si="6"/>
        <v>1</v>
      </c>
      <c r="T88" s="6">
        <f t="shared" si="7"/>
        <v>1</v>
      </c>
      <c r="U88" s="6">
        <f t="shared" si="8"/>
        <v>1</v>
      </c>
      <c r="V88" s="11">
        <f t="shared" si="9"/>
        <v>1</v>
      </c>
      <c r="W88" s="53"/>
      <c r="X88" s="6"/>
      <c r="Y88" s="6"/>
      <c r="Z88" s="6"/>
      <c r="AA88" s="6"/>
      <c r="AB88" s="6"/>
      <c r="AC88" s="6"/>
      <c r="AD88" s="6"/>
      <c r="AE88" s="6"/>
      <c r="AF88" s="6"/>
    </row>
    <row r="89" spans="1:32" x14ac:dyDescent="0.25">
      <c r="A89" s="53">
        <v>66</v>
      </c>
      <c r="B89" s="208"/>
      <c r="C89" s="6"/>
      <c r="D89" s="6"/>
      <c r="E89" s="6"/>
      <c r="F89" s="6"/>
      <c r="G89" s="6"/>
      <c r="H89" s="6"/>
      <c r="I89" s="6"/>
      <c r="J89" s="6"/>
      <c r="K89" s="6"/>
      <c r="L89" s="11"/>
      <c r="M89" s="53">
        <f t="shared" ref="M89:M152" si="18">$S$8+SUMPRODUCT(C89:L89,$I$8:$R$8)</f>
        <v>0</v>
      </c>
      <c r="N89" s="6">
        <f t="shared" ref="N89:N152" si="19">$S$9+SUMPRODUCT(C89:L89,$I$9:$R$9)</f>
        <v>0</v>
      </c>
      <c r="O89" s="6">
        <f t="shared" ref="O89:O152" si="20">$S$10+SUMPRODUCT(C89:L89,$I$10:$R$10)</f>
        <v>0</v>
      </c>
      <c r="P89" s="6">
        <f t="shared" ref="P89:P152" si="21">$S$11+SUMPRODUCT(C89:L89,$I$11:$R$11)</f>
        <v>0</v>
      </c>
      <c r="Q89" s="11">
        <f t="shared" ref="Q89:Q152" si="22">$S$12+SUMPRODUCT(C89:L89,$I$12:$R$12)</f>
        <v>0</v>
      </c>
      <c r="R89" s="6">
        <f t="shared" ref="R89:R152" si="23">IF(M89=MAX(M89:Q89),1,0)</f>
        <v>1</v>
      </c>
      <c r="S89" s="6">
        <f t="shared" ref="S89:S152" si="24">IF(N89=MAX(M89:Q89),1,0)</f>
        <v>1</v>
      </c>
      <c r="T89" s="6">
        <f t="shared" ref="T89:T152" si="25">IF(O89=MAX(M89:Q89),1,0)</f>
        <v>1</v>
      </c>
      <c r="U89" s="6">
        <f t="shared" ref="U89:U152" si="26">IF(P89=MAX(M89:Q89),1,0)</f>
        <v>1</v>
      </c>
      <c r="V89" s="11">
        <f t="shared" ref="V89:V152" si="27">IF(Q89=MAX(M89:Q89),1,0)</f>
        <v>1</v>
      </c>
      <c r="W89" s="53"/>
      <c r="X89" s="6"/>
      <c r="Y89" s="6"/>
      <c r="Z89" s="6"/>
      <c r="AA89" s="6"/>
      <c r="AB89" s="6"/>
      <c r="AC89" s="6"/>
      <c r="AD89" s="6"/>
      <c r="AE89" s="6"/>
      <c r="AF89" s="6"/>
    </row>
    <row r="90" spans="1:32" x14ac:dyDescent="0.25">
      <c r="A90" s="53">
        <v>67</v>
      </c>
      <c r="B90" s="208"/>
      <c r="C90" s="6"/>
      <c r="D90" s="6"/>
      <c r="E90" s="6"/>
      <c r="F90" s="6"/>
      <c r="G90" s="6"/>
      <c r="H90" s="6"/>
      <c r="I90" s="6"/>
      <c r="J90" s="6"/>
      <c r="K90" s="6"/>
      <c r="L90" s="11"/>
      <c r="M90" s="53">
        <f t="shared" si="18"/>
        <v>0</v>
      </c>
      <c r="N90" s="6">
        <f t="shared" si="19"/>
        <v>0</v>
      </c>
      <c r="O90" s="6">
        <f t="shared" si="20"/>
        <v>0</v>
      </c>
      <c r="P90" s="6">
        <f t="shared" si="21"/>
        <v>0</v>
      </c>
      <c r="Q90" s="11">
        <f t="shared" si="22"/>
        <v>0</v>
      </c>
      <c r="R90" s="6">
        <f t="shared" si="23"/>
        <v>1</v>
      </c>
      <c r="S90" s="6">
        <f t="shared" si="24"/>
        <v>1</v>
      </c>
      <c r="T90" s="6">
        <f t="shared" si="25"/>
        <v>1</v>
      </c>
      <c r="U90" s="6">
        <f t="shared" si="26"/>
        <v>1</v>
      </c>
      <c r="V90" s="11">
        <f t="shared" si="27"/>
        <v>1</v>
      </c>
      <c r="W90" s="53"/>
      <c r="X90" s="6"/>
      <c r="Y90" s="6"/>
      <c r="Z90" s="6"/>
      <c r="AA90" s="6"/>
      <c r="AB90" s="6"/>
      <c r="AC90" s="6"/>
      <c r="AD90" s="6"/>
      <c r="AE90" s="6"/>
      <c r="AF90" s="6"/>
    </row>
    <row r="91" spans="1:32" x14ac:dyDescent="0.25">
      <c r="A91" s="53">
        <v>68</v>
      </c>
      <c r="B91" s="208"/>
      <c r="C91" s="6"/>
      <c r="D91" s="6"/>
      <c r="E91" s="6"/>
      <c r="F91" s="6"/>
      <c r="G91" s="6"/>
      <c r="H91" s="6"/>
      <c r="I91" s="6"/>
      <c r="J91" s="6"/>
      <c r="K91" s="6"/>
      <c r="L91" s="11"/>
      <c r="M91" s="53">
        <f t="shared" si="18"/>
        <v>0</v>
      </c>
      <c r="N91" s="6">
        <f t="shared" si="19"/>
        <v>0</v>
      </c>
      <c r="O91" s="6">
        <f t="shared" si="20"/>
        <v>0</v>
      </c>
      <c r="P91" s="6">
        <f t="shared" si="21"/>
        <v>0</v>
      </c>
      <c r="Q91" s="11">
        <f t="shared" si="22"/>
        <v>0</v>
      </c>
      <c r="R91" s="6">
        <f t="shared" si="23"/>
        <v>1</v>
      </c>
      <c r="S91" s="6">
        <f t="shared" si="24"/>
        <v>1</v>
      </c>
      <c r="T91" s="6">
        <f t="shared" si="25"/>
        <v>1</v>
      </c>
      <c r="U91" s="6">
        <f t="shared" si="26"/>
        <v>1</v>
      </c>
      <c r="V91" s="11">
        <f t="shared" si="27"/>
        <v>1</v>
      </c>
      <c r="W91" s="53"/>
      <c r="X91" s="6"/>
      <c r="Y91" s="6"/>
      <c r="Z91" s="6"/>
      <c r="AA91" s="6"/>
      <c r="AB91" s="6"/>
      <c r="AC91" s="6"/>
      <c r="AD91" s="6"/>
      <c r="AE91" s="6"/>
      <c r="AF91" s="6"/>
    </row>
    <row r="92" spans="1:32" x14ac:dyDescent="0.25">
      <c r="A92" s="53">
        <v>69</v>
      </c>
      <c r="B92" s="208"/>
      <c r="C92" s="6"/>
      <c r="D92" s="6"/>
      <c r="E92" s="6"/>
      <c r="F92" s="6"/>
      <c r="G92" s="6"/>
      <c r="H92" s="6"/>
      <c r="I92" s="6"/>
      <c r="J92" s="6"/>
      <c r="K92" s="6"/>
      <c r="L92" s="11"/>
      <c r="M92" s="53">
        <f t="shared" si="18"/>
        <v>0</v>
      </c>
      <c r="N92" s="6">
        <f t="shared" si="19"/>
        <v>0</v>
      </c>
      <c r="O92" s="6">
        <f t="shared" si="20"/>
        <v>0</v>
      </c>
      <c r="P92" s="6">
        <f t="shared" si="21"/>
        <v>0</v>
      </c>
      <c r="Q92" s="11">
        <f t="shared" si="22"/>
        <v>0</v>
      </c>
      <c r="R92" s="6">
        <f t="shared" si="23"/>
        <v>1</v>
      </c>
      <c r="S92" s="6">
        <f t="shared" si="24"/>
        <v>1</v>
      </c>
      <c r="T92" s="6">
        <f t="shared" si="25"/>
        <v>1</v>
      </c>
      <c r="U92" s="6">
        <f t="shared" si="26"/>
        <v>1</v>
      </c>
      <c r="V92" s="11">
        <f t="shared" si="27"/>
        <v>1</v>
      </c>
      <c r="W92" s="53"/>
      <c r="X92" s="6"/>
      <c r="Y92" s="6"/>
      <c r="Z92" s="6"/>
      <c r="AA92" s="6"/>
      <c r="AB92" s="6"/>
      <c r="AC92" s="6"/>
      <c r="AD92" s="6"/>
      <c r="AE92" s="6"/>
      <c r="AF92" s="6"/>
    </row>
    <row r="93" spans="1:32" x14ac:dyDescent="0.25">
      <c r="A93" s="53">
        <v>70</v>
      </c>
      <c r="B93" s="208"/>
      <c r="C93" s="6"/>
      <c r="D93" s="6"/>
      <c r="E93" s="6"/>
      <c r="F93" s="6"/>
      <c r="G93" s="6"/>
      <c r="H93" s="6"/>
      <c r="I93" s="6"/>
      <c r="J93" s="6"/>
      <c r="K93" s="6"/>
      <c r="L93" s="11"/>
      <c r="M93" s="53">
        <f t="shared" si="18"/>
        <v>0</v>
      </c>
      <c r="N93" s="6">
        <f t="shared" si="19"/>
        <v>0</v>
      </c>
      <c r="O93" s="6">
        <f t="shared" si="20"/>
        <v>0</v>
      </c>
      <c r="P93" s="6">
        <f t="shared" si="21"/>
        <v>0</v>
      </c>
      <c r="Q93" s="11">
        <f t="shared" si="22"/>
        <v>0</v>
      </c>
      <c r="R93" s="6">
        <f t="shared" si="23"/>
        <v>1</v>
      </c>
      <c r="S93" s="6">
        <f t="shared" si="24"/>
        <v>1</v>
      </c>
      <c r="T93" s="6">
        <f t="shared" si="25"/>
        <v>1</v>
      </c>
      <c r="U93" s="6">
        <f t="shared" si="26"/>
        <v>1</v>
      </c>
      <c r="V93" s="11">
        <f t="shared" si="27"/>
        <v>1</v>
      </c>
      <c r="W93" s="53"/>
      <c r="X93" s="6"/>
      <c r="Y93" s="6"/>
      <c r="Z93" s="6"/>
      <c r="AA93" s="6"/>
      <c r="AB93" s="6"/>
      <c r="AC93" s="6"/>
      <c r="AD93" s="6"/>
      <c r="AE93" s="6"/>
      <c r="AF93" s="6"/>
    </row>
    <row r="94" spans="1:32" x14ac:dyDescent="0.25">
      <c r="A94" s="53">
        <v>71</v>
      </c>
      <c r="B94" s="208"/>
      <c r="C94" s="6"/>
      <c r="D94" s="6"/>
      <c r="E94" s="6"/>
      <c r="F94" s="6"/>
      <c r="G94" s="6"/>
      <c r="H94" s="6"/>
      <c r="I94" s="6"/>
      <c r="J94" s="6"/>
      <c r="K94" s="6"/>
      <c r="L94" s="11"/>
      <c r="M94" s="53">
        <f t="shared" si="18"/>
        <v>0</v>
      </c>
      <c r="N94" s="6">
        <f t="shared" si="19"/>
        <v>0</v>
      </c>
      <c r="O94" s="6">
        <f t="shared" si="20"/>
        <v>0</v>
      </c>
      <c r="P94" s="6">
        <f t="shared" si="21"/>
        <v>0</v>
      </c>
      <c r="Q94" s="11">
        <f t="shared" si="22"/>
        <v>0</v>
      </c>
      <c r="R94" s="6">
        <f t="shared" si="23"/>
        <v>1</v>
      </c>
      <c r="S94" s="6">
        <f t="shared" si="24"/>
        <v>1</v>
      </c>
      <c r="T94" s="6">
        <f t="shared" si="25"/>
        <v>1</v>
      </c>
      <c r="U94" s="6">
        <f t="shared" si="26"/>
        <v>1</v>
      </c>
      <c r="V94" s="11">
        <f t="shared" si="27"/>
        <v>1</v>
      </c>
      <c r="W94" s="53"/>
      <c r="X94" s="6"/>
      <c r="Y94" s="6"/>
      <c r="Z94" s="6"/>
      <c r="AA94" s="6"/>
      <c r="AB94" s="6"/>
      <c r="AC94" s="6"/>
      <c r="AD94" s="6"/>
      <c r="AE94" s="6"/>
      <c r="AF94" s="6"/>
    </row>
    <row r="95" spans="1:32" x14ac:dyDescent="0.25">
      <c r="A95" s="53">
        <v>72</v>
      </c>
      <c r="B95" s="208"/>
      <c r="C95" s="6"/>
      <c r="D95" s="6"/>
      <c r="E95" s="6"/>
      <c r="F95" s="6"/>
      <c r="G95" s="6"/>
      <c r="H95" s="6"/>
      <c r="I95" s="6"/>
      <c r="J95" s="6"/>
      <c r="K95" s="6"/>
      <c r="L95" s="11"/>
      <c r="M95" s="53">
        <f t="shared" si="18"/>
        <v>0</v>
      </c>
      <c r="N95" s="6">
        <f t="shared" si="19"/>
        <v>0</v>
      </c>
      <c r="O95" s="6">
        <f t="shared" si="20"/>
        <v>0</v>
      </c>
      <c r="P95" s="6">
        <f t="shared" si="21"/>
        <v>0</v>
      </c>
      <c r="Q95" s="11">
        <f t="shared" si="22"/>
        <v>0</v>
      </c>
      <c r="R95" s="6">
        <f t="shared" si="23"/>
        <v>1</v>
      </c>
      <c r="S95" s="6">
        <f t="shared" si="24"/>
        <v>1</v>
      </c>
      <c r="T95" s="6">
        <f t="shared" si="25"/>
        <v>1</v>
      </c>
      <c r="U95" s="6">
        <f t="shared" si="26"/>
        <v>1</v>
      </c>
      <c r="V95" s="11">
        <f t="shared" si="27"/>
        <v>1</v>
      </c>
      <c r="W95" s="53"/>
      <c r="X95" s="6"/>
      <c r="Y95" s="6"/>
      <c r="Z95" s="6"/>
      <c r="AA95" s="6"/>
      <c r="AB95" s="6"/>
      <c r="AC95" s="6"/>
      <c r="AD95" s="6"/>
      <c r="AE95" s="6"/>
      <c r="AF95" s="6"/>
    </row>
    <row r="96" spans="1:32" x14ac:dyDescent="0.25">
      <c r="A96" s="53">
        <v>73</v>
      </c>
      <c r="B96" s="208"/>
      <c r="C96" s="6"/>
      <c r="D96" s="6"/>
      <c r="E96" s="6"/>
      <c r="F96" s="6"/>
      <c r="G96" s="6"/>
      <c r="H96" s="6"/>
      <c r="I96" s="6"/>
      <c r="J96" s="6"/>
      <c r="K96" s="6"/>
      <c r="L96" s="11"/>
      <c r="M96" s="53">
        <f t="shared" si="18"/>
        <v>0</v>
      </c>
      <c r="N96" s="6">
        <f t="shared" si="19"/>
        <v>0</v>
      </c>
      <c r="O96" s="6">
        <f t="shared" si="20"/>
        <v>0</v>
      </c>
      <c r="P96" s="6">
        <f t="shared" si="21"/>
        <v>0</v>
      </c>
      <c r="Q96" s="11">
        <f t="shared" si="22"/>
        <v>0</v>
      </c>
      <c r="R96" s="6">
        <f t="shared" si="23"/>
        <v>1</v>
      </c>
      <c r="S96" s="6">
        <f t="shared" si="24"/>
        <v>1</v>
      </c>
      <c r="T96" s="6">
        <f t="shared" si="25"/>
        <v>1</v>
      </c>
      <c r="U96" s="6">
        <f t="shared" si="26"/>
        <v>1</v>
      </c>
      <c r="V96" s="11">
        <f t="shared" si="27"/>
        <v>1</v>
      </c>
      <c r="W96" s="53"/>
      <c r="X96" s="6"/>
      <c r="Y96" s="6"/>
      <c r="Z96" s="6"/>
      <c r="AA96" s="6"/>
      <c r="AB96" s="6"/>
      <c r="AC96" s="6"/>
      <c r="AD96" s="6"/>
      <c r="AE96" s="6"/>
      <c r="AF96" s="6"/>
    </row>
    <row r="97" spans="1:32" x14ac:dyDescent="0.25">
      <c r="A97" s="53">
        <v>74</v>
      </c>
      <c r="B97" s="208"/>
      <c r="C97" s="6"/>
      <c r="D97" s="6"/>
      <c r="E97" s="6"/>
      <c r="F97" s="6"/>
      <c r="G97" s="6"/>
      <c r="H97" s="6"/>
      <c r="I97" s="6"/>
      <c r="J97" s="6"/>
      <c r="K97" s="6"/>
      <c r="L97" s="11"/>
      <c r="M97" s="53">
        <f t="shared" si="18"/>
        <v>0</v>
      </c>
      <c r="N97" s="6">
        <f t="shared" si="19"/>
        <v>0</v>
      </c>
      <c r="O97" s="6">
        <f t="shared" si="20"/>
        <v>0</v>
      </c>
      <c r="P97" s="6">
        <f t="shared" si="21"/>
        <v>0</v>
      </c>
      <c r="Q97" s="11">
        <f t="shared" si="22"/>
        <v>0</v>
      </c>
      <c r="R97" s="6">
        <f t="shared" si="23"/>
        <v>1</v>
      </c>
      <c r="S97" s="6">
        <f t="shared" si="24"/>
        <v>1</v>
      </c>
      <c r="T97" s="6">
        <f t="shared" si="25"/>
        <v>1</v>
      </c>
      <c r="U97" s="6">
        <f t="shared" si="26"/>
        <v>1</v>
      </c>
      <c r="V97" s="11">
        <f t="shared" si="27"/>
        <v>1</v>
      </c>
      <c r="W97" s="53"/>
      <c r="X97" s="6"/>
      <c r="Y97" s="6"/>
      <c r="Z97" s="6"/>
      <c r="AA97" s="6"/>
      <c r="AB97" s="6"/>
      <c r="AC97" s="6"/>
      <c r="AD97" s="6"/>
      <c r="AE97" s="6"/>
      <c r="AF97" s="6"/>
    </row>
    <row r="98" spans="1:32" x14ac:dyDescent="0.25">
      <c r="A98" s="53">
        <v>75</v>
      </c>
      <c r="B98" s="208"/>
      <c r="C98" s="6"/>
      <c r="D98" s="6"/>
      <c r="E98" s="6"/>
      <c r="F98" s="6"/>
      <c r="G98" s="6"/>
      <c r="H98" s="6"/>
      <c r="I98" s="6"/>
      <c r="J98" s="6"/>
      <c r="K98" s="6"/>
      <c r="L98" s="11"/>
      <c r="M98" s="53">
        <f t="shared" si="18"/>
        <v>0</v>
      </c>
      <c r="N98" s="6">
        <f t="shared" si="19"/>
        <v>0</v>
      </c>
      <c r="O98" s="6">
        <f t="shared" si="20"/>
        <v>0</v>
      </c>
      <c r="P98" s="6">
        <f t="shared" si="21"/>
        <v>0</v>
      </c>
      <c r="Q98" s="11">
        <f t="shared" si="22"/>
        <v>0</v>
      </c>
      <c r="R98" s="6">
        <f t="shared" si="23"/>
        <v>1</v>
      </c>
      <c r="S98" s="6">
        <f t="shared" si="24"/>
        <v>1</v>
      </c>
      <c r="T98" s="6">
        <f t="shared" si="25"/>
        <v>1</v>
      </c>
      <c r="U98" s="6">
        <f t="shared" si="26"/>
        <v>1</v>
      </c>
      <c r="V98" s="11">
        <f t="shared" si="27"/>
        <v>1</v>
      </c>
      <c r="W98" s="53"/>
      <c r="X98" s="6"/>
      <c r="Y98" s="6"/>
      <c r="Z98" s="6"/>
      <c r="AA98" s="6"/>
      <c r="AB98" s="6"/>
      <c r="AC98" s="6"/>
      <c r="AD98" s="6"/>
      <c r="AE98" s="6"/>
      <c r="AF98" s="6"/>
    </row>
    <row r="99" spans="1:32" x14ac:dyDescent="0.25">
      <c r="A99" s="53">
        <v>76</v>
      </c>
      <c r="B99" s="208"/>
      <c r="C99" s="6"/>
      <c r="D99" s="6"/>
      <c r="E99" s="6"/>
      <c r="F99" s="6"/>
      <c r="G99" s="6"/>
      <c r="H99" s="6"/>
      <c r="I99" s="6"/>
      <c r="J99" s="6"/>
      <c r="K99" s="6"/>
      <c r="L99" s="11"/>
      <c r="M99" s="53">
        <f t="shared" si="18"/>
        <v>0</v>
      </c>
      <c r="N99" s="6">
        <f t="shared" si="19"/>
        <v>0</v>
      </c>
      <c r="O99" s="6">
        <f t="shared" si="20"/>
        <v>0</v>
      </c>
      <c r="P99" s="6">
        <f t="shared" si="21"/>
        <v>0</v>
      </c>
      <c r="Q99" s="11">
        <f t="shared" si="22"/>
        <v>0</v>
      </c>
      <c r="R99" s="6">
        <f t="shared" si="23"/>
        <v>1</v>
      </c>
      <c r="S99" s="6">
        <f t="shared" si="24"/>
        <v>1</v>
      </c>
      <c r="T99" s="6">
        <f t="shared" si="25"/>
        <v>1</v>
      </c>
      <c r="U99" s="6">
        <f t="shared" si="26"/>
        <v>1</v>
      </c>
      <c r="V99" s="11">
        <f t="shared" si="27"/>
        <v>1</v>
      </c>
      <c r="W99" s="53"/>
      <c r="X99" s="6"/>
      <c r="Y99" s="6"/>
      <c r="Z99" s="6"/>
      <c r="AA99" s="6"/>
      <c r="AB99" s="6"/>
      <c r="AC99" s="6"/>
      <c r="AD99" s="6"/>
      <c r="AE99" s="6"/>
      <c r="AF99" s="6"/>
    </row>
    <row r="100" spans="1:32" x14ac:dyDescent="0.25">
      <c r="A100" s="53">
        <v>77</v>
      </c>
      <c r="B100" s="208"/>
      <c r="C100" s="6"/>
      <c r="D100" s="6"/>
      <c r="E100" s="6"/>
      <c r="F100" s="6"/>
      <c r="G100" s="6"/>
      <c r="H100" s="6"/>
      <c r="I100" s="6"/>
      <c r="J100" s="6"/>
      <c r="K100" s="6"/>
      <c r="L100" s="11"/>
      <c r="M100" s="53">
        <f t="shared" si="18"/>
        <v>0</v>
      </c>
      <c r="N100" s="6">
        <f t="shared" si="19"/>
        <v>0</v>
      </c>
      <c r="O100" s="6">
        <f t="shared" si="20"/>
        <v>0</v>
      </c>
      <c r="P100" s="6">
        <f t="shared" si="21"/>
        <v>0</v>
      </c>
      <c r="Q100" s="11">
        <f t="shared" si="22"/>
        <v>0</v>
      </c>
      <c r="R100" s="6">
        <f t="shared" si="23"/>
        <v>1</v>
      </c>
      <c r="S100" s="6">
        <f t="shared" si="24"/>
        <v>1</v>
      </c>
      <c r="T100" s="6">
        <f t="shared" si="25"/>
        <v>1</v>
      </c>
      <c r="U100" s="6">
        <f t="shared" si="26"/>
        <v>1</v>
      </c>
      <c r="V100" s="11">
        <f t="shared" si="27"/>
        <v>1</v>
      </c>
      <c r="W100" s="53"/>
      <c r="X100" s="6"/>
      <c r="Y100" s="6"/>
      <c r="Z100" s="6"/>
      <c r="AA100" s="6"/>
      <c r="AB100" s="6"/>
      <c r="AC100" s="6"/>
      <c r="AD100" s="6"/>
      <c r="AE100" s="6"/>
      <c r="AF100" s="6"/>
    </row>
    <row r="101" spans="1:32" x14ac:dyDescent="0.25">
      <c r="A101" s="53">
        <v>78</v>
      </c>
      <c r="B101" s="208"/>
      <c r="C101" s="6"/>
      <c r="D101" s="6"/>
      <c r="E101" s="6"/>
      <c r="F101" s="6"/>
      <c r="G101" s="6"/>
      <c r="H101" s="6"/>
      <c r="I101" s="6"/>
      <c r="J101" s="6"/>
      <c r="K101" s="6"/>
      <c r="L101" s="11"/>
      <c r="M101" s="53">
        <f t="shared" si="18"/>
        <v>0</v>
      </c>
      <c r="N101" s="6">
        <f t="shared" si="19"/>
        <v>0</v>
      </c>
      <c r="O101" s="6">
        <f t="shared" si="20"/>
        <v>0</v>
      </c>
      <c r="P101" s="6">
        <f t="shared" si="21"/>
        <v>0</v>
      </c>
      <c r="Q101" s="11">
        <f t="shared" si="22"/>
        <v>0</v>
      </c>
      <c r="R101" s="6">
        <f t="shared" si="23"/>
        <v>1</v>
      </c>
      <c r="S101" s="6">
        <f t="shared" si="24"/>
        <v>1</v>
      </c>
      <c r="T101" s="6">
        <f t="shared" si="25"/>
        <v>1</v>
      </c>
      <c r="U101" s="6">
        <f t="shared" si="26"/>
        <v>1</v>
      </c>
      <c r="V101" s="11">
        <f t="shared" si="27"/>
        <v>1</v>
      </c>
      <c r="W101" s="53"/>
      <c r="X101" s="6"/>
      <c r="Y101" s="6"/>
      <c r="Z101" s="6"/>
      <c r="AA101" s="6"/>
      <c r="AB101" s="6"/>
      <c r="AC101" s="6"/>
      <c r="AD101" s="6"/>
      <c r="AE101" s="6"/>
      <c r="AF101" s="6"/>
    </row>
    <row r="102" spans="1:32" x14ac:dyDescent="0.25">
      <c r="A102" s="53">
        <v>79</v>
      </c>
      <c r="B102" s="208"/>
      <c r="C102" s="6"/>
      <c r="D102" s="6"/>
      <c r="E102" s="6"/>
      <c r="F102" s="6"/>
      <c r="G102" s="6"/>
      <c r="H102" s="6"/>
      <c r="I102" s="6"/>
      <c r="J102" s="6"/>
      <c r="K102" s="6"/>
      <c r="L102" s="11"/>
      <c r="M102" s="53">
        <f t="shared" si="18"/>
        <v>0</v>
      </c>
      <c r="N102" s="6">
        <f t="shared" si="19"/>
        <v>0</v>
      </c>
      <c r="O102" s="6">
        <f t="shared" si="20"/>
        <v>0</v>
      </c>
      <c r="P102" s="6">
        <f t="shared" si="21"/>
        <v>0</v>
      </c>
      <c r="Q102" s="11">
        <f t="shared" si="22"/>
        <v>0</v>
      </c>
      <c r="R102" s="6">
        <f t="shared" si="23"/>
        <v>1</v>
      </c>
      <c r="S102" s="6">
        <f t="shared" si="24"/>
        <v>1</v>
      </c>
      <c r="T102" s="6">
        <f t="shared" si="25"/>
        <v>1</v>
      </c>
      <c r="U102" s="6">
        <f t="shared" si="26"/>
        <v>1</v>
      </c>
      <c r="V102" s="11">
        <f t="shared" si="27"/>
        <v>1</v>
      </c>
      <c r="W102" s="53"/>
      <c r="X102" s="6"/>
      <c r="Y102" s="6"/>
      <c r="Z102" s="6"/>
      <c r="AA102" s="6"/>
      <c r="AB102" s="6"/>
      <c r="AC102" s="6"/>
      <c r="AD102" s="6"/>
      <c r="AE102" s="6"/>
      <c r="AF102" s="6"/>
    </row>
    <row r="103" spans="1:32" x14ac:dyDescent="0.25">
      <c r="A103" s="53">
        <v>80</v>
      </c>
      <c r="B103" s="208"/>
      <c r="C103" s="6"/>
      <c r="D103" s="6"/>
      <c r="E103" s="6"/>
      <c r="F103" s="6"/>
      <c r="G103" s="6"/>
      <c r="H103" s="6"/>
      <c r="I103" s="6"/>
      <c r="J103" s="6"/>
      <c r="K103" s="6"/>
      <c r="L103" s="11"/>
      <c r="M103" s="53">
        <f t="shared" si="18"/>
        <v>0</v>
      </c>
      <c r="N103" s="6">
        <f t="shared" si="19"/>
        <v>0</v>
      </c>
      <c r="O103" s="6">
        <f t="shared" si="20"/>
        <v>0</v>
      </c>
      <c r="P103" s="6">
        <f t="shared" si="21"/>
        <v>0</v>
      </c>
      <c r="Q103" s="11">
        <f t="shared" si="22"/>
        <v>0</v>
      </c>
      <c r="R103" s="6">
        <f t="shared" si="23"/>
        <v>1</v>
      </c>
      <c r="S103" s="6">
        <f t="shared" si="24"/>
        <v>1</v>
      </c>
      <c r="T103" s="6">
        <f t="shared" si="25"/>
        <v>1</v>
      </c>
      <c r="U103" s="6">
        <f t="shared" si="26"/>
        <v>1</v>
      </c>
      <c r="V103" s="11">
        <f t="shared" si="27"/>
        <v>1</v>
      </c>
      <c r="W103" s="53"/>
      <c r="X103" s="6"/>
      <c r="Y103" s="6"/>
      <c r="Z103" s="6"/>
      <c r="AA103" s="6"/>
      <c r="AB103" s="6"/>
      <c r="AC103" s="6"/>
      <c r="AD103" s="6"/>
      <c r="AE103" s="6"/>
      <c r="AF103" s="6"/>
    </row>
    <row r="104" spans="1:32" x14ac:dyDescent="0.25">
      <c r="A104" s="53">
        <v>81</v>
      </c>
      <c r="B104" s="208"/>
      <c r="C104" s="6"/>
      <c r="D104" s="6"/>
      <c r="E104" s="6"/>
      <c r="F104" s="6"/>
      <c r="G104" s="6"/>
      <c r="H104" s="6"/>
      <c r="I104" s="6"/>
      <c r="J104" s="6"/>
      <c r="K104" s="6"/>
      <c r="L104" s="11"/>
      <c r="M104" s="53">
        <f t="shared" si="18"/>
        <v>0</v>
      </c>
      <c r="N104" s="6">
        <f t="shared" si="19"/>
        <v>0</v>
      </c>
      <c r="O104" s="6">
        <f t="shared" si="20"/>
        <v>0</v>
      </c>
      <c r="P104" s="6">
        <f t="shared" si="21"/>
        <v>0</v>
      </c>
      <c r="Q104" s="11">
        <f t="shared" si="22"/>
        <v>0</v>
      </c>
      <c r="R104" s="6">
        <f t="shared" si="23"/>
        <v>1</v>
      </c>
      <c r="S104" s="6">
        <f t="shared" si="24"/>
        <v>1</v>
      </c>
      <c r="T104" s="6">
        <f t="shared" si="25"/>
        <v>1</v>
      </c>
      <c r="U104" s="6">
        <f t="shared" si="26"/>
        <v>1</v>
      </c>
      <c r="V104" s="11">
        <f t="shared" si="27"/>
        <v>1</v>
      </c>
      <c r="W104" s="53"/>
      <c r="X104" s="6"/>
      <c r="Y104" s="6"/>
      <c r="Z104" s="6"/>
      <c r="AA104" s="6"/>
      <c r="AB104" s="6"/>
      <c r="AC104" s="6"/>
      <c r="AD104" s="6"/>
      <c r="AE104" s="6"/>
      <c r="AF104" s="6"/>
    </row>
    <row r="105" spans="1:32" x14ac:dyDescent="0.25">
      <c r="A105" s="53">
        <v>82</v>
      </c>
      <c r="B105" s="208"/>
      <c r="C105" s="6"/>
      <c r="D105" s="6"/>
      <c r="E105" s="6"/>
      <c r="F105" s="6"/>
      <c r="G105" s="6"/>
      <c r="H105" s="6"/>
      <c r="I105" s="6"/>
      <c r="J105" s="6"/>
      <c r="K105" s="6"/>
      <c r="L105" s="11"/>
      <c r="M105" s="53">
        <f t="shared" si="18"/>
        <v>0</v>
      </c>
      <c r="N105" s="6">
        <f t="shared" si="19"/>
        <v>0</v>
      </c>
      <c r="O105" s="6">
        <f t="shared" si="20"/>
        <v>0</v>
      </c>
      <c r="P105" s="6">
        <f t="shared" si="21"/>
        <v>0</v>
      </c>
      <c r="Q105" s="11">
        <f t="shared" si="22"/>
        <v>0</v>
      </c>
      <c r="R105" s="6">
        <f t="shared" si="23"/>
        <v>1</v>
      </c>
      <c r="S105" s="6">
        <f t="shared" si="24"/>
        <v>1</v>
      </c>
      <c r="T105" s="6">
        <f t="shared" si="25"/>
        <v>1</v>
      </c>
      <c r="U105" s="6">
        <f t="shared" si="26"/>
        <v>1</v>
      </c>
      <c r="V105" s="11">
        <f t="shared" si="27"/>
        <v>1</v>
      </c>
      <c r="W105" s="53"/>
      <c r="X105" s="6"/>
      <c r="Y105" s="6"/>
      <c r="Z105" s="6"/>
      <c r="AA105" s="6"/>
      <c r="AB105" s="6"/>
      <c r="AC105" s="6"/>
      <c r="AD105" s="6"/>
      <c r="AE105" s="6"/>
      <c r="AF105" s="6"/>
    </row>
    <row r="106" spans="1:32" x14ac:dyDescent="0.25">
      <c r="A106" s="53">
        <v>83</v>
      </c>
      <c r="B106" s="208"/>
      <c r="C106" s="6"/>
      <c r="D106" s="6"/>
      <c r="E106" s="6"/>
      <c r="F106" s="6"/>
      <c r="G106" s="6"/>
      <c r="H106" s="6"/>
      <c r="I106" s="6"/>
      <c r="J106" s="6"/>
      <c r="K106" s="6"/>
      <c r="L106" s="11"/>
      <c r="M106" s="53">
        <f t="shared" si="18"/>
        <v>0</v>
      </c>
      <c r="N106" s="6">
        <f t="shared" si="19"/>
        <v>0</v>
      </c>
      <c r="O106" s="6">
        <f t="shared" si="20"/>
        <v>0</v>
      </c>
      <c r="P106" s="6">
        <f t="shared" si="21"/>
        <v>0</v>
      </c>
      <c r="Q106" s="11">
        <f t="shared" si="22"/>
        <v>0</v>
      </c>
      <c r="R106" s="6">
        <f t="shared" si="23"/>
        <v>1</v>
      </c>
      <c r="S106" s="6">
        <f t="shared" si="24"/>
        <v>1</v>
      </c>
      <c r="T106" s="6">
        <f t="shared" si="25"/>
        <v>1</v>
      </c>
      <c r="U106" s="6">
        <f t="shared" si="26"/>
        <v>1</v>
      </c>
      <c r="V106" s="11">
        <f t="shared" si="27"/>
        <v>1</v>
      </c>
      <c r="W106" s="53"/>
      <c r="X106" s="6"/>
      <c r="Y106" s="6"/>
      <c r="Z106" s="6"/>
      <c r="AA106" s="6"/>
      <c r="AB106" s="6"/>
      <c r="AC106" s="6"/>
      <c r="AD106" s="6"/>
      <c r="AE106" s="6"/>
      <c r="AF106" s="6"/>
    </row>
    <row r="107" spans="1:32" x14ac:dyDescent="0.25">
      <c r="A107" s="53">
        <v>84</v>
      </c>
      <c r="B107" s="208"/>
      <c r="C107" s="6"/>
      <c r="D107" s="6"/>
      <c r="E107" s="6"/>
      <c r="F107" s="6"/>
      <c r="G107" s="6"/>
      <c r="H107" s="6"/>
      <c r="I107" s="6"/>
      <c r="J107" s="6"/>
      <c r="K107" s="6"/>
      <c r="L107" s="11"/>
      <c r="M107" s="53">
        <f t="shared" si="18"/>
        <v>0</v>
      </c>
      <c r="N107" s="6">
        <f t="shared" si="19"/>
        <v>0</v>
      </c>
      <c r="O107" s="6">
        <f t="shared" si="20"/>
        <v>0</v>
      </c>
      <c r="P107" s="6">
        <f t="shared" si="21"/>
        <v>0</v>
      </c>
      <c r="Q107" s="11">
        <f t="shared" si="22"/>
        <v>0</v>
      </c>
      <c r="R107" s="6">
        <f t="shared" si="23"/>
        <v>1</v>
      </c>
      <c r="S107" s="6">
        <f t="shared" si="24"/>
        <v>1</v>
      </c>
      <c r="T107" s="6">
        <f t="shared" si="25"/>
        <v>1</v>
      </c>
      <c r="U107" s="6">
        <f t="shared" si="26"/>
        <v>1</v>
      </c>
      <c r="V107" s="11">
        <f t="shared" si="27"/>
        <v>1</v>
      </c>
      <c r="W107" s="53"/>
      <c r="X107" s="6"/>
      <c r="Y107" s="6"/>
      <c r="Z107" s="6"/>
      <c r="AA107" s="6"/>
      <c r="AB107" s="6"/>
      <c r="AC107" s="6"/>
      <c r="AD107" s="6"/>
      <c r="AE107" s="6"/>
      <c r="AF107" s="6"/>
    </row>
    <row r="108" spans="1:32" x14ac:dyDescent="0.25">
      <c r="A108" s="53">
        <v>85</v>
      </c>
      <c r="B108" s="208"/>
      <c r="C108" s="6"/>
      <c r="D108" s="6"/>
      <c r="E108" s="6"/>
      <c r="F108" s="6"/>
      <c r="G108" s="6"/>
      <c r="H108" s="6"/>
      <c r="I108" s="6"/>
      <c r="J108" s="6"/>
      <c r="K108" s="6"/>
      <c r="L108" s="11"/>
      <c r="M108" s="53">
        <f t="shared" si="18"/>
        <v>0</v>
      </c>
      <c r="N108" s="6">
        <f t="shared" si="19"/>
        <v>0</v>
      </c>
      <c r="O108" s="6">
        <f t="shared" si="20"/>
        <v>0</v>
      </c>
      <c r="P108" s="6">
        <f t="shared" si="21"/>
        <v>0</v>
      </c>
      <c r="Q108" s="11">
        <f t="shared" si="22"/>
        <v>0</v>
      </c>
      <c r="R108" s="6">
        <f t="shared" si="23"/>
        <v>1</v>
      </c>
      <c r="S108" s="6">
        <f t="shared" si="24"/>
        <v>1</v>
      </c>
      <c r="T108" s="6">
        <f t="shared" si="25"/>
        <v>1</v>
      </c>
      <c r="U108" s="6">
        <f t="shared" si="26"/>
        <v>1</v>
      </c>
      <c r="V108" s="11">
        <f t="shared" si="27"/>
        <v>1</v>
      </c>
      <c r="W108" s="53"/>
      <c r="X108" s="6"/>
      <c r="Y108" s="6"/>
      <c r="Z108" s="6"/>
      <c r="AA108" s="6"/>
      <c r="AB108" s="6"/>
      <c r="AC108" s="6"/>
      <c r="AD108" s="6"/>
      <c r="AE108" s="6"/>
      <c r="AF108" s="6"/>
    </row>
    <row r="109" spans="1:32" x14ac:dyDescent="0.25">
      <c r="A109" s="53">
        <v>86</v>
      </c>
      <c r="B109" s="208"/>
      <c r="C109" s="6"/>
      <c r="D109" s="6"/>
      <c r="E109" s="6"/>
      <c r="F109" s="6"/>
      <c r="G109" s="6"/>
      <c r="H109" s="6"/>
      <c r="I109" s="6"/>
      <c r="J109" s="6"/>
      <c r="K109" s="6"/>
      <c r="L109" s="11"/>
      <c r="M109" s="53">
        <f t="shared" si="18"/>
        <v>0</v>
      </c>
      <c r="N109" s="6">
        <f t="shared" si="19"/>
        <v>0</v>
      </c>
      <c r="O109" s="6">
        <f t="shared" si="20"/>
        <v>0</v>
      </c>
      <c r="P109" s="6">
        <f t="shared" si="21"/>
        <v>0</v>
      </c>
      <c r="Q109" s="11">
        <f t="shared" si="22"/>
        <v>0</v>
      </c>
      <c r="R109" s="6">
        <f t="shared" si="23"/>
        <v>1</v>
      </c>
      <c r="S109" s="6">
        <f t="shared" si="24"/>
        <v>1</v>
      </c>
      <c r="T109" s="6">
        <f t="shared" si="25"/>
        <v>1</v>
      </c>
      <c r="U109" s="6">
        <f t="shared" si="26"/>
        <v>1</v>
      </c>
      <c r="V109" s="11">
        <f t="shared" si="27"/>
        <v>1</v>
      </c>
      <c r="W109" s="53"/>
      <c r="X109" s="6"/>
      <c r="Y109" s="6"/>
      <c r="Z109" s="6"/>
      <c r="AA109" s="6"/>
      <c r="AB109" s="6"/>
      <c r="AC109" s="6"/>
      <c r="AD109" s="6"/>
      <c r="AE109" s="6"/>
      <c r="AF109" s="6"/>
    </row>
    <row r="110" spans="1:32" x14ac:dyDescent="0.25">
      <c r="A110" s="53">
        <v>87</v>
      </c>
      <c r="B110" s="208"/>
      <c r="C110" s="6"/>
      <c r="D110" s="6"/>
      <c r="E110" s="6"/>
      <c r="F110" s="6"/>
      <c r="G110" s="6"/>
      <c r="H110" s="6"/>
      <c r="I110" s="6"/>
      <c r="J110" s="6"/>
      <c r="K110" s="6"/>
      <c r="L110" s="11"/>
      <c r="M110" s="53">
        <f t="shared" si="18"/>
        <v>0</v>
      </c>
      <c r="N110" s="6">
        <f t="shared" si="19"/>
        <v>0</v>
      </c>
      <c r="O110" s="6">
        <f t="shared" si="20"/>
        <v>0</v>
      </c>
      <c r="P110" s="6">
        <f t="shared" si="21"/>
        <v>0</v>
      </c>
      <c r="Q110" s="11">
        <f t="shared" si="22"/>
        <v>0</v>
      </c>
      <c r="R110" s="6">
        <f t="shared" si="23"/>
        <v>1</v>
      </c>
      <c r="S110" s="6">
        <f t="shared" si="24"/>
        <v>1</v>
      </c>
      <c r="T110" s="6">
        <f t="shared" si="25"/>
        <v>1</v>
      </c>
      <c r="U110" s="6">
        <f t="shared" si="26"/>
        <v>1</v>
      </c>
      <c r="V110" s="11">
        <f t="shared" si="27"/>
        <v>1</v>
      </c>
      <c r="W110" s="53"/>
      <c r="X110" s="6"/>
      <c r="Y110" s="6"/>
      <c r="Z110" s="6"/>
      <c r="AA110" s="6"/>
      <c r="AB110" s="6"/>
      <c r="AC110" s="6"/>
      <c r="AD110" s="6"/>
      <c r="AE110" s="6"/>
      <c r="AF110" s="6"/>
    </row>
    <row r="111" spans="1:32" x14ac:dyDescent="0.25">
      <c r="A111" s="53">
        <v>88</v>
      </c>
      <c r="B111" s="208"/>
      <c r="C111" s="6"/>
      <c r="D111" s="6"/>
      <c r="E111" s="6"/>
      <c r="F111" s="6"/>
      <c r="G111" s="6"/>
      <c r="H111" s="6"/>
      <c r="I111" s="6"/>
      <c r="J111" s="6"/>
      <c r="K111" s="6"/>
      <c r="L111" s="11"/>
      <c r="M111" s="53">
        <f t="shared" si="18"/>
        <v>0</v>
      </c>
      <c r="N111" s="6">
        <f t="shared" si="19"/>
        <v>0</v>
      </c>
      <c r="O111" s="6">
        <f t="shared" si="20"/>
        <v>0</v>
      </c>
      <c r="P111" s="6">
        <f t="shared" si="21"/>
        <v>0</v>
      </c>
      <c r="Q111" s="11">
        <f t="shared" si="22"/>
        <v>0</v>
      </c>
      <c r="R111" s="6">
        <f t="shared" si="23"/>
        <v>1</v>
      </c>
      <c r="S111" s="6">
        <f t="shared" si="24"/>
        <v>1</v>
      </c>
      <c r="T111" s="6">
        <f t="shared" si="25"/>
        <v>1</v>
      </c>
      <c r="U111" s="6">
        <f t="shared" si="26"/>
        <v>1</v>
      </c>
      <c r="V111" s="11">
        <f t="shared" si="27"/>
        <v>1</v>
      </c>
      <c r="W111" s="53"/>
      <c r="X111" s="6"/>
      <c r="Y111" s="6"/>
      <c r="Z111" s="6"/>
      <c r="AA111" s="6"/>
      <c r="AB111" s="6"/>
      <c r="AC111" s="6"/>
      <c r="AD111" s="6"/>
      <c r="AE111" s="6"/>
      <c r="AF111" s="6"/>
    </row>
    <row r="112" spans="1:32" x14ac:dyDescent="0.25">
      <c r="A112" s="53">
        <v>89</v>
      </c>
      <c r="B112" s="208"/>
      <c r="C112" s="6"/>
      <c r="D112" s="6"/>
      <c r="E112" s="6"/>
      <c r="F112" s="6"/>
      <c r="G112" s="6"/>
      <c r="H112" s="6"/>
      <c r="I112" s="6"/>
      <c r="J112" s="6"/>
      <c r="K112" s="6"/>
      <c r="L112" s="11"/>
      <c r="M112" s="53">
        <f t="shared" si="18"/>
        <v>0</v>
      </c>
      <c r="N112" s="6">
        <f t="shared" si="19"/>
        <v>0</v>
      </c>
      <c r="O112" s="6">
        <f t="shared" si="20"/>
        <v>0</v>
      </c>
      <c r="P112" s="6">
        <f t="shared" si="21"/>
        <v>0</v>
      </c>
      <c r="Q112" s="11">
        <f t="shared" si="22"/>
        <v>0</v>
      </c>
      <c r="R112" s="6">
        <f t="shared" si="23"/>
        <v>1</v>
      </c>
      <c r="S112" s="6">
        <f t="shared" si="24"/>
        <v>1</v>
      </c>
      <c r="T112" s="6">
        <f t="shared" si="25"/>
        <v>1</v>
      </c>
      <c r="U112" s="6">
        <f t="shared" si="26"/>
        <v>1</v>
      </c>
      <c r="V112" s="11">
        <f t="shared" si="27"/>
        <v>1</v>
      </c>
      <c r="W112" s="53"/>
      <c r="X112" s="6"/>
      <c r="Y112" s="6"/>
      <c r="Z112" s="6"/>
      <c r="AA112" s="6"/>
      <c r="AB112" s="6"/>
      <c r="AC112" s="6"/>
      <c r="AD112" s="6"/>
      <c r="AE112" s="6"/>
      <c r="AF112" s="6"/>
    </row>
    <row r="113" spans="1:32" x14ac:dyDescent="0.25">
      <c r="A113" s="53">
        <v>90</v>
      </c>
      <c r="B113" s="208"/>
      <c r="C113" s="6"/>
      <c r="D113" s="6"/>
      <c r="E113" s="6"/>
      <c r="F113" s="6"/>
      <c r="G113" s="6"/>
      <c r="H113" s="6"/>
      <c r="I113" s="6"/>
      <c r="J113" s="6"/>
      <c r="K113" s="6"/>
      <c r="L113" s="11"/>
      <c r="M113" s="53">
        <f t="shared" si="18"/>
        <v>0</v>
      </c>
      <c r="N113" s="6">
        <f t="shared" si="19"/>
        <v>0</v>
      </c>
      <c r="O113" s="6">
        <f t="shared" si="20"/>
        <v>0</v>
      </c>
      <c r="P113" s="6">
        <f t="shared" si="21"/>
        <v>0</v>
      </c>
      <c r="Q113" s="11">
        <f t="shared" si="22"/>
        <v>0</v>
      </c>
      <c r="R113" s="6">
        <f t="shared" si="23"/>
        <v>1</v>
      </c>
      <c r="S113" s="6">
        <f t="shared" si="24"/>
        <v>1</v>
      </c>
      <c r="T113" s="6">
        <f t="shared" si="25"/>
        <v>1</v>
      </c>
      <c r="U113" s="6">
        <f t="shared" si="26"/>
        <v>1</v>
      </c>
      <c r="V113" s="11">
        <f t="shared" si="27"/>
        <v>1</v>
      </c>
      <c r="W113" s="53"/>
      <c r="X113" s="6"/>
      <c r="Y113" s="6"/>
      <c r="Z113" s="6"/>
      <c r="AA113" s="6"/>
      <c r="AB113" s="6"/>
      <c r="AC113" s="6"/>
      <c r="AD113" s="6"/>
      <c r="AE113" s="6"/>
      <c r="AF113" s="6"/>
    </row>
    <row r="114" spans="1:32" x14ac:dyDescent="0.25">
      <c r="A114" s="53">
        <v>91</v>
      </c>
      <c r="B114" s="208"/>
      <c r="C114" s="6"/>
      <c r="D114" s="6"/>
      <c r="E114" s="6"/>
      <c r="F114" s="6"/>
      <c r="G114" s="6"/>
      <c r="H114" s="6"/>
      <c r="I114" s="6"/>
      <c r="J114" s="6"/>
      <c r="K114" s="6"/>
      <c r="L114" s="11"/>
      <c r="M114" s="53">
        <f t="shared" si="18"/>
        <v>0</v>
      </c>
      <c r="N114" s="6">
        <f t="shared" si="19"/>
        <v>0</v>
      </c>
      <c r="O114" s="6">
        <f t="shared" si="20"/>
        <v>0</v>
      </c>
      <c r="P114" s="6">
        <f t="shared" si="21"/>
        <v>0</v>
      </c>
      <c r="Q114" s="11">
        <f t="shared" si="22"/>
        <v>0</v>
      </c>
      <c r="R114" s="6">
        <f t="shared" si="23"/>
        <v>1</v>
      </c>
      <c r="S114" s="6">
        <f t="shared" si="24"/>
        <v>1</v>
      </c>
      <c r="T114" s="6">
        <f t="shared" si="25"/>
        <v>1</v>
      </c>
      <c r="U114" s="6">
        <f t="shared" si="26"/>
        <v>1</v>
      </c>
      <c r="V114" s="11">
        <f t="shared" si="27"/>
        <v>1</v>
      </c>
      <c r="W114" s="53"/>
      <c r="X114" s="6"/>
      <c r="Y114" s="6"/>
      <c r="Z114" s="6"/>
      <c r="AA114" s="6"/>
      <c r="AB114" s="6"/>
      <c r="AC114" s="6"/>
      <c r="AD114" s="6"/>
      <c r="AE114" s="6"/>
      <c r="AF114" s="6"/>
    </row>
    <row r="115" spans="1:32" x14ac:dyDescent="0.25">
      <c r="A115" s="53">
        <v>92</v>
      </c>
      <c r="B115" s="208"/>
      <c r="C115" s="6"/>
      <c r="D115" s="6"/>
      <c r="E115" s="6"/>
      <c r="F115" s="6"/>
      <c r="G115" s="6"/>
      <c r="H115" s="6"/>
      <c r="I115" s="6"/>
      <c r="J115" s="6"/>
      <c r="K115" s="6"/>
      <c r="L115" s="11"/>
      <c r="M115" s="53">
        <f t="shared" si="18"/>
        <v>0</v>
      </c>
      <c r="N115" s="6">
        <f t="shared" si="19"/>
        <v>0</v>
      </c>
      <c r="O115" s="6">
        <f t="shared" si="20"/>
        <v>0</v>
      </c>
      <c r="P115" s="6">
        <f t="shared" si="21"/>
        <v>0</v>
      </c>
      <c r="Q115" s="11">
        <f t="shared" si="22"/>
        <v>0</v>
      </c>
      <c r="R115" s="6">
        <f t="shared" si="23"/>
        <v>1</v>
      </c>
      <c r="S115" s="6">
        <f t="shared" si="24"/>
        <v>1</v>
      </c>
      <c r="T115" s="6">
        <f t="shared" si="25"/>
        <v>1</v>
      </c>
      <c r="U115" s="6">
        <f t="shared" si="26"/>
        <v>1</v>
      </c>
      <c r="V115" s="11">
        <f t="shared" si="27"/>
        <v>1</v>
      </c>
      <c r="W115" s="53"/>
      <c r="X115" s="6"/>
      <c r="Y115" s="6"/>
      <c r="Z115" s="6"/>
      <c r="AA115" s="6"/>
      <c r="AB115" s="6"/>
      <c r="AC115" s="6"/>
      <c r="AD115" s="6"/>
      <c r="AE115" s="6"/>
      <c r="AF115" s="6"/>
    </row>
    <row r="116" spans="1:32" x14ac:dyDescent="0.25">
      <c r="A116" s="53">
        <v>93</v>
      </c>
      <c r="B116" s="208"/>
      <c r="C116" s="6"/>
      <c r="D116" s="6"/>
      <c r="E116" s="6"/>
      <c r="F116" s="6"/>
      <c r="G116" s="6"/>
      <c r="H116" s="6"/>
      <c r="I116" s="6"/>
      <c r="J116" s="6"/>
      <c r="K116" s="6"/>
      <c r="L116" s="11"/>
      <c r="M116" s="53">
        <f t="shared" si="18"/>
        <v>0</v>
      </c>
      <c r="N116" s="6">
        <f t="shared" si="19"/>
        <v>0</v>
      </c>
      <c r="O116" s="6">
        <f t="shared" si="20"/>
        <v>0</v>
      </c>
      <c r="P116" s="6">
        <f t="shared" si="21"/>
        <v>0</v>
      </c>
      <c r="Q116" s="11">
        <f t="shared" si="22"/>
        <v>0</v>
      </c>
      <c r="R116" s="6">
        <f t="shared" si="23"/>
        <v>1</v>
      </c>
      <c r="S116" s="6">
        <f t="shared" si="24"/>
        <v>1</v>
      </c>
      <c r="T116" s="6">
        <f t="shared" si="25"/>
        <v>1</v>
      </c>
      <c r="U116" s="6">
        <f t="shared" si="26"/>
        <v>1</v>
      </c>
      <c r="V116" s="11">
        <f t="shared" si="27"/>
        <v>1</v>
      </c>
      <c r="W116" s="53"/>
      <c r="X116" s="6"/>
      <c r="Y116" s="6"/>
      <c r="Z116" s="6"/>
      <c r="AA116" s="6"/>
      <c r="AB116" s="6"/>
      <c r="AC116" s="6"/>
      <c r="AD116" s="6"/>
      <c r="AE116" s="6"/>
      <c r="AF116" s="6"/>
    </row>
    <row r="117" spans="1:32" x14ac:dyDescent="0.25">
      <c r="A117" s="53">
        <v>94</v>
      </c>
      <c r="B117" s="208"/>
      <c r="C117" s="6"/>
      <c r="D117" s="6"/>
      <c r="E117" s="6"/>
      <c r="F117" s="6"/>
      <c r="G117" s="6"/>
      <c r="H117" s="6"/>
      <c r="I117" s="6"/>
      <c r="J117" s="6"/>
      <c r="K117" s="6"/>
      <c r="L117" s="11"/>
      <c r="M117" s="53">
        <f t="shared" si="18"/>
        <v>0</v>
      </c>
      <c r="N117" s="6">
        <f t="shared" si="19"/>
        <v>0</v>
      </c>
      <c r="O117" s="6">
        <f t="shared" si="20"/>
        <v>0</v>
      </c>
      <c r="P117" s="6">
        <f t="shared" si="21"/>
        <v>0</v>
      </c>
      <c r="Q117" s="11">
        <f t="shared" si="22"/>
        <v>0</v>
      </c>
      <c r="R117" s="6">
        <f t="shared" si="23"/>
        <v>1</v>
      </c>
      <c r="S117" s="6">
        <f t="shared" si="24"/>
        <v>1</v>
      </c>
      <c r="T117" s="6">
        <f t="shared" si="25"/>
        <v>1</v>
      </c>
      <c r="U117" s="6">
        <f t="shared" si="26"/>
        <v>1</v>
      </c>
      <c r="V117" s="11">
        <f t="shared" si="27"/>
        <v>1</v>
      </c>
      <c r="W117" s="53"/>
      <c r="X117" s="6"/>
      <c r="Y117" s="6"/>
      <c r="Z117" s="6"/>
      <c r="AA117" s="6"/>
      <c r="AB117" s="6"/>
      <c r="AC117" s="6"/>
      <c r="AD117" s="6"/>
      <c r="AE117" s="6"/>
      <c r="AF117" s="6"/>
    </row>
    <row r="118" spans="1:32" x14ac:dyDescent="0.25">
      <c r="A118" s="53">
        <v>95</v>
      </c>
      <c r="B118" s="208"/>
      <c r="C118" s="6"/>
      <c r="D118" s="6"/>
      <c r="E118" s="6"/>
      <c r="F118" s="6"/>
      <c r="G118" s="6"/>
      <c r="H118" s="6"/>
      <c r="I118" s="6"/>
      <c r="J118" s="6"/>
      <c r="K118" s="6"/>
      <c r="L118" s="11"/>
      <c r="M118" s="53">
        <f t="shared" si="18"/>
        <v>0</v>
      </c>
      <c r="N118" s="6">
        <f t="shared" si="19"/>
        <v>0</v>
      </c>
      <c r="O118" s="6">
        <f t="shared" si="20"/>
        <v>0</v>
      </c>
      <c r="P118" s="6">
        <f t="shared" si="21"/>
        <v>0</v>
      </c>
      <c r="Q118" s="11">
        <f t="shared" si="22"/>
        <v>0</v>
      </c>
      <c r="R118" s="6">
        <f t="shared" si="23"/>
        <v>1</v>
      </c>
      <c r="S118" s="6">
        <f t="shared" si="24"/>
        <v>1</v>
      </c>
      <c r="T118" s="6">
        <f t="shared" si="25"/>
        <v>1</v>
      </c>
      <c r="U118" s="6">
        <f t="shared" si="26"/>
        <v>1</v>
      </c>
      <c r="V118" s="11">
        <f t="shared" si="27"/>
        <v>1</v>
      </c>
      <c r="W118" s="53"/>
      <c r="X118" s="6"/>
      <c r="Y118" s="6"/>
      <c r="Z118" s="6"/>
      <c r="AA118" s="6"/>
      <c r="AB118" s="6"/>
      <c r="AC118" s="6"/>
      <c r="AD118" s="6"/>
      <c r="AE118" s="6"/>
      <c r="AF118" s="6"/>
    </row>
    <row r="119" spans="1:32" x14ac:dyDescent="0.25">
      <c r="A119" s="53">
        <v>96</v>
      </c>
      <c r="B119" s="208"/>
      <c r="C119" s="6"/>
      <c r="D119" s="6"/>
      <c r="E119" s="6"/>
      <c r="F119" s="6"/>
      <c r="G119" s="6"/>
      <c r="H119" s="6"/>
      <c r="I119" s="6"/>
      <c r="J119" s="6"/>
      <c r="K119" s="6"/>
      <c r="L119" s="11"/>
      <c r="M119" s="53">
        <f t="shared" si="18"/>
        <v>0</v>
      </c>
      <c r="N119" s="6">
        <f t="shared" si="19"/>
        <v>0</v>
      </c>
      <c r="O119" s="6">
        <f t="shared" si="20"/>
        <v>0</v>
      </c>
      <c r="P119" s="6">
        <f t="shared" si="21"/>
        <v>0</v>
      </c>
      <c r="Q119" s="11">
        <f t="shared" si="22"/>
        <v>0</v>
      </c>
      <c r="R119" s="6">
        <f t="shared" si="23"/>
        <v>1</v>
      </c>
      <c r="S119" s="6">
        <f t="shared" si="24"/>
        <v>1</v>
      </c>
      <c r="T119" s="6">
        <f t="shared" si="25"/>
        <v>1</v>
      </c>
      <c r="U119" s="6">
        <f t="shared" si="26"/>
        <v>1</v>
      </c>
      <c r="V119" s="11">
        <f t="shared" si="27"/>
        <v>1</v>
      </c>
      <c r="W119" s="53"/>
      <c r="X119" s="6"/>
      <c r="Y119" s="6"/>
      <c r="Z119" s="6"/>
      <c r="AA119" s="6"/>
      <c r="AB119" s="6"/>
      <c r="AC119" s="6"/>
      <c r="AD119" s="6"/>
      <c r="AE119" s="6"/>
      <c r="AF119" s="6"/>
    </row>
    <row r="120" spans="1:32" x14ac:dyDescent="0.25">
      <c r="A120" s="53">
        <v>97</v>
      </c>
      <c r="B120" s="208"/>
      <c r="C120" s="6"/>
      <c r="D120" s="6"/>
      <c r="E120" s="6"/>
      <c r="F120" s="6"/>
      <c r="G120" s="6"/>
      <c r="H120" s="6"/>
      <c r="I120" s="6"/>
      <c r="J120" s="6"/>
      <c r="K120" s="6"/>
      <c r="L120" s="11"/>
      <c r="M120" s="53">
        <f t="shared" si="18"/>
        <v>0</v>
      </c>
      <c r="N120" s="6">
        <f t="shared" si="19"/>
        <v>0</v>
      </c>
      <c r="O120" s="6">
        <f t="shared" si="20"/>
        <v>0</v>
      </c>
      <c r="P120" s="6">
        <f t="shared" si="21"/>
        <v>0</v>
      </c>
      <c r="Q120" s="11">
        <f t="shared" si="22"/>
        <v>0</v>
      </c>
      <c r="R120" s="6">
        <f t="shared" si="23"/>
        <v>1</v>
      </c>
      <c r="S120" s="6">
        <f t="shared" si="24"/>
        <v>1</v>
      </c>
      <c r="T120" s="6">
        <f t="shared" si="25"/>
        <v>1</v>
      </c>
      <c r="U120" s="6">
        <f t="shared" si="26"/>
        <v>1</v>
      </c>
      <c r="V120" s="11">
        <f t="shared" si="27"/>
        <v>1</v>
      </c>
      <c r="W120" s="53"/>
      <c r="X120" s="6"/>
      <c r="Y120" s="6"/>
      <c r="Z120" s="6"/>
      <c r="AA120" s="6"/>
      <c r="AB120" s="6"/>
      <c r="AC120" s="6"/>
      <c r="AD120" s="6"/>
      <c r="AE120" s="6"/>
      <c r="AF120" s="6"/>
    </row>
    <row r="121" spans="1:32" x14ac:dyDescent="0.25">
      <c r="A121" s="53">
        <v>98</v>
      </c>
      <c r="B121" s="208"/>
      <c r="C121" s="6"/>
      <c r="D121" s="6"/>
      <c r="E121" s="6"/>
      <c r="F121" s="6"/>
      <c r="G121" s="6"/>
      <c r="H121" s="6"/>
      <c r="I121" s="6"/>
      <c r="J121" s="6"/>
      <c r="K121" s="6"/>
      <c r="L121" s="11"/>
      <c r="M121" s="53">
        <f t="shared" si="18"/>
        <v>0</v>
      </c>
      <c r="N121" s="6">
        <f t="shared" si="19"/>
        <v>0</v>
      </c>
      <c r="O121" s="6">
        <f t="shared" si="20"/>
        <v>0</v>
      </c>
      <c r="P121" s="6">
        <f t="shared" si="21"/>
        <v>0</v>
      </c>
      <c r="Q121" s="11">
        <f t="shared" si="22"/>
        <v>0</v>
      </c>
      <c r="R121" s="6">
        <f t="shared" si="23"/>
        <v>1</v>
      </c>
      <c r="S121" s="6">
        <f t="shared" si="24"/>
        <v>1</v>
      </c>
      <c r="T121" s="6">
        <f t="shared" si="25"/>
        <v>1</v>
      </c>
      <c r="U121" s="6">
        <f t="shared" si="26"/>
        <v>1</v>
      </c>
      <c r="V121" s="11">
        <f t="shared" si="27"/>
        <v>1</v>
      </c>
      <c r="W121" s="53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 x14ac:dyDescent="0.25">
      <c r="A122" s="53">
        <v>99</v>
      </c>
      <c r="B122" s="208"/>
      <c r="C122" s="6"/>
      <c r="D122" s="6"/>
      <c r="E122" s="6"/>
      <c r="F122" s="6"/>
      <c r="G122" s="6"/>
      <c r="H122" s="6"/>
      <c r="I122" s="6"/>
      <c r="J122" s="6"/>
      <c r="K122" s="6"/>
      <c r="L122" s="11"/>
      <c r="M122" s="53">
        <f t="shared" si="18"/>
        <v>0</v>
      </c>
      <c r="N122" s="6">
        <f t="shared" si="19"/>
        <v>0</v>
      </c>
      <c r="O122" s="6">
        <f t="shared" si="20"/>
        <v>0</v>
      </c>
      <c r="P122" s="6">
        <f t="shared" si="21"/>
        <v>0</v>
      </c>
      <c r="Q122" s="11">
        <f t="shared" si="22"/>
        <v>0</v>
      </c>
      <c r="R122" s="6">
        <f t="shared" si="23"/>
        <v>1</v>
      </c>
      <c r="S122" s="6">
        <f t="shared" si="24"/>
        <v>1</v>
      </c>
      <c r="T122" s="6">
        <f t="shared" si="25"/>
        <v>1</v>
      </c>
      <c r="U122" s="6">
        <f t="shared" si="26"/>
        <v>1</v>
      </c>
      <c r="V122" s="11">
        <f t="shared" si="27"/>
        <v>1</v>
      </c>
      <c r="W122" s="53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 x14ac:dyDescent="0.25">
      <c r="A123" s="53">
        <v>100</v>
      </c>
      <c r="B123" s="208"/>
      <c r="C123" s="6"/>
      <c r="D123" s="6"/>
      <c r="E123" s="6"/>
      <c r="F123" s="6"/>
      <c r="G123" s="6"/>
      <c r="H123" s="6"/>
      <c r="I123" s="6"/>
      <c r="J123" s="6"/>
      <c r="K123" s="6"/>
      <c r="L123" s="11"/>
      <c r="M123" s="53">
        <f t="shared" si="18"/>
        <v>0</v>
      </c>
      <c r="N123" s="6">
        <f t="shared" si="19"/>
        <v>0</v>
      </c>
      <c r="O123" s="6">
        <f t="shared" si="20"/>
        <v>0</v>
      </c>
      <c r="P123" s="6">
        <f t="shared" si="21"/>
        <v>0</v>
      </c>
      <c r="Q123" s="11">
        <f t="shared" si="22"/>
        <v>0</v>
      </c>
      <c r="R123" s="6">
        <f t="shared" si="23"/>
        <v>1</v>
      </c>
      <c r="S123" s="6">
        <f t="shared" si="24"/>
        <v>1</v>
      </c>
      <c r="T123" s="6">
        <f t="shared" si="25"/>
        <v>1</v>
      </c>
      <c r="U123" s="6">
        <f t="shared" si="26"/>
        <v>1</v>
      </c>
      <c r="V123" s="11">
        <f t="shared" si="27"/>
        <v>1</v>
      </c>
      <c r="W123" s="53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 x14ac:dyDescent="0.25">
      <c r="A124" s="53">
        <v>101</v>
      </c>
      <c r="B124" s="208"/>
      <c r="C124" s="6"/>
      <c r="D124" s="6"/>
      <c r="E124" s="6"/>
      <c r="F124" s="6"/>
      <c r="G124" s="6"/>
      <c r="H124" s="6"/>
      <c r="I124" s="6"/>
      <c r="J124" s="6"/>
      <c r="K124" s="6"/>
      <c r="L124" s="11"/>
      <c r="M124" s="53">
        <f t="shared" si="18"/>
        <v>0</v>
      </c>
      <c r="N124" s="6">
        <f t="shared" si="19"/>
        <v>0</v>
      </c>
      <c r="O124" s="6">
        <f t="shared" si="20"/>
        <v>0</v>
      </c>
      <c r="P124" s="6">
        <f t="shared" si="21"/>
        <v>0</v>
      </c>
      <c r="Q124" s="11">
        <f t="shared" si="22"/>
        <v>0</v>
      </c>
      <c r="R124" s="6">
        <f t="shared" si="23"/>
        <v>1</v>
      </c>
      <c r="S124" s="6">
        <f t="shared" si="24"/>
        <v>1</v>
      </c>
      <c r="T124" s="6">
        <f t="shared" si="25"/>
        <v>1</v>
      </c>
      <c r="U124" s="6">
        <f t="shared" si="26"/>
        <v>1</v>
      </c>
      <c r="V124" s="11">
        <f t="shared" si="27"/>
        <v>1</v>
      </c>
      <c r="W124" s="53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 x14ac:dyDescent="0.25">
      <c r="A125" s="53">
        <v>102</v>
      </c>
      <c r="B125" s="208"/>
      <c r="C125" s="6"/>
      <c r="D125" s="6"/>
      <c r="E125" s="6"/>
      <c r="F125" s="6"/>
      <c r="G125" s="6"/>
      <c r="H125" s="6"/>
      <c r="I125" s="6"/>
      <c r="J125" s="6"/>
      <c r="K125" s="6"/>
      <c r="L125" s="11"/>
      <c r="M125" s="53">
        <f t="shared" si="18"/>
        <v>0</v>
      </c>
      <c r="N125" s="6">
        <f t="shared" si="19"/>
        <v>0</v>
      </c>
      <c r="O125" s="6">
        <f t="shared" si="20"/>
        <v>0</v>
      </c>
      <c r="P125" s="6">
        <f t="shared" si="21"/>
        <v>0</v>
      </c>
      <c r="Q125" s="11">
        <f t="shared" si="22"/>
        <v>0</v>
      </c>
      <c r="R125" s="6">
        <f t="shared" si="23"/>
        <v>1</v>
      </c>
      <c r="S125" s="6">
        <f t="shared" si="24"/>
        <v>1</v>
      </c>
      <c r="T125" s="6">
        <f t="shared" si="25"/>
        <v>1</v>
      </c>
      <c r="U125" s="6">
        <f t="shared" si="26"/>
        <v>1</v>
      </c>
      <c r="V125" s="11">
        <f t="shared" si="27"/>
        <v>1</v>
      </c>
      <c r="W125" s="53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 x14ac:dyDescent="0.25">
      <c r="A126" s="53">
        <v>103</v>
      </c>
      <c r="B126" s="208"/>
      <c r="C126" s="6"/>
      <c r="D126" s="6"/>
      <c r="E126" s="6"/>
      <c r="F126" s="6"/>
      <c r="G126" s="6"/>
      <c r="H126" s="6"/>
      <c r="I126" s="6"/>
      <c r="J126" s="6"/>
      <c r="K126" s="6"/>
      <c r="L126" s="11"/>
      <c r="M126" s="53">
        <f t="shared" si="18"/>
        <v>0</v>
      </c>
      <c r="N126" s="6">
        <f t="shared" si="19"/>
        <v>0</v>
      </c>
      <c r="O126" s="6">
        <f t="shared" si="20"/>
        <v>0</v>
      </c>
      <c r="P126" s="6">
        <f t="shared" si="21"/>
        <v>0</v>
      </c>
      <c r="Q126" s="11">
        <f t="shared" si="22"/>
        <v>0</v>
      </c>
      <c r="R126" s="6">
        <f t="shared" si="23"/>
        <v>1</v>
      </c>
      <c r="S126" s="6">
        <f t="shared" si="24"/>
        <v>1</v>
      </c>
      <c r="T126" s="6">
        <f t="shared" si="25"/>
        <v>1</v>
      </c>
      <c r="U126" s="6">
        <f t="shared" si="26"/>
        <v>1</v>
      </c>
      <c r="V126" s="11">
        <f t="shared" si="27"/>
        <v>1</v>
      </c>
      <c r="W126" s="53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 x14ac:dyDescent="0.25">
      <c r="A127" s="53">
        <v>104</v>
      </c>
      <c r="B127" s="208"/>
      <c r="C127" s="6"/>
      <c r="D127" s="6"/>
      <c r="E127" s="6"/>
      <c r="F127" s="6"/>
      <c r="G127" s="6"/>
      <c r="H127" s="6"/>
      <c r="I127" s="6"/>
      <c r="J127" s="6"/>
      <c r="K127" s="6"/>
      <c r="L127" s="11"/>
      <c r="M127" s="53">
        <f t="shared" si="18"/>
        <v>0</v>
      </c>
      <c r="N127" s="6">
        <f t="shared" si="19"/>
        <v>0</v>
      </c>
      <c r="O127" s="6">
        <f t="shared" si="20"/>
        <v>0</v>
      </c>
      <c r="P127" s="6">
        <f t="shared" si="21"/>
        <v>0</v>
      </c>
      <c r="Q127" s="11">
        <f t="shared" si="22"/>
        <v>0</v>
      </c>
      <c r="R127" s="6">
        <f t="shared" si="23"/>
        <v>1</v>
      </c>
      <c r="S127" s="6">
        <f t="shared" si="24"/>
        <v>1</v>
      </c>
      <c r="T127" s="6">
        <f t="shared" si="25"/>
        <v>1</v>
      </c>
      <c r="U127" s="6">
        <f t="shared" si="26"/>
        <v>1</v>
      </c>
      <c r="V127" s="11">
        <f t="shared" si="27"/>
        <v>1</v>
      </c>
      <c r="W127" s="53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 x14ac:dyDescent="0.25">
      <c r="A128" s="53">
        <v>105</v>
      </c>
      <c r="B128" s="208"/>
      <c r="C128" s="6"/>
      <c r="D128" s="6"/>
      <c r="E128" s="6"/>
      <c r="F128" s="6"/>
      <c r="G128" s="6"/>
      <c r="H128" s="6"/>
      <c r="I128" s="6"/>
      <c r="J128" s="6"/>
      <c r="K128" s="6"/>
      <c r="L128" s="11"/>
      <c r="M128" s="53">
        <f t="shared" si="18"/>
        <v>0</v>
      </c>
      <c r="N128" s="6">
        <f t="shared" si="19"/>
        <v>0</v>
      </c>
      <c r="O128" s="6">
        <f t="shared" si="20"/>
        <v>0</v>
      </c>
      <c r="P128" s="6">
        <f t="shared" si="21"/>
        <v>0</v>
      </c>
      <c r="Q128" s="11">
        <f t="shared" si="22"/>
        <v>0</v>
      </c>
      <c r="R128" s="6">
        <f t="shared" si="23"/>
        <v>1</v>
      </c>
      <c r="S128" s="6">
        <f t="shared" si="24"/>
        <v>1</v>
      </c>
      <c r="T128" s="6">
        <f t="shared" si="25"/>
        <v>1</v>
      </c>
      <c r="U128" s="6">
        <f t="shared" si="26"/>
        <v>1</v>
      </c>
      <c r="V128" s="11">
        <f t="shared" si="27"/>
        <v>1</v>
      </c>
      <c r="W128" s="53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 x14ac:dyDescent="0.25">
      <c r="A129" s="53">
        <v>106</v>
      </c>
      <c r="B129" s="208"/>
      <c r="C129" s="6"/>
      <c r="D129" s="6"/>
      <c r="E129" s="6"/>
      <c r="F129" s="6"/>
      <c r="G129" s="6"/>
      <c r="H129" s="6"/>
      <c r="I129" s="6"/>
      <c r="J129" s="6"/>
      <c r="K129" s="6"/>
      <c r="L129" s="11"/>
      <c r="M129" s="53">
        <f t="shared" si="18"/>
        <v>0</v>
      </c>
      <c r="N129" s="6">
        <f t="shared" si="19"/>
        <v>0</v>
      </c>
      <c r="O129" s="6">
        <f t="shared" si="20"/>
        <v>0</v>
      </c>
      <c r="P129" s="6">
        <f t="shared" si="21"/>
        <v>0</v>
      </c>
      <c r="Q129" s="11">
        <f t="shared" si="22"/>
        <v>0</v>
      </c>
      <c r="R129" s="6">
        <f t="shared" si="23"/>
        <v>1</v>
      </c>
      <c r="S129" s="6">
        <f t="shared" si="24"/>
        <v>1</v>
      </c>
      <c r="T129" s="6">
        <f t="shared" si="25"/>
        <v>1</v>
      </c>
      <c r="U129" s="6">
        <f t="shared" si="26"/>
        <v>1</v>
      </c>
      <c r="V129" s="11">
        <f t="shared" si="27"/>
        <v>1</v>
      </c>
      <c r="W129" s="53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 x14ac:dyDescent="0.25">
      <c r="A130" s="53">
        <v>107</v>
      </c>
      <c r="B130" s="208"/>
      <c r="C130" s="6"/>
      <c r="D130" s="6"/>
      <c r="E130" s="6"/>
      <c r="F130" s="6"/>
      <c r="G130" s="6"/>
      <c r="H130" s="6"/>
      <c r="I130" s="6"/>
      <c r="J130" s="6"/>
      <c r="K130" s="6"/>
      <c r="L130" s="11"/>
      <c r="M130" s="53">
        <f t="shared" si="18"/>
        <v>0</v>
      </c>
      <c r="N130" s="6">
        <f t="shared" si="19"/>
        <v>0</v>
      </c>
      <c r="O130" s="6">
        <f t="shared" si="20"/>
        <v>0</v>
      </c>
      <c r="P130" s="6">
        <f t="shared" si="21"/>
        <v>0</v>
      </c>
      <c r="Q130" s="11">
        <f t="shared" si="22"/>
        <v>0</v>
      </c>
      <c r="R130" s="6">
        <f t="shared" si="23"/>
        <v>1</v>
      </c>
      <c r="S130" s="6">
        <f t="shared" si="24"/>
        <v>1</v>
      </c>
      <c r="T130" s="6">
        <f t="shared" si="25"/>
        <v>1</v>
      </c>
      <c r="U130" s="6">
        <f t="shared" si="26"/>
        <v>1</v>
      </c>
      <c r="V130" s="11">
        <f t="shared" si="27"/>
        <v>1</v>
      </c>
      <c r="W130" s="53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 x14ac:dyDescent="0.25">
      <c r="A131" s="53">
        <v>108</v>
      </c>
      <c r="B131" s="208"/>
      <c r="C131" s="6"/>
      <c r="D131" s="6"/>
      <c r="E131" s="6"/>
      <c r="F131" s="6"/>
      <c r="G131" s="6"/>
      <c r="H131" s="6"/>
      <c r="I131" s="6"/>
      <c r="J131" s="6"/>
      <c r="K131" s="6"/>
      <c r="L131" s="11"/>
      <c r="M131" s="53">
        <f t="shared" si="18"/>
        <v>0</v>
      </c>
      <c r="N131" s="6">
        <f t="shared" si="19"/>
        <v>0</v>
      </c>
      <c r="O131" s="6">
        <f t="shared" si="20"/>
        <v>0</v>
      </c>
      <c r="P131" s="6">
        <f t="shared" si="21"/>
        <v>0</v>
      </c>
      <c r="Q131" s="11">
        <f t="shared" si="22"/>
        <v>0</v>
      </c>
      <c r="R131" s="6">
        <f t="shared" si="23"/>
        <v>1</v>
      </c>
      <c r="S131" s="6">
        <f t="shared" si="24"/>
        <v>1</v>
      </c>
      <c r="T131" s="6">
        <f t="shared" si="25"/>
        <v>1</v>
      </c>
      <c r="U131" s="6">
        <f t="shared" si="26"/>
        <v>1</v>
      </c>
      <c r="V131" s="11">
        <f t="shared" si="27"/>
        <v>1</v>
      </c>
      <c r="W131" s="53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 x14ac:dyDescent="0.25">
      <c r="A132" s="53">
        <v>109</v>
      </c>
      <c r="B132" s="208"/>
      <c r="C132" s="6"/>
      <c r="D132" s="6"/>
      <c r="E132" s="6"/>
      <c r="F132" s="6"/>
      <c r="G132" s="6"/>
      <c r="H132" s="6"/>
      <c r="I132" s="6"/>
      <c r="J132" s="6"/>
      <c r="K132" s="6"/>
      <c r="L132" s="11"/>
      <c r="M132" s="53">
        <f t="shared" si="18"/>
        <v>0</v>
      </c>
      <c r="N132" s="6">
        <f t="shared" si="19"/>
        <v>0</v>
      </c>
      <c r="O132" s="6">
        <f t="shared" si="20"/>
        <v>0</v>
      </c>
      <c r="P132" s="6">
        <f t="shared" si="21"/>
        <v>0</v>
      </c>
      <c r="Q132" s="11">
        <f t="shared" si="22"/>
        <v>0</v>
      </c>
      <c r="R132" s="6">
        <f t="shared" si="23"/>
        <v>1</v>
      </c>
      <c r="S132" s="6">
        <f t="shared" si="24"/>
        <v>1</v>
      </c>
      <c r="T132" s="6">
        <f t="shared" si="25"/>
        <v>1</v>
      </c>
      <c r="U132" s="6">
        <f t="shared" si="26"/>
        <v>1</v>
      </c>
      <c r="V132" s="11">
        <f t="shared" si="27"/>
        <v>1</v>
      </c>
      <c r="W132" s="53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 x14ac:dyDescent="0.25">
      <c r="A133" s="53">
        <v>110</v>
      </c>
      <c r="B133" s="208"/>
      <c r="C133" s="6"/>
      <c r="D133" s="6"/>
      <c r="E133" s="6"/>
      <c r="F133" s="6"/>
      <c r="G133" s="6"/>
      <c r="H133" s="6"/>
      <c r="I133" s="6"/>
      <c r="J133" s="6"/>
      <c r="K133" s="6"/>
      <c r="L133" s="11"/>
      <c r="M133" s="53">
        <f t="shared" si="18"/>
        <v>0</v>
      </c>
      <c r="N133" s="6">
        <f t="shared" si="19"/>
        <v>0</v>
      </c>
      <c r="O133" s="6">
        <f t="shared" si="20"/>
        <v>0</v>
      </c>
      <c r="P133" s="6">
        <f t="shared" si="21"/>
        <v>0</v>
      </c>
      <c r="Q133" s="11">
        <f t="shared" si="22"/>
        <v>0</v>
      </c>
      <c r="R133" s="6">
        <f t="shared" si="23"/>
        <v>1</v>
      </c>
      <c r="S133" s="6">
        <f t="shared" si="24"/>
        <v>1</v>
      </c>
      <c r="T133" s="6">
        <f t="shared" si="25"/>
        <v>1</v>
      </c>
      <c r="U133" s="6">
        <f t="shared" si="26"/>
        <v>1</v>
      </c>
      <c r="V133" s="11">
        <f t="shared" si="27"/>
        <v>1</v>
      </c>
      <c r="W133" s="53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 x14ac:dyDescent="0.25">
      <c r="A134" s="53">
        <v>111</v>
      </c>
      <c r="B134" s="208"/>
      <c r="C134" s="6"/>
      <c r="D134" s="6"/>
      <c r="E134" s="6"/>
      <c r="F134" s="6"/>
      <c r="G134" s="6"/>
      <c r="H134" s="6"/>
      <c r="I134" s="6"/>
      <c r="J134" s="6"/>
      <c r="K134" s="6"/>
      <c r="L134" s="11"/>
      <c r="M134" s="53">
        <f t="shared" si="18"/>
        <v>0</v>
      </c>
      <c r="N134" s="6">
        <f t="shared" si="19"/>
        <v>0</v>
      </c>
      <c r="O134" s="6">
        <f t="shared" si="20"/>
        <v>0</v>
      </c>
      <c r="P134" s="6">
        <f t="shared" si="21"/>
        <v>0</v>
      </c>
      <c r="Q134" s="11">
        <f t="shared" si="22"/>
        <v>0</v>
      </c>
      <c r="R134" s="6">
        <f t="shared" si="23"/>
        <v>1</v>
      </c>
      <c r="S134" s="6">
        <f t="shared" si="24"/>
        <v>1</v>
      </c>
      <c r="T134" s="6">
        <f t="shared" si="25"/>
        <v>1</v>
      </c>
      <c r="U134" s="6">
        <f t="shared" si="26"/>
        <v>1</v>
      </c>
      <c r="V134" s="11">
        <f t="shared" si="27"/>
        <v>1</v>
      </c>
      <c r="W134" s="53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 x14ac:dyDescent="0.25">
      <c r="A135" s="53">
        <v>112</v>
      </c>
      <c r="B135" s="208"/>
      <c r="C135" s="6"/>
      <c r="D135" s="6"/>
      <c r="E135" s="6"/>
      <c r="F135" s="6"/>
      <c r="G135" s="6"/>
      <c r="H135" s="6"/>
      <c r="I135" s="6"/>
      <c r="J135" s="6"/>
      <c r="K135" s="6"/>
      <c r="L135" s="11"/>
      <c r="M135" s="53">
        <f t="shared" si="18"/>
        <v>0</v>
      </c>
      <c r="N135" s="6">
        <f t="shared" si="19"/>
        <v>0</v>
      </c>
      <c r="O135" s="6">
        <f t="shared" si="20"/>
        <v>0</v>
      </c>
      <c r="P135" s="6">
        <f t="shared" si="21"/>
        <v>0</v>
      </c>
      <c r="Q135" s="11">
        <f t="shared" si="22"/>
        <v>0</v>
      </c>
      <c r="R135" s="6">
        <f t="shared" si="23"/>
        <v>1</v>
      </c>
      <c r="S135" s="6">
        <f t="shared" si="24"/>
        <v>1</v>
      </c>
      <c r="T135" s="6">
        <f t="shared" si="25"/>
        <v>1</v>
      </c>
      <c r="U135" s="6">
        <f t="shared" si="26"/>
        <v>1</v>
      </c>
      <c r="V135" s="11">
        <f t="shared" si="27"/>
        <v>1</v>
      </c>
      <c r="W135" s="53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 x14ac:dyDescent="0.25">
      <c r="A136" s="53">
        <v>113</v>
      </c>
      <c r="B136" s="208"/>
      <c r="C136" s="6"/>
      <c r="D136" s="6"/>
      <c r="E136" s="6"/>
      <c r="F136" s="6"/>
      <c r="G136" s="6"/>
      <c r="H136" s="6"/>
      <c r="I136" s="6"/>
      <c r="J136" s="6"/>
      <c r="K136" s="6"/>
      <c r="L136" s="11"/>
      <c r="M136" s="53">
        <f t="shared" si="18"/>
        <v>0</v>
      </c>
      <c r="N136" s="6">
        <f t="shared" si="19"/>
        <v>0</v>
      </c>
      <c r="O136" s="6">
        <f t="shared" si="20"/>
        <v>0</v>
      </c>
      <c r="P136" s="6">
        <f t="shared" si="21"/>
        <v>0</v>
      </c>
      <c r="Q136" s="11">
        <f t="shared" si="22"/>
        <v>0</v>
      </c>
      <c r="R136" s="6">
        <f t="shared" si="23"/>
        <v>1</v>
      </c>
      <c r="S136" s="6">
        <f t="shared" si="24"/>
        <v>1</v>
      </c>
      <c r="T136" s="6">
        <f t="shared" si="25"/>
        <v>1</v>
      </c>
      <c r="U136" s="6">
        <f t="shared" si="26"/>
        <v>1</v>
      </c>
      <c r="V136" s="11">
        <f t="shared" si="27"/>
        <v>1</v>
      </c>
      <c r="W136" s="53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 x14ac:dyDescent="0.25">
      <c r="A137" s="53">
        <v>114</v>
      </c>
      <c r="B137" s="208"/>
      <c r="C137" s="6"/>
      <c r="D137" s="6"/>
      <c r="E137" s="6"/>
      <c r="F137" s="6"/>
      <c r="G137" s="6"/>
      <c r="H137" s="6"/>
      <c r="I137" s="6"/>
      <c r="J137" s="6"/>
      <c r="K137" s="6"/>
      <c r="L137" s="11"/>
      <c r="M137" s="53">
        <f t="shared" si="18"/>
        <v>0</v>
      </c>
      <c r="N137" s="6">
        <f t="shared" si="19"/>
        <v>0</v>
      </c>
      <c r="O137" s="6">
        <f t="shared" si="20"/>
        <v>0</v>
      </c>
      <c r="P137" s="6">
        <f t="shared" si="21"/>
        <v>0</v>
      </c>
      <c r="Q137" s="11">
        <f t="shared" si="22"/>
        <v>0</v>
      </c>
      <c r="R137" s="6">
        <f t="shared" si="23"/>
        <v>1</v>
      </c>
      <c r="S137" s="6">
        <f t="shared" si="24"/>
        <v>1</v>
      </c>
      <c r="T137" s="6">
        <f t="shared" si="25"/>
        <v>1</v>
      </c>
      <c r="U137" s="6">
        <f t="shared" si="26"/>
        <v>1</v>
      </c>
      <c r="V137" s="11">
        <f t="shared" si="27"/>
        <v>1</v>
      </c>
      <c r="W137" s="53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 x14ac:dyDescent="0.25">
      <c r="A138" s="53">
        <v>115</v>
      </c>
      <c r="B138" s="208"/>
      <c r="C138" s="6"/>
      <c r="D138" s="6"/>
      <c r="E138" s="6"/>
      <c r="F138" s="6"/>
      <c r="G138" s="6"/>
      <c r="H138" s="6"/>
      <c r="I138" s="6"/>
      <c r="J138" s="6"/>
      <c r="K138" s="6"/>
      <c r="L138" s="11"/>
      <c r="M138" s="53">
        <f t="shared" si="18"/>
        <v>0</v>
      </c>
      <c r="N138" s="6">
        <f t="shared" si="19"/>
        <v>0</v>
      </c>
      <c r="O138" s="6">
        <f t="shared" si="20"/>
        <v>0</v>
      </c>
      <c r="P138" s="6">
        <f t="shared" si="21"/>
        <v>0</v>
      </c>
      <c r="Q138" s="11">
        <f t="shared" si="22"/>
        <v>0</v>
      </c>
      <c r="R138" s="6">
        <f t="shared" si="23"/>
        <v>1</v>
      </c>
      <c r="S138" s="6">
        <f t="shared" si="24"/>
        <v>1</v>
      </c>
      <c r="T138" s="6">
        <f t="shared" si="25"/>
        <v>1</v>
      </c>
      <c r="U138" s="6">
        <f t="shared" si="26"/>
        <v>1</v>
      </c>
      <c r="V138" s="11">
        <f t="shared" si="27"/>
        <v>1</v>
      </c>
      <c r="W138" s="53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 x14ac:dyDescent="0.25">
      <c r="A139" s="53">
        <v>116</v>
      </c>
      <c r="B139" s="208"/>
      <c r="C139" s="6"/>
      <c r="D139" s="6"/>
      <c r="E139" s="6"/>
      <c r="F139" s="6"/>
      <c r="G139" s="6"/>
      <c r="H139" s="6"/>
      <c r="I139" s="6"/>
      <c r="J139" s="6"/>
      <c r="K139" s="6"/>
      <c r="L139" s="11"/>
      <c r="M139" s="53">
        <f t="shared" si="18"/>
        <v>0</v>
      </c>
      <c r="N139" s="6">
        <f t="shared" si="19"/>
        <v>0</v>
      </c>
      <c r="O139" s="6">
        <f t="shared" si="20"/>
        <v>0</v>
      </c>
      <c r="P139" s="6">
        <f t="shared" si="21"/>
        <v>0</v>
      </c>
      <c r="Q139" s="11">
        <f t="shared" si="22"/>
        <v>0</v>
      </c>
      <c r="R139" s="6">
        <f t="shared" si="23"/>
        <v>1</v>
      </c>
      <c r="S139" s="6">
        <f t="shared" si="24"/>
        <v>1</v>
      </c>
      <c r="T139" s="6">
        <f t="shared" si="25"/>
        <v>1</v>
      </c>
      <c r="U139" s="6">
        <f t="shared" si="26"/>
        <v>1</v>
      </c>
      <c r="V139" s="11">
        <f t="shared" si="27"/>
        <v>1</v>
      </c>
      <c r="W139" s="53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 x14ac:dyDescent="0.25">
      <c r="A140" s="53">
        <v>117</v>
      </c>
      <c r="B140" s="208"/>
      <c r="C140" s="6"/>
      <c r="D140" s="6"/>
      <c r="E140" s="6"/>
      <c r="F140" s="6"/>
      <c r="G140" s="6"/>
      <c r="H140" s="6"/>
      <c r="I140" s="6"/>
      <c r="J140" s="6"/>
      <c r="K140" s="6"/>
      <c r="L140" s="11"/>
      <c r="M140" s="53">
        <f t="shared" si="18"/>
        <v>0</v>
      </c>
      <c r="N140" s="6">
        <f t="shared" si="19"/>
        <v>0</v>
      </c>
      <c r="O140" s="6">
        <f t="shared" si="20"/>
        <v>0</v>
      </c>
      <c r="P140" s="6">
        <f t="shared" si="21"/>
        <v>0</v>
      </c>
      <c r="Q140" s="11">
        <f t="shared" si="22"/>
        <v>0</v>
      </c>
      <c r="R140" s="6">
        <f t="shared" si="23"/>
        <v>1</v>
      </c>
      <c r="S140" s="6">
        <f t="shared" si="24"/>
        <v>1</v>
      </c>
      <c r="T140" s="6">
        <f t="shared" si="25"/>
        <v>1</v>
      </c>
      <c r="U140" s="6">
        <f t="shared" si="26"/>
        <v>1</v>
      </c>
      <c r="V140" s="11">
        <f t="shared" si="27"/>
        <v>1</v>
      </c>
      <c r="W140" s="53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 x14ac:dyDescent="0.25">
      <c r="A141" s="53">
        <v>118</v>
      </c>
      <c r="B141" s="208"/>
      <c r="C141" s="6"/>
      <c r="D141" s="6"/>
      <c r="E141" s="6"/>
      <c r="F141" s="6"/>
      <c r="G141" s="6"/>
      <c r="H141" s="6"/>
      <c r="I141" s="6"/>
      <c r="J141" s="6"/>
      <c r="K141" s="6"/>
      <c r="L141" s="11"/>
      <c r="M141" s="53">
        <f t="shared" si="18"/>
        <v>0</v>
      </c>
      <c r="N141" s="6">
        <f t="shared" si="19"/>
        <v>0</v>
      </c>
      <c r="O141" s="6">
        <f t="shared" si="20"/>
        <v>0</v>
      </c>
      <c r="P141" s="6">
        <f t="shared" si="21"/>
        <v>0</v>
      </c>
      <c r="Q141" s="11">
        <f t="shared" si="22"/>
        <v>0</v>
      </c>
      <c r="R141" s="6">
        <f t="shared" si="23"/>
        <v>1</v>
      </c>
      <c r="S141" s="6">
        <f t="shared" si="24"/>
        <v>1</v>
      </c>
      <c r="T141" s="6">
        <f t="shared" si="25"/>
        <v>1</v>
      </c>
      <c r="U141" s="6">
        <f t="shared" si="26"/>
        <v>1</v>
      </c>
      <c r="V141" s="11">
        <f t="shared" si="27"/>
        <v>1</v>
      </c>
      <c r="W141" s="53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 x14ac:dyDescent="0.25">
      <c r="A142" s="53">
        <v>119</v>
      </c>
      <c r="B142" s="208"/>
      <c r="C142" s="6"/>
      <c r="D142" s="6"/>
      <c r="E142" s="6"/>
      <c r="F142" s="6"/>
      <c r="G142" s="6"/>
      <c r="H142" s="6"/>
      <c r="I142" s="6"/>
      <c r="J142" s="6"/>
      <c r="K142" s="6"/>
      <c r="L142" s="11"/>
      <c r="M142" s="53">
        <f t="shared" si="18"/>
        <v>0</v>
      </c>
      <c r="N142" s="6">
        <f t="shared" si="19"/>
        <v>0</v>
      </c>
      <c r="O142" s="6">
        <f t="shared" si="20"/>
        <v>0</v>
      </c>
      <c r="P142" s="6">
        <f t="shared" si="21"/>
        <v>0</v>
      </c>
      <c r="Q142" s="11">
        <f t="shared" si="22"/>
        <v>0</v>
      </c>
      <c r="R142" s="6">
        <f t="shared" si="23"/>
        <v>1</v>
      </c>
      <c r="S142" s="6">
        <f t="shared" si="24"/>
        <v>1</v>
      </c>
      <c r="T142" s="6">
        <f t="shared" si="25"/>
        <v>1</v>
      </c>
      <c r="U142" s="6">
        <f t="shared" si="26"/>
        <v>1</v>
      </c>
      <c r="V142" s="11">
        <f t="shared" si="27"/>
        <v>1</v>
      </c>
      <c r="W142" s="53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 x14ac:dyDescent="0.25">
      <c r="A143" s="53">
        <v>120</v>
      </c>
      <c r="B143" s="208"/>
      <c r="C143" s="6"/>
      <c r="D143" s="6"/>
      <c r="E143" s="6"/>
      <c r="F143" s="6"/>
      <c r="G143" s="6"/>
      <c r="H143" s="6"/>
      <c r="I143" s="6"/>
      <c r="J143" s="6"/>
      <c r="K143" s="6"/>
      <c r="L143" s="11"/>
      <c r="M143" s="53">
        <f t="shared" si="18"/>
        <v>0</v>
      </c>
      <c r="N143" s="6">
        <f t="shared" si="19"/>
        <v>0</v>
      </c>
      <c r="O143" s="6">
        <f t="shared" si="20"/>
        <v>0</v>
      </c>
      <c r="P143" s="6">
        <f t="shared" si="21"/>
        <v>0</v>
      </c>
      <c r="Q143" s="11">
        <f t="shared" si="22"/>
        <v>0</v>
      </c>
      <c r="R143" s="6">
        <f t="shared" si="23"/>
        <v>1</v>
      </c>
      <c r="S143" s="6">
        <f t="shared" si="24"/>
        <v>1</v>
      </c>
      <c r="T143" s="6">
        <f t="shared" si="25"/>
        <v>1</v>
      </c>
      <c r="U143" s="6">
        <f t="shared" si="26"/>
        <v>1</v>
      </c>
      <c r="V143" s="11">
        <f t="shared" si="27"/>
        <v>1</v>
      </c>
      <c r="W143" s="53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 x14ac:dyDescent="0.25">
      <c r="A144" s="53">
        <v>121</v>
      </c>
      <c r="B144" s="208"/>
      <c r="C144" s="6"/>
      <c r="D144" s="6"/>
      <c r="E144" s="6"/>
      <c r="F144" s="6"/>
      <c r="G144" s="6"/>
      <c r="H144" s="6"/>
      <c r="I144" s="6"/>
      <c r="J144" s="6"/>
      <c r="K144" s="6"/>
      <c r="L144" s="11"/>
      <c r="M144" s="53">
        <f t="shared" si="18"/>
        <v>0</v>
      </c>
      <c r="N144" s="6">
        <f t="shared" si="19"/>
        <v>0</v>
      </c>
      <c r="O144" s="6">
        <f t="shared" si="20"/>
        <v>0</v>
      </c>
      <c r="P144" s="6">
        <f t="shared" si="21"/>
        <v>0</v>
      </c>
      <c r="Q144" s="11">
        <f t="shared" si="22"/>
        <v>0</v>
      </c>
      <c r="R144" s="6">
        <f t="shared" si="23"/>
        <v>1</v>
      </c>
      <c r="S144" s="6">
        <f t="shared" si="24"/>
        <v>1</v>
      </c>
      <c r="T144" s="6">
        <f t="shared" si="25"/>
        <v>1</v>
      </c>
      <c r="U144" s="6">
        <f t="shared" si="26"/>
        <v>1</v>
      </c>
      <c r="V144" s="11">
        <f t="shared" si="27"/>
        <v>1</v>
      </c>
      <c r="W144" s="53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 x14ac:dyDescent="0.25">
      <c r="A145" s="53">
        <v>122</v>
      </c>
      <c r="B145" s="208"/>
      <c r="C145" s="6"/>
      <c r="D145" s="6"/>
      <c r="E145" s="6"/>
      <c r="F145" s="6"/>
      <c r="G145" s="6"/>
      <c r="H145" s="6"/>
      <c r="I145" s="6"/>
      <c r="J145" s="6"/>
      <c r="K145" s="6"/>
      <c r="L145" s="11"/>
      <c r="M145" s="53">
        <f t="shared" si="18"/>
        <v>0</v>
      </c>
      <c r="N145" s="6">
        <f t="shared" si="19"/>
        <v>0</v>
      </c>
      <c r="O145" s="6">
        <f t="shared" si="20"/>
        <v>0</v>
      </c>
      <c r="P145" s="6">
        <f t="shared" si="21"/>
        <v>0</v>
      </c>
      <c r="Q145" s="11">
        <f t="shared" si="22"/>
        <v>0</v>
      </c>
      <c r="R145" s="6">
        <f t="shared" si="23"/>
        <v>1</v>
      </c>
      <c r="S145" s="6">
        <f t="shared" si="24"/>
        <v>1</v>
      </c>
      <c r="T145" s="6">
        <f t="shared" si="25"/>
        <v>1</v>
      </c>
      <c r="U145" s="6">
        <f t="shared" si="26"/>
        <v>1</v>
      </c>
      <c r="V145" s="11">
        <f t="shared" si="27"/>
        <v>1</v>
      </c>
      <c r="W145" s="53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 x14ac:dyDescent="0.25">
      <c r="A146" s="53">
        <v>123</v>
      </c>
      <c r="B146" s="208"/>
      <c r="C146" s="6"/>
      <c r="D146" s="6"/>
      <c r="E146" s="6"/>
      <c r="F146" s="6"/>
      <c r="G146" s="6"/>
      <c r="H146" s="6"/>
      <c r="I146" s="6"/>
      <c r="J146" s="6"/>
      <c r="K146" s="6"/>
      <c r="L146" s="11"/>
      <c r="M146" s="53">
        <f t="shared" si="18"/>
        <v>0</v>
      </c>
      <c r="N146" s="6">
        <f t="shared" si="19"/>
        <v>0</v>
      </c>
      <c r="O146" s="6">
        <f t="shared" si="20"/>
        <v>0</v>
      </c>
      <c r="P146" s="6">
        <f t="shared" si="21"/>
        <v>0</v>
      </c>
      <c r="Q146" s="11">
        <f t="shared" si="22"/>
        <v>0</v>
      </c>
      <c r="R146" s="6">
        <f t="shared" si="23"/>
        <v>1</v>
      </c>
      <c r="S146" s="6">
        <f t="shared" si="24"/>
        <v>1</v>
      </c>
      <c r="T146" s="6">
        <f t="shared" si="25"/>
        <v>1</v>
      </c>
      <c r="U146" s="6">
        <f t="shared" si="26"/>
        <v>1</v>
      </c>
      <c r="V146" s="11">
        <f t="shared" si="27"/>
        <v>1</v>
      </c>
      <c r="W146" s="53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 x14ac:dyDescent="0.25">
      <c r="A147" s="53">
        <v>124</v>
      </c>
      <c r="B147" s="208"/>
      <c r="C147" s="6"/>
      <c r="D147" s="6"/>
      <c r="E147" s="6"/>
      <c r="F147" s="6"/>
      <c r="G147" s="6"/>
      <c r="H147" s="6"/>
      <c r="I147" s="6"/>
      <c r="J147" s="6"/>
      <c r="K147" s="6"/>
      <c r="L147" s="11"/>
      <c r="M147" s="53">
        <f t="shared" si="18"/>
        <v>0</v>
      </c>
      <c r="N147" s="6">
        <f t="shared" si="19"/>
        <v>0</v>
      </c>
      <c r="O147" s="6">
        <f t="shared" si="20"/>
        <v>0</v>
      </c>
      <c r="P147" s="6">
        <f t="shared" si="21"/>
        <v>0</v>
      </c>
      <c r="Q147" s="11">
        <f t="shared" si="22"/>
        <v>0</v>
      </c>
      <c r="R147" s="6">
        <f t="shared" si="23"/>
        <v>1</v>
      </c>
      <c r="S147" s="6">
        <f t="shared" si="24"/>
        <v>1</v>
      </c>
      <c r="T147" s="6">
        <f t="shared" si="25"/>
        <v>1</v>
      </c>
      <c r="U147" s="6">
        <f t="shared" si="26"/>
        <v>1</v>
      </c>
      <c r="V147" s="11">
        <f t="shared" si="27"/>
        <v>1</v>
      </c>
      <c r="W147" s="53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 x14ac:dyDescent="0.25">
      <c r="A148" s="53">
        <v>125</v>
      </c>
      <c r="B148" s="208"/>
      <c r="C148" s="6"/>
      <c r="D148" s="6"/>
      <c r="E148" s="6"/>
      <c r="F148" s="6"/>
      <c r="G148" s="6"/>
      <c r="H148" s="6"/>
      <c r="I148" s="6"/>
      <c r="J148" s="6"/>
      <c r="K148" s="6"/>
      <c r="L148" s="11"/>
      <c r="M148" s="53">
        <f t="shared" si="18"/>
        <v>0</v>
      </c>
      <c r="N148" s="6">
        <f t="shared" si="19"/>
        <v>0</v>
      </c>
      <c r="O148" s="6">
        <f t="shared" si="20"/>
        <v>0</v>
      </c>
      <c r="P148" s="6">
        <f t="shared" si="21"/>
        <v>0</v>
      </c>
      <c r="Q148" s="11">
        <f t="shared" si="22"/>
        <v>0</v>
      </c>
      <c r="R148" s="6">
        <f t="shared" si="23"/>
        <v>1</v>
      </c>
      <c r="S148" s="6">
        <f t="shared" si="24"/>
        <v>1</v>
      </c>
      <c r="T148" s="6">
        <f t="shared" si="25"/>
        <v>1</v>
      </c>
      <c r="U148" s="6">
        <f t="shared" si="26"/>
        <v>1</v>
      </c>
      <c r="V148" s="11">
        <f t="shared" si="27"/>
        <v>1</v>
      </c>
      <c r="W148" s="53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 x14ac:dyDescent="0.25">
      <c r="A149" s="53">
        <v>126</v>
      </c>
      <c r="B149" s="208"/>
      <c r="C149" s="6"/>
      <c r="D149" s="6"/>
      <c r="E149" s="6"/>
      <c r="F149" s="6"/>
      <c r="G149" s="6"/>
      <c r="H149" s="6"/>
      <c r="I149" s="6"/>
      <c r="J149" s="6"/>
      <c r="K149" s="6"/>
      <c r="L149" s="11"/>
      <c r="M149" s="53">
        <f t="shared" si="18"/>
        <v>0</v>
      </c>
      <c r="N149" s="6">
        <f t="shared" si="19"/>
        <v>0</v>
      </c>
      <c r="O149" s="6">
        <f t="shared" si="20"/>
        <v>0</v>
      </c>
      <c r="P149" s="6">
        <f t="shared" si="21"/>
        <v>0</v>
      </c>
      <c r="Q149" s="11">
        <f t="shared" si="22"/>
        <v>0</v>
      </c>
      <c r="R149" s="6">
        <f t="shared" si="23"/>
        <v>1</v>
      </c>
      <c r="S149" s="6">
        <f t="shared" si="24"/>
        <v>1</v>
      </c>
      <c r="T149" s="6">
        <f t="shared" si="25"/>
        <v>1</v>
      </c>
      <c r="U149" s="6">
        <f t="shared" si="26"/>
        <v>1</v>
      </c>
      <c r="V149" s="11">
        <f t="shared" si="27"/>
        <v>1</v>
      </c>
      <c r="W149" s="53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 x14ac:dyDescent="0.25">
      <c r="A150" s="53">
        <v>127</v>
      </c>
      <c r="B150" s="208"/>
      <c r="C150" s="6"/>
      <c r="D150" s="6"/>
      <c r="E150" s="6"/>
      <c r="F150" s="6"/>
      <c r="G150" s="6"/>
      <c r="H150" s="6"/>
      <c r="I150" s="6"/>
      <c r="J150" s="6"/>
      <c r="K150" s="6"/>
      <c r="L150" s="11"/>
      <c r="M150" s="53">
        <f t="shared" si="18"/>
        <v>0</v>
      </c>
      <c r="N150" s="6">
        <f t="shared" si="19"/>
        <v>0</v>
      </c>
      <c r="O150" s="6">
        <f t="shared" si="20"/>
        <v>0</v>
      </c>
      <c r="P150" s="6">
        <f t="shared" si="21"/>
        <v>0</v>
      </c>
      <c r="Q150" s="11">
        <f t="shared" si="22"/>
        <v>0</v>
      </c>
      <c r="R150" s="6">
        <f t="shared" si="23"/>
        <v>1</v>
      </c>
      <c r="S150" s="6">
        <f t="shared" si="24"/>
        <v>1</v>
      </c>
      <c r="T150" s="6">
        <f t="shared" si="25"/>
        <v>1</v>
      </c>
      <c r="U150" s="6">
        <f t="shared" si="26"/>
        <v>1</v>
      </c>
      <c r="V150" s="11">
        <f t="shared" si="27"/>
        <v>1</v>
      </c>
      <c r="W150" s="53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 x14ac:dyDescent="0.25">
      <c r="A151" s="53">
        <v>128</v>
      </c>
      <c r="B151" s="208"/>
      <c r="C151" s="6"/>
      <c r="D151" s="6"/>
      <c r="E151" s="6"/>
      <c r="F151" s="6"/>
      <c r="G151" s="6"/>
      <c r="H151" s="6"/>
      <c r="I151" s="6"/>
      <c r="J151" s="6"/>
      <c r="K151" s="6"/>
      <c r="L151" s="11"/>
      <c r="M151" s="53">
        <f t="shared" si="18"/>
        <v>0</v>
      </c>
      <c r="N151" s="6">
        <f t="shared" si="19"/>
        <v>0</v>
      </c>
      <c r="O151" s="6">
        <f t="shared" si="20"/>
        <v>0</v>
      </c>
      <c r="P151" s="6">
        <f t="shared" si="21"/>
        <v>0</v>
      </c>
      <c r="Q151" s="11">
        <f t="shared" si="22"/>
        <v>0</v>
      </c>
      <c r="R151" s="6">
        <f t="shared" si="23"/>
        <v>1</v>
      </c>
      <c r="S151" s="6">
        <f t="shared" si="24"/>
        <v>1</v>
      </c>
      <c r="T151" s="6">
        <f t="shared" si="25"/>
        <v>1</v>
      </c>
      <c r="U151" s="6">
        <f t="shared" si="26"/>
        <v>1</v>
      </c>
      <c r="V151" s="11">
        <f t="shared" si="27"/>
        <v>1</v>
      </c>
      <c r="W151" s="53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 x14ac:dyDescent="0.25">
      <c r="A152" s="53">
        <v>129</v>
      </c>
      <c r="B152" s="208"/>
      <c r="C152" s="6"/>
      <c r="D152" s="6"/>
      <c r="E152" s="6"/>
      <c r="F152" s="6"/>
      <c r="G152" s="6"/>
      <c r="H152" s="6"/>
      <c r="I152" s="6"/>
      <c r="J152" s="6"/>
      <c r="K152" s="6"/>
      <c r="L152" s="11"/>
      <c r="M152" s="53">
        <f t="shared" si="18"/>
        <v>0</v>
      </c>
      <c r="N152" s="6">
        <f t="shared" si="19"/>
        <v>0</v>
      </c>
      <c r="O152" s="6">
        <f t="shared" si="20"/>
        <v>0</v>
      </c>
      <c r="P152" s="6">
        <f t="shared" si="21"/>
        <v>0</v>
      </c>
      <c r="Q152" s="11">
        <f t="shared" si="22"/>
        <v>0</v>
      </c>
      <c r="R152" s="6">
        <f t="shared" si="23"/>
        <v>1</v>
      </c>
      <c r="S152" s="6">
        <f t="shared" si="24"/>
        <v>1</v>
      </c>
      <c r="T152" s="6">
        <f t="shared" si="25"/>
        <v>1</v>
      </c>
      <c r="U152" s="6">
        <f t="shared" si="26"/>
        <v>1</v>
      </c>
      <c r="V152" s="11">
        <f t="shared" si="27"/>
        <v>1</v>
      </c>
      <c r="W152" s="53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 x14ac:dyDescent="0.25">
      <c r="A153" s="53">
        <v>130</v>
      </c>
      <c r="B153" s="208"/>
      <c r="C153" s="6"/>
      <c r="D153" s="6"/>
      <c r="E153" s="6"/>
      <c r="F153" s="6"/>
      <c r="G153" s="6"/>
      <c r="H153" s="6"/>
      <c r="I153" s="6"/>
      <c r="J153" s="6"/>
      <c r="K153" s="6"/>
      <c r="L153" s="11"/>
      <c r="M153" s="53">
        <f t="shared" ref="M153:M216" si="28">$S$8+SUMPRODUCT(C153:L153,$I$8:$R$8)</f>
        <v>0</v>
      </c>
      <c r="N153" s="6">
        <f t="shared" ref="N153:N216" si="29">$S$9+SUMPRODUCT(C153:L153,$I$9:$R$9)</f>
        <v>0</v>
      </c>
      <c r="O153" s="6">
        <f t="shared" ref="O153:O216" si="30">$S$10+SUMPRODUCT(C153:L153,$I$10:$R$10)</f>
        <v>0</v>
      </c>
      <c r="P153" s="6">
        <f t="shared" ref="P153:P216" si="31">$S$11+SUMPRODUCT(C153:L153,$I$11:$R$11)</f>
        <v>0</v>
      </c>
      <c r="Q153" s="11">
        <f t="shared" ref="Q153:Q216" si="32">$S$12+SUMPRODUCT(C153:L153,$I$12:$R$12)</f>
        <v>0</v>
      </c>
      <c r="R153" s="6">
        <f t="shared" ref="R153:R216" si="33">IF(M153=MAX(M153:Q153),1,0)</f>
        <v>1</v>
      </c>
      <c r="S153" s="6">
        <f t="shared" ref="S153:S216" si="34">IF(N153=MAX(M153:Q153),1,0)</f>
        <v>1</v>
      </c>
      <c r="T153" s="6">
        <f t="shared" ref="T153:T216" si="35">IF(O153=MAX(M153:Q153),1,0)</f>
        <v>1</v>
      </c>
      <c r="U153" s="6">
        <f t="shared" ref="U153:U216" si="36">IF(P153=MAX(M153:Q153),1,0)</f>
        <v>1</v>
      </c>
      <c r="V153" s="11">
        <f t="shared" ref="V153:V216" si="37">IF(Q153=MAX(M153:Q153),1,0)</f>
        <v>1</v>
      </c>
      <c r="W153" s="53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 x14ac:dyDescent="0.25">
      <c r="A154" s="53">
        <v>131</v>
      </c>
      <c r="B154" s="208"/>
      <c r="C154" s="6"/>
      <c r="D154" s="6"/>
      <c r="E154" s="6"/>
      <c r="F154" s="6"/>
      <c r="G154" s="6"/>
      <c r="H154" s="6"/>
      <c r="I154" s="6"/>
      <c r="J154" s="6"/>
      <c r="K154" s="6"/>
      <c r="L154" s="11"/>
      <c r="M154" s="53">
        <f t="shared" si="28"/>
        <v>0</v>
      </c>
      <c r="N154" s="6">
        <f t="shared" si="29"/>
        <v>0</v>
      </c>
      <c r="O154" s="6">
        <f t="shared" si="30"/>
        <v>0</v>
      </c>
      <c r="P154" s="6">
        <f t="shared" si="31"/>
        <v>0</v>
      </c>
      <c r="Q154" s="11">
        <f t="shared" si="32"/>
        <v>0</v>
      </c>
      <c r="R154" s="6">
        <f t="shared" si="33"/>
        <v>1</v>
      </c>
      <c r="S154" s="6">
        <f t="shared" si="34"/>
        <v>1</v>
      </c>
      <c r="T154" s="6">
        <f t="shared" si="35"/>
        <v>1</v>
      </c>
      <c r="U154" s="6">
        <f t="shared" si="36"/>
        <v>1</v>
      </c>
      <c r="V154" s="11">
        <f t="shared" si="37"/>
        <v>1</v>
      </c>
      <c r="W154" s="53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 x14ac:dyDescent="0.25">
      <c r="A155" s="53">
        <v>132</v>
      </c>
      <c r="B155" s="208"/>
      <c r="C155" s="6"/>
      <c r="D155" s="6"/>
      <c r="E155" s="6"/>
      <c r="F155" s="6"/>
      <c r="G155" s="6"/>
      <c r="H155" s="6"/>
      <c r="I155" s="6"/>
      <c r="J155" s="6"/>
      <c r="K155" s="6"/>
      <c r="L155" s="11"/>
      <c r="M155" s="53">
        <f t="shared" si="28"/>
        <v>0</v>
      </c>
      <c r="N155" s="6">
        <f t="shared" si="29"/>
        <v>0</v>
      </c>
      <c r="O155" s="6">
        <f t="shared" si="30"/>
        <v>0</v>
      </c>
      <c r="P155" s="6">
        <f t="shared" si="31"/>
        <v>0</v>
      </c>
      <c r="Q155" s="11">
        <f t="shared" si="32"/>
        <v>0</v>
      </c>
      <c r="R155" s="6">
        <f t="shared" si="33"/>
        <v>1</v>
      </c>
      <c r="S155" s="6">
        <f t="shared" si="34"/>
        <v>1</v>
      </c>
      <c r="T155" s="6">
        <f t="shared" si="35"/>
        <v>1</v>
      </c>
      <c r="U155" s="6">
        <f t="shared" si="36"/>
        <v>1</v>
      </c>
      <c r="V155" s="11">
        <f t="shared" si="37"/>
        <v>1</v>
      </c>
      <c r="W155" s="53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 x14ac:dyDescent="0.25">
      <c r="A156" s="53">
        <v>133</v>
      </c>
      <c r="B156" s="208"/>
      <c r="C156" s="6"/>
      <c r="D156" s="6"/>
      <c r="E156" s="6"/>
      <c r="F156" s="6"/>
      <c r="G156" s="6"/>
      <c r="H156" s="6"/>
      <c r="I156" s="6"/>
      <c r="J156" s="6"/>
      <c r="K156" s="6"/>
      <c r="L156" s="11"/>
      <c r="M156" s="53">
        <f t="shared" si="28"/>
        <v>0</v>
      </c>
      <c r="N156" s="6">
        <f t="shared" si="29"/>
        <v>0</v>
      </c>
      <c r="O156" s="6">
        <f t="shared" si="30"/>
        <v>0</v>
      </c>
      <c r="P156" s="6">
        <f t="shared" si="31"/>
        <v>0</v>
      </c>
      <c r="Q156" s="11">
        <f t="shared" si="32"/>
        <v>0</v>
      </c>
      <c r="R156" s="6">
        <f t="shared" si="33"/>
        <v>1</v>
      </c>
      <c r="S156" s="6">
        <f t="shared" si="34"/>
        <v>1</v>
      </c>
      <c r="T156" s="6">
        <f t="shared" si="35"/>
        <v>1</v>
      </c>
      <c r="U156" s="6">
        <f t="shared" si="36"/>
        <v>1</v>
      </c>
      <c r="V156" s="11">
        <f t="shared" si="37"/>
        <v>1</v>
      </c>
      <c r="W156" s="53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 x14ac:dyDescent="0.25">
      <c r="A157" s="53">
        <v>134</v>
      </c>
      <c r="B157" s="208"/>
      <c r="C157" s="6"/>
      <c r="D157" s="6"/>
      <c r="E157" s="6"/>
      <c r="F157" s="6"/>
      <c r="G157" s="6"/>
      <c r="H157" s="6"/>
      <c r="I157" s="6"/>
      <c r="J157" s="6"/>
      <c r="K157" s="6"/>
      <c r="L157" s="11"/>
      <c r="M157" s="53">
        <f t="shared" si="28"/>
        <v>0</v>
      </c>
      <c r="N157" s="6">
        <f t="shared" si="29"/>
        <v>0</v>
      </c>
      <c r="O157" s="6">
        <f t="shared" si="30"/>
        <v>0</v>
      </c>
      <c r="P157" s="6">
        <f t="shared" si="31"/>
        <v>0</v>
      </c>
      <c r="Q157" s="11">
        <f t="shared" si="32"/>
        <v>0</v>
      </c>
      <c r="R157" s="6">
        <f t="shared" si="33"/>
        <v>1</v>
      </c>
      <c r="S157" s="6">
        <f t="shared" si="34"/>
        <v>1</v>
      </c>
      <c r="T157" s="6">
        <f t="shared" si="35"/>
        <v>1</v>
      </c>
      <c r="U157" s="6">
        <f t="shared" si="36"/>
        <v>1</v>
      </c>
      <c r="V157" s="11">
        <f t="shared" si="37"/>
        <v>1</v>
      </c>
      <c r="W157" s="53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 x14ac:dyDescent="0.25">
      <c r="A158" s="53">
        <v>135</v>
      </c>
      <c r="B158" s="208"/>
      <c r="C158" s="6"/>
      <c r="D158" s="6"/>
      <c r="E158" s="6"/>
      <c r="F158" s="6"/>
      <c r="G158" s="6"/>
      <c r="H158" s="6"/>
      <c r="I158" s="6"/>
      <c r="J158" s="6"/>
      <c r="K158" s="6"/>
      <c r="L158" s="11"/>
      <c r="M158" s="53">
        <f t="shared" si="28"/>
        <v>0</v>
      </c>
      <c r="N158" s="6">
        <f t="shared" si="29"/>
        <v>0</v>
      </c>
      <c r="O158" s="6">
        <f t="shared" si="30"/>
        <v>0</v>
      </c>
      <c r="P158" s="6">
        <f t="shared" si="31"/>
        <v>0</v>
      </c>
      <c r="Q158" s="11">
        <f t="shared" si="32"/>
        <v>0</v>
      </c>
      <c r="R158" s="6">
        <f t="shared" si="33"/>
        <v>1</v>
      </c>
      <c r="S158" s="6">
        <f t="shared" si="34"/>
        <v>1</v>
      </c>
      <c r="T158" s="6">
        <f t="shared" si="35"/>
        <v>1</v>
      </c>
      <c r="U158" s="6">
        <f t="shared" si="36"/>
        <v>1</v>
      </c>
      <c r="V158" s="11">
        <f t="shared" si="37"/>
        <v>1</v>
      </c>
      <c r="W158" s="53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 x14ac:dyDescent="0.25">
      <c r="A159" s="53">
        <v>136</v>
      </c>
      <c r="B159" s="208"/>
      <c r="C159" s="6"/>
      <c r="D159" s="6"/>
      <c r="E159" s="6"/>
      <c r="F159" s="6"/>
      <c r="G159" s="6"/>
      <c r="H159" s="6"/>
      <c r="I159" s="6"/>
      <c r="J159" s="6"/>
      <c r="K159" s="6"/>
      <c r="L159" s="11"/>
      <c r="M159" s="53">
        <f t="shared" si="28"/>
        <v>0</v>
      </c>
      <c r="N159" s="6">
        <f t="shared" si="29"/>
        <v>0</v>
      </c>
      <c r="O159" s="6">
        <f t="shared" si="30"/>
        <v>0</v>
      </c>
      <c r="P159" s="6">
        <f t="shared" si="31"/>
        <v>0</v>
      </c>
      <c r="Q159" s="11">
        <f t="shared" si="32"/>
        <v>0</v>
      </c>
      <c r="R159" s="6">
        <f t="shared" si="33"/>
        <v>1</v>
      </c>
      <c r="S159" s="6">
        <f t="shared" si="34"/>
        <v>1</v>
      </c>
      <c r="T159" s="6">
        <f t="shared" si="35"/>
        <v>1</v>
      </c>
      <c r="U159" s="6">
        <f t="shared" si="36"/>
        <v>1</v>
      </c>
      <c r="V159" s="11">
        <f t="shared" si="37"/>
        <v>1</v>
      </c>
      <c r="W159" s="53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 x14ac:dyDescent="0.25">
      <c r="A160" s="53">
        <v>137</v>
      </c>
      <c r="B160" s="208"/>
      <c r="C160" s="6"/>
      <c r="D160" s="6"/>
      <c r="E160" s="6"/>
      <c r="F160" s="6"/>
      <c r="G160" s="6"/>
      <c r="H160" s="6"/>
      <c r="I160" s="6"/>
      <c r="J160" s="6"/>
      <c r="K160" s="6"/>
      <c r="L160" s="11"/>
      <c r="M160" s="53">
        <f t="shared" si="28"/>
        <v>0</v>
      </c>
      <c r="N160" s="6">
        <f t="shared" si="29"/>
        <v>0</v>
      </c>
      <c r="O160" s="6">
        <f t="shared" si="30"/>
        <v>0</v>
      </c>
      <c r="P160" s="6">
        <f t="shared" si="31"/>
        <v>0</v>
      </c>
      <c r="Q160" s="11">
        <f t="shared" si="32"/>
        <v>0</v>
      </c>
      <c r="R160" s="6">
        <f t="shared" si="33"/>
        <v>1</v>
      </c>
      <c r="S160" s="6">
        <f t="shared" si="34"/>
        <v>1</v>
      </c>
      <c r="T160" s="6">
        <f t="shared" si="35"/>
        <v>1</v>
      </c>
      <c r="U160" s="6">
        <f t="shared" si="36"/>
        <v>1</v>
      </c>
      <c r="V160" s="11">
        <f t="shared" si="37"/>
        <v>1</v>
      </c>
      <c r="W160" s="53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 x14ac:dyDescent="0.25">
      <c r="A161" s="53">
        <v>138</v>
      </c>
      <c r="B161" s="208"/>
      <c r="C161" s="6"/>
      <c r="D161" s="6"/>
      <c r="E161" s="6"/>
      <c r="F161" s="6"/>
      <c r="G161" s="6"/>
      <c r="H161" s="6"/>
      <c r="I161" s="6"/>
      <c r="J161" s="6"/>
      <c r="K161" s="6"/>
      <c r="L161" s="11"/>
      <c r="M161" s="53">
        <f t="shared" si="28"/>
        <v>0</v>
      </c>
      <c r="N161" s="6">
        <f t="shared" si="29"/>
        <v>0</v>
      </c>
      <c r="O161" s="6">
        <f t="shared" si="30"/>
        <v>0</v>
      </c>
      <c r="P161" s="6">
        <f t="shared" si="31"/>
        <v>0</v>
      </c>
      <c r="Q161" s="11">
        <f t="shared" si="32"/>
        <v>0</v>
      </c>
      <c r="R161" s="6">
        <f t="shared" si="33"/>
        <v>1</v>
      </c>
      <c r="S161" s="6">
        <f t="shared" si="34"/>
        <v>1</v>
      </c>
      <c r="T161" s="6">
        <f t="shared" si="35"/>
        <v>1</v>
      </c>
      <c r="U161" s="6">
        <f t="shared" si="36"/>
        <v>1</v>
      </c>
      <c r="V161" s="11">
        <f t="shared" si="37"/>
        <v>1</v>
      </c>
      <c r="W161" s="53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 x14ac:dyDescent="0.25">
      <c r="A162" s="53">
        <v>139</v>
      </c>
      <c r="B162" s="208"/>
      <c r="C162" s="6"/>
      <c r="D162" s="6"/>
      <c r="E162" s="6"/>
      <c r="F162" s="6"/>
      <c r="G162" s="6"/>
      <c r="H162" s="6"/>
      <c r="I162" s="6"/>
      <c r="J162" s="6"/>
      <c r="K162" s="6"/>
      <c r="L162" s="11"/>
      <c r="M162" s="53">
        <f t="shared" si="28"/>
        <v>0</v>
      </c>
      <c r="N162" s="6">
        <f t="shared" si="29"/>
        <v>0</v>
      </c>
      <c r="O162" s="6">
        <f t="shared" si="30"/>
        <v>0</v>
      </c>
      <c r="P162" s="6">
        <f t="shared" si="31"/>
        <v>0</v>
      </c>
      <c r="Q162" s="11">
        <f t="shared" si="32"/>
        <v>0</v>
      </c>
      <c r="R162" s="6">
        <f t="shared" si="33"/>
        <v>1</v>
      </c>
      <c r="S162" s="6">
        <f t="shared" si="34"/>
        <v>1</v>
      </c>
      <c r="T162" s="6">
        <f t="shared" si="35"/>
        <v>1</v>
      </c>
      <c r="U162" s="6">
        <f t="shared" si="36"/>
        <v>1</v>
      </c>
      <c r="V162" s="11">
        <f t="shared" si="37"/>
        <v>1</v>
      </c>
      <c r="W162" s="53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 x14ac:dyDescent="0.25">
      <c r="A163" s="53">
        <v>140</v>
      </c>
      <c r="B163" s="208"/>
      <c r="C163" s="6"/>
      <c r="D163" s="6"/>
      <c r="E163" s="6"/>
      <c r="F163" s="6"/>
      <c r="G163" s="6"/>
      <c r="H163" s="6"/>
      <c r="I163" s="6"/>
      <c r="J163" s="6"/>
      <c r="K163" s="6"/>
      <c r="L163" s="11"/>
      <c r="M163" s="53">
        <f t="shared" si="28"/>
        <v>0</v>
      </c>
      <c r="N163" s="6">
        <f t="shared" si="29"/>
        <v>0</v>
      </c>
      <c r="O163" s="6">
        <f t="shared" si="30"/>
        <v>0</v>
      </c>
      <c r="P163" s="6">
        <f t="shared" si="31"/>
        <v>0</v>
      </c>
      <c r="Q163" s="11">
        <f t="shared" si="32"/>
        <v>0</v>
      </c>
      <c r="R163" s="6">
        <f t="shared" si="33"/>
        <v>1</v>
      </c>
      <c r="S163" s="6">
        <f t="shared" si="34"/>
        <v>1</v>
      </c>
      <c r="T163" s="6">
        <f t="shared" si="35"/>
        <v>1</v>
      </c>
      <c r="U163" s="6">
        <f t="shared" si="36"/>
        <v>1</v>
      </c>
      <c r="V163" s="11">
        <f t="shared" si="37"/>
        <v>1</v>
      </c>
      <c r="W163" s="53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 x14ac:dyDescent="0.25">
      <c r="A164" s="53">
        <v>141</v>
      </c>
      <c r="B164" s="208"/>
      <c r="C164" s="6"/>
      <c r="D164" s="6"/>
      <c r="E164" s="6"/>
      <c r="F164" s="6"/>
      <c r="G164" s="6"/>
      <c r="H164" s="6"/>
      <c r="I164" s="6"/>
      <c r="J164" s="6"/>
      <c r="K164" s="6"/>
      <c r="L164" s="11"/>
      <c r="M164" s="53">
        <f t="shared" si="28"/>
        <v>0</v>
      </c>
      <c r="N164" s="6">
        <f t="shared" si="29"/>
        <v>0</v>
      </c>
      <c r="O164" s="6">
        <f t="shared" si="30"/>
        <v>0</v>
      </c>
      <c r="P164" s="6">
        <f t="shared" si="31"/>
        <v>0</v>
      </c>
      <c r="Q164" s="11">
        <f t="shared" si="32"/>
        <v>0</v>
      </c>
      <c r="R164" s="6">
        <f t="shared" si="33"/>
        <v>1</v>
      </c>
      <c r="S164" s="6">
        <f t="shared" si="34"/>
        <v>1</v>
      </c>
      <c r="T164" s="6">
        <f t="shared" si="35"/>
        <v>1</v>
      </c>
      <c r="U164" s="6">
        <f t="shared" si="36"/>
        <v>1</v>
      </c>
      <c r="V164" s="11">
        <f t="shared" si="37"/>
        <v>1</v>
      </c>
      <c r="W164" s="53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 x14ac:dyDescent="0.25">
      <c r="A165" s="53">
        <v>142</v>
      </c>
      <c r="B165" s="208"/>
      <c r="C165" s="6"/>
      <c r="D165" s="6"/>
      <c r="E165" s="6"/>
      <c r="F165" s="6"/>
      <c r="G165" s="6"/>
      <c r="H165" s="6"/>
      <c r="I165" s="6"/>
      <c r="J165" s="6"/>
      <c r="K165" s="6"/>
      <c r="L165" s="11"/>
      <c r="M165" s="53">
        <f t="shared" si="28"/>
        <v>0</v>
      </c>
      <c r="N165" s="6">
        <f t="shared" si="29"/>
        <v>0</v>
      </c>
      <c r="O165" s="6">
        <f t="shared" si="30"/>
        <v>0</v>
      </c>
      <c r="P165" s="6">
        <f t="shared" si="31"/>
        <v>0</v>
      </c>
      <c r="Q165" s="11">
        <f t="shared" si="32"/>
        <v>0</v>
      </c>
      <c r="R165" s="6">
        <f t="shared" si="33"/>
        <v>1</v>
      </c>
      <c r="S165" s="6">
        <f t="shared" si="34"/>
        <v>1</v>
      </c>
      <c r="T165" s="6">
        <f t="shared" si="35"/>
        <v>1</v>
      </c>
      <c r="U165" s="6">
        <f t="shared" si="36"/>
        <v>1</v>
      </c>
      <c r="V165" s="11">
        <f t="shared" si="37"/>
        <v>1</v>
      </c>
      <c r="W165" s="53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 x14ac:dyDescent="0.25">
      <c r="A166" s="53">
        <v>143</v>
      </c>
      <c r="B166" s="208"/>
      <c r="C166" s="6"/>
      <c r="D166" s="6"/>
      <c r="E166" s="6"/>
      <c r="F166" s="6"/>
      <c r="G166" s="6"/>
      <c r="H166" s="6"/>
      <c r="I166" s="6"/>
      <c r="J166" s="6"/>
      <c r="K166" s="6"/>
      <c r="L166" s="11"/>
      <c r="M166" s="53">
        <f t="shared" si="28"/>
        <v>0</v>
      </c>
      <c r="N166" s="6">
        <f t="shared" si="29"/>
        <v>0</v>
      </c>
      <c r="O166" s="6">
        <f t="shared" si="30"/>
        <v>0</v>
      </c>
      <c r="P166" s="6">
        <f t="shared" si="31"/>
        <v>0</v>
      </c>
      <c r="Q166" s="11">
        <f t="shared" si="32"/>
        <v>0</v>
      </c>
      <c r="R166" s="6">
        <f t="shared" si="33"/>
        <v>1</v>
      </c>
      <c r="S166" s="6">
        <f t="shared" si="34"/>
        <v>1</v>
      </c>
      <c r="T166" s="6">
        <f t="shared" si="35"/>
        <v>1</v>
      </c>
      <c r="U166" s="6">
        <f t="shared" si="36"/>
        <v>1</v>
      </c>
      <c r="V166" s="11">
        <f t="shared" si="37"/>
        <v>1</v>
      </c>
      <c r="W166" s="53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 x14ac:dyDescent="0.25">
      <c r="A167" s="53">
        <v>144</v>
      </c>
      <c r="B167" s="208"/>
      <c r="C167" s="6"/>
      <c r="D167" s="6"/>
      <c r="E167" s="6"/>
      <c r="F167" s="6"/>
      <c r="G167" s="6"/>
      <c r="H167" s="6"/>
      <c r="I167" s="6"/>
      <c r="J167" s="6"/>
      <c r="K167" s="6"/>
      <c r="L167" s="11"/>
      <c r="M167" s="53">
        <f t="shared" si="28"/>
        <v>0</v>
      </c>
      <c r="N167" s="6">
        <f t="shared" si="29"/>
        <v>0</v>
      </c>
      <c r="O167" s="6">
        <f t="shared" si="30"/>
        <v>0</v>
      </c>
      <c r="P167" s="6">
        <f t="shared" si="31"/>
        <v>0</v>
      </c>
      <c r="Q167" s="11">
        <f t="shared" si="32"/>
        <v>0</v>
      </c>
      <c r="R167" s="6">
        <f t="shared" si="33"/>
        <v>1</v>
      </c>
      <c r="S167" s="6">
        <f t="shared" si="34"/>
        <v>1</v>
      </c>
      <c r="T167" s="6">
        <f t="shared" si="35"/>
        <v>1</v>
      </c>
      <c r="U167" s="6">
        <f t="shared" si="36"/>
        <v>1</v>
      </c>
      <c r="V167" s="11">
        <f t="shared" si="37"/>
        <v>1</v>
      </c>
      <c r="W167" s="53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 x14ac:dyDescent="0.25">
      <c r="A168" s="53">
        <v>145</v>
      </c>
      <c r="B168" s="208"/>
      <c r="C168" s="6"/>
      <c r="D168" s="6"/>
      <c r="E168" s="6"/>
      <c r="F168" s="6"/>
      <c r="G168" s="6"/>
      <c r="H168" s="6"/>
      <c r="I168" s="6"/>
      <c r="J168" s="6"/>
      <c r="K168" s="6"/>
      <c r="L168" s="11"/>
      <c r="M168" s="53">
        <f t="shared" si="28"/>
        <v>0</v>
      </c>
      <c r="N168" s="6">
        <f t="shared" si="29"/>
        <v>0</v>
      </c>
      <c r="O168" s="6">
        <f t="shared" si="30"/>
        <v>0</v>
      </c>
      <c r="P168" s="6">
        <f t="shared" si="31"/>
        <v>0</v>
      </c>
      <c r="Q168" s="11">
        <f t="shared" si="32"/>
        <v>0</v>
      </c>
      <c r="R168" s="6">
        <f t="shared" si="33"/>
        <v>1</v>
      </c>
      <c r="S168" s="6">
        <f t="shared" si="34"/>
        <v>1</v>
      </c>
      <c r="T168" s="6">
        <f t="shared" si="35"/>
        <v>1</v>
      </c>
      <c r="U168" s="6">
        <f t="shared" si="36"/>
        <v>1</v>
      </c>
      <c r="V168" s="11">
        <f t="shared" si="37"/>
        <v>1</v>
      </c>
      <c r="W168" s="53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 x14ac:dyDescent="0.25">
      <c r="A169" s="53">
        <v>146</v>
      </c>
      <c r="B169" s="208"/>
      <c r="C169" s="6"/>
      <c r="D169" s="6"/>
      <c r="E169" s="6"/>
      <c r="F169" s="6"/>
      <c r="G169" s="6"/>
      <c r="H169" s="6"/>
      <c r="I169" s="6"/>
      <c r="J169" s="6"/>
      <c r="K169" s="6"/>
      <c r="L169" s="11"/>
      <c r="M169" s="53">
        <f t="shared" si="28"/>
        <v>0</v>
      </c>
      <c r="N169" s="6">
        <f t="shared" si="29"/>
        <v>0</v>
      </c>
      <c r="O169" s="6">
        <f t="shared" si="30"/>
        <v>0</v>
      </c>
      <c r="P169" s="6">
        <f t="shared" si="31"/>
        <v>0</v>
      </c>
      <c r="Q169" s="11">
        <f t="shared" si="32"/>
        <v>0</v>
      </c>
      <c r="R169" s="6">
        <f t="shared" si="33"/>
        <v>1</v>
      </c>
      <c r="S169" s="6">
        <f t="shared" si="34"/>
        <v>1</v>
      </c>
      <c r="T169" s="6">
        <f t="shared" si="35"/>
        <v>1</v>
      </c>
      <c r="U169" s="6">
        <f t="shared" si="36"/>
        <v>1</v>
      </c>
      <c r="V169" s="11">
        <f t="shared" si="37"/>
        <v>1</v>
      </c>
      <c r="W169" s="53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 x14ac:dyDescent="0.25">
      <c r="A170" s="53">
        <v>147</v>
      </c>
      <c r="B170" s="208"/>
      <c r="C170" s="6"/>
      <c r="D170" s="6"/>
      <c r="E170" s="6"/>
      <c r="F170" s="6"/>
      <c r="G170" s="6"/>
      <c r="H170" s="6"/>
      <c r="I170" s="6"/>
      <c r="J170" s="6"/>
      <c r="K170" s="6"/>
      <c r="L170" s="11"/>
      <c r="M170" s="53">
        <f t="shared" si="28"/>
        <v>0</v>
      </c>
      <c r="N170" s="6">
        <f t="shared" si="29"/>
        <v>0</v>
      </c>
      <c r="O170" s="6">
        <f t="shared" si="30"/>
        <v>0</v>
      </c>
      <c r="P170" s="6">
        <f t="shared" si="31"/>
        <v>0</v>
      </c>
      <c r="Q170" s="11">
        <f t="shared" si="32"/>
        <v>0</v>
      </c>
      <c r="R170" s="6">
        <f t="shared" si="33"/>
        <v>1</v>
      </c>
      <c r="S170" s="6">
        <f t="shared" si="34"/>
        <v>1</v>
      </c>
      <c r="T170" s="6">
        <f t="shared" si="35"/>
        <v>1</v>
      </c>
      <c r="U170" s="6">
        <f t="shared" si="36"/>
        <v>1</v>
      </c>
      <c r="V170" s="11">
        <f t="shared" si="37"/>
        <v>1</v>
      </c>
      <c r="W170" s="53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 x14ac:dyDescent="0.25">
      <c r="A171" s="53">
        <v>148</v>
      </c>
      <c r="B171" s="208"/>
      <c r="C171" s="6"/>
      <c r="D171" s="6"/>
      <c r="E171" s="6"/>
      <c r="F171" s="6"/>
      <c r="G171" s="6"/>
      <c r="H171" s="6"/>
      <c r="I171" s="6"/>
      <c r="J171" s="6"/>
      <c r="K171" s="6"/>
      <c r="L171" s="11"/>
      <c r="M171" s="53">
        <f t="shared" si="28"/>
        <v>0</v>
      </c>
      <c r="N171" s="6">
        <f t="shared" si="29"/>
        <v>0</v>
      </c>
      <c r="O171" s="6">
        <f t="shared" si="30"/>
        <v>0</v>
      </c>
      <c r="P171" s="6">
        <f t="shared" si="31"/>
        <v>0</v>
      </c>
      <c r="Q171" s="11">
        <f t="shared" si="32"/>
        <v>0</v>
      </c>
      <c r="R171" s="6">
        <f t="shared" si="33"/>
        <v>1</v>
      </c>
      <c r="S171" s="6">
        <f t="shared" si="34"/>
        <v>1</v>
      </c>
      <c r="T171" s="6">
        <f t="shared" si="35"/>
        <v>1</v>
      </c>
      <c r="U171" s="6">
        <f t="shared" si="36"/>
        <v>1</v>
      </c>
      <c r="V171" s="11">
        <f t="shared" si="37"/>
        <v>1</v>
      </c>
      <c r="W171" s="53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 x14ac:dyDescent="0.25">
      <c r="A172" s="53">
        <v>149</v>
      </c>
      <c r="B172" s="208"/>
      <c r="C172" s="6"/>
      <c r="D172" s="6"/>
      <c r="E172" s="6"/>
      <c r="F172" s="6"/>
      <c r="G172" s="6"/>
      <c r="H172" s="6"/>
      <c r="I172" s="6"/>
      <c r="J172" s="6"/>
      <c r="K172" s="6"/>
      <c r="L172" s="11"/>
      <c r="M172" s="53">
        <f t="shared" si="28"/>
        <v>0</v>
      </c>
      <c r="N172" s="6">
        <f t="shared" si="29"/>
        <v>0</v>
      </c>
      <c r="O172" s="6">
        <f t="shared" si="30"/>
        <v>0</v>
      </c>
      <c r="P172" s="6">
        <f t="shared" si="31"/>
        <v>0</v>
      </c>
      <c r="Q172" s="11">
        <f t="shared" si="32"/>
        <v>0</v>
      </c>
      <c r="R172" s="6">
        <f t="shared" si="33"/>
        <v>1</v>
      </c>
      <c r="S172" s="6">
        <f t="shared" si="34"/>
        <v>1</v>
      </c>
      <c r="T172" s="6">
        <f t="shared" si="35"/>
        <v>1</v>
      </c>
      <c r="U172" s="6">
        <f t="shared" si="36"/>
        <v>1</v>
      </c>
      <c r="V172" s="11">
        <f t="shared" si="37"/>
        <v>1</v>
      </c>
      <c r="W172" s="53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 x14ac:dyDescent="0.25">
      <c r="A173" s="53">
        <v>150</v>
      </c>
      <c r="B173" s="208"/>
      <c r="C173" s="6"/>
      <c r="D173" s="6"/>
      <c r="E173" s="6"/>
      <c r="F173" s="6"/>
      <c r="G173" s="6"/>
      <c r="H173" s="6"/>
      <c r="I173" s="6"/>
      <c r="J173" s="6"/>
      <c r="K173" s="6"/>
      <c r="L173" s="11"/>
      <c r="M173" s="53">
        <f t="shared" si="28"/>
        <v>0</v>
      </c>
      <c r="N173" s="6">
        <f t="shared" si="29"/>
        <v>0</v>
      </c>
      <c r="O173" s="6">
        <f t="shared" si="30"/>
        <v>0</v>
      </c>
      <c r="P173" s="6">
        <f t="shared" si="31"/>
        <v>0</v>
      </c>
      <c r="Q173" s="11">
        <f t="shared" si="32"/>
        <v>0</v>
      </c>
      <c r="R173" s="6">
        <f t="shared" si="33"/>
        <v>1</v>
      </c>
      <c r="S173" s="6">
        <f t="shared" si="34"/>
        <v>1</v>
      </c>
      <c r="T173" s="6">
        <f t="shared" si="35"/>
        <v>1</v>
      </c>
      <c r="U173" s="6">
        <f t="shared" si="36"/>
        <v>1</v>
      </c>
      <c r="V173" s="11">
        <f t="shared" si="37"/>
        <v>1</v>
      </c>
      <c r="W173" s="53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 x14ac:dyDescent="0.25">
      <c r="A174" s="53">
        <v>151</v>
      </c>
      <c r="B174" s="208"/>
      <c r="C174" s="6"/>
      <c r="D174" s="6"/>
      <c r="E174" s="6"/>
      <c r="F174" s="6"/>
      <c r="G174" s="6"/>
      <c r="H174" s="6"/>
      <c r="I174" s="6"/>
      <c r="J174" s="6"/>
      <c r="K174" s="6"/>
      <c r="L174" s="11"/>
      <c r="M174" s="53">
        <f t="shared" si="28"/>
        <v>0</v>
      </c>
      <c r="N174" s="6">
        <f t="shared" si="29"/>
        <v>0</v>
      </c>
      <c r="O174" s="6">
        <f t="shared" si="30"/>
        <v>0</v>
      </c>
      <c r="P174" s="6">
        <f t="shared" si="31"/>
        <v>0</v>
      </c>
      <c r="Q174" s="11">
        <f t="shared" si="32"/>
        <v>0</v>
      </c>
      <c r="R174" s="6">
        <f t="shared" si="33"/>
        <v>1</v>
      </c>
      <c r="S174" s="6">
        <f t="shared" si="34"/>
        <v>1</v>
      </c>
      <c r="T174" s="6">
        <f t="shared" si="35"/>
        <v>1</v>
      </c>
      <c r="U174" s="6">
        <f t="shared" si="36"/>
        <v>1</v>
      </c>
      <c r="V174" s="11">
        <f t="shared" si="37"/>
        <v>1</v>
      </c>
      <c r="W174" s="53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 x14ac:dyDescent="0.25">
      <c r="A175" s="53">
        <v>152</v>
      </c>
      <c r="B175" s="208"/>
      <c r="C175" s="6"/>
      <c r="D175" s="6"/>
      <c r="E175" s="6"/>
      <c r="F175" s="6"/>
      <c r="G175" s="6"/>
      <c r="H175" s="6"/>
      <c r="I175" s="6"/>
      <c r="J175" s="6"/>
      <c r="K175" s="6"/>
      <c r="L175" s="11"/>
      <c r="M175" s="53">
        <f t="shared" si="28"/>
        <v>0</v>
      </c>
      <c r="N175" s="6">
        <f t="shared" si="29"/>
        <v>0</v>
      </c>
      <c r="O175" s="6">
        <f t="shared" si="30"/>
        <v>0</v>
      </c>
      <c r="P175" s="6">
        <f t="shared" si="31"/>
        <v>0</v>
      </c>
      <c r="Q175" s="11">
        <f t="shared" si="32"/>
        <v>0</v>
      </c>
      <c r="R175" s="6">
        <f t="shared" si="33"/>
        <v>1</v>
      </c>
      <c r="S175" s="6">
        <f t="shared" si="34"/>
        <v>1</v>
      </c>
      <c r="T175" s="6">
        <f t="shared" si="35"/>
        <v>1</v>
      </c>
      <c r="U175" s="6">
        <f t="shared" si="36"/>
        <v>1</v>
      </c>
      <c r="V175" s="11">
        <f t="shared" si="37"/>
        <v>1</v>
      </c>
      <c r="W175" s="53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 x14ac:dyDescent="0.25">
      <c r="A176" s="53">
        <v>153</v>
      </c>
      <c r="B176" s="208"/>
      <c r="C176" s="6"/>
      <c r="D176" s="6"/>
      <c r="E176" s="6"/>
      <c r="F176" s="6"/>
      <c r="G176" s="6"/>
      <c r="H176" s="6"/>
      <c r="I176" s="6"/>
      <c r="J176" s="6"/>
      <c r="K176" s="6"/>
      <c r="L176" s="11"/>
      <c r="M176" s="53">
        <f t="shared" si="28"/>
        <v>0</v>
      </c>
      <c r="N176" s="6">
        <f t="shared" si="29"/>
        <v>0</v>
      </c>
      <c r="O176" s="6">
        <f t="shared" si="30"/>
        <v>0</v>
      </c>
      <c r="P176" s="6">
        <f t="shared" si="31"/>
        <v>0</v>
      </c>
      <c r="Q176" s="11">
        <f t="shared" si="32"/>
        <v>0</v>
      </c>
      <c r="R176" s="6">
        <f t="shared" si="33"/>
        <v>1</v>
      </c>
      <c r="S176" s="6">
        <f t="shared" si="34"/>
        <v>1</v>
      </c>
      <c r="T176" s="6">
        <f t="shared" si="35"/>
        <v>1</v>
      </c>
      <c r="U176" s="6">
        <f t="shared" si="36"/>
        <v>1</v>
      </c>
      <c r="V176" s="11">
        <f t="shared" si="37"/>
        <v>1</v>
      </c>
      <c r="W176" s="53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 x14ac:dyDescent="0.25">
      <c r="A177" s="53">
        <v>154</v>
      </c>
      <c r="B177" s="208"/>
      <c r="C177" s="6"/>
      <c r="D177" s="6"/>
      <c r="E177" s="6"/>
      <c r="F177" s="6"/>
      <c r="G177" s="6"/>
      <c r="H177" s="6"/>
      <c r="I177" s="6"/>
      <c r="J177" s="6"/>
      <c r="K177" s="6"/>
      <c r="L177" s="11"/>
      <c r="M177" s="53">
        <f t="shared" si="28"/>
        <v>0</v>
      </c>
      <c r="N177" s="6">
        <f t="shared" si="29"/>
        <v>0</v>
      </c>
      <c r="O177" s="6">
        <f t="shared" si="30"/>
        <v>0</v>
      </c>
      <c r="P177" s="6">
        <f t="shared" si="31"/>
        <v>0</v>
      </c>
      <c r="Q177" s="11">
        <f t="shared" si="32"/>
        <v>0</v>
      </c>
      <c r="R177" s="6">
        <f t="shared" si="33"/>
        <v>1</v>
      </c>
      <c r="S177" s="6">
        <f t="shared" si="34"/>
        <v>1</v>
      </c>
      <c r="T177" s="6">
        <f t="shared" si="35"/>
        <v>1</v>
      </c>
      <c r="U177" s="6">
        <f t="shared" si="36"/>
        <v>1</v>
      </c>
      <c r="V177" s="11">
        <f t="shared" si="37"/>
        <v>1</v>
      </c>
      <c r="W177" s="53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 x14ac:dyDescent="0.25">
      <c r="A178" s="53">
        <v>155</v>
      </c>
      <c r="B178" s="208"/>
      <c r="C178" s="6"/>
      <c r="D178" s="6"/>
      <c r="E178" s="6"/>
      <c r="F178" s="6"/>
      <c r="G178" s="6"/>
      <c r="H178" s="6"/>
      <c r="I178" s="6"/>
      <c r="J178" s="6"/>
      <c r="K178" s="6"/>
      <c r="L178" s="11"/>
      <c r="M178" s="53">
        <f t="shared" si="28"/>
        <v>0</v>
      </c>
      <c r="N178" s="6">
        <f t="shared" si="29"/>
        <v>0</v>
      </c>
      <c r="O178" s="6">
        <f t="shared" si="30"/>
        <v>0</v>
      </c>
      <c r="P178" s="6">
        <f t="shared" si="31"/>
        <v>0</v>
      </c>
      <c r="Q178" s="11">
        <f t="shared" si="32"/>
        <v>0</v>
      </c>
      <c r="R178" s="6">
        <f t="shared" si="33"/>
        <v>1</v>
      </c>
      <c r="S178" s="6">
        <f t="shared" si="34"/>
        <v>1</v>
      </c>
      <c r="T178" s="6">
        <f t="shared" si="35"/>
        <v>1</v>
      </c>
      <c r="U178" s="6">
        <f t="shared" si="36"/>
        <v>1</v>
      </c>
      <c r="V178" s="11">
        <f t="shared" si="37"/>
        <v>1</v>
      </c>
      <c r="W178" s="53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 x14ac:dyDescent="0.25">
      <c r="A179" s="53">
        <v>156</v>
      </c>
      <c r="B179" s="208"/>
      <c r="C179" s="6"/>
      <c r="D179" s="6"/>
      <c r="E179" s="6"/>
      <c r="F179" s="6"/>
      <c r="G179" s="6"/>
      <c r="H179" s="6"/>
      <c r="I179" s="6"/>
      <c r="J179" s="6"/>
      <c r="K179" s="6"/>
      <c r="L179" s="11"/>
      <c r="M179" s="53">
        <f t="shared" si="28"/>
        <v>0</v>
      </c>
      <c r="N179" s="6">
        <f t="shared" si="29"/>
        <v>0</v>
      </c>
      <c r="O179" s="6">
        <f t="shared" si="30"/>
        <v>0</v>
      </c>
      <c r="P179" s="6">
        <f t="shared" si="31"/>
        <v>0</v>
      </c>
      <c r="Q179" s="11">
        <f t="shared" si="32"/>
        <v>0</v>
      </c>
      <c r="R179" s="6">
        <f t="shared" si="33"/>
        <v>1</v>
      </c>
      <c r="S179" s="6">
        <f t="shared" si="34"/>
        <v>1</v>
      </c>
      <c r="T179" s="6">
        <f t="shared" si="35"/>
        <v>1</v>
      </c>
      <c r="U179" s="6">
        <f t="shared" si="36"/>
        <v>1</v>
      </c>
      <c r="V179" s="11">
        <f t="shared" si="37"/>
        <v>1</v>
      </c>
      <c r="W179" s="53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 x14ac:dyDescent="0.25">
      <c r="A180" s="53">
        <v>157</v>
      </c>
      <c r="B180" s="208"/>
      <c r="C180" s="6"/>
      <c r="D180" s="6"/>
      <c r="E180" s="6"/>
      <c r="F180" s="6"/>
      <c r="G180" s="6"/>
      <c r="H180" s="6"/>
      <c r="I180" s="6"/>
      <c r="J180" s="6"/>
      <c r="K180" s="6"/>
      <c r="L180" s="11"/>
      <c r="M180" s="53">
        <f t="shared" si="28"/>
        <v>0</v>
      </c>
      <c r="N180" s="6">
        <f t="shared" si="29"/>
        <v>0</v>
      </c>
      <c r="O180" s="6">
        <f t="shared" si="30"/>
        <v>0</v>
      </c>
      <c r="P180" s="6">
        <f t="shared" si="31"/>
        <v>0</v>
      </c>
      <c r="Q180" s="11">
        <f t="shared" si="32"/>
        <v>0</v>
      </c>
      <c r="R180" s="6">
        <f t="shared" si="33"/>
        <v>1</v>
      </c>
      <c r="S180" s="6">
        <f t="shared" si="34"/>
        <v>1</v>
      </c>
      <c r="T180" s="6">
        <f t="shared" si="35"/>
        <v>1</v>
      </c>
      <c r="U180" s="6">
        <f t="shared" si="36"/>
        <v>1</v>
      </c>
      <c r="V180" s="11">
        <f t="shared" si="37"/>
        <v>1</v>
      </c>
      <c r="W180" s="53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 x14ac:dyDescent="0.25">
      <c r="A181" s="53">
        <v>158</v>
      </c>
      <c r="B181" s="208"/>
      <c r="C181" s="6"/>
      <c r="D181" s="6"/>
      <c r="E181" s="6"/>
      <c r="F181" s="6"/>
      <c r="G181" s="6"/>
      <c r="H181" s="6"/>
      <c r="I181" s="6"/>
      <c r="J181" s="6"/>
      <c r="K181" s="6"/>
      <c r="L181" s="11"/>
      <c r="M181" s="53">
        <f t="shared" si="28"/>
        <v>0</v>
      </c>
      <c r="N181" s="6">
        <f t="shared" si="29"/>
        <v>0</v>
      </c>
      <c r="O181" s="6">
        <f t="shared" si="30"/>
        <v>0</v>
      </c>
      <c r="P181" s="6">
        <f t="shared" si="31"/>
        <v>0</v>
      </c>
      <c r="Q181" s="11">
        <f t="shared" si="32"/>
        <v>0</v>
      </c>
      <c r="R181" s="6">
        <f t="shared" si="33"/>
        <v>1</v>
      </c>
      <c r="S181" s="6">
        <f t="shared" si="34"/>
        <v>1</v>
      </c>
      <c r="T181" s="6">
        <f t="shared" si="35"/>
        <v>1</v>
      </c>
      <c r="U181" s="6">
        <f t="shared" si="36"/>
        <v>1</v>
      </c>
      <c r="V181" s="11">
        <f t="shared" si="37"/>
        <v>1</v>
      </c>
      <c r="W181" s="53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 x14ac:dyDescent="0.25">
      <c r="A182" s="53">
        <v>159</v>
      </c>
      <c r="B182" s="208"/>
      <c r="C182" s="6"/>
      <c r="D182" s="6"/>
      <c r="E182" s="6"/>
      <c r="F182" s="6"/>
      <c r="G182" s="6"/>
      <c r="H182" s="6"/>
      <c r="I182" s="6"/>
      <c r="J182" s="6"/>
      <c r="K182" s="6"/>
      <c r="L182" s="11"/>
      <c r="M182" s="53">
        <f t="shared" si="28"/>
        <v>0</v>
      </c>
      <c r="N182" s="6">
        <f t="shared" si="29"/>
        <v>0</v>
      </c>
      <c r="O182" s="6">
        <f t="shared" si="30"/>
        <v>0</v>
      </c>
      <c r="P182" s="6">
        <f t="shared" si="31"/>
        <v>0</v>
      </c>
      <c r="Q182" s="11">
        <f t="shared" si="32"/>
        <v>0</v>
      </c>
      <c r="R182" s="6">
        <f t="shared" si="33"/>
        <v>1</v>
      </c>
      <c r="S182" s="6">
        <f t="shared" si="34"/>
        <v>1</v>
      </c>
      <c r="T182" s="6">
        <f t="shared" si="35"/>
        <v>1</v>
      </c>
      <c r="U182" s="6">
        <f t="shared" si="36"/>
        <v>1</v>
      </c>
      <c r="V182" s="11">
        <f t="shared" si="37"/>
        <v>1</v>
      </c>
      <c r="W182" s="53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 x14ac:dyDescent="0.25">
      <c r="A183" s="53">
        <v>160</v>
      </c>
      <c r="B183" s="208"/>
      <c r="C183" s="6"/>
      <c r="D183" s="6"/>
      <c r="E183" s="6"/>
      <c r="F183" s="6"/>
      <c r="G183" s="6"/>
      <c r="H183" s="6"/>
      <c r="I183" s="6"/>
      <c r="J183" s="6"/>
      <c r="K183" s="6"/>
      <c r="L183" s="11"/>
      <c r="M183" s="53">
        <f t="shared" si="28"/>
        <v>0</v>
      </c>
      <c r="N183" s="6">
        <f t="shared" si="29"/>
        <v>0</v>
      </c>
      <c r="O183" s="6">
        <f t="shared" si="30"/>
        <v>0</v>
      </c>
      <c r="P183" s="6">
        <f t="shared" si="31"/>
        <v>0</v>
      </c>
      <c r="Q183" s="11">
        <f t="shared" si="32"/>
        <v>0</v>
      </c>
      <c r="R183" s="6">
        <f t="shared" si="33"/>
        <v>1</v>
      </c>
      <c r="S183" s="6">
        <f t="shared" si="34"/>
        <v>1</v>
      </c>
      <c r="T183" s="6">
        <f t="shared" si="35"/>
        <v>1</v>
      </c>
      <c r="U183" s="6">
        <f t="shared" si="36"/>
        <v>1</v>
      </c>
      <c r="V183" s="11">
        <f t="shared" si="37"/>
        <v>1</v>
      </c>
      <c r="W183" s="53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 x14ac:dyDescent="0.25">
      <c r="A184" s="53">
        <v>161</v>
      </c>
      <c r="B184" s="208"/>
      <c r="C184" s="6"/>
      <c r="D184" s="6"/>
      <c r="E184" s="6"/>
      <c r="F184" s="6"/>
      <c r="G184" s="6"/>
      <c r="H184" s="6"/>
      <c r="I184" s="6"/>
      <c r="J184" s="6"/>
      <c r="K184" s="6"/>
      <c r="L184" s="11"/>
      <c r="M184" s="53">
        <f t="shared" si="28"/>
        <v>0</v>
      </c>
      <c r="N184" s="6">
        <f t="shared" si="29"/>
        <v>0</v>
      </c>
      <c r="O184" s="6">
        <f t="shared" si="30"/>
        <v>0</v>
      </c>
      <c r="P184" s="6">
        <f t="shared" si="31"/>
        <v>0</v>
      </c>
      <c r="Q184" s="11">
        <f t="shared" si="32"/>
        <v>0</v>
      </c>
      <c r="R184" s="6">
        <f t="shared" si="33"/>
        <v>1</v>
      </c>
      <c r="S184" s="6">
        <f t="shared" si="34"/>
        <v>1</v>
      </c>
      <c r="T184" s="6">
        <f t="shared" si="35"/>
        <v>1</v>
      </c>
      <c r="U184" s="6">
        <f t="shared" si="36"/>
        <v>1</v>
      </c>
      <c r="V184" s="11">
        <f t="shared" si="37"/>
        <v>1</v>
      </c>
      <c r="W184" s="53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 x14ac:dyDescent="0.25">
      <c r="A185" s="53">
        <v>162</v>
      </c>
      <c r="B185" s="208"/>
      <c r="C185" s="6"/>
      <c r="D185" s="6"/>
      <c r="E185" s="6"/>
      <c r="F185" s="6"/>
      <c r="G185" s="6"/>
      <c r="H185" s="6"/>
      <c r="I185" s="6"/>
      <c r="J185" s="6"/>
      <c r="K185" s="6"/>
      <c r="L185" s="11"/>
      <c r="M185" s="53">
        <f t="shared" si="28"/>
        <v>0</v>
      </c>
      <c r="N185" s="6">
        <f t="shared" si="29"/>
        <v>0</v>
      </c>
      <c r="O185" s="6">
        <f t="shared" si="30"/>
        <v>0</v>
      </c>
      <c r="P185" s="6">
        <f t="shared" si="31"/>
        <v>0</v>
      </c>
      <c r="Q185" s="11">
        <f t="shared" si="32"/>
        <v>0</v>
      </c>
      <c r="R185" s="6">
        <f t="shared" si="33"/>
        <v>1</v>
      </c>
      <c r="S185" s="6">
        <f t="shared" si="34"/>
        <v>1</v>
      </c>
      <c r="T185" s="6">
        <f t="shared" si="35"/>
        <v>1</v>
      </c>
      <c r="U185" s="6">
        <f t="shared" si="36"/>
        <v>1</v>
      </c>
      <c r="V185" s="11">
        <f t="shared" si="37"/>
        <v>1</v>
      </c>
      <c r="W185" s="53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 x14ac:dyDescent="0.25">
      <c r="A186" s="53">
        <v>163</v>
      </c>
      <c r="B186" s="208"/>
      <c r="C186" s="6"/>
      <c r="D186" s="6"/>
      <c r="E186" s="6"/>
      <c r="F186" s="6"/>
      <c r="G186" s="6"/>
      <c r="H186" s="6"/>
      <c r="I186" s="6"/>
      <c r="J186" s="6"/>
      <c r="K186" s="6"/>
      <c r="L186" s="11"/>
      <c r="M186" s="53">
        <f t="shared" si="28"/>
        <v>0</v>
      </c>
      <c r="N186" s="6">
        <f t="shared" si="29"/>
        <v>0</v>
      </c>
      <c r="O186" s="6">
        <f t="shared" si="30"/>
        <v>0</v>
      </c>
      <c r="P186" s="6">
        <f t="shared" si="31"/>
        <v>0</v>
      </c>
      <c r="Q186" s="11">
        <f t="shared" si="32"/>
        <v>0</v>
      </c>
      <c r="R186" s="6">
        <f t="shared" si="33"/>
        <v>1</v>
      </c>
      <c r="S186" s="6">
        <f t="shared" si="34"/>
        <v>1</v>
      </c>
      <c r="T186" s="6">
        <f t="shared" si="35"/>
        <v>1</v>
      </c>
      <c r="U186" s="6">
        <f t="shared" si="36"/>
        <v>1</v>
      </c>
      <c r="V186" s="11">
        <f t="shared" si="37"/>
        <v>1</v>
      </c>
      <c r="W186" s="53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 x14ac:dyDescent="0.25">
      <c r="A187" s="53">
        <v>164</v>
      </c>
      <c r="B187" s="208"/>
      <c r="C187" s="6"/>
      <c r="D187" s="6"/>
      <c r="E187" s="6"/>
      <c r="F187" s="6"/>
      <c r="G187" s="6"/>
      <c r="H187" s="6"/>
      <c r="I187" s="6"/>
      <c r="J187" s="6"/>
      <c r="K187" s="6"/>
      <c r="L187" s="11"/>
      <c r="M187" s="53">
        <f t="shared" si="28"/>
        <v>0</v>
      </c>
      <c r="N187" s="6">
        <f t="shared" si="29"/>
        <v>0</v>
      </c>
      <c r="O187" s="6">
        <f t="shared" si="30"/>
        <v>0</v>
      </c>
      <c r="P187" s="6">
        <f t="shared" si="31"/>
        <v>0</v>
      </c>
      <c r="Q187" s="11">
        <f t="shared" si="32"/>
        <v>0</v>
      </c>
      <c r="R187" s="6">
        <f t="shared" si="33"/>
        <v>1</v>
      </c>
      <c r="S187" s="6">
        <f t="shared" si="34"/>
        <v>1</v>
      </c>
      <c r="T187" s="6">
        <f t="shared" si="35"/>
        <v>1</v>
      </c>
      <c r="U187" s="6">
        <f t="shared" si="36"/>
        <v>1</v>
      </c>
      <c r="V187" s="11">
        <f t="shared" si="37"/>
        <v>1</v>
      </c>
      <c r="W187" s="53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 x14ac:dyDescent="0.25">
      <c r="A188" s="53">
        <v>165</v>
      </c>
      <c r="B188" s="208"/>
      <c r="C188" s="6"/>
      <c r="D188" s="6"/>
      <c r="E188" s="6"/>
      <c r="F188" s="6"/>
      <c r="G188" s="6"/>
      <c r="H188" s="6"/>
      <c r="I188" s="6"/>
      <c r="J188" s="6"/>
      <c r="K188" s="6"/>
      <c r="L188" s="11"/>
      <c r="M188" s="53">
        <f t="shared" si="28"/>
        <v>0</v>
      </c>
      <c r="N188" s="6">
        <f t="shared" si="29"/>
        <v>0</v>
      </c>
      <c r="O188" s="6">
        <f t="shared" si="30"/>
        <v>0</v>
      </c>
      <c r="P188" s="6">
        <f t="shared" si="31"/>
        <v>0</v>
      </c>
      <c r="Q188" s="11">
        <f t="shared" si="32"/>
        <v>0</v>
      </c>
      <c r="R188" s="6">
        <f t="shared" si="33"/>
        <v>1</v>
      </c>
      <c r="S188" s="6">
        <f t="shared" si="34"/>
        <v>1</v>
      </c>
      <c r="T188" s="6">
        <f t="shared" si="35"/>
        <v>1</v>
      </c>
      <c r="U188" s="6">
        <f t="shared" si="36"/>
        <v>1</v>
      </c>
      <c r="V188" s="11">
        <f t="shared" si="37"/>
        <v>1</v>
      </c>
      <c r="W188" s="53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 x14ac:dyDescent="0.25">
      <c r="A189" s="53">
        <v>166</v>
      </c>
      <c r="B189" s="208"/>
      <c r="C189" s="6"/>
      <c r="D189" s="6"/>
      <c r="E189" s="6"/>
      <c r="F189" s="6"/>
      <c r="G189" s="6"/>
      <c r="H189" s="6"/>
      <c r="I189" s="6"/>
      <c r="J189" s="6"/>
      <c r="K189" s="6"/>
      <c r="L189" s="11"/>
      <c r="M189" s="53">
        <f t="shared" si="28"/>
        <v>0</v>
      </c>
      <c r="N189" s="6">
        <f t="shared" si="29"/>
        <v>0</v>
      </c>
      <c r="O189" s="6">
        <f t="shared" si="30"/>
        <v>0</v>
      </c>
      <c r="P189" s="6">
        <f t="shared" si="31"/>
        <v>0</v>
      </c>
      <c r="Q189" s="11">
        <f t="shared" si="32"/>
        <v>0</v>
      </c>
      <c r="R189" s="6">
        <f t="shared" si="33"/>
        <v>1</v>
      </c>
      <c r="S189" s="6">
        <f t="shared" si="34"/>
        <v>1</v>
      </c>
      <c r="T189" s="6">
        <f t="shared" si="35"/>
        <v>1</v>
      </c>
      <c r="U189" s="6">
        <f t="shared" si="36"/>
        <v>1</v>
      </c>
      <c r="V189" s="11">
        <f t="shared" si="37"/>
        <v>1</v>
      </c>
      <c r="W189" s="53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 x14ac:dyDescent="0.25">
      <c r="A190" s="53">
        <v>167</v>
      </c>
      <c r="B190" s="208"/>
      <c r="C190" s="6"/>
      <c r="D190" s="6"/>
      <c r="E190" s="6"/>
      <c r="F190" s="6"/>
      <c r="G190" s="6"/>
      <c r="H190" s="6"/>
      <c r="I190" s="6"/>
      <c r="J190" s="6"/>
      <c r="K190" s="6"/>
      <c r="L190" s="11"/>
      <c r="M190" s="53">
        <f t="shared" si="28"/>
        <v>0</v>
      </c>
      <c r="N190" s="6">
        <f t="shared" si="29"/>
        <v>0</v>
      </c>
      <c r="O190" s="6">
        <f t="shared" si="30"/>
        <v>0</v>
      </c>
      <c r="P190" s="6">
        <f t="shared" si="31"/>
        <v>0</v>
      </c>
      <c r="Q190" s="11">
        <f t="shared" si="32"/>
        <v>0</v>
      </c>
      <c r="R190" s="6">
        <f t="shared" si="33"/>
        <v>1</v>
      </c>
      <c r="S190" s="6">
        <f t="shared" si="34"/>
        <v>1</v>
      </c>
      <c r="T190" s="6">
        <f t="shared" si="35"/>
        <v>1</v>
      </c>
      <c r="U190" s="6">
        <f t="shared" si="36"/>
        <v>1</v>
      </c>
      <c r="V190" s="11">
        <f t="shared" si="37"/>
        <v>1</v>
      </c>
      <c r="W190" s="53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 x14ac:dyDescent="0.25">
      <c r="A191" s="53">
        <v>168</v>
      </c>
      <c r="B191" s="208"/>
      <c r="C191" s="6"/>
      <c r="D191" s="6"/>
      <c r="E191" s="6"/>
      <c r="F191" s="6"/>
      <c r="G191" s="6"/>
      <c r="H191" s="6"/>
      <c r="I191" s="6"/>
      <c r="J191" s="6"/>
      <c r="K191" s="6"/>
      <c r="L191" s="11"/>
      <c r="M191" s="53">
        <f t="shared" si="28"/>
        <v>0</v>
      </c>
      <c r="N191" s="6">
        <f t="shared" si="29"/>
        <v>0</v>
      </c>
      <c r="O191" s="6">
        <f t="shared" si="30"/>
        <v>0</v>
      </c>
      <c r="P191" s="6">
        <f t="shared" si="31"/>
        <v>0</v>
      </c>
      <c r="Q191" s="11">
        <f t="shared" si="32"/>
        <v>0</v>
      </c>
      <c r="R191" s="6">
        <f t="shared" si="33"/>
        <v>1</v>
      </c>
      <c r="S191" s="6">
        <f t="shared" si="34"/>
        <v>1</v>
      </c>
      <c r="T191" s="6">
        <f t="shared" si="35"/>
        <v>1</v>
      </c>
      <c r="U191" s="6">
        <f t="shared" si="36"/>
        <v>1</v>
      </c>
      <c r="V191" s="11">
        <f t="shared" si="37"/>
        <v>1</v>
      </c>
      <c r="W191" s="53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 x14ac:dyDescent="0.25">
      <c r="A192" s="53">
        <v>169</v>
      </c>
      <c r="B192" s="208"/>
      <c r="C192" s="6"/>
      <c r="D192" s="6"/>
      <c r="E192" s="6"/>
      <c r="F192" s="6"/>
      <c r="G192" s="6"/>
      <c r="H192" s="6"/>
      <c r="I192" s="6"/>
      <c r="J192" s="6"/>
      <c r="K192" s="6"/>
      <c r="L192" s="11"/>
      <c r="M192" s="53">
        <f t="shared" si="28"/>
        <v>0</v>
      </c>
      <c r="N192" s="6">
        <f t="shared" si="29"/>
        <v>0</v>
      </c>
      <c r="O192" s="6">
        <f t="shared" si="30"/>
        <v>0</v>
      </c>
      <c r="P192" s="6">
        <f t="shared" si="31"/>
        <v>0</v>
      </c>
      <c r="Q192" s="11">
        <f t="shared" si="32"/>
        <v>0</v>
      </c>
      <c r="R192" s="6">
        <f t="shared" si="33"/>
        <v>1</v>
      </c>
      <c r="S192" s="6">
        <f t="shared" si="34"/>
        <v>1</v>
      </c>
      <c r="T192" s="6">
        <f t="shared" si="35"/>
        <v>1</v>
      </c>
      <c r="U192" s="6">
        <f t="shared" si="36"/>
        <v>1</v>
      </c>
      <c r="V192" s="11">
        <f t="shared" si="37"/>
        <v>1</v>
      </c>
      <c r="W192" s="53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x14ac:dyDescent="0.25">
      <c r="A193" s="53">
        <v>170</v>
      </c>
      <c r="B193" s="208"/>
      <c r="C193" s="6"/>
      <c r="D193" s="6"/>
      <c r="E193" s="6"/>
      <c r="F193" s="6"/>
      <c r="G193" s="6"/>
      <c r="H193" s="6"/>
      <c r="I193" s="6"/>
      <c r="J193" s="6"/>
      <c r="K193" s="6"/>
      <c r="L193" s="11"/>
      <c r="M193" s="53">
        <f t="shared" si="28"/>
        <v>0</v>
      </c>
      <c r="N193" s="6">
        <f t="shared" si="29"/>
        <v>0</v>
      </c>
      <c r="O193" s="6">
        <f t="shared" si="30"/>
        <v>0</v>
      </c>
      <c r="P193" s="6">
        <f t="shared" si="31"/>
        <v>0</v>
      </c>
      <c r="Q193" s="11">
        <f t="shared" si="32"/>
        <v>0</v>
      </c>
      <c r="R193" s="6">
        <f t="shared" si="33"/>
        <v>1</v>
      </c>
      <c r="S193" s="6">
        <f t="shared" si="34"/>
        <v>1</v>
      </c>
      <c r="T193" s="6">
        <f t="shared" si="35"/>
        <v>1</v>
      </c>
      <c r="U193" s="6">
        <f t="shared" si="36"/>
        <v>1</v>
      </c>
      <c r="V193" s="11">
        <f t="shared" si="37"/>
        <v>1</v>
      </c>
      <c r="W193" s="53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x14ac:dyDescent="0.25">
      <c r="A194" s="53">
        <v>171</v>
      </c>
      <c r="B194" s="208"/>
      <c r="C194" s="6"/>
      <c r="D194" s="6"/>
      <c r="E194" s="6"/>
      <c r="F194" s="6"/>
      <c r="G194" s="6"/>
      <c r="H194" s="6"/>
      <c r="I194" s="6"/>
      <c r="J194" s="6"/>
      <c r="K194" s="6"/>
      <c r="L194" s="11"/>
      <c r="M194" s="53">
        <f t="shared" si="28"/>
        <v>0</v>
      </c>
      <c r="N194" s="6">
        <f t="shared" si="29"/>
        <v>0</v>
      </c>
      <c r="O194" s="6">
        <f t="shared" si="30"/>
        <v>0</v>
      </c>
      <c r="P194" s="6">
        <f t="shared" si="31"/>
        <v>0</v>
      </c>
      <c r="Q194" s="11">
        <f t="shared" si="32"/>
        <v>0</v>
      </c>
      <c r="R194" s="6">
        <f t="shared" si="33"/>
        <v>1</v>
      </c>
      <c r="S194" s="6">
        <f t="shared" si="34"/>
        <v>1</v>
      </c>
      <c r="T194" s="6">
        <f t="shared" si="35"/>
        <v>1</v>
      </c>
      <c r="U194" s="6">
        <f t="shared" si="36"/>
        <v>1</v>
      </c>
      <c r="V194" s="11">
        <f t="shared" si="37"/>
        <v>1</v>
      </c>
      <c r="W194" s="53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x14ac:dyDescent="0.25">
      <c r="A195" s="53">
        <v>172</v>
      </c>
      <c r="B195" s="208"/>
      <c r="C195" s="6"/>
      <c r="D195" s="6"/>
      <c r="E195" s="6"/>
      <c r="F195" s="6"/>
      <c r="G195" s="6"/>
      <c r="H195" s="6"/>
      <c r="I195" s="6"/>
      <c r="J195" s="6"/>
      <c r="K195" s="6"/>
      <c r="L195" s="11"/>
      <c r="M195" s="53">
        <f t="shared" si="28"/>
        <v>0</v>
      </c>
      <c r="N195" s="6">
        <f t="shared" si="29"/>
        <v>0</v>
      </c>
      <c r="O195" s="6">
        <f t="shared" si="30"/>
        <v>0</v>
      </c>
      <c r="P195" s="6">
        <f t="shared" si="31"/>
        <v>0</v>
      </c>
      <c r="Q195" s="11">
        <f t="shared" si="32"/>
        <v>0</v>
      </c>
      <c r="R195" s="6">
        <f t="shared" si="33"/>
        <v>1</v>
      </c>
      <c r="S195" s="6">
        <f t="shared" si="34"/>
        <v>1</v>
      </c>
      <c r="T195" s="6">
        <f t="shared" si="35"/>
        <v>1</v>
      </c>
      <c r="U195" s="6">
        <f t="shared" si="36"/>
        <v>1</v>
      </c>
      <c r="V195" s="11">
        <f t="shared" si="37"/>
        <v>1</v>
      </c>
      <c r="W195" s="53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x14ac:dyDescent="0.25">
      <c r="A196" s="53">
        <v>173</v>
      </c>
      <c r="B196" s="208"/>
      <c r="C196" s="6"/>
      <c r="D196" s="6"/>
      <c r="E196" s="6"/>
      <c r="F196" s="6"/>
      <c r="G196" s="6"/>
      <c r="H196" s="6"/>
      <c r="I196" s="6"/>
      <c r="J196" s="6"/>
      <c r="K196" s="6"/>
      <c r="L196" s="11"/>
      <c r="M196" s="53">
        <f t="shared" si="28"/>
        <v>0</v>
      </c>
      <c r="N196" s="6">
        <f t="shared" si="29"/>
        <v>0</v>
      </c>
      <c r="O196" s="6">
        <f t="shared" si="30"/>
        <v>0</v>
      </c>
      <c r="P196" s="6">
        <f t="shared" si="31"/>
        <v>0</v>
      </c>
      <c r="Q196" s="11">
        <f t="shared" si="32"/>
        <v>0</v>
      </c>
      <c r="R196" s="6">
        <f t="shared" si="33"/>
        <v>1</v>
      </c>
      <c r="S196" s="6">
        <f t="shared" si="34"/>
        <v>1</v>
      </c>
      <c r="T196" s="6">
        <f t="shared" si="35"/>
        <v>1</v>
      </c>
      <c r="U196" s="6">
        <f t="shared" si="36"/>
        <v>1</v>
      </c>
      <c r="V196" s="11">
        <f t="shared" si="37"/>
        <v>1</v>
      </c>
      <c r="W196" s="53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x14ac:dyDescent="0.25">
      <c r="A197" s="53">
        <v>174</v>
      </c>
      <c r="B197" s="208"/>
      <c r="C197" s="6"/>
      <c r="D197" s="6"/>
      <c r="E197" s="6"/>
      <c r="F197" s="6"/>
      <c r="G197" s="6"/>
      <c r="H197" s="6"/>
      <c r="I197" s="6"/>
      <c r="J197" s="6"/>
      <c r="K197" s="6"/>
      <c r="L197" s="11"/>
      <c r="M197" s="53">
        <f t="shared" si="28"/>
        <v>0</v>
      </c>
      <c r="N197" s="6">
        <f t="shared" si="29"/>
        <v>0</v>
      </c>
      <c r="O197" s="6">
        <f t="shared" si="30"/>
        <v>0</v>
      </c>
      <c r="P197" s="6">
        <f t="shared" si="31"/>
        <v>0</v>
      </c>
      <c r="Q197" s="11">
        <f t="shared" si="32"/>
        <v>0</v>
      </c>
      <c r="R197" s="6">
        <f t="shared" si="33"/>
        <v>1</v>
      </c>
      <c r="S197" s="6">
        <f t="shared" si="34"/>
        <v>1</v>
      </c>
      <c r="T197" s="6">
        <f t="shared" si="35"/>
        <v>1</v>
      </c>
      <c r="U197" s="6">
        <f t="shared" si="36"/>
        <v>1</v>
      </c>
      <c r="V197" s="11">
        <f t="shared" si="37"/>
        <v>1</v>
      </c>
      <c r="W197" s="53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x14ac:dyDescent="0.25">
      <c r="A198" s="53">
        <v>175</v>
      </c>
      <c r="B198" s="208"/>
      <c r="C198" s="6"/>
      <c r="D198" s="6"/>
      <c r="E198" s="6"/>
      <c r="F198" s="6"/>
      <c r="G198" s="6"/>
      <c r="H198" s="6"/>
      <c r="I198" s="6"/>
      <c r="J198" s="6"/>
      <c r="K198" s="6"/>
      <c r="L198" s="11"/>
      <c r="M198" s="53">
        <f t="shared" si="28"/>
        <v>0</v>
      </c>
      <c r="N198" s="6">
        <f t="shared" si="29"/>
        <v>0</v>
      </c>
      <c r="O198" s="6">
        <f t="shared" si="30"/>
        <v>0</v>
      </c>
      <c r="P198" s="6">
        <f t="shared" si="31"/>
        <v>0</v>
      </c>
      <c r="Q198" s="11">
        <f t="shared" si="32"/>
        <v>0</v>
      </c>
      <c r="R198" s="6">
        <f t="shared" si="33"/>
        <v>1</v>
      </c>
      <c r="S198" s="6">
        <f t="shared" si="34"/>
        <v>1</v>
      </c>
      <c r="T198" s="6">
        <f t="shared" si="35"/>
        <v>1</v>
      </c>
      <c r="U198" s="6">
        <f t="shared" si="36"/>
        <v>1</v>
      </c>
      <c r="V198" s="11">
        <f t="shared" si="37"/>
        <v>1</v>
      </c>
      <c r="W198" s="53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x14ac:dyDescent="0.25">
      <c r="A199" s="53">
        <v>176</v>
      </c>
      <c r="B199" s="208"/>
      <c r="C199" s="6"/>
      <c r="D199" s="6"/>
      <c r="E199" s="6"/>
      <c r="F199" s="6"/>
      <c r="G199" s="6"/>
      <c r="H199" s="6"/>
      <c r="I199" s="6"/>
      <c r="J199" s="6"/>
      <c r="K199" s="6"/>
      <c r="L199" s="11"/>
      <c r="M199" s="53">
        <f t="shared" si="28"/>
        <v>0</v>
      </c>
      <c r="N199" s="6">
        <f t="shared" si="29"/>
        <v>0</v>
      </c>
      <c r="O199" s="6">
        <f t="shared" si="30"/>
        <v>0</v>
      </c>
      <c r="P199" s="6">
        <f t="shared" si="31"/>
        <v>0</v>
      </c>
      <c r="Q199" s="11">
        <f t="shared" si="32"/>
        <v>0</v>
      </c>
      <c r="R199" s="6">
        <f t="shared" si="33"/>
        <v>1</v>
      </c>
      <c r="S199" s="6">
        <f t="shared" si="34"/>
        <v>1</v>
      </c>
      <c r="T199" s="6">
        <f t="shared" si="35"/>
        <v>1</v>
      </c>
      <c r="U199" s="6">
        <f t="shared" si="36"/>
        <v>1</v>
      </c>
      <c r="V199" s="11">
        <f t="shared" si="37"/>
        <v>1</v>
      </c>
      <c r="W199" s="53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x14ac:dyDescent="0.25">
      <c r="A200" s="53">
        <v>177</v>
      </c>
      <c r="B200" s="208"/>
      <c r="C200" s="6"/>
      <c r="D200" s="6"/>
      <c r="E200" s="6"/>
      <c r="F200" s="6"/>
      <c r="G200" s="6"/>
      <c r="H200" s="6"/>
      <c r="I200" s="6"/>
      <c r="J200" s="6"/>
      <c r="K200" s="6"/>
      <c r="L200" s="11"/>
      <c r="M200" s="53">
        <f t="shared" si="28"/>
        <v>0</v>
      </c>
      <c r="N200" s="6">
        <f t="shared" si="29"/>
        <v>0</v>
      </c>
      <c r="O200" s="6">
        <f t="shared" si="30"/>
        <v>0</v>
      </c>
      <c r="P200" s="6">
        <f t="shared" si="31"/>
        <v>0</v>
      </c>
      <c r="Q200" s="11">
        <f t="shared" si="32"/>
        <v>0</v>
      </c>
      <c r="R200" s="6">
        <f t="shared" si="33"/>
        <v>1</v>
      </c>
      <c r="S200" s="6">
        <f t="shared" si="34"/>
        <v>1</v>
      </c>
      <c r="T200" s="6">
        <f t="shared" si="35"/>
        <v>1</v>
      </c>
      <c r="U200" s="6">
        <f t="shared" si="36"/>
        <v>1</v>
      </c>
      <c r="V200" s="11">
        <f t="shared" si="37"/>
        <v>1</v>
      </c>
      <c r="W200" s="53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x14ac:dyDescent="0.25">
      <c r="A201" s="53">
        <v>178</v>
      </c>
      <c r="B201" s="208"/>
      <c r="C201" s="6"/>
      <c r="D201" s="6"/>
      <c r="E201" s="6"/>
      <c r="F201" s="6"/>
      <c r="G201" s="6"/>
      <c r="H201" s="6"/>
      <c r="I201" s="6"/>
      <c r="J201" s="6"/>
      <c r="K201" s="6"/>
      <c r="L201" s="11"/>
      <c r="M201" s="53">
        <f t="shared" si="28"/>
        <v>0</v>
      </c>
      <c r="N201" s="6">
        <f t="shared" si="29"/>
        <v>0</v>
      </c>
      <c r="O201" s="6">
        <f t="shared" si="30"/>
        <v>0</v>
      </c>
      <c r="P201" s="6">
        <f t="shared" si="31"/>
        <v>0</v>
      </c>
      <c r="Q201" s="11">
        <f t="shared" si="32"/>
        <v>0</v>
      </c>
      <c r="R201" s="6">
        <f t="shared" si="33"/>
        <v>1</v>
      </c>
      <c r="S201" s="6">
        <f t="shared" si="34"/>
        <v>1</v>
      </c>
      <c r="T201" s="6">
        <f t="shared" si="35"/>
        <v>1</v>
      </c>
      <c r="U201" s="6">
        <f t="shared" si="36"/>
        <v>1</v>
      </c>
      <c r="V201" s="11">
        <f t="shared" si="37"/>
        <v>1</v>
      </c>
      <c r="W201" s="53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x14ac:dyDescent="0.25">
      <c r="A202" s="53">
        <v>179</v>
      </c>
      <c r="B202" s="208"/>
      <c r="C202" s="6"/>
      <c r="D202" s="6"/>
      <c r="E202" s="6"/>
      <c r="F202" s="6"/>
      <c r="G202" s="6"/>
      <c r="H202" s="6"/>
      <c r="I202" s="6"/>
      <c r="J202" s="6"/>
      <c r="K202" s="6"/>
      <c r="L202" s="11"/>
      <c r="M202" s="53">
        <f t="shared" si="28"/>
        <v>0</v>
      </c>
      <c r="N202" s="6">
        <f t="shared" si="29"/>
        <v>0</v>
      </c>
      <c r="O202" s="6">
        <f t="shared" si="30"/>
        <v>0</v>
      </c>
      <c r="P202" s="6">
        <f t="shared" si="31"/>
        <v>0</v>
      </c>
      <c r="Q202" s="11">
        <f t="shared" si="32"/>
        <v>0</v>
      </c>
      <c r="R202" s="6">
        <f t="shared" si="33"/>
        <v>1</v>
      </c>
      <c r="S202" s="6">
        <f t="shared" si="34"/>
        <v>1</v>
      </c>
      <c r="T202" s="6">
        <f t="shared" si="35"/>
        <v>1</v>
      </c>
      <c r="U202" s="6">
        <f t="shared" si="36"/>
        <v>1</v>
      </c>
      <c r="V202" s="11">
        <f t="shared" si="37"/>
        <v>1</v>
      </c>
      <c r="W202" s="53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x14ac:dyDescent="0.25">
      <c r="A203" s="53">
        <v>180</v>
      </c>
      <c r="B203" s="208"/>
      <c r="C203" s="6"/>
      <c r="D203" s="6"/>
      <c r="E203" s="6"/>
      <c r="F203" s="6"/>
      <c r="G203" s="6"/>
      <c r="H203" s="6"/>
      <c r="I203" s="6"/>
      <c r="J203" s="6"/>
      <c r="K203" s="6"/>
      <c r="L203" s="11"/>
      <c r="M203" s="53">
        <f t="shared" si="28"/>
        <v>0</v>
      </c>
      <c r="N203" s="6">
        <f t="shared" si="29"/>
        <v>0</v>
      </c>
      <c r="O203" s="6">
        <f t="shared" si="30"/>
        <v>0</v>
      </c>
      <c r="P203" s="6">
        <f t="shared" si="31"/>
        <v>0</v>
      </c>
      <c r="Q203" s="11">
        <f t="shared" si="32"/>
        <v>0</v>
      </c>
      <c r="R203" s="6">
        <f t="shared" si="33"/>
        <v>1</v>
      </c>
      <c r="S203" s="6">
        <f t="shared" si="34"/>
        <v>1</v>
      </c>
      <c r="T203" s="6">
        <f t="shared" si="35"/>
        <v>1</v>
      </c>
      <c r="U203" s="6">
        <f t="shared" si="36"/>
        <v>1</v>
      </c>
      <c r="V203" s="11">
        <f t="shared" si="37"/>
        <v>1</v>
      </c>
      <c r="W203" s="53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x14ac:dyDescent="0.25">
      <c r="A204" s="53">
        <v>181</v>
      </c>
      <c r="B204" s="208"/>
      <c r="C204" s="6"/>
      <c r="D204" s="6"/>
      <c r="E204" s="6"/>
      <c r="F204" s="6"/>
      <c r="G204" s="6"/>
      <c r="H204" s="6"/>
      <c r="I204" s="6"/>
      <c r="J204" s="6"/>
      <c r="K204" s="6"/>
      <c r="L204" s="11"/>
      <c r="M204" s="53">
        <f t="shared" si="28"/>
        <v>0</v>
      </c>
      <c r="N204" s="6">
        <f t="shared" si="29"/>
        <v>0</v>
      </c>
      <c r="O204" s="6">
        <f t="shared" si="30"/>
        <v>0</v>
      </c>
      <c r="P204" s="6">
        <f t="shared" si="31"/>
        <v>0</v>
      </c>
      <c r="Q204" s="11">
        <f t="shared" si="32"/>
        <v>0</v>
      </c>
      <c r="R204" s="6">
        <f t="shared" si="33"/>
        <v>1</v>
      </c>
      <c r="S204" s="6">
        <f t="shared" si="34"/>
        <v>1</v>
      </c>
      <c r="T204" s="6">
        <f t="shared" si="35"/>
        <v>1</v>
      </c>
      <c r="U204" s="6">
        <f t="shared" si="36"/>
        <v>1</v>
      </c>
      <c r="V204" s="11">
        <f t="shared" si="37"/>
        <v>1</v>
      </c>
      <c r="W204" s="53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x14ac:dyDescent="0.25">
      <c r="A205" s="53">
        <v>182</v>
      </c>
      <c r="B205" s="208"/>
      <c r="C205" s="6"/>
      <c r="D205" s="6"/>
      <c r="E205" s="6"/>
      <c r="F205" s="6"/>
      <c r="G205" s="6"/>
      <c r="H205" s="6"/>
      <c r="I205" s="6"/>
      <c r="J205" s="6"/>
      <c r="K205" s="6"/>
      <c r="L205" s="11"/>
      <c r="M205" s="53">
        <f t="shared" si="28"/>
        <v>0</v>
      </c>
      <c r="N205" s="6">
        <f t="shared" si="29"/>
        <v>0</v>
      </c>
      <c r="O205" s="6">
        <f t="shared" si="30"/>
        <v>0</v>
      </c>
      <c r="P205" s="6">
        <f t="shared" si="31"/>
        <v>0</v>
      </c>
      <c r="Q205" s="11">
        <f t="shared" si="32"/>
        <v>0</v>
      </c>
      <c r="R205" s="6">
        <f t="shared" si="33"/>
        <v>1</v>
      </c>
      <c r="S205" s="6">
        <f t="shared" si="34"/>
        <v>1</v>
      </c>
      <c r="T205" s="6">
        <f t="shared" si="35"/>
        <v>1</v>
      </c>
      <c r="U205" s="6">
        <f t="shared" si="36"/>
        <v>1</v>
      </c>
      <c r="V205" s="11">
        <f t="shared" si="37"/>
        <v>1</v>
      </c>
      <c r="W205" s="53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x14ac:dyDescent="0.25">
      <c r="A206" s="53">
        <v>183</v>
      </c>
      <c r="B206" s="208"/>
      <c r="C206" s="6"/>
      <c r="D206" s="6"/>
      <c r="E206" s="6"/>
      <c r="F206" s="6"/>
      <c r="G206" s="6"/>
      <c r="H206" s="6"/>
      <c r="I206" s="6"/>
      <c r="J206" s="6"/>
      <c r="K206" s="6"/>
      <c r="L206" s="11"/>
      <c r="M206" s="53">
        <f t="shared" si="28"/>
        <v>0</v>
      </c>
      <c r="N206" s="6">
        <f t="shared" si="29"/>
        <v>0</v>
      </c>
      <c r="O206" s="6">
        <f t="shared" si="30"/>
        <v>0</v>
      </c>
      <c r="P206" s="6">
        <f t="shared" si="31"/>
        <v>0</v>
      </c>
      <c r="Q206" s="11">
        <f t="shared" si="32"/>
        <v>0</v>
      </c>
      <c r="R206" s="6">
        <f t="shared" si="33"/>
        <v>1</v>
      </c>
      <c r="S206" s="6">
        <f t="shared" si="34"/>
        <v>1</v>
      </c>
      <c r="T206" s="6">
        <f t="shared" si="35"/>
        <v>1</v>
      </c>
      <c r="U206" s="6">
        <f t="shared" si="36"/>
        <v>1</v>
      </c>
      <c r="V206" s="11">
        <f t="shared" si="37"/>
        <v>1</v>
      </c>
      <c r="W206" s="53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x14ac:dyDescent="0.25">
      <c r="A207" s="53">
        <v>184</v>
      </c>
      <c r="B207" s="208"/>
      <c r="C207" s="6"/>
      <c r="D207" s="6"/>
      <c r="E207" s="6"/>
      <c r="F207" s="6"/>
      <c r="G207" s="6"/>
      <c r="H207" s="6"/>
      <c r="I207" s="6"/>
      <c r="J207" s="6"/>
      <c r="K207" s="6"/>
      <c r="L207" s="11"/>
      <c r="M207" s="53">
        <f t="shared" si="28"/>
        <v>0</v>
      </c>
      <c r="N207" s="6">
        <f t="shared" si="29"/>
        <v>0</v>
      </c>
      <c r="O207" s="6">
        <f t="shared" si="30"/>
        <v>0</v>
      </c>
      <c r="P207" s="6">
        <f t="shared" si="31"/>
        <v>0</v>
      </c>
      <c r="Q207" s="11">
        <f t="shared" si="32"/>
        <v>0</v>
      </c>
      <c r="R207" s="6">
        <f t="shared" si="33"/>
        <v>1</v>
      </c>
      <c r="S207" s="6">
        <f t="shared" si="34"/>
        <v>1</v>
      </c>
      <c r="T207" s="6">
        <f t="shared" si="35"/>
        <v>1</v>
      </c>
      <c r="U207" s="6">
        <f t="shared" si="36"/>
        <v>1</v>
      </c>
      <c r="V207" s="11">
        <f t="shared" si="37"/>
        <v>1</v>
      </c>
      <c r="W207" s="53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x14ac:dyDescent="0.25">
      <c r="A208" s="53">
        <v>185</v>
      </c>
      <c r="B208" s="208"/>
      <c r="C208" s="6"/>
      <c r="D208" s="6"/>
      <c r="E208" s="6"/>
      <c r="F208" s="6"/>
      <c r="G208" s="6"/>
      <c r="H208" s="6"/>
      <c r="I208" s="6"/>
      <c r="J208" s="6"/>
      <c r="K208" s="6"/>
      <c r="L208" s="11"/>
      <c r="M208" s="53">
        <f t="shared" si="28"/>
        <v>0</v>
      </c>
      <c r="N208" s="6">
        <f t="shared" si="29"/>
        <v>0</v>
      </c>
      <c r="O208" s="6">
        <f t="shared" si="30"/>
        <v>0</v>
      </c>
      <c r="P208" s="6">
        <f t="shared" si="31"/>
        <v>0</v>
      </c>
      <c r="Q208" s="11">
        <f t="shared" si="32"/>
        <v>0</v>
      </c>
      <c r="R208" s="6">
        <f t="shared" si="33"/>
        <v>1</v>
      </c>
      <c r="S208" s="6">
        <f t="shared" si="34"/>
        <v>1</v>
      </c>
      <c r="T208" s="6">
        <f t="shared" si="35"/>
        <v>1</v>
      </c>
      <c r="U208" s="6">
        <f t="shared" si="36"/>
        <v>1</v>
      </c>
      <c r="V208" s="11">
        <f t="shared" si="37"/>
        <v>1</v>
      </c>
      <c r="W208" s="53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x14ac:dyDescent="0.25">
      <c r="A209" s="53">
        <v>186</v>
      </c>
      <c r="B209" s="208"/>
      <c r="C209" s="6"/>
      <c r="D209" s="6"/>
      <c r="E209" s="6"/>
      <c r="F209" s="6"/>
      <c r="G209" s="6"/>
      <c r="H209" s="6"/>
      <c r="I209" s="6"/>
      <c r="J209" s="6"/>
      <c r="K209" s="6"/>
      <c r="L209" s="11"/>
      <c r="M209" s="53">
        <f t="shared" si="28"/>
        <v>0</v>
      </c>
      <c r="N209" s="6">
        <f t="shared" si="29"/>
        <v>0</v>
      </c>
      <c r="O209" s="6">
        <f t="shared" si="30"/>
        <v>0</v>
      </c>
      <c r="P209" s="6">
        <f t="shared" si="31"/>
        <v>0</v>
      </c>
      <c r="Q209" s="11">
        <f t="shared" si="32"/>
        <v>0</v>
      </c>
      <c r="R209" s="6">
        <f t="shared" si="33"/>
        <v>1</v>
      </c>
      <c r="S209" s="6">
        <f t="shared" si="34"/>
        <v>1</v>
      </c>
      <c r="T209" s="6">
        <f t="shared" si="35"/>
        <v>1</v>
      </c>
      <c r="U209" s="6">
        <f t="shared" si="36"/>
        <v>1</v>
      </c>
      <c r="V209" s="11">
        <f t="shared" si="37"/>
        <v>1</v>
      </c>
      <c r="W209" s="53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x14ac:dyDescent="0.25">
      <c r="A210" s="53">
        <v>187</v>
      </c>
      <c r="B210" s="208"/>
      <c r="C210" s="6"/>
      <c r="D210" s="6"/>
      <c r="E210" s="6"/>
      <c r="F210" s="6"/>
      <c r="G210" s="6"/>
      <c r="H210" s="6"/>
      <c r="I210" s="6"/>
      <c r="J210" s="6"/>
      <c r="K210" s="6"/>
      <c r="L210" s="11"/>
      <c r="M210" s="53">
        <f t="shared" si="28"/>
        <v>0</v>
      </c>
      <c r="N210" s="6">
        <f t="shared" si="29"/>
        <v>0</v>
      </c>
      <c r="O210" s="6">
        <f t="shared" si="30"/>
        <v>0</v>
      </c>
      <c r="P210" s="6">
        <f t="shared" si="31"/>
        <v>0</v>
      </c>
      <c r="Q210" s="11">
        <f t="shared" si="32"/>
        <v>0</v>
      </c>
      <c r="R210" s="6">
        <f t="shared" si="33"/>
        <v>1</v>
      </c>
      <c r="S210" s="6">
        <f t="shared" si="34"/>
        <v>1</v>
      </c>
      <c r="T210" s="6">
        <f t="shared" si="35"/>
        <v>1</v>
      </c>
      <c r="U210" s="6">
        <f t="shared" si="36"/>
        <v>1</v>
      </c>
      <c r="V210" s="11">
        <f t="shared" si="37"/>
        <v>1</v>
      </c>
      <c r="W210" s="53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x14ac:dyDescent="0.25">
      <c r="A211" s="53">
        <v>188</v>
      </c>
      <c r="B211" s="208"/>
      <c r="C211" s="6"/>
      <c r="D211" s="6"/>
      <c r="E211" s="6"/>
      <c r="F211" s="6"/>
      <c r="G211" s="6"/>
      <c r="H211" s="6"/>
      <c r="I211" s="6"/>
      <c r="J211" s="6"/>
      <c r="K211" s="6"/>
      <c r="L211" s="11"/>
      <c r="M211" s="53">
        <f t="shared" si="28"/>
        <v>0</v>
      </c>
      <c r="N211" s="6">
        <f t="shared" si="29"/>
        <v>0</v>
      </c>
      <c r="O211" s="6">
        <f t="shared" si="30"/>
        <v>0</v>
      </c>
      <c r="P211" s="6">
        <f t="shared" si="31"/>
        <v>0</v>
      </c>
      <c r="Q211" s="11">
        <f t="shared" si="32"/>
        <v>0</v>
      </c>
      <c r="R211" s="6">
        <f t="shared" si="33"/>
        <v>1</v>
      </c>
      <c r="S211" s="6">
        <f t="shared" si="34"/>
        <v>1</v>
      </c>
      <c r="T211" s="6">
        <f t="shared" si="35"/>
        <v>1</v>
      </c>
      <c r="U211" s="6">
        <f t="shared" si="36"/>
        <v>1</v>
      </c>
      <c r="V211" s="11">
        <f t="shared" si="37"/>
        <v>1</v>
      </c>
      <c r="W211" s="53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x14ac:dyDescent="0.25">
      <c r="A212" s="53">
        <v>189</v>
      </c>
      <c r="B212" s="208"/>
      <c r="C212" s="6"/>
      <c r="D212" s="6"/>
      <c r="E212" s="6"/>
      <c r="F212" s="6"/>
      <c r="G212" s="6"/>
      <c r="H212" s="6"/>
      <c r="I212" s="6"/>
      <c r="J212" s="6"/>
      <c r="K212" s="6"/>
      <c r="L212" s="11"/>
      <c r="M212" s="53">
        <f t="shared" si="28"/>
        <v>0</v>
      </c>
      <c r="N212" s="6">
        <f t="shared" si="29"/>
        <v>0</v>
      </c>
      <c r="O212" s="6">
        <f t="shared" si="30"/>
        <v>0</v>
      </c>
      <c r="P212" s="6">
        <f t="shared" si="31"/>
        <v>0</v>
      </c>
      <c r="Q212" s="11">
        <f t="shared" si="32"/>
        <v>0</v>
      </c>
      <c r="R212" s="6">
        <f t="shared" si="33"/>
        <v>1</v>
      </c>
      <c r="S212" s="6">
        <f t="shared" si="34"/>
        <v>1</v>
      </c>
      <c r="T212" s="6">
        <f t="shared" si="35"/>
        <v>1</v>
      </c>
      <c r="U212" s="6">
        <f t="shared" si="36"/>
        <v>1</v>
      </c>
      <c r="V212" s="11">
        <f t="shared" si="37"/>
        <v>1</v>
      </c>
      <c r="W212" s="53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x14ac:dyDescent="0.25">
      <c r="A213" s="53">
        <v>190</v>
      </c>
      <c r="B213" s="208"/>
      <c r="C213" s="6"/>
      <c r="D213" s="6"/>
      <c r="E213" s="6"/>
      <c r="F213" s="6"/>
      <c r="G213" s="6"/>
      <c r="H213" s="6"/>
      <c r="I213" s="6"/>
      <c r="J213" s="6"/>
      <c r="K213" s="6"/>
      <c r="L213" s="11"/>
      <c r="M213" s="53">
        <f t="shared" si="28"/>
        <v>0</v>
      </c>
      <c r="N213" s="6">
        <f t="shared" si="29"/>
        <v>0</v>
      </c>
      <c r="O213" s="6">
        <f t="shared" si="30"/>
        <v>0</v>
      </c>
      <c r="P213" s="6">
        <f t="shared" si="31"/>
        <v>0</v>
      </c>
      <c r="Q213" s="11">
        <f t="shared" si="32"/>
        <v>0</v>
      </c>
      <c r="R213" s="6">
        <f t="shared" si="33"/>
        <v>1</v>
      </c>
      <c r="S213" s="6">
        <f t="shared" si="34"/>
        <v>1</v>
      </c>
      <c r="T213" s="6">
        <f t="shared" si="35"/>
        <v>1</v>
      </c>
      <c r="U213" s="6">
        <f t="shared" si="36"/>
        <v>1</v>
      </c>
      <c r="V213" s="11">
        <f t="shared" si="37"/>
        <v>1</v>
      </c>
      <c r="W213" s="53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x14ac:dyDescent="0.25">
      <c r="A214" s="53">
        <v>191</v>
      </c>
      <c r="B214" s="208"/>
      <c r="C214" s="6"/>
      <c r="D214" s="6"/>
      <c r="E214" s="6"/>
      <c r="F214" s="6"/>
      <c r="G214" s="6"/>
      <c r="H214" s="6"/>
      <c r="I214" s="6"/>
      <c r="J214" s="6"/>
      <c r="K214" s="6"/>
      <c r="L214" s="11"/>
      <c r="M214" s="53">
        <f t="shared" si="28"/>
        <v>0</v>
      </c>
      <c r="N214" s="6">
        <f t="shared" si="29"/>
        <v>0</v>
      </c>
      <c r="O214" s="6">
        <f t="shared" si="30"/>
        <v>0</v>
      </c>
      <c r="P214" s="6">
        <f t="shared" si="31"/>
        <v>0</v>
      </c>
      <c r="Q214" s="11">
        <f t="shared" si="32"/>
        <v>0</v>
      </c>
      <c r="R214" s="6">
        <f t="shared" si="33"/>
        <v>1</v>
      </c>
      <c r="S214" s="6">
        <f t="shared" si="34"/>
        <v>1</v>
      </c>
      <c r="T214" s="6">
        <f t="shared" si="35"/>
        <v>1</v>
      </c>
      <c r="U214" s="6">
        <f t="shared" si="36"/>
        <v>1</v>
      </c>
      <c r="V214" s="11">
        <f t="shared" si="37"/>
        <v>1</v>
      </c>
      <c r="W214" s="53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x14ac:dyDescent="0.25">
      <c r="A215" s="53">
        <v>192</v>
      </c>
      <c r="B215" s="208"/>
      <c r="C215" s="6"/>
      <c r="D215" s="6"/>
      <c r="E215" s="6"/>
      <c r="F215" s="6"/>
      <c r="G215" s="6"/>
      <c r="H215" s="6"/>
      <c r="I215" s="6"/>
      <c r="J215" s="6"/>
      <c r="K215" s="6"/>
      <c r="L215" s="11"/>
      <c r="M215" s="53">
        <f t="shared" si="28"/>
        <v>0</v>
      </c>
      <c r="N215" s="6">
        <f t="shared" si="29"/>
        <v>0</v>
      </c>
      <c r="O215" s="6">
        <f t="shared" si="30"/>
        <v>0</v>
      </c>
      <c r="P215" s="6">
        <f t="shared" si="31"/>
        <v>0</v>
      </c>
      <c r="Q215" s="11">
        <f t="shared" si="32"/>
        <v>0</v>
      </c>
      <c r="R215" s="6">
        <f t="shared" si="33"/>
        <v>1</v>
      </c>
      <c r="S215" s="6">
        <f t="shared" si="34"/>
        <v>1</v>
      </c>
      <c r="T215" s="6">
        <f t="shared" si="35"/>
        <v>1</v>
      </c>
      <c r="U215" s="6">
        <f t="shared" si="36"/>
        <v>1</v>
      </c>
      <c r="V215" s="11">
        <f t="shared" si="37"/>
        <v>1</v>
      </c>
      <c r="W215" s="53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x14ac:dyDescent="0.25">
      <c r="A216" s="53">
        <v>193</v>
      </c>
      <c r="B216" s="208"/>
      <c r="C216" s="6"/>
      <c r="D216" s="6"/>
      <c r="E216" s="6"/>
      <c r="F216" s="6"/>
      <c r="G216" s="6"/>
      <c r="H216" s="6"/>
      <c r="I216" s="6"/>
      <c r="J216" s="6"/>
      <c r="K216" s="6"/>
      <c r="L216" s="11"/>
      <c r="M216" s="53">
        <f t="shared" si="28"/>
        <v>0</v>
      </c>
      <c r="N216" s="6">
        <f t="shared" si="29"/>
        <v>0</v>
      </c>
      <c r="O216" s="6">
        <f t="shared" si="30"/>
        <v>0</v>
      </c>
      <c r="P216" s="6">
        <f t="shared" si="31"/>
        <v>0</v>
      </c>
      <c r="Q216" s="11">
        <f t="shared" si="32"/>
        <v>0</v>
      </c>
      <c r="R216" s="6">
        <f t="shared" si="33"/>
        <v>1</v>
      </c>
      <c r="S216" s="6">
        <f t="shared" si="34"/>
        <v>1</v>
      </c>
      <c r="T216" s="6">
        <f t="shared" si="35"/>
        <v>1</v>
      </c>
      <c r="U216" s="6">
        <f t="shared" si="36"/>
        <v>1</v>
      </c>
      <c r="V216" s="11">
        <f t="shared" si="37"/>
        <v>1</v>
      </c>
      <c r="W216" s="53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x14ac:dyDescent="0.25">
      <c r="A217" s="53">
        <v>194</v>
      </c>
      <c r="B217" s="208"/>
      <c r="C217" s="6"/>
      <c r="D217" s="6"/>
      <c r="E217" s="6"/>
      <c r="F217" s="6"/>
      <c r="G217" s="6"/>
      <c r="H217" s="6"/>
      <c r="I217" s="6"/>
      <c r="J217" s="6"/>
      <c r="K217" s="6"/>
      <c r="L217" s="11"/>
      <c r="M217" s="53">
        <f t="shared" ref="M217:M280" si="38">$S$8+SUMPRODUCT(C217:L217,$I$8:$R$8)</f>
        <v>0</v>
      </c>
      <c r="N217" s="6">
        <f t="shared" ref="N217:N280" si="39">$S$9+SUMPRODUCT(C217:L217,$I$9:$R$9)</f>
        <v>0</v>
      </c>
      <c r="O217" s="6">
        <f t="shared" ref="O217:O280" si="40">$S$10+SUMPRODUCT(C217:L217,$I$10:$R$10)</f>
        <v>0</v>
      </c>
      <c r="P217" s="6">
        <f t="shared" ref="P217:P280" si="41">$S$11+SUMPRODUCT(C217:L217,$I$11:$R$11)</f>
        <v>0</v>
      </c>
      <c r="Q217" s="11">
        <f t="shared" ref="Q217:Q280" si="42">$S$12+SUMPRODUCT(C217:L217,$I$12:$R$12)</f>
        <v>0</v>
      </c>
      <c r="R217" s="6">
        <f t="shared" ref="R217:R280" si="43">IF(M217=MAX(M217:Q217),1,0)</f>
        <v>1</v>
      </c>
      <c r="S217" s="6">
        <f t="shared" ref="S217:S280" si="44">IF(N217=MAX(M217:Q217),1,0)</f>
        <v>1</v>
      </c>
      <c r="T217" s="6">
        <f t="shared" ref="T217:T280" si="45">IF(O217=MAX(M217:Q217),1,0)</f>
        <v>1</v>
      </c>
      <c r="U217" s="6">
        <f t="shared" ref="U217:U280" si="46">IF(P217=MAX(M217:Q217),1,0)</f>
        <v>1</v>
      </c>
      <c r="V217" s="11">
        <f t="shared" ref="V217:V280" si="47">IF(Q217=MAX(M217:Q217),1,0)</f>
        <v>1</v>
      </c>
      <c r="W217" s="53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x14ac:dyDescent="0.25">
      <c r="A218" s="53">
        <v>195</v>
      </c>
      <c r="B218" s="208"/>
      <c r="C218" s="6"/>
      <c r="D218" s="6"/>
      <c r="E218" s="6"/>
      <c r="F218" s="6"/>
      <c r="G218" s="6"/>
      <c r="H218" s="6"/>
      <c r="I218" s="6"/>
      <c r="J218" s="6"/>
      <c r="K218" s="6"/>
      <c r="L218" s="11"/>
      <c r="M218" s="53">
        <f t="shared" si="38"/>
        <v>0</v>
      </c>
      <c r="N218" s="6">
        <f t="shared" si="39"/>
        <v>0</v>
      </c>
      <c r="O218" s="6">
        <f t="shared" si="40"/>
        <v>0</v>
      </c>
      <c r="P218" s="6">
        <f t="shared" si="41"/>
        <v>0</v>
      </c>
      <c r="Q218" s="11">
        <f t="shared" si="42"/>
        <v>0</v>
      </c>
      <c r="R218" s="6">
        <f t="shared" si="43"/>
        <v>1</v>
      </c>
      <c r="S218" s="6">
        <f t="shared" si="44"/>
        <v>1</v>
      </c>
      <c r="T218" s="6">
        <f t="shared" si="45"/>
        <v>1</v>
      </c>
      <c r="U218" s="6">
        <f t="shared" si="46"/>
        <v>1</v>
      </c>
      <c r="V218" s="11">
        <f t="shared" si="47"/>
        <v>1</v>
      </c>
      <c r="W218" s="53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x14ac:dyDescent="0.25">
      <c r="A219" s="53">
        <v>196</v>
      </c>
      <c r="B219" s="208"/>
      <c r="C219" s="6"/>
      <c r="D219" s="6"/>
      <c r="E219" s="6"/>
      <c r="F219" s="6"/>
      <c r="G219" s="6"/>
      <c r="H219" s="6"/>
      <c r="I219" s="6"/>
      <c r="J219" s="6"/>
      <c r="K219" s="6"/>
      <c r="L219" s="11"/>
      <c r="M219" s="53">
        <f t="shared" si="38"/>
        <v>0</v>
      </c>
      <c r="N219" s="6">
        <f t="shared" si="39"/>
        <v>0</v>
      </c>
      <c r="O219" s="6">
        <f t="shared" si="40"/>
        <v>0</v>
      </c>
      <c r="P219" s="6">
        <f t="shared" si="41"/>
        <v>0</v>
      </c>
      <c r="Q219" s="11">
        <f t="shared" si="42"/>
        <v>0</v>
      </c>
      <c r="R219" s="6">
        <f t="shared" si="43"/>
        <v>1</v>
      </c>
      <c r="S219" s="6">
        <f t="shared" si="44"/>
        <v>1</v>
      </c>
      <c r="T219" s="6">
        <f t="shared" si="45"/>
        <v>1</v>
      </c>
      <c r="U219" s="6">
        <f t="shared" si="46"/>
        <v>1</v>
      </c>
      <c r="V219" s="11">
        <f t="shared" si="47"/>
        <v>1</v>
      </c>
      <c r="W219" s="53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x14ac:dyDescent="0.25">
      <c r="A220" s="53">
        <v>197</v>
      </c>
      <c r="B220" s="208"/>
      <c r="C220" s="6"/>
      <c r="D220" s="6"/>
      <c r="E220" s="6"/>
      <c r="F220" s="6"/>
      <c r="G220" s="6"/>
      <c r="H220" s="6"/>
      <c r="I220" s="6"/>
      <c r="J220" s="6"/>
      <c r="K220" s="6"/>
      <c r="L220" s="11"/>
      <c r="M220" s="53">
        <f t="shared" si="38"/>
        <v>0</v>
      </c>
      <c r="N220" s="6">
        <f t="shared" si="39"/>
        <v>0</v>
      </c>
      <c r="O220" s="6">
        <f t="shared" si="40"/>
        <v>0</v>
      </c>
      <c r="P220" s="6">
        <f t="shared" si="41"/>
        <v>0</v>
      </c>
      <c r="Q220" s="11">
        <f t="shared" si="42"/>
        <v>0</v>
      </c>
      <c r="R220" s="6">
        <f t="shared" si="43"/>
        <v>1</v>
      </c>
      <c r="S220" s="6">
        <f t="shared" si="44"/>
        <v>1</v>
      </c>
      <c r="T220" s="6">
        <f t="shared" si="45"/>
        <v>1</v>
      </c>
      <c r="U220" s="6">
        <f t="shared" si="46"/>
        <v>1</v>
      </c>
      <c r="V220" s="11">
        <f t="shared" si="47"/>
        <v>1</v>
      </c>
      <c r="W220" s="53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x14ac:dyDescent="0.25">
      <c r="A221" s="53">
        <v>198</v>
      </c>
      <c r="B221" s="208"/>
      <c r="C221" s="6"/>
      <c r="D221" s="6"/>
      <c r="E221" s="6"/>
      <c r="F221" s="6"/>
      <c r="G221" s="6"/>
      <c r="H221" s="6"/>
      <c r="I221" s="6"/>
      <c r="J221" s="6"/>
      <c r="K221" s="6"/>
      <c r="L221" s="11"/>
      <c r="M221" s="53">
        <f t="shared" si="38"/>
        <v>0</v>
      </c>
      <c r="N221" s="6">
        <f t="shared" si="39"/>
        <v>0</v>
      </c>
      <c r="O221" s="6">
        <f t="shared" si="40"/>
        <v>0</v>
      </c>
      <c r="P221" s="6">
        <f t="shared" si="41"/>
        <v>0</v>
      </c>
      <c r="Q221" s="11">
        <f t="shared" si="42"/>
        <v>0</v>
      </c>
      <c r="R221" s="6">
        <f t="shared" si="43"/>
        <v>1</v>
      </c>
      <c r="S221" s="6">
        <f t="shared" si="44"/>
        <v>1</v>
      </c>
      <c r="T221" s="6">
        <f t="shared" si="45"/>
        <v>1</v>
      </c>
      <c r="U221" s="6">
        <f t="shared" si="46"/>
        <v>1</v>
      </c>
      <c r="V221" s="11">
        <f t="shared" si="47"/>
        <v>1</v>
      </c>
      <c r="W221" s="53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x14ac:dyDescent="0.25">
      <c r="A222" s="53">
        <v>199</v>
      </c>
      <c r="B222" s="208"/>
      <c r="C222" s="6"/>
      <c r="D222" s="6"/>
      <c r="E222" s="6"/>
      <c r="F222" s="6"/>
      <c r="G222" s="6"/>
      <c r="H222" s="6"/>
      <c r="I222" s="6"/>
      <c r="J222" s="6"/>
      <c r="K222" s="6"/>
      <c r="L222" s="11"/>
      <c r="M222" s="53">
        <f t="shared" si="38"/>
        <v>0</v>
      </c>
      <c r="N222" s="6">
        <f t="shared" si="39"/>
        <v>0</v>
      </c>
      <c r="O222" s="6">
        <f t="shared" si="40"/>
        <v>0</v>
      </c>
      <c r="P222" s="6">
        <f t="shared" si="41"/>
        <v>0</v>
      </c>
      <c r="Q222" s="11">
        <f t="shared" si="42"/>
        <v>0</v>
      </c>
      <c r="R222" s="6">
        <f t="shared" si="43"/>
        <v>1</v>
      </c>
      <c r="S222" s="6">
        <f t="shared" si="44"/>
        <v>1</v>
      </c>
      <c r="T222" s="6">
        <f t="shared" si="45"/>
        <v>1</v>
      </c>
      <c r="U222" s="6">
        <f t="shared" si="46"/>
        <v>1</v>
      </c>
      <c r="V222" s="11">
        <f t="shared" si="47"/>
        <v>1</v>
      </c>
      <c r="W222" s="53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x14ac:dyDescent="0.25">
      <c r="A223" s="53">
        <v>200</v>
      </c>
      <c r="B223" s="208"/>
      <c r="C223" s="6"/>
      <c r="D223" s="6"/>
      <c r="E223" s="6"/>
      <c r="F223" s="6"/>
      <c r="G223" s="6"/>
      <c r="H223" s="6"/>
      <c r="I223" s="6"/>
      <c r="J223" s="6"/>
      <c r="K223" s="6"/>
      <c r="L223" s="11"/>
      <c r="M223" s="53">
        <f t="shared" si="38"/>
        <v>0</v>
      </c>
      <c r="N223" s="6">
        <f t="shared" si="39"/>
        <v>0</v>
      </c>
      <c r="O223" s="6">
        <f t="shared" si="40"/>
        <v>0</v>
      </c>
      <c r="P223" s="6">
        <f t="shared" si="41"/>
        <v>0</v>
      </c>
      <c r="Q223" s="11">
        <f t="shared" si="42"/>
        <v>0</v>
      </c>
      <c r="R223" s="6">
        <f t="shared" si="43"/>
        <v>1</v>
      </c>
      <c r="S223" s="6">
        <f t="shared" si="44"/>
        <v>1</v>
      </c>
      <c r="T223" s="6">
        <f t="shared" si="45"/>
        <v>1</v>
      </c>
      <c r="U223" s="6">
        <f t="shared" si="46"/>
        <v>1</v>
      </c>
      <c r="V223" s="11">
        <f t="shared" si="47"/>
        <v>1</v>
      </c>
      <c r="W223" s="53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x14ac:dyDescent="0.25">
      <c r="A224" s="53">
        <v>201</v>
      </c>
      <c r="B224" s="208"/>
      <c r="C224" s="6"/>
      <c r="D224" s="6"/>
      <c r="E224" s="6"/>
      <c r="F224" s="6"/>
      <c r="G224" s="6"/>
      <c r="H224" s="6"/>
      <c r="I224" s="6"/>
      <c r="J224" s="6"/>
      <c r="K224" s="6"/>
      <c r="L224" s="11"/>
      <c r="M224" s="53">
        <f t="shared" si="38"/>
        <v>0</v>
      </c>
      <c r="N224" s="6">
        <f t="shared" si="39"/>
        <v>0</v>
      </c>
      <c r="O224" s="6">
        <f t="shared" si="40"/>
        <v>0</v>
      </c>
      <c r="P224" s="6">
        <f t="shared" si="41"/>
        <v>0</v>
      </c>
      <c r="Q224" s="11">
        <f t="shared" si="42"/>
        <v>0</v>
      </c>
      <c r="R224" s="6">
        <f t="shared" si="43"/>
        <v>1</v>
      </c>
      <c r="S224" s="6">
        <f t="shared" si="44"/>
        <v>1</v>
      </c>
      <c r="T224" s="6">
        <f t="shared" si="45"/>
        <v>1</v>
      </c>
      <c r="U224" s="6">
        <f t="shared" si="46"/>
        <v>1</v>
      </c>
      <c r="V224" s="11">
        <f t="shared" si="47"/>
        <v>1</v>
      </c>
      <c r="W224" s="53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x14ac:dyDescent="0.25">
      <c r="A225" s="53">
        <v>202</v>
      </c>
      <c r="B225" s="208"/>
      <c r="C225" s="6"/>
      <c r="D225" s="6"/>
      <c r="E225" s="6"/>
      <c r="F225" s="6"/>
      <c r="G225" s="6"/>
      <c r="H225" s="6"/>
      <c r="I225" s="6"/>
      <c r="J225" s="6"/>
      <c r="K225" s="6"/>
      <c r="L225" s="11"/>
      <c r="M225" s="53">
        <f t="shared" si="38"/>
        <v>0</v>
      </c>
      <c r="N225" s="6">
        <f t="shared" si="39"/>
        <v>0</v>
      </c>
      <c r="O225" s="6">
        <f t="shared" si="40"/>
        <v>0</v>
      </c>
      <c r="P225" s="6">
        <f t="shared" si="41"/>
        <v>0</v>
      </c>
      <c r="Q225" s="11">
        <f t="shared" si="42"/>
        <v>0</v>
      </c>
      <c r="R225" s="6">
        <f t="shared" si="43"/>
        <v>1</v>
      </c>
      <c r="S225" s="6">
        <f t="shared" si="44"/>
        <v>1</v>
      </c>
      <c r="T225" s="6">
        <f t="shared" si="45"/>
        <v>1</v>
      </c>
      <c r="U225" s="6">
        <f t="shared" si="46"/>
        <v>1</v>
      </c>
      <c r="V225" s="11">
        <f t="shared" si="47"/>
        <v>1</v>
      </c>
      <c r="W225" s="53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x14ac:dyDescent="0.25">
      <c r="A226" s="53">
        <v>203</v>
      </c>
      <c r="B226" s="208"/>
      <c r="C226" s="6"/>
      <c r="D226" s="6"/>
      <c r="E226" s="6"/>
      <c r="F226" s="6"/>
      <c r="G226" s="6"/>
      <c r="H226" s="6"/>
      <c r="I226" s="6"/>
      <c r="J226" s="6"/>
      <c r="K226" s="6"/>
      <c r="L226" s="11"/>
      <c r="M226" s="53">
        <f t="shared" si="38"/>
        <v>0</v>
      </c>
      <c r="N226" s="6">
        <f t="shared" si="39"/>
        <v>0</v>
      </c>
      <c r="O226" s="6">
        <f t="shared" si="40"/>
        <v>0</v>
      </c>
      <c r="P226" s="6">
        <f t="shared" si="41"/>
        <v>0</v>
      </c>
      <c r="Q226" s="11">
        <f t="shared" si="42"/>
        <v>0</v>
      </c>
      <c r="R226" s="6">
        <f t="shared" si="43"/>
        <v>1</v>
      </c>
      <c r="S226" s="6">
        <f t="shared" si="44"/>
        <v>1</v>
      </c>
      <c r="T226" s="6">
        <f t="shared" si="45"/>
        <v>1</v>
      </c>
      <c r="U226" s="6">
        <f t="shared" si="46"/>
        <v>1</v>
      </c>
      <c r="V226" s="11">
        <f t="shared" si="47"/>
        <v>1</v>
      </c>
      <c r="W226" s="53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x14ac:dyDescent="0.25">
      <c r="A227" s="53">
        <v>204</v>
      </c>
      <c r="B227" s="208"/>
      <c r="C227" s="6"/>
      <c r="D227" s="6"/>
      <c r="E227" s="6"/>
      <c r="F227" s="6"/>
      <c r="G227" s="6"/>
      <c r="H227" s="6"/>
      <c r="I227" s="6"/>
      <c r="J227" s="6"/>
      <c r="K227" s="6"/>
      <c r="L227" s="11"/>
      <c r="M227" s="53">
        <f t="shared" si="38"/>
        <v>0</v>
      </c>
      <c r="N227" s="6">
        <f t="shared" si="39"/>
        <v>0</v>
      </c>
      <c r="O227" s="6">
        <f t="shared" si="40"/>
        <v>0</v>
      </c>
      <c r="P227" s="6">
        <f t="shared" si="41"/>
        <v>0</v>
      </c>
      <c r="Q227" s="11">
        <f t="shared" si="42"/>
        <v>0</v>
      </c>
      <c r="R227" s="6">
        <f t="shared" si="43"/>
        <v>1</v>
      </c>
      <c r="S227" s="6">
        <f t="shared" si="44"/>
        <v>1</v>
      </c>
      <c r="T227" s="6">
        <f t="shared" si="45"/>
        <v>1</v>
      </c>
      <c r="U227" s="6">
        <f t="shared" si="46"/>
        <v>1</v>
      </c>
      <c r="V227" s="11">
        <f t="shared" si="47"/>
        <v>1</v>
      </c>
      <c r="W227" s="53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x14ac:dyDescent="0.25">
      <c r="A228" s="53">
        <v>205</v>
      </c>
      <c r="B228" s="208"/>
      <c r="C228" s="6"/>
      <c r="D228" s="6"/>
      <c r="E228" s="6"/>
      <c r="F228" s="6"/>
      <c r="G228" s="6"/>
      <c r="H228" s="6"/>
      <c r="I228" s="6"/>
      <c r="J228" s="6"/>
      <c r="K228" s="6"/>
      <c r="L228" s="11"/>
      <c r="M228" s="53">
        <f t="shared" si="38"/>
        <v>0</v>
      </c>
      <c r="N228" s="6">
        <f t="shared" si="39"/>
        <v>0</v>
      </c>
      <c r="O228" s="6">
        <f t="shared" si="40"/>
        <v>0</v>
      </c>
      <c r="P228" s="6">
        <f t="shared" si="41"/>
        <v>0</v>
      </c>
      <c r="Q228" s="11">
        <f t="shared" si="42"/>
        <v>0</v>
      </c>
      <c r="R228" s="6">
        <f t="shared" si="43"/>
        <v>1</v>
      </c>
      <c r="S228" s="6">
        <f t="shared" si="44"/>
        <v>1</v>
      </c>
      <c r="T228" s="6">
        <f t="shared" si="45"/>
        <v>1</v>
      </c>
      <c r="U228" s="6">
        <f t="shared" si="46"/>
        <v>1</v>
      </c>
      <c r="V228" s="11">
        <f t="shared" si="47"/>
        <v>1</v>
      </c>
      <c r="W228" s="53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x14ac:dyDescent="0.25">
      <c r="A229" s="53">
        <v>206</v>
      </c>
      <c r="B229" s="208"/>
      <c r="C229" s="6"/>
      <c r="D229" s="6"/>
      <c r="E229" s="6"/>
      <c r="F229" s="6"/>
      <c r="G229" s="6"/>
      <c r="H229" s="6"/>
      <c r="I229" s="6"/>
      <c r="J229" s="6"/>
      <c r="K229" s="6"/>
      <c r="L229" s="11"/>
      <c r="M229" s="53">
        <f t="shared" si="38"/>
        <v>0</v>
      </c>
      <c r="N229" s="6">
        <f t="shared" si="39"/>
        <v>0</v>
      </c>
      <c r="O229" s="6">
        <f t="shared" si="40"/>
        <v>0</v>
      </c>
      <c r="P229" s="6">
        <f t="shared" si="41"/>
        <v>0</v>
      </c>
      <c r="Q229" s="11">
        <f t="shared" si="42"/>
        <v>0</v>
      </c>
      <c r="R229" s="6">
        <f t="shared" si="43"/>
        <v>1</v>
      </c>
      <c r="S229" s="6">
        <f t="shared" si="44"/>
        <v>1</v>
      </c>
      <c r="T229" s="6">
        <f t="shared" si="45"/>
        <v>1</v>
      </c>
      <c r="U229" s="6">
        <f t="shared" si="46"/>
        <v>1</v>
      </c>
      <c r="V229" s="11">
        <f t="shared" si="47"/>
        <v>1</v>
      </c>
      <c r="W229" s="53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x14ac:dyDescent="0.25">
      <c r="A230" s="53">
        <v>207</v>
      </c>
      <c r="B230" s="208"/>
      <c r="C230" s="6"/>
      <c r="D230" s="6"/>
      <c r="E230" s="6"/>
      <c r="F230" s="6"/>
      <c r="G230" s="6"/>
      <c r="H230" s="6"/>
      <c r="I230" s="6"/>
      <c r="J230" s="6"/>
      <c r="K230" s="6"/>
      <c r="L230" s="11"/>
      <c r="M230" s="53">
        <f t="shared" si="38"/>
        <v>0</v>
      </c>
      <c r="N230" s="6">
        <f t="shared" si="39"/>
        <v>0</v>
      </c>
      <c r="O230" s="6">
        <f t="shared" si="40"/>
        <v>0</v>
      </c>
      <c r="P230" s="6">
        <f t="shared" si="41"/>
        <v>0</v>
      </c>
      <c r="Q230" s="11">
        <f t="shared" si="42"/>
        <v>0</v>
      </c>
      <c r="R230" s="6">
        <f t="shared" si="43"/>
        <v>1</v>
      </c>
      <c r="S230" s="6">
        <f t="shared" si="44"/>
        <v>1</v>
      </c>
      <c r="T230" s="6">
        <f t="shared" si="45"/>
        <v>1</v>
      </c>
      <c r="U230" s="6">
        <f t="shared" si="46"/>
        <v>1</v>
      </c>
      <c r="V230" s="11">
        <f t="shared" si="47"/>
        <v>1</v>
      </c>
      <c r="W230" s="53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x14ac:dyDescent="0.25">
      <c r="A231" s="53">
        <v>208</v>
      </c>
      <c r="B231" s="208"/>
      <c r="C231" s="6"/>
      <c r="D231" s="6"/>
      <c r="E231" s="6"/>
      <c r="F231" s="6"/>
      <c r="G231" s="6"/>
      <c r="H231" s="6"/>
      <c r="I231" s="6"/>
      <c r="J231" s="6"/>
      <c r="K231" s="6"/>
      <c r="L231" s="11"/>
      <c r="M231" s="53">
        <f t="shared" si="38"/>
        <v>0</v>
      </c>
      <c r="N231" s="6">
        <f t="shared" si="39"/>
        <v>0</v>
      </c>
      <c r="O231" s="6">
        <f t="shared" si="40"/>
        <v>0</v>
      </c>
      <c r="P231" s="6">
        <f t="shared" si="41"/>
        <v>0</v>
      </c>
      <c r="Q231" s="11">
        <f t="shared" si="42"/>
        <v>0</v>
      </c>
      <c r="R231" s="6">
        <f t="shared" si="43"/>
        <v>1</v>
      </c>
      <c r="S231" s="6">
        <f t="shared" si="44"/>
        <v>1</v>
      </c>
      <c r="T231" s="6">
        <f t="shared" si="45"/>
        <v>1</v>
      </c>
      <c r="U231" s="6">
        <f t="shared" si="46"/>
        <v>1</v>
      </c>
      <c r="V231" s="11">
        <f t="shared" si="47"/>
        <v>1</v>
      </c>
      <c r="W231" s="53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x14ac:dyDescent="0.25">
      <c r="A232" s="53">
        <v>209</v>
      </c>
      <c r="B232" s="208"/>
      <c r="C232" s="6"/>
      <c r="D232" s="6"/>
      <c r="E232" s="6"/>
      <c r="F232" s="6"/>
      <c r="G232" s="6"/>
      <c r="H232" s="6"/>
      <c r="I232" s="6"/>
      <c r="J232" s="6"/>
      <c r="K232" s="6"/>
      <c r="L232" s="11"/>
      <c r="M232" s="53">
        <f t="shared" si="38"/>
        <v>0</v>
      </c>
      <c r="N232" s="6">
        <f t="shared" si="39"/>
        <v>0</v>
      </c>
      <c r="O232" s="6">
        <f t="shared" si="40"/>
        <v>0</v>
      </c>
      <c r="P232" s="6">
        <f t="shared" si="41"/>
        <v>0</v>
      </c>
      <c r="Q232" s="11">
        <f t="shared" si="42"/>
        <v>0</v>
      </c>
      <c r="R232" s="6">
        <f t="shared" si="43"/>
        <v>1</v>
      </c>
      <c r="S232" s="6">
        <f t="shared" si="44"/>
        <v>1</v>
      </c>
      <c r="T232" s="6">
        <f t="shared" si="45"/>
        <v>1</v>
      </c>
      <c r="U232" s="6">
        <f t="shared" si="46"/>
        <v>1</v>
      </c>
      <c r="V232" s="11">
        <f t="shared" si="47"/>
        <v>1</v>
      </c>
      <c r="W232" s="53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x14ac:dyDescent="0.25">
      <c r="A233" s="53">
        <v>210</v>
      </c>
      <c r="B233" s="208"/>
      <c r="C233" s="6"/>
      <c r="D233" s="6"/>
      <c r="E233" s="6"/>
      <c r="F233" s="6"/>
      <c r="G233" s="6"/>
      <c r="H233" s="6"/>
      <c r="I233" s="6"/>
      <c r="J233" s="6"/>
      <c r="K233" s="6"/>
      <c r="L233" s="11"/>
      <c r="M233" s="53">
        <f t="shared" si="38"/>
        <v>0</v>
      </c>
      <c r="N233" s="6">
        <f t="shared" si="39"/>
        <v>0</v>
      </c>
      <c r="O233" s="6">
        <f t="shared" si="40"/>
        <v>0</v>
      </c>
      <c r="P233" s="6">
        <f t="shared" si="41"/>
        <v>0</v>
      </c>
      <c r="Q233" s="11">
        <f t="shared" si="42"/>
        <v>0</v>
      </c>
      <c r="R233" s="6">
        <f t="shared" si="43"/>
        <v>1</v>
      </c>
      <c r="S233" s="6">
        <f t="shared" si="44"/>
        <v>1</v>
      </c>
      <c r="T233" s="6">
        <f t="shared" si="45"/>
        <v>1</v>
      </c>
      <c r="U233" s="6">
        <f t="shared" si="46"/>
        <v>1</v>
      </c>
      <c r="V233" s="11">
        <f t="shared" si="47"/>
        <v>1</v>
      </c>
      <c r="W233" s="53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x14ac:dyDescent="0.25">
      <c r="A234" s="53">
        <v>211</v>
      </c>
      <c r="B234" s="208"/>
      <c r="C234" s="6"/>
      <c r="D234" s="6"/>
      <c r="E234" s="6"/>
      <c r="F234" s="6"/>
      <c r="G234" s="6"/>
      <c r="H234" s="6"/>
      <c r="I234" s="6"/>
      <c r="J234" s="6"/>
      <c r="K234" s="6"/>
      <c r="L234" s="11"/>
      <c r="M234" s="53">
        <f t="shared" si="38"/>
        <v>0</v>
      </c>
      <c r="N234" s="6">
        <f t="shared" si="39"/>
        <v>0</v>
      </c>
      <c r="O234" s="6">
        <f t="shared" si="40"/>
        <v>0</v>
      </c>
      <c r="P234" s="6">
        <f t="shared" si="41"/>
        <v>0</v>
      </c>
      <c r="Q234" s="11">
        <f t="shared" si="42"/>
        <v>0</v>
      </c>
      <c r="R234" s="6">
        <f t="shared" si="43"/>
        <v>1</v>
      </c>
      <c r="S234" s="6">
        <f t="shared" si="44"/>
        <v>1</v>
      </c>
      <c r="T234" s="6">
        <f t="shared" si="45"/>
        <v>1</v>
      </c>
      <c r="U234" s="6">
        <f t="shared" si="46"/>
        <v>1</v>
      </c>
      <c r="V234" s="11">
        <f t="shared" si="47"/>
        <v>1</v>
      </c>
      <c r="W234" s="53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x14ac:dyDescent="0.25">
      <c r="A235" s="53">
        <v>212</v>
      </c>
      <c r="B235" s="208"/>
      <c r="C235" s="6"/>
      <c r="D235" s="6"/>
      <c r="E235" s="6"/>
      <c r="F235" s="6"/>
      <c r="G235" s="6"/>
      <c r="H235" s="6"/>
      <c r="I235" s="6"/>
      <c r="J235" s="6"/>
      <c r="K235" s="6"/>
      <c r="L235" s="11"/>
      <c r="M235" s="53">
        <f t="shared" si="38"/>
        <v>0</v>
      </c>
      <c r="N235" s="6">
        <f t="shared" si="39"/>
        <v>0</v>
      </c>
      <c r="O235" s="6">
        <f t="shared" si="40"/>
        <v>0</v>
      </c>
      <c r="P235" s="6">
        <f t="shared" si="41"/>
        <v>0</v>
      </c>
      <c r="Q235" s="11">
        <f t="shared" si="42"/>
        <v>0</v>
      </c>
      <c r="R235" s="6">
        <f t="shared" si="43"/>
        <v>1</v>
      </c>
      <c r="S235" s="6">
        <f t="shared" si="44"/>
        <v>1</v>
      </c>
      <c r="T235" s="6">
        <f t="shared" si="45"/>
        <v>1</v>
      </c>
      <c r="U235" s="6">
        <f t="shared" si="46"/>
        <v>1</v>
      </c>
      <c r="V235" s="11">
        <f t="shared" si="47"/>
        <v>1</v>
      </c>
      <c r="W235" s="53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x14ac:dyDescent="0.25">
      <c r="A236" s="53">
        <v>213</v>
      </c>
      <c r="B236" s="208"/>
      <c r="C236" s="6"/>
      <c r="D236" s="6"/>
      <c r="E236" s="6"/>
      <c r="F236" s="6"/>
      <c r="G236" s="6"/>
      <c r="H236" s="6"/>
      <c r="I236" s="6"/>
      <c r="J236" s="6"/>
      <c r="K236" s="6"/>
      <c r="L236" s="11"/>
      <c r="M236" s="53">
        <f t="shared" si="38"/>
        <v>0</v>
      </c>
      <c r="N236" s="6">
        <f t="shared" si="39"/>
        <v>0</v>
      </c>
      <c r="O236" s="6">
        <f t="shared" si="40"/>
        <v>0</v>
      </c>
      <c r="P236" s="6">
        <f t="shared" si="41"/>
        <v>0</v>
      </c>
      <c r="Q236" s="11">
        <f t="shared" si="42"/>
        <v>0</v>
      </c>
      <c r="R236" s="6">
        <f t="shared" si="43"/>
        <v>1</v>
      </c>
      <c r="S236" s="6">
        <f t="shared" si="44"/>
        <v>1</v>
      </c>
      <c r="T236" s="6">
        <f t="shared" si="45"/>
        <v>1</v>
      </c>
      <c r="U236" s="6">
        <f t="shared" si="46"/>
        <v>1</v>
      </c>
      <c r="V236" s="11">
        <f t="shared" si="47"/>
        <v>1</v>
      </c>
      <c r="W236" s="53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x14ac:dyDescent="0.25">
      <c r="A237" s="53">
        <v>214</v>
      </c>
      <c r="B237" s="208"/>
      <c r="C237" s="6"/>
      <c r="D237" s="6"/>
      <c r="E237" s="6"/>
      <c r="F237" s="6"/>
      <c r="G237" s="6"/>
      <c r="H237" s="6"/>
      <c r="I237" s="6"/>
      <c r="J237" s="6"/>
      <c r="K237" s="6"/>
      <c r="L237" s="11"/>
      <c r="M237" s="53">
        <f t="shared" si="38"/>
        <v>0</v>
      </c>
      <c r="N237" s="6">
        <f t="shared" si="39"/>
        <v>0</v>
      </c>
      <c r="O237" s="6">
        <f t="shared" si="40"/>
        <v>0</v>
      </c>
      <c r="P237" s="6">
        <f t="shared" si="41"/>
        <v>0</v>
      </c>
      <c r="Q237" s="11">
        <f t="shared" si="42"/>
        <v>0</v>
      </c>
      <c r="R237" s="6">
        <f t="shared" si="43"/>
        <v>1</v>
      </c>
      <c r="S237" s="6">
        <f t="shared" si="44"/>
        <v>1</v>
      </c>
      <c r="T237" s="6">
        <f t="shared" si="45"/>
        <v>1</v>
      </c>
      <c r="U237" s="6">
        <f t="shared" si="46"/>
        <v>1</v>
      </c>
      <c r="V237" s="11">
        <f t="shared" si="47"/>
        <v>1</v>
      </c>
      <c r="W237" s="53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x14ac:dyDescent="0.25">
      <c r="A238" s="53">
        <v>215</v>
      </c>
      <c r="B238" s="208"/>
      <c r="C238" s="6"/>
      <c r="D238" s="6"/>
      <c r="E238" s="6"/>
      <c r="F238" s="6"/>
      <c r="G238" s="6"/>
      <c r="H238" s="6"/>
      <c r="I238" s="6"/>
      <c r="J238" s="6"/>
      <c r="K238" s="6"/>
      <c r="L238" s="11"/>
      <c r="M238" s="53">
        <f t="shared" si="38"/>
        <v>0</v>
      </c>
      <c r="N238" s="6">
        <f t="shared" si="39"/>
        <v>0</v>
      </c>
      <c r="O238" s="6">
        <f t="shared" si="40"/>
        <v>0</v>
      </c>
      <c r="P238" s="6">
        <f t="shared" si="41"/>
        <v>0</v>
      </c>
      <c r="Q238" s="11">
        <f t="shared" si="42"/>
        <v>0</v>
      </c>
      <c r="R238" s="6">
        <f t="shared" si="43"/>
        <v>1</v>
      </c>
      <c r="S238" s="6">
        <f t="shared" si="44"/>
        <v>1</v>
      </c>
      <c r="T238" s="6">
        <f t="shared" si="45"/>
        <v>1</v>
      </c>
      <c r="U238" s="6">
        <f t="shared" si="46"/>
        <v>1</v>
      </c>
      <c r="V238" s="11">
        <f t="shared" si="47"/>
        <v>1</v>
      </c>
      <c r="W238" s="53"/>
      <c r="X238" s="6"/>
      <c r="Y238" s="6"/>
      <c r="Z238" s="6"/>
      <c r="AA238" s="6"/>
      <c r="AB238" s="6"/>
      <c r="AC238" s="6"/>
      <c r="AD238" s="6"/>
      <c r="AE238" s="6"/>
      <c r="AF238" s="6"/>
    </row>
    <row r="239" spans="1:32" x14ac:dyDescent="0.25">
      <c r="A239" s="53">
        <v>216</v>
      </c>
      <c r="B239" s="208"/>
      <c r="C239" s="6"/>
      <c r="D239" s="6"/>
      <c r="E239" s="6"/>
      <c r="F239" s="6"/>
      <c r="G239" s="6"/>
      <c r="H239" s="6"/>
      <c r="I239" s="6"/>
      <c r="J239" s="6"/>
      <c r="K239" s="6"/>
      <c r="L239" s="11"/>
      <c r="M239" s="53">
        <f t="shared" si="38"/>
        <v>0</v>
      </c>
      <c r="N239" s="6">
        <f t="shared" si="39"/>
        <v>0</v>
      </c>
      <c r="O239" s="6">
        <f t="shared" si="40"/>
        <v>0</v>
      </c>
      <c r="P239" s="6">
        <f t="shared" si="41"/>
        <v>0</v>
      </c>
      <c r="Q239" s="11">
        <f t="shared" si="42"/>
        <v>0</v>
      </c>
      <c r="R239" s="6">
        <f t="shared" si="43"/>
        <v>1</v>
      </c>
      <c r="S239" s="6">
        <f t="shared" si="44"/>
        <v>1</v>
      </c>
      <c r="T239" s="6">
        <f t="shared" si="45"/>
        <v>1</v>
      </c>
      <c r="U239" s="6">
        <f t="shared" si="46"/>
        <v>1</v>
      </c>
      <c r="V239" s="11">
        <f t="shared" si="47"/>
        <v>1</v>
      </c>
      <c r="W239" s="53"/>
      <c r="X239" s="6"/>
      <c r="Y239" s="6"/>
      <c r="Z239" s="6"/>
      <c r="AA239" s="6"/>
      <c r="AB239" s="6"/>
      <c r="AC239" s="6"/>
      <c r="AD239" s="6"/>
      <c r="AE239" s="6"/>
      <c r="AF239" s="6"/>
    </row>
    <row r="240" spans="1:32" x14ac:dyDescent="0.25">
      <c r="A240" s="53">
        <v>217</v>
      </c>
      <c r="B240" s="208"/>
      <c r="C240" s="6"/>
      <c r="D240" s="6"/>
      <c r="E240" s="6"/>
      <c r="F240" s="6"/>
      <c r="G240" s="6"/>
      <c r="H240" s="6"/>
      <c r="I240" s="6"/>
      <c r="J240" s="6"/>
      <c r="K240" s="6"/>
      <c r="L240" s="11"/>
      <c r="M240" s="53">
        <f t="shared" si="38"/>
        <v>0</v>
      </c>
      <c r="N240" s="6">
        <f t="shared" si="39"/>
        <v>0</v>
      </c>
      <c r="O240" s="6">
        <f t="shared" si="40"/>
        <v>0</v>
      </c>
      <c r="P240" s="6">
        <f t="shared" si="41"/>
        <v>0</v>
      </c>
      <c r="Q240" s="11">
        <f t="shared" si="42"/>
        <v>0</v>
      </c>
      <c r="R240" s="6">
        <f t="shared" si="43"/>
        <v>1</v>
      </c>
      <c r="S240" s="6">
        <f t="shared" si="44"/>
        <v>1</v>
      </c>
      <c r="T240" s="6">
        <f t="shared" si="45"/>
        <v>1</v>
      </c>
      <c r="U240" s="6">
        <f t="shared" si="46"/>
        <v>1</v>
      </c>
      <c r="V240" s="11">
        <f t="shared" si="47"/>
        <v>1</v>
      </c>
      <c r="W240" s="53"/>
      <c r="X240" s="6"/>
      <c r="Y240" s="6"/>
      <c r="Z240" s="6"/>
      <c r="AA240" s="6"/>
      <c r="AB240" s="6"/>
      <c r="AC240" s="6"/>
      <c r="AD240" s="6"/>
      <c r="AE240" s="6"/>
      <c r="AF240" s="6"/>
    </row>
    <row r="241" spans="1:32" x14ac:dyDescent="0.25">
      <c r="A241" s="53">
        <v>218</v>
      </c>
      <c r="B241" s="208"/>
      <c r="C241" s="6"/>
      <c r="D241" s="6"/>
      <c r="E241" s="6"/>
      <c r="F241" s="6"/>
      <c r="G241" s="6"/>
      <c r="H241" s="6"/>
      <c r="I241" s="6"/>
      <c r="J241" s="6"/>
      <c r="K241" s="6"/>
      <c r="L241" s="11"/>
      <c r="M241" s="53">
        <f t="shared" si="38"/>
        <v>0</v>
      </c>
      <c r="N241" s="6">
        <f t="shared" si="39"/>
        <v>0</v>
      </c>
      <c r="O241" s="6">
        <f t="shared" si="40"/>
        <v>0</v>
      </c>
      <c r="P241" s="6">
        <f t="shared" si="41"/>
        <v>0</v>
      </c>
      <c r="Q241" s="11">
        <f t="shared" si="42"/>
        <v>0</v>
      </c>
      <c r="R241" s="6">
        <f t="shared" si="43"/>
        <v>1</v>
      </c>
      <c r="S241" s="6">
        <f t="shared" si="44"/>
        <v>1</v>
      </c>
      <c r="T241" s="6">
        <f t="shared" si="45"/>
        <v>1</v>
      </c>
      <c r="U241" s="6">
        <f t="shared" si="46"/>
        <v>1</v>
      </c>
      <c r="V241" s="11">
        <f t="shared" si="47"/>
        <v>1</v>
      </c>
      <c r="W241" s="53"/>
      <c r="X241" s="6"/>
      <c r="Y241" s="6"/>
      <c r="Z241" s="6"/>
      <c r="AA241" s="6"/>
      <c r="AB241" s="6"/>
      <c r="AC241" s="6"/>
      <c r="AD241" s="6"/>
      <c r="AE241" s="6"/>
      <c r="AF241" s="6"/>
    </row>
    <row r="242" spans="1:32" x14ac:dyDescent="0.25">
      <c r="A242" s="53">
        <v>219</v>
      </c>
      <c r="B242" s="208"/>
      <c r="C242" s="6"/>
      <c r="D242" s="6"/>
      <c r="E242" s="6"/>
      <c r="F242" s="6"/>
      <c r="G242" s="6"/>
      <c r="H242" s="6"/>
      <c r="I242" s="6"/>
      <c r="J242" s="6"/>
      <c r="K242" s="6"/>
      <c r="L242" s="11"/>
      <c r="M242" s="53">
        <f t="shared" si="38"/>
        <v>0</v>
      </c>
      <c r="N242" s="6">
        <f t="shared" si="39"/>
        <v>0</v>
      </c>
      <c r="O242" s="6">
        <f t="shared" si="40"/>
        <v>0</v>
      </c>
      <c r="P242" s="6">
        <f t="shared" si="41"/>
        <v>0</v>
      </c>
      <c r="Q242" s="11">
        <f t="shared" si="42"/>
        <v>0</v>
      </c>
      <c r="R242" s="6">
        <f t="shared" si="43"/>
        <v>1</v>
      </c>
      <c r="S242" s="6">
        <f t="shared" si="44"/>
        <v>1</v>
      </c>
      <c r="T242" s="6">
        <f t="shared" si="45"/>
        <v>1</v>
      </c>
      <c r="U242" s="6">
        <f t="shared" si="46"/>
        <v>1</v>
      </c>
      <c r="V242" s="11">
        <f t="shared" si="47"/>
        <v>1</v>
      </c>
      <c r="W242" s="53"/>
      <c r="X242" s="6"/>
      <c r="Y242" s="6"/>
      <c r="Z242" s="6"/>
      <c r="AA242" s="6"/>
      <c r="AB242" s="6"/>
      <c r="AC242" s="6"/>
      <c r="AD242" s="6"/>
      <c r="AE242" s="6"/>
      <c r="AF242" s="6"/>
    </row>
    <row r="243" spans="1:32" x14ac:dyDescent="0.25">
      <c r="A243" s="53">
        <v>220</v>
      </c>
      <c r="B243" s="208"/>
      <c r="C243" s="6"/>
      <c r="D243" s="6"/>
      <c r="E243" s="6"/>
      <c r="F243" s="6"/>
      <c r="G243" s="6"/>
      <c r="H243" s="6"/>
      <c r="I243" s="6"/>
      <c r="J243" s="6"/>
      <c r="K243" s="6"/>
      <c r="L243" s="11"/>
      <c r="M243" s="53">
        <f t="shared" si="38"/>
        <v>0</v>
      </c>
      <c r="N243" s="6">
        <f t="shared" si="39"/>
        <v>0</v>
      </c>
      <c r="O243" s="6">
        <f t="shared" si="40"/>
        <v>0</v>
      </c>
      <c r="P243" s="6">
        <f t="shared" si="41"/>
        <v>0</v>
      </c>
      <c r="Q243" s="11">
        <f t="shared" si="42"/>
        <v>0</v>
      </c>
      <c r="R243" s="6">
        <f t="shared" si="43"/>
        <v>1</v>
      </c>
      <c r="S243" s="6">
        <f t="shared" si="44"/>
        <v>1</v>
      </c>
      <c r="T243" s="6">
        <f t="shared" si="45"/>
        <v>1</v>
      </c>
      <c r="U243" s="6">
        <f t="shared" si="46"/>
        <v>1</v>
      </c>
      <c r="V243" s="11">
        <f t="shared" si="47"/>
        <v>1</v>
      </c>
      <c r="W243" s="53"/>
      <c r="X243" s="6"/>
      <c r="Y243" s="6"/>
      <c r="Z243" s="6"/>
      <c r="AA243" s="6"/>
      <c r="AB243" s="6"/>
      <c r="AC243" s="6"/>
      <c r="AD243" s="6"/>
      <c r="AE243" s="6"/>
      <c r="AF243" s="6"/>
    </row>
    <row r="244" spans="1:32" x14ac:dyDescent="0.25">
      <c r="A244" s="53">
        <v>221</v>
      </c>
      <c r="B244" s="208"/>
      <c r="C244" s="6"/>
      <c r="D244" s="6"/>
      <c r="E244" s="6"/>
      <c r="F244" s="6"/>
      <c r="G244" s="6"/>
      <c r="H244" s="6"/>
      <c r="I244" s="6"/>
      <c r="J244" s="6"/>
      <c r="K244" s="6"/>
      <c r="L244" s="11"/>
      <c r="M244" s="53">
        <f t="shared" si="38"/>
        <v>0</v>
      </c>
      <c r="N244" s="6">
        <f t="shared" si="39"/>
        <v>0</v>
      </c>
      <c r="O244" s="6">
        <f t="shared" si="40"/>
        <v>0</v>
      </c>
      <c r="P244" s="6">
        <f t="shared" si="41"/>
        <v>0</v>
      </c>
      <c r="Q244" s="11">
        <f t="shared" si="42"/>
        <v>0</v>
      </c>
      <c r="R244" s="6">
        <f t="shared" si="43"/>
        <v>1</v>
      </c>
      <c r="S244" s="6">
        <f t="shared" si="44"/>
        <v>1</v>
      </c>
      <c r="T244" s="6">
        <f t="shared" si="45"/>
        <v>1</v>
      </c>
      <c r="U244" s="6">
        <f t="shared" si="46"/>
        <v>1</v>
      </c>
      <c r="V244" s="11">
        <f t="shared" si="47"/>
        <v>1</v>
      </c>
      <c r="W244" s="53"/>
      <c r="X244" s="6"/>
      <c r="Y244" s="6"/>
      <c r="Z244" s="6"/>
      <c r="AA244" s="6"/>
      <c r="AB244" s="6"/>
      <c r="AC244" s="6"/>
      <c r="AD244" s="6"/>
      <c r="AE244" s="6"/>
      <c r="AF244" s="6"/>
    </row>
    <row r="245" spans="1:32" x14ac:dyDescent="0.25">
      <c r="A245" s="53">
        <v>222</v>
      </c>
      <c r="B245" s="208"/>
      <c r="C245" s="6"/>
      <c r="D245" s="6"/>
      <c r="E245" s="6"/>
      <c r="F245" s="6"/>
      <c r="G245" s="6"/>
      <c r="H245" s="6"/>
      <c r="I245" s="6"/>
      <c r="J245" s="6"/>
      <c r="K245" s="6"/>
      <c r="L245" s="11"/>
      <c r="M245" s="53">
        <f t="shared" si="38"/>
        <v>0</v>
      </c>
      <c r="N245" s="6">
        <f t="shared" si="39"/>
        <v>0</v>
      </c>
      <c r="O245" s="6">
        <f t="shared" si="40"/>
        <v>0</v>
      </c>
      <c r="P245" s="6">
        <f t="shared" si="41"/>
        <v>0</v>
      </c>
      <c r="Q245" s="11">
        <f t="shared" si="42"/>
        <v>0</v>
      </c>
      <c r="R245" s="6">
        <f t="shared" si="43"/>
        <v>1</v>
      </c>
      <c r="S245" s="6">
        <f t="shared" si="44"/>
        <v>1</v>
      </c>
      <c r="T245" s="6">
        <f t="shared" si="45"/>
        <v>1</v>
      </c>
      <c r="U245" s="6">
        <f t="shared" si="46"/>
        <v>1</v>
      </c>
      <c r="V245" s="11">
        <f t="shared" si="47"/>
        <v>1</v>
      </c>
      <c r="W245" s="53"/>
      <c r="X245" s="6"/>
      <c r="Y245" s="6"/>
      <c r="Z245" s="6"/>
      <c r="AA245" s="6"/>
      <c r="AB245" s="6"/>
      <c r="AC245" s="6"/>
      <c r="AD245" s="6"/>
      <c r="AE245" s="6"/>
      <c r="AF245" s="6"/>
    </row>
    <row r="246" spans="1:32" x14ac:dyDescent="0.25">
      <c r="A246" s="53">
        <v>223</v>
      </c>
      <c r="B246" s="208"/>
      <c r="C246" s="6"/>
      <c r="D246" s="6"/>
      <c r="E246" s="6"/>
      <c r="F246" s="6"/>
      <c r="G246" s="6"/>
      <c r="H246" s="6"/>
      <c r="I246" s="6"/>
      <c r="J246" s="6"/>
      <c r="K246" s="6"/>
      <c r="L246" s="11"/>
      <c r="M246" s="53">
        <f t="shared" si="38"/>
        <v>0</v>
      </c>
      <c r="N246" s="6">
        <f t="shared" si="39"/>
        <v>0</v>
      </c>
      <c r="O246" s="6">
        <f t="shared" si="40"/>
        <v>0</v>
      </c>
      <c r="P246" s="6">
        <f t="shared" si="41"/>
        <v>0</v>
      </c>
      <c r="Q246" s="11">
        <f t="shared" si="42"/>
        <v>0</v>
      </c>
      <c r="R246" s="6">
        <f t="shared" si="43"/>
        <v>1</v>
      </c>
      <c r="S246" s="6">
        <f t="shared" si="44"/>
        <v>1</v>
      </c>
      <c r="T246" s="6">
        <f t="shared" si="45"/>
        <v>1</v>
      </c>
      <c r="U246" s="6">
        <f t="shared" si="46"/>
        <v>1</v>
      </c>
      <c r="V246" s="11">
        <f t="shared" si="47"/>
        <v>1</v>
      </c>
      <c r="W246" s="53"/>
      <c r="X246" s="6"/>
      <c r="Y246" s="6"/>
      <c r="Z246" s="6"/>
      <c r="AA246" s="6"/>
      <c r="AB246" s="6"/>
      <c r="AC246" s="6"/>
      <c r="AD246" s="6"/>
      <c r="AE246" s="6"/>
      <c r="AF246" s="6"/>
    </row>
    <row r="247" spans="1:32" x14ac:dyDescent="0.25">
      <c r="A247" s="53">
        <v>224</v>
      </c>
      <c r="B247" s="208"/>
      <c r="C247" s="6"/>
      <c r="D247" s="6"/>
      <c r="E247" s="6"/>
      <c r="F247" s="6"/>
      <c r="G247" s="6"/>
      <c r="H247" s="6"/>
      <c r="I247" s="6"/>
      <c r="J247" s="6"/>
      <c r="K247" s="6"/>
      <c r="L247" s="11"/>
      <c r="M247" s="53">
        <f t="shared" si="38"/>
        <v>0</v>
      </c>
      <c r="N247" s="6">
        <f t="shared" si="39"/>
        <v>0</v>
      </c>
      <c r="O247" s="6">
        <f t="shared" si="40"/>
        <v>0</v>
      </c>
      <c r="P247" s="6">
        <f t="shared" si="41"/>
        <v>0</v>
      </c>
      <c r="Q247" s="11">
        <f t="shared" si="42"/>
        <v>0</v>
      </c>
      <c r="R247" s="6">
        <f t="shared" si="43"/>
        <v>1</v>
      </c>
      <c r="S247" s="6">
        <f t="shared" si="44"/>
        <v>1</v>
      </c>
      <c r="T247" s="6">
        <f t="shared" si="45"/>
        <v>1</v>
      </c>
      <c r="U247" s="6">
        <f t="shared" si="46"/>
        <v>1</v>
      </c>
      <c r="V247" s="11">
        <f t="shared" si="47"/>
        <v>1</v>
      </c>
      <c r="W247" s="53"/>
      <c r="X247" s="6"/>
      <c r="Y247" s="6"/>
      <c r="Z247" s="6"/>
      <c r="AA247" s="6"/>
      <c r="AB247" s="6"/>
      <c r="AC247" s="6"/>
      <c r="AD247" s="6"/>
      <c r="AE247" s="6"/>
      <c r="AF247" s="6"/>
    </row>
    <row r="248" spans="1:32" x14ac:dyDescent="0.25">
      <c r="A248" s="53">
        <v>225</v>
      </c>
      <c r="B248" s="208"/>
      <c r="C248" s="6"/>
      <c r="D248" s="6"/>
      <c r="E248" s="6"/>
      <c r="F248" s="6"/>
      <c r="G248" s="6"/>
      <c r="H248" s="6"/>
      <c r="I248" s="6"/>
      <c r="J248" s="6"/>
      <c r="K248" s="6"/>
      <c r="L248" s="11"/>
      <c r="M248" s="53">
        <f t="shared" si="38"/>
        <v>0</v>
      </c>
      <c r="N248" s="6">
        <f t="shared" si="39"/>
        <v>0</v>
      </c>
      <c r="O248" s="6">
        <f t="shared" si="40"/>
        <v>0</v>
      </c>
      <c r="P248" s="6">
        <f t="shared" si="41"/>
        <v>0</v>
      </c>
      <c r="Q248" s="11">
        <f t="shared" si="42"/>
        <v>0</v>
      </c>
      <c r="R248" s="6">
        <f t="shared" si="43"/>
        <v>1</v>
      </c>
      <c r="S248" s="6">
        <f t="shared" si="44"/>
        <v>1</v>
      </c>
      <c r="T248" s="6">
        <f t="shared" si="45"/>
        <v>1</v>
      </c>
      <c r="U248" s="6">
        <f t="shared" si="46"/>
        <v>1</v>
      </c>
      <c r="V248" s="11">
        <f t="shared" si="47"/>
        <v>1</v>
      </c>
      <c r="W248" s="53"/>
      <c r="X248" s="6"/>
      <c r="Y248" s="6"/>
      <c r="Z248" s="6"/>
      <c r="AA248" s="6"/>
      <c r="AB248" s="6"/>
      <c r="AC248" s="6"/>
      <c r="AD248" s="6"/>
      <c r="AE248" s="6"/>
      <c r="AF248" s="6"/>
    </row>
    <row r="249" spans="1:32" x14ac:dyDescent="0.25">
      <c r="A249" s="53">
        <v>226</v>
      </c>
      <c r="B249" s="208"/>
      <c r="C249" s="6"/>
      <c r="D249" s="6"/>
      <c r="E249" s="6"/>
      <c r="F249" s="6"/>
      <c r="G249" s="6"/>
      <c r="H249" s="6"/>
      <c r="I249" s="6"/>
      <c r="J249" s="6"/>
      <c r="K249" s="6"/>
      <c r="L249" s="11"/>
      <c r="M249" s="53">
        <f t="shared" si="38"/>
        <v>0</v>
      </c>
      <c r="N249" s="6">
        <f t="shared" si="39"/>
        <v>0</v>
      </c>
      <c r="O249" s="6">
        <f t="shared" si="40"/>
        <v>0</v>
      </c>
      <c r="P249" s="6">
        <f t="shared" si="41"/>
        <v>0</v>
      </c>
      <c r="Q249" s="11">
        <f t="shared" si="42"/>
        <v>0</v>
      </c>
      <c r="R249" s="6">
        <f t="shared" si="43"/>
        <v>1</v>
      </c>
      <c r="S249" s="6">
        <f t="shared" si="44"/>
        <v>1</v>
      </c>
      <c r="T249" s="6">
        <f t="shared" si="45"/>
        <v>1</v>
      </c>
      <c r="U249" s="6">
        <f t="shared" si="46"/>
        <v>1</v>
      </c>
      <c r="V249" s="11">
        <f t="shared" si="47"/>
        <v>1</v>
      </c>
      <c r="W249" s="53"/>
      <c r="X249" s="6"/>
      <c r="Y249" s="6"/>
      <c r="Z249" s="6"/>
      <c r="AA249" s="6"/>
      <c r="AB249" s="6"/>
      <c r="AC249" s="6"/>
      <c r="AD249" s="6"/>
      <c r="AE249" s="6"/>
      <c r="AF249" s="6"/>
    </row>
    <row r="250" spans="1:32" x14ac:dyDescent="0.25">
      <c r="A250" s="53">
        <v>227</v>
      </c>
      <c r="B250" s="208"/>
      <c r="C250" s="6"/>
      <c r="D250" s="6"/>
      <c r="E250" s="6"/>
      <c r="F250" s="6"/>
      <c r="G250" s="6"/>
      <c r="H250" s="6"/>
      <c r="I250" s="6"/>
      <c r="J250" s="6"/>
      <c r="K250" s="6"/>
      <c r="L250" s="11"/>
      <c r="M250" s="53">
        <f t="shared" si="38"/>
        <v>0</v>
      </c>
      <c r="N250" s="6">
        <f t="shared" si="39"/>
        <v>0</v>
      </c>
      <c r="O250" s="6">
        <f t="shared" si="40"/>
        <v>0</v>
      </c>
      <c r="P250" s="6">
        <f t="shared" si="41"/>
        <v>0</v>
      </c>
      <c r="Q250" s="11">
        <f t="shared" si="42"/>
        <v>0</v>
      </c>
      <c r="R250" s="6">
        <f t="shared" si="43"/>
        <v>1</v>
      </c>
      <c r="S250" s="6">
        <f t="shared" si="44"/>
        <v>1</v>
      </c>
      <c r="T250" s="6">
        <f t="shared" si="45"/>
        <v>1</v>
      </c>
      <c r="U250" s="6">
        <f t="shared" si="46"/>
        <v>1</v>
      </c>
      <c r="V250" s="11">
        <f t="shared" si="47"/>
        <v>1</v>
      </c>
      <c r="W250" s="53"/>
      <c r="X250" s="6"/>
      <c r="Y250" s="6"/>
      <c r="Z250" s="6"/>
      <c r="AA250" s="6"/>
      <c r="AB250" s="6"/>
      <c r="AC250" s="6"/>
      <c r="AD250" s="6"/>
      <c r="AE250" s="6"/>
      <c r="AF250" s="6"/>
    </row>
    <row r="251" spans="1:32" x14ac:dyDescent="0.25">
      <c r="A251" s="53">
        <v>228</v>
      </c>
      <c r="B251" s="208"/>
      <c r="C251" s="6"/>
      <c r="D251" s="6"/>
      <c r="E251" s="6"/>
      <c r="F251" s="6"/>
      <c r="G251" s="6"/>
      <c r="H251" s="6"/>
      <c r="I251" s="6"/>
      <c r="J251" s="6"/>
      <c r="K251" s="6"/>
      <c r="L251" s="11"/>
      <c r="M251" s="53">
        <f t="shared" si="38"/>
        <v>0</v>
      </c>
      <c r="N251" s="6">
        <f t="shared" si="39"/>
        <v>0</v>
      </c>
      <c r="O251" s="6">
        <f t="shared" si="40"/>
        <v>0</v>
      </c>
      <c r="P251" s="6">
        <f t="shared" si="41"/>
        <v>0</v>
      </c>
      <c r="Q251" s="11">
        <f t="shared" si="42"/>
        <v>0</v>
      </c>
      <c r="R251" s="6">
        <f t="shared" si="43"/>
        <v>1</v>
      </c>
      <c r="S251" s="6">
        <f t="shared" si="44"/>
        <v>1</v>
      </c>
      <c r="T251" s="6">
        <f t="shared" si="45"/>
        <v>1</v>
      </c>
      <c r="U251" s="6">
        <f t="shared" si="46"/>
        <v>1</v>
      </c>
      <c r="V251" s="11">
        <f t="shared" si="47"/>
        <v>1</v>
      </c>
      <c r="W251" s="53"/>
      <c r="X251" s="6"/>
      <c r="Y251" s="6"/>
      <c r="Z251" s="6"/>
      <c r="AA251" s="6"/>
      <c r="AB251" s="6"/>
      <c r="AC251" s="6"/>
      <c r="AD251" s="6"/>
      <c r="AE251" s="6"/>
      <c r="AF251" s="6"/>
    </row>
    <row r="252" spans="1:32" x14ac:dyDescent="0.25">
      <c r="A252" s="53">
        <v>229</v>
      </c>
      <c r="B252" s="208"/>
      <c r="C252" s="6"/>
      <c r="D252" s="6"/>
      <c r="E252" s="6"/>
      <c r="F252" s="6"/>
      <c r="G252" s="6"/>
      <c r="H252" s="6"/>
      <c r="I252" s="6"/>
      <c r="J252" s="6"/>
      <c r="K252" s="6"/>
      <c r="L252" s="11"/>
      <c r="M252" s="53">
        <f t="shared" si="38"/>
        <v>0</v>
      </c>
      <c r="N252" s="6">
        <f t="shared" si="39"/>
        <v>0</v>
      </c>
      <c r="O252" s="6">
        <f t="shared" si="40"/>
        <v>0</v>
      </c>
      <c r="P252" s="6">
        <f t="shared" si="41"/>
        <v>0</v>
      </c>
      <c r="Q252" s="11">
        <f t="shared" si="42"/>
        <v>0</v>
      </c>
      <c r="R252" s="6">
        <f t="shared" si="43"/>
        <v>1</v>
      </c>
      <c r="S252" s="6">
        <f t="shared" si="44"/>
        <v>1</v>
      </c>
      <c r="T252" s="6">
        <f t="shared" si="45"/>
        <v>1</v>
      </c>
      <c r="U252" s="6">
        <f t="shared" si="46"/>
        <v>1</v>
      </c>
      <c r="V252" s="11">
        <f t="shared" si="47"/>
        <v>1</v>
      </c>
      <c r="W252" s="53"/>
      <c r="X252" s="6"/>
      <c r="Y252" s="6"/>
      <c r="Z252" s="6"/>
      <c r="AA252" s="6"/>
      <c r="AB252" s="6"/>
      <c r="AC252" s="6"/>
      <c r="AD252" s="6"/>
      <c r="AE252" s="6"/>
      <c r="AF252" s="6"/>
    </row>
    <row r="253" spans="1:32" x14ac:dyDescent="0.25">
      <c r="A253" s="53">
        <v>230</v>
      </c>
      <c r="B253" s="208"/>
      <c r="C253" s="6"/>
      <c r="D253" s="6"/>
      <c r="E253" s="6"/>
      <c r="F253" s="6"/>
      <c r="G253" s="6"/>
      <c r="H253" s="6"/>
      <c r="I253" s="6"/>
      <c r="J253" s="6"/>
      <c r="K253" s="6"/>
      <c r="L253" s="11"/>
      <c r="M253" s="53">
        <f t="shared" si="38"/>
        <v>0</v>
      </c>
      <c r="N253" s="6">
        <f t="shared" si="39"/>
        <v>0</v>
      </c>
      <c r="O253" s="6">
        <f t="shared" si="40"/>
        <v>0</v>
      </c>
      <c r="P253" s="6">
        <f t="shared" si="41"/>
        <v>0</v>
      </c>
      <c r="Q253" s="11">
        <f t="shared" si="42"/>
        <v>0</v>
      </c>
      <c r="R253" s="6">
        <f t="shared" si="43"/>
        <v>1</v>
      </c>
      <c r="S253" s="6">
        <f t="shared" si="44"/>
        <v>1</v>
      </c>
      <c r="T253" s="6">
        <f t="shared" si="45"/>
        <v>1</v>
      </c>
      <c r="U253" s="6">
        <f t="shared" si="46"/>
        <v>1</v>
      </c>
      <c r="V253" s="11">
        <f t="shared" si="47"/>
        <v>1</v>
      </c>
      <c r="W253" s="53"/>
      <c r="X253" s="6"/>
      <c r="Y253" s="6"/>
      <c r="Z253" s="6"/>
      <c r="AA253" s="6"/>
      <c r="AB253" s="6"/>
      <c r="AC253" s="6"/>
      <c r="AD253" s="6"/>
      <c r="AE253" s="6"/>
      <c r="AF253" s="6"/>
    </row>
    <row r="254" spans="1:32" x14ac:dyDescent="0.25">
      <c r="A254" s="53">
        <v>231</v>
      </c>
      <c r="B254" s="208"/>
      <c r="C254" s="6"/>
      <c r="D254" s="6"/>
      <c r="E254" s="6"/>
      <c r="F254" s="6"/>
      <c r="G254" s="6"/>
      <c r="H254" s="6"/>
      <c r="I254" s="6"/>
      <c r="J254" s="6"/>
      <c r="K254" s="6"/>
      <c r="L254" s="11"/>
      <c r="M254" s="53">
        <f t="shared" si="38"/>
        <v>0</v>
      </c>
      <c r="N254" s="6">
        <f t="shared" si="39"/>
        <v>0</v>
      </c>
      <c r="O254" s="6">
        <f t="shared" si="40"/>
        <v>0</v>
      </c>
      <c r="P254" s="6">
        <f t="shared" si="41"/>
        <v>0</v>
      </c>
      <c r="Q254" s="11">
        <f t="shared" si="42"/>
        <v>0</v>
      </c>
      <c r="R254" s="6">
        <f t="shared" si="43"/>
        <v>1</v>
      </c>
      <c r="S254" s="6">
        <f t="shared" si="44"/>
        <v>1</v>
      </c>
      <c r="T254" s="6">
        <f t="shared" si="45"/>
        <v>1</v>
      </c>
      <c r="U254" s="6">
        <f t="shared" si="46"/>
        <v>1</v>
      </c>
      <c r="V254" s="11">
        <f t="shared" si="47"/>
        <v>1</v>
      </c>
      <c r="W254" s="53"/>
      <c r="X254" s="6"/>
      <c r="Y254" s="6"/>
      <c r="Z254" s="6"/>
      <c r="AA254" s="6"/>
      <c r="AB254" s="6"/>
      <c r="AC254" s="6"/>
      <c r="AD254" s="6"/>
      <c r="AE254" s="6"/>
      <c r="AF254" s="6"/>
    </row>
    <row r="255" spans="1:32" x14ac:dyDescent="0.25">
      <c r="A255" s="53">
        <v>232</v>
      </c>
      <c r="B255" s="208"/>
      <c r="C255" s="6"/>
      <c r="D255" s="6"/>
      <c r="E255" s="6"/>
      <c r="F255" s="6"/>
      <c r="G255" s="6"/>
      <c r="H255" s="6"/>
      <c r="I255" s="6"/>
      <c r="J255" s="6"/>
      <c r="K255" s="6"/>
      <c r="L255" s="11"/>
      <c r="M255" s="53">
        <f t="shared" si="38"/>
        <v>0</v>
      </c>
      <c r="N255" s="6">
        <f t="shared" si="39"/>
        <v>0</v>
      </c>
      <c r="O255" s="6">
        <f t="shared" si="40"/>
        <v>0</v>
      </c>
      <c r="P255" s="6">
        <f t="shared" si="41"/>
        <v>0</v>
      </c>
      <c r="Q255" s="11">
        <f t="shared" si="42"/>
        <v>0</v>
      </c>
      <c r="R255" s="6">
        <f t="shared" si="43"/>
        <v>1</v>
      </c>
      <c r="S255" s="6">
        <f t="shared" si="44"/>
        <v>1</v>
      </c>
      <c r="T255" s="6">
        <f t="shared" si="45"/>
        <v>1</v>
      </c>
      <c r="U255" s="6">
        <f t="shared" si="46"/>
        <v>1</v>
      </c>
      <c r="V255" s="11">
        <f t="shared" si="47"/>
        <v>1</v>
      </c>
      <c r="W255" s="53"/>
      <c r="X255" s="6"/>
      <c r="Y255" s="6"/>
      <c r="Z255" s="6"/>
      <c r="AA255" s="6"/>
      <c r="AB255" s="6"/>
      <c r="AC255" s="6"/>
      <c r="AD255" s="6"/>
      <c r="AE255" s="6"/>
      <c r="AF255" s="6"/>
    </row>
    <row r="256" spans="1:32" x14ac:dyDescent="0.25">
      <c r="A256" s="53">
        <v>233</v>
      </c>
      <c r="B256" s="208"/>
      <c r="C256" s="6"/>
      <c r="D256" s="6"/>
      <c r="E256" s="6"/>
      <c r="F256" s="6"/>
      <c r="G256" s="6"/>
      <c r="H256" s="6"/>
      <c r="I256" s="6"/>
      <c r="J256" s="6"/>
      <c r="K256" s="6"/>
      <c r="L256" s="11"/>
      <c r="M256" s="53">
        <f t="shared" si="38"/>
        <v>0</v>
      </c>
      <c r="N256" s="6">
        <f t="shared" si="39"/>
        <v>0</v>
      </c>
      <c r="O256" s="6">
        <f t="shared" si="40"/>
        <v>0</v>
      </c>
      <c r="P256" s="6">
        <f t="shared" si="41"/>
        <v>0</v>
      </c>
      <c r="Q256" s="11">
        <f t="shared" si="42"/>
        <v>0</v>
      </c>
      <c r="R256" s="6">
        <f t="shared" si="43"/>
        <v>1</v>
      </c>
      <c r="S256" s="6">
        <f t="shared" si="44"/>
        <v>1</v>
      </c>
      <c r="T256" s="6">
        <f t="shared" si="45"/>
        <v>1</v>
      </c>
      <c r="U256" s="6">
        <f t="shared" si="46"/>
        <v>1</v>
      </c>
      <c r="V256" s="11">
        <f t="shared" si="47"/>
        <v>1</v>
      </c>
      <c r="W256" s="53"/>
      <c r="X256" s="6"/>
      <c r="Y256" s="6"/>
      <c r="Z256" s="6"/>
      <c r="AA256" s="6"/>
      <c r="AB256" s="6"/>
      <c r="AC256" s="6"/>
      <c r="AD256" s="6"/>
      <c r="AE256" s="6"/>
      <c r="AF256" s="6"/>
    </row>
    <row r="257" spans="1:32" x14ac:dyDescent="0.25">
      <c r="A257" s="53">
        <v>234</v>
      </c>
      <c r="B257" s="208"/>
      <c r="C257" s="6"/>
      <c r="D257" s="6"/>
      <c r="E257" s="6"/>
      <c r="F257" s="6"/>
      <c r="G257" s="6"/>
      <c r="H257" s="6"/>
      <c r="I257" s="6"/>
      <c r="J257" s="6"/>
      <c r="K257" s="6"/>
      <c r="L257" s="11"/>
      <c r="M257" s="53">
        <f t="shared" si="38"/>
        <v>0</v>
      </c>
      <c r="N257" s="6">
        <f t="shared" si="39"/>
        <v>0</v>
      </c>
      <c r="O257" s="6">
        <f t="shared" si="40"/>
        <v>0</v>
      </c>
      <c r="P257" s="6">
        <f t="shared" si="41"/>
        <v>0</v>
      </c>
      <c r="Q257" s="11">
        <f t="shared" si="42"/>
        <v>0</v>
      </c>
      <c r="R257" s="6">
        <f t="shared" si="43"/>
        <v>1</v>
      </c>
      <c r="S257" s="6">
        <f t="shared" si="44"/>
        <v>1</v>
      </c>
      <c r="T257" s="6">
        <f t="shared" si="45"/>
        <v>1</v>
      </c>
      <c r="U257" s="6">
        <f t="shared" si="46"/>
        <v>1</v>
      </c>
      <c r="V257" s="11">
        <f t="shared" si="47"/>
        <v>1</v>
      </c>
      <c r="W257" s="53"/>
      <c r="X257" s="6"/>
      <c r="Y257" s="6"/>
      <c r="Z257" s="6"/>
      <c r="AA257" s="6"/>
      <c r="AB257" s="6"/>
      <c r="AC257" s="6"/>
      <c r="AD257" s="6"/>
      <c r="AE257" s="6"/>
      <c r="AF257" s="6"/>
    </row>
    <row r="258" spans="1:32" x14ac:dyDescent="0.25">
      <c r="A258" s="53">
        <v>235</v>
      </c>
      <c r="B258" s="208"/>
      <c r="C258" s="6"/>
      <c r="D258" s="6"/>
      <c r="E258" s="6"/>
      <c r="F258" s="6"/>
      <c r="G258" s="6"/>
      <c r="H258" s="6"/>
      <c r="I258" s="6"/>
      <c r="J258" s="6"/>
      <c r="K258" s="6"/>
      <c r="L258" s="11"/>
      <c r="M258" s="53">
        <f t="shared" si="38"/>
        <v>0</v>
      </c>
      <c r="N258" s="6">
        <f t="shared" si="39"/>
        <v>0</v>
      </c>
      <c r="O258" s="6">
        <f t="shared" si="40"/>
        <v>0</v>
      </c>
      <c r="P258" s="6">
        <f t="shared" si="41"/>
        <v>0</v>
      </c>
      <c r="Q258" s="11">
        <f t="shared" si="42"/>
        <v>0</v>
      </c>
      <c r="R258" s="6">
        <f t="shared" si="43"/>
        <v>1</v>
      </c>
      <c r="S258" s="6">
        <f t="shared" si="44"/>
        <v>1</v>
      </c>
      <c r="T258" s="6">
        <f t="shared" si="45"/>
        <v>1</v>
      </c>
      <c r="U258" s="6">
        <f t="shared" si="46"/>
        <v>1</v>
      </c>
      <c r="V258" s="11">
        <f t="shared" si="47"/>
        <v>1</v>
      </c>
      <c r="W258" s="53"/>
      <c r="X258" s="6"/>
      <c r="Y258" s="6"/>
      <c r="Z258" s="6"/>
      <c r="AA258" s="6"/>
      <c r="AB258" s="6"/>
      <c r="AC258" s="6"/>
      <c r="AD258" s="6"/>
      <c r="AE258" s="6"/>
      <c r="AF258" s="6"/>
    </row>
    <row r="259" spans="1:32" x14ac:dyDescent="0.25">
      <c r="A259" s="53">
        <v>236</v>
      </c>
      <c r="B259" s="208"/>
      <c r="C259" s="6"/>
      <c r="D259" s="6"/>
      <c r="E259" s="6"/>
      <c r="F259" s="6"/>
      <c r="G259" s="6"/>
      <c r="H259" s="6"/>
      <c r="I259" s="6"/>
      <c r="J259" s="6"/>
      <c r="K259" s="6"/>
      <c r="L259" s="11"/>
      <c r="M259" s="53">
        <f t="shared" si="38"/>
        <v>0</v>
      </c>
      <c r="N259" s="6">
        <f t="shared" si="39"/>
        <v>0</v>
      </c>
      <c r="O259" s="6">
        <f t="shared" si="40"/>
        <v>0</v>
      </c>
      <c r="P259" s="6">
        <f t="shared" si="41"/>
        <v>0</v>
      </c>
      <c r="Q259" s="11">
        <f t="shared" si="42"/>
        <v>0</v>
      </c>
      <c r="R259" s="6">
        <f t="shared" si="43"/>
        <v>1</v>
      </c>
      <c r="S259" s="6">
        <f t="shared" si="44"/>
        <v>1</v>
      </c>
      <c r="T259" s="6">
        <f t="shared" si="45"/>
        <v>1</v>
      </c>
      <c r="U259" s="6">
        <f t="shared" si="46"/>
        <v>1</v>
      </c>
      <c r="V259" s="11">
        <f t="shared" si="47"/>
        <v>1</v>
      </c>
      <c r="W259" s="53"/>
      <c r="X259" s="6"/>
      <c r="Y259" s="6"/>
      <c r="Z259" s="6"/>
      <c r="AA259" s="6"/>
      <c r="AB259" s="6"/>
      <c r="AC259" s="6"/>
      <c r="AD259" s="6"/>
      <c r="AE259" s="6"/>
      <c r="AF259" s="6"/>
    </row>
    <row r="260" spans="1:32" x14ac:dyDescent="0.25">
      <c r="A260" s="53">
        <v>237</v>
      </c>
      <c r="B260" s="208"/>
      <c r="C260" s="6"/>
      <c r="D260" s="6"/>
      <c r="E260" s="6"/>
      <c r="F260" s="6"/>
      <c r="G260" s="6"/>
      <c r="H260" s="6"/>
      <c r="I260" s="6"/>
      <c r="J260" s="6"/>
      <c r="K260" s="6"/>
      <c r="L260" s="11"/>
      <c r="M260" s="53">
        <f t="shared" si="38"/>
        <v>0</v>
      </c>
      <c r="N260" s="6">
        <f t="shared" si="39"/>
        <v>0</v>
      </c>
      <c r="O260" s="6">
        <f t="shared" si="40"/>
        <v>0</v>
      </c>
      <c r="P260" s="6">
        <f t="shared" si="41"/>
        <v>0</v>
      </c>
      <c r="Q260" s="11">
        <f t="shared" si="42"/>
        <v>0</v>
      </c>
      <c r="R260" s="6">
        <f t="shared" si="43"/>
        <v>1</v>
      </c>
      <c r="S260" s="6">
        <f t="shared" si="44"/>
        <v>1</v>
      </c>
      <c r="T260" s="6">
        <f t="shared" si="45"/>
        <v>1</v>
      </c>
      <c r="U260" s="6">
        <f t="shared" si="46"/>
        <v>1</v>
      </c>
      <c r="V260" s="11">
        <f t="shared" si="47"/>
        <v>1</v>
      </c>
      <c r="W260" s="53"/>
      <c r="X260" s="6"/>
      <c r="Y260" s="6"/>
      <c r="Z260" s="6"/>
      <c r="AA260" s="6"/>
      <c r="AB260" s="6"/>
      <c r="AC260" s="6"/>
      <c r="AD260" s="6"/>
      <c r="AE260" s="6"/>
      <c r="AF260" s="6"/>
    </row>
    <row r="261" spans="1:32" x14ac:dyDescent="0.25">
      <c r="A261" s="53">
        <v>238</v>
      </c>
      <c r="B261" s="208"/>
      <c r="C261" s="6"/>
      <c r="D261" s="6"/>
      <c r="E261" s="6"/>
      <c r="F261" s="6"/>
      <c r="G261" s="6"/>
      <c r="H261" s="6"/>
      <c r="I261" s="6"/>
      <c r="J261" s="6"/>
      <c r="K261" s="6"/>
      <c r="L261" s="11"/>
      <c r="M261" s="53">
        <f t="shared" si="38"/>
        <v>0</v>
      </c>
      <c r="N261" s="6">
        <f t="shared" si="39"/>
        <v>0</v>
      </c>
      <c r="O261" s="6">
        <f t="shared" si="40"/>
        <v>0</v>
      </c>
      <c r="P261" s="6">
        <f t="shared" si="41"/>
        <v>0</v>
      </c>
      <c r="Q261" s="11">
        <f t="shared" si="42"/>
        <v>0</v>
      </c>
      <c r="R261" s="6">
        <f t="shared" si="43"/>
        <v>1</v>
      </c>
      <c r="S261" s="6">
        <f t="shared" si="44"/>
        <v>1</v>
      </c>
      <c r="T261" s="6">
        <f t="shared" si="45"/>
        <v>1</v>
      </c>
      <c r="U261" s="6">
        <f t="shared" si="46"/>
        <v>1</v>
      </c>
      <c r="V261" s="11">
        <f t="shared" si="47"/>
        <v>1</v>
      </c>
      <c r="W261" s="53"/>
      <c r="X261" s="6"/>
      <c r="Y261" s="6"/>
      <c r="Z261" s="6"/>
      <c r="AA261" s="6"/>
      <c r="AB261" s="6"/>
      <c r="AC261" s="6"/>
      <c r="AD261" s="6"/>
      <c r="AE261" s="6"/>
      <c r="AF261" s="6"/>
    </row>
    <row r="262" spans="1:32" x14ac:dyDescent="0.25">
      <c r="A262" s="53">
        <v>239</v>
      </c>
      <c r="B262" s="208"/>
      <c r="C262" s="6"/>
      <c r="D262" s="6"/>
      <c r="E262" s="6"/>
      <c r="F262" s="6"/>
      <c r="G262" s="6"/>
      <c r="H262" s="6"/>
      <c r="I262" s="6"/>
      <c r="J262" s="6"/>
      <c r="K262" s="6"/>
      <c r="L262" s="11"/>
      <c r="M262" s="53">
        <f t="shared" si="38"/>
        <v>0</v>
      </c>
      <c r="N262" s="6">
        <f t="shared" si="39"/>
        <v>0</v>
      </c>
      <c r="O262" s="6">
        <f t="shared" si="40"/>
        <v>0</v>
      </c>
      <c r="P262" s="6">
        <f t="shared" si="41"/>
        <v>0</v>
      </c>
      <c r="Q262" s="11">
        <f t="shared" si="42"/>
        <v>0</v>
      </c>
      <c r="R262" s="6">
        <f t="shared" si="43"/>
        <v>1</v>
      </c>
      <c r="S262" s="6">
        <f t="shared" si="44"/>
        <v>1</v>
      </c>
      <c r="T262" s="6">
        <f t="shared" si="45"/>
        <v>1</v>
      </c>
      <c r="U262" s="6">
        <f t="shared" si="46"/>
        <v>1</v>
      </c>
      <c r="V262" s="11">
        <f t="shared" si="47"/>
        <v>1</v>
      </c>
      <c r="W262" s="53"/>
      <c r="X262" s="6"/>
      <c r="Y262" s="6"/>
      <c r="Z262" s="6"/>
      <c r="AA262" s="6"/>
      <c r="AB262" s="6"/>
      <c r="AC262" s="6"/>
      <c r="AD262" s="6"/>
      <c r="AE262" s="6"/>
      <c r="AF262" s="6"/>
    </row>
    <row r="263" spans="1:32" x14ac:dyDescent="0.25">
      <c r="A263" s="53">
        <v>240</v>
      </c>
      <c r="B263" s="208"/>
      <c r="C263" s="6"/>
      <c r="D263" s="6"/>
      <c r="E263" s="6"/>
      <c r="F263" s="6"/>
      <c r="G263" s="6"/>
      <c r="H263" s="6"/>
      <c r="I263" s="6"/>
      <c r="J263" s="6"/>
      <c r="K263" s="6"/>
      <c r="L263" s="11"/>
      <c r="M263" s="53">
        <f t="shared" si="38"/>
        <v>0</v>
      </c>
      <c r="N263" s="6">
        <f t="shared" si="39"/>
        <v>0</v>
      </c>
      <c r="O263" s="6">
        <f t="shared" si="40"/>
        <v>0</v>
      </c>
      <c r="P263" s="6">
        <f t="shared" si="41"/>
        <v>0</v>
      </c>
      <c r="Q263" s="11">
        <f t="shared" si="42"/>
        <v>0</v>
      </c>
      <c r="R263" s="6">
        <f t="shared" si="43"/>
        <v>1</v>
      </c>
      <c r="S263" s="6">
        <f t="shared" si="44"/>
        <v>1</v>
      </c>
      <c r="T263" s="6">
        <f t="shared" si="45"/>
        <v>1</v>
      </c>
      <c r="U263" s="6">
        <f t="shared" si="46"/>
        <v>1</v>
      </c>
      <c r="V263" s="11">
        <f t="shared" si="47"/>
        <v>1</v>
      </c>
      <c r="W263" s="53"/>
      <c r="X263" s="6"/>
      <c r="Y263" s="6"/>
      <c r="Z263" s="6"/>
      <c r="AA263" s="6"/>
      <c r="AB263" s="6"/>
      <c r="AC263" s="6"/>
      <c r="AD263" s="6"/>
      <c r="AE263" s="6"/>
      <c r="AF263" s="6"/>
    </row>
    <row r="264" spans="1:32" x14ac:dyDescent="0.25">
      <c r="A264" s="53">
        <v>241</v>
      </c>
      <c r="B264" s="208"/>
      <c r="C264" s="6"/>
      <c r="D264" s="6"/>
      <c r="E264" s="6"/>
      <c r="F264" s="6"/>
      <c r="G264" s="6"/>
      <c r="H264" s="6"/>
      <c r="I264" s="6"/>
      <c r="J264" s="6"/>
      <c r="K264" s="6"/>
      <c r="L264" s="11"/>
      <c r="M264" s="53">
        <f t="shared" si="38"/>
        <v>0</v>
      </c>
      <c r="N264" s="6">
        <f t="shared" si="39"/>
        <v>0</v>
      </c>
      <c r="O264" s="6">
        <f t="shared" si="40"/>
        <v>0</v>
      </c>
      <c r="P264" s="6">
        <f t="shared" si="41"/>
        <v>0</v>
      </c>
      <c r="Q264" s="11">
        <f t="shared" si="42"/>
        <v>0</v>
      </c>
      <c r="R264" s="6">
        <f t="shared" si="43"/>
        <v>1</v>
      </c>
      <c r="S264" s="6">
        <f t="shared" si="44"/>
        <v>1</v>
      </c>
      <c r="T264" s="6">
        <f t="shared" si="45"/>
        <v>1</v>
      </c>
      <c r="U264" s="6">
        <f t="shared" si="46"/>
        <v>1</v>
      </c>
      <c r="V264" s="11">
        <f t="shared" si="47"/>
        <v>1</v>
      </c>
      <c r="W264" s="53"/>
      <c r="X264" s="6"/>
      <c r="Y264" s="6"/>
      <c r="Z264" s="6"/>
      <c r="AA264" s="6"/>
      <c r="AB264" s="6"/>
      <c r="AC264" s="6"/>
      <c r="AD264" s="6"/>
      <c r="AE264" s="6"/>
      <c r="AF264" s="6"/>
    </row>
    <row r="265" spans="1:32" x14ac:dyDescent="0.25">
      <c r="A265" s="53">
        <v>242</v>
      </c>
      <c r="B265" s="208"/>
      <c r="C265" s="6"/>
      <c r="D265" s="6"/>
      <c r="E265" s="6"/>
      <c r="F265" s="6"/>
      <c r="G265" s="6"/>
      <c r="H265" s="6"/>
      <c r="I265" s="6"/>
      <c r="J265" s="6"/>
      <c r="K265" s="6"/>
      <c r="L265" s="11"/>
      <c r="M265" s="53">
        <f t="shared" si="38"/>
        <v>0</v>
      </c>
      <c r="N265" s="6">
        <f t="shared" si="39"/>
        <v>0</v>
      </c>
      <c r="O265" s="6">
        <f t="shared" si="40"/>
        <v>0</v>
      </c>
      <c r="P265" s="6">
        <f t="shared" si="41"/>
        <v>0</v>
      </c>
      <c r="Q265" s="11">
        <f t="shared" si="42"/>
        <v>0</v>
      </c>
      <c r="R265" s="6">
        <f t="shared" si="43"/>
        <v>1</v>
      </c>
      <c r="S265" s="6">
        <f t="shared" si="44"/>
        <v>1</v>
      </c>
      <c r="T265" s="6">
        <f t="shared" si="45"/>
        <v>1</v>
      </c>
      <c r="U265" s="6">
        <f t="shared" si="46"/>
        <v>1</v>
      </c>
      <c r="V265" s="11">
        <f t="shared" si="47"/>
        <v>1</v>
      </c>
      <c r="W265" s="53"/>
      <c r="X265" s="6"/>
      <c r="Y265" s="6"/>
      <c r="Z265" s="6"/>
      <c r="AA265" s="6"/>
      <c r="AB265" s="6"/>
      <c r="AC265" s="6"/>
      <c r="AD265" s="6"/>
      <c r="AE265" s="6"/>
      <c r="AF265" s="6"/>
    </row>
    <row r="266" spans="1:32" x14ac:dyDescent="0.25">
      <c r="A266" s="53">
        <v>243</v>
      </c>
      <c r="B266" s="208"/>
      <c r="C266" s="6"/>
      <c r="D266" s="6"/>
      <c r="E266" s="6"/>
      <c r="F266" s="6"/>
      <c r="G266" s="6"/>
      <c r="H266" s="6"/>
      <c r="I266" s="6"/>
      <c r="J266" s="6"/>
      <c r="K266" s="6"/>
      <c r="L266" s="11"/>
      <c r="M266" s="53">
        <f t="shared" si="38"/>
        <v>0</v>
      </c>
      <c r="N266" s="6">
        <f t="shared" si="39"/>
        <v>0</v>
      </c>
      <c r="O266" s="6">
        <f t="shared" si="40"/>
        <v>0</v>
      </c>
      <c r="P266" s="6">
        <f t="shared" si="41"/>
        <v>0</v>
      </c>
      <c r="Q266" s="11">
        <f t="shared" si="42"/>
        <v>0</v>
      </c>
      <c r="R266" s="6">
        <f t="shared" si="43"/>
        <v>1</v>
      </c>
      <c r="S266" s="6">
        <f t="shared" si="44"/>
        <v>1</v>
      </c>
      <c r="T266" s="6">
        <f t="shared" si="45"/>
        <v>1</v>
      </c>
      <c r="U266" s="6">
        <f t="shared" si="46"/>
        <v>1</v>
      </c>
      <c r="V266" s="11">
        <f t="shared" si="47"/>
        <v>1</v>
      </c>
      <c r="W266" s="53"/>
      <c r="X266" s="6"/>
      <c r="Y266" s="6"/>
      <c r="Z266" s="6"/>
      <c r="AA266" s="6"/>
      <c r="AB266" s="6"/>
      <c r="AC266" s="6"/>
      <c r="AD266" s="6"/>
      <c r="AE266" s="6"/>
      <c r="AF266" s="6"/>
    </row>
    <row r="267" spans="1:32" x14ac:dyDescent="0.25">
      <c r="A267" s="53">
        <v>244</v>
      </c>
      <c r="B267" s="208"/>
      <c r="C267" s="6"/>
      <c r="D267" s="6"/>
      <c r="E267" s="6"/>
      <c r="F267" s="6"/>
      <c r="G267" s="6"/>
      <c r="H267" s="6"/>
      <c r="I267" s="6"/>
      <c r="J267" s="6"/>
      <c r="K267" s="6"/>
      <c r="L267" s="11"/>
      <c r="M267" s="53">
        <f t="shared" si="38"/>
        <v>0</v>
      </c>
      <c r="N267" s="6">
        <f t="shared" si="39"/>
        <v>0</v>
      </c>
      <c r="O267" s="6">
        <f t="shared" si="40"/>
        <v>0</v>
      </c>
      <c r="P267" s="6">
        <f t="shared" si="41"/>
        <v>0</v>
      </c>
      <c r="Q267" s="11">
        <f t="shared" si="42"/>
        <v>0</v>
      </c>
      <c r="R267" s="6">
        <f t="shared" si="43"/>
        <v>1</v>
      </c>
      <c r="S267" s="6">
        <f t="shared" si="44"/>
        <v>1</v>
      </c>
      <c r="T267" s="6">
        <f t="shared" si="45"/>
        <v>1</v>
      </c>
      <c r="U267" s="6">
        <f t="shared" si="46"/>
        <v>1</v>
      </c>
      <c r="V267" s="11">
        <f t="shared" si="47"/>
        <v>1</v>
      </c>
      <c r="W267" s="53"/>
      <c r="X267" s="6"/>
      <c r="Y267" s="6"/>
      <c r="Z267" s="6"/>
      <c r="AA267" s="6"/>
      <c r="AB267" s="6"/>
      <c r="AC267" s="6"/>
      <c r="AD267" s="6"/>
      <c r="AE267" s="6"/>
      <c r="AF267" s="6"/>
    </row>
    <row r="268" spans="1:32" x14ac:dyDescent="0.25">
      <c r="A268" s="53">
        <v>245</v>
      </c>
      <c r="B268" s="208"/>
      <c r="C268" s="6"/>
      <c r="D268" s="6"/>
      <c r="E268" s="6"/>
      <c r="F268" s="6"/>
      <c r="G268" s="6"/>
      <c r="H268" s="6"/>
      <c r="I268" s="6"/>
      <c r="J268" s="6"/>
      <c r="K268" s="6"/>
      <c r="L268" s="11"/>
      <c r="M268" s="53">
        <f t="shared" si="38"/>
        <v>0</v>
      </c>
      <c r="N268" s="6">
        <f t="shared" si="39"/>
        <v>0</v>
      </c>
      <c r="O268" s="6">
        <f t="shared" si="40"/>
        <v>0</v>
      </c>
      <c r="P268" s="6">
        <f t="shared" si="41"/>
        <v>0</v>
      </c>
      <c r="Q268" s="11">
        <f t="shared" si="42"/>
        <v>0</v>
      </c>
      <c r="R268" s="6">
        <f t="shared" si="43"/>
        <v>1</v>
      </c>
      <c r="S268" s="6">
        <f t="shared" si="44"/>
        <v>1</v>
      </c>
      <c r="T268" s="6">
        <f t="shared" si="45"/>
        <v>1</v>
      </c>
      <c r="U268" s="6">
        <f t="shared" si="46"/>
        <v>1</v>
      </c>
      <c r="V268" s="11">
        <f t="shared" si="47"/>
        <v>1</v>
      </c>
      <c r="W268" s="53"/>
      <c r="X268" s="6"/>
      <c r="Y268" s="6"/>
      <c r="Z268" s="6"/>
      <c r="AA268" s="6"/>
      <c r="AB268" s="6"/>
      <c r="AC268" s="6"/>
      <c r="AD268" s="6"/>
      <c r="AE268" s="6"/>
      <c r="AF268" s="6"/>
    </row>
    <row r="269" spans="1:32" x14ac:dyDescent="0.25">
      <c r="A269" s="53">
        <v>246</v>
      </c>
      <c r="B269" s="208"/>
      <c r="C269" s="6"/>
      <c r="D269" s="6"/>
      <c r="E269" s="6"/>
      <c r="F269" s="6"/>
      <c r="G269" s="6"/>
      <c r="H269" s="6"/>
      <c r="I269" s="6"/>
      <c r="J269" s="6"/>
      <c r="K269" s="6"/>
      <c r="L269" s="11"/>
      <c r="M269" s="53">
        <f t="shared" si="38"/>
        <v>0</v>
      </c>
      <c r="N269" s="6">
        <f t="shared" si="39"/>
        <v>0</v>
      </c>
      <c r="O269" s="6">
        <f t="shared" si="40"/>
        <v>0</v>
      </c>
      <c r="P269" s="6">
        <f t="shared" si="41"/>
        <v>0</v>
      </c>
      <c r="Q269" s="11">
        <f t="shared" si="42"/>
        <v>0</v>
      </c>
      <c r="R269" s="6">
        <f t="shared" si="43"/>
        <v>1</v>
      </c>
      <c r="S269" s="6">
        <f t="shared" si="44"/>
        <v>1</v>
      </c>
      <c r="T269" s="6">
        <f t="shared" si="45"/>
        <v>1</v>
      </c>
      <c r="U269" s="6">
        <f t="shared" si="46"/>
        <v>1</v>
      </c>
      <c r="V269" s="11">
        <f t="shared" si="47"/>
        <v>1</v>
      </c>
      <c r="W269" s="53"/>
      <c r="X269" s="6"/>
      <c r="Y269" s="6"/>
      <c r="Z269" s="6"/>
      <c r="AA269" s="6"/>
      <c r="AB269" s="6"/>
      <c r="AC269" s="6"/>
      <c r="AD269" s="6"/>
      <c r="AE269" s="6"/>
      <c r="AF269" s="6"/>
    </row>
    <row r="270" spans="1:32" x14ac:dyDescent="0.25">
      <c r="A270" s="53">
        <v>247</v>
      </c>
      <c r="B270" s="208"/>
      <c r="C270" s="6"/>
      <c r="D270" s="6"/>
      <c r="E270" s="6"/>
      <c r="F270" s="6"/>
      <c r="G270" s="6"/>
      <c r="H270" s="6"/>
      <c r="I270" s="6"/>
      <c r="J270" s="6"/>
      <c r="K270" s="6"/>
      <c r="L270" s="11"/>
      <c r="M270" s="53">
        <f t="shared" si="38"/>
        <v>0</v>
      </c>
      <c r="N270" s="6">
        <f t="shared" si="39"/>
        <v>0</v>
      </c>
      <c r="O270" s="6">
        <f t="shared" si="40"/>
        <v>0</v>
      </c>
      <c r="P270" s="6">
        <f t="shared" si="41"/>
        <v>0</v>
      </c>
      <c r="Q270" s="11">
        <f t="shared" si="42"/>
        <v>0</v>
      </c>
      <c r="R270" s="6">
        <f t="shared" si="43"/>
        <v>1</v>
      </c>
      <c r="S270" s="6">
        <f t="shared" si="44"/>
        <v>1</v>
      </c>
      <c r="T270" s="6">
        <f t="shared" si="45"/>
        <v>1</v>
      </c>
      <c r="U270" s="6">
        <f t="shared" si="46"/>
        <v>1</v>
      </c>
      <c r="V270" s="11">
        <f t="shared" si="47"/>
        <v>1</v>
      </c>
      <c r="W270" s="53"/>
      <c r="X270" s="6"/>
      <c r="Y270" s="6"/>
      <c r="Z270" s="6"/>
      <c r="AA270" s="6"/>
      <c r="AB270" s="6"/>
      <c r="AC270" s="6"/>
      <c r="AD270" s="6"/>
      <c r="AE270" s="6"/>
      <c r="AF270" s="6"/>
    </row>
    <row r="271" spans="1:32" x14ac:dyDescent="0.25">
      <c r="A271" s="53">
        <v>248</v>
      </c>
      <c r="B271" s="208"/>
      <c r="C271" s="6"/>
      <c r="D271" s="6"/>
      <c r="E271" s="6"/>
      <c r="F271" s="6"/>
      <c r="G271" s="6"/>
      <c r="H271" s="6"/>
      <c r="I271" s="6"/>
      <c r="J271" s="6"/>
      <c r="K271" s="6"/>
      <c r="L271" s="11"/>
      <c r="M271" s="53">
        <f t="shared" si="38"/>
        <v>0</v>
      </c>
      <c r="N271" s="6">
        <f t="shared" si="39"/>
        <v>0</v>
      </c>
      <c r="O271" s="6">
        <f t="shared" si="40"/>
        <v>0</v>
      </c>
      <c r="P271" s="6">
        <f t="shared" si="41"/>
        <v>0</v>
      </c>
      <c r="Q271" s="11">
        <f t="shared" si="42"/>
        <v>0</v>
      </c>
      <c r="R271" s="6">
        <f t="shared" si="43"/>
        <v>1</v>
      </c>
      <c r="S271" s="6">
        <f t="shared" si="44"/>
        <v>1</v>
      </c>
      <c r="T271" s="6">
        <f t="shared" si="45"/>
        <v>1</v>
      </c>
      <c r="U271" s="6">
        <f t="shared" si="46"/>
        <v>1</v>
      </c>
      <c r="V271" s="11">
        <f t="shared" si="47"/>
        <v>1</v>
      </c>
      <c r="W271" s="53"/>
      <c r="X271" s="6"/>
      <c r="Y271" s="6"/>
      <c r="Z271" s="6"/>
      <c r="AA271" s="6"/>
      <c r="AB271" s="6"/>
      <c r="AC271" s="6"/>
      <c r="AD271" s="6"/>
      <c r="AE271" s="6"/>
      <c r="AF271" s="6"/>
    </row>
    <row r="272" spans="1:32" x14ac:dyDescent="0.25">
      <c r="A272" s="53">
        <v>249</v>
      </c>
      <c r="B272" s="208"/>
      <c r="C272" s="6"/>
      <c r="D272" s="6"/>
      <c r="E272" s="6"/>
      <c r="F272" s="6"/>
      <c r="G272" s="6"/>
      <c r="H272" s="6"/>
      <c r="I272" s="6"/>
      <c r="J272" s="6"/>
      <c r="K272" s="6"/>
      <c r="L272" s="11"/>
      <c r="M272" s="53">
        <f t="shared" si="38"/>
        <v>0</v>
      </c>
      <c r="N272" s="6">
        <f t="shared" si="39"/>
        <v>0</v>
      </c>
      <c r="O272" s="6">
        <f t="shared" si="40"/>
        <v>0</v>
      </c>
      <c r="P272" s="6">
        <f t="shared" si="41"/>
        <v>0</v>
      </c>
      <c r="Q272" s="11">
        <f t="shared" si="42"/>
        <v>0</v>
      </c>
      <c r="R272" s="6">
        <f t="shared" si="43"/>
        <v>1</v>
      </c>
      <c r="S272" s="6">
        <f t="shared" si="44"/>
        <v>1</v>
      </c>
      <c r="T272" s="6">
        <f t="shared" si="45"/>
        <v>1</v>
      </c>
      <c r="U272" s="6">
        <f t="shared" si="46"/>
        <v>1</v>
      </c>
      <c r="V272" s="11">
        <f t="shared" si="47"/>
        <v>1</v>
      </c>
      <c r="W272" s="53"/>
      <c r="X272" s="6"/>
      <c r="Y272" s="6"/>
      <c r="Z272" s="6"/>
      <c r="AA272" s="6"/>
      <c r="AB272" s="6"/>
      <c r="AC272" s="6"/>
      <c r="AD272" s="6"/>
      <c r="AE272" s="6"/>
      <c r="AF272" s="6"/>
    </row>
    <row r="273" spans="1:32" x14ac:dyDescent="0.25">
      <c r="A273" s="53">
        <v>250</v>
      </c>
      <c r="B273" s="208"/>
      <c r="C273" s="6"/>
      <c r="D273" s="6"/>
      <c r="E273" s="6"/>
      <c r="F273" s="6"/>
      <c r="G273" s="6"/>
      <c r="H273" s="6"/>
      <c r="I273" s="6"/>
      <c r="J273" s="6"/>
      <c r="K273" s="6"/>
      <c r="L273" s="11"/>
      <c r="M273" s="53">
        <f t="shared" si="38"/>
        <v>0</v>
      </c>
      <c r="N273" s="6">
        <f t="shared" si="39"/>
        <v>0</v>
      </c>
      <c r="O273" s="6">
        <f t="shared" si="40"/>
        <v>0</v>
      </c>
      <c r="P273" s="6">
        <f t="shared" si="41"/>
        <v>0</v>
      </c>
      <c r="Q273" s="11">
        <f t="shared" si="42"/>
        <v>0</v>
      </c>
      <c r="R273" s="6">
        <f t="shared" si="43"/>
        <v>1</v>
      </c>
      <c r="S273" s="6">
        <f t="shared" si="44"/>
        <v>1</v>
      </c>
      <c r="T273" s="6">
        <f t="shared" si="45"/>
        <v>1</v>
      </c>
      <c r="U273" s="6">
        <f t="shared" si="46"/>
        <v>1</v>
      </c>
      <c r="V273" s="11">
        <f t="shared" si="47"/>
        <v>1</v>
      </c>
      <c r="W273" s="53"/>
      <c r="X273" s="6"/>
      <c r="Y273" s="6"/>
      <c r="Z273" s="6"/>
      <c r="AA273" s="6"/>
      <c r="AB273" s="6"/>
      <c r="AC273" s="6"/>
      <c r="AD273" s="6"/>
      <c r="AE273" s="6"/>
      <c r="AF273" s="6"/>
    </row>
    <row r="274" spans="1:32" x14ac:dyDescent="0.25">
      <c r="A274" s="53">
        <v>251</v>
      </c>
      <c r="B274" s="208"/>
      <c r="C274" s="6"/>
      <c r="D274" s="6"/>
      <c r="E274" s="6"/>
      <c r="F274" s="6"/>
      <c r="G274" s="6"/>
      <c r="H274" s="6"/>
      <c r="I274" s="6"/>
      <c r="J274" s="6"/>
      <c r="K274" s="6"/>
      <c r="L274" s="11"/>
      <c r="M274" s="53">
        <f t="shared" si="38"/>
        <v>0</v>
      </c>
      <c r="N274" s="6">
        <f t="shared" si="39"/>
        <v>0</v>
      </c>
      <c r="O274" s="6">
        <f t="shared" si="40"/>
        <v>0</v>
      </c>
      <c r="P274" s="6">
        <f t="shared" si="41"/>
        <v>0</v>
      </c>
      <c r="Q274" s="11">
        <f t="shared" si="42"/>
        <v>0</v>
      </c>
      <c r="R274" s="6">
        <f t="shared" si="43"/>
        <v>1</v>
      </c>
      <c r="S274" s="6">
        <f t="shared" si="44"/>
        <v>1</v>
      </c>
      <c r="T274" s="6">
        <f t="shared" si="45"/>
        <v>1</v>
      </c>
      <c r="U274" s="6">
        <f t="shared" si="46"/>
        <v>1</v>
      </c>
      <c r="V274" s="11">
        <f t="shared" si="47"/>
        <v>1</v>
      </c>
      <c r="W274" s="53"/>
      <c r="X274" s="6"/>
      <c r="Y274" s="6"/>
      <c r="Z274" s="6"/>
      <c r="AA274" s="6"/>
      <c r="AB274" s="6"/>
      <c r="AC274" s="6"/>
      <c r="AD274" s="6"/>
      <c r="AE274" s="6"/>
      <c r="AF274" s="6"/>
    </row>
    <row r="275" spans="1:32" x14ac:dyDescent="0.25">
      <c r="A275" s="53">
        <v>252</v>
      </c>
      <c r="B275" s="208"/>
      <c r="C275" s="6"/>
      <c r="D275" s="6"/>
      <c r="E275" s="6"/>
      <c r="F275" s="6"/>
      <c r="G275" s="6"/>
      <c r="H275" s="6"/>
      <c r="I275" s="6"/>
      <c r="J275" s="6"/>
      <c r="K275" s="6"/>
      <c r="L275" s="11"/>
      <c r="M275" s="53">
        <f t="shared" si="38"/>
        <v>0</v>
      </c>
      <c r="N275" s="6">
        <f t="shared" si="39"/>
        <v>0</v>
      </c>
      <c r="O275" s="6">
        <f t="shared" si="40"/>
        <v>0</v>
      </c>
      <c r="P275" s="6">
        <f t="shared" si="41"/>
        <v>0</v>
      </c>
      <c r="Q275" s="11">
        <f t="shared" si="42"/>
        <v>0</v>
      </c>
      <c r="R275" s="6">
        <f t="shared" si="43"/>
        <v>1</v>
      </c>
      <c r="S275" s="6">
        <f t="shared" si="44"/>
        <v>1</v>
      </c>
      <c r="T275" s="6">
        <f t="shared" si="45"/>
        <v>1</v>
      </c>
      <c r="U275" s="6">
        <f t="shared" si="46"/>
        <v>1</v>
      </c>
      <c r="V275" s="11">
        <f t="shared" si="47"/>
        <v>1</v>
      </c>
      <c r="W275" s="53"/>
      <c r="X275" s="6"/>
      <c r="Y275" s="6"/>
      <c r="Z275" s="6"/>
      <c r="AA275" s="6"/>
      <c r="AB275" s="6"/>
      <c r="AC275" s="6"/>
      <c r="AD275" s="6"/>
      <c r="AE275" s="6"/>
      <c r="AF275" s="6"/>
    </row>
    <row r="276" spans="1:32" x14ac:dyDescent="0.25">
      <c r="A276" s="53">
        <v>253</v>
      </c>
      <c r="B276" s="208"/>
      <c r="C276" s="6"/>
      <c r="D276" s="6"/>
      <c r="E276" s="6"/>
      <c r="F276" s="6"/>
      <c r="G276" s="6"/>
      <c r="H276" s="6"/>
      <c r="I276" s="6"/>
      <c r="J276" s="6"/>
      <c r="K276" s="6"/>
      <c r="L276" s="11"/>
      <c r="M276" s="53">
        <f t="shared" si="38"/>
        <v>0</v>
      </c>
      <c r="N276" s="6">
        <f t="shared" si="39"/>
        <v>0</v>
      </c>
      <c r="O276" s="6">
        <f t="shared" si="40"/>
        <v>0</v>
      </c>
      <c r="P276" s="6">
        <f t="shared" si="41"/>
        <v>0</v>
      </c>
      <c r="Q276" s="11">
        <f t="shared" si="42"/>
        <v>0</v>
      </c>
      <c r="R276" s="6">
        <f t="shared" si="43"/>
        <v>1</v>
      </c>
      <c r="S276" s="6">
        <f t="shared" si="44"/>
        <v>1</v>
      </c>
      <c r="T276" s="6">
        <f t="shared" si="45"/>
        <v>1</v>
      </c>
      <c r="U276" s="6">
        <f t="shared" si="46"/>
        <v>1</v>
      </c>
      <c r="V276" s="11">
        <f t="shared" si="47"/>
        <v>1</v>
      </c>
      <c r="W276" s="53"/>
      <c r="X276" s="6"/>
      <c r="Y276" s="6"/>
      <c r="Z276" s="6"/>
      <c r="AA276" s="6"/>
      <c r="AB276" s="6"/>
      <c r="AC276" s="6"/>
      <c r="AD276" s="6"/>
      <c r="AE276" s="6"/>
      <c r="AF276" s="6"/>
    </row>
    <row r="277" spans="1:32" x14ac:dyDescent="0.25">
      <c r="A277" s="53">
        <v>254</v>
      </c>
      <c r="B277" s="208"/>
      <c r="C277" s="6"/>
      <c r="D277" s="6"/>
      <c r="E277" s="6"/>
      <c r="F277" s="6"/>
      <c r="G277" s="6"/>
      <c r="H277" s="6"/>
      <c r="I277" s="6"/>
      <c r="J277" s="6"/>
      <c r="K277" s="6"/>
      <c r="L277" s="11"/>
      <c r="M277" s="53">
        <f t="shared" si="38"/>
        <v>0</v>
      </c>
      <c r="N277" s="6">
        <f t="shared" si="39"/>
        <v>0</v>
      </c>
      <c r="O277" s="6">
        <f t="shared" si="40"/>
        <v>0</v>
      </c>
      <c r="P277" s="6">
        <f t="shared" si="41"/>
        <v>0</v>
      </c>
      <c r="Q277" s="11">
        <f t="shared" si="42"/>
        <v>0</v>
      </c>
      <c r="R277" s="6">
        <f t="shared" si="43"/>
        <v>1</v>
      </c>
      <c r="S277" s="6">
        <f t="shared" si="44"/>
        <v>1</v>
      </c>
      <c r="T277" s="6">
        <f t="shared" si="45"/>
        <v>1</v>
      </c>
      <c r="U277" s="6">
        <f t="shared" si="46"/>
        <v>1</v>
      </c>
      <c r="V277" s="11">
        <f t="shared" si="47"/>
        <v>1</v>
      </c>
      <c r="W277" s="53"/>
      <c r="X277" s="6"/>
      <c r="Y277" s="6"/>
      <c r="Z277" s="6"/>
      <c r="AA277" s="6"/>
      <c r="AB277" s="6"/>
      <c r="AC277" s="6"/>
      <c r="AD277" s="6"/>
      <c r="AE277" s="6"/>
      <c r="AF277" s="6"/>
    </row>
    <row r="278" spans="1:32" x14ac:dyDescent="0.25">
      <c r="A278" s="53">
        <v>255</v>
      </c>
      <c r="B278" s="208"/>
      <c r="C278" s="6"/>
      <c r="D278" s="6"/>
      <c r="E278" s="6"/>
      <c r="F278" s="6"/>
      <c r="G278" s="6"/>
      <c r="H278" s="6"/>
      <c r="I278" s="6"/>
      <c r="J278" s="6"/>
      <c r="K278" s="6"/>
      <c r="L278" s="11"/>
      <c r="M278" s="53">
        <f t="shared" si="38"/>
        <v>0</v>
      </c>
      <c r="N278" s="6">
        <f t="shared" si="39"/>
        <v>0</v>
      </c>
      <c r="O278" s="6">
        <f t="shared" si="40"/>
        <v>0</v>
      </c>
      <c r="P278" s="6">
        <f t="shared" si="41"/>
        <v>0</v>
      </c>
      <c r="Q278" s="11">
        <f t="shared" si="42"/>
        <v>0</v>
      </c>
      <c r="R278" s="6">
        <f t="shared" si="43"/>
        <v>1</v>
      </c>
      <c r="S278" s="6">
        <f t="shared" si="44"/>
        <v>1</v>
      </c>
      <c r="T278" s="6">
        <f t="shared" si="45"/>
        <v>1</v>
      </c>
      <c r="U278" s="6">
        <f t="shared" si="46"/>
        <v>1</v>
      </c>
      <c r="V278" s="11">
        <f t="shared" si="47"/>
        <v>1</v>
      </c>
      <c r="W278" s="53"/>
      <c r="X278" s="6"/>
      <c r="Y278" s="6"/>
      <c r="Z278" s="6"/>
      <c r="AA278" s="6"/>
      <c r="AB278" s="6"/>
      <c r="AC278" s="6"/>
      <c r="AD278" s="6"/>
      <c r="AE278" s="6"/>
      <c r="AF278" s="6"/>
    </row>
    <row r="279" spans="1:32" x14ac:dyDescent="0.25">
      <c r="A279" s="53">
        <v>256</v>
      </c>
      <c r="B279" s="208"/>
      <c r="C279" s="6"/>
      <c r="D279" s="6"/>
      <c r="E279" s="6"/>
      <c r="F279" s="6"/>
      <c r="G279" s="6"/>
      <c r="H279" s="6"/>
      <c r="I279" s="6"/>
      <c r="J279" s="6"/>
      <c r="K279" s="6"/>
      <c r="L279" s="11"/>
      <c r="M279" s="53">
        <f t="shared" si="38"/>
        <v>0</v>
      </c>
      <c r="N279" s="6">
        <f t="shared" si="39"/>
        <v>0</v>
      </c>
      <c r="O279" s="6">
        <f t="shared" si="40"/>
        <v>0</v>
      </c>
      <c r="P279" s="6">
        <f t="shared" si="41"/>
        <v>0</v>
      </c>
      <c r="Q279" s="11">
        <f t="shared" si="42"/>
        <v>0</v>
      </c>
      <c r="R279" s="6">
        <f t="shared" si="43"/>
        <v>1</v>
      </c>
      <c r="S279" s="6">
        <f t="shared" si="44"/>
        <v>1</v>
      </c>
      <c r="T279" s="6">
        <f t="shared" si="45"/>
        <v>1</v>
      </c>
      <c r="U279" s="6">
        <f t="shared" si="46"/>
        <v>1</v>
      </c>
      <c r="V279" s="11">
        <f t="shared" si="47"/>
        <v>1</v>
      </c>
      <c r="W279" s="53"/>
      <c r="X279" s="6"/>
      <c r="Y279" s="6"/>
      <c r="Z279" s="6"/>
      <c r="AA279" s="6"/>
      <c r="AB279" s="6"/>
      <c r="AC279" s="6"/>
      <c r="AD279" s="6"/>
      <c r="AE279" s="6"/>
      <c r="AF279" s="6"/>
    </row>
    <row r="280" spans="1:32" x14ac:dyDescent="0.25">
      <c r="A280" s="53">
        <v>257</v>
      </c>
      <c r="B280" s="208"/>
      <c r="C280" s="6"/>
      <c r="D280" s="6"/>
      <c r="E280" s="6"/>
      <c r="F280" s="6"/>
      <c r="G280" s="6"/>
      <c r="H280" s="6"/>
      <c r="I280" s="6"/>
      <c r="J280" s="6"/>
      <c r="K280" s="6"/>
      <c r="L280" s="11"/>
      <c r="M280" s="53">
        <f t="shared" si="38"/>
        <v>0</v>
      </c>
      <c r="N280" s="6">
        <f t="shared" si="39"/>
        <v>0</v>
      </c>
      <c r="O280" s="6">
        <f t="shared" si="40"/>
        <v>0</v>
      </c>
      <c r="P280" s="6">
        <f t="shared" si="41"/>
        <v>0</v>
      </c>
      <c r="Q280" s="11">
        <f t="shared" si="42"/>
        <v>0</v>
      </c>
      <c r="R280" s="6">
        <f t="shared" si="43"/>
        <v>1</v>
      </c>
      <c r="S280" s="6">
        <f t="shared" si="44"/>
        <v>1</v>
      </c>
      <c r="T280" s="6">
        <f t="shared" si="45"/>
        <v>1</v>
      </c>
      <c r="U280" s="6">
        <f t="shared" si="46"/>
        <v>1</v>
      </c>
      <c r="V280" s="11">
        <f t="shared" si="47"/>
        <v>1</v>
      </c>
      <c r="W280" s="53"/>
      <c r="X280" s="6"/>
      <c r="Y280" s="6"/>
      <c r="Z280" s="6"/>
      <c r="AA280" s="6"/>
      <c r="AB280" s="6"/>
      <c r="AC280" s="6"/>
      <c r="AD280" s="6"/>
      <c r="AE280" s="6"/>
      <c r="AF280" s="6"/>
    </row>
    <row r="281" spans="1:32" x14ac:dyDescent="0.25">
      <c r="A281" s="53">
        <v>258</v>
      </c>
      <c r="B281" s="208"/>
      <c r="C281" s="6"/>
      <c r="D281" s="6"/>
      <c r="E281" s="6"/>
      <c r="F281" s="6"/>
      <c r="G281" s="6"/>
      <c r="H281" s="6"/>
      <c r="I281" s="6"/>
      <c r="J281" s="6"/>
      <c r="K281" s="6"/>
      <c r="L281" s="11"/>
      <c r="M281" s="53">
        <f t="shared" ref="M281:M344" si="48">$S$8+SUMPRODUCT(C281:L281,$I$8:$R$8)</f>
        <v>0</v>
      </c>
      <c r="N281" s="6">
        <f t="shared" ref="N281:N344" si="49">$S$9+SUMPRODUCT(C281:L281,$I$9:$R$9)</f>
        <v>0</v>
      </c>
      <c r="O281" s="6">
        <f t="shared" ref="O281:O344" si="50">$S$10+SUMPRODUCT(C281:L281,$I$10:$R$10)</f>
        <v>0</v>
      </c>
      <c r="P281" s="6">
        <f t="shared" ref="P281:P344" si="51">$S$11+SUMPRODUCT(C281:L281,$I$11:$R$11)</f>
        <v>0</v>
      </c>
      <c r="Q281" s="11">
        <f t="shared" ref="Q281:Q344" si="52">$S$12+SUMPRODUCT(C281:L281,$I$12:$R$12)</f>
        <v>0</v>
      </c>
      <c r="R281" s="6">
        <f t="shared" ref="R281:R344" si="53">IF(M281=MAX(M281:Q281),1,0)</f>
        <v>1</v>
      </c>
      <c r="S281" s="6">
        <f t="shared" ref="S281:S344" si="54">IF(N281=MAX(M281:Q281),1,0)</f>
        <v>1</v>
      </c>
      <c r="T281" s="6">
        <f t="shared" ref="T281:T344" si="55">IF(O281=MAX(M281:Q281),1,0)</f>
        <v>1</v>
      </c>
      <c r="U281" s="6">
        <f t="shared" ref="U281:U344" si="56">IF(P281=MAX(M281:Q281),1,0)</f>
        <v>1</v>
      </c>
      <c r="V281" s="11">
        <f t="shared" ref="V281:V344" si="57">IF(Q281=MAX(M281:Q281),1,0)</f>
        <v>1</v>
      </c>
      <c r="W281" s="53"/>
      <c r="X281" s="6"/>
      <c r="Y281" s="6"/>
      <c r="Z281" s="6"/>
      <c r="AA281" s="6"/>
      <c r="AB281" s="6"/>
      <c r="AC281" s="6"/>
      <c r="AD281" s="6"/>
      <c r="AE281" s="6"/>
      <c r="AF281" s="6"/>
    </row>
    <row r="282" spans="1:32" x14ac:dyDescent="0.25">
      <c r="A282" s="53">
        <v>259</v>
      </c>
      <c r="B282" s="208"/>
      <c r="C282" s="6"/>
      <c r="D282" s="6"/>
      <c r="E282" s="6"/>
      <c r="F282" s="6"/>
      <c r="G282" s="6"/>
      <c r="H282" s="6"/>
      <c r="I282" s="6"/>
      <c r="J282" s="6"/>
      <c r="K282" s="6"/>
      <c r="L282" s="11"/>
      <c r="M282" s="53">
        <f t="shared" si="48"/>
        <v>0</v>
      </c>
      <c r="N282" s="6">
        <f t="shared" si="49"/>
        <v>0</v>
      </c>
      <c r="O282" s="6">
        <f t="shared" si="50"/>
        <v>0</v>
      </c>
      <c r="P282" s="6">
        <f t="shared" si="51"/>
        <v>0</v>
      </c>
      <c r="Q282" s="11">
        <f t="shared" si="52"/>
        <v>0</v>
      </c>
      <c r="R282" s="6">
        <f t="shared" si="53"/>
        <v>1</v>
      </c>
      <c r="S282" s="6">
        <f t="shared" si="54"/>
        <v>1</v>
      </c>
      <c r="T282" s="6">
        <f t="shared" si="55"/>
        <v>1</v>
      </c>
      <c r="U282" s="6">
        <f t="shared" si="56"/>
        <v>1</v>
      </c>
      <c r="V282" s="11">
        <f t="shared" si="57"/>
        <v>1</v>
      </c>
      <c r="W282" s="53"/>
      <c r="X282" s="6"/>
      <c r="Y282" s="6"/>
      <c r="Z282" s="6"/>
      <c r="AA282" s="6"/>
      <c r="AB282" s="6"/>
      <c r="AC282" s="6"/>
      <c r="AD282" s="6"/>
      <c r="AE282" s="6"/>
      <c r="AF282" s="6"/>
    </row>
    <row r="283" spans="1:32" x14ac:dyDescent="0.25">
      <c r="A283" s="53">
        <v>260</v>
      </c>
      <c r="B283" s="208"/>
      <c r="C283" s="6"/>
      <c r="D283" s="6"/>
      <c r="E283" s="6"/>
      <c r="F283" s="6"/>
      <c r="G283" s="6"/>
      <c r="H283" s="6"/>
      <c r="I283" s="6"/>
      <c r="J283" s="6"/>
      <c r="K283" s="6"/>
      <c r="L283" s="11"/>
      <c r="M283" s="53">
        <f t="shared" si="48"/>
        <v>0</v>
      </c>
      <c r="N283" s="6">
        <f t="shared" si="49"/>
        <v>0</v>
      </c>
      <c r="O283" s="6">
        <f t="shared" si="50"/>
        <v>0</v>
      </c>
      <c r="P283" s="6">
        <f t="shared" si="51"/>
        <v>0</v>
      </c>
      <c r="Q283" s="11">
        <f t="shared" si="52"/>
        <v>0</v>
      </c>
      <c r="R283" s="6">
        <f t="shared" si="53"/>
        <v>1</v>
      </c>
      <c r="S283" s="6">
        <f t="shared" si="54"/>
        <v>1</v>
      </c>
      <c r="T283" s="6">
        <f t="shared" si="55"/>
        <v>1</v>
      </c>
      <c r="U283" s="6">
        <f t="shared" si="56"/>
        <v>1</v>
      </c>
      <c r="V283" s="11">
        <f t="shared" si="57"/>
        <v>1</v>
      </c>
      <c r="W283" s="53"/>
      <c r="X283" s="6"/>
      <c r="Y283" s="6"/>
      <c r="Z283" s="6"/>
      <c r="AA283" s="6"/>
      <c r="AB283" s="6"/>
      <c r="AC283" s="6"/>
      <c r="AD283" s="6"/>
      <c r="AE283" s="6"/>
      <c r="AF283" s="6"/>
    </row>
    <row r="284" spans="1:32" x14ac:dyDescent="0.25">
      <c r="A284" s="53">
        <v>261</v>
      </c>
      <c r="B284" s="208"/>
      <c r="C284" s="6"/>
      <c r="D284" s="6"/>
      <c r="E284" s="6"/>
      <c r="F284" s="6"/>
      <c r="G284" s="6"/>
      <c r="H284" s="6"/>
      <c r="I284" s="6"/>
      <c r="J284" s="6"/>
      <c r="K284" s="6"/>
      <c r="L284" s="11"/>
      <c r="M284" s="53">
        <f t="shared" si="48"/>
        <v>0</v>
      </c>
      <c r="N284" s="6">
        <f t="shared" si="49"/>
        <v>0</v>
      </c>
      <c r="O284" s="6">
        <f t="shared" si="50"/>
        <v>0</v>
      </c>
      <c r="P284" s="6">
        <f t="shared" si="51"/>
        <v>0</v>
      </c>
      <c r="Q284" s="11">
        <f t="shared" si="52"/>
        <v>0</v>
      </c>
      <c r="R284" s="6">
        <f t="shared" si="53"/>
        <v>1</v>
      </c>
      <c r="S284" s="6">
        <f t="shared" si="54"/>
        <v>1</v>
      </c>
      <c r="T284" s="6">
        <f t="shared" si="55"/>
        <v>1</v>
      </c>
      <c r="U284" s="6">
        <f t="shared" si="56"/>
        <v>1</v>
      </c>
      <c r="V284" s="11">
        <f t="shared" si="57"/>
        <v>1</v>
      </c>
      <c r="W284" s="53"/>
      <c r="X284" s="6"/>
      <c r="Y284" s="6"/>
      <c r="Z284" s="6"/>
      <c r="AA284" s="6"/>
      <c r="AB284" s="6"/>
      <c r="AC284" s="6"/>
      <c r="AD284" s="6"/>
      <c r="AE284" s="6"/>
      <c r="AF284" s="6"/>
    </row>
    <row r="285" spans="1:32" x14ac:dyDescent="0.25">
      <c r="A285" s="53">
        <v>262</v>
      </c>
      <c r="B285" s="208"/>
      <c r="C285" s="6"/>
      <c r="D285" s="6"/>
      <c r="E285" s="6"/>
      <c r="F285" s="6"/>
      <c r="G285" s="6"/>
      <c r="H285" s="6"/>
      <c r="I285" s="6"/>
      <c r="J285" s="6"/>
      <c r="K285" s="6"/>
      <c r="L285" s="11"/>
      <c r="M285" s="53">
        <f t="shared" si="48"/>
        <v>0</v>
      </c>
      <c r="N285" s="6">
        <f t="shared" si="49"/>
        <v>0</v>
      </c>
      <c r="O285" s="6">
        <f t="shared" si="50"/>
        <v>0</v>
      </c>
      <c r="P285" s="6">
        <f t="shared" si="51"/>
        <v>0</v>
      </c>
      <c r="Q285" s="11">
        <f t="shared" si="52"/>
        <v>0</v>
      </c>
      <c r="R285" s="6">
        <f t="shared" si="53"/>
        <v>1</v>
      </c>
      <c r="S285" s="6">
        <f t="shared" si="54"/>
        <v>1</v>
      </c>
      <c r="T285" s="6">
        <f t="shared" si="55"/>
        <v>1</v>
      </c>
      <c r="U285" s="6">
        <f t="shared" si="56"/>
        <v>1</v>
      </c>
      <c r="V285" s="11">
        <f t="shared" si="57"/>
        <v>1</v>
      </c>
      <c r="W285" s="53"/>
      <c r="X285" s="6"/>
      <c r="Y285" s="6"/>
      <c r="Z285" s="6"/>
      <c r="AA285" s="6"/>
      <c r="AB285" s="6"/>
      <c r="AC285" s="6"/>
      <c r="AD285" s="6"/>
      <c r="AE285" s="6"/>
      <c r="AF285" s="6"/>
    </row>
    <row r="286" spans="1:32" x14ac:dyDescent="0.25">
      <c r="A286" s="53">
        <v>263</v>
      </c>
      <c r="B286" s="208"/>
      <c r="C286" s="6"/>
      <c r="D286" s="6"/>
      <c r="E286" s="6"/>
      <c r="F286" s="6"/>
      <c r="G286" s="6"/>
      <c r="H286" s="6"/>
      <c r="I286" s="6"/>
      <c r="J286" s="6"/>
      <c r="K286" s="6"/>
      <c r="L286" s="11"/>
      <c r="M286" s="53">
        <f t="shared" si="48"/>
        <v>0</v>
      </c>
      <c r="N286" s="6">
        <f t="shared" si="49"/>
        <v>0</v>
      </c>
      <c r="O286" s="6">
        <f t="shared" si="50"/>
        <v>0</v>
      </c>
      <c r="P286" s="6">
        <f t="shared" si="51"/>
        <v>0</v>
      </c>
      <c r="Q286" s="11">
        <f t="shared" si="52"/>
        <v>0</v>
      </c>
      <c r="R286" s="6">
        <f t="shared" si="53"/>
        <v>1</v>
      </c>
      <c r="S286" s="6">
        <f t="shared" si="54"/>
        <v>1</v>
      </c>
      <c r="T286" s="6">
        <f t="shared" si="55"/>
        <v>1</v>
      </c>
      <c r="U286" s="6">
        <f t="shared" si="56"/>
        <v>1</v>
      </c>
      <c r="V286" s="11">
        <f t="shared" si="57"/>
        <v>1</v>
      </c>
      <c r="W286" s="53"/>
      <c r="X286" s="6"/>
      <c r="Y286" s="6"/>
      <c r="Z286" s="6"/>
      <c r="AA286" s="6"/>
      <c r="AB286" s="6"/>
      <c r="AC286" s="6"/>
      <c r="AD286" s="6"/>
      <c r="AE286" s="6"/>
      <c r="AF286" s="6"/>
    </row>
    <row r="287" spans="1:32" x14ac:dyDescent="0.25">
      <c r="A287" s="53">
        <v>264</v>
      </c>
      <c r="B287" s="208"/>
      <c r="C287" s="6"/>
      <c r="D287" s="6"/>
      <c r="E287" s="6"/>
      <c r="F287" s="6"/>
      <c r="G287" s="6"/>
      <c r="H287" s="6"/>
      <c r="I287" s="6"/>
      <c r="J287" s="6"/>
      <c r="K287" s="6"/>
      <c r="L287" s="11"/>
      <c r="M287" s="53">
        <f t="shared" si="48"/>
        <v>0</v>
      </c>
      <c r="N287" s="6">
        <f t="shared" si="49"/>
        <v>0</v>
      </c>
      <c r="O287" s="6">
        <f t="shared" si="50"/>
        <v>0</v>
      </c>
      <c r="P287" s="6">
        <f t="shared" si="51"/>
        <v>0</v>
      </c>
      <c r="Q287" s="11">
        <f t="shared" si="52"/>
        <v>0</v>
      </c>
      <c r="R287" s="6">
        <f t="shared" si="53"/>
        <v>1</v>
      </c>
      <c r="S287" s="6">
        <f t="shared" si="54"/>
        <v>1</v>
      </c>
      <c r="T287" s="6">
        <f t="shared" si="55"/>
        <v>1</v>
      </c>
      <c r="U287" s="6">
        <f t="shared" si="56"/>
        <v>1</v>
      </c>
      <c r="V287" s="11">
        <f t="shared" si="57"/>
        <v>1</v>
      </c>
      <c r="W287" s="53"/>
      <c r="X287" s="6"/>
      <c r="Y287" s="6"/>
      <c r="Z287" s="6"/>
      <c r="AA287" s="6"/>
      <c r="AB287" s="6"/>
      <c r="AC287" s="6"/>
      <c r="AD287" s="6"/>
      <c r="AE287" s="6"/>
      <c r="AF287" s="6"/>
    </row>
    <row r="288" spans="1:32" x14ac:dyDescent="0.25">
      <c r="A288" s="53">
        <v>265</v>
      </c>
      <c r="B288" s="208"/>
      <c r="C288" s="6"/>
      <c r="D288" s="6"/>
      <c r="E288" s="6"/>
      <c r="F288" s="6"/>
      <c r="G288" s="6"/>
      <c r="H288" s="6"/>
      <c r="I288" s="6"/>
      <c r="J288" s="6"/>
      <c r="K288" s="6"/>
      <c r="L288" s="11"/>
      <c r="M288" s="53">
        <f t="shared" si="48"/>
        <v>0</v>
      </c>
      <c r="N288" s="6">
        <f t="shared" si="49"/>
        <v>0</v>
      </c>
      <c r="O288" s="6">
        <f t="shared" si="50"/>
        <v>0</v>
      </c>
      <c r="P288" s="6">
        <f t="shared" si="51"/>
        <v>0</v>
      </c>
      <c r="Q288" s="11">
        <f t="shared" si="52"/>
        <v>0</v>
      </c>
      <c r="R288" s="6">
        <f t="shared" si="53"/>
        <v>1</v>
      </c>
      <c r="S288" s="6">
        <f t="shared" si="54"/>
        <v>1</v>
      </c>
      <c r="T288" s="6">
        <f t="shared" si="55"/>
        <v>1</v>
      </c>
      <c r="U288" s="6">
        <f t="shared" si="56"/>
        <v>1</v>
      </c>
      <c r="V288" s="11">
        <f t="shared" si="57"/>
        <v>1</v>
      </c>
      <c r="W288" s="53"/>
      <c r="X288" s="6"/>
      <c r="Y288" s="6"/>
      <c r="Z288" s="6"/>
      <c r="AA288" s="6"/>
      <c r="AB288" s="6"/>
      <c r="AC288" s="6"/>
      <c r="AD288" s="6"/>
      <c r="AE288" s="6"/>
      <c r="AF288" s="6"/>
    </row>
    <row r="289" spans="1:32" x14ac:dyDescent="0.25">
      <c r="A289" s="53">
        <v>266</v>
      </c>
      <c r="B289" s="208"/>
      <c r="C289" s="6"/>
      <c r="D289" s="6"/>
      <c r="E289" s="6"/>
      <c r="F289" s="6"/>
      <c r="G289" s="6"/>
      <c r="H289" s="6"/>
      <c r="I289" s="6"/>
      <c r="J289" s="6"/>
      <c r="K289" s="6"/>
      <c r="L289" s="11"/>
      <c r="M289" s="53">
        <f t="shared" si="48"/>
        <v>0</v>
      </c>
      <c r="N289" s="6">
        <f t="shared" si="49"/>
        <v>0</v>
      </c>
      <c r="O289" s="6">
        <f t="shared" si="50"/>
        <v>0</v>
      </c>
      <c r="P289" s="6">
        <f t="shared" si="51"/>
        <v>0</v>
      </c>
      <c r="Q289" s="11">
        <f t="shared" si="52"/>
        <v>0</v>
      </c>
      <c r="R289" s="6">
        <f t="shared" si="53"/>
        <v>1</v>
      </c>
      <c r="S289" s="6">
        <f t="shared" si="54"/>
        <v>1</v>
      </c>
      <c r="T289" s="6">
        <f t="shared" si="55"/>
        <v>1</v>
      </c>
      <c r="U289" s="6">
        <f t="shared" si="56"/>
        <v>1</v>
      </c>
      <c r="V289" s="11">
        <f t="shared" si="57"/>
        <v>1</v>
      </c>
      <c r="W289" s="53"/>
      <c r="X289" s="6"/>
      <c r="Y289" s="6"/>
      <c r="Z289" s="6"/>
      <c r="AA289" s="6"/>
      <c r="AB289" s="6"/>
      <c r="AC289" s="6"/>
      <c r="AD289" s="6"/>
      <c r="AE289" s="6"/>
      <c r="AF289" s="6"/>
    </row>
    <row r="290" spans="1:32" x14ac:dyDescent="0.25">
      <c r="A290" s="53">
        <v>267</v>
      </c>
      <c r="B290" s="208"/>
      <c r="C290" s="6"/>
      <c r="D290" s="6"/>
      <c r="E290" s="6"/>
      <c r="F290" s="6"/>
      <c r="G290" s="6"/>
      <c r="H290" s="6"/>
      <c r="I290" s="6"/>
      <c r="J290" s="6"/>
      <c r="K290" s="6"/>
      <c r="L290" s="11"/>
      <c r="M290" s="53">
        <f t="shared" si="48"/>
        <v>0</v>
      </c>
      <c r="N290" s="6">
        <f t="shared" si="49"/>
        <v>0</v>
      </c>
      <c r="O290" s="6">
        <f t="shared" si="50"/>
        <v>0</v>
      </c>
      <c r="P290" s="6">
        <f t="shared" si="51"/>
        <v>0</v>
      </c>
      <c r="Q290" s="11">
        <f t="shared" si="52"/>
        <v>0</v>
      </c>
      <c r="R290" s="6">
        <f t="shared" si="53"/>
        <v>1</v>
      </c>
      <c r="S290" s="6">
        <f t="shared" si="54"/>
        <v>1</v>
      </c>
      <c r="T290" s="6">
        <f t="shared" si="55"/>
        <v>1</v>
      </c>
      <c r="U290" s="6">
        <f t="shared" si="56"/>
        <v>1</v>
      </c>
      <c r="V290" s="11">
        <f t="shared" si="57"/>
        <v>1</v>
      </c>
      <c r="W290" s="53"/>
      <c r="X290" s="6"/>
      <c r="Y290" s="6"/>
      <c r="Z290" s="6"/>
      <c r="AA290" s="6"/>
      <c r="AB290" s="6"/>
      <c r="AC290" s="6"/>
      <c r="AD290" s="6"/>
      <c r="AE290" s="6"/>
      <c r="AF290" s="6"/>
    </row>
    <row r="291" spans="1:32" x14ac:dyDescent="0.25">
      <c r="A291" s="53">
        <v>268</v>
      </c>
      <c r="B291" s="208"/>
      <c r="C291" s="6"/>
      <c r="D291" s="6"/>
      <c r="E291" s="6"/>
      <c r="F291" s="6"/>
      <c r="G291" s="6"/>
      <c r="H291" s="6"/>
      <c r="I291" s="6"/>
      <c r="J291" s="6"/>
      <c r="K291" s="6"/>
      <c r="L291" s="11"/>
      <c r="M291" s="53">
        <f t="shared" si="48"/>
        <v>0</v>
      </c>
      <c r="N291" s="6">
        <f t="shared" si="49"/>
        <v>0</v>
      </c>
      <c r="O291" s="6">
        <f t="shared" si="50"/>
        <v>0</v>
      </c>
      <c r="P291" s="6">
        <f t="shared" si="51"/>
        <v>0</v>
      </c>
      <c r="Q291" s="11">
        <f t="shared" si="52"/>
        <v>0</v>
      </c>
      <c r="R291" s="6">
        <f t="shared" si="53"/>
        <v>1</v>
      </c>
      <c r="S291" s="6">
        <f t="shared" si="54"/>
        <v>1</v>
      </c>
      <c r="T291" s="6">
        <f t="shared" si="55"/>
        <v>1</v>
      </c>
      <c r="U291" s="6">
        <f t="shared" si="56"/>
        <v>1</v>
      </c>
      <c r="V291" s="11">
        <f t="shared" si="57"/>
        <v>1</v>
      </c>
      <c r="W291" s="53"/>
      <c r="X291" s="6"/>
      <c r="Y291" s="6"/>
      <c r="Z291" s="6"/>
      <c r="AA291" s="6"/>
      <c r="AB291" s="6"/>
      <c r="AC291" s="6"/>
      <c r="AD291" s="6"/>
      <c r="AE291" s="6"/>
      <c r="AF291" s="6"/>
    </row>
    <row r="292" spans="1:32" x14ac:dyDescent="0.25">
      <c r="A292" s="53">
        <v>269</v>
      </c>
      <c r="B292" s="208"/>
      <c r="C292" s="6"/>
      <c r="D292" s="6"/>
      <c r="E292" s="6"/>
      <c r="F292" s="6"/>
      <c r="G292" s="6"/>
      <c r="H292" s="6"/>
      <c r="I292" s="6"/>
      <c r="J292" s="6"/>
      <c r="K292" s="6"/>
      <c r="L292" s="11"/>
      <c r="M292" s="53">
        <f t="shared" si="48"/>
        <v>0</v>
      </c>
      <c r="N292" s="6">
        <f t="shared" si="49"/>
        <v>0</v>
      </c>
      <c r="O292" s="6">
        <f t="shared" si="50"/>
        <v>0</v>
      </c>
      <c r="P292" s="6">
        <f t="shared" si="51"/>
        <v>0</v>
      </c>
      <c r="Q292" s="11">
        <f t="shared" si="52"/>
        <v>0</v>
      </c>
      <c r="R292" s="6">
        <f t="shared" si="53"/>
        <v>1</v>
      </c>
      <c r="S292" s="6">
        <f t="shared" si="54"/>
        <v>1</v>
      </c>
      <c r="T292" s="6">
        <f t="shared" si="55"/>
        <v>1</v>
      </c>
      <c r="U292" s="6">
        <f t="shared" si="56"/>
        <v>1</v>
      </c>
      <c r="V292" s="11">
        <f t="shared" si="57"/>
        <v>1</v>
      </c>
      <c r="W292" s="53"/>
      <c r="X292" s="6"/>
      <c r="Y292" s="6"/>
      <c r="Z292" s="6"/>
      <c r="AA292" s="6"/>
      <c r="AB292" s="6"/>
      <c r="AC292" s="6"/>
      <c r="AD292" s="6"/>
      <c r="AE292" s="6"/>
      <c r="AF292" s="6"/>
    </row>
    <row r="293" spans="1:32" x14ac:dyDescent="0.25">
      <c r="A293" s="53">
        <v>270</v>
      </c>
      <c r="B293" s="208"/>
      <c r="C293" s="6"/>
      <c r="D293" s="6"/>
      <c r="E293" s="6"/>
      <c r="F293" s="6"/>
      <c r="G293" s="6"/>
      <c r="H293" s="6"/>
      <c r="I293" s="6"/>
      <c r="J293" s="6"/>
      <c r="K293" s="6"/>
      <c r="L293" s="11"/>
      <c r="M293" s="53">
        <f t="shared" si="48"/>
        <v>0</v>
      </c>
      <c r="N293" s="6">
        <f t="shared" si="49"/>
        <v>0</v>
      </c>
      <c r="O293" s="6">
        <f t="shared" si="50"/>
        <v>0</v>
      </c>
      <c r="P293" s="6">
        <f t="shared" si="51"/>
        <v>0</v>
      </c>
      <c r="Q293" s="11">
        <f t="shared" si="52"/>
        <v>0</v>
      </c>
      <c r="R293" s="6">
        <f t="shared" si="53"/>
        <v>1</v>
      </c>
      <c r="S293" s="6">
        <f t="shared" si="54"/>
        <v>1</v>
      </c>
      <c r="T293" s="6">
        <f t="shared" si="55"/>
        <v>1</v>
      </c>
      <c r="U293" s="6">
        <f t="shared" si="56"/>
        <v>1</v>
      </c>
      <c r="V293" s="11">
        <f t="shared" si="57"/>
        <v>1</v>
      </c>
      <c r="W293" s="53"/>
      <c r="X293" s="6"/>
      <c r="Y293" s="6"/>
      <c r="Z293" s="6"/>
      <c r="AA293" s="6"/>
      <c r="AB293" s="6"/>
      <c r="AC293" s="6"/>
      <c r="AD293" s="6"/>
      <c r="AE293" s="6"/>
      <c r="AF293" s="6"/>
    </row>
    <row r="294" spans="1:32" x14ac:dyDescent="0.25">
      <c r="A294" s="53">
        <v>271</v>
      </c>
      <c r="B294" s="208"/>
      <c r="C294" s="6"/>
      <c r="D294" s="6"/>
      <c r="E294" s="6"/>
      <c r="F294" s="6"/>
      <c r="G294" s="6"/>
      <c r="H294" s="6"/>
      <c r="I294" s="6"/>
      <c r="J294" s="6"/>
      <c r="K294" s="6"/>
      <c r="L294" s="11"/>
      <c r="M294" s="53">
        <f t="shared" si="48"/>
        <v>0</v>
      </c>
      <c r="N294" s="6">
        <f t="shared" si="49"/>
        <v>0</v>
      </c>
      <c r="O294" s="6">
        <f t="shared" si="50"/>
        <v>0</v>
      </c>
      <c r="P294" s="6">
        <f t="shared" si="51"/>
        <v>0</v>
      </c>
      <c r="Q294" s="11">
        <f t="shared" si="52"/>
        <v>0</v>
      </c>
      <c r="R294" s="6">
        <f t="shared" si="53"/>
        <v>1</v>
      </c>
      <c r="S294" s="6">
        <f t="shared" si="54"/>
        <v>1</v>
      </c>
      <c r="T294" s="6">
        <f t="shared" si="55"/>
        <v>1</v>
      </c>
      <c r="U294" s="6">
        <f t="shared" si="56"/>
        <v>1</v>
      </c>
      <c r="V294" s="11">
        <f t="shared" si="57"/>
        <v>1</v>
      </c>
      <c r="W294" s="53"/>
      <c r="X294" s="6"/>
      <c r="Y294" s="6"/>
      <c r="Z294" s="6"/>
      <c r="AA294" s="6"/>
      <c r="AB294" s="6"/>
      <c r="AC294" s="6"/>
      <c r="AD294" s="6"/>
      <c r="AE294" s="6"/>
      <c r="AF294" s="6"/>
    </row>
    <row r="295" spans="1:32" x14ac:dyDescent="0.25">
      <c r="A295" s="53">
        <v>272</v>
      </c>
      <c r="B295" s="208"/>
      <c r="C295" s="6"/>
      <c r="D295" s="6"/>
      <c r="E295" s="6"/>
      <c r="F295" s="6"/>
      <c r="G295" s="6"/>
      <c r="H295" s="6"/>
      <c r="I295" s="6"/>
      <c r="J295" s="6"/>
      <c r="K295" s="6"/>
      <c r="L295" s="11"/>
      <c r="M295" s="53">
        <f t="shared" si="48"/>
        <v>0</v>
      </c>
      <c r="N295" s="6">
        <f t="shared" si="49"/>
        <v>0</v>
      </c>
      <c r="O295" s="6">
        <f t="shared" si="50"/>
        <v>0</v>
      </c>
      <c r="P295" s="6">
        <f t="shared" si="51"/>
        <v>0</v>
      </c>
      <c r="Q295" s="11">
        <f t="shared" si="52"/>
        <v>0</v>
      </c>
      <c r="R295" s="6">
        <f t="shared" si="53"/>
        <v>1</v>
      </c>
      <c r="S295" s="6">
        <f t="shared" si="54"/>
        <v>1</v>
      </c>
      <c r="T295" s="6">
        <f t="shared" si="55"/>
        <v>1</v>
      </c>
      <c r="U295" s="6">
        <f t="shared" si="56"/>
        <v>1</v>
      </c>
      <c r="V295" s="11">
        <f t="shared" si="57"/>
        <v>1</v>
      </c>
      <c r="W295" s="53"/>
      <c r="X295" s="6"/>
      <c r="Y295" s="6"/>
      <c r="Z295" s="6"/>
      <c r="AA295" s="6"/>
      <c r="AB295" s="6"/>
      <c r="AC295" s="6"/>
      <c r="AD295" s="6"/>
      <c r="AE295" s="6"/>
      <c r="AF295" s="6"/>
    </row>
    <row r="296" spans="1:32" x14ac:dyDescent="0.25">
      <c r="A296" s="53">
        <v>273</v>
      </c>
      <c r="B296" s="208"/>
      <c r="C296" s="6"/>
      <c r="D296" s="6"/>
      <c r="E296" s="6"/>
      <c r="F296" s="6"/>
      <c r="G296" s="6"/>
      <c r="H296" s="6"/>
      <c r="I296" s="6"/>
      <c r="J296" s="6"/>
      <c r="K296" s="6"/>
      <c r="L296" s="11"/>
      <c r="M296" s="53">
        <f t="shared" si="48"/>
        <v>0</v>
      </c>
      <c r="N296" s="6">
        <f t="shared" si="49"/>
        <v>0</v>
      </c>
      <c r="O296" s="6">
        <f t="shared" si="50"/>
        <v>0</v>
      </c>
      <c r="P296" s="6">
        <f t="shared" si="51"/>
        <v>0</v>
      </c>
      <c r="Q296" s="11">
        <f t="shared" si="52"/>
        <v>0</v>
      </c>
      <c r="R296" s="6">
        <f t="shared" si="53"/>
        <v>1</v>
      </c>
      <c r="S296" s="6">
        <f t="shared" si="54"/>
        <v>1</v>
      </c>
      <c r="T296" s="6">
        <f t="shared" si="55"/>
        <v>1</v>
      </c>
      <c r="U296" s="6">
        <f t="shared" si="56"/>
        <v>1</v>
      </c>
      <c r="V296" s="11">
        <f t="shared" si="57"/>
        <v>1</v>
      </c>
      <c r="W296" s="53"/>
      <c r="X296" s="6"/>
      <c r="Y296" s="6"/>
      <c r="Z296" s="6"/>
      <c r="AA296" s="6"/>
      <c r="AB296" s="6"/>
      <c r="AC296" s="6"/>
      <c r="AD296" s="6"/>
      <c r="AE296" s="6"/>
      <c r="AF296" s="6"/>
    </row>
    <row r="297" spans="1:32" x14ac:dyDescent="0.25">
      <c r="A297" s="53">
        <v>274</v>
      </c>
      <c r="B297" s="208"/>
      <c r="C297" s="6"/>
      <c r="D297" s="6"/>
      <c r="E297" s="6"/>
      <c r="F297" s="6"/>
      <c r="G297" s="6"/>
      <c r="H297" s="6"/>
      <c r="I297" s="6"/>
      <c r="J297" s="6"/>
      <c r="K297" s="6"/>
      <c r="L297" s="11"/>
      <c r="M297" s="53">
        <f t="shared" si="48"/>
        <v>0</v>
      </c>
      <c r="N297" s="6">
        <f t="shared" si="49"/>
        <v>0</v>
      </c>
      <c r="O297" s="6">
        <f t="shared" si="50"/>
        <v>0</v>
      </c>
      <c r="P297" s="6">
        <f t="shared" si="51"/>
        <v>0</v>
      </c>
      <c r="Q297" s="11">
        <f t="shared" si="52"/>
        <v>0</v>
      </c>
      <c r="R297" s="6">
        <f t="shared" si="53"/>
        <v>1</v>
      </c>
      <c r="S297" s="6">
        <f t="shared" si="54"/>
        <v>1</v>
      </c>
      <c r="T297" s="6">
        <f t="shared" si="55"/>
        <v>1</v>
      </c>
      <c r="U297" s="6">
        <f t="shared" si="56"/>
        <v>1</v>
      </c>
      <c r="V297" s="11">
        <f t="shared" si="57"/>
        <v>1</v>
      </c>
      <c r="W297" s="53"/>
      <c r="X297" s="6"/>
      <c r="Y297" s="6"/>
      <c r="Z297" s="6"/>
      <c r="AA297" s="6"/>
      <c r="AB297" s="6"/>
      <c r="AC297" s="6"/>
      <c r="AD297" s="6"/>
      <c r="AE297" s="6"/>
      <c r="AF297" s="6"/>
    </row>
    <row r="298" spans="1:32" x14ac:dyDescent="0.25">
      <c r="A298" s="53">
        <v>275</v>
      </c>
      <c r="B298" s="208"/>
      <c r="C298" s="6"/>
      <c r="D298" s="6"/>
      <c r="E298" s="6"/>
      <c r="F298" s="6"/>
      <c r="G298" s="6"/>
      <c r="H298" s="6"/>
      <c r="I298" s="6"/>
      <c r="J298" s="6"/>
      <c r="K298" s="6"/>
      <c r="L298" s="11"/>
      <c r="M298" s="53">
        <f t="shared" si="48"/>
        <v>0</v>
      </c>
      <c r="N298" s="6">
        <f t="shared" si="49"/>
        <v>0</v>
      </c>
      <c r="O298" s="6">
        <f t="shared" si="50"/>
        <v>0</v>
      </c>
      <c r="P298" s="6">
        <f t="shared" si="51"/>
        <v>0</v>
      </c>
      <c r="Q298" s="11">
        <f t="shared" si="52"/>
        <v>0</v>
      </c>
      <c r="R298" s="6">
        <f t="shared" si="53"/>
        <v>1</v>
      </c>
      <c r="S298" s="6">
        <f t="shared" si="54"/>
        <v>1</v>
      </c>
      <c r="T298" s="6">
        <f t="shared" si="55"/>
        <v>1</v>
      </c>
      <c r="U298" s="6">
        <f t="shared" si="56"/>
        <v>1</v>
      </c>
      <c r="V298" s="11">
        <f t="shared" si="57"/>
        <v>1</v>
      </c>
      <c r="W298" s="53"/>
      <c r="X298" s="6"/>
      <c r="Y298" s="6"/>
      <c r="Z298" s="6"/>
      <c r="AA298" s="6"/>
      <c r="AB298" s="6"/>
      <c r="AC298" s="6"/>
      <c r="AD298" s="6"/>
      <c r="AE298" s="6"/>
      <c r="AF298" s="6"/>
    </row>
    <row r="299" spans="1:32" x14ac:dyDescent="0.25">
      <c r="A299" s="53">
        <v>276</v>
      </c>
      <c r="B299" s="208"/>
      <c r="C299" s="6"/>
      <c r="D299" s="6"/>
      <c r="E299" s="6"/>
      <c r="F299" s="6"/>
      <c r="G299" s="6"/>
      <c r="H299" s="6"/>
      <c r="I299" s="6"/>
      <c r="J299" s="6"/>
      <c r="K299" s="6"/>
      <c r="L299" s="11"/>
      <c r="M299" s="53">
        <f t="shared" si="48"/>
        <v>0</v>
      </c>
      <c r="N299" s="6">
        <f t="shared" si="49"/>
        <v>0</v>
      </c>
      <c r="O299" s="6">
        <f t="shared" si="50"/>
        <v>0</v>
      </c>
      <c r="P299" s="6">
        <f t="shared" si="51"/>
        <v>0</v>
      </c>
      <c r="Q299" s="11">
        <f t="shared" si="52"/>
        <v>0</v>
      </c>
      <c r="R299" s="6">
        <f t="shared" si="53"/>
        <v>1</v>
      </c>
      <c r="S299" s="6">
        <f t="shared" si="54"/>
        <v>1</v>
      </c>
      <c r="T299" s="6">
        <f t="shared" si="55"/>
        <v>1</v>
      </c>
      <c r="U299" s="6">
        <f t="shared" si="56"/>
        <v>1</v>
      </c>
      <c r="V299" s="11">
        <f t="shared" si="57"/>
        <v>1</v>
      </c>
      <c r="W299" s="53"/>
      <c r="X299" s="6"/>
      <c r="Y299" s="6"/>
      <c r="Z299" s="6"/>
      <c r="AA299" s="6"/>
      <c r="AB299" s="6"/>
      <c r="AC299" s="6"/>
      <c r="AD299" s="6"/>
      <c r="AE299" s="6"/>
      <c r="AF299" s="6"/>
    </row>
    <row r="300" spans="1:32" x14ac:dyDescent="0.25">
      <c r="A300" s="53">
        <v>277</v>
      </c>
      <c r="B300" s="208"/>
      <c r="C300" s="6"/>
      <c r="D300" s="6"/>
      <c r="E300" s="6"/>
      <c r="F300" s="6"/>
      <c r="G300" s="6"/>
      <c r="H300" s="6"/>
      <c r="I300" s="6"/>
      <c r="J300" s="6"/>
      <c r="K300" s="6"/>
      <c r="L300" s="11"/>
      <c r="M300" s="53">
        <f t="shared" si="48"/>
        <v>0</v>
      </c>
      <c r="N300" s="6">
        <f t="shared" si="49"/>
        <v>0</v>
      </c>
      <c r="O300" s="6">
        <f t="shared" si="50"/>
        <v>0</v>
      </c>
      <c r="P300" s="6">
        <f t="shared" si="51"/>
        <v>0</v>
      </c>
      <c r="Q300" s="11">
        <f t="shared" si="52"/>
        <v>0</v>
      </c>
      <c r="R300" s="6">
        <f t="shared" si="53"/>
        <v>1</v>
      </c>
      <c r="S300" s="6">
        <f t="shared" si="54"/>
        <v>1</v>
      </c>
      <c r="T300" s="6">
        <f t="shared" si="55"/>
        <v>1</v>
      </c>
      <c r="U300" s="6">
        <f t="shared" si="56"/>
        <v>1</v>
      </c>
      <c r="V300" s="11">
        <f t="shared" si="57"/>
        <v>1</v>
      </c>
      <c r="W300" s="53"/>
      <c r="X300" s="6"/>
      <c r="Y300" s="6"/>
      <c r="Z300" s="6"/>
      <c r="AA300" s="6"/>
      <c r="AB300" s="6"/>
      <c r="AC300" s="6"/>
      <c r="AD300" s="6"/>
      <c r="AE300" s="6"/>
      <c r="AF300" s="6"/>
    </row>
    <row r="301" spans="1:32" x14ac:dyDescent="0.25">
      <c r="A301" s="53">
        <v>278</v>
      </c>
      <c r="B301" s="208"/>
      <c r="C301" s="6"/>
      <c r="D301" s="6"/>
      <c r="E301" s="6"/>
      <c r="F301" s="6"/>
      <c r="G301" s="6"/>
      <c r="H301" s="6"/>
      <c r="I301" s="6"/>
      <c r="J301" s="6"/>
      <c r="K301" s="6"/>
      <c r="L301" s="11"/>
      <c r="M301" s="53">
        <f t="shared" si="48"/>
        <v>0</v>
      </c>
      <c r="N301" s="6">
        <f t="shared" si="49"/>
        <v>0</v>
      </c>
      <c r="O301" s="6">
        <f t="shared" si="50"/>
        <v>0</v>
      </c>
      <c r="P301" s="6">
        <f t="shared" si="51"/>
        <v>0</v>
      </c>
      <c r="Q301" s="11">
        <f t="shared" si="52"/>
        <v>0</v>
      </c>
      <c r="R301" s="6">
        <f t="shared" si="53"/>
        <v>1</v>
      </c>
      <c r="S301" s="6">
        <f t="shared" si="54"/>
        <v>1</v>
      </c>
      <c r="T301" s="6">
        <f t="shared" si="55"/>
        <v>1</v>
      </c>
      <c r="U301" s="6">
        <f t="shared" si="56"/>
        <v>1</v>
      </c>
      <c r="V301" s="11">
        <f t="shared" si="57"/>
        <v>1</v>
      </c>
      <c r="W301" s="53"/>
      <c r="X301" s="6"/>
      <c r="Y301" s="6"/>
      <c r="Z301" s="6"/>
      <c r="AA301" s="6"/>
      <c r="AB301" s="6"/>
      <c r="AC301" s="6"/>
      <c r="AD301" s="6"/>
      <c r="AE301" s="6"/>
      <c r="AF301" s="6"/>
    </row>
    <row r="302" spans="1:32" x14ac:dyDescent="0.25">
      <c r="A302" s="53">
        <v>279</v>
      </c>
      <c r="B302" s="208"/>
      <c r="C302" s="6"/>
      <c r="D302" s="6"/>
      <c r="E302" s="6"/>
      <c r="F302" s="6"/>
      <c r="G302" s="6"/>
      <c r="H302" s="6"/>
      <c r="I302" s="6"/>
      <c r="J302" s="6"/>
      <c r="K302" s="6"/>
      <c r="L302" s="11"/>
      <c r="M302" s="53">
        <f t="shared" si="48"/>
        <v>0</v>
      </c>
      <c r="N302" s="6">
        <f t="shared" si="49"/>
        <v>0</v>
      </c>
      <c r="O302" s="6">
        <f t="shared" si="50"/>
        <v>0</v>
      </c>
      <c r="P302" s="6">
        <f t="shared" si="51"/>
        <v>0</v>
      </c>
      <c r="Q302" s="11">
        <f t="shared" si="52"/>
        <v>0</v>
      </c>
      <c r="R302" s="6">
        <f t="shared" si="53"/>
        <v>1</v>
      </c>
      <c r="S302" s="6">
        <f t="shared" si="54"/>
        <v>1</v>
      </c>
      <c r="T302" s="6">
        <f t="shared" si="55"/>
        <v>1</v>
      </c>
      <c r="U302" s="6">
        <f t="shared" si="56"/>
        <v>1</v>
      </c>
      <c r="V302" s="11">
        <f t="shared" si="57"/>
        <v>1</v>
      </c>
      <c r="W302" s="53"/>
      <c r="X302" s="6"/>
      <c r="Y302" s="6"/>
      <c r="Z302" s="6"/>
      <c r="AA302" s="6"/>
      <c r="AB302" s="6"/>
      <c r="AC302" s="6"/>
      <c r="AD302" s="6"/>
      <c r="AE302" s="6"/>
      <c r="AF302" s="6"/>
    </row>
    <row r="303" spans="1:32" x14ac:dyDescent="0.25">
      <c r="A303" s="53">
        <v>280</v>
      </c>
      <c r="B303" s="208"/>
      <c r="C303" s="6"/>
      <c r="D303" s="6"/>
      <c r="E303" s="6"/>
      <c r="F303" s="6"/>
      <c r="G303" s="6"/>
      <c r="H303" s="6"/>
      <c r="I303" s="6"/>
      <c r="J303" s="6"/>
      <c r="K303" s="6"/>
      <c r="L303" s="11"/>
      <c r="M303" s="53">
        <f t="shared" si="48"/>
        <v>0</v>
      </c>
      <c r="N303" s="6">
        <f t="shared" si="49"/>
        <v>0</v>
      </c>
      <c r="O303" s="6">
        <f t="shared" si="50"/>
        <v>0</v>
      </c>
      <c r="P303" s="6">
        <f t="shared" si="51"/>
        <v>0</v>
      </c>
      <c r="Q303" s="11">
        <f t="shared" si="52"/>
        <v>0</v>
      </c>
      <c r="R303" s="6">
        <f t="shared" si="53"/>
        <v>1</v>
      </c>
      <c r="S303" s="6">
        <f t="shared" si="54"/>
        <v>1</v>
      </c>
      <c r="T303" s="6">
        <f t="shared" si="55"/>
        <v>1</v>
      </c>
      <c r="U303" s="6">
        <f t="shared" si="56"/>
        <v>1</v>
      </c>
      <c r="V303" s="11">
        <f t="shared" si="57"/>
        <v>1</v>
      </c>
      <c r="W303" s="53"/>
      <c r="X303" s="6"/>
      <c r="Y303" s="6"/>
      <c r="Z303" s="6"/>
      <c r="AA303" s="6"/>
      <c r="AB303" s="6"/>
      <c r="AC303" s="6"/>
      <c r="AD303" s="6"/>
      <c r="AE303" s="6"/>
      <c r="AF303" s="6"/>
    </row>
    <row r="304" spans="1:32" x14ac:dyDescent="0.25">
      <c r="A304" s="53">
        <v>281</v>
      </c>
      <c r="B304" s="208"/>
      <c r="C304" s="6"/>
      <c r="D304" s="6"/>
      <c r="E304" s="6"/>
      <c r="F304" s="6"/>
      <c r="G304" s="6"/>
      <c r="H304" s="6"/>
      <c r="I304" s="6"/>
      <c r="J304" s="6"/>
      <c r="K304" s="6"/>
      <c r="L304" s="11"/>
      <c r="M304" s="53">
        <f t="shared" si="48"/>
        <v>0</v>
      </c>
      <c r="N304" s="6">
        <f t="shared" si="49"/>
        <v>0</v>
      </c>
      <c r="O304" s="6">
        <f t="shared" si="50"/>
        <v>0</v>
      </c>
      <c r="P304" s="6">
        <f t="shared" si="51"/>
        <v>0</v>
      </c>
      <c r="Q304" s="11">
        <f t="shared" si="52"/>
        <v>0</v>
      </c>
      <c r="R304" s="6">
        <f t="shared" si="53"/>
        <v>1</v>
      </c>
      <c r="S304" s="6">
        <f t="shared" si="54"/>
        <v>1</v>
      </c>
      <c r="T304" s="6">
        <f t="shared" si="55"/>
        <v>1</v>
      </c>
      <c r="U304" s="6">
        <f t="shared" si="56"/>
        <v>1</v>
      </c>
      <c r="V304" s="11">
        <f t="shared" si="57"/>
        <v>1</v>
      </c>
      <c r="W304" s="53"/>
      <c r="X304" s="6"/>
      <c r="Y304" s="6"/>
      <c r="Z304" s="6"/>
      <c r="AA304" s="6"/>
      <c r="AB304" s="6"/>
      <c r="AC304" s="6"/>
      <c r="AD304" s="6"/>
      <c r="AE304" s="6"/>
      <c r="AF304" s="6"/>
    </row>
    <row r="305" spans="1:32" x14ac:dyDescent="0.25">
      <c r="A305" s="53">
        <v>282</v>
      </c>
      <c r="B305" s="208"/>
      <c r="C305" s="6"/>
      <c r="D305" s="6"/>
      <c r="E305" s="6"/>
      <c r="F305" s="6"/>
      <c r="G305" s="6"/>
      <c r="H305" s="6"/>
      <c r="I305" s="6"/>
      <c r="J305" s="6"/>
      <c r="K305" s="6"/>
      <c r="L305" s="11"/>
      <c r="M305" s="53">
        <f t="shared" si="48"/>
        <v>0</v>
      </c>
      <c r="N305" s="6">
        <f t="shared" si="49"/>
        <v>0</v>
      </c>
      <c r="O305" s="6">
        <f t="shared" si="50"/>
        <v>0</v>
      </c>
      <c r="P305" s="6">
        <f t="shared" si="51"/>
        <v>0</v>
      </c>
      <c r="Q305" s="11">
        <f t="shared" si="52"/>
        <v>0</v>
      </c>
      <c r="R305" s="6">
        <f t="shared" si="53"/>
        <v>1</v>
      </c>
      <c r="S305" s="6">
        <f t="shared" si="54"/>
        <v>1</v>
      </c>
      <c r="T305" s="6">
        <f t="shared" si="55"/>
        <v>1</v>
      </c>
      <c r="U305" s="6">
        <f t="shared" si="56"/>
        <v>1</v>
      </c>
      <c r="V305" s="11">
        <f t="shared" si="57"/>
        <v>1</v>
      </c>
      <c r="W305" s="53"/>
      <c r="X305" s="6"/>
      <c r="Y305" s="6"/>
      <c r="Z305" s="6"/>
      <c r="AA305" s="6"/>
      <c r="AB305" s="6"/>
      <c r="AC305" s="6"/>
      <c r="AD305" s="6"/>
      <c r="AE305" s="6"/>
      <c r="AF305" s="6"/>
    </row>
    <row r="306" spans="1:32" x14ac:dyDescent="0.25">
      <c r="A306" s="53">
        <v>283</v>
      </c>
      <c r="B306" s="208"/>
      <c r="C306" s="6"/>
      <c r="D306" s="6"/>
      <c r="E306" s="6"/>
      <c r="F306" s="6"/>
      <c r="G306" s="6"/>
      <c r="H306" s="6"/>
      <c r="I306" s="6"/>
      <c r="J306" s="6"/>
      <c r="K306" s="6"/>
      <c r="L306" s="11"/>
      <c r="M306" s="53">
        <f t="shared" si="48"/>
        <v>0</v>
      </c>
      <c r="N306" s="6">
        <f t="shared" si="49"/>
        <v>0</v>
      </c>
      <c r="O306" s="6">
        <f t="shared" si="50"/>
        <v>0</v>
      </c>
      <c r="P306" s="6">
        <f t="shared" si="51"/>
        <v>0</v>
      </c>
      <c r="Q306" s="11">
        <f t="shared" si="52"/>
        <v>0</v>
      </c>
      <c r="R306" s="6">
        <f t="shared" si="53"/>
        <v>1</v>
      </c>
      <c r="S306" s="6">
        <f t="shared" si="54"/>
        <v>1</v>
      </c>
      <c r="T306" s="6">
        <f t="shared" si="55"/>
        <v>1</v>
      </c>
      <c r="U306" s="6">
        <f t="shared" si="56"/>
        <v>1</v>
      </c>
      <c r="V306" s="11">
        <f t="shared" si="57"/>
        <v>1</v>
      </c>
      <c r="W306" s="53"/>
      <c r="X306" s="6"/>
      <c r="Y306" s="6"/>
      <c r="Z306" s="6"/>
      <c r="AA306" s="6"/>
      <c r="AB306" s="6"/>
      <c r="AC306" s="6"/>
      <c r="AD306" s="6"/>
      <c r="AE306" s="6"/>
      <c r="AF306" s="6"/>
    </row>
    <row r="307" spans="1:32" x14ac:dyDescent="0.25">
      <c r="A307" s="53">
        <v>284</v>
      </c>
      <c r="B307" s="208"/>
      <c r="C307" s="6"/>
      <c r="D307" s="6"/>
      <c r="E307" s="6"/>
      <c r="F307" s="6"/>
      <c r="G307" s="6"/>
      <c r="H307" s="6"/>
      <c r="I307" s="6"/>
      <c r="J307" s="6"/>
      <c r="K307" s="6"/>
      <c r="L307" s="11"/>
      <c r="M307" s="53">
        <f t="shared" si="48"/>
        <v>0</v>
      </c>
      <c r="N307" s="6">
        <f t="shared" si="49"/>
        <v>0</v>
      </c>
      <c r="O307" s="6">
        <f t="shared" si="50"/>
        <v>0</v>
      </c>
      <c r="P307" s="6">
        <f t="shared" si="51"/>
        <v>0</v>
      </c>
      <c r="Q307" s="11">
        <f t="shared" si="52"/>
        <v>0</v>
      </c>
      <c r="R307" s="6">
        <f t="shared" si="53"/>
        <v>1</v>
      </c>
      <c r="S307" s="6">
        <f t="shared" si="54"/>
        <v>1</v>
      </c>
      <c r="T307" s="6">
        <f t="shared" si="55"/>
        <v>1</v>
      </c>
      <c r="U307" s="6">
        <f t="shared" si="56"/>
        <v>1</v>
      </c>
      <c r="V307" s="11">
        <f t="shared" si="57"/>
        <v>1</v>
      </c>
      <c r="W307" s="53"/>
      <c r="X307" s="6"/>
      <c r="Y307" s="6"/>
      <c r="Z307" s="6"/>
      <c r="AA307" s="6"/>
      <c r="AB307" s="6"/>
      <c r="AC307" s="6"/>
      <c r="AD307" s="6"/>
      <c r="AE307" s="6"/>
      <c r="AF307" s="6"/>
    </row>
    <row r="308" spans="1:32" x14ac:dyDescent="0.25">
      <c r="A308" s="53">
        <v>285</v>
      </c>
      <c r="B308" s="208"/>
      <c r="C308" s="6"/>
      <c r="D308" s="6"/>
      <c r="E308" s="6"/>
      <c r="F308" s="6"/>
      <c r="G308" s="6"/>
      <c r="H308" s="6"/>
      <c r="I308" s="6"/>
      <c r="J308" s="6"/>
      <c r="K308" s="6"/>
      <c r="L308" s="11"/>
      <c r="M308" s="53">
        <f t="shared" si="48"/>
        <v>0</v>
      </c>
      <c r="N308" s="6">
        <f t="shared" si="49"/>
        <v>0</v>
      </c>
      <c r="O308" s="6">
        <f t="shared" si="50"/>
        <v>0</v>
      </c>
      <c r="P308" s="6">
        <f t="shared" si="51"/>
        <v>0</v>
      </c>
      <c r="Q308" s="11">
        <f t="shared" si="52"/>
        <v>0</v>
      </c>
      <c r="R308" s="6">
        <f t="shared" si="53"/>
        <v>1</v>
      </c>
      <c r="S308" s="6">
        <f t="shared" si="54"/>
        <v>1</v>
      </c>
      <c r="T308" s="6">
        <f t="shared" si="55"/>
        <v>1</v>
      </c>
      <c r="U308" s="6">
        <f t="shared" si="56"/>
        <v>1</v>
      </c>
      <c r="V308" s="11">
        <f t="shared" si="57"/>
        <v>1</v>
      </c>
      <c r="W308" s="53"/>
      <c r="X308" s="6"/>
      <c r="Y308" s="6"/>
      <c r="Z308" s="6"/>
      <c r="AA308" s="6"/>
      <c r="AB308" s="6"/>
      <c r="AC308" s="6"/>
      <c r="AD308" s="6"/>
      <c r="AE308" s="6"/>
      <c r="AF308" s="6"/>
    </row>
    <row r="309" spans="1:32" x14ac:dyDescent="0.25">
      <c r="A309" s="53">
        <v>286</v>
      </c>
      <c r="B309" s="208"/>
      <c r="C309" s="6"/>
      <c r="D309" s="6"/>
      <c r="E309" s="6"/>
      <c r="F309" s="6"/>
      <c r="G309" s="6"/>
      <c r="H309" s="6"/>
      <c r="I309" s="6"/>
      <c r="J309" s="6"/>
      <c r="K309" s="6"/>
      <c r="L309" s="11"/>
      <c r="M309" s="53">
        <f t="shared" si="48"/>
        <v>0</v>
      </c>
      <c r="N309" s="6">
        <f t="shared" si="49"/>
        <v>0</v>
      </c>
      <c r="O309" s="6">
        <f t="shared" si="50"/>
        <v>0</v>
      </c>
      <c r="P309" s="6">
        <f t="shared" si="51"/>
        <v>0</v>
      </c>
      <c r="Q309" s="11">
        <f t="shared" si="52"/>
        <v>0</v>
      </c>
      <c r="R309" s="6">
        <f t="shared" si="53"/>
        <v>1</v>
      </c>
      <c r="S309" s="6">
        <f t="shared" si="54"/>
        <v>1</v>
      </c>
      <c r="T309" s="6">
        <f t="shared" si="55"/>
        <v>1</v>
      </c>
      <c r="U309" s="6">
        <f t="shared" si="56"/>
        <v>1</v>
      </c>
      <c r="V309" s="11">
        <f t="shared" si="57"/>
        <v>1</v>
      </c>
      <c r="W309" s="53"/>
      <c r="X309" s="6"/>
      <c r="Y309" s="6"/>
      <c r="Z309" s="6"/>
      <c r="AA309" s="6"/>
      <c r="AB309" s="6"/>
      <c r="AC309" s="6"/>
      <c r="AD309" s="6"/>
      <c r="AE309" s="6"/>
      <c r="AF309" s="6"/>
    </row>
    <row r="310" spans="1:32" x14ac:dyDescent="0.25">
      <c r="A310" s="53">
        <v>287</v>
      </c>
      <c r="B310" s="208"/>
      <c r="C310" s="6"/>
      <c r="D310" s="6"/>
      <c r="E310" s="6"/>
      <c r="F310" s="6"/>
      <c r="G310" s="6"/>
      <c r="H310" s="6"/>
      <c r="I310" s="6"/>
      <c r="J310" s="6"/>
      <c r="K310" s="6"/>
      <c r="L310" s="11"/>
      <c r="M310" s="53">
        <f t="shared" si="48"/>
        <v>0</v>
      </c>
      <c r="N310" s="6">
        <f t="shared" si="49"/>
        <v>0</v>
      </c>
      <c r="O310" s="6">
        <f t="shared" si="50"/>
        <v>0</v>
      </c>
      <c r="P310" s="6">
        <f t="shared" si="51"/>
        <v>0</v>
      </c>
      <c r="Q310" s="11">
        <f t="shared" si="52"/>
        <v>0</v>
      </c>
      <c r="R310" s="6">
        <f t="shared" si="53"/>
        <v>1</v>
      </c>
      <c r="S310" s="6">
        <f t="shared" si="54"/>
        <v>1</v>
      </c>
      <c r="T310" s="6">
        <f t="shared" si="55"/>
        <v>1</v>
      </c>
      <c r="U310" s="6">
        <f t="shared" si="56"/>
        <v>1</v>
      </c>
      <c r="V310" s="11">
        <f t="shared" si="57"/>
        <v>1</v>
      </c>
      <c r="W310" s="53"/>
      <c r="X310" s="6"/>
      <c r="Y310" s="6"/>
      <c r="Z310" s="6"/>
      <c r="AA310" s="6"/>
      <c r="AB310" s="6"/>
      <c r="AC310" s="6"/>
      <c r="AD310" s="6"/>
      <c r="AE310" s="6"/>
      <c r="AF310" s="6"/>
    </row>
    <row r="311" spans="1:32" x14ac:dyDescent="0.25">
      <c r="A311" s="53">
        <v>288</v>
      </c>
      <c r="B311" s="208"/>
      <c r="C311" s="6"/>
      <c r="D311" s="6"/>
      <c r="E311" s="6"/>
      <c r="F311" s="6"/>
      <c r="G311" s="6"/>
      <c r="H311" s="6"/>
      <c r="I311" s="6"/>
      <c r="J311" s="6"/>
      <c r="K311" s="6"/>
      <c r="L311" s="11"/>
      <c r="M311" s="53">
        <f t="shared" si="48"/>
        <v>0</v>
      </c>
      <c r="N311" s="6">
        <f t="shared" si="49"/>
        <v>0</v>
      </c>
      <c r="O311" s="6">
        <f t="shared" si="50"/>
        <v>0</v>
      </c>
      <c r="P311" s="6">
        <f t="shared" si="51"/>
        <v>0</v>
      </c>
      <c r="Q311" s="11">
        <f t="shared" si="52"/>
        <v>0</v>
      </c>
      <c r="R311" s="6">
        <f t="shared" si="53"/>
        <v>1</v>
      </c>
      <c r="S311" s="6">
        <f t="shared" si="54"/>
        <v>1</v>
      </c>
      <c r="T311" s="6">
        <f t="shared" si="55"/>
        <v>1</v>
      </c>
      <c r="U311" s="6">
        <f t="shared" si="56"/>
        <v>1</v>
      </c>
      <c r="V311" s="11">
        <f t="shared" si="57"/>
        <v>1</v>
      </c>
      <c r="W311" s="53"/>
      <c r="X311" s="6"/>
      <c r="Y311" s="6"/>
      <c r="Z311" s="6"/>
      <c r="AA311" s="6"/>
      <c r="AB311" s="6"/>
      <c r="AC311" s="6"/>
      <c r="AD311" s="6"/>
      <c r="AE311" s="6"/>
      <c r="AF311" s="6"/>
    </row>
    <row r="312" spans="1:32" x14ac:dyDescent="0.25">
      <c r="A312" s="53">
        <v>289</v>
      </c>
      <c r="B312" s="208"/>
      <c r="C312" s="6"/>
      <c r="D312" s="6"/>
      <c r="E312" s="6"/>
      <c r="F312" s="6"/>
      <c r="G312" s="6"/>
      <c r="H312" s="6"/>
      <c r="I312" s="6"/>
      <c r="J312" s="6"/>
      <c r="K312" s="6"/>
      <c r="L312" s="11"/>
      <c r="M312" s="53">
        <f t="shared" si="48"/>
        <v>0</v>
      </c>
      <c r="N312" s="6">
        <f t="shared" si="49"/>
        <v>0</v>
      </c>
      <c r="O312" s="6">
        <f t="shared" si="50"/>
        <v>0</v>
      </c>
      <c r="P312" s="6">
        <f t="shared" si="51"/>
        <v>0</v>
      </c>
      <c r="Q312" s="11">
        <f t="shared" si="52"/>
        <v>0</v>
      </c>
      <c r="R312" s="6">
        <f t="shared" si="53"/>
        <v>1</v>
      </c>
      <c r="S312" s="6">
        <f t="shared" si="54"/>
        <v>1</v>
      </c>
      <c r="T312" s="6">
        <f t="shared" si="55"/>
        <v>1</v>
      </c>
      <c r="U312" s="6">
        <f t="shared" si="56"/>
        <v>1</v>
      </c>
      <c r="V312" s="11">
        <f t="shared" si="57"/>
        <v>1</v>
      </c>
      <c r="W312" s="53"/>
      <c r="X312" s="6"/>
      <c r="Y312" s="6"/>
      <c r="Z312" s="6"/>
      <c r="AA312" s="6"/>
      <c r="AB312" s="6"/>
      <c r="AC312" s="6"/>
      <c r="AD312" s="6"/>
      <c r="AE312" s="6"/>
      <c r="AF312" s="6"/>
    </row>
    <row r="313" spans="1:32" x14ac:dyDescent="0.25">
      <c r="A313" s="53">
        <v>290</v>
      </c>
      <c r="B313" s="208"/>
      <c r="C313" s="6"/>
      <c r="D313" s="6"/>
      <c r="E313" s="6"/>
      <c r="F313" s="6"/>
      <c r="G313" s="6"/>
      <c r="H313" s="6"/>
      <c r="I313" s="6"/>
      <c r="J313" s="6"/>
      <c r="K313" s="6"/>
      <c r="L313" s="11"/>
      <c r="M313" s="53">
        <f t="shared" si="48"/>
        <v>0</v>
      </c>
      <c r="N313" s="6">
        <f t="shared" si="49"/>
        <v>0</v>
      </c>
      <c r="O313" s="6">
        <f t="shared" si="50"/>
        <v>0</v>
      </c>
      <c r="P313" s="6">
        <f t="shared" si="51"/>
        <v>0</v>
      </c>
      <c r="Q313" s="11">
        <f t="shared" si="52"/>
        <v>0</v>
      </c>
      <c r="R313" s="6">
        <f t="shared" si="53"/>
        <v>1</v>
      </c>
      <c r="S313" s="6">
        <f t="shared" si="54"/>
        <v>1</v>
      </c>
      <c r="T313" s="6">
        <f t="shared" si="55"/>
        <v>1</v>
      </c>
      <c r="U313" s="6">
        <f t="shared" si="56"/>
        <v>1</v>
      </c>
      <c r="V313" s="11">
        <f t="shared" si="57"/>
        <v>1</v>
      </c>
      <c r="W313" s="53"/>
      <c r="X313" s="6"/>
      <c r="Y313" s="6"/>
      <c r="Z313" s="6"/>
      <c r="AA313" s="6"/>
      <c r="AB313" s="6"/>
      <c r="AC313" s="6"/>
      <c r="AD313" s="6"/>
      <c r="AE313" s="6"/>
      <c r="AF313" s="6"/>
    </row>
    <row r="314" spans="1:32" x14ac:dyDescent="0.25">
      <c r="A314" s="53">
        <v>291</v>
      </c>
      <c r="B314" s="208"/>
      <c r="C314" s="6"/>
      <c r="D314" s="6"/>
      <c r="E314" s="6"/>
      <c r="F314" s="6"/>
      <c r="G314" s="6"/>
      <c r="H314" s="6"/>
      <c r="I314" s="6"/>
      <c r="J314" s="6"/>
      <c r="K314" s="6"/>
      <c r="L314" s="11"/>
      <c r="M314" s="53">
        <f t="shared" si="48"/>
        <v>0</v>
      </c>
      <c r="N314" s="6">
        <f t="shared" si="49"/>
        <v>0</v>
      </c>
      <c r="O314" s="6">
        <f t="shared" si="50"/>
        <v>0</v>
      </c>
      <c r="P314" s="6">
        <f t="shared" si="51"/>
        <v>0</v>
      </c>
      <c r="Q314" s="11">
        <f t="shared" si="52"/>
        <v>0</v>
      </c>
      <c r="R314" s="6">
        <f t="shared" si="53"/>
        <v>1</v>
      </c>
      <c r="S314" s="6">
        <f t="shared" si="54"/>
        <v>1</v>
      </c>
      <c r="T314" s="6">
        <f t="shared" si="55"/>
        <v>1</v>
      </c>
      <c r="U314" s="6">
        <f t="shared" si="56"/>
        <v>1</v>
      </c>
      <c r="V314" s="11">
        <f t="shared" si="57"/>
        <v>1</v>
      </c>
      <c r="W314" s="53"/>
      <c r="X314" s="6"/>
      <c r="Y314" s="6"/>
      <c r="Z314" s="6"/>
      <c r="AA314" s="6"/>
      <c r="AB314" s="6"/>
      <c r="AC314" s="6"/>
      <c r="AD314" s="6"/>
      <c r="AE314" s="6"/>
      <c r="AF314" s="6"/>
    </row>
    <row r="315" spans="1:32" x14ac:dyDescent="0.25">
      <c r="A315" s="53">
        <v>292</v>
      </c>
      <c r="B315" s="208"/>
      <c r="C315" s="6"/>
      <c r="D315" s="6"/>
      <c r="E315" s="6"/>
      <c r="F315" s="6"/>
      <c r="G315" s="6"/>
      <c r="H315" s="6"/>
      <c r="I315" s="6"/>
      <c r="J315" s="6"/>
      <c r="K315" s="6"/>
      <c r="L315" s="11"/>
      <c r="M315" s="53">
        <f t="shared" si="48"/>
        <v>0</v>
      </c>
      <c r="N315" s="6">
        <f t="shared" si="49"/>
        <v>0</v>
      </c>
      <c r="O315" s="6">
        <f t="shared" si="50"/>
        <v>0</v>
      </c>
      <c r="P315" s="6">
        <f t="shared" si="51"/>
        <v>0</v>
      </c>
      <c r="Q315" s="11">
        <f t="shared" si="52"/>
        <v>0</v>
      </c>
      <c r="R315" s="6">
        <f t="shared" si="53"/>
        <v>1</v>
      </c>
      <c r="S315" s="6">
        <f t="shared" si="54"/>
        <v>1</v>
      </c>
      <c r="T315" s="6">
        <f t="shared" si="55"/>
        <v>1</v>
      </c>
      <c r="U315" s="6">
        <f t="shared" si="56"/>
        <v>1</v>
      </c>
      <c r="V315" s="11">
        <f t="shared" si="57"/>
        <v>1</v>
      </c>
      <c r="W315" s="53"/>
      <c r="X315" s="6"/>
      <c r="Y315" s="6"/>
      <c r="Z315" s="6"/>
      <c r="AA315" s="6"/>
      <c r="AB315" s="6"/>
      <c r="AC315" s="6"/>
      <c r="AD315" s="6"/>
      <c r="AE315" s="6"/>
      <c r="AF315" s="6"/>
    </row>
    <row r="316" spans="1:32" x14ac:dyDescent="0.25">
      <c r="A316" s="53">
        <v>293</v>
      </c>
      <c r="B316" s="208"/>
      <c r="C316" s="6"/>
      <c r="D316" s="6"/>
      <c r="E316" s="6"/>
      <c r="F316" s="6"/>
      <c r="G316" s="6"/>
      <c r="H316" s="6"/>
      <c r="I316" s="6"/>
      <c r="J316" s="6"/>
      <c r="K316" s="6"/>
      <c r="L316" s="11"/>
      <c r="M316" s="53">
        <f t="shared" si="48"/>
        <v>0</v>
      </c>
      <c r="N316" s="6">
        <f t="shared" si="49"/>
        <v>0</v>
      </c>
      <c r="O316" s="6">
        <f t="shared" si="50"/>
        <v>0</v>
      </c>
      <c r="P316" s="6">
        <f t="shared" si="51"/>
        <v>0</v>
      </c>
      <c r="Q316" s="11">
        <f t="shared" si="52"/>
        <v>0</v>
      </c>
      <c r="R316" s="6">
        <f t="shared" si="53"/>
        <v>1</v>
      </c>
      <c r="S316" s="6">
        <f t="shared" si="54"/>
        <v>1</v>
      </c>
      <c r="T316" s="6">
        <f t="shared" si="55"/>
        <v>1</v>
      </c>
      <c r="U316" s="6">
        <f t="shared" si="56"/>
        <v>1</v>
      </c>
      <c r="V316" s="11">
        <f t="shared" si="57"/>
        <v>1</v>
      </c>
      <c r="W316" s="53"/>
      <c r="X316" s="6"/>
      <c r="Y316" s="6"/>
      <c r="Z316" s="6"/>
      <c r="AA316" s="6"/>
      <c r="AB316" s="6"/>
      <c r="AC316" s="6"/>
      <c r="AD316" s="6"/>
      <c r="AE316" s="6"/>
      <c r="AF316" s="6"/>
    </row>
    <row r="317" spans="1:32" x14ac:dyDescent="0.25">
      <c r="A317" s="53">
        <v>294</v>
      </c>
      <c r="B317" s="208"/>
      <c r="C317" s="6"/>
      <c r="D317" s="6"/>
      <c r="E317" s="6"/>
      <c r="F317" s="6"/>
      <c r="G317" s="6"/>
      <c r="H317" s="6"/>
      <c r="I317" s="6"/>
      <c r="J317" s="6"/>
      <c r="K317" s="6"/>
      <c r="L317" s="11"/>
      <c r="M317" s="53">
        <f t="shared" si="48"/>
        <v>0</v>
      </c>
      <c r="N317" s="6">
        <f t="shared" si="49"/>
        <v>0</v>
      </c>
      <c r="O317" s="6">
        <f t="shared" si="50"/>
        <v>0</v>
      </c>
      <c r="P317" s="6">
        <f t="shared" si="51"/>
        <v>0</v>
      </c>
      <c r="Q317" s="11">
        <f t="shared" si="52"/>
        <v>0</v>
      </c>
      <c r="R317" s="6">
        <f t="shared" si="53"/>
        <v>1</v>
      </c>
      <c r="S317" s="6">
        <f t="shared" si="54"/>
        <v>1</v>
      </c>
      <c r="T317" s="6">
        <f t="shared" si="55"/>
        <v>1</v>
      </c>
      <c r="U317" s="6">
        <f t="shared" si="56"/>
        <v>1</v>
      </c>
      <c r="V317" s="11">
        <f t="shared" si="57"/>
        <v>1</v>
      </c>
      <c r="W317" s="53"/>
      <c r="X317" s="6"/>
      <c r="Y317" s="6"/>
      <c r="Z317" s="6"/>
      <c r="AA317" s="6"/>
      <c r="AB317" s="6"/>
      <c r="AC317" s="6"/>
      <c r="AD317" s="6"/>
      <c r="AE317" s="6"/>
      <c r="AF317" s="6"/>
    </row>
    <row r="318" spans="1:32" x14ac:dyDescent="0.25">
      <c r="A318" s="53">
        <v>295</v>
      </c>
      <c r="B318" s="208"/>
      <c r="C318" s="6"/>
      <c r="D318" s="6"/>
      <c r="E318" s="6"/>
      <c r="F318" s="6"/>
      <c r="G318" s="6"/>
      <c r="H318" s="6"/>
      <c r="I318" s="6"/>
      <c r="J318" s="6"/>
      <c r="K318" s="6"/>
      <c r="L318" s="11"/>
      <c r="M318" s="53">
        <f t="shared" si="48"/>
        <v>0</v>
      </c>
      <c r="N318" s="6">
        <f t="shared" si="49"/>
        <v>0</v>
      </c>
      <c r="O318" s="6">
        <f t="shared" si="50"/>
        <v>0</v>
      </c>
      <c r="P318" s="6">
        <f t="shared" si="51"/>
        <v>0</v>
      </c>
      <c r="Q318" s="11">
        <f t="shared" si="52"/>
        <v>0</v>
      </c>
      <c r="R318" s="6">
        <f t="shared" si="53"/>
        <v>1</v>
      </c>
      <c r="S318" s="6">
        <f t="shared" si="54"/>
        <v>1</v>
      </c>
      <c r="T318" s="6">
        <f t="shared" si="55"/>
        <v>1</v>
      </c>
      <c r="U318" s="6">
        <f t="shared" si="56"/>
        <v>1</v>
      </c>
      <c r="V318" s="11">
        <f t="shared" si="57"/>
        <v>1</v>
      </c>
      <c r="W318" s="53"/>
      <c r="X318" s="6"/>
      <c r="Y318" s="6"/>
      <c r="Z318" s="6"/>
      <c r="AA318" s="6"/>
      <c r="AB318" s="6"/>
      <c r="AC318" s="6"/>
      <c r="AD318" s="6"/>
      <c r="AE318" s="6"/>
      <c r="AF318" s="6"/>
    </row>
    <row r="319" spans="1:32" x14ac:dyDescent="0.25">
      <c r="A319" s="53">
        <v>296</v>
      </c>
      <c r="B319" s="208"/>
      <c r="C319" s="6"/>
      <c r="D319" s="6"/>
      <c r="E319" s="6"/>
      <c r="F319" s="6"/>
      <c r="G319" s="6"/>
      <c r="H319" s="6"/>
      <c r="I319" s="6"/>
      <c r="J319" s="6"/>
      <c r="K319" s="6"/>
      <c r="L319" s="11"/>
      <c r="M319" s="53">
        <f t="shared" si="48"/>
        <v>0</v>
      </c>
      <c r="N319" s="6">
        <f t="shared" si="49"/>
        <v>0</v>
      </c>
      <c r="O319" s="6">
        <f t="shared" si="50"/>
        <v>0</v>
      </c>
      <c r="P319" s="6">
        <f t="shared" si="51"/>
        <v>0</v>
      </c>
      <c r="Q319" s="11">
        <f t="shared" si="52"/>
        <v>0</v>
      </c>
      <c r="R319" s="6">
        <f t="shared" si="53"/>
        <v>1</v>
      </c>
      <c r="S319" s="6">
        <f t="shared" si="54"/>
        <v>1</v>
      </c>
      <c r="T319" s="6">
        <f t="shared" si="55"/>
        <v>1</v>
      </c>
      <c r="U319" s="6">
        <f t="shared" si="56"/>
        <v>1</v>
      </c>
      <c r="V319" s="11">
        <f t="shared" si="57"/>
        <v>1</v>
      </c>
      <c r="W319" s="53"/>
      <c r="X319" s="6"/>
      <c r="Y319" s="6"/>
      <c r="Z319" s="6"/>
      <c r="AA319" s="6"/>
      <c r="AB319" s="6"/>
      <c r="AC319" s="6"/>
      <c r="AD319" s="6"/>
      <c r="AE319" s="6"/>
      <c r="AF319" s="6"/>
    </row>
    <row r="320" spans="1:32" x14ac:dyDescent="0.25">
      <c r="A320" s="53">
        <v>297</v>
      </c>
      <c r="B320" s="208"/>
      <c r="C320" s="6"/>
      <c r="D320" s="6"/>
      <c r="E320" s="6"/>
      <c r="F320" s="6"/>
      <c r="G320" s="6"/>
      <c r="H320" s="6"/>
      <c r="I320" s="6"/>
      <c r="J320" s="6"/>
      <c r="K320" s="6"/>
      <c r="L320" s="11"/>
      <c r="M320" s="53">
        <f t="shared" si="48"/>
        <v>0</v>
      </c>
      <c r="N320" s="6">
        <f t="shared" si="49"/>
        <v>0</v>
      </c>
      <c r="O320" s="6">
        <f t="shared" si="50"/>
        <v>0</v>
      </c>
      <c r="P320" s="6">
        <f t="shared" si="51"/>
        <v>0</v>
      </c>
      <c r="Q320" s="11">
        <f t="shared" si="52"/>
        <v>0</v>
      </c>
      <c r="R320" s="6">
        <f t="shared" si="53"/>
        <v>1</v>
      </c>
      <c r="S320" s="6">
        <f t="shared" si="54"/>
        <v>1</v>
      </c>
      <c r="T320" s="6">
        <f t="shared" si="55"/>
        <v>1</v>
      </c>
      <c r="U320" s="6">
        <f t="shared" si="56"/>
        <v>1</v>
      </c>
      <c r="V320" s="11">
        <f t="shared" si="57"/>
        <v>1</v>
      </c>
      <c r="W320" s="53"/>
      <c r="X320" s="6"/>
      <c r="Y320" s="6"/>
      <c r="Z320" s="6"/>
      <c r="AA320" s="6"/>
      <c r="AB320" s="6"/>
      <c r="AC320" s="6"/>
      <c r="AD320" s="6"/>
      <c r="AE320" s="6"/>
      <c r="AF320" s="6"/>
    </row>
    <row r="321" spans="1:32" x14ac:dyDescent="0.25">
      <c r="A321" s="53">
        <v>298</v>
      </c>
      <c r="B321" s="208"/>
      <c r="C321" s="6"/>
      <c r="D321" s="6"/>
      <c r="E321" s="6"/>
      <c r="F321" s="6"/>
      <c r="G321" s="6"/>
      <c r="H321" s="6"/>
      <c r="I321" s="6"/>
      <c r="J321" s="6"/>
      <c r="K321" s="6"/>
      <c r="L321" s="11"/>
      <c r="M321" s="53">
        <f t="shared" si="48"/>
        <v>0</v>
      </c>
      <c r="N321" s="6">
        <f t="shared" si="49"/>
        <v>0</v>
      </c>
      <c r="O321" s="6">
        <f t="shared" si="50"/>
        <v>0</v>
      </c>
      <c r="P321" s="6">
        <f t="shared" si="51"/>
        <v>0</v>
      </c>
      <c r="Q321" s="11">
        <f t="shared" si="52"/>
        <v>0</v>
      </c>
      <c r="R321" s="6">
        <f t="shared" si="53"/>
        <v>1</v>
      </c>
      <c r="S321" s="6">
        <f t="shared" si="54"/>
        <v>1</v>
      </c>
      <c r="T321" s="6">
        <f t="shared" si="55"/>
        <v>1</v>
      </c>
      <c r="U321" s="6">
        <f t="shared" si="56"/>
        <v>1</v>
      </c>
      <c r="V321" s="11">
        <f t="shared" si="57"/>
        <v>1</v>
      </c>
      <c r="W321" s="53"/>
      <c r="X321" s="6"/>
      <c r="Y321" s="6"/>
      <c r="Z321" s="6"/>
      <c r="AA321" s="6"/>
      <c r="AB321" s="6"/>
      <c r="AC321" s="6"/>
      <c r="AD321" s="6"/>
      <c r="AE321" s="6"/>
      <c r="AF321" s="6"/>
    </row>
    <row r="322" spans="1:32" x14ac:dyDescent="0.25">
      <c r="A322" s="53">
        <v>299</v>
      </c>
      <c r="B322" s="208"/>
      <c r="C322" s="6"/>
      <c r="D322" s="6"/>
      <c r="E322" s="6"/>
      <c r="F322" s="6"/>
      <c r="G322" s="6"/>
      <c r="H322" s="6"/>
      <c r="I322" s="6"/>
      <c r="J322" s="6"/>
      <c r="K322" s="6"/>
      <c r="L322" s="11"/>
      <c r="M322" s="53">
        <f t="shared" si="48"/>
        <v>0</v>
      </c>
      <c r="N322" s="6">
        <f t="shared" si="49"/>
        <v>0</v>
      </c>
      <c r="O322" s="6">
        <f t="shared" si="50"/>
        <v>0</v>
      </c>
      <c r="P322" s="6">
        <f t="shared" si="51"/>
        <v>0</v>
      </c>
      <c r="Q322" s="11">
        <f t="shared" si="52"/>
        <v>0</v>
      </c>
      <c r="R322" s="6">
        <f t="shared" si="53"/>
        <v>1</v>
      </c>
      <c r="S322" s="6">
        <f t="shared" si="54"/>
        <v>1</v>
      </c>
      <c r="T322" s="6">
        <f t="shared" si="55"/>
        <v>1</v>
      </c>
      <c r="U322" s="6">
        <f t="shared" si="56"/>
        <v>1</v>
      </c>
      <c r="V322" s="11">
        <f t="shared" si="57"/>
        <v>1</v>
      </c>
      <c r="W322" s="53"/>
      <c r="X322" s="6"/>
      <c r="Y322" s="6"/>
      <c r="Z322" s="6"/>
      <c r="AA322" s="6"/>
      <c r="AB322" s="6"/>
      <c r="AC322" s="6"/>
      <c r="AD322" s="6"/>
      <c r="AE322" s="6"/>
      <c r="AF322" s="6"/>
    </row>
    <row r="323" spans="1:32" x14ac:dyDescent="0.25">
      <c r="A323" s="53">
        <v>300</v>
      </c>
      <c r="B323" s="208"/>
      <c r="C323" s="6"/>
      <c r="D323" s="6"/>
      <c r="E323" s="6"/>
      <c r="F323" s="6"/>
      <c r="G323" s="6"/>
      <c r="H323" s="6"/>
      <c r="I323" s="6"/>
      <c r="J323" s="6"/>
      <c r="K323" s="6"/>
      <c r="L323" s="11"/>
      <c r="M323" s="53">
        <f t="shared" si="48"/>
        <v>0</v>
      </c>
      <c r="N323" s="6">
        <f t="shared" si="49"/>
        <v>0</v>
      </c>
      <c r="O323" s="6">
        <f t="shared" si="50"/>
        <v>0</v>
      </c>
      <c r="P323" s="6">
        <f t="shared" si="51"/>
        <v>0</v>
      </c>
      <c r="Q323" s="11">
        <f t="shared" si="52"/>
        <v>0</v>
      </c>
      <c r="R323" s="6">
        <f t="shared" si="53"/>
        <v>1</v>
      </c>
      <c r="S323" s="6">
        <f t="shared" si="54"/>
        <v>1</v>
      </c>
      <c r="T323" s="6">
        <f t="shared" si="55"/>
        <v>1</v>
      </c>
      <c r="U323" s="6">
        <f t="shared" si="56"/>
        <v>1</v>
      </c>
      <c r="V323" s="11">
        <f t="shared" si="57"/>
        <v>1</v>
      </c>
      <c r="W323" s="53"/>
      <c r="X323" s="6"/>
      <c r="Y323" s="6"/>
      <c r="Z323" s="6"/>
      <c r="AA323" s="6"/>
      <c r="AB323" s="6"/>
      <c r="AC323" s="6"/>
      <c r="AD323" s="6"/>
      <c r="AE323" s="6"/>
      <c r="AF323" s="6"/>
    </row>
    <row r="324" spans="1:32" x14ac:dyDescent="0.25">
      <c r="A324" s="53">
        <v>301</v>
      </c>
      <c r="B324" s="208"/>
      <c r="C324" s="6"/>
      <c r="D324" s="6"/>
      <c r="E324" s="6"/>
      <c r="F324" s="6"/>
      <c r="G324" s="6"/>
      <c r="H324" s="6"/>
      <c r="I324" s="6"/>
      <c r="J324" s="6"/>
      <c r="K324" s="6"/>
      <c r="L324" s="11"/>
      <c r="M324" s="53">
        <f t="shared" si="48"/>
        <v>0</v>
      </c>
      <c r="N324" s="6">
        <f t="shared" si="49"/>
        <v>0</v>
      </c>
      <c r="O324" s="6">
        <f t="shared" si="50"/>
        <v>0</v>
      </c>
      <c r="P324" s="6">
        <f t="shared" si="51"/>
        <v>0</v>
      </c>
      <c r="Q324" s="11">
        <f t="shared" si="52"/>
        <v>0</v>
      </c>
      <c r="R324" s="6">
        <f t="shared" si="53"/>
        <v>1</v>
      </c>
      <c r="S324" s="6">
        <f t="shared" si="54"/>
        <v>1</v>
      </c>
      <c r="T324" s="6">
        <f t="shared" si="55"/>
        <v>1</v>
      </c>
      <c r="U324" s="6">
        <f t="shared" si="56"/>
        <v>1</v>
      </c>
      <c r="V324" s="11">
        <f t="shared" si="57"/>
        <v>1</v>
      </c>
      <c r="W324" s="53"/>
      <c r="X324" s="6"/>
      <c r="Y324" s="6"/>
      <c r="Z324" s="6"/>
      <c r="AA324" s="6"/>
      <c r="AB324" s="6"/>
      <c r="AC324" s="6"/>
      <c r="AD324" s="6"/>
      <c r="AE324" s="6"/>
      <c r="AF324" s="6"/>
    </row>
    <row r="325" spans="1:32" x14ac:dyDescent="0.25">
      <c r="A325" s="53">
        <v>302</v>
      </c>
      <c r="B325" s="208"/>
      <c r="C325" s="6"/>
      <c r="D325" s="6"/>
      <c r="E325" s="6"/>
      <c r="F325" s="6"/>
      <c r="G325" s="6"/>
      <c r="H325" s="6"/>
      <c r="I325" s="6"/>
      <c r="J325" s="6"/>
      <c r="K325" s="6"/>
      <c r="L325" s="11"/>
      <c r="M325" s="53">
        <f t="shared" si="48"/>
        <v>0</v>
      </c>
      <c r="N325" s="6">
        <f t="shared" si="49"/>
        <v>0</v>
      </c>
      <c r="O325" s="6">
        <f t="shared" si="50"/>
        <v>0</v>
      </c>
      <c r="P325" s="6">
        <f t="shared" si="51"/>
        <v>0</v>
      </c>
      <c r="Q325" s="11">
        <f t="shared" si="52"/>
        <v>0</v>
      </c>
      <c r="R325" s="6">
        <f t="shared" si="53"/>
        <v>1</v>
      </c>
      <c r="S325" s="6">
        <f t="shared" si="54"/>
        <v>1</v>
      </c>
      <c r="T325" s="6">
        <f t="shared" si="55"/>
        <v>1</v>
      </c>
      <c r="U325" s="6">
        <f t="shared" si="56"/>
        <v>1</v>
      </c>
      <c r="V325" s="11">
        <f t="shared" si="57"/>
        <v>1</v>
      </c>
      <c r="W325" s="53"/>
      <c r="X325" s="6"/>
      <c r="Y325" s="6"/>
      <c r="Z325" s="6"/>
      <c r="AA325" s="6"/>
      <c r="AB325" s="6"/>
      <c r="AC325" s="6"/>
      <c r="AD325" s="6"/>
      <c r="AE325" s="6"/>
      <c r="AF325" s="6"/>
    </row>
    <row r="326" spans="1:32" x14ac:dyDescent="0.25">
      <c r="A326" s="53">
        <v>303</v>
      </c>
      <c r="B326" s="208"/>
      <c r="C326" s="6"/>
      <c r="D326" s="6"/>
      <c r="E326" s="6"/>
      <c r="F326" s="6"/>
      <c r="G326" s="6"/>
      <c r="H326" s="6"/>
      <c r="I326" s="6"/>
      <c r="J326" s="6"/>
      <c r="K326" s="6"/>
      <c r="L326" s="11"/>
      <c r="M326" s="53">
        <f t="shared" si="48"/>
        <v>0</v>
      </c>
      <c r="N326" s="6">
        <f t="shared" si="49"/>
        <v>0</v>
      </c>
      <c r="O326" s="6">
        <f t="shared" si="50"/>
        <v>0</v>
      </c>
      <c r="P326" s="6">
        <f t="shared" si="51"/>
        <v>0</v>
      </c>
      <c r="Q326" s="11">
        <f t="shared" si="52"/>
        <v>0</v>
      </c>
      <c r="R326" s="6">
        <f t="shared" si="53"/>
        <v>1</v>
      </c>
      <c r="S326" s="6">
        <f t="shared" si="54"/>
        <v>1</v>
      </c>
      <c r="T326" s="6">
        <f t="shared" si="55"/>
        <v>1</v>
      </c>
      <c r="U326" s="6">
        <f t="shared" si="56"/>
        <v>1</v>
      </c>
      <c r="V326" s="11">
        <f t="shared" si="57"/>
        <v>1</v>
      </c>
      <c r="W326" s="53"/>
      <c r="X326" s="6"/>
      <c r="Y326" s="6"/>
      <c r="Z326" s="6"/>
      <c r="AA326" s="6"/>
      <c r="AB326" s="6"/>
      <c r="AC326" s="6"/>
      <c r="AD326" s="6"/>
      <c r="AE326" s="6"/>
      <c r="AF326" s="6"/>
    </row>
    <row r="327" spans="1:32" x14ac:dyDescent="0.25">
      <c r="A327" s="53">
        <v>304</v>
      </c>
      <c r="B327" s="208"/>
      <c r="C327" s="6"/>
      <c r="D327" s="6"/>
      <c r="E327" s="6"/>
      <c r="F327" s="6"/>
      <c r="G327" s="6"/>
      <c r="H327" s="6"/>
      <c r="I327" s="6"/>
      <c r="J327" s="6"/>
      <c r="K327" s="6"/>
      <c r="L327" s="11"/>
      <c r="M327" s="53">
        <f t="shared" si="48"/>
        <v>0</v>
      </c>
      <c r="N327" s="6">
        <f t="shared" si="49"/>
        <v>0</v>
      </c>
      <c r="O327" s="6">
        <f t="shared" si="50"/>
        <v>0</v>
      </c>
      <c r="P327" s="6">
        <f t="shared" si="51"/>
        <v>0</v>
      </c>
      <c r="Q327" s="11">
        <f t="shared" si="52"/>
        <v>0</v>
      </c>
      <c r="R327" s="6">
        <f t="shared" si="53"/>
        <v>1</v>
      </c>
      <c r="S327" s="6">
        <f t="shared" si="54"/>
        <v>1</v>
      </c>
      <c r="T327" s="6">
        <f t="shared" si="55"/>
        <v>1</v>
      </c>
      <c r="U327" s="6">
        <f t="shared" si="56"/>
        <v>1</v>
      </c>
      <c r="V327" s="11">
        <f t="shared" si="57"/>
        <v>1</v>
      </c>
      <c r="W327" s="53"/>
      <c r="X327" s="6"/>
      <c r="Y327" s="6"/>
      <c r="Z327" s="6"/>
      <c r="AA327" s="6"/>
      <c r="AB327" s="6"/>
      <c r="AC327" s="6"/>
      <c r="AD327" s="6"/>
      <c r="AE327" s="6"/>
      <c r="AF327" s="6"/>
    </row>
    <row r="328" spans="1:32" x14ac:dyDescent="0.25">
      <c r="A328" s="53">
        <v>305</v>
      </c>
      <c r="B328" s="208"/>
      <c r="C328" s="6"/>
      <c r="D328" s="6"/>
      <c r="E328" s="6"/>
      <c r="F328" s="6"/>
      <c r="G328" s="6"/>
      <c r="H328" s="6"/>
      <c r="I328" s="6"/>
      <c r="J328" s="6"/>
      <c r="K328" s="6"/>
      <c r="L328" s="11"/>
      <c r="M328" s="53">
        <f t="shared" si="48"/>
        <v>0</v>
      </c>
      <c r="N328" s="6">
        <f t="shared" si="49"/>
        <v>0</v>
      </c>
      <c r="O328" s="6">
        <f t="shared" si="50"/>
        <v>0</v>
      </c>
      <c r="P328" s="6">
        <f t="shared" si="51"/>
        <v>0</v>
      </c>
      <c r="Q328" s="11">
        <f t="shared" si="52"/>
        <v>0</v>
      </c>
      <c r="R328" s="6">
        <f t="shared" si="53"/>
        <v>1</v>
      </c>
      <c r="S328" s="6">
        <f t="shared" si="54"/>
        <v>1</v>
      </c>
      <c r="T328" s="6">
        <f t="shared" si="55"/>
        <v>1</v>
      </c>
      <c r="U328" s="6">
        <f t="shared" si="56"/>
        <v>1</v>
      </c>
      <c r="V328" s="11">
        <f t="shared" si="57"/>
        <v>1</v>
      </c>
      <c r="W328" s="53"/>
      <c r="X328" s="6"/>
      <c r="Y328" s="6"/>
      <c r="Z328" s="6"/>
      <c r="AA328" s="6"/>
      <c r="AB328" s="6"/>
      <c r="AC328" s="6"/>
      <c r="AD328" s="6"/>
      <c r="AE328" s="6"/>
      <c r="AF328" s="6"/>
    </row>
    <row r="329" spans="1:32" x14ac:dyDescent="0.25">
      <c r="A329" s="53">
        <v>306</v>
      </c>
      <c r="B329" s="208"/>
      <c r="C329" s="6"/>
      <c r="D329" s="6"/>
      <c r="E329" s="6"/>
      <c r="F329" s="6"/>
      <c r="G329" s="6"/>
      <c r="H329" s="6"/>
      <c r="I329" s="6"/>
      <c r="J329" s="6"/>
      <c r="K329" s="6"/>
      <c r="L329" s="11"/>
      <c r="M329" s="53">
        <f t="shared" si="48"/>
        <v>0</v>
      </c>
      <c r="N329" s="6">
        <f t="shared" si="49"/>
        <v>0</v>
      </c>
      <c r="O329" s="6">
        <f t="shared" si="50"/>
        <v>0</v>
      </c>
      <c r="P329" s="6">
        <f t="shared" si="51"/>
        <v>0</v>
      </c>
      <c r="Q329" s="11">
        <f t="shared" si="52"/>
        <v>0</v>
      </c>
      <c r="R329" s="6">
        <f t="shared" si="53"/>
        <v>1</v>
      </c>
      <c r="S329" s="6">
        <f t="shared" si="54"/>
        <v>1</v>
      </c>
      <c r="T329" s="6">
        <f t="shared" si="55"/>
        <v>1</v>
      </c>
      <c r="U329" s="6">
        <f t="shared" si="56"/>
        <v>1</v>
      </c>
      <c r="V329" s="11">
        <f t="shared" si="57"/>
        <v>1</v>
      </c>
      <c r="W329" s="53"/>
      <c r="X329" s="6"/>
      <c r="Y329" s="6"/>
      <c r="Z329" s="6"/>
      <c r="AA329" s="6"/>
      <c r="AB329" s="6"/>
      <c r="AC329" s="6"/>
      <c r="AD329" s="6"/>
      <c r="AE329" s="6"/>
      <c r="AF329" s="6"/>
    </row>
    <row r="330" spans="1:32" x14ac:dyDescent="0.25">
      <c r="A330" s="53">
        <v>307</v>
      </c>
      <c r="B330" s="208"/>
      <c r="C330" s="6"/>
      <c r="D330" s="6"/>
      <c r="E330" s="6"/>
      <c r="F330" s="6"/>
      <c r="G330" s="6"/>
      <c r="H330" s="6"/>
      <c r="I330" s="6"/>
      <c r="J330" s="6"/>
      <c r="K330" s="6"/>
      <c r="L330" s="11"/>
      <c r="M330" s="53">
        <f t="shared" si="48"/>
        <v>0</v>
      </c>
      <c r="N330" s="6">
        <f t="shared" si="49"/>
        <v>0</v>
      </c>
      <c r="O330" s="6">
        <f t="shared" si="50"/>
        <v>0</v>
      </c>
      <c r="P330" s="6">
        <f t="shared" si="51"/>
        <v>0</v>
      </c>
      <c r="Q330" s="11">
        <f t="shared" si="52"/>
        <v>0</v>
      </c>
      <c r="R330" s="6">
        <f t="shared" si="53"/>
        <v>1</v>
      </c>
      <c r="S330" s="6">
        <f t="shared" si="54"/>
        <v>1</v>
      </c>
      <c r="T330" s="6">
        <f t="shared" si="55"/>
        <v>1</v>
      </c>
      <c r="U330" s="6">
        <f t="shared" si="56"/>
        <v>1</v>
      </c>
      <c r="V330" s="11">
        <f t="shared" si="57"/>
        <v>1</v>
      </c>
      <c r="W330" s="53"/>
      <c r="X330" s="6"/>
      <c r="Y330" s="6"/>
      <c r="Z330" s="6"/>
      <c r="AA330" s="6"/>
      <c r="AB330" s="6"/>
      <c r="AC330" s="6"/>
      <c r="AD330" s="6"/>
      <c r="AE330" s="6"/>
      <c r="AF330" s="6"/>
    </row>
    <row r="331" spans="1:32" x14ac:dyDescent="0.25">
      <c r="A331" s="53">
        <v>308</v>
      </c>
      <c r="B331" s="208"/>
      <c r="C331" s="6"/>
      <c r="D331" s="6"/>
      <c r="E331" s="6"/>
      <c r="F331" s="6"/>
      <c r="G331" s="6"/>
      <c r="H331" s="6"/>
      <c r="I331" s="6"/>
      <c r="J331" s="6"/>
      <c r="K331" s="6"/>
      <c r="L331" s="11"/>
      <c r="M331" s="53">
        <f t="shared" si="48"/>
        <v>0</v>
      </c>
      <c r="N331" s="6">
        <f t="shared" si="49"/>
        <v>0</v>
      </c>
      <c r="O331" s="6">
        <f t="shared" si="50"/>
        <v>0</v>
      </c>
      <c r="P331" s="6">
        <f t="shared" si="51"/>
        <v>0</v>
      </c>
      <c r="Q331" s="11">
        <f t="shared" si="52"/>
        <v>0</v>
      </c>
      <c r="R331" s="6">
        <f t="shared" si="53"/>
        <v>1</v>
      </c>
      <c r="S331" s="6">
        <f t="shared" si="54"/>
        <v>1</v>
      </c>
      <c r="T331" s="6">
        <f t="shared" si="55"/>
        <v>1</v>
      </c>
      <c r="U331" s="6">
        <f t="shared" si="56"/>
        <v>1</v>
      </c>
      <c r="V331" s="11">
        <f t="shared" si="57"/>
        <v>1</v>
      </c>
      <c r="W331" s="53"/>
      <c r="X331" s="6"/>
      <c r="Y331" s="6"/>
      <c r="Z331" s="6"/>
      <c r="AA331" s="6"/>
      <c r="AB331" s="6"/>
      <c r="AC331" s="6"/>
      <c r="AD331" s="6"/>
      <c r="AE331" s="6"/>
      <c r="AF331" s="6"/>
    </row>
    <row r="332" spans="1:32" x14ac:dyDescent="0.25">
      <c r="A332" s="53">
        <v>309</v>
      </c>
      <c r="B332" s="208"/>
      <c r="C332" s="6"/>
      <c r="D332" s="6"/>
      <c r="E332" s="6"/>
      <c r="F332" s="6"/>
      <c r="G332" s="6"/>
      <c r="H332" s="6"/>
      <c r="I332" s="6"/>
      <c r="J332" s="6"/>
      <c r="K332" s="6"/>
      <c r="L332" s="11"/>
      <c r="M332" s="53">
        <f t="shared" si="48"/>
        <v>0</v>
      </c>
      <c r="N332" s="6">
        <f t="shared" si="49"/>
        <v>0</v>
      </c>
      <c r="O332" s="6">
        <f t="shared" si="50"/>
        <v>0</v>
      </c>
      <c r="P332" s="6">
        <f t="shared" si="51"/>
        <v>0</v>
      </c>
      <c r="Q332" s="11">
        <f t="shared" si="52"/>
        <v>0</v>
      </c>
      <c r="R332" s="6">
        <f t="shared" si="53"/>
        <v>1</v>
      </c>
      <c r="S332" s="6">
        <f t="shared" si="54"/>
        <v>1</v>
      </c>
      <c r="T332" s="6">
        <f t="shared" si="55"/>
        <v>1</v>
      </c>
      <c r="U332" s="6">
        <f t="shared" si="56"/>
        <v>1</v>
      </c>
      <c r="V332" s="11">
        <f t="shared" si="57"/>
        <v>1</v>
      </c>
      <c r="W332" s="53"/>
      <c r="X332" s="6"/>
      <c r="Y332" s="6"/>
      <c r="Z332" s="6"/>
      <c r="AA332" s="6"/>
      <c r="AB332" s="6"/>
      <c r="AC332" s="6"/>
      <c r="AD332" s="6"/>
      <c r="AE332" s="6"/>
      <c r="AF332" s="6"/>
    </row>
    <row r="333" spans="1:32" x14ac:dyDescent="0.25">
      <c r="A333" s="53">
        <v>310</v>
      </c>
      <c r="B333" s="208"/>
      <c r="C333" s="6"/>
      <c r="D333" s="6"/>
      <c r="E333" s="6"/>
      <c r="F333" s="6"/>
      <c r="G333" s="6"/>
      <c r="H333" s="6"/>
      <c r="I333" s="6"/>
      <c r="J333" s="6"/>
      <c r="K333" s="6"/>
      <c r="L333" s="11"/>
      <c r="M333" s="53">
        <f t="shared" si="48"/>
        <v>0</v>
      </c>
      <c r="N333" s="6">
        <f t="shared" si="49"/>
        <v>0</v>
      </c>
      <c r="O333" s="6">
        <f t="shared" si="50"/>
        <v>0</v>
      </c>
      <c r="P333" s="6">
        <f t="shared" si="51"/>
        <v>0</v>
      </c>
      <c r="Q333" s="11">
        <f t="shared" si="52"/>
        <v>0</v>
      </c>
      <c r="R333" s="6">
        <f t="shared" si="53"/>
        <v>1</v>
      </c>
      <c r="S333" s="6">
        <f t="shared" si="54"/>
        <v>1</v>
      </c>
      <c r="T333" s="6">
        <f t="shared" si="55"/>
        <v>1</v>
      </c>
      <c r="U333" s="6">
        <f t="shared" si="56"/>
        <v>1</v>
      </c>
      <c r="V333" s="11">
        <f t="shared" si="57"/>
        <v>1</v>
      </c>
      <c r="W333" s="53"/>
      <c r="X333" s="6"/>
      <c r="Y333" s="6"/>
      <c r="Z333" s="6"/>
      <c r="AA333" s="6"/>
      <c r="AB333" s="6"/>
      <c r="AC333" s="6"/>
      <c r="AD333" s="6"/>
      <c r="AE333" s="6"/>
      <c r="AF333" s="6"/>
    </row>
    <row r="334" spans="1:32" x14ac:dyDescent="0.25">
      <c r="A334" s="53">
        <v>311</v>
      </c>
      <c r="B334" s="208"/>
      <c r="C334" s="6"/>
      <c r="D334" s="6"/>
      <c r="E334" s="6"/>
      <c r="F334" s="6"/>
      <c r="G334" s="6"/>
      <c r="H334" s="6"/>
      <c r="I334" s="6"/>
      <c r="J334" s="6"/>
      <c r="K334" s="6"/>
      <c r="L334" s="11"/>
      <c r="M334" s="53">
        <f t="shared" si="48"/>
        <v>0</v>
      </c>
      <c r="N334" s="6">
        <f t="shared" si="49"/>
        <v>0</v>
      </c>
      <c r="O334" s="6">
        <f t="shared" si="50"/>
        <v>0</v>
      </c>
      <c r="P334" s="6">
        <f t="shared" si="51"/>
        <v>0</v>
      </c>
      <c r="Q334" s="11">
        <f t="shared" si="52"/>
        <v>0</v>
      </c>
      <c r="R334" s="6">
        <f t="shared" si="53"/>
        <v>1</v>
      </c>
      <c r="S334" s="6">
        <f t="shared" si="54"/>
        <v>1</v>
      </c>
      <c r="T334" s="6">
        <f t="shared" si="55"/>
        <v>1</v>
      </c>
      <c r="U334" s="6">
        <f t="shared" si="56"/>
        <v>1</v>
      </c>
      <c r="V334" s="11">
        <f t="shared" si="57"/>
        <v>1</v>
      </c>
      <c r="W334" s="53"/>
      <c r="X334" s="6"/>
      <c r="Y334" s="6"/>
      <c r="Z334" s="6"/>
      <c r="AA334" s="6"/>
      <c r="AB334" s="6"/>
      <c r="AC334" s="6"/>
      <c r="AD334" s="6"/>
      <c r="AE334" s="6"/>
      <c r="AF334" s="6"/>
    </row>
    <row r="335" spans="1:32" x14ac:dyDescent="0.25">
      <c r="A335" s="53">
        <v>312</v>
      </c>
      <c r="B335" s="208"/>
      <c r="C335" s="6"/>
      <c r="D335" s="6"/>
      <c r="E335" s="6"/>
      <c r="F335" s="6"/>
      <c r="G335" s="6"/>
      <c r="H335" s="6"/>
      <c r="I335" s="6"/>
      <c r="J335" s="6"/>
      <c r="K335" s="6"/>
      <c r="L335" s="11"/>
      <c r="M335" s="53">
        <f t="shared" si="48"/>
        <v>0</v>
      </c>
      <c r="N335" s="6">
        <f t="shared" si="49"/>
        <v>0</v>
      </c>
      <c r="O335" s="6">
        <f t="shared" si="50"/>
        <v>0</v>
      </c>
      <c r="P335" s="6">
        <f t="shared" si="51"/>
        <v>0</v>
      </c>
      <c r="Q335" s="11">
        <f t="shared" si="52"/>
        <v>0</v>
      </c>
      <c r="R335" s="6">
        <f t="shared" si="53"/>
        <v>1</v>
      </c>
      <c r="S335" s="6">
        <f t="shared" si="54"/>
        <v>1</v>
      </c>
      <c r="T335" s="6">
        <f t="shared" si="55"/>
        <v>1</v>
      </c>
      <c r="U335" s="6">
        <f t="shared" si="56"/>
        <v>1</v>
      </c>
      <c r="V335" s="11">
        <f t="shared" si="57"/>
        <v>1</v>
      </c>
      <c r="W335" s="53"/>
      <c r="X335" s="6"/>
      <c r="Y335" s="6"/>
      <c r="Z335" s="6"/>
      <c r="AA335" s="6"/>
      <c r="AB335" s="6"/>
      <c r="AC335" s="6"/>
      <c r="AD335" s="6"/>
      <c r="AE335" s="6"/>
      <c r="AF335" s="6"/>
    </row>
    <row r="336" spans="1:32" x14ac:dyDescent="0.25">
      <c r="A336" s="53">
        <v>313</v>
      </c>
      <c r="B336" s="208"/>
      <c r="C336" s="6"/>
      <c r="D336" s="6"/>
      <c r="E336" s="6"/>
      <c r="F336" s="6"/>
      <c r="G336" s="6"/>
      <c r="H336" s="6"/>
      <c r="I336" s="6"/>
      <c r="J336" s="6"/>
      <c r="K336" s="6"/>
      <c r="L336" s="11"/>
      <c r="M336" s="53">
        <f t="shared" si="48"/>
        <v>0</v>
      </c>
      <c r="N336" s="6">
        <f t="shared" si="49"/>
        <v>0</v>
      </c>
      <c r="O336" s="6">
        <f t="shared" si="50"/>
        <v>0</v>
      </c>
      <c r="P336" s="6">
        <f t="shared" si="51"/>
        <v>0</v>
      </c>
      <c r="Q336" s="11">
        <f t="shared" si="52"/>
        <v>0</v>
      </c>
      <c r="R336" s="6">
        <f t="shared" si="53"/>
        <v>1</v>
      </c>
      <c r="S336" s="6">
        <f t="shared" si="54"/>
        <v>1</v>
      </c>
      <c r="T336" s="6">
        <f t="shared" si="55"/>
        <v>1</v>
      </c>
      <c r="U336" s="6">
        <f t="shared" si="56"/>
        <v>1</v>
      </c>
      <c r="V336" s="11">
        <f t="shared" si="57"/>
        <v>1</v>
      </c>
      <c r="W336" s="53"/>
      <c r="X336" s="6"/>
      <c r="Y336" s="6"/>
      <c r="Z336" s="6"/>
      <c r="AA336" s="6"/>
      <c r="AB336" s="6"/>
      <c r="AC336" s="6"/>
      <c r="AD336" s="6"/>
      <c r="AE336" s="6"/>
      <c r="AF336" s="6"/>
    </row>
    <row r="337" spans="1:32" x14ac:dyDescent="0.25">
      <c r="A337" s="53">
        <v>314</v>
      </c>
      <c r="B337" s="208"/>
      <c r="C337" s="6"/>
      <c r="D337" s="6"/>
      <c r="E337" s="6"/>
      <c r="F337" s="6"/>
      <c r="G337" s="6"/>
      <c r="H337" s="6"/>
      <c r="I337" s="6"/>
      <c r="J337" s="6"/>
      <c r="K337" s="6"/>
      <c r="L337" s="11"/>
      <c r="M337" s="53">
        <f t="shared" si="48"/>
        <v>0</v>
      </c>
      <c r="N337" s="6">
        <f t="shared" si="49"/>
        <v>0</v>
      </c>
      <c r="O337" s="6">
        <f t="shared" si="50"/>
        <v>0</v>
      </c>
      <c r="P337" s="6">
        <f t="shared" si="51"/>
        <v>0</v>
      </c>
      <c r="Q337" s="11">
        <f t="shared" si="52"/>
        <v>0</v>
      </c>
      <c r="R337" s="6">
        <f t="shared" si="53"/>
        <v>1</v>
      </c>
      <c r="S337" s="6">
        <f t="shared" si="54"/>
        <v>1</v>
      </c>
      <c r="T337" s="6">
        <f t="shared" si="55"/>
        <v>1</v>
      </c>
      <c r="U337" s="6">
        <f t="shared" si="56"/>
        <v>1</v>
      </c>
      <c r="V337" s="11">
        <f t="shared" si="57"/>
        <v>1</v>
      </c>
      <c r="W337" s="53"/>
      <c r="X337" s="6"/>
      <c r="Y337" s="6"/>
      <c r="Z337" s="6"/>
      <c r="AA337" s="6"/>
      <c r="AB337" s="6"/>
      <c r="AC337" s="6"/>
      <c r="AD337" s="6"/>
      <c r="AE337" s="6"/>
      <c r="AF337" s="6"/>
    </row>
    <row r="338" spans="1:32" x14ac:dyDescent="0.25">
      <c r="A338" s="53">
        <v>315</v>
      </c>
      <c r="B338" s="208"/>
      <c r="C338" s="6"/>
      <c r="D338" s="6"/>
      <c r="E338" s="6"/>
      <c r="F338" s="6"/>
      <c r="G338" s="6"/>
      <c r="H338" s="6"/>
      <c r="I338" s="6"/>
      <c r="J338" s="6"/>
      <c r="K338" s="6"/>
      <c r="L338" s="11"/>
      <c r="M338" s="53">
        <f t="shared" si="48"/>
        <v>0</v>
      </c>
      <c r="N338" s="6">
        <f t="shared" si="49"/>
        <v>0</v>
      </c>
      <c r="O338" s="6">
        <f t="shared" si="50"/>
        <v>0</v>
      </c>
      <c r="P338" s="6">
        <f t="shared" si="51"/>
        <v>0</v>
      </c>
      <c r="Q338" s="11">
        <f t="shared" si="52"/>
        <v>0</v>
      </c>
      <c r="R338" s="6">
        <f t="shared" si="53"/>
        <v>1</v>
      </c>
      <c r="S338" s="6">
        <f t="shared" si="54"/>
        <v>1</v>
      </c>
      <c r="T338" s="6">
        <f t="shared" si="55"/>
        <v>1</v>
      </c>
      <c r="U338" s="6">
        <f t="shared" si="56"/>
        <v>1</v>
      </c>
      <c r="V338" s="11">
        <f t="shared" si="57"/>
        <v>1</v>
      </c>
      <c r="W338" s="53"/>
      <c r="X338" s="6"/>
      <c r="Y338" s="6"/>
      <c r="Z338" s="6"/>
      <c r="AA338" s="6"/>
      <c r="AB338" s="6"/>
      <c r="AC338" s="6"/>
      <c r="AD338" s="6"/>
      <c r="AE338" s="6"/>
      <c r="AF338" s="6"/>
    </row>
    <row r="339" spans="1:32" x14ac:dyDescent="0.25">
      <c r="A339" s="53">
        <v>316</v>
      </c>
      <c r="B339" s="208"/>
      <c r="C339" s="6"/>
      <c r="D339" s="6"/>
      <c r="E339" s="6"/>
      <c r="F339" s="6"/>
      <c r="G339" s="6"/>
      <c r="H339" s="6"/>
      <c r="I339" s="6"/>
      <c r="J339" s="6"/>
      <c r="K339" s="6"/>
      <c r="L339" s="11"/>
      <c r="M339" s="53">
        <f t="shared" si="48"/>
        <v>0</v>
      </c>
      <c r="N339" s="6">
        <f t="shared" si="49"/>
        <v>0</v>
      </c>
      <c r="O339" s="6">
        <f t="shared" si="50"/>
        <v>0</v>
      </c>
      <c r="P339" s="6">
        <f t="shared" si="51"/>
        <v>0</v>
      </c>
      <c r="Q339" s="11">
        <f t="shared" si="52"/>
        <v>0</v>
      </c>
      <c r="R339" s="6">
        <f t="shared" si="53"/>
        <v>1</v>
      </c>
      <c r="S339" s="6">
        <f t="shared" si="54"/>
        <v>1</v>
      </c>
      <c r="T339" s="6">
        <f t="shared" si="55"/>
        <v>1</v>
      </c>
      <c r="U339" s="6">
        <f t="shared" si="56"/>
        <v>1</v>
      </c>
      <c r="V339" s="11">
        <f t="shared" si="57"/>
        <v>1</v>
      </c>
      <c r="W339" s="53"/>
      <c r="X339" s="6"/>
      <c r="Y339" s="6"/>
      <c r="Z339" s="6"/>
      <c r="AA339" s="6"/>
      <c r="AB339" s="6"/>
      <c r="AC339" s="6"/>
      <c r="AD339" s="6"/>
      <c r="AE339" s="6"/>
      <c r="AF339" s="6"/>
    </row>
    <row r="340" spans="1:32" x14ac:dyDescent="0.25">
      <c r="A340" s="53">
        <v>317</v>
      </c>
      <c r="B340" s="208"/>
      <c r="C340" s="6"/>
      <c r="D340" s="6"/>
      <c r="E340" s="6"/>
      <c r="F340" s="6"/>
      <c r="G340" s="6"/>
      <c r="H340" s="6"/>
      <c r="I340" s="6"/>
      <c r="J340" s="6"/>
      <c r="K340" s="6"/>
      <c r="L340" s="11"/>
      <c r="M340" s="53">
        <f t="shared" si="48"/>
        <v>0</v>
      </c>
      <c r="N340" s="6">
        <f t="shared" si="49"/>
        <v>0</v>
      </c>
      <c r="O340" s="6">
        <f t="shared" si="50"/>
        <v>0</v>
      </c>
      <c r="P340" s="6">
        <f t="shared" si="51"/>
        <v>0</v>
      </c>
      <c r="Q340" s="11">
        <f t="shared" si="52"/>
        <v>0</v>
      </c>
      <c r="R340" s="6">
        <f t="shared" si="53"/>
        <v>1</v>
      </c>
      <c r="S340" s="6">
        <f t="shared" si="54"/>
        <v>1</v>
      </c>
      <c r="T340" s="6">
        <f t="shared" si="55"/>
        <v>1</v>
      </c>
      <c r="U340" s="6">
        <f t="shared" si="56"/>
        <v>1</v>
      </c>
      <c r="V340" s="11">
        <f t="shared" si="57"/>
        <v>1</v>
      </c>
      <c r="W340" s="53"/>
      <c r="X340" s="6"/>
      <c r="Y340" s="6"/>
      <c r="Z340" s="6"/>
      <c r="AA340" s="6"/>
      <c r="AB340" s="6"/>
      <c r="AC340" s="6"/>
      <c r="AD340" s="6"/>
      <c r="AE340" s="6"/>
      <c r="AF340" s="6"/>
    </row>
    <row r="341" spans="1:32" x14ac:dyDescent="0.25">
      <c r="A341" s="53">
        <v>318</v>
      </c>
      <c r="B341" s="208"/>
      <c r="C341" s="6"/>
      <c r="D341" s="6"/>
      <c r="E341" s="6"/>
      <c r="F341" s="6"/>
      <c r="G341" s="6"/>
      <c r="H341" s="6"/>
      <c r="I341" s="6"/>
      <c r="J341" s="6"/>
      <c r="K341" s="6"/>
      <c r="L341" s="11"/>
      <c r="M341" s="53">
        <f t="shared" si="48"/>
        <v>0</v>
      </c>
      <c r="N341" s="6">
        <f t="shared" si="49"/>
        <v>0</v>
      </c>
      <c r="O341" s="6">
        <f t="shared" si="50"/>
        <v>0</v>
      </c>
      <c r="P341" s="6">
        <f t="shared" si="51"/>
        <v>0</v>
      </c>
      <c r="Q341" s="11">
        <f t="shared" si="52"/>
        <v>0</v>
      </c>
      <c r="R341" s="6">
        <f t="shared" si="53"/>
        <v>1</v>
      </c>
      <c r="S341" s="6">
        <f t="shared" si="54"/>
        <v>1</v>
      </c>
      <c r="T341" s="6">
        <f t="shared" si="55"/>
        <v>1</v>
      </c>
      <c r="U341" s="6">
        <f t="shared" si="56"/>
        <v>1</v>
      </c>
      <c r="V341" s="11">
        <f t="shared" si="57"/>
        <v>1</v>
      </c>
      <c r="W341" s="53"/>
      <c r="X341" s="6"/>
      <c r="Y341" s="6"/>
      <c r="Z341" s="6"/>
      <c r="AA341" s="6"/>
      <c r="AB341" s="6"/>
      <c r="AC341" s="6"/>
      <c r="AD341" s="6"/>
      <c r="AE341" s="6"/>
      <c r="AF341" s="6"/>
    </row>
    <row r="342" spans="1:32" x14ac:dyDescent="0.25">
      <c r="A342" s="53">
        <v>319</v>
      </c>
      <c r="B342" s="208"/>
      <c r="C342" s="6"/>
      <c r="D342" s="6"/>
      <c r="E342" s="6"/>
      <c r="F342" s="6"/>
      <c r="G342" s="6"/>
      <c r="H342" s="6"/>
      <c r="I342" s="6"/>
      <c r="J342" s="6"/>
      <c r="K342" s="6"/>
      <c r="L342" s="11"/>
      <c r="M342" s="53">
        <f t="shared" si="48"/>
        <v>0</v>
      </c>
      <c r="N342" s="6">
        <f t="shared" si="49"/>
        <v>0</v>
      </c>
      <c r="O342" s="6">
        <f t="shared" si="50"/>
        <v>0</v>
      </c>
      <c r="P342" s="6">
        <f t="shared" si="51"/>
        <v>0</v>
      </c>
      <c r="Q342" s="11">
        <f t="shared" si="52"/>
        <v>0</v>
      </c>
      <c r="R342" s="6">
        <f t="shared" si="53"/>
        <v>1</v>
      </c>
      <c r="S342" s="6">
        <f t="shared" si="54"/>
        <v>1</v>
      </c>
      <c r="T342" s="6">
        <f t="shared" si="55"/>
        <v>1</v>
      </c>
      <c r="U342" s="6">
        <f t="shared" si="56"/>
        <v>1</v>
      </c>
      <c r="V342" s="11">
        <f t="shared" si="57"/>
        <v>1</v>
      </c>
      <c r="W342" s="53"/>
      <c r="X342" s="6"/>
      <c r="Y342" s="6"/>
      <c r="Z342" s="6"/>
      <c r="AA342" s="6"/>
      <c r="AB342" s="6"/>
      <c r="AC342" s="6"/>
      <c r="AD342" s="6"/>
      <c r="AE342" s="6"/>
      <c r="AF342" s="6"/>
    </row>
    <row r="343" spans="1:32" x14ac:dyDescent="0.25">
      <c r="A343" s="53">
        <v>320</v>
      </c>
      <c r="B343" s="208"/>
      <c r="C343" s="6"/>
      <c r="D343" s="6"/>
      <c r="E343" s="6"/>
      <c r="F343" s="6"/>
      <c r="G343" s="6"/>
      <c r="H343" s="6"/>
      <c r="I343" s="6"/>
      <c r="J343" s="6"/>
      <c r="K343" s="6"/>
      <c r="L343" s="11"/>
      <c r="M343" s="53">
        <f t="shared" si="48"/>
        <v>0</v>
      </c>
      <c r="N343" s="6">
        <f t="shared" si="49"/>
        <v>0</v>
      </c>
      <c r="O343" s="6">
        <f t="shared" si="50"/>
        <v>0</v>
      </c>
      <c r="P343" s="6">
        <f t="shared" si="51"/>
        <v>0</v>
      </c>
      <c r="Q343" s="11">
        <f t="shared" si="52"/>
        <v>0</v>
      </c>
      <c r="R343" s="6">
        <f t="shared" si="53"/>
        <v>1</v>
      </c>
      <c r="S343" s="6">
        <f t="shared" si="54"/>
        <v>1</v>
      </c>
      <c r="T343" s="6">
        <f t="shared" si="55"/>
        <v>1</v>
      </c>
      <c r="U343" s="6">
        <f t="shared" si="56"/>
        <v>1</v>
      </c>
      <c r="V343" s="11">
        <f t="shared" si="57"/>
        <v>1</v>
      </c>
      <c r="W343" s="53"/>
      <c r="X343" s="6"/>
      <c r="Y343" s="6"/>
      <c r="Z343" s="6"/>
      <c r="AA343" s="6"/>
      <c r="AB343" s="6"/>
      <c r="AC343" s="6"/>
      <c r="AD343" s="6"/>
      <c r="AE343" s="6"/>
      <c r="AF343" s="6"/>
    </row>
    <row r="344" spans="1:32" x14ac:dyDescent="0.25">
      <c r="A344" s="53">
        <v>321</v>
      </c>
      <c r="B344" s="208"/>
      <c r="C344" s="6"/>
      <c r="D344" s="6"/>
      <c r="E344" s="6"/>
      <c r="F344" s="6"/>
      <c r="G344" s="6"/>
      <c r="H344" s="6"/>
      <c r="I344" s="6"/>
      <c r="J344" s="6"/>
      <c r="K344" s="6"/>
      <c r="L344" s="11"/>
      <c r="M344" s="53">
        <f t="shared" si="48"/>
        <v>0</v>
      </c>
      <c r="N344" s="6">
        <f t="shared" si="49"/>
        <v>0</v>
      </c>
      <c r="O344" s="6">
        <f t="shared" si="50"/>
        <v>0</v>
      </c>
      <c r="P344" s="6">
        <f t="shared" si="51"/>
        <v>0</v>
      </c>
      <c r="Q344" s="11">
        <f t="shared" si="52"/>
        <v>0</v>
      </c>
      <c r="R344" s="6">
        <f t="shared" si="53"/>
        <v>1</v>
      </c>
      <c r="S344" s="6">
        <f t="shared" si="54"/>
        <v>1</v>
      </c>
      <c r="T344" s="6">
        <f t="shared" si="55"/>
        <v>1</v>
      </c>
      <c r="U344" s="6">
        <f t="shared" si="56"/>
        <v>1</v>
      </c>
      <c r="V344" s="11">
        <f t="shared" si="57"/>
        <v>1</v>
      </c>
      <c r="W344" s="53"/>
      <c r="X344" s="6"/>
      <c r="Y344" s="6"/>
      <c r="Z344" s="6"/>
      <c r="AA344" s="6"/>
      <c r="AB344" s="6"/>
      <c r="AC344" s="6"/>
      <c r="AD344" s="6"/>
      <c r="AE344" s="6"/>
      <c r="AF344" s="6"/>
    </row>
    <row r="345" spans="1:32" x14ac:dyDescent="0.25">
      <c r="A345" s="53">
        <v>322</v>
      </c>
      <c r="B345" s="208"/>
      <c r="C345" s="6"/>
      <c r="D345" s="6"/>
      <c r="E345" s="6"/>
      <c r="F345" s="6"/>
      <c r="G345" s="6"/>
      <c r="H345" s="6"/>
      <c r="I345" s="6"/>
      <c r="J345" s="6"/>
      <c r="K345" s="6"/>
      <c r="L345" s="11"/>
      <c r="M345" s="53">
        <f t="shared" ref="M345:M408" si="58">$S$8+SUMPRODUCT(C345:L345,$I$8:$R$8)</f>
        <v>0</v>
      </c>
      <c r="N345" s="6">
        <f t="shared" ref="N345:N408" si="59">$S$9+SUMPRODUCT(C345:L345,$I$9:$R$9)</f>
        <v>0</v>
      </c>
      <c r="O345" s="6">
        <f t="shared" ref="O345:O408" si="60">$S$10+SUMPRODUCT(C345:L345,$I$10:$R$10)</f>
        <v>0</v>
      </c>
      <c r="P345" s="6">
        <f t="shared" ref="P345:P408" si="61">$S$11+SUMPRODUCT(C345:L345,$I$11:$R$11)</f>
        <v>0</v>
      </c>
      <c r="Q345" s="11">
        <f t="shared" ref="Q345:Q408" si="62">$S$12+SUMPRODUCT(C345:L345,$I$12:$R$12)</f>
        <v>0</v>
      </c>
      <c r="R345" s="6">
        <f t="shared" ref="R345:R408" si="63">IF(M345=MAX(M345:Q345),1,0)</f>
        <v>1</v>
      </c>
      <c r="S345" s="6">
        <f t="shared" ref="S345:S408" si="64">IF(N345=MAX(M345:Q345),1,0)</f>
        <v>1</v>
      </c>
      <c r="T345" s="6">
        <f t="shared" ref="T345:T408" si="65">IF(O345=MAX(M345:Q345),1,0)</f>
        <v>1</v>
      </c>
      <c r="U345" s="6">
        <f t="shared" ref="U345:U408" si="66">IF(P345=MAX(M345:Q345),1,0)</f>
        <v>1</v>
      </c>
      <c r="V345" s="11">
        <f t="shared" ref="V345:V408" si="67">IF(Q345=MAX(M345:Q345),1,0)</f>
        <v>1</v>
      </c>
      <c r="W345" s="53"/>
      <c r="X345" s="6"/>
      <c r="Y345" s="6"/>
      <c r="Z345" s="6"/>
      <c r="AA345" s="6"/>
      <c r="AB345" s="6"/>
      <c r="AC345" s="6"/>
      <c r="AD345" s="6"/>
      <c r="AE345" s="6"/>
      <c r="AF345" s="6"/>
    </row>
    <row r="346" spans="1:32" x14ac:dyDescent="0.25">
      <c r="A346" s="53">
        <v>323</v>
      </c>
      <c r="B346" s="208"/>
      <c r="C346" s="6"/>
      <c r="D346" s="6"/>
      <c r="E346" s="6"/>
      <c r="F346" s="6"/>
      <c r="G346" s="6"/>
      <c r="H346" s="6"/>
      <c r="I346" s="6"/>
      <c r="J346" s="6"/>
      <c r="K346" s="6"/>
      <c r="L346" s="11"/>
      <c r="M346" s="53">
        <f t="shared" si="58"/>
        <v>0</v>
      </c>
      <c r="N346" s="6">
        <f t="shared" si="59"/>
        <v>0</v>
      </c>
      <c r="O346" s="6">
        <f t="shared" si="60"/>
        <v>0</v>
      </c>
      <c r="P346" s="6">
        <f t="shared" si="61"/>
        <v>0</v>
      </c>
      <c r="Q346" s="11">
        <f t="shared" si="62"/>
        <v>0</v>
      </c>
      <c r="R346" s="6">
        <f t="shared" si="63"/>
        <v>1</v>
      </c>
      <c r="S346" s="6">
        <f t="shared" si="64"/>
        <v>1</v>
      </c>
      <c r="T346" s="6">
        <f t="shared" si="65"/>
        <v>1</v>
      </c>
      <c r="U346" s="6">
        <f t="shared" si="66"/>
        <v>1</v>
      </c>
      <c r="V346" s="11">
        <f t="shared" si="67"/>
        <v>1</v>
      </c>
      <c r="W346" s="53"/>
      <c r="X346" s="6"/>
      <c r="Y346" s="6"/>
      <c r="Z346" s="6"/>
      <c r="AA346" s="6"/>
      <c r="AB346" s="6"/>
      <c r="AC346" s="6"/>
      <c r="AD346" s="6"/>
      <c r="AE346" s="6"/>
      <c r="AF346" s="6"/>
    </row>
    <row r="347" spans="1:32" x14ac:dyDescent="0.25">
      <c r="A347" s="53">
        <v>324</v>
      </c>
      <c r="B347" s="208"/>
      <c r="C347" s="6"/>
      <c r="D347" s="6"/>
      <c r="E347" s="6"/>
      <c r="F347" s="6"/>
      <c r="G347" s="6"/>
      <c r="H347" s="6"/>
      <c r="I347" s="6"/>
      <c r="J347" s="6"/>
      <c r="K347" s="6"/>
      <c r="L347" s="11"/>
      <c r="M347" s="53">
        <f t="shared" si="58"/>
        <v>0</v>
      </c>
      <c r="N347" s="6">
        <f t="shared" si="59"/>
        <v>0</v>
      </c>
      <c r="O347" s="6">
        <f t="shared" si="60"/>
        <v>0</v>
      </c>
      <c r="P347" s="6">
        <f t="shared" si="61"/>
        <v>0</v>
      </c>
      <c r="Q347" s="11">
        <f t="shared" si="62"/>
        <v>0</v>
      </c>
      <c r="R347" s="6">
        <f t="shared" si="63"/>
        <v>1</v>
      </c>
      <c r="S347" s="6">
        <f t="shared" si="64"/>
        <v>1</v>
      </c>
      <c r="T347" s="6">
        <f t="shared" si="65"/>
        <v>1</v>
      </c>
      <c r="U347" s="6">
        <f t="shared" si="66"/>
        <v>1</v>
      </c>
      <c r="V347" s="11">
        <f t="shared" si="67"/>
        <v>1</v>
      </c>
      <c r="W347" s="53"/>
      <c r="X347" s="6"/>
      <c r="Y347" s="6"/>
      <c r="Z347" s="6"/>
      <c r="AA347" s="6"/>
      <c r="AB347" s="6"/>
      <c r="AC347" s="6"/>
      <c r="AD347" s="6"/>
      <c r="AE347" s="6"/>
      <c r="AF347" s="6"/>
    </row>
    <row r="348" spans="1:32" x14ac:dyDescent="0.25">
      <c r="A348" s="53">
        <v>325</v>
      </c>
      <c r="B348" s="208"/>
      <c r="C348" s="6"/>
      <c r="D348" s="6"/>
      <c r="E348" s="6"/>
      <c r="F348" s="6"/>
      <c r="G348" s="6"/>
      <c r="H348" s="6"/>
      <c r="I348" s="6"/>
      <c r="J348" s="6"/>
      <c r="K348" s="6"/>
      <c r="L348" s="11"/>
      <c r="M348" s="53">
        <f t="shared" si="58"/>
        <v>0</v>
      </c>
      <c r="N348" s="6">
        <f t="shared" si="59"/>
        <v>0</v>
      </c>
      <c r="O348" s="6">
        <f t="shared" si="60"/>
        <v>0</v>
      </c>
      <c r="P348" s="6">
        <f t="shared" si="61"/>
        <v>0</v>
      </c>
      <c r="Q348" s="11">
        <f t="shared" si="62"/>
        <v>0</v>
      </c>
      <c r="R348" s="6">
        <f t="shared" si="63"/>
        <v>1</v>
      </c>
      <c r="S348" s="6">
        <f t="shared" si="64"/>
        <v>1</v>
      </c>
      <c r="T348" s="6">
        <f t="shared" si="65"/>
        <v>1</v>
      </c>
      <c r="U348" s="6">
        <f t="shared" si="66"/>
        <v>1</v>
      </c>
      <c r="V348" s="11">
        <f t="shared" si="67"/>
        <v>1</v>
      </c>
      <c r="W348" s="53"/>
      <c r="X348" s="6"/>
      <c r="Y348" s="6"/>
      <c r="Z348" s="6"/>
      <c r="AA348" s="6"/>
      <c r="AB348" s="6"/>
      <c r="AC348" s="6"/>
      <c r="AD348" s="6"/>
      <c r="AE348" s="6"/>
      <c r="AF348" s="6"/>
    </row>
    <row r="349" spans="1:32" x14ac:dyDescent="0.25">
      <c r="A349" s="53">
        <v>326</v>
      </c>
      <c r="B349" s="208"/>
      <c r="C349" s="6"/>
      <c r="D349" s="6"/>
      <c r="E349" s="6"/>
      <c r="F349" s="6"/>
      <c r="G349" s="6"/>
      <c r="H349" s="6"/>
      <c r="I349" s="6"/>
      <c r="J349" s="6"/>
      <c r="K349" s="6"/>
      <c r="L349" s="11"/>
      <c r="M349" s="53">
        <f t="shared" si="58"/>
        <v>0</v>
      </c>
      <c r="N349" s="6">
        <f t="shared" si="59"/>
        <v>0</v>
      </c>
      <c r="O349" s="6">
        <f t="shared" si="60"/>
        <v>0</v>
      </c>
      <c r="P349" s="6">
        <f t="shared" si="61"/>
        <v>0</v>
      </c>
      <c r="Q349" s="11">
        <f t="shared" si="62"/>
        <v>0</v>
      </c>
      <c r="R349" s="6">
        <f t="shared" si="63"/>
        <v>1</v>
      </c>
      <c r="S349" s="6">
        <f t="shared" si="64"/>
        <v>1</v>
      </c>
      <c r="T349" s="6">
        <f t="shared" si="65"/>
        <v>1</v>
      </c>
      <c r="U349" s="6">
        <f t="shared" si="66"/>
        <v>1</v>
      </c>
      <c r="V349" s="11">
        <f t="shared" si="67"/>
        <v>1</v>
      </c>
      <c r="W349" s="53"/>
      <c r="X349" s="6"/>
      <c r="Y349" s="6"/>
      <c r="Z349" s="6"/>
      <c r="AA349" s="6"/>
      <c r="AB349" s="6"/>
      <c r="AC349" s="6"/>
      <c r="AD349" s="6"/>
      <c r="AE349" s="6"/>
      <c r="AF349" s="6"/>
    </row>
    <row r="350" spans="1:32" x14ac:dyDescent="0.25">
      <c r="A350" s="53">
        <v>327</v>
      </c>
      <c r="B350" s="208"/>
      <c r="C350" s="6"/>
      <c r="D350" s="6"/>
      <c r="E350" s="6"/>
      <c r="F350" s="6"/>
      <c r="G350" s="6"/>
      <c r="H350" s="6"/>
      <c r="I350" s="6"/>
      <c r="J350" s="6"/>
      <c r="K350" s="6"/>
      <c r="L350" s="11"/>
      <c r="M350" s="53">
        <f t="shared" si="58"/>
        <v>0</v>
      </c>
      <c r="N350" s="6">
        <f t="shared" si="59"/>
        <v>0</v>
      </c>
      <c r="O350" s="6">
        <f t="shared" si="60"/>
        <v>0</v>
      </c>
      <c r="P350" s="6">
        <f t="shared" si="61"/>
        <v>0</v>
      </c>
      <c r="Q350" s="11">
        <f t="shared" si="62"/>
        <v>0</v>
      </c>
      <c r="R350" s="6">
        <f t="shared" si="63"/>
        <v>1</v>
      </c>
      <c r="S350" s="6">
        <f t="shared" si="64"/>
        <v>1</v>
      </c>
      <c r="T350" s="6">
        <f t="shared" si="65"/>
        <v>1</v>
      </c>
      <c r="U350" s="6">
        <f t="shared" si="66"/>
        <v>1</v>
      </c>
      <c r="V350" s="11">
        <f t="shared" si="67"/>
        <v>1</v>
      </c>
      <c r="W350" s="53"/>
      <c r="X350" s="6"/>
      <c r="Y350" s="6"/>
      <c r="Z350" s="6"/>
      <c r="AA350" s="6"/>
      <c r="AB350" s="6"/>
      <c r="AC350" s="6"/>
      <c r="AD350" s="6"/>
      <c r="AE350" s="6"/>
      <c r="AF350" s="6"/>
    </row>
    <row r="351" spans="1:32" x14ac:dyDescent="0.25">
      <c r="A351" s="53">
        <v>328</v>
      </c>
      <c r="B351" s="208"/>
      <c r="C351" s="6"/>
      <c r="D351" s="6"/>
      <c r="E351" s="6"/>
      <c r="F351" s="6"/>
      <c r="G351" s="6"/>
      <c r="H351" s="6"/>
      <c r="I351" s="6"/>
      <c r="J351" s="6"/>
      <c r="K351" s="6"/>
      <c r="L351" s="11"/>
      <c r="M351" s="53">
        <f t="shared" si="58"/>
        <v>0</v>
      </c>
      <c r="N351" s="6">
        <f t="shared" si="59"/>
        <v>0</v>
      </c>
      <c r="O351" s="6">
        <f t="shared" si="60"/>
        <v>0</v>
      </c>
      <c r="P351" s="6">
        <f t="shared" si="61"/>
        <v>0</v>
      </c>
      <c r="Q351" s="11">
        <f t="shared" si="62"/>
        <v>0</v>
      </c>
      <c r="R351" s="6">
        <f t="shared" si="63"/>
        <v>1</v>
      </c>
      <c r="S351" s="6">
        <f t="shared" si="64"/>
        <v>1</v>
      </c>
      <c r="T351" s="6">
        <f t="shared" si="65"/>
        <v>1</v>
      </c>
      <c r="U351" s="6">
        <f t="shared" si="66"/>
        <v>1</v>
      </c>
      <c r="V351" s="11">
        <f t="shared" si="67"/>
        <v>1</v>
      </c>
      <c r="W351" s="53"/>
      <c r="X351" s="6"/>
      <c r="Y351" s="6"/>
      <c r="Z351" s="6"/>
      <c r="AA351" s="6"/>
      <c r="AB351" s="6"/>
      <c r="AC351" s="6"/>
      <c r="AD351" s="6"/>
      <c r="AE351" s="6"/>
      <c r="AF351" s="6"/>
    </row>
    <row r="352" spans="1:32" x14ac:dyDescent="0.25">
      <c r="A352" s="53">
        <v>329</v>
      </c>
      <c r="B352" s="208"/>
      <c r="C352" s="6"/>
      <c r="D352" s="6"/>
      <c r="E352" s="6"/>
      <c r="F352" s="6"/>
      <c r="G352" s="6"/>
      <c r="H352" s="6"/>
      <c r="I352" s="6"/>
      <c r="J352" s="6"/>
      <c r="K352" s="6"/>
      <c r="L352" s="11"/>
      <c r="M352" s="53">
        <f t="shared" si="58"/>
        <v>0</v>
      </c>
      <c r="N352" s="6">
        <f t="shared" si="59"/>
        <v>0</v>
      </c>
      <c r="O352" s="6">
        <f t="shared" si="60"/>
        <v>0</v>
      </c>
      <c r="P352" s="6">
        <f t="shared" si="61"/>
        <v>0</v>
      </c>
      <c r="Q352" s="11">
        <f t="shared" si="62"/>
        <v>0</v>
      </c>
      <c r="R352" s="6">
        <f t="shared" si="63"/>
        <v>1</v>
      </c>
      <c r="S352" s="6">
        <f t="shared" si="64"/>
        <v>1</v>
      </c>
      <c r="T352" s="6">
        <f t="shared" si="65"/>
        <v>1</v>
      </c>
      <c r="U352" s="6">
        <f t="shared" si="66"/>
        <v>1</v>
      </c>
      <c r="V352" s="11">
        <f t="shared" si="67"/>
        <v>1</v>
      </c>
      <c r="W352" s="53"/>
      <c r="X352" s="6"/>
      <c r="Y352" s="6"/>
      <c r="Z352" s="6"/>
      <c r="AA352" s="6"/>
      <c r="AB352" s="6"/>
      <c r="AC352" s="6"/>
      <c r="AD352" s="6"/>
      <c r="AE352" s="6"/>
      <c r="AF352" s="6"/>
    </row>
    <row r="353" spans="1:32" x14ac:dyDescent="0.25">
      <c r="A353" s="53">
        <v>330</v>
      </c>
      <c r="B353" s="208"/>
      <c r="C353" s="6"/>
      <c r="D353" s="6"/>
      <c r="E353" s="6"/>
      <c r="F353" s="6"/>
      <c r="G353" s="6"/>
      <c r="H353" s="6"/>
      <c r="I353" s="6"/>
      <c r="J353" s="6"/>
      <c r="K353" s="6"/>
      <c r="L353" s="11"/>
      <c r="M353" s="53">
        <f t="shared" si="58"/>
        <v>0</v>
      </c>
      <c r="N353" s="6">
        <f t="shared" si="59"/>
        <v>0</v>
      </c>
      <c r="O353" s="6">
        <f t="shared" si="60"/>
        <v>0</v>
      </c>
      <c r="P353" s="6">
        <f t="shared" si="61"/>
        <v>0</v>
      </c>
      <c r="Q353" s="11">
        <f t="shared" si="62"/>
        <v>0</v>
      </c>
      <c r="R353" s="6">
        <f t="shared" si="63"/>
        <v>1</v>
      </c>
      <c r="S353" s="6">
        <f t="shared" si="64"/>
        <v>1</v>
      </c>
      <c r="T353" s="6">
        <f t="shared" si="65"/>
        <v>1</v>
      </c>
      <c r="U353" s="6">
        <f t="shared" si="66"/>
        <v>1</v>
      </c>
      <c r="V353" s="11">
        <f t="shared" si="67"/>
        <v>1</v>
      </c>
      <c r="W353" s="53"/>
      <c r="X353" s="6"/>
      <c r="Y353" s="6"/>
      <c r="Z353" s="6"/>
      <c r="AA353" s="6"/>
      <c r="AB353" s="6"/>
      <c r="AC353" s="6"/>
      <c r="AD353" s="6"/>
      <c r="AE353" s="6"/>
      <c r="AF353" s="6"/>
    </row>
    <row r="354" spans="1:32" x14ac:dyDescent="0.25">
      <c r="A354" s="53">
        <v>331</v>
      </c>
      <c r="B354" s="208"/>
      <c r="C354" s="6"/>
      <c r="D354" s="6"/>
      <c r="E354" s="6"/>
      <c r="F354" s="6"/>
      <c r="G354" s="6"/>
      <c r="H354" s="6"/>
      <c r="I354" s="6"/>
      <c r="J354" s="6"/>
      <c r="K354" s="6"/>
      <c r="L354" s="11"/>
      <c r="M354" s="53">
        <f t="shared" si="58"/>
        <v>0</v>
      </c>
      <c r="N354" s="6">
        <f t="shared" si="59"/>
        <v>0</v>
      </c>
      <c r="O354" s="6">
        <f t="shared" si="60"/>
        <v>0</v>
      </c>
      <c r="P354" s="6">
        <f t="shared" si="61"/>
        <v>0</v>
      </c>
      <c r="Q354" s="11">
        <f t="shared" si="62"/>
        <v>0</v>
      </c>
      <c r="R354" s="6">
        <f t="shared" si="63"/>
        <v>1</v>
      </c>
      <c r="S354" s="6">
        <f t="shared" si="64"/>
        <v>1</v>
      </c>
      <c r="T354" s="6">
        <f t="shared" si="65"/>
        <v>1</v>
      </c>
      <c r="U354" s="6">
        <f t="shared" si="66"/>
        <v>1</v>
      </c>
      <c r="V354" s="11">
        <f t="shared" si="67"/>
        <v>1</v>
      </c>
      <c r="W354" s="53"/>
      <c r="X354" s="6"/>
      <c r="Y354" s="6"/>
      <c r="Z354" s="6"/>
      <c r="AA354" s="6"/>
      <c r="AB354" s="6"/>
      <c r="AC354" s="6"/>
      <c r="AD354" s="6"/>
      <c r="AE354" s="6"/>
      <c r="AF354" s="6"/>
    </row>
    <row r="355" spans="1:32" x14ac:dyDescent="0.25">
      <c r="A355" s="53">
        <v>332</v>
      </c>
      <c r="B355" s="208"/>
      <c r="C355" s="6"/>
      <c r="D355" s="6"/>
      <c r="E355" s="6"/>
      <c r="F355" s="6"/>
      <c r="G355" s="6"/>
      <c r="H355" s="6"/>
      <c r="I355" s="6"/>
      <c r="J355" s="6"/>
      <c r="K355" s="6"/>
      <c r="L355" s="11"/>
      <c r="M355" s="53">
        <f t="shared" si="58"/>
        <v>0</v>
      </c>
      <c r="N355" s="6">
        <f t="shared" si="59"/>
        <v>0</v>
      </c>
      <c r="O355" s="6">
        <f t="shared" si="60"/>
        <v>0</v>
      </c>
      <c r="P355" s="6">
        <f t="shared" si="61"/>
        <v>0</v>
      </c>
      <c r="Q355" s="11">
        <f t="shared" si="62"/>
        <v>0</v>
      </c>
      <c r="R355" s="6">
        <f t="shared" si="63"/>
        <v>1</v>
      </c>
      <c r="S355" s="6">
        <f t="shared" si="64"/>
        <v>1</v>
      </c>
      <c r="T355" s="6">
        <f t="shared" si="65"/>
        <v>1</v>
      </c>
      <c r="U355" s="6">
        <f t="shared" si="66"/>
        <v>1</v>
      </c>
      <c r="V355" s="11">
        <f t="shared" si="67"/>
        <v>1</v>
      </c>
      <c r="W355" s="53"/>
      <c r="X355" s="6"/>
      <c r="Y355" s="6"/>
      <c r="Z355" s="6"/>
      <c r="AA355" s="6"/>
      <c r="AB355" s="6"/>
      <c r="AC355" s="6"/>
      <c r="AD355" s="6"/>
      <c r="AE355" s="6"/>
      <c r="AF355" s="6"/>
    </row>
    <row r="356" spans="1:32" x14ac:dyDescent="0.25">
      <c r="A356" s="53">
        <v>333</v>
      </c>
      <c r="B356" s="208"/>
      <c r="C356" s="6"/>
      <c r="D356" s="6"/>
      <c r="E356" s="6"/>
      <c r="F356" s="6"/>
      <c r="G356" s="6"/>
      <c r="H356" s="6"/>
      <c r="I356" s="6"/>
      <c r="J356" s="6"/>
      <c r="K356" s="6"/>
      <c r="L356" s="11"/>
      <c r="M356" s="53">
        <f t="shared" si="58"/>
        <v>0</v>
      </c>
      <c r="N356" s="6">
        <f t="shared" si="59"/>
        <v>0</v>
      </c>
      <c r="O356" s="6">
        <f t="shared" si="60"/>
        <v>0</v>
      </c>
      <c r="P356" s="6">
        <f t="shared" si="61"/>
        <v>0</v>
      </c>
      <c r="Q356" s="11">
        <f t="shared" si="62"/>
        <v>0</v>
      </c>
      <c r="R356" s="6">
        <f t="shared" si="63"/>
        <v>1</v>
      </c>
      <c r="S356" s="6">
        <f t="shared" si="64"/>
        <v>1</v>
      </c>
      <c r="T356" s="6">
        <f t="shared" si="65"/>
        <v>1</v>
      </c>
      <c r="U356" s="6">
        <f t="shared" si="66"/>
        <v>1</v>
      </c>
      <c r="V356" s="11">
        <f t="shared" si="67"/>
        <v>1</v>
      </c>
      <c r="W356" s="53"/>
      <c r="X356" s="6"/>
      <c r="Y356" s="6"/>
      <c r="Z356" s="6"/>
      <c r="AA356" s="6"/>
      <c r="AB356" s="6"/>
      <c r="AC356" s="6"/>
      <c r="AD356" s="6"/>
      <c r="AE356" s="6"/>
      <c r="AF356" s="6"/>
    </row>
    <row r="357" spans="1:32" x14ac:dyDescent="0.25">
      <c r="A357" s="53">
        <v>334</v>
      </c>
      <c r="B357" s="208"/>
      <c r="C357" s="6"/>
      <c r="D357" s="6"/>
      <c r="E357" s="6"/>
      <c r="F357" s="6"/>
      <c r="G357" s="6"/>
      <c r="H357" s="6"/>
      <c r="I357" s="6"/>
      <c r="J357" s="6"/>
      <c r="K357" s="6"/>
      <c r="L357" s="11"/>
      <c r="M357" s="53">
        <f t="shared" si="58"/>
        <v>0</v>
      </c>
      <c r="N357" s="6">
        <f t="shared" si="59"/>
        <v>0</v>
      </c>
      <c r="O357" s="6">
        <f t="shared" si="60"/>
        <v>0</v>
      </c>
      <c r="P357" s="6">
        <f t="shared" si="61"/>
        <v>0</v>
      </c>
      <c r="Q357" s="11">
        <f t="shared" si="62"/>
        <v>0</v>
      </c>
      <c r="R357" s="6">
        <f t="shared" si="63"/>
        <v>1</v>
      </c>
      <c r="S357" s="6">
        <f t="shared" si="64"/>
        <v>1</v>
      </c>
      <c r="T357" s="6">
        <f t="shared" si="65"/>
        <v>1</v>
      </c>
      <c r="U357" s="6">
        <f t="shared" si="66"/>
        <v>1</v>
      </c>
      <c r="V357" s="11">
        <f t="shared" si="67"/>
        <v>1</v>
      </c>
      <c r="W357" s="53"/>
      <c r="X357" s="6"/>
      <c r="Y357" s="6"/>
      <c r="Z357" s="6"/>
      <c r="AA357" s="6"/>
      <c r="AB357" s="6"/>
      <c r="AC357" s="6"/>
      <c r="AD357" s="6"/>
      <c r="AE357" s="6"/>
      <c r="AF357" s="6"/>
    </row>
    <row r="358" spans="1:32" x14ac:dyDescent="0.25">
      <c r="A358" s="53">
        <v>335</v>
      </c>
      <c r="B358" s="208"/>
      <c r="C358" s="6"/>
      <c r="D358" s="6"/>
      <c r="E358" s="6"/>
      <c r="F358" s="6"/>
      <c r="G358" s="6"/>
      <c r="H358" s="6"/>
      <c r="I358" s="6"/>
      <c r="J358" s="6"/>
      <c r="K358" s="6"/>
      <c r="L358" s="11"/>
      <c r="M358" s="53">
        <f t="shared" si="58"/>
        <v>0</v>
      </c>
      <c r="N358" s="6">
        <f t="shared" si="59"/>
        <v>0</v>
      </c>
      <c r="O358" s="6">
        <f t="shared" si="60"/>
        <v>0</v>
      </c>
      <c r="P358" s="6">
        <f t="shared" si="61"/>
        <v>0</v>
      </c>
      <c r="Q358" s="11">
        <f t="shared" si="62"/>
        <v>0</v>
      </c>
      <c r="R358" s="6">
        <f t="shared" si="63"/>
        <v>1</v>
      </c>
      <c r="S358" s="6">
        <f t="shared" si="64"/>
        <v>1</v>
      </c>
      <c r="T358" s="6">
        <f t="shared" si="65"/>
        <v>1</v>
      </c>
      <c r="U358" s="6">
        <f t="shared" si="66"/>
        <v>1</v>
      </c>
      <c r="V358" s="11">
        <f t="shared" si="67"/>
        <v>1</v>
      </c>
      <c r="W358" s="53"/>
      <c r="X358" s="6"/>
      <c r="Y358" s="6"/>
      <c r="Z358" s="6"/>
      <c r="AA358" s="6"/>
      <c r="AB358" s="6"/>
      <c r="AC358" s="6"/>
      <c r="AD358" s="6"/>
      <c r="AE358" s="6"/>
      <c r="AF358" s="6"/>
    </row>
    <row r="359" spans="1:32" x14ac:dyDescent="0.25">
      <c r="A359" s="53">
        <v>336</v>
      </c>
      <c r="B359" s="208"/>
      <c r="C359" s="6"/>
      <c r="D359" s="6"/>
      <c r="E359" s="6"/>
      <c r="F359" s="6"/>
      <c r="G359" s="6"/>
      <c r="H359" s="6"/>
      <c r="I359" s="6"/>
      <c r="J359" s="6"/>
      <c r="K359" s="6"/>
      <c r="L359" s="11"/>
      <c r="M359" s="53">
        <f t="shared" si="58"/>
        <v>0</v>
      </c>
      <c r="N359" s="6">
        <f t="shared" si="59"/>
        <v>0</v>
      </c>
      <c r="O359" s="6">
        <f t="shared" si="60"/>
        <v>0</v>
      </c>
      <c r="P359" s="6">
        <f t="shared" si="61"/>
        <v>0</v>
      </c>
      <c r="Q359" s="11">
        <f t="shared" si="62"/>
        <v>0</v>
      </c>
      <c r="R359" s="6">
        <f t="shared" si="63"/>
        <v>1</v>
      </c>
      <c r="S359" s="6">
        <f t="shared" si="64"/>
        <v>1</v>
      </c>
      <c r="T359" s="6">
        <f t="shared" si="65"/>
        <v>1</v>
      </c>
      <c r="U359" s="6">
        <f t="shared" si="66"/>
        <v>1</v>
      </c>
      <c r="V359" s="11">
        <f t="shared" si="67"/>
        <v>1</v>
      </c>
      <c r="W359" s="53"/>
      <c r="X359" s="6"/>
      <c r="Y359" s="6"/>
      <c r="Z359" s="6"/>
      <c r="AA359" s="6"/>
      <c r="AB359" s="6"/>
      <c r="AC359" s="6"/>
      <c r="AD359" s="6"/>
      <c r="AE359" s="6"/>
      <c r="AF359" s="6"/>
    </row>
    <row r="360" spans="1:32" x14ac:dyDescent="0.25">
      <c r="A360" s="53">
        <v>337</v>
      </c>
      <c r="B360" s="208"/>
      <c r="C360" s="6"/>
      <c r="D360" s="6"/>
      <c r="E360" s="6"/>
      <c r="F360" s="6"/>
      <c r="G360" s="6"/>
      <c r="H360" s="6"/>
      <c r="I360" s="6"/>
      <c r="J360" s="6"/>
      <c r="K360" s="6"/>
      <c r="L360" s="11"/>
      <c r="M360" s="53">
        <f t="shared" si="58"/>
        <v>0</v>
      </c>
      <c r="N360" s="6">
        <f t="shared" si="59"/>
        <v>0</v>
      </c>
      <c r="O360" s="6">
        <f t="shared" si="60"/>
        <v>0</v>
      </c>
      <c r="P360" s="6">
        <f t="shared" si="61"/>
        <v>0</v>
      </c>
      <c r="Q360" s="11">
        <f t="shared" si="62"/>
        <v>0</v>
      </c>
      <c r="R360" s="6">
        <f t="shared" si="63"/>
        <v>1</v>
      </c>
      <c r="S360" s="6">
        <f t="shared" si="64"/>
        <v>1</v>
      </c>
      <c r="T360" s="6">
        <f t="shared" si="65"/>
        <v>1</v>
      </c>
      <c r="U360" s="6">
        <f t="shared" si="66"/>
        <v>1</v>
      </c>
      <c r="V360" s="11">
        <f t="shared" si="67"/>
        <v>1</v>
      </c>
      <c r="W360" s="53"/>
      <c r="X360" s="6"/>
      <c r="Y360" s="6"/>
      <c r="Z360" s="6"/>
      <c r="AA360" s="6"/>
      <c r="AB360" s="6"/>
      <c r="AC360" s="6"/>
      <c r="AD360" s="6"/>
      <c r="AE360" s="6"/>
      <c r="AF360" s="6"/>
    </row>
    <row r="361" spans="1:32" x14ac:dyDescent="0.25">
      <c r="A361" s="53">
        <v>338</v>
      </c>
      <c r="B361" s="208"/>
      <c r="C361" s="6"/>
      <c r="D361" s="6"/>
      <c r="E361" s="6"/>
      <c r="F361" s="6"/>
      <c r="G361" s="6"/>
      <c r="H361" s="6"/>
      <c r="I361" s="6"/>
      <c r="J361" s="6"/>
      <c r="K361" s="6"/>
      <c r="L361" s="11"/>
      <c r="M361" s="53">
        <f t="shared" si="58"/>
        <v>0</v>
      </c>
      <c r="N361" s="6">
        <f t="shared" si="59"/>
        <v>0</v>
      </c>
      <c r="O361" s="6">
        <f t="shared" si="60"/>
        <v>0</v>
      </c>
      <c r="P361" s="6">
        <f t="shared" si="61"/>
        <v>0</v>
      </c>
      <c r="Q361" s="11">
        <f t="shared" si="62"/>
        <v>0</v>
      </c>
      <c r="R361" s="6">
        <f t="shared" si="63"/>
        <v>1</v>
      </c>
      <c r="S361" s="6">
        <f t="shared" si="64"/>
        <v>1</v>
      </c>
      <c r="T361" s="6">
        <f t="shared" si="65"/>
        <v>1</v>
      </c>
      <c r="U361" s="6">
        <f t="shared" si="66"/>
        <v>1</v>
      </c>
      <c r="V361" s="11">
        <f t="shared" si="67"/>
        <v>1</v>
      </c>
      <c r="W361" s="53"/>
      <c r="X361" s="6"/>
      <c r="Y361" s="6"/>
      <c r="Z361" s="6"/>
      <c r="AA361" s="6"/>
      <c r="AB361" s="6"/>
      <c r="AC361" s="6"/>
      <c r="AD361" s="6"/>
      <c r="AE361" s="6"/>
      <c r="AF361" s="6"/>
    </row>
    <row r="362" spans="1:32" x14ac:dyDescent="0.25">
      <c r="A362" s="53">
        <v>339</v>
      </c>
      <c r="B362" s="208"/>
      <c r="C362" s="6"/>
      <c r="D362" s="6"/>
      <c r="E362" s="6"/>
      <c r="F362" s="6"/>
      <c r="G362" s="6"/>
      <c r="H362" s="6"/>
      <c r="I362" s="6"/>
      <c r="J362" s="6"/>
      <c r="K362" s="6"/>
      <c r="L362" s="11"/>
      <c r="M362" s="53">
        <f t="shared" si="58"/>
        <v>0</v>
      </c>
      <c r="N362" s="6">
        <f t="shared" si="59"/>
        <v>0</v>
      </c>
      <c r="O362" s="6">
        <f t="shared" si="60"/>
        <v>0</v>
      </c>
      <c r="P362" s="6">
        <f t="shared" si="61"/>
        <v>0</v>
      </c>
      <c r="Q362" s="11">
        <f t="shared" si="62"/>
        <v>0</v>
      </c>
      <c r="R362" s="6">
        <f t="shared" si="63"/>
        <v>1</v>
      </c>
      <c r="S362" s="6">
        <f t="shared" si="64"/>
        <v>1</v>
      </c>
      <c r="T362" s="6">
        <f t="shared" si="65"/>
        <v>1</v>
      </c>
      <c r="U362" s="6">
        <f t="shared" si="66"/>
        <v>1</v>
      </c>
      <c r="V362" s="11">
        <f t="shared" si="67"/>
        <v>1</v>
      </c>
      <c r="W362" s="53"/>
      <c r="X362" s="6"/>
      <c r="Y362" s="6"/>
      <c r="Z362" s="6"/>
      <c r="AA362" s="6"/>
      <c r="AB362" s="6"/>
      <c r="AC362" s="6"/>
      <c r="AD362" s="6"/>
      <c r="AE362" s="6"/>
      <c r="AF362" s="6"/>
    </row>
    <row r="363" spans="1:32" x14ac:dyDescent="0.25">
      <c r="A363" s="53">
        <v>340</v>
      </c>
      <c r="B363" s="208"/>
      <c r="C363" s="6"/>
      <c r="D363" s="6"/>
      <c r="E363" s="6"/>
      <c r="F363" s="6"/>
      <c r="G363" s="6"/>
      <c r="H363" s="6"/>
      <c r="I363" s="6"/>
      <c r="J363" s="6"/>
      <c r="K363" s="6"/>
      <c r="L363" s="11"/>
      <c r="M363" s="53">
        <f t="shared" si="58"/>
        <v>0</v>
      </c>
      <c r="N363" s="6">
        <f t="shared" si="59"/>
        <v>0</v>
      </c>
      <c r="O363" s="6">
        <f t="shared" si="60"/>
        <v>0</v>
      </c>
      <c r="P363" s="6">
        <f t="shared" si="61"/>
        <v>0</v>
      </c>
      <c r="Q363" s="11">
        <f t="shared" si="62"/>
        <v>0</v>
      </c>
      <c r="R363" s="6">
        <f t="shared" si="63"/>
        <v>1</v>
      </c>
      <c r="S363" s="6">
        <f t="shared" si="64"/>
        <v>1</v>
      </c>
      <c r="T363" s="6">
        <f t="shared" si="65"/>
        <v>1</v>
      </c>
      <c r="U363" s="6">
        <f t="shared" si="66"/>
        <v>1</v>
      </c>
      <c r="V363" s="11">
        <f t="shared" si="67"/>
        <v>1</v>
      </c>
      <c r="W363" s="53"/>
      <c r="X363" s="6"/>
      <c r="Y363" s="6"/>
      <c r="Z363" s="6"/>
      <c r="AA363" s="6"/>
      <c r="AB363" s="6"/>
      <c r="AC363" s="6"/>
      <c r="AD363" s="6"/>
      <c r="AE363" s="6"/>
      <c r="AF363" s="6"/>
    </row>
    <row r="364" spans="1:32" x14ac:dyDescent="0.25">
      <c r="A364" s="53">
        <v>341</v>
      </c>
      <c r="B364" s="208"/>
      <c r="C364" s="6"/>
      <c r="D364" s="6"/>
      <c r="E364" s="6"/>
      <c r="F364" s="6"/>
      <c r="G364" s="6"/>
      <c r="H364" s="6"/>
      <c r="I364" s="6"/>
      <c r="J364" s="6"/>
      <c r="K364" s="6"/>
      <c r="L364" s="11"/>
      <c r="M364" s="53">
        <f t="shared" si="58"/>
        <v>0</v>
      </c>
      <c r="N364" s="6">
        <f t="shared" si="59"/>
        <v>0</v>
      </c>
      <c r="O364" s="6">
        <f t="shared" si="60"/>
        <v>0</v>
      </c>
      <c r="P364" s="6">
        <f t="shared" si="61"/>
        <v>0</v>
      </c>
      <c r="Q364" s="11">
        <f t="shared" si="62"/>
        <v>0</v>
      </c>
      <c r="R364" s="6">
        <f t="shared" si="63"/>
        <v>1</v>
      </c>
      <c r="S364" s="6">
        <f t="shared" si="64"/>
        <v>1</v>
      </c>
      <c r="T364" s="6">
        <f t="shared" si="65"/>
        <v>1</v>
      </c>
      <c r="U364" s="6">
        <f t="shared" si="66"/>
        <v>1</v>
      </c>
      <c r="V364" s="11">
        <f t="shared" si="67"/>
        <v>1</v>
      </c>
      <c r="W364" s="53"/>
      <c r="X364" s="6"/>
      <c r="Y364" s="6"/>
      <c r="Z364" s="6"/>
      <c r="AA364" s="6"/>
      <c r="AB364" s="6"/>
      <c r="AC364" s="6"/>
      <c r="AD364" s="6"/>
      <c r="AE364" s="6"/>
      <c r="AF364" s="6"/>
    </row>
    <row r="365" spans="1:32" x14ac:dyDescent="0.25">
      <c r="A365" s="53">
        <v>342</v>
      </c>
      <c r="B365" s="208"/>
      <c r="C365" s="6"/>
      <c r="D365" s="6"/>
      <c r="E365" s="6"/>
      <c r="F365" s="6"/>
      <c r="G365" s="6"/>
      <c r="H365" s="6"/>
      <c r="I365" s="6"/>
      <c r="J365" s="6"/>
      <c r="K365" s="6"/>
      <c r="L365" s="11"/>
      <c r="M365" s="53">
        <f t="shared" si="58"/>
        <v>0</v>
      </c>
      <c r="N365" s="6">
        <f t="shared" si="59"/>
        <v>0</v>
      </c>
      <c r="O365" s="6">
        <f t="shared" si="60"/>
        <v>0</v>
      </c>
      <c r="P365" s="6">
        <f t="shared" si="61"/>
        <v>0</v>
      </c>
      <c r="Q365" s="11">
        <f t="shared" si="62"/>
        <v>0</v>
      </c>
      <c r="R365" s="6">
        <f t="shared" si="63"/>
        <v>1</v>
      </c>
      <c r="S365" s="6">
        <f t="shared" si="64"/>
        <v>1</v>
      </c>
      <c r="T365" s="6">
        <f t="shared" si="65"/>
        <v>1</v>
      </c>
      <c r="U365" s="6">
        <f t="shared" si="66"/>
        <v>1</v>
      </c>
      <c r="V365" s="11">
        <f t="shared" si="67"/>
        <v>1</v>
      </c>
      <c r="W365" s="53"/>
      <c r="X365" s="6"/>
      <c r="Y365" s="6"/>
      <c r="Z365" s="6"/>
      <c r="AA365" s="6"/>
      <c r="AB365" s="6"/>
      <c r="AC365" s="6"/>
      <c r="AD365" s="6"/>
      <c r="AE365" s="6"/>
      <c r="AF365" s="6"/>
    </row>
    <row r="366" spans="1:32" x14ac:dyDescent="0.25">
      <c r="A366" s="53">
        <v>343</v>
      </c>
      <c r="B366" s="208"/>
      <c r="C366" s="6"/>
      <c r="D366" s="6"/>
      <c r="E366" s="6"/>
      <c r="F366" s="6"/>
      <c r="G366" s="6"/>
      <c r="H366" s="6"/>
      <c r="I366" s="6"/>
      <c r="J366" s="6"/>
      <c r="K366" s="6"/>
      <c r="L366" s="11"/>
      <c r="M366" s="53">
        <f t="shared" si="58"/>
        <v>0</v>
      </c>
      <c r="N366" s="6">
        <f t="shared" si="59"/>
        <v>0</v>
      </c>
      <c r="O366" s="6">
        <f t="shared" si="60"/>
        <v>0</v>
      </c>
      <c r="P366" s="6">
        <f t="shared" si="61"/>
        <v>0</v>
      </c>
      <c r="Q366" s="11">
        <f t="shared" si="62"/>
        <v>0</v>
      </c>
      <c r="R366" s="6">
        <f t="shared" si="63"/>
        <v>1</v>
      </c>
      <c r="S366" s="6">
        <f t="shared" si="64"/>
        <v>1</v>
      </c>
      <c r="T366" s="6">
        <f t="shared" si="65"/>
        <v>1</v>
      </c>
      <c r="U366" s="6">
        <f t="shared" si="66"/>
        <v>1</v>
      </c>
      <c r="V366" s="11">
        <f t="shared" si="67"/>
        <v>1</v>
      </c>
      <c r="W366" s="53"/>
      <c r="X366" s="6"/>
      <c r="Y366" s="6"/>
      <c r="Z366" s="6"/>
      <c r="AA366" s="6"/>
      <c r="AB366" s="6"/>
      <c r="AC366" s="6"/>
      <c r="AD366" s="6"/>
      <c r="AE366" s="6"/>
      <c r="AF366" s="6"/>
    </row>
    <row r="367" spans="1:32" x14ac:dyDescent="0.25">
      <c r="A367" s="53">
        <v>344</v>
      </c>
      <c r="B367" s="208"/>
      <c r="C367" s="6"/>
      <c r="D367" s="6"/>
      <c r="E367" s="6"/>
      <c r="F367" s="6"/>
      <c r="G367" s="6"/>
      <c r="H367" s="6"/>
      <c r="I367" s="6"/>
      <c r="J367" s="6"/>
      <c r="K367" s="6"/>
      <c r="L367" s="11"/>
      <c r="M367" s="53">
        <f t="shared" si="58"/>
        <v>0</v>
      </c>
      <c r="N367" s="6">
        <f t="shared" si="59"/>
        <v>0</v>
      </c>
      <c r="O367" s="6">
        <f t="shared" si="60"/>
        <v>0</v>
      </c>
      <c r="P367" s="6">
        <f t="shared" si="61"/>
        <v>0</v>
      </c>
      <c r="Q367" s="11">
        <f t="shared" si="62"/>
        <v>0</v>
      </c>
      <c r="R367" s="6">
        <f t="shared" si="63"/>
        <v>1</v>
      </c>
      <c r="S367" s="6">
        <f t="shared" si="64"/>
        <v>1</v>
      </c>
      <c r="T367" s="6">
        <f t="shared" si="65"/>
        <v>1</v>
      </c>
      <c r="U367" s="6">
        <f t="shared" si="66"/>
        <v>1</v>
      </c>
      <c r="V367" s="11">
        <f t="shared" si="67"/>
        <v>1</v>
      </c>
      <c r="W367" s="53"/>
      <c r="X367" s="6"/>
      <c r="Y367" s="6"/>
      <c r="Z367" s="6"/>
      <c r="AA367" s="6"/>
      <c r="AB367" s="6"/>
      <c r="AC367" s="6"/>
      <c r="AD367" s="6"/>
      <c r="AE367" s="6"/>
      <c r="AF367" s="6"/>
    </row>
    <row r="368" spans="1:32" x14ac:dyDescent="0.25">
      <c r="A368" s="53">
        <v>345</v>
      </c>
      <c r="B368" s="208"/>
      <c r="C368" s="6"/>
      <c r="D368" s="6"/>
      <c r="E368" s="6"/>
      <c r="F368" s="6"/>
      <c r="G368" s="6"/>
      <c r="H368" s="6"/>
      <c r="I368" s="6"/>
      <c r="J368" s="6"/>
      <c r="K368" s="6"/>
      <c r="L368" s="11"/>
      <c r="M368" s="53">
        <f t="shared" si="58"/>
        <v>0</v>
      </c>
      <c r="N368" s="6">
        <f t="shared" si="59"/>
        <v>0</v>
      </c>
      <c r="O368" s="6">
        <f t="shared" si="60"/>
        <v>0</v>
      </c>
      <c r="P368" s="6">
        <f t="shared" si="61"/>
        <v>0</v>
      </c>
      <c r="Q368" s="11">
        <f t="shared" si="62"/>
        <v>0</v>
      </c>
      <c r="R368" s="6">
        <f t="shared" si="63"/>
        <v>1</v>
      </c>
      <c r="S368" s="6">
        <f t="shared" si="64"/>
        <v>1</v>
      </c>
      <c r="T368" s="6">
        <f t="shared" si="65"/>
        <v>1</v>
      </c>
      <c r="U368" s="6">
        <f t="shared" si="66"/>
        <v>1</v>
      </c>
      <c r="V368" s="11">
        <f t="shared" si="67"/>
        <v>1</v>
      </c>
      <c r="W368" s="53"/>
      <c r="X368" s="6"/>
      <c r="Y368" s="6"/>
      <c r="Z368" s="6"/>
      <c r="AA368" s="6"/>
      <c r="AB368" s="6"/>
      <c r="AC368" s="6"/>
      <c r="AD368" s="6"/>
      <c r="AE368" s="6"/>
      <c r="AF368" s="6"/>
    </row>
    <row r="369" spans="1:32" x14ac:dyDescent="0.25">
      <c r="A369" s="53">
        <v>346</v>
      </c>
      <c r="B369" s="208"/>
      <c r="C369" s="6"/>
      <c r="D369" s="6"/>
      <c r="E369" s="6"/>
      <c r="F369" s="6"/>
      <c r="G369" s="6"/>
      <c r="H369" s="6"/>
      <c r="I369" s="6"/>
      <c r="J369" s="6"/>
      <c r="K369" s="6"/>
      <c r="L369" s="11"/>
      <c r="M369" s="53">
        <f t="shared" si="58"/>
        <v>0</v>
      </c>
      <c r="N369" s="6">
        <f t="shared" si="59"/>
        <v>0</v>
      </c>
      <c r="O369" s="6">
        <f t="shared" si="60"/>
        <v>0</v>
      </c>
      <c r="P369" s="6">
        <f t="shared" si="61"/>
        <v>0</v>
      </c>
      <c r="Q369" s="11">
        <f t="shared" si="62"/>
        <v>0</v>
      </c>
      <c r="R369" s="6">
        <f t="shared" si="63"/>
        <v>1</v>
      </c>
      <c r="S369" s="6">
        <f t="shared" si="64"/>
        <v>1</v>
      </c>
      <c r="T369" s="6">
        <f t="shared" si="65"/>
        <v>1</v>
      </c>
      <c r="U369" s="6">
        <f t="shared" si="66"/>
        <v>1</v>
      </c>
      <c r="V369" s="11">
        <f t="shared" si="67"/>
        <v>1</v>
      </c>
      <c r="W369" s="53"/>
      <c r="X369" s="6"/>
      <c r="Y369" s="6"/>
      <c r="Z369" s="6"/>
      <c r="AA369" s="6"/>
      <c r="AB369" s="6"/>
      <c r="AC369" s="6"/>
      <c r="AD369" s="6"/>
      <c r="AE369" s="6"/>
      <c r="AF369" s="6"/>
    </row>
    <row r="370" spans="1:32" x14ac:dyDescent="0.25">
      <c r="A370" s="53">
        <v>347</v>
      </c>
      <c r="B370" s="208"/>
      <c r="C370" s="6"/>
      <c r="D370" s="6"/>
      <c r="E370" s="6"/>
      <c r="F370" s="6"/>
      <c r="G370" s="6"/>
      <c r="H370" s="6"/>
      <c r="I370" s="6"/>
      <c r="J370" s="6"/>
      <c r="K370" s="6"/>
      <c r="L370" s="11"/>
      <c r="M370" s="53">
        <f t="shared" si="58"/>
        <v>0</v>
      </c>
      <c r="N370" s="6">
        <f t="shared" si="59"/>
        <v>0</v>
      </c>
      <c r="O370" s="6">
        <f t="shared" si="60"/>
        <v>0</v>
      </c>
      <c r="P370" s="6">
        <f t="shared" si="61"/>
        <v>0</v>
      </c>
      <c r="Q370" s="11">
        <f t="shared" si="62"/>
        <v>0</v>
      </c>
      <c r="R370" s="6">
        <f t="shared" si="63"/>
        <v>1</v>
      </c>
      <c r="S370" s="6">
        <f t="shared" si="64"/>
        <v>1</v>
      </c>
      <c r="T370" s="6">
        <f t="shared" si="65"/>
        <v>1</v>
      </c>
      <c r="U370" s="6">
        <f t="shared" si="66"/>
        <v>1</v>
      </c>
      <c r="V370" s="11">
        <f t="shared" si="67"/>
        <v>1</v>
      </c>
      <c r="W370" s="53"/>
      <c r="X370" s="6"/>
      <c r="Y370" s="6"/>
      <c r="Z370" s="6"/>
      <c r="AA370" s="6"/>
      <c r="AB370" s="6"/>
      <c r="AC370" s="6"/>
      <c r="AD370" s="6"/>
      <c r="AE370" s="6"/>
      <c r="AF370" s="6"/>
    </row>
    <row r="371" spans="1:32" x14ac:dyDescent="0.25">
      <c r="A371" s="53">
        <v>348</v>
      </c>
      <c r="B371" s="208"/>
      <c r="C371" s="6"/>
      <c r="D371" s="6"/>
      <c r="E371" s="6"/>
      <c r="F371" s="6"/>
      <c r="G371" s="6"/>
      <c r="H371" s="6"/>
      <c r="I371" s="6"/>
      <c r="J371" s="6"/>
      <c r="K371" s="6"/>
      <c r="L371" s="11"/>
      <c r="M371" s="53">
        <f t="shared" si="58"/>
        <v>0</v>
      </c>
      <c r="N371" s="6">
        <f t="shared" si="59"/>
        <v>0</v>
      </c>
      <c r="O371" s="6">
        <f t="shared" si="60"/>
        <v>0</v>
      </c>
      <c r="P371" s="6">
        <f t="shared" si="61"/>
        <v>0</v>
      </c>
      <c r="Q371" s="11">
        <f t="shared" si="62"/>
        <v>0</v>
      </c>
      <c r="R371" s="6">
        <f t="shared" si="63"/>
        <v>1</v>
      </c>
      <c r="S371" s="6">
        <f t="shared" si="64"/>
        <v>1</v>
      </c>
      <c r="T371" s="6">
        <f t="shared" si="65"/>
        <v>1</v>
      </c>
      <c r="U371" s="6">
        <f t="shared" si="66"/>
        <v>1</v>
      </c>
      <c r="V371" s="11">
        <f t="shared" si="67"/>
        <v>1</v>
      </c>
      <c r="W371" s="53"/>
      <c r="X371" s="6"/>
      <c r="Y371" s="6"/>
      <c r="Z371" s="6"/>
      <c r="AA371" s="6"/>
      <c r="AB371" s="6"/>
      <c r="AC371" s="6"/>
      <c r="AD371" s="6"/>
      <c r="AE371" s="6"/>
      <c r="AF371" s="6"/>
    </row>
    <row r="372" spans="1:32" x14ac:dyDescent="0.25">
      <c r="A372" s="53">
        <v>349</v>
      </c>
      <c r="B372" s="208"/>
      <c r="C372" s="6"/>
      <c r="D372" s="6"/>
      <c r="E372" s="6"/>
      <c r="F372" s="6"/>
      <c r="G372" s="6"/>
      <c r="H372" s="6"/>
      <c r="I372" s="6"/>
      <c r="J372" s="6"/>
      <c r="K372" s="6"/>
      <c r="L372" s="11"/>
      <c r="M372" s="53">
        <f t="shared" si="58"/>
        <v>0</v>
      </c>
      <c r="N372" s="6">
        <f t="shared" si="59"/>
        <v>0</v>
      </c>
      <c r="O372" s="6">
        <f t="shared" si="60"/>
        <v>0</v>
      </c>
      <c r="P372" s="6">
        <f t="shared" si="61"/>
        <v>0</v>
      </c>
      <c r="Q372" s="11">
        <f t="shared" si="62"/>
        <v>0</v>
      </c>
      <c r="R372" s="6">
        <f t="shared" si="63"/>
        <v>1</v>
      </c>
      <c r="S372" s="6">
        <f t="shared" si="64"/>
        <v>1</v>
      </c>
      <c r="T372" s="6">
        <f t="shared" si="65"/>
        <v>1</v>
      </c>
      <c r="U372" s="6">
        <f t="shared" si="66"/>
        <v>1</v>
      </c>
      <c r="V372" s="11">
        <f t="shared" si="67"/>
        <v>1</v>
      </c>
      <c r="W372" s="53"/>
      <c r="X372" s="6"/>
      <c r="Y372" s="6"/>
      <c r="Z372" s="6"/>
      <c r="AA372" s="6"/>
      <c r="AB372" s="6"/>
      <c r="AC372" s="6"/>
      <c r="AD372" s="6"/>
      <c r="AE372" s="6"/>
      <c r="AF372" s="6"/>
    </row>
    <row r="373" spans="1:32" x14ac:dyDescent="0.25">
      <c r="A373" s="53">
        <v>350</v>
      </c>
      <c r="B373" s="208"/>
      <c r="C373" s="6"/>
      <c r="D373" s="6"/>
      <c r="E373" s="6"/>
      <c r="F373" s="6"/>
      <c r="G373" s="6"/>
      <c r="H373" s="6"/>
      <c r="I373" s="6"/>
      <c r="J373" s="6"/>
      <c r="K373" s="6"/>
      <c r="L373" s="11"/>
      <c r="M373" s="53">
        <f t="shared" si="58"/>
        <v>0</v>
      </c>
      <c r="N373" s="6">
        <f t="shared" si="59"/>
        <v>0</v>
      </c>
      <c r="O373" s="6">
        <f t="shared" si="60"/>
        <v>0</v>
      </c>
      <c r="P373" s="6">
        <f t="shared" si="61"/>
        <v>0</v>
      </c>
      <c r="Q373" s="11">
        <f t="shared" si="62"/>
        <v>0</v>
      </c>
      <c r="R373" s="6">
        <f t="shared" si="63"/>
        <v>1</v>
      </c>
      <c r="S373" s="6">
        <f t="shared" si="64"/>
        <v>1</v>
      </c>
      <c r="T373" s="6">
        <f t="shared" si="65"/>
        <v>1</v>
      </c>
      <c r="U373" s="6">
        <f t="shared" si="66"/>
        <v>1</v>
      </c>
      <c r="V373" s="11">
        <f t="shared" si="67"/>
        <v>1</v>
      </c>
      <c r="W373" s="53"/>
      <c r="X373" s="6"/>
      <c r="Y373" s="6"/>
      <c r="Z373" s="6"/>
      <c r="AA373" s="6"/>
      <c r="AB373" s="6"/>
      <c r="AC373" s="6"/>
      <c r="AD373" s="6"/>
      <c r="AE373" s="6"/>
      <c r="AF373" s="6"/>
    </row>
    <row r="374" spans="1:32" x14ac:dyDescent="0.25">
      <c r="A374" s="53">
        <v>351</v>
      </c>
      <c r="B374" s="208"/>
      <c r="C374" s="6"/>
      <c r="D374" s="6"/>
      <c r="E374" s="6"/>
      <c r="F374" s="6"/>
      <c r="G374" s="6"/>
      <c r="H374" s="6"/>
      <c r="I374" s="6"/>
      <c r="J374" s="6"/>
      <c r="K374" s="6"/>
      <c r="L374" s="11"/>
      <c r="M374" s="53">
        <f t="shared" si="58"/>
        <v>0</v>
      </c>
      <c r="N374" s="6">
        <f t="shared" si="59"/>
        <v>0</v>
      </c>
      <c r="O374" s="6">
        <f t="shared" si="60"/>
        <v>0</v>
      </c>
      <c r="P374" s="6">
        <f t="shared" si="61"/>
        <v>0</v>
      </c>
      <c r="Q374" s="11">
        <f t="shared" si="62"/>
        <v>0</v>
      </c>
      <c r="R374" s="6">
        <f t="shared" si="63"/>
        <v>1</v>
      </c>
      <c r="S374" s="6">
        <f t="shared" si="64"/>
        <v>1</v>
      </c>
      <c r="T374" s="6">
        <f t="shared" si="65"/>
        <v>1</v>
      </c>
      <c r="U374" s="6">
        <f t="shared" si="66"/>
        <v>1</v>
      </c>
      <c r="V374" s="11">
        <f t="shared" si="67"/>
        <v>1</v>
      </c>
      <c r="W374" s="53"/>
      <c r="X374" s="6"/>
      <c r="Y374" s="6"/>
      <c r="Z374" s="6"/>
      <c r="AA374" s="6"/>
      <c r="AB374" s="6"/>
      <c r="AC374" s="6"/>
      <c r="AD374" s="6"/>
      <c r="AE374" s="6"/>
      <c r="AF374" s="6"/>
    </row>
    <row r="375" spans="1:32" x14ac:dyDescent="0.25">
      <c r="A375" s="53">
        <v>352</v>
      </c>
      <c r="B375" s="208"/>
      <c r="C375" s="6"/>
      <c r="D375" s="6"/>
      <c r="E375" s="6"/>
      <c r="F375" s="6"/>
      <c r="G375" s="6"/>
      <c r="H375" s="6"/>
      <c r="I375" s="6"/>
      <c r="J375" s="6"/>
      <c r="K375" s="6"/>
      <c r="L375" s="11"/>
      <c r="M375" s="53">
        <f t="shared" si="58"/>
        <v>0</v>
      </c>
      <c r="N375" s="6">
        <f t="shared" si="59"/>
        <v>0</v>
      </c>
      <c r="O375" s="6">
        <f t="shared" si="60"/>
        <v>0</v>
      </c>
      <c r="P375" s="6">
        <f t="shared" si="61"/>
        <v>0</v>
      </c>
      <c r="Q375" s="11">
        <f t="shared" si="62"/>
        <v>0</v>
      </c>
      <c r="R375" s="6">
        <f t="shared" si="63"/>
        <v>1</v>
      </c>
      <c r="S375" s="6">
        <f t="shared" si="64"/>
        <v>1</v>
      </c>
      <c r="T375" s="6">
        <f t="shared" si="65"/>
        <v>1</v>
      </c>
      <c r="U375" s="6">
        <f t="shared" si="66"/>
        <v>1</v>
      </c>
      <c r="V375" s="11">
        <f t="shared" si="67"/>
        <v>1</v>
      </c>
      <c r="W375" s="53"/>
      <c r="X375" s="6"/>
      <c r="Y375" s="6"/>
      <c r="Z375" s="6"/>
      <c r="AA375" s="6"/>
      <c r="AB375" s="6"/>
      <c r="AC375" s="6"/>
      <c r="AD375" s="6"/>
      <c r="AE375" s="6"/>
      <c r="AF375" s="6"/>
    </row>
    <row r="376" spans="1:32" x14ac:dyDescent="0.25">
      <c r="A376" s="53">
        <v>353</v>
      </c>
      <c r="B376" s="208"/>
      <c r="C376" s="6"/>
      <c r="D376" s="6"/>
      <c r="E376" s="6"/>
      <c r="F376" s="6"/>
      <c r="G376" s="6"/>
      <c r="H376" s="6"/>
      <c r="I376" s="6"/>
      <c r="J376" s="6"/>
      <c r="K376" s="6"/>
      <c r="L376" s="11"/>
      <c r="M376" s="53">
        <f t="shared" si="58"/>
        <v>0</v>
      </c>
      <c r="N376" s="6">
        <f t="shared" si="59"/>
        <v>0</v>
      </c>
      <c r="O376" s="6">
        <f t="shared" si="60"/>
        <v>0</v>
      </c>
      <c r="P376" s="6">
        <f t="shared" si="61"/>
        <v>0</v>
      </c>
      <c r="Q376" s="11">
        <f t="shared" si="62"/>
        <v>0</v>
      </c>
      <c r="R376" s="6">
        <f t="shared" si="63"/>
        <v>1</v>
      </c>
      <c r="S376" s="6">
        <f t="shared" si="64"/>
        <v>1</v>
      </c>
      <c r="T376" s="6">
        <f t="shared" si="65"/>
        <v>1</v>
      </c>
      <c r="U376" s="6">
        <f t="shared" si="66"/>
        <v>1</v>
      </c>
      <c r="V376" s="11">
        <f t="shared" si="67"/>
        <v>1</v>
      </c>
      <c r="W376" s="53"/>
      <c r="X376" s="6"/>
      <c r="Y376" s="6"/>
      <c r="Z376" s="6"/>
      <c r="AA376" s="6"/>
      <c r="AB376" s="6"/>
      <c r="AC376" s="6"/>
      <c r="AD376" s="6"/>
      <c r="AE376" s="6"/>
      <c r="AF376" s="6"/>
    </row>
    <row r="377" spans="1:32" x14ac:dyDescent="0.25">
      <c r="A377" s="53">
        <v>354</v>
      </c>
      <c r="B377" s="208"/>
      <c r="C377" s="6"/>
      <c r="D377" s="6"/>
      <c r="E377" s="6"/>
      <c r="F377" s="6"/>
      <c r="G377" s="6"/>
      <c r="H377" s="6"/>
      <c r="I377" s="6"/>
      <c r="J377" s="6"/>
      <c r="K377" s="6"/>
      <c r="L377" s="11"/>
      <c r="M377" s="53">
        <f t="shared" si="58"/>
        <v>0</v>
      </c>
      <c r="N377" s="6">
        <f t="shared" si="59"/>
        <v>0</v>
      </c>
      <c r="O377" s="6">
        <f t="shared" si="60"/>
        <v>0</v>
      </c>
      <c r="P377" s="6">
        <f t="shared" si="61"/>
        <v>0</v>
      </c>
      <c r="Q377" s="11">
        <f t="shared" si="62"/>
        <v>0</v>
      </c>
      <c r="R377" s="6">
        <f t="shared" si="63"/>
        <v>1</v>
      </c>
      <c r="S377" s="6">
        <f t="shared" si="64"/>
        <v>1</v>
      </c>
      <c r="T377" s="6">
        <f t="shared" si="65"/>
        <v>1</v>
      </c>
      <c r="U377" s="6">
        <f t="shared" si="66"/>
        <v>1</v>
      </c>
      <c r="V377" s="11">
        <f t="shared" si="67"/>
        <v>1</v>
      </c>
      <c r="W377" s="53"/>
      <c r="X377" s="6"/>
      <c r="Y377" s="6"/>
      <c r="Z377" s="6"/>
      <c r="AA377" s="6"/>
      <c r="AB377" s="6"/>
      <c r="AC377" s="6"/>
      <c r="AD377" s="6"/>
      <c r="AE377" s="6"/>
      <c r="AF377" s="6"/>
    </row>
    <row r="378" spans="1:32" x14ac:dyDescent="0.25">
      <c r="A378" s="53">
        <v>355</v>
      </c>
      <c r="B378" s="208"/>
      <c r="C378" s="6"/>
      <c r="D378" s="6"/>
      <c r="E378" s="6"/>
      <c r="F378" s="6"/>
      <c r="G378" s="6"/>
      <c r="H378" s="6"/>
      <c r="I378" s="6"/>
      <c r="J378" s="6"/>
      <c r="K378" s="6"/>
      <c r="L378" s="11"/>
      <c r="M378" s="53">
        <f t="shared" si="58"/>
        <v>0</v>
      </c>
      <c r="N378" s="6">
        <f t="shared" si="59"/>
        <v>0</v>
      </c>
      <c r="O378" s="6">
        <f t="shared" si="60"/>
        <v>0</v>
      </c>
      <c r="P378" s="6">
        <f t="shared" si="61"/>
        <v>0</v>
      </c>
      <c r="Q378" s="11">
        <f t="shared" si="62"/>
        <v>0</v>
      </c>
      <c r="R378" s="6">
        <f t="shared" si="63"/>
        <v>1</v>
      </c>
      <c r="S378" s="6">
        <f t="shared" si="64"/>
        <v>1</v>
      </c>
      <c r="T378" s="6">
        <f t="shared" si="65"/>
        <v>1</v>
      </c>
      <c r="U378" s="6">
        <f t="shared" si="66"/>
        <v>1</v>
      </c>
      <c r="V378" s="11">
        <f t="shared" si="67"/>
        <v>1</v>
      </c>
      <c r="W378" s="53"/>
      <c r="X378" s="6"/>
      <c r="Y378" s="6"/>
      <c r="Z378" s="6"/>
      <c r="AA378" s="6"/>
      <c r="AB378" s="6"/>
      <c r="AC378" s="6"/>
      <c r="AD378" s="6"/>
      <c r="AE378" s="6"/>
      <c r="AF378" s="6"/>
    </row>
    <row r="379" spans="1:32" x14ac:dyDescent="0.25">
      <c r="A379" s="53">
        <v>356</v>
      </c>
      <c r="B379" s="208"/>
      <c r="C379" s="6"/>
      <c r="D379" s="6"/>
      <c r="E379" s="6"/>
      <c r="F379" s="6"/>
      <c r="G379" s="6"/>
      <c r="H379" s="6"/>
      <c r="I379" s="6"/>
      <c r="J379" s="6"/>
      <c r="K379" s="6"/>
      <c r="L379" s="11"/>
      <c r="M379" s="53">
        <f t="shared" si="58"/>
        <v>0</v>
      </c>
      <c r="N379" s="6">
        <f t="shared" si="59"/>
        <v>0</v>
      </c>
      <c r="O379" s="6">
        <f t="shared" si="60"/>
        <v>0</v>
      </c>
      <c r="P379" s="6">
        <f t="shared" si="61"/>
        <v>0</v>
      </c>
      <c r="Q379" s="11">
        <f t="shared" si="62"/>
        <v>0</v>
      </c>
      <c r="R379" s="6">
        <f t="shared" si="63"/>
        <v>1</v>
      </c>
      <c r="S379" s="6">
        <f t="shared" si="64"/>
        <v>1</v>
      </c>
      <c r="T379" s="6">
        <f t="shared" si="65"/>
        <v>1</v>
      </c>
      <c r="U379" s="6">
        <f t="shared" si="66"/>
        <v>1</v>
      </c>
      <c r="V379" s="11">
        <f t="shared" si="67"/>
        <v>1</v>
      </c>
      <c r="W379" s="53"/>
      <c r="X379" s="6"/>
      <c r="Y379" s="6"/>
      <c r="Z379" s="6"/>
      <c r="AA379" s="6"/>
      <c r="AB379" s="6"/>
      <c r="AC379" s="6"/>
      <c r="AD379" s="6"/>
      <c r="AE379" s="6"/>
      <c r="AF379" s="6"/>
    </row>
    <row r="380" spans="1:32" x14ac:dyDescent="0.25">
      <c r="A380" s="53">
        <v>357</v>
      </c>
      <c r="B380" s="208"/>
      <c r="C380" s="6"/>
      <c r="D380" s="6"/>
      <c r="E380" s="6"/>
      <c r="F380" s="6"/>
      <c r="G380" s="6"/>
      <c r="H380" s="6"/>
      <c r="I380" s="6"/>
      <c r="J380" s="6"/>
      <c r="K380" s="6"/>
      <c r="L380" s="11"/>
      <c r="M380" s="53">
        <f t="shared" si="58"/>
        <v>0</v>
      </c>
      <c r="N380" s="6">
        <f t="shared" si="59"/>
        <v>0</v>
      </c>
      <c r="O380" s="6">
        <f t="shared" si="60"/>
        <v>0</v>
      </c>
      <c r="P380" s="6">
        <f t="shared" si="61"/>
        <v>0</v>
      </c>
      <c r="Q380" s="11">
        <f t="shared" si="62"/>
        <v>0</v>
      </c>
      <c r="R380" s="6">
        <f t="shared" si="63"/>
        <v>1</v>
      </c>
      <c r="S380" s="6">
        <f t="shared" si="64"/>
        <v>1</v>
      </c>
      <c r="T380" s="6">
        <f t="shared" si="65"/>
        <v>1</v>
      </c>
      <c r="U380" s="6">
        <f t="shared" si="66"/>
        <v>1</v>
      </c>
      <c r="V380" s="11">
        <f t="shared" si="67"/>
        <v>1</v>
      </c>
      <c r="W380" s="53"/>
      <c r="X380" s="6"/>
      <c r="Y380" s="6"/>
      <c r="Z380" s="6"/>
      <c r="AA380" s="6"/>
      <c r="AB380" s="6"/>
      <c r="AC380" s="6"/>
      <c r="AD380" s="6"/>
      <c r="AE380" s="6"/>
      <c r="AF380" s="6"/>
    </row>
    <row r="381" spans="1:32" x14ac:dyDescent="0.25">
      <c r="A381" s="53">
        <v>358</v>
      </c>
      <c r="B381" s="208"/>
      <c r="C381" s="6"/>
      <c r="D381" s="6"/>
      <c r="E381" s="6"/>
      <c r="F381" s="6"/>
      <c r="G381" s="6"/>
      <c r="H381" s="6"/>
      <c r="I381" s="6"/>
      <c r="J381" s="6"/>
      <c r="K381" s="6"/>
      <c r="L381" s="11"/>
      <c r="M381" s="53">
        <f t="shared" si="58"/>
        <v>0</v>
      </c>
      <c r="N381" s="6">
        <f t="shared" si="59"/>
        <v>0</v>
      </c>
      <c r="O381" s="6">
        <f t="shared" si="60"/>
        <v>0</v>
      </c>
      <c r="P381" s="6">
        <f t="shared" si="61"/>
        <v>0</v>
      </c>
      <c r="Q381" s="11">
        <f t="shared" si="62"/>
        <v>0</v>
      </c>
      <c r="R381" s="6">
        <f t="shared" si="63"/>
        <v>1</v>
      </c>
      <c r="S381" s="6">
        <f t="shared" si="64"/>
        <v>1</v>
      </c>
      <c r="T381" s="6">
        <f t="shared" si="65"/>
        <v>1</v>
      </c>
      <c r="U381" s="6">
        <f t="shared" si="66"/>
        <v>1</v>
      </c>
      <c r="V381" s="11">
        <f t="shared" si="67"/>
        <v>1</v>
      </c>
      <c r="W381" s="53"/>
      <c r="X381" s="6"/>
      <c r="Y381" s="6"/>
      <c r="Z381" s="6"/>
      <c r="AA381" s="6"/>
      <c r="AB381" s="6"/>
      <c r="AC381" s="6"/>
      <c r="AD381" s="6"/>
      <c r="AE381" s="6"/>
      <c r="AF381" s="6"/>
    </row>
    <row r="382" spans="1:32" x14ac:dyDescent="0.25">
      <c r="A382" s="53">
        <v>359</v>
      </c>
      <c r="B382" s="208"/>
      <c r="C382" s="6"/>
      <c r="D382" s="6"/>
      <c r="E382" s="6"/>
      <c r="F382" s="6"/>
      <c r="G382" s="6"/>
      <c r="H382" s="6"/>
      <c r="I382" s="6"/>
      <c r="J382" s="6"/>
      <c r="K382" s="6"/>
      <c r="L382" s="11"/>
      <c r="M382" s="53">
        <f t="shared" si="58"/>
        <v>0</v>
      </c>
      <c r="N382" s="6">
        <f t="shared" si="59"/>
        <v>0</v>
      </c>
      <c r="O382" s="6">
        <f t="shared" si="60"/>
        <v>0</v>
      </c>
      <c r="P382" s="6">
        <f t="shared" si="61"/>
        <v>0</v>
      </c>
      <c r="Q382" s="11">
        <f t="shared" si="62"/>
        <v>0</v>
      </c>
      <c r="R382" s="6">
        <f t="shared" si="63"/>
        <v>1</v>
      </c>
      <c r="S382" s="6">
        <f t="shared" si="64"/>
        <v>1</v>
      </c>
      <c r="T382" s="6">
        <f t="shared" si="65"/>
        <v>1</v>
      </c>
      <c r="U382" s="6">
        <f t="shared" si="66"/>
        <v>1</v>
      </c>
      <c r="V382" s="11">
        <f t="shared" si="67"/>
        <v>1</v>
      </c>
      <c r="W382" s="53"/>
      <c r="X382" s="6"/>
      <c r="Y382" s="6"/>
      <c r="Z382" s="6"/>
      <c r="AA382" s="6"/>
      <c r="AB382" s="6"/>
      <c r="AC382" s="6"/>
      <c r="AD382" s="6"/>
      <c r="AE382" s="6"/>
      <c r="AF382" s="6"/>
    </row>
    <row r="383" spans="1:32" x14ac:dyDescent="0.25">
      <c r="A383" s="53">
        <v>360</v>
      </c>
      <c r="B383" s="208"/>
      <c r="C383" s="6"/>
      <c r="D383" s="6"/>
      <c r="E383" s="6"/>
      <c r="F383" s="6"/>
      <c r="G383" s="6"/>
      <c r="H383" s="6"/>
      <c r="I383" s="6"/>
      <c r="J383" s="6"/>
      <c r="K383" s="6"/>
      <c r="L383" s="11"/>
      <c r="M383" s="53">
        <f t="shared" si="58"/>
        <v>0</v>
      </c>
      <c r="N383" s="6">
        <f t="shared" si="59"/>
        <v>0</v>
      </c>
      <c r="O383" s="6">
        <f t="shared" si="60"/>
        <v>0</v>
      </c>
      <c r="P383" s="6">
        <f t="shared" si="61"/>
        <v>0</v>
      </c>
      <c r="Q383" s="11">
        <f t="shared" si="62"/>
        <v>0</v>
      </c>
      <c r="R383" s="6">
        <f t="shared" si="63"/>
        <v>1</v>
      </c>
      <c r="S383" s="6">
        <f t="shared" si="64"/>
        <v>1</v>
      </c>
      <c r="T383" s="6">
        <f t="shared" si="65"/>
        <v>1</v>
      </c>
      <c r="U383" s="6">
        <f t="shared" si="66"/>
        <v>1</v>
      </c>
      <c r="V383" s="11">
        <f t="shared" si="67"/>
        <v>1</v>
      </c>
      <c r="W383" s="53"/>
      <c r="X383" s="6"/>
      <c r="Y383" s="6"/>
      <c r="Z383" s="6"/>
      <c r="AA383" s="6"/>
      <c r="AB383" s="6"/>
      <c r="AC383" s="6"/>
      <c r="AD383" s="6"/>
      <c r="AE383" s="6"/>
      <c r="AF383" s="6"/>
    </row>
    <row r="384" spans="1:32" x14ac:dyDescent="0.25">
      <c r="A384" s="53">
        <v>361</v>
      </c>
      <c r="B384" s="208"/>
      <c r="C384" s="6"/>
      <c r="D384" s="6"/>
      <c r="E384" s="6"/>
      <c r="F384" s="6"/>
      <c r="G384" s="6"/>
      <c r="H384" s="6"/>
      <c r="I384" s="6"/>
      <c r="J384" s="6"/>
      <c r="K384" s="6"/>
      <c r="L384" s="11"/>
      <c r="M384" s="53">
        <f t="shared" si="58"/>
        <v>0</v>
      </c>
      <c r="N384" s="6">
        <f t="shared" si="59"/>
        <v>0</v>
      </c>
      <c r="O384" s="6">
        <f t="shared" si="60"/>
        <v>0</v>
      </c>
      <c r="P384" s="6">
        <f t="shared" si="61"/>
        <v>0</v>
      </c>
      <c r="Q384" s="11">
        <f t="shared" si="62"/>
        <v>0</v>
      </c>
      <c r="R384" s="6">
        <f t="shared" si="63"/>
        <v>1</v>
      </c>
      <c r="S384" s="6">
        <f t="shared" si="64"/>
        <v>1</v>
      </c>
      <c r="T384" s="6">
        <f t="shared" si="65"/>
        <v>1</v>
      </c>
      <c r="U384" s="6">
        <f t="shared" si="66"/>
        <v>1</v>
      </c>
      <c r="V384" s="11">
        <f t="shared" si="67"/>
        <v>1</v>
      </c>
      <c r="W384" s="53"/>
      <c r="X384" s="6"/>
      <c r="Y384" s="6"/>
      <c r="Z384" s="6"/>
      <c r="AA384" s="6"/>
      <c r="AB384" s="6"/>
      <c r="AC384" s="6"/>
      <c r="AD384" s="6"/>
      <c r="AE384" s="6"/>
      <c r="AF384" s="6"/>
    </row>
    <row r="385" spans="1:32" x14ac:dyDescent="0.25">
      <c r="A385" s="53">
        <v>362</v>
      </c>
      <c r="B385" s="208"/>
      <c r="C385" s="6"/>
      <c r="D385" s="6"/>
      <c r="E385" s="6"/>
      <c r="F385" s="6"/>
      <c r="G385" s="6"/>
      <c r="H385" s="6"/>
      <c r="I385" s="6"/>
      <c r="J385" s="6"/>
      <c r="K385" s="6"/>
      <c r="L385" s="11"/>
      <c r="M385" s="53">
        <f t="shared" si="58"/>
        <v>0</v>
      </c>
      <c r="N385" s="6">
        <f t="shared" si="59"/>
        <v>0</v>
      </c>
      <c r="O385" s="6">
        <f t="shared" si="60"/>
        <v>0</v>
      </c>
      <c r="P385" s="6">
        <f t="shared" si="61"/>
        <v>0</v>
      </c>
      <c r="Q385" s="11">
        <f t="shared" si="62"/>
        <v>0</v>
      </c>
      <c r="R385" s="6">
        <f t="shared" si="63"/>
        <v>1</v>
      </c>
      <c r="S385" s="6">
        <f t="shared" si="64"/>
        <v>1</v>
      </c>
      <c r="T385" s="6">
        <f t="shared" si="65"/>
        <v>1</v>
      </c>
      <c r="U385" s="6">
        <f t="shared" si="66"/>
        <v>1</v>
      </c>
      <c r="V385" s="11">
        <f t="shared" si="67"/>
        <v>1</v>
      </c>
      <c r="W385" s="53"/>
      <c r="X385" s="6"/>
      <c r="Y385" s="6"/>
      <c r="Z385" s="6"/>
      <c r="AA385" s="6"/>
      <c r="AB385" s="6"/>
      <c r="AC385" s="6"/>
      <c r="AD385" s="6"/>
      <c r="AE385" s="6"/>
      <c r="AF385" s="6"/>
    </row>
    <row r="386" spans="1:32" x14ac:dyDescent="0.25">
      <c r="A386" s="53">
        <v>363</v>
      </c>
      <c r="B386" s="208"/>
      <c r="C386" s="6"/>
      <c r="D386" s="6"/>
      <c r="E386" s="6"/>
      <c r="F386" s="6"/>
      <c r="G386" s="6"/>
      <c r="H386" s="6"/>
      <c r="I386" s="6"/>
      <c r="J386" s="6"/>
      <c r="K386" s="6"/>
      <c r="L386" s="11"/>
      <c r="M386" s="53">
        <f t="shared" si="58"/>
        <v>0</v>
      </c>
      <c r="N386" s="6">
        <f t="shared" si="59"/>
        <v>0</v>
      </c>
      <c r="O386" s="6">
        <f t="shared" si="60"/>
        <v>0</v>
      </c>
      <c r="P386" s="6">
        <f t="shared" si="61"/>
        <v>0</v>
      </c>
      <c r="Q386" s="11">
        <f t="shared" si="62"/>
        <v>0</v>
      </c>
      <c r="R386" s="6">
        <f t="shared" si="63"/>
        <v>1</v>
      </c>
      <c r="S386" s="6">
        <f t="shared" si="64"/>
        <v>1</v>
      </c>
      <c r="T386" s="6">
        <f t="shared" si="65"/>
        <v>1</v>
      </c>
      <c r="U386" s="6">
        <f t="shared" si="66"/>
        <v>1</v>
      </c>
      <c r="V386" s="11">
        <f t="shared" si="67"/>
        <v>1</v>
      </c>
      <c r="W386" s="53"/>
      <c r="X386" s="6"/>
      <c r="Y386" s="6"/>
      <c r="Z386" s="6"/>
      <c r="AA386" s="6"/>
      <c r="AB386" s="6"/>
      <c r="AC386" s="6"/>
      <c r="AD386" s="6"/>
      <c r="AE386" s="6"/>
      <c r="AF386" s="6"/>
    </row>
    <row r="387" spans="1:32" x14ac:dyDescent="0.25">
      <c r="A387" s="53">
        <v>364</v>
      </c>
      <c r="B387" s="208"/>
      <c r="C387" s="6"/>
      <c r="D387" s="6"/>
      <c r="E387" s="6"/>
      <c r="F387" s="6"/>
      <c r="G387" s="6"/>
      <c r="H387" s="6"/>
      <c r="I387" s="6"/>
      <c r="J387" s="6"/>
      <c r="K387" s="6"/>
      <c r="L387" s="11"/>
      <c r="M387" s="53">
        <f t="shared" si="58"/>
        <v>0</v>
      </c>
      <c r="N387" s="6">
        <f t="shared" si="59"/>
        <v>0</v>
      </c>
      <c r="O387" s="6">
        <f t="shared" si="60"/>
        <v>0</v>
      </c>
      <c r="P387" s="6">
        <f t="shared" si="61"/>
        <v>0</v>
      </c>
      <c r="Q387" s="11">
        <f t="shared" si="62"/>
        <v>0</v>
      </c>
      <c r="R387" s="6">
        <f t="shared" si="63"/>
        <v>1</v>
      </c>
      <c r="S387" s="6">
        <f t="shared" si="64"/>
        <v>1</v>
      </c>
      <c r="T387" s="6">
        <f t="shared" si="65"/>
        <v>1</v>
      </c>
      <c r="U387" s="6">
        <f t="shared" si="66"/>
        <v>1</v>
      </c>
      <c r="V387" s="11">
        <f t="shared" si="67"/>
        <v>1</v>
      </c>
      <c r="W387" s="53"/>
      <c r="X387" s="6"/>
      <c r="Y387" s="6"/>
      <c r="Z387" s="6"/>
      <c r="AA387" s="6"/>
      <c r="AB387" s="6"/>
      <c r="AC387" s="6"/>
      <c r="AD387" s="6"/>
      <c r="AE387" s="6"/>
      <c r="AF387" s="6"/>
    </row>
    <row r="388" spans="1:32" x14ac:dyDescent="0.25">
      <c r="A388" s="53">
        <v>365</v>
      </c>
      <c r="B388" s="208"/>
      <c r="C388" s="6"/>
      <c r="D388" s="6"/>
      <c r="E388" s="6"/>
      <c r="F388" s="6"/>
      <c r="G388" s="6"/>
      <c r="H388" s="6"/>
      <c r="I388" s="6"/>
      <c r="J388" s="6"/>
      <c r="K388" s="6"/>
      <c r="L388" s="11"/>
      <c r="M388" s="53">
        <f t="shared" si="58"/>
        <v>0</v>
      </c>
      <c r="N388" s="6">
        <f t="shared" si="59"/>
        <v>0</v>
      </c>
      <c r="O388" s="6">
        <f t="shared" si="60"/>
        <v>0</v>
      </c>
      <c r="P388" s="6">
        <f t="shared" si="61"/>
        <v>0</v>
      </c>
      <c r="Q388" s="11">
        <f t="shared" si="62"/>
        <v>0</v>
      </c>
      <c r="R388" s="6">
        <f t="shared" si="63"/>
        <v>1</v>
      </c>
      <c r="S388" s="6">
        <f t="shared" si="64"/>
        <v>1</v>
      </c>
      <c r="T388" s="6">
        <f t="shared" si="65"/>
        <v>1</v>
      </c>
      <c r="U388" s="6">
        <f t="shared" si="66"/>
        <v>1</v>
      </c>
      <c r="V388" s="11">
        <f t="shared" si="67"/>
        <v>1</v>
      </c>
      <c r="W388" s="53"/>
      <c r="X388" s="6"/>
      <c r="Y388" s="6"/>
      <c r="Z388" s="6"/>
      <c r="AA388" s="6"/>
      <c r="AB388" s="6"/>
      <c r="AC388" s="6"/>
      <c r="AD388" s="6"/>
      <c r="AE388" s="6"/>
      <c r="AF388" s="6"/>
    </row>
    <row r="389" spans="1:32" x14ac:dyDescent="0.25">
      <c r="A389" s="53">
        <v>366</v>
      </c>
      <c r="B389" s="208"/>
      <c r="C389" s="6"/>
      <c r="D389" s="6"/>
      <c r="E389" s="6"/>
      <c r="F389" s="6"/>
      <c r="G389" s="6"/>
      <c r="H389" s="6"/>
      <c r="I389" s="6"/>
      <c r="J389" s="6"/>
      <c r="K389" s="6"/>
      <c r="L389" s="11"/>
      <c r="M389" s="53">
        <f t="shared" si="58"/>
        <v>0</v>
      </c>
      <c r="N389" s="6">
        <f t="shared" si="59"/>
        <v>0</v>
      </c>
      <c r="O389" s="6">
        <f t="shared" si="60"/>
        <v>0</v>
      </c>
      <c r="P389" s="6">
        <f t="shared" si="61"/>
        <v>0</v>
      </c>
      <c r="Q389" s="11">
        <f t="shared" si="62"/>
        <v>0</v>
      </c>
      <c r="R389" s="6">
        <f t="shared" si="63"/>
        <v>1</v>
      </c>
      <c r="S389" s="6">
        <f t="shared" si="64"/>
        <v>1</v>
      </c>
      <c r="T389" s="6">
        <f t="shared" si="65"/>
        <v>1</v>
      </c>
      <c r="U389" s="6">
        <f t="shared" si="66"/>
        <v>1</v>
      </c>
      <c r="V389" s="11">
        <f t="shared" si="67"/>
        <v>1</v>
      </c>
      <c r="W389" s="53"/>
      <c r="X389" s="6"/>
      <c r="Y389" s="6"/>
      <c r="Z389" s="6"/>
      <c r="AA389" s="6"/>
      <c r="AB389" s="6"/>
      <c r="AC389" s="6"/>
      <c r="AD389" s="6"/>
      <c r="AE389" s="6"/>
      <c r="AF389" s="6"/>
    </row>
    <row r="390" spans="1:32" x14ac:dyDescent="0.25">
      <c r="A390" s="53">
        <v>367</v>
      </c>
      <c r="B390" s="208"/>
      <c r="C390" s="6"/>
      <c r="D390" s="6"/>
      <c r="E390" s="6"/>
      <c r="F390" s="6"/>
      <c r="G390" s="6"/>
      <c r="H390" s="6"/>
      <c r="I390" s="6"/>
      <c r="J390" s="6"/>
      <c r="K390" s="6"/>
      <c r="L390" s="11"/>
      <c r="M390" s="53">
        <f t="shared" si="58"/>
        <v>0</v>
      </c>
      <c r="N390" s="6">
        <f t="shared" si="59"/>
        <v>0</v>
      </c>
      <c r="O390" s="6">
        <f t="shared" si="60"/>
        <v>0</v>
      </c>
      <c r="P390" s="6">
        <f t="shared" si="61"/>
        <v>0</v>
      </c>
      <c r="Q390" s="11">
        <f t="shared" si="62"/>
        <v>0</v>
      </c>
      <c r="R390" s="6">
        <f t="shared" si="63"/>
        <v>1</v>
      </c>
      <c r="S390" s="6">
        <f t="shared" si="64"/>
        <v>1</v>
      </c>
      <c r="T390" s="6">
        <f t="shared" si="65"/>
        <v>1</v>
      </c>
      <c r="U390" s="6">
        <f t="shared" si="66"/>
        <v>1</v>
      </c>
      <c r="V390" s="11">
        <f t="shared" si="67"/>
        <v>1</v>
      </c>
      <c r="W390" s="53"/>
      <c r="X390" s="6"/>
      <c r="Y390" s="6"/>
      <c r="Z390" s="6"/>
      <c r="AA390" s="6"/>
      <c r="AB390" s="6"/>
      <c r="AC390" s="6"/>
      <c r="AD390" s="6"/>
      <c r="AE390" s="6"/>
      <c r="AF390" s="6"/>
    </row>
    <row r="391" spans="1:32" x14ac:dyDescent="0.25">
      <c r="A391" s="53">
        <v>368</v>
      </c>
      <c r="B391" s="208"/>
      <c r="C391" s="6"/>
      <c r="D391" s="6"/>
      <c r="E391" s="6"/>
      <c r="F391" s="6"/>
      <c r="G391" s="6"/>
      <c r="H391" s="6"/>
      <c r="I391" s="6"/>
      <c r="J391" s="6"/>
      <c r="K391" s="6"/>
      <c r="L391" s="11"/>
      <c r="M391" s="53">
        <f t="shared" si="58"/>
        <v>0</v>
      </c>
      <c r="N391" s="6">
        <f t="shared" si="59"/>
        <v>0</v>
      </c>
      <c r="O391" s="6">
        <f t="shared" si="60"/>
        <v>0</v>
      </c>
      <c r="P391" s="6">
        <f t="shared" si="61"/>
        <v>0</v>
      </c>
      <c r="Q391" s="11">
        <f t="shared" si="62"/>
        <v>0</v>
      </c>
      <c r="R391" s="6">
        <f t="shared" si="63"/>
        <v>1</v>
      </c>
      <c r="S391" s="6">
        <f t="shared" si="64"/>
        <v>1</v>
      </c>
      <c r="T391" s="6">
        <f t="shared" si="65"/>
        <v>1</v>
      </c>
      <c r="U391" s="6">
        <f t="shared" si="66"/>
        <v>1</v>
      </c>
      <c r="V391" s="11">
        <f t="shared" si="67"/>
        <v>1</v>
      </c>
      <c r="W391" s="53"/>
      <c r="X391" s="6"/>
      <c r="Y391" s="6"/>
      <c r="Z391" s="6"/>
      <c r="AA391" s="6"/>
      <c r="AB391" s="6"/>
      <c r="AC391" s="6"/>
      <c r="AD391" s="6"/>
      <c r="AE391" s="6"/>
      <c r="AF391" s="6"/>
    </row>
    <row r="392" spans="1:32" x14ac:dyDescent="0.25">
      <c r="A392" s="53">
        <v>369</v>
      </c>
      <c r="B392" s="208"/>
      <c r="C392" s="6"/>
      <c r="D392" s="6"/>
      <c r="E392" s="6"/>
      <c r="F392" s="6"/>
      <c r="G392" s="6"/>
      <c r="H392" s="6"/>
      <c r="I392" s="6"/>
      <c r="J392" s="6"/>
      <c r="K392" s="6"/>
      <c r="L392" s="11"/>
      <c r="M392" s="53">
        <f t="shared" si="58"/>
        <v>0</v>
      </c>
      <c r="N392" s="6">
        <f t="shared" si="59"/>
        <v>0</v>
      </c>
      <c r="O392" s="6">
        <f t="shared" si="60"/>
        <v>0</v>
      </c>
      <c r="P392" s="6">
        <f t="shared" si="61"/>
        <v>0</v>
      </c>
      <c r="Q392" s="11">
        <f t="shared" si="62"/>
        <v>0</v>
      </c>
      <c r="R392" s="6">
        <f t="shared" si="63"/>
        <v>1</v>
      </c>
      <c r="S392" s="6">
        <f t="shared" si="64"/>
        <v>1</v>
      </c>
      <c r="T392" s="6">
        <f t="shared" si="65"/>
        <v>1</v>
      </c>
      <c r="U392" s="6">
        <f t="shared" si="66"/>
        <v>1</v>
      </c>
      <c r="V392" s="11">
        <f t="shared" si="67"/>
        <v>1</v>
      </c>
      <c r="W392" s="53"/>
      <c r="X392" s="6"/>
      <c r="Y392" s="6"/>
      <c r="Z392" s="6"/>
      <c r="AA392" s="6"/>
      <c r="AB392" s="6"/>
      <c r="AC392" s="6"/>
      <c r="AD392" s="6"/>
      <c r="AE392" s="6"/>
      <c r="AF392" s="6"/>
    </row>
    <row r="393" spans="1:32" x14ac:dyDescent="0.25">
      <c r="A393" s="53">
        <v>370</v>
      </c>
      <c r="B393" s="208"/>
      <c r="C393" s="6"/>
      <c r="D393" s="6"/>
      <c r="E393" s="6"/>
      <c r="F393" s="6"/>
      <c r="G393" s="6"/>
      <c r="H393" s="6"/>
      <c r="I393" s="6"/>
      <c r="J393" s="6"/>
      <c r="K393" s="6"/>
      <c r="L393" s="11"/>
      <c r="M393" s="53">
        <f t="shared" si="58"/>
        <v>0</v>
      </c>
      <c r="N393" s="6">
        <f t="shared" si="59"/>
        <v>0</v>
      </c>
      <c r="O393" s="6">
        <f t="shared" si="60"/>
        <v>0</v>
      </c>
      <c r="P393" s="6">
        <f t="shared" si="61"/>
        <v>0</v>
      </c>
      <c r="Q393" s="11">
        <f t="shared" si="62"/>
        <v>0</v>
      </c>
      <c r="R393" s="6">
        <f t="shared" si="63"/>
        <v>1</v>
      </c>
      <c r="S393" s="6">
        <f t="shared" si="64"/>
        <v>1</v>
      </c>
      <c r="T393" s="6">
        <f t="shared" si="65"/>
        <v>1</v>
      </c>
      <c r="U393" s="6">
        <f t="shared" si="66"/>
        <v>1</v>
      </c>
      <c r="V393" s="11">
        <f t="shared" si="67"/>
        <v>1</v>
      </c>
      <c r="W393" s="53"/>
      <c r="X393" s="6"/>
      <c r="Y393" s="6"/>
      <c r="Z393" s="6"/>
      <c r="AA393" s="6"/>
      <c r="AB393" s="6"/>
      <c r="AC393" s="6"/>
      <c r="AD393" s="6"/>
      <c r="AE393" s="6"/>
      <c r="AF393" s="6"/>
    </row>
    <row r="394" spans="1:32" x14ac:dyDescent="0.25">
      <c r="A394" s="53">
        <v>371</v>
      </c>
      <c r="B394" s="208"/>
      <c r="C394" s="6"/>
      <c r="D394" s="6"/>
      <c r="E394" s="6"/>
      <c r="F394" s="6"/>
      <c r="G394" s="6"/>
      <c r="H394" s="6"/>
      <c r="I394" s="6"/>
      <c r="J394" s="6"/>
      <c r="K394" s="6"/>
      <c r="L394" s="11"/>
      <c r="M394" s="53">
        <f t="shared" si="58"/>
        <v>0</v>
      </c>
      <c r="N394" s="6">
        <f t="shared" si="59"/>
        <v>0</v>
      </c>
      <c r="O394" s="6">
        <f t="shared" si="60"/>
        <v>0</v>
      </c>
      <c r="P394" s="6">
        <f t="shared" si="61"/>
        <v>0</v>
      </c>
      <c r="Q394" s="11">
        <f t="shared" si="62"/>
        <v>0</v>
      </c>
      <c r="R394" s="6">
        <f t="shared" si="63"/>
        <v>1</v>
      </c>
      <c r="S394" s="6">
        <f t="shared" si="64"/>
        <v>1</v>
      </c>
      <c r="T394" s="6">
        <f t="shared" si="65"/>
        <v>1</v>
      </c>
      <c r="U394" s="6">
        <f t="shared" si="66"/>
        <v>1</v>
      </c>
      <c r="V394" s="11">
        <f t="shared" si="67"/>
        <v>1</v>
      </c>
      <c r="W394" s="53"/>
      <c r="X394" s="6"/>
      <c r="Y394" s="6"/>
      <c r="Z394" s="6"/>
      <c r="AA394" s="6"/>
      <c r="AB394" s="6"/>
      <c r="AC394" s="6"/>
      <c r="AD394" s="6"/>
      <c r="AE394" s="6"/>
      <c r="AF394" s="6"/>
    </row>
    <row r="395" spans="1:32" x14ac:dyDescent="0.25">
      <c r="A395" s="53">
        <v>372</v>
      </c>
      <c r="B395" s="208"/>
      <c r="C395" s="6"/>
      <c r="D395" s="6"/>
      <c r="E395" s="6"/>
      <c r="F395" s="6"/>
      <c r="G395" s="6"/>
      <c r="H395" s="6"/>
      <c r="I395" s="6"/>
      <c r="J395" s="6"/>
      <c r="K395" s="6"/>
      <c r="L395" s="11"/>
      <c r="M395" s="53">
        <f t="shared" si="58"/>
        <v>0</v>
      </c>
      <c r="N395" s="6">
        <f t="shared" si="59"/>
        <v>0</v>
      </c>
      <c r="O395" s="6">
        <f t="shared" si="60"/>
        <v>0</v>
      </c>
      <c r="P395" s="6">
        <f t="shared" si="61"/>
        <v>0</v>
      </c>
      <c r="Q395" s="11">
        <f t="shared" si="62"/>
        <v>0</v>
      </c>
      <c r="R395" s="6">
        <f t="shared" si="63"/>
        <v>1</v>
      </c>
      <c r="S395" s="6">
        <f t="shared" si="64"/>
        <v>1</v>
      </c>
      <c r="T395" s="6">
        <f t="shared" si="65"/>
        <v>1</v>
      </c>
      <c r="U395" s="6">
        <f t="shared" si="66"/>
        <v>1</v>
      </c>
      <c r="V395" s="11">
        <f t="shared" si="67"/>
        <v>1</v>
      </c>
      <c r="W395" s="53"/>
      <c r="X395" s="6"/>
      <c r="Y395" s="6"/>
      <c r="Z395" s="6"/>
      <c r="AA395" s="6"/>
      <c r="AB395" s="6"/>
      <c r="AC395" s="6"/>
      <c r="AD395" s="6"/>
      <c r="AE395" s="6"/>
      <c r="AF395" s="6"/>
    </row>
    <row r="396" spans="1:32" x14ac:dyDescent="0.25">
      <c r="A396" s="53">
        <v>373</v>
      </c>
      <c r="B396" s="208"/>
      <c r="C396" s="6"/>
      <c r="D396" s="6"/>
      <c r="E396" s="6"/>
      <c r="F396" s="6"/>
      <c r="G396" s="6"/>
      <c r="H396" s="6"/>
      <c r="I396" s="6"/>
      <c r="J396" s="6"/>
      <c r="K396" s="6"/>
      <c r="L396" s="11"/>
      <c r="M396" s="53">
        <f t="shared" si="58"/>
        <v>0</v>
      </c>
      <c r="N396" s="6">
        <f t="shared" si="59"/>
        <v>0</v>
      </c>
      <c r="O396" s="6">
        <f t="shared" si="60"/>
        <v>0</v>
      </c>
      <c r="P396" s="6">
        <f t="shared" si="61"/>
        <v>0</v>
      </c>
      <c r="Q396" s="11">
        <f t="shared" si="62"/>
        <v>0</v>
      </c>
      <c r="R396" s="6">
        <f t="shared" si="63"/>
        <v>1</v>
      </c>
      <c r="S396" s="6">
        <f t="shared" si="64"/>
        <v>1</v>
      </c>
      <c r="T396" s="6">
        <f t="shared" si="65"/>
        <v>1</v>
      </c>
      <c r="U396" s="6">
        <f t="shared" si="66"/>
        <v>1</v>
      </c>
      <c r="V396" s="11">
        <f t="shared" si="67"/>
        <v>1</v>
      </c>
      <c r="W396" s="53"/>
      <c r="X396" s="6"/>
      <c r="Y396" s="6"/>
      <c r="Z396" s="6"/>
      <c r="AA396" s="6"/>
      <c r="AB396" s="6"/>
      <c r="AC396" s="6"/>
      <c r="AD396" s="6"/>
      <c r="AE396" s="6"/>
      <c r="AF396" s="6"/>
    </row>
    <row r="397" spans="1:32" x14ac:dyDescent="0.25">
      <c r="A397" s="53">
        <v>374</v>
      </c>
      <c r="B397" s="208"/>
      <c r="C397" s="6"/>
      <c r="D397" s="6"/>
      <c r="E397" s="6"/>
      <c r="F397" s="6"/>
      <c r="G397" s="6"/>
      <c r="H397" s="6"/>
      <c r="I397" s="6"/>
      <c r="J397" s="6"/>
      <c r="K397" s="6"/>
      <c r="L397" s="11"/>
      <c r="M397" s="53">
        <f t="shared" si="58"/>
        <v>0</v>
      </c>
      <c r="N397" s="6">
        <f t="shared" si="59"/>
        <v>0</v>
      </c>
      <c r="O397" s="6">
        <f t="shared" si="60"/>
        <v>0</v>
      </c>
      <c r="P397" s="6">
        <f t="shared" si="61"/>
        <v>0</v>
      </c>
      <c r="Q397" s="11">
        <f t="shared" si="62"/>
        <v>0</v>
      </c>
      <c r="R397" s="6">
        <f t="shared" si="63"/>
        <v>1</v>
      </c>
      <c r="S397" s="6">
        <f t="shared" si="64"/>
        <v>1</v>
      </c>
      <c r="T397" s="6">
        <f t="shared" si="65"/>
        <v>1</v>
      </c>
      <c r="U397" s="6">
        <f t="shared" si="66"/>
        <v>1</v>
      </c>
      <c r="V397" s="11">
        <f t="shared" si="67"/>
        <v>1</v>
      </c>
      <c r="W397" s="53"/>
      <c r="X397" s="6"/>
      <c r="Y397" s="6"/>
      <c r="Z397" s="6"/>
      <c r="AA397" s="6"/>
      <c r="AB397" s="6"/>
      <c r="AC397" s="6"/>
      <c r="AD397" s="6"/>
      <c r="AE397" s="6"/>
      <c r="AF397" s="6"/>
    </row>
    <row r="398" spans="1:32" x14ac:dyDescent="0.25">
      <c r="A398" s="53">
        <v>375</v>
      </c>
      <c r="B398" s="208"/>
      <c r="C398" s="6"/>
      <c r="D398" s="6"/>
      <c r="E398" s="6"/>
      <c r="F398" s="6"/>
      <c r="G398" s="6"/>
      <c r="H398" s="6"/>
      <c r="I398" s="6"/>
      <c r="J398" s="6"/>
      <c r="K398" s="6"/>
      <c r="L398" s="11"/>
      <c r="M398" s="53">
        <f t="shared" si="58"/>
        <v>0</v>
      </c>
      <c r="N398" s="6">
        <f t="shared" si="59"/>
        <v>0</v>
      </c>
      <c r="O398" s="6">
        <f t="shared" si="60"/>
        <v>0</v>
      </c>
      <c r="P398" s="6">
        <f t="shared" si="61"/>
        <v>0</v>
      </c>
      <c r="Q398" s="11">
        <f t="shared" si="62"/>
        <v>0</v>
      </c>
      <c r="R398" s="6">
        <f t="shared" si="63"/>
        <v>1</v>
      </c>
      <c r="S398" s="6">
        <f t="shared" si="64"/>
        <v>1</v>
      </c>
      <c r="T398" s="6">
        <f t="shared" si="65"/>
        <v>1</v>
      </c>
      <c r="U398" s="6">
        <f t="shared" si="66"/>
        <v>1</v>
      </c>
      <c r="V398" s="11">
        <f t="shared" si="67"/>
        <v>1</v>
      </c>
      <c r="W398" s="53"/>
      <c r="X398" s="6"/>
      <c r="Y398" s="6"/>
      <c r="Z398" s="6"/>
      <c r="AA398" s="6"/>
      <c r="AB398" s="6"/>
      <c r="AC398" s="6"/>
      <c r="AD398" s="6"/>
      <c r="AE398" s="6"/>
      <c r="AF398" s="6"/>
    </row>
    <row r="399" spans="1:32" x14ac:dyDescent="0.25">
      <c r="A399" s="53">
        <v>376</v>
      </c>
      <c r="B399" s="208"/>
      <c r="C399" s="6"/>
      <c r="D399" s="6"/>
      <c r="E399" s="6"/>
      <c r="F399" s="6"/>
      <c r="G399" s="6"/>
      <c r="H399" s="6"/>
      <c r="I399" s="6"/>
      <c r="J399" s="6"/>
      <c r="K399" s="6"/>
      <c r="L399" s="11"/>
      <c r="M399" s="53">
        <f t="shared" si="58"/>
        <v>0</v>
      </c>
      <c r="N399" s="6">
        <f t="shared" si="59"/>
        <v>0</v>
      </c>
      <c r="O399" s="6">
        <f t="shared" si="60"/>
        <v>0</v>
      </c>
      <c r="P399" s="6">
        <f t="shared" si="61"/>
        <v>0</v>
      </c>
      <c r="Q399" s="11">
        <f t="shared" si="62"/>
        <v>0</v>
      </c>
      <c r="R399" s="6">
        <f t="shared" si="63"/>
        <v>1</v>
      </c>
      <c r="S399" s="6">
        <f t="shared" si="64"/>
        <v>1</v>
      </c>
      <c r="T399" s="6">
        <f t="shared" si="65"/>
        <v>1</v>
      </c>
      <c r="U399" s="6">
        <f t="shared" si="66"/>
        <v>1</v>
      </c>
      <c r="V399" s="11">
        <f t="shared" si="67"/>
        <v>1</v>
      </c>
      <c r="W399" s="53"/>
      <c r="X399" s="6"/>
      <c r="Y399" s="6"/>
      <c r="Z399" s="6"/>
      <c r="AA399" s="6"/>
      <c r="AB399" s="6"/>
      <c r="AC399" s="6"/>
      <c r="AD399" s="6"/>
      <c r="AE399" s="6"/>
      <c r="AF399" s="6"/>
    </row>
    <row r="400" spans="1:32" x14ac:dyDescent="0.25">
      <c r="A400" s="53">
        <v>377</v>
      </c>
      <c r="B400" s="208"/>
      <c r="C400" s="6"/>
      <c r="D400" s="6"/>
      <c r="E400" s="6"/>
      <c r="F400" s="6"/>
      <c r="G400" s="6"/>
      <c r="H400" s="6"/>
      <c r="I400" s="6"/>
      <c r="J400" s="6"/>
      <c r="K400" s="6"/>
      <c r="L400" s="11"/>
      <c r="M400" s="53">
        <f t="shared" si="58"/>
        <v>0</v>
      </c>
      <c r="N400" s="6">
        <f t="shared" si="59"/>
        <v>0</v>
      </c>
      <c r="O400" s="6">
        <f t="shared" si="60"/>
        <v>0</v>
      </c>
      <c r="P400" s="6">
        <f t="shared" si="61"/>
        <v>0</v>
      </c>
      <c r="Q400" s="11">
        <f t="shared" si="62"/>
        <v>0</v>
      </c>
      <c r="R400" s="6">
        <f t="shared" si="63"/>
        <v>1</v>
      </c>
      <c r="S400" s="6">
        <f t="shared" si="64"/>
        <v>1</v>
      </c>
      <c r="T400" s="6">
        <f t="shared" si="65"/>
        <v>1</v>
      </c>
      <c r="U400" s="6">
        <f t="shared" si="66"/>
        <v>1</v>
      </c>
      <c r="V400" s="11">
        <f t="shared" si="67"/>
        <v>1</v>
      </c>
      <c r="W400" s="53"/>
      <c r="X400" s="6"/>
      <c r="Y400" s="6"/>
      <c r="Z400" s="6"/>
      <c r="AA400" s="6"/>
      <c r="AB400" s="6"/>
      <c r="AC400" s="6"/>
      <c r="AD400" s="6"/>
      <c r="AE400" s="6"/>
      <c r="AF400" s="6"/>
    </row>
    <row r="401" spans="1:32" x14ac:dyDescent="0.25">
      <c r="A401" s="53">
        <v>378</v>
      </c>
      <c r="B401" s="208"/>
      <c r="C401" s="6"/>
      <c r="D401" s="6"/>
      <c r="E401" s="6"/>
      <c r="F401" s="6"/>
      <c r="G401" s="6"/>
      <c r="H401" s="6"/>
      <c r="I401" s="6"/>
      <c r="J401" s="6"/>
      <c r="K401" s="6"/>
      <c r="L401" s="11"/>
      <c r="M401" s="53">
        <f t="shared" si="58"/>
        <v>0</v>
      </c>
      <c r="N401" s="6">
        <f t="shared" si="59"/>
        <v>0</v>
      </c>
      <c r="O401" s="6">
        <f t="shared" si="60"/>
        <v>0</v>
      </c>
      <c r="P401" s="6">
        <f t="shared" si="61"/>
        <v>0</v>
      </c>
      <c r="Q401" s="11">
        <f t="shared" si="62"/>
        <v>0</v>
      </c>
      <c r="R401" s="6">
        <f t="shared" si="63"/>
        <v>1</v>
      </c>
      <c r="S401" s="6">
        <f t="shared" si="64"/>
        <v>1</v>
      </c>
      <c r="T401" s="6">
        <f t="shared" si="65"/>
        <v>1</v>
      </c>
      <c r="U401" s="6">
        <f t="shared" si="66"/>
        <v>1</v>
      </c>
      <c r="V401" s="11">
        <f t="shared" si="67"/>
        <v>1</v>
      </c>
      <c r="W401" s="53"/>
      <c r="X401" s="6"/>
      <c r="Y401" s="6"/>
      <c r="Z401" s="6"/>
      <c r="AA401" s="6"/>
      <c r="AB401" s="6"/>
      <c r="AC401" s="6"/>
      <c r="AD401" s="6"/>
      <c r="AE401" s="6"/>
      <c r="AF401" s="6"/>
    </row>
    <row r="402" spans="1:32" x14ac:dyDescent="0.25">
      <c r="A402" s="53">
        <v>379</v>
      </c>
      <c r="B402" s="208"/>
      <c r="C402" s="6"/>
      <c r="D402" s="6"/>
      <c r="E402" s="6"/>
      <c r="F402" s="6"/>
      <c r="G402" s="6"/>
      <c r="H402" s="6"/>
      <c r="I402" s="6"/>
      <c r="J402" s="6"/>
      <c r="K402" s="6"/>
      <c r="L402" s="11"/>
      <c r="M402" s="53">
        <f t="shared" si="58"/>
        <v>0</v>
      </c>
      <c r="N402" s="6">
        <f t="shared" si="59"/>
        <v>0</v>
      </c>
      <c r="O402" s="6">
        <f t="shared" si="60"/>
        <v>0</v>
      </c>
      <c r="P402" s="6">
        <f t="shared" si="61"/>
        <v>0</v>
      </c>
      <c r="Q402" s="11">
        <f t="shared" si="62"/>
        <v>0</v>
      </c>
      <c r="R402" s="6">
        <f t="shared" si="63"/>
        <v>1</v>
      </c>
      <c r="S402" s="6">
        <f t="shared" si="64"/>
        <v>1</v>
      </c>
      <c r="T402" s="6">
        <f t="shared" si="65"/>
        <v>1</v>
      </c>
      <c r="U402" s="6">
        <f t="shared" si="66"/>
        <v>1</v>
      </c>
      <c r="V402" s="11">
        <f t="shared" si="67"/>
        <v>1</v>
      </c>
      <c r="W402" s="53"/>
      <c r="X402" s="6"/>
      <c r="Y402" s="6"/>
      <c r="Z402" s="6"/>
      <c r="AA402" s="6"/>
      <c r="AB402" s="6"/>
      <c r="AC402" s="6"/>
      <c r="AD402" s="6"/>
      <c r="AE402" s="6"/>
      <c r="AF402" s="6"/>
    </row>
    <row r="403" spans="1:32" x14ac:dyDescent="0.25">
      <c r="A403" s="53">
        <v>380</v>
      </c>
      <c r="B403" s="208"/>
      <c r="C403" s="6"/>
      <c r="D403" s="6"/>
      <c r="E403" s="6"/>
      <c r="F403" s="6"/>
      <c r="G403" s="6"/>
      <c r="H403" s="6"/>
      <c r="I403" s="6"/>
      <c r="J403" s="6"/>
      <c r="K403" s="6"/>
      <c r="L403" s="11"/>
      <c r="M403" s="53">
        <f t="shared" si="58"/>
        <v>0</v>
      </c>
      <c r="N403" s="6">
        <f t="shared" si="59"/>
        <v>0</v>
      </c>
      <c r="O403" s="6">
        <f t="shared" si="60"/>
        <v>0</v>
      </c>
      <c r="P403" s="6">
        <f t="shared" si="61"/>
        <v>0</v>
      </c>
      <c r="Q403" s="11">
        <f t="shared" si="62"/>
        <v>0</v>
      </c>
      <c r="R403" s="6">
        <f t="shared" si="63"/>
        <v>1</v>
      </c>
      <c r="S403" s="6">
        <f t="shared" si="64"/>
        <v>1</v>
      </c>
      <c r="T403" s="6">
        <f t="shared" si="65"/>
        <v>1</v>
      </c>
      <c r="U403" s="6">
        <f t="shared" si="66"/>
        <v>1</v>
      </c>
      <c r="V403" s="11">
        <f t="shared" si="67"/>
        <v>1</v>
      </c>
      <c r="W403" s="53"/>
      <c r="X403" s="6"/>
      <c r="Y403" s="6"/>
      <c r="Z403" s="6"/>
      <c r="AA403" s="6"/>
      <c r="AB403" s="6"/>
      <c r="AC403" s="6"/>
      <c r="AD403" s="6"/>
      <c r="AE403" s="6"/>
      <c r="AF403" s="6"/>
    </row>
    <row r="404" spans="1:32" x14ac:dyDescent="0.25">
      <c r="A404" s="53">
        <v>381</v>
      </c>
      <c r="B404" s="208"/>
      <c r="C404" s="6"/>
      <c r="D404" s="6"/>
      <c r="E404" s="6"/>
      <c r="F404" s="6"/>
      <c r="G404" s="6"/>
      <c r="H404" s="6"/>
      <c r="I404" s="6"/>
      <c r="J404" s="6"/>
      <c r="K404" s="6"/>
      <c r="L404" s="11"/>
      <c r="M404" s="53">
        <f t="shared" si="58"/>
        <v>0</v>
      </c>
      <c r="N404" s="6">
        <f t="shared" si="59"/>
        <v>0</v>
      </c>
      <c r="O404" s="6">
        <f t="shared" si="60"/>
        <v>0</v>
      </c>
      <c r="P404" s="6">
        <f t="shared" si="61"/>
        <v>0</v>
      </c>
      <c r="Q404" s="11">
        <f t="shared" si="62"/>
        <v>0</v>
      </c>
      <c r="R404" s="6">
        <f t="shared" si="63"/>
        <v>1</v>
      </c>
      <c r="S404" s="6">
        <f t="shared" si="64"/>
        <v>1</v>
      </c>
      <c r="T404" s="6">
        <f t="shared" si="65"/>
        <v>1</v>
      </c>
      <c r="U404" s="6">
        <f t="shared" si="66"/>
        <v>1</v>
      </c>
      <c r="V404" s="11">
        <f t="shared" si="67"/>
        <v>1</v>
      </c>
      <c r="W404" s="53"/>
      <c r="X404" s="6"/>
      <c r="Y404" s="6"/>
      <c r="Z404" s="6"/>
      <c r="AA404" s="6"/>
      <c r="AB404" s="6"/>
      <c r="AC404" s="6"/>
      <c r="AD404" s="6"/>
      <c r="AE404" s="6"/>
      <c r="AF404" s="6"/>
    </row>
    <row r="405" spans="1:32" x14ac:dyDescent="0.25">
      <c r="A405" s="53">
        <v>382</v>
      </c>
      <c r="B405" s="208"/>
      <c r="C405" s="6"/>
      <c r="D405" s="6"/>
      <c r="E405" s="6"/>
      <c r="F405" s="6"/>
      <c r="G405" s="6"/>
      <c r="H405" s="6"/>
      <c r="I405" s="6"/>
      <c r="J405" s="6"/>
      <c r="K405" s="6"/>
      <c r="L405" s="11"/>
      <c r="M405" s="53">
        <f t="shared" si="58"/>
        <v>0</v>
      </c>
      <c r="N405" s="6">
        <f t="shared" si="59"/>
        <v>0</v>
      </c>
      <c r="O405" s="6">
        <f t="shared" si="60"/>
        <v>0</v>
      </c>
      <c r="P405" s="6">
        <f t="shared" si="61"/>
        <v>0</v>
      </c>
      <c r="Q405" s="11">
        <f t="shared" si="62"/>
        <v>0</v>
      </c>
      <c r="R405" s="6">
        <f t="shared" si="63"/>
        <v>1</v>
      </c>
      <c r="S405" s="6">
        <f t="shared" si="64"/>
        <v>1</v>
      </c>
      <c r="T405" s="6">
        <f t="shared" si="65"/>
        <v>1</v>
      </c>
      <c r="U405" s="6">
        <f t="shared" si="66"/>
        <v>1</v>
      </c>
      <c r="V405" s="11">
        <f t="shared" si="67"/>
        <v>1</v>
      </c>
      <c r="W405" s="53"/>
      <c r="X405" s="6"/>
      <c r="Y405" s="6"/>
      <c r="Z405" s="6"/>
      <c r="AA405" s="6"/>
      <c r="AB405" s="6"/>
      <c r="AC405" s="6"/>
      <c r="AD405" s="6"/>
      <c r="AE405" s="6"/>
      <c r="AF405" s="6"/>
    </row>
    <row r="406" spans="1:32" x14ac:dyDescent="0.25">
      <c r="A406" s="53">
        <v>383</v>
      </c>
      <c r="B406" s="208"/>
      <c r="C406" s="6"/>
      <c r="D406" s="6"/>
      <c r="E406" s="6"/>
      <c r="F406" s="6"/>
      <c r="G406" s="6"/>
      <c r="H406" s="6"/>
      <c r="I406" s="6"/>
      <c r="J406" s="6"/>
      <c r="K406" s="6"/>
      <c r="L406" s="11"/>
      <c r="M406" s="53">
        <f t="shared" si="58"/>
        <v>0</v>
      </c>
      <c r="N406" s="6">
        <f t="shared" si="59"/>
        <v>0</v>
      </c>
      <c r="O406" s="6">
        <f t="shared" si="60"/>
        <v>0</v>
      </c>
      <c r="P406" s="6">
        <f t="shared" si="61"/>
        <v>0</v>
      </c>
      <c r="Q406" s="11">
        <f t="shared" si="62"/>
        <v>0</v>
      </c>
      <c r="R406" s="6">
        <f t="shared" si="63"/>
        <v>1</v>
      </c>
      <c r="S406" s="6">
        <f t="shared" si="64"/>
        <v>1</v>
      </c>
      <c r="T406" s="6">
        <f t="shared" si="65"/>
        <v>1</v>
      </c>
      <c r="U406" s="6">
        <f t="shared" si="66"/>
        <v>1</v>
      </c>
      <c r="V406" s="11">
        <f t="shared" si="67"/>
        <v>1</v>
      </c>
      <c r="W406" s="53"/>
      <c r="X406" s="6"/>
      <c r="Y406" s="6"/>
      <c r="Z406" s="6"/>
      <c r="AA406" s="6"/>
      <c r="AB406" s="6"/>
      <c r="AC406" s="6"/>
      <c r="AD406" s="6"/>
      <c r="AE406" s="6"/>
      <c r="AF406" s="6"/>
    </row>
    <row r="407" spans="1:32" x14ac:dyDescent="0.25">
      <c r="A407" s="53">
        <v>384</v>
      </c>
      <c r="B407" s="208"/>
      <c r="C407" s="6"/>
      <c r="D407" s="6"/>
      <c r="E407" s="6"/>
      <c r="F407" s="6"/>
      <c r="G407" s="6"/>
      <c r="H407" s="6"/>
      <c r="I407" s="6"/>
      <c r="J407" s="6"/>
      <c r="K407" s="6"/>
      <c r="L407" s="11"/>
      <c r="M407" s="53">
        <f t="shared" si="58"/>
        <v>0</v>
      </c>
      <c r="N407" s="6">
        <f t="shared" si="59"/>
        <v>0</v>
      </c>
      <c r="O407" s="6">
        <f t="shared" si="60"/>
        <v>0</v>
      </c>
      <c r="P407" s="6">
        <f t="shared" si="61"/>
        <v>0</v>
      </c>
      <c r="Q407" s="11">
        <f t="shared" si="62"/>
        <v>0</v>
      </c>
      <c r="R407" s="6">
        <f t="shared" si="63"/>
        <v>1</v>
      </c>
      <c r="S407" s="6">
        <f t="shared" si="64"/>
        <v>1</v>
      </c>
      <c r="T407" s="6">
        <f t="shared" si="65"/>
        <v>1</v>
      </c>
      <c r="U407" s="6">
        <f t="shared" si="66"/>
        <v>1</v>
      </c>
      <c r="V407" s="11">
        <f t="shared" si="67"/>
        <v>1</v>
      </c>
      <c r="W407" s="53"/>
      <c r="X407" s="6"/>
      <c r="Y407" s="6"/>
      <c r="Z407" s="6"/>
      <c r="AA407" s="6"/>
      <c r="AB407" s="6"/>
      <c r="AC407" s="6"/>
      <c r="AD407" s="6"/>
      <c r="AE407" s="6"/>
      <c r="AF407" s="6"/>
    </row>
    <row r="408" spans="1:32" x14ac:dyDescent="0.25">
      <c r="A408" s="53">
        <v>385</v>
      </c>
      <c r="B408" s="208"/>
      <c r="C408" s="6"/>
      <c r="D408" s="6"/>
      <c r="E408" s="6"/>
      <c r="F408" s="6"/>
      <c r="G408" s="6"/>
      <c r="H408" s="6"/>
      <c r="I408" s="6"/>
      <c r="J408" s="6"/>
      <c r="K408" s="6"/>
      <c r="L408" s="11"/>
      <c r="M408" s="53">
        <f t="shared" si="58"/>
        <v>0</v>
      </c>
      <c r="N408" s="6">
        <f t="shared" si="59"/>
        <v>0</v>
      </c>
      <c r="O408" s="6">
        <f t="shared" si="60"/>
        <v>0</v>
      </c>
      <c r="P408" s="6">
        <f t="shared" si="61"/>
        <v>0</v>
      </c>
      <c r="Q408" s="11">
        <f t="shared" si="62"/>
        <v>0</v>
      </c>
      <c r="R408" s="6">
        <f t="shared" si="63"/>
        <v>1</v>
      </c>
      <c r="S408" s="6">
        <f t="shared" si="64"/>
        <v>1</v>
      </c>
      <c r="T408" s="6">
        <f t="shared" si="65"/>
        <v>1</v>
      </c>
      <c r="U408" s="6">
        <f t="shared" si="66"/>
        <v>1</v>
      </c>
      <c r="V408" s="11">
        <f t="shared" si="67"/>
        <v>1</v>
      </c>
      <c r="W408" s="53"/>
      <c r="X408" s="6"/>
      <c r="Y408" s="6"/>
      <c r="Z408" s="6"/>
      <c r="AA408" s="6"/>
      <c r="AB408" s="6"/>
      <c r="AC408" s="6"/>
      <c r="AD408" s="6"/>
      <c r="AE408" s="6"/>
      <c r="AF408" s="6"/>
    </row>
    <row r="409" spans="1:32" x14ac:dyDescent="0.25">
      <c r="A409" s="53">
        <v>386</v>
      </c>
      <c r="B409" s="208"/>
      <c r="C409" s="6"/>
      <c r="D409" s="6"/>
      <c r="E409" s="6"/>
      <c r="F409" s="6"/>
      <c r="G409" s="6"/>
      <c r="H409" s="6"/>
      <c r="I409" s="6"/>
      <c r="J409" s="6"/>
      <c r="K409" s="6"/>
      <c r="L409" s="11"/>
      <c r="M409" s="53">
        <f t="shared" ref="M409:M472" si="68">$S$8+SUMPRODUCT(C409:L409,$I$8:$R$8)</f>
        <v>0</v>
      </c>
      <c r="N409" s="6">
        <f t="shared" ref="N409:N472" si="69">$S$9+SUMPRODUCT(C409:L409,$I$9:$R$9)</f>
        <v>0</v>
      </c>
      <c r="O409" s="6">
        <f t="shared" ref="O409:O472" si="70">$S$10+SUMPRODUCT(C409:L409,$I$10:$R$10)</f>
        <v>0</v>
      </c>
      <c r="P409" s="6">
        <f t="shared" ref="P409:P472" si="71">$S$11+SUMPRODUCT(C409:L409,$I$11:$R$11)</f>
        <v>0</v>
      </c>
      <c r="Q409" s="11">
        <f t="shared" ref="Q409:Q472" si="72">$S$12+SUMPRODUCT(C409:L409,$I$12:$R$12)</f>
        <v>0</v>
      </c>
      <c r="R409" s="6">
        <f t="shared" ref="R409:R472" si="73">IF(M409=MAX(M409:Q409),1,0)</f>
        <v>1</v>
      </c>
      <c r="S409" s="6">
        <f t="shared" ref="S409:S472" si="74">IF(N409=MAX(M409:Q409),1,0)</f>
        <v>1</v>
      </c>
      <c r="T409" s="6">
        <f t="shared" ref="T409:T472" si="75">IF(O409=MAX(M409:Q409),1,0)</f>
        <v>1</v>
      </c>
      <c r="U409" s="6">
        <f t="shared" ref="U409:U472" si="76">IF(P409=MAX(M409:Q409),1,0)</f>
        <v>1</v>
      </c>
      <c r="V409" s="11">
        <f t="shared" ref="V409:V472" si="77">IF(Q409=MAX(M409:Q409),1,0)</f>
        <v>1</v>
      </c>
      <c r="W409" s="53"/>
      <c r="X409" s="6"/>
      <c r="Y409" s="6"/>
      <c r="Z409" s="6"/>
      <c r="AA409" s="6"/>
      <c r="AB409" s="6"/>
      <c r="AC409" s="6"/>
      <c r="AD409" s="6"/>
      <c r="AE409" s="6"/>
      <c r="AF409" s="6"/>
    </row>
    <row r="410" spans="1:32" x14ac:dyDescent="0.25">
      <c r="A410" s="53">
        <v>387</v>
      </c>
      <c r="B410" s="208"/>
      <c r="C410" s="6"/>
      <c r="D410" s="6"/>
      <c r="E410" s="6"/>
      <c r="F410" s="6"/>
      <c r="G410" s="6"/>
      <c r="H410" s="6"/>
      <c r="I410" s="6"/>
      <c r="J410" s="6"/>
      <c r="K410" s="6"/>
      <c r="L410" s="11"/>
      <c r="M410" s="53">
        <f t="shared" si="68"/>
        <v>0</v>
      </c>
      <c r="N410" s="6">
        <f t="shared" si="69"/>
        <v>0</v>
      </c>
      <c r="O410" s="6">
        <f t="shared" si="70"/>
        <v>0</v>
      </c>
      <c r="P410" s="6">
        <f t="shared" si="71"/>
        <v>0</v>
      </c>
      <c r="Q410" s="11">
        <f t="shared" si="72"/>
        <v>0</v>
      </c>
      <c r="R410" s="6">
        <f t="shared" si="73"/>
        <v>1</v>
      </c>
      <c r="S410" s="6">
        <f t="shared" si="74"/>
        <v>1</v>
      </c>
      <c r="T410" s="6">
        <f t="shared" si="75"/>
        <v>1</v>
      </c>
      <c r="U410" s="6">
        <f t="shared" si="76"/>
        <v>1</v>
      </c>
      <c r="V410" s="11">
        <f t="shared" si="77"/>
        <v>1</v>
      </c>
      <c r="W410" s="53"/>
      <c r="X410" s="6"/>
      <c r="Y410" s="6"/>
      <c r="Z410" s="6"/>
      <c r="AA410" s="6"/>
      <c r="AB410" s="6"/>
      <c r="AC410" s="6"/>
      <c r="AD410" s="6"/>
      <c r="AE410" s="6"/>
      <c r="AF410" s="6"/>
    </row>
    <row r="411" spans="1:32" x14ac:dyDescent="0.25">
      <c r="A411" s="53">
        <v>388</v>
      </c>
      <c r="B411" s="208"/>
      <c r="C411" s="6"/>
      <c r="D411" s="6"/>
      <c r="E411" s="6"/>
      <c r="F411" s="6"/>
      <c r="G411" s="6"/>
      <c r="H411" s="6"/>
      <c r="I411" s="6"/>
      <c r="J411" s="6"/>
      <c r="K411" s="6"/>
      <c r="L411" s="11"/>
      <c r="M411" s="53">
        <f t="shared" si="68"/>
        <v>0</v>
      </c>
      <c r="N411" s="6">
        <f t="shared" si="69"/>
        <v>0</v>
      </c>
      <c r="O411" s="6">
        <f t="shared" si="70"/>
        <v>0</v>
      </c>
      <c r="P411" s="6">
        <f t="shared" si="71"/>
        <v>0</v>
      </c>
      <c r="Q411" s="11">
        <f t="shared" si="72"/>
        <v>0</v>
      </c>
      <c r="R411" s="6">
        <f t="shared" si="73"/>
        <v>1</v>
      </c>
      <c r="S411" s="6">
        <f t="shared" si="74"/>
        <v>1</v>
      </c>
      <c r="T411" s="6">
        <f t="shared" si="75"/>
        <v>1</v>
      </c>
      <c r="U411" s="6">
        <f t="shared" si="76"/>
        <v>1</v>
      </c>
      <c r="V411" s="11">
        <f t="shared" si="77"/>
        <v>1</v>
      </c>
      <c r="W411" s="53"/>
      <c r="X411" s="6"/>
      <c r="Y411" s="6"/>
      <c r="Z411" s="6"/>
      <c r="AA411" s="6"/>
      <c r="AB411" s="6"/>
      <c r="AC411" s="6"/>
      <c r="AD411" s="6"/>
      <c r="AE411" s="6"/>
      <c r="AF411" s="6"/>
    </row>
    <row r="412" spans="1:32" x14ac:dyDescent="0.25">
      <c r="A412" s="53">
        <v>389</v>
      </c>
      <c r="B412" s="208"/>
      <c r="C412" s="6"/>
      <c r="D412" s="6"/>
      <c r="E412" s="6"/>
      <c r="F412" s="6"/>
      <c r="G412" s="6"/>
      <c r="H412" s="6"/>
      <c r="I412" s="6"/>
      <c r="J412" s="6"/>
      <c r="K412" s="6"/>
      <c r="L412" s="11"/>
      <c r="M412" s="53">
        <f t="shared" si="68"/>
        <v>0</v>
      </c>
      <c r="N412" s="6">
        <f t="shared" si="69"/>
        <v>0</v>
      </c>
      <c r="O412" s="6">
        <f t="shared" si="70"/>
        <v>0</v>
      </c>
      <c r="P412" s="6">
        <f t="shared" si="71"/>
        <v>0</v>
      </c>
      <c r="Q412" s="11">
        <f t="shared" si="72"/>
        <v>0</v>
      </c>
      <c r="R412" s="6">
        <f t="shared" si="73"/>
        <v>1</v>
      </c>
      <c r="S412" s="6">
        <f t="shared" si="74"/>
        <v>1</v>
      </c>
      <c r="T412" s="6">
        <f t="shared" si="75"/>
        <v>1</v>
      </c>
      <c r="U412" s="6">
        <f t="shared" si="76"/>
        <v>1</v>
      </c>
      <c r="V412" s="11">
        <f t="shared" si="77"/>
        <v>1</v>
      </c>
      <c r="W412" s="53"/>
      <c r="X412" s="6"/>
      <c r="Y412" s="6"/>
      <c r="Z412" s="6"/>
      <c r="AA412" s="6"/>
      <c r="AB412" s="6"/>
      <c r="AC412" s="6"/>
      <c r="AD412" s="6"/>
      <c r="AE412" s="6"/>
      <c r="AF412" s="6"/>
    </row>
    <row r="413" spans="1:32" x14ac:dyDescent="0.25">
      <c r="A413" s="53">
        <v>390</v>
      </c>
      <c r="B413" s="208"/>
      <c r="C413" s="6"/>
      <c r="D413" s="6"/>
      <c r="E413" s="6"/>
      <c r="F413" s="6"/>
      <c r="G413" s="6"/>
      <c r="H413" s="6"/>
      <c r="I413" s="6"/>
      <c r="J413" s="6"/>
      <c r="K413" s="6"/>
      <c r="L413" s="11"/>
      <c r="M413" s="53">
        <f t="shared" si="68"/>
        <v>0</v>
      </c>
      <c r="N413" s="6">
        <f t="shared" si="69"/>
        <v>0</v>
      </c>
      <c r="O413" s="6">
        <f t="shared" si="70"/>
        <v>0</v>
      </c>
      <c r="P413" s="6">
        <f t="shared" si="71"/>
        <v>0</v>
      </c>
      <c r="Q413" s="11">
        <f t="shared" si="72"/>
        <v>0</v>
      </c>
      <c r="R413" s="6">
        <f t="shared" si="73"/>
        <v>1</v>
      </c>
      <c r="S413" s="6">
        <f t="shared" si="74"/>
        <v>1</v>
      </c>
      <c r="T413" s="6">
        <f t="shared" si="75"/>
        <v>1</v>
      </c>
      <c r="U413" s="6">
        <f t="shared" si="76"/>
        <v>1</v>
      </c>
      <c r="V413" s="11">
        <f t="shared" si="77"/>
        <v>1</v>
      </c>
      <c r="W413" s="53"/>
      <c r="X413" s="6"/>
      <c r="Y413" s="6"/>
      <c r="Z413" s="6"/>
      <c r="AA413" s="6"/>
      <c r="AB413" s="6"/>
      <c r="AC413" s="6"/>
      <c r="AD413" s="6"/>
      <c r="AE413" s="6"/>
      <c r="AF413" s="6"/>
    </row>
    <row r="414" spans="1:32" x14ac:dyDescent="0.25">
      <c r="A414" s="53">
        <v>391</v>
      </c>
      <c r="B414" s="208"/>
      <c r="C414" s="6"/>
      <c r="D414" s="6"/>
      <c r="E414" s="6"/>
      <c r="F414" s="6"/>
      <c r="G414" s="6"/>
      <c r="H414" s="6"/>
      <c r="I414" s="6"/>
      <c r="J414" s="6"/>
      <c r="K414" s="6"/>
      <c r="L414" s="11"/>
      <c r="M414" s="53">
        <f t="shared" si="68"/>
        <v>0</v>
      </c>
      <c r="N414" s="6">
        <f t="shared" si="69"/>
        <v>0</v>
      </c>
      <c r="O414" s="6">
        <f t="shared" si="70"/>
        <v>0</v>
      </c>
      <c r="P414" s="6">
        <f t="shared" si="71"/>
        <v>0</v>
      </c>
      <c r="Q414" s="11">
        <f t="shared" si="72"/>
        <v>0</v>
      </c>
      <c r="R414" s="6">
        <f t="shared" si="73"/>
        <v>1</v>
      </c>
      <c r="S414" s="6">
        <f t="shared" si="74"/>
        <v>1</v>
      </c>
      <c r="T414" s="6">
        <f t="shared" si="75"/>
        <v>1</v>
      </c>
      <c r="U414" s="6">
        <f t="shared" si="76"/>
        <v>1</v>
      </c>
      <c r="V414" s="11">
        <f t="shared" si="77"/>
        <v>1</v>
      </c>
      <c r="W414" s="53"/>
      <c r="X414" s="6"/>
      <c r="Y414" s="6"/>
      <c r="Z414" s="6"/>
      <c r="AA414" s="6"/>
      <c r="AB414" s="6"/>
      <c r="AC414" s="6"/>
      <c r="AD414" s="6"/>
      <c r="AE414" s="6"/>
      <c r="AF414" s="6"/>
    </row>
    <row r="415" spans="1:32" x14ac:dyDescent="0.25">
      <c r="A415" s="53">
        <v>392</v>
      </c>
      <c r="B415" s="208"/>
      <c r="C415" s="6"/>
      <c r="D415" s="6"/>
      <c r="E415" s="6"/>
      <c r="F415" s="6"/>
      <c r="G415" s="6"/>
      <c r="H415" s="6"/>
      <c r="I415" s="6"/>
      <c r="J415" s="6"/>
      <c r="K415" s="6"/>
      <c r="L415" s="11"/>
      <c r="M415" s="53">
        <f t="shared" si="68"/>
        <v>0</v>
      </c>
      <c r="N415" s="6">
        <f t="shared" si="69"/>
        <v>0</v>
      </c>
      <c r="O415" s="6">
        <f t="shared" si="70"/>
        <v>0</v>
      </c>
      <c r="P415" s="6">
        <f t="shared" si="71"/>
        <v>0</v>
      </c>
      <c r="Q415" s="11">
        <f t="shared" si="72"/>
        <v>0</v>
      </c>
      <c r="R415" s="6">
        <f t="shared" si="73"/>
        <v>1</v>
      </c>
      <c r="S415" s="6">
        <f t="shared" si="74"/>
        <v>1</v>
      </c>
      <c r="T415" s="6">
        <f t="shared" si="75"/>
        <v>1</v>
      </c>
      <c r="U415" s="6">
        <f t="shared" si="76"/>
        <v>1</v>
      </c>
      <c r="V415" s="11">
        <f t="shared" si="77"/>
        <v>1</v>
      </c>
      <c r="W415" s="53"/>
      <c r="X415" s="6"/>
      <c r="Y415" s="6"/>
      <c r="Z415" s="6"/>
      <c r="AA415" s="6"/>
      <c r="AB415" s="6"/>
      <c r="AC415" s="6"/>
      <c r="AD415" s="6"/>
      <c r="AE415" s="6"/>
      <c r="AF415" s="6"/>
    </row>
    <row r="416" spans="1:32" x14ac:dyDescent="0.25">
      <c r="A416" s="53">
        <v>393</v>
      </c>
      <c r="B416" s="208"/>
      <c r="C416" s="6"/>
      <c r="D416" s="6"/>
      <c r="E416" s="6"/>
      <c r="F416" s="6"/>
      <c r="G416" s="6"/>
      <c r="H416" s="6"/>
      <c r="I416" s="6"/>
      <c r="J416" s="6"/>
      <c r="K416" s="6"/>
      <c r="L416" s="11"/>
      <c r="M416" s="53">
        <f t="shared" si="68"/>
        <v>0</v>
      </c>
      <c r="N416" s="6">
        <f t="shared" si="69"/>
        <v>0</v>
      </c>
      <c r="O416" s="6">
        <f t="shared" si="70"/>
        <v>0</v>
      </c>
      <c r="P416" s="6">
        <f t="shared" si="71"/>
        <v>0</v>
      </c>
      <c r="Q416" s="11">
        <f t="shared" si="72"/>
        <v>0</v>
      </c>
      <c r="R416" s="6">
        <f t="shared" si="73"/>
        <v>1</v>
      </c>
      <c r="S416" s="6">
        <f t="shared" si="74"/>
        <v>1</v>
      </c>
      <c r="T416" s="6">
        <f t="shared" si="75"/>
        <v>1</v>
      </c>
      <c r="U416" s="6">
        <f t="shared" si="76"/>
        <v>1</v>
      </c>
      <c r="V416" s="11">
        <f t="shared" si="77"/>
        <v>1</v>
      </c>
      <c r="W416" s="53"/>
      <c r="X416" s="6"/>
      <c r="Y416" s="6"/>
      <c r="Z416" s="6"/>
      <c r="AA416" s="6"/>
      <c r="AB416" s="6"/>
      <c r="AC416" s="6"/>
      <c r="AD416" s="6"/>
      <c r="AE416" s="6"/>
      <c r="AF416" s="6"/>
    </row>
    <row r="417" spans="1:32" x14ac:dyDescent="0.25">
      <c r="A417" s="53">
        <v>394</v>
      </c>
      <c r="B417" s="208"/>
      <c r="C417" s="6"/>
      <c r="D417" s="6"/>
      <c r="E417" s="6"/>
      <c r="F417" s="6"/>
      <c r="G417" s="6"/>
      <c r="H417" s="6"/>
      <c r="I417" s="6"/>
      <c r="J417" s="6"/>
      <c r="K417" s="6"/>
      <c r="L417" s="11"/>
      <c r="M417" s="53">
        <f t="shared" si="68"/>
        <v>0</v>
      </c>
      <c r="N417" s="6">
        <f t="shared" si="69"/>
        <v>0</v>
      </c>
      <c r="O417" s="6">
        <f t="shared" si="70"/>
        <v>0</v>
      </c>
      <c r="P417" s="6">
        <f t="shared" si="71"/>
        <v>0</v>
      </c>
      <c r="Q417" s="11">
        <f t="shared" si="72"/>
        <v>0</v>
      </c>
      <c r="R417" s="6">
        <f t="shared" si="73"/>
        <v>1</v>
      </c>
      <c r="S417" s="6">
        <f t="shared" si="74"/>
        <v>1</v>
      </c>
      <c r="T417" s="6">
        <f t="shared" si="75"/>
        <v>1</v>
      </c>
      <c r="U417" s="6">
        <f t="shared" si="76"/>
        <v>1</v>
      </c>
      <c r="V417" s="11">
        <f t="shared" si="77"/>
        <v>1</v>
      </c>
      <c r="W417" s="53"/>
      <c r="X417" s="6"/>
      <c r="Y417" s="6"/>
      <c r="Z417" s="6"/>
      <c r="AA417" s="6"/>
      <c r="AB417" s="6"/>
      <c r="AC417" s="6"/>
      <c r="AD417" s="6"/>
      <c r="AE417" s="6"/>
      <c r="AF417" s="6"/>
    </row>
    <row r="418" spans="1:32" x14ac:dyDescent="0.25">
      <c r="A418" s="53">
        <v>395</v>
      </c>
      <c r="B418" s="208"/>
      <c r="C418" s="6"/>
      <c r="D418" s="6"/>
      <c r="E418" s="6"/>
      <c r="F418" s="6"/>
      <c r="G418" s="6"/>
      <c r="H418" s="6"/>
      <c r="I418" s="6"/>
      <c r="J418" s="6"/>
      <c r="K418" s="6"/>
      <c r="L418" s="11"/>
      <c r="M418" s="53">
        <f t="shared" si="68"/>
        <v>0</v>
      </c>
      <c r="N418" s="6">
        <f t="shared" si="69"/>
        <v>0</v>
      </c>
      <c r="O418" s="6">
        <f t="shared" si="70"/>
        <v>0</v>
      </c>
      <c r="P418" s="6">
        <f t="shared" si="71"/>
        <v>0</v>
      </c>
      <c r="Q418" s="11">
        <f t="shared" si="72"/>
        <v>0</v>
      </c>
      <c r="R418" s="6">
        <f t="shared" si="73"/>
        <v>1</v>
      </c>
      <c r="S418" s="6">
        <f t="shared" si="74"/>
        <v>1</v>
      </c>
      <c r="T418" s="6">
        <f t="shared" si="75"/>
        <v>1</v>
      </c>
      <c r="U418" s="6">
        <f t="shared" si="76"/>
        <v>1</v>
      </c>
      <c r="V418" s="11">
        <f t="shared" si="77"/>
        <v>1</v>
      </c>
      <c r="W418" s="53"/>
      <c r="X418" s="6"/>
      <c r="Y418" s="6"/>
      <c r="Z418" s="6"/>
      <c r="AA418" s="6"/>
      <c r="AB418" s="6"/>
      <c r="AC418" s="6"/>
      <c r="AD418" s="6"/>
      <c r="AE418" s="6"/>
      <c r="AF418" s="6"/>
    </row>
    <row r="419" spans="1:32" x14ac:dyDescent="0.25">
      <c r="A419" s="53">
        <v>396</v>
      </c>
      <c r="B419" s="208"/>
      <c r="C419" s="6"/>
      <c r="D419" s="6"/>
      <c r="E419" s="6"/>
      <c r="F419" s="6"/>
      <c r="G419" s="6"/>
      <c r="H419" s="6"/>
      <c r="I419" s="6"/>
      <c r="J419" s="6"/>
      <c r="K419" s="6"/>
      <c r="L419" s="11"/>
      <c r="M419" s="53">
        <f t="shared" si="68"/>
        <v>0</v>
      </c>
      <c r="N419" s="6">
        <f t="shared" si="69"/>
        <v>0</v>
      </c>
      <c r="O419" s="6">
        <f t="shared" si="70"/>
        <v>0</v>
      </c>
      <c r="P419" s="6">
        <f t="shared" si="71"/>
        <v>0</v>
      </c>
      <c r="Q419" s="11">
        <f t="shared" si="72"/>
        <v>0</v>
      </c>
      <c r="R419" s="6">
        <f t="shared" si="73"/>
        <v>1</v>
      </c>
      <c r="S419" s="6">
        <f t="shared" si="74"/>
        <v>1</v>
      </c>
      <c r="T419" s="6">
        <f t="shared" si="75"/>
        <v>1</v>
      </c>
      <c r="U419" s="6">
        <f t="shared" si="76"/>
        <v>1</v>
      </c>
      <c r="V419" s="11">
        <f t="shared" si="77"/>
        <v>1</v>
      </c>
      <c r="W419" s="53"/>
      <c r="X419" s="6"/>
      <c r="Y419" s="6"/>
      <c r="Z419" s="6"/>
      <c r="AA419" s="6"/>
      <c r="AB419" s="6"/>
      <c r="AC419" s="6"/>
      <c r="AD419" s="6"/>
      <c r="AE419" s="6"/>
      <c r="AF419" s="6"/>
    </row>
    <row r="420" spans="1:32" x14ac:dyDescent="0.25">
      <c r="A420" s="53">
        <v>397</v>
      </c>
      <c r="B420" s="208"/>
      <c r="C420" s="6"/>
      <c r="D420" s="6"/>
      <c r="E420" s="6"/>
      <c r="F420" s="6"/>
      <c r="G420" s="6"/>
      <c r="H420" s="6"/>
      <c r="I420" s="6"/>
      <c r="J420" s="6"/>
      <c r="K420" s="6"/>
      <c r="L420" s="11"/>
      <c r="M420" s="53">
        <f t="shared" si="68"/>
        <v>0</v>
      </c>
      <c r="N420" s="6">
        <f t="shared" si="69"/>
        <v>0</v>
      </c>
      <c r="O420" s="6">
        <f t="shared" si="70"/>
        <v>0</v>
      </c>
      <c r="P420" s="6">
        <f t="shared" si="71"/>
        <v>0</v>
      </c>
      <c r="Q420" s="11">
        <f t="shared" si="72"/>
        <v>0</v>
      </c>
      <c r="R420" s="6">
        <f t="shared" si="73"/>
        <v>1</v>
      </c>
      <c r="S420" s="6">
        <f t="shared" si="74"/>
        <v>1</v>
      </c>
      <c r="T420" s="6">
        <f t="shared" si="75"/>
        <v>1</v>
      </c>
      <c r="U420" s="6">
        <f t="shared" si="76"/>
        <v>1</v>
      </c>
      <c r="V420" s="11">
        <f t="shared" si="77"/>
        <v>1</v>
      </c>
      <c r="W420" s="53"/>
      <c r="X420" s="6"/>
      <c r="Y420" s="6"/>
      <c r="Z420" s="6"/>
      <c r="AA420" s="6"/>
      <c r="AB420" s="6"/>
      <c r="AC420" s="6"/>
      <c r="AD420" s="6"/>
      <c r="AE420" s="6"/>
      <c r="AF420" s="6"/>
    </row>
    <row r="421" spans="1:32" x14ac:dyDescent="0.25">
      <c r="A421" s="53">
        <v>398</v>
      </c>
      <c r="B421" s="208"/>
      <c r="C421" s="6"/>
      <c r="D421" s="6"/>
      <c r="E421" s="6"/>
      <c r="F421" s="6"/>
      <c r="G421" s="6"/>
      <c r="H421" s="6"/>
      <c r="I421" s="6"/>
      <c r="J421" s="6"/>
      <c r="K421" s="6"/>
      <c r="L421" s="11"/>
      <c r="M421" s="53">
        <f t="shared" si="68"/>
        <v>0</v>
      </c>
      <c r="N421" s="6">
        <f t="shared" si="69"/>
        <v>0</v>
      </c>
      <c r="O421" s="6">
        <f t="shared" si="70"/>
        <v>0</v>
      </c>
      <c r="P421" s="6">
        <f t="shared" si="71"/>
        <v>0</v>
      </c>
      <c r="Q421" s="11">
        <f t="shared" si="72"/>
        <v>0</v>
      </c>
      <c r="R421" s="6">
        <f t="shared" si="73"/>
        <v>1</v>
      </c>
      <c r="S421" s="6">
        <f t="shared" si="74"/>
        <v>1</v>
      </c>
      <c r="T421" s="6">
        <f t="shared" si="75"/>
        <v>1</v>
      </c>
      <c r="U421" s="6">
        <f t="shared" si="76"/>
        <v>1</v>
      </c>
      <c r="V421" s="11">
        <f t="shared" si="77"/>
        <v>1</v>
      </c>
      <c r="W421" s="53"/>
      <c r="X421" s="6"/>
      <c r="Y421" s="6"/>
      <c r="Z421" s="6"/>
      <c r="AA421" s="6"/>
      <c r="AB421" s="6"/>
      <c r="AC421" s="6"/>
      <c r="AD421" s="6"/>
      <c r="AE421" s="6"/>
      <c r="AF421" s="6"/>
    </row>
    <row r="422" spans="1:32" x14ac:dyDescent="0.25">
      <c r="A422" s="53">
        <v>399</v>
      </c>
      <c r="B422" s="208"/>
      <c r="C422" s="6"/>
      <c r="D422" s="6"/>
      <c r="E422" s="6"/>
      <c r="F422" s="6"/>
      <c r="G422" s="6"/>
      <c r="H422" s="6"/>
      <c r="I422" s="6"/>
      <c r="J422" s="6"/>
      <c r="K422" s="6"/>
      <c r="L422" s="11"/>
      <c r="M422" s="53">
        <f t="shared" si="68"/>
        <v>0</v>
      </c>
      <c r="N422" s="6">
        <f t="shared" si="69"/>
        <v>0</v>
      </c>
      <c r="O422" s="6">
        <f t="shared" si="70"/>
        <v>0</v>
      </c>
      <c r="P422" s="6">
        <f t="shared" si="71"/>
        <v>0</v>
      </c>
      <c r="Q422" s="11">
        <f t="shared" si="72"/>
        <v>0</v>
      </c>
      <c r="R422" s="6">
        <f t="shared" si="73"/>
        <v>1</v>
      </c>
      <c r="S422" s="6">
        <f t="shared" si="74"/>
        <v>1</v>
      </c>
      <c r="T422" s="6">
        <f t="shared" si="75"/>
        <v>1</v>
      </c>
      <c r="U422" s="6">
        <f t="shared" si="76"/>
        <v>1</v>
      </c>
      <c r="V422" s="11">
        <f t="shared" si="77"/>
        <v>1</v>
      </c>
      <c r="W422" s="53"/>
      <c r="X422" s="6"/>
      <c r="Y422" s="6"/>
      <c r="Z422" s="6"/>
      <c r="AA422" s="6"/>
      <c r="AB422" s="6"/>
      <c r="AC422" s="6"/>
      <c r="AD422" s="6"/>
      <c r="AE422" s="6"/>
      <c r="AF422" s="6"/>
    </row>
    <row r="423" spans="1:32" x14ac:dyDescent="0.25">
      <c r="A423" s="53">
        <v>400</v>
      </c>
      <c r="B423" s="208"/>
      <c r="C423" s="6"/>
      <c r="D423" s="6"/>
      <c r="E423" s="6"/>
      <c r="F423" s="6"/>
      <c r="G423" s="6"/>
      <c r="H423" s="6"/>
      <c r="I423" s="6"/>
      <c r="J423" s="6"/>
      <c r="K423" s="6"/>
      <c r="L423" s="11"/>
      <c r="M423" s="53">
        <f t="shared" si="68"/>
        <v>0</v>
      </c>
      <c r="N423" s="6">
        <f t="shared" si="69"/>
        <v>0</v>
      </c>
      <c r="O423" s="6">
        <f t="shared" si="70"/>
        <v>0</v>
      </c>
      <c r="P423" s="6">
        <f t="shared" si="71"/>
        <v>0</v>
      </c>
      <c r="Q423" s="11">
        <f t="shared" si="72"/>
        <v>0</v>
      </c>
      <c r="R423" s="6">
        <f t="shared" si="73"/>
        <v>1</v>
      </c>
      <c r="S423" s="6">
        <f t="shared" si="74"/>
        <v>1</v>
      </c>
      <c r="T423" s="6">
        <f t="shared" si="75"/>
        <v>1</v>
      </c>
      <c r="U423" s="6">
        <f t="shared" si="76"/>
        <v>1</v>
      </c>
      <c r="V423" s="11">
        <f t="shared" si="77"/>
        <v>1</v>
      </c>
      <c r="W423" s="53"/>
      <c r="X423" s="6"/>
      <c r="Y423" s="6"/>
      <c r="Z423" s="6"/>
      <c r="AA423" s="6"/>
      <c r="AB423" s="6"/>
      <c r="AC423" s="6"/>
      <c r="AD423" s="6"/>
      <c r="AE423" s="6"/>
      <c r="AF423" s="6"/>
    </row>
    <row r="424" spans="1:32" x14ac:dyDescent="0.25">
      <c r="A424" s="53">
        <v>401</v>
      </c>
      <c r="B424" s="208"/>
      <c r="C424" s="6"/>
      <c r="D424" s="6"/>
      <c r="E424" s="6"/>
      <c r="F424" s="6"/>
      <c r="G424" s="6"/>
      <c r="H424" s="6"/>
      <c r="I424" s="6"/>
      <c r="J424" s="6"/>
      <c r="K424" s="6"/>
      <c r="L424" s="11"/>
      <c r="M424" s="53">
        <f t="shared" si="68"/>
        <v>0</v>
      </c>
      <c r="N424" s="6">
        <f t="shared" si="69"/>
        <v>0</v>
      </c>
      <c r="O424" s="6">
        <f t="shared" si="70"/>
        <v>0</v>
      </c>
      <c r="P424" s="6">
        <f t="shared" si="71"/>
        <v>0</v>
      </c>
      <c r="Q424" s="11">
        <f t="shared" si="72"/>
        <v>0</v>
      </c>
      <c r="R424" s="6">
        <f t="shared" si="73"/>
        <v>1</v>
      </c>
      <c r="S424" s="6">
        <f t="shared" si="74"/>
        <v>1</v>
      </c>
      <c r="T424" s="6">
        <f t="shared" si="75"/>
        <v>1</v>
      </c>
      <c r="U424" s="6">
        <f t="shared" si="76"/>
        <v>1</v>
      </c>
      <c r="V424" s="11">
        <f t="shared" si="77"/>
        <v>1</v>
      </c>
      <c r="W424" s="53"/>
      <c r="X424" s="6"/>
      <c r="Y424" s="6"/>
      <c r="Z424" s="6"/>
      <c r="AA424" s="6"/>
      <c r="AB424" s="6"/>
      <c r="AC424" s="6"/>
      <c r="AD424" s="6"/>
      <c r="AE424" s="6"/>
      <c r="AF424" s="6"/>
    </row>
    <row r="425" spans="1:32" x14ac:dyDescent="0.25">
      <c r="A425" s="53">
        <v>402</v>
      </c>
      <c r="B425" s="208"/>
      <c r="C425" s="6"/>
      <c r="D425" s="6"/>
      <c r="E425" s="6"/>
      <c r="F425" s="6"/>
      <c r="G425" s="6"/>
      <c r="H425" s="6"/>
      <c r="I425" s="6"/>
      <c r="J425" s="6"/>
      <c r="K425" s="6"/>
      <c r="L425" s="11"/>
      <c r="M425" s="53">
        <f t="shared" si="68"/>
        <v>0</v>
      </c>
      <c r="N425" s="6">
        <f t="shared" si="69"/>
        <v>0</v>
      </c>
      <c r="O425" s="6">
        <f t="shared" si="70"/>
        <v>0</v>
      </c>
      <c r="P425" s="6">
        <f t="shared" si="71"/>
        <v>0</v>
      </c>
      <c r="Q425" s="11">
        <f t="shared" si="72"/>
        <v>0</v>
      </c>
      <c r="R425" s="6">
        <f t="shared" si="73"/>
        <v>1</v>
      </c>
      <c r="S425" s="6">
        <f t="shared" si="74"/>
        <v>1</v>
      </c>
      <c r="T425" s="6">
        <f t="shared" si="75"/>
        <v>1</v>
      </c>
      <c r="U425" s="6">
        <f t="shared" si="76"/>
        <v>1</v>
      </c>
      <c r="V425" s="11">
        <f t="shared" si="77"/>
        <v>1</v>
      </c>
      <c r="W425" s="53"/>
      <c r="X425" s="6"/>
      <c r="Y425" s="6"/>
      <c r="Z425" s="6"/>
      <c r="AA425" s="6"/>
      <c r="AB425" s="6"/>
      <c r="AC425" s="6"/>
      <c r="AD425" s="6"/>
      <c r="AE425" s="6"/>
      <c r="AF425" s="6"/>
    </row>
    <row r="426" spans="1:32" x14ac:dyDescent="0.25">
      <c r="A426" s="53">
        <v>403</v>
      </c>
      <c r="B426" s="208"/>
      <c r="C426" s="6"/>
      <c r="D426" s="6"/>
      <c r="E426" s="6"/>
      <c r="F426" s="6"/>
      <c r="G426" s="6"/>
      <c r="H426" s="6"/>
      <c r="I426" s="6"/>
      <c r="J426" s="6"/>
      <c r="K426" s="6"/>
      <c r="L426" s="11"/>
      <c r="M426" s="53">
        <f t="shared" si="68"/>
        <v>0</v>
      </c>
      <c r="N426" s="6">
        <f t="shared" si="69"/>
        <v>0</v>
      </c>
      <c r="O426" s="6">
        <f t="shared" si="70"/>
        <v>0</v>
      </c>
      <c r="P426" s="6">
        <f t="shared" si="71"/>
        <v>0</v>
      </c>
      <c r="Q426" s="11">
        <f t="shared" si="72"/>
        <v>0</v>
      </c>
      <c r="R426" s="6">
        <f t="shared" si="73"/>
        <v>1</v>
      </c>
      <c r="S426" s="6">
        <f t="shared" si="74"/>
        <v>1</v>
      </c>
      <c r="T426" s="6">
        <f t="shared" si="75"/>
        <v>1</v>
      </c>
      <c r="U426" s="6">
        <f t="shared" si="76"/>
        <v>1</v>
      </c>
      <c r="V426" s="11">
        <f t="shared" si="77"/>
        <v>1</v>
      </c>
      <c r="W426" s="53"/>
      <c r="X426" s="6"/>
      <c r="Y426" s="6"/>
      <c r="Z426" s="6"/>
      <c r="AA426" s="6"/>
      <c r="AB426" s="6"/>
      <c r="AC426" s="6"/>
      <c r="AD426" s="6"/>
      <c r="AE426" s="6"/>
      <c r="AF426" s="6"/>
    </row>
    <row r="427" spans="1:32" x14ac:dyDescent="0.25">
      <c r="A427" s="53">
        <v>404</v>
      </c>
      <c r="B427" s="208"/>
      <c r="C427" s="6"/>
      <c r="D427" s="6"/>
      <c r="E427" s="6"/>
      <c r="F427" s="6"/>
      <c r="G427" s="6"/>
      <c r="H427" s="6"/>
      <c r="I427" s="6"/>
      <c r="J427" s="6"/>
      <c r="K427" s="6"/>
      <c r="L427" s="11"/>
      <c r="M427" s="53">
        <f t="shared" si="68"/>
        <v>0</v>
      </c>
      <c r="N427" s="6">
        <f t="shared" si="69"/>
        <v>0</v>
      </c>
      <c r="O427" s="6">
        <f t="shared" si="70"/>
        <v>0</v>
      </c>
      <c r="P427" s="6">
        <f t="shared" si="71"/>
        <v>0</v>
      </c>
      <c r="Q427" s="11">
        <f t="shared" si="72"/>
        <v>0</v>
      </c>
      <c r="R427" s="6">
        <f t="shared" si="73"/>
        <v>1</v>
      </c>
      <c r="S427" s="6">
        <f t="shared" si="74"/>
        <v>1</v>
      </c>
      <c r="T427" s="6">
        <f t="shared" si="75"/>
        <v>1</v>
      </c>
      <c r="U427" s="6">
        <f t="shared" si="76"/>
        <v>1</v>
      </c>
      <c r="V427" s="11">
        <f t="shared" si="77"/>
        <v>1</v>
      </c>
      <c r="W427" s="53"/>
      <c r="X427" s="6"/>
      <c r="Y427" s="6"/>
      <c r="Z427" s="6"/>
      <c r="AA427" s="6"/>
      <c r="AB427" s="6"/>
      <c r="AC427" s="6"/>
      <c r="AD427" s="6"/>
      <c r="AE427" s="6"/>
      <c r="AF427" s="6"/>
    </row>
    <row r="428" spans="1:32" x14ac:dyDescent="0.25">
      <c r="A428" s="53">
        <v>405</v>
      </c>
      <c r="B428" s="208"/>
      <c r="C428" s="6"/>
      <c r="D428" s="6"/>
      <c r="E428" s="6"/>
      <c r="F428" s="6"/>
      <c r="G428" s="6"/>
      <c r="H428" s="6"/>
      <c r="I428" s="6"/>
      <c r="J428" s="6"/>
      <c r="K428" s="6"/>
      <c r="L428" s="11"/>
      <c r="M428" s="53">
        <f t="shared" si="68"/>
        <v>0</v>
      </c>
      <c r="N428" s="6">
        <f t="shared" si="69"/>
        <v>0</v>
      </c>
      <c r="O428" s="6">
        <f t="shared" si="70"/>
        <v>0</v>
      </c>
      <c r="P428" s="6">
        <f t="shared" si="71"/>
        <v>0</v>
      </c>
      <c r="Q428" s="11">
        <f t="shared" si="72"/>
        <v>0</v>
      </c>
      <c r="R428" s="6">
        <f t="shared" si="73"/>
        <v>1</v>
      </c>
      <c r="S428" s="6">
        <f t="shared" si="74"/>
        <v>1</v>
      </c>
      <c r="T428" s="6">
        <f t="shared" si="75"/>
        <v>1</v>
      </c>
      <c r="U428" s="6">
        <f t="shared" si="76"/>
        <v>1</v>
      </c>
      <c r="V428" s="11">
        <f t="shared" si="77"/>
        <v>1</v>
      </c>
      <c r="W428" s="53"/>
      <c r="X428" s="6"/>
      <c r="Y428" s="6"/>
      <c r="Z428" s="6"/>
      <c r="AA428" s="6"/>
      <c r="AB428" s="6"/>
      <c r="AC428" s="6"/>
      <c r="AD428" s="6"/>
      <c r="AE428" s="6"/>
      <c r="AF428" s="6"/>
    </row>
    <row r="429" spans="1:32" x14ac:dyDescent="0.25">
      <c r="A429" s="53">
        <v>406</v>
      </c>
      <c r="B429" s="208"/>
      <c r="C429" s="6"/>
      <c r="D429" s="6"/>
      <c r="E429" s="6"/>
      <c r="F429" s="6"/>
      <c r="G429" s="6"/>
      <c r="H429" s="6"/>
      <c r="I429" s="6"/>
      <c r="J429" s="6"/>
      <c r="K429" s="6"/>
      <c r="L429" s="11"/>
      <c r="M429" s="53">
        <f t="shared" si="68"/>
        <v>0</v>
      </c>
      <c r="N429" s="6">
        <f t="shared" si="69"/>
        <v>0</v>
      </c>
      <c r="O429" s="6">
        <f t="shared" si="70"/>
        <v>0</v>
      </c>
      <c r="P429" s="6">
        <f t="shared" si="71"/>
        <v>0</v>
      </c>
      <c r="Q429" s="11">
        <f t="shared" si="72"/>
        <v>0</v>
      </c>
      <c r="R429" s="6">
        <f t="shared" si="73"/>
        <v>1</v>
      </c>
      <c r="S429" s="6">
        <f t="shared" si="74"/>
        <v>1</v>
      </c>
      <c r="T429" s="6">
        <f t="shared" si="75"/>
        <v>1</v>
      </c>
      <c r="U429" s="6">
        <f t="shared" si="76"/>
        <v>1</v>
      </c>
      <c r="V429" s="11">
        <f t="shared" si="77"/>
        <v>1</v>
      </c>
      <c r="W429" s="53"/>
      <c r="X429" s="6"/>
      <c r="Y429" s="6"/>
      <c r="Z429" s="6"/>
      <c r="AA429" s="6"/>
      <c r="AB429" s="6"/>
      <c r="AC429" s="6"/>
      <c r="AD429" s="6"/>
      <c r="AE429" s="6"/>
      <c r="AF429" s="6"/>
    </row>
    <row r="430" spans="1:32" x14ac:dyDescent="0.25">
      <c r="A430" s="53">
        <v>407</v>
      </c>
      <c r="B430" s="208"/>
      <c r="C430" s="6"/>
      <c r="D430" s="6"/>
      <c r="E430" s="6"/>
      <c r="F430" s="6"/>
      <c r="G430" s="6"/>
      <c r="H430" s="6"/>
      <c r="I430" s="6"/>
      <c r="J430" s="6"/>
      <c r="K430" s="6"/>
      <c r="L430" s="11"/>
      <c r="M430" s="53">
        <f t="shared" si="68"/>
        <v>0</v>
      </c>
      <c r="N430" s="6">
        <f t="shared" si="69"/>
        <v>0</v>
      </c>
      <c r="O430" s="6">
        <f t="shared" si="70"/>
        <v>0</v>
      </c>
      <c r="P430" s="6">
        <f t="shared" si="71"/>
        <v>0</v>
      </c>
      <c r="Q430" s="11">
        <f t="shared" si="72"/>
        <v>0</v>
      </c>
      <c r="R430" s="6">
        <f t="shared" si="73"/>
        <v>1</v>
      </c>
      <c r="S430" s="6">
        <f t="shared" si="74"/>
        <v>1</v>
      </c>
      <c r="T430" s="6">
        <f t="shared" si="75"/>
        <v>1</v>
      </c>
      <c r="U430" s="6">
        <f t="shared" si="76"/>
        <v>1</v>
      </c>
      <c r="V430" s="11">
        <f t="shared" si="77"/>
        <v>1</v>
      </c>
      <c r="W430" s="53"/>
      <c r="X430" s="6"/>
      <c r="Y430" s="6"/>
      <c r="Z430" s="6"/>
      <c r="AA430" s="6"/>
      <c r="AB430" s="6"/>
      <c r="AC430" s="6"/>
      <c r="AD430" s="6"/>
      <c r="AE430" s="6"/>
      <c r="AF430" s="6"/>
    </row>
    <row r="431" spans="1:32" x14ac:dyDescent="0.25">
      <c r="A431" s="53">
        <v>408</v>
      </c>
      <c r="B431" s="208"/>
      <c r="C431" s="6"/>
      <c r="D431" s="6"/>
      <c r="E431" s="6"/>
      <c r="F431" s="6"/>
      <c r="G431" s="6"/>
      <c r="H431" s="6"/>
      <c r="I431" s="6"/>
      <c r="J431" s="6"/>
      <c r="K431" s="6"/>
      <c r="L431" s="11"/>
      <c r="M431" s="53">
        <f t="shared" si="68"/>
        <v>0</v>
      </c>
      <c r="N431" s="6">
        <f t="shared" si="69"/>
        <v>0</v>
      </c>
      <c r="O431" s="6">
        <f t="shared" si="70"/>
        <v>0</v>
      </c>
      <c r="P431" s="6">
        <f t="shared" si="71"/>
        <v>0</v>
      </c>
      <c r="Q431" s="11">
        <f t="shared" si="72"/>
        <v>0</v>
      </c>
      <c r="R431" s="6">
        <f t="shared" si="73"/>
        <v>1</v>
      </c>
      <c r="S431" s="6">
        <f t="shared" si="74"/>
        <v>1</v>
      </c>
      <c r="T431" s="6">
        <f t="shared" si="75"/>
        <v>1</v>
      </c>
      <c r="U431" s="6">
        <f t="shared" si="76"/>
        <v>1</v>
      </c>
      <c r="V431" s="11">
        <f t="shared" si="77"/>
        <v>1</v>
      </c>
      <c r="W431" s="53"/>
      <c r="X431" s="6"/>
      <c r="Y431" s="6"/>
      <c r="Z431" s="6"/>
      <c r="AA431" s="6"/>
      <c r="AB431" s="6"/>
      <c r="AC431" s="6"/>
      <c r="AD431" s="6"/>
      <c r="AE431" s="6"/>
      <c r="AF431" s="6"/>
    </row>
    <row r="432" spans="1:32" x14ac:dyDescent="0.25">
      <c r="A432" s="53">
        <v>409</v>
      </c>
      <c r="B432" s="208"/>
      <c r="C432" s="6"/>
      <c r="D432" s="6"/>
      <c r="E432" s="6"/>
      <c r="F432" s="6"/>
      <c r="G432" s="6"/>
      <c r="H432" s="6"/>
      <c r="I432" s="6"/>
      <c r="J432" s="6"/>
      <c r="K432" s="6"/>
      <c r="L432" s="11"/>
      <c r="M432" s="53">
        <f t="shared" si="68"/>
        <v>0</v>
      </c>
      <c r="N432" s="6">
        <f t="shared" si="69"/>
        <v>0</v>
      </c>
      <c r="O432" s="6">
        <f t="shared" si="70"/>
        <v>0</v>
      </c>
      <c r="P432" s="6">
        <f t="shared" si="71"/>
        <v>0</v>
      </c>
      <c r="Q432" s="11">
        <f t="shared" si="72"/>
        <v>0</v>
      </c>
      <c r="R432" s="6">
        <f t="shared" si="73"/>
        <v>1</v>
      </c>
      <c r="S432" s="6">
        <f t="shared" si="74"/>
        <v>1</v>
      </c>
      <c r="T432" s="6">
        <f t="shared" si="75"/>
        <v>1</v>
      </c>
      <c r="U432" s="6">
        <f t="shared" si="76"/>
        <v>1</v>
      </c>
      <c r="V432" s="11">
        <f t="shared" si="77"/>
        <v>1</v>
      </c>
      <c r="W432" s="53"/>
      <c r="X432" s="6"/>
      <c r="Y432" s="6"/>
      <c r="Z432" s="6"/>
      <c r="AA432" s="6"/>
      <c r="AB432" s="6"/>
      <c r="AC432" s="6"/>
      <c r="AD432" s="6"/>
      <c r="AE432" s="6"/>
      <c r="AF432" s="6"/>
    </row>
    <row r="433" spans="1:32" x14ac:dyDescent="0.25">
      <c r="A433" s="53">
        <v>410</v>
      </c>
      <c r="B433" s="208"/>
      <c r="C433" s="6"/>
      <c r="D433" s="6"/>
      <c r="E433" s="6"/>
      <c r="F433" s="6"/>
      <c r="G433" s="6"/>
      <c r="H433" s="6"/>
      <c r="I433" s="6"/>
      <c r="J433" s="6"/>
      <c r="K433" s="6"/>
      <c r="L433" s="11"/>
      <c r="M433" s="53">
        <f t="shared" si="68"/>
        <v>0</v>
      </c>
      <c r="N433" s="6">
        <f t="shared" si="69"/>
        <v>0</v>
      </c>
      <c r="O433" s="6">
        <f t="shared" si="70"/>
        <v>0</v>
      </c>
      <c r="P433" s="6">
        <f t="shared" si="71"/>
        <v>0</v>
      </c>
      <c r="Q433" s="11">
        <f t="shared" si="72"/>
        <v>0</v>
      </c>
      <c r="R433" s="6">
        <f t="shared" si="73"/>
        <v>1</v>
      </c>
      <c r="S433" s="6">
        <f t="shared" si="74"/>
        <v>1</v>
      </c>
      <c r="T433" s="6">
        <f t="shared" si="75"/>
        <v>1</v>
      </c>
      <c r="U433" s="6">
        <f t="shared" si="76"/>
        <v>1</v>
      </c>
      <c r="V433" s="11">
        <f t="shared" si="77"/>
        <v>1</v>
      </c>
      <c r="W433" s="53"/>
      <c r="X433" s="6"/>
      <c r="Y433" s="6"/>
      <c r="Z433" s="6"/>
      <c r="AA433" s="6"/>
      <c r="AB433" s="6"/>
      <c r="AC433" s="6"/>
      <c r="AD433" s="6"/>
      <c r="AE433" s="6"/>
      <c r="AF433" s="6"/>
    </row>
    <row r="434" spans="1:32" x14ac:dyDescent="0.25">
      <c r="A434" s="53">
        <v>411</v>
      </c>
      <c r="B434" s="208"/>
      <c r="C434" s="6"/>
      <c r="D434" s="6"/>
      <c r="E434" s="6"/>
      <c r="F434" s="6"/>
      <c r="G434" s="6"/>
      <c r="H434" s="6"/>
      <c r="I434" s="6"/>
      <c r="J434" s="6"/>
      <c r="K434" s="6"/>
      <c r="L434" s="11"/>
      <c r="M434" s="53">
        <f t="shared" si="68"/>
        <v>0</v>
      </c>
      <c r="N434" s="6">
        <f t="shared" si="69"/>
        <v>0</v>
      </c>
      <c r="O434" s="6">
        <f t="shared" si="70"/>
        <v>0</v>
      </c>
      <c r="P434" s="6">
        <f t="shared" si="71"/>
        <v>0</v>
      </c>
      <c r="Q434" s="11">
        <f t="shared" si="72"/>
        <v>0</v>
      </c>
      <c r="R434" s="6">
        <f t="shared" si="73"/>
        <v>1</v>
      </c>
      <c r="S434" s="6">
        <f t="shared" si="74"/>
        <v>1</v>
      </c>
      <c r="T434" s="6">
        <f t="shared" si="75"/>
        <v>1</v>
      </c>
      <c r="U434" s="6">
        <f t="shared" si="76"/>
        <v>1</v>
      </c>
      <c r="V434" s="11">
        <f t="shared" si="77"/>
        <v>1</v>
      </c>
      <c r="W434" s="53"/>
      <c r="X434" s="6"/>
      <c r="Y434" s="6"/>
      <c r="Z434" s="6"/>
      <c r="AA434" s="6"/>
      <c r="AB434" s="6"/>
      <c r="AC434" s="6"/>
      <c r="AD434" s="6"/>
      <c r="AE434" s="6"/>
      <c r="AF434" s="6"/>
    </row>
    <row r="435" spans="1:32" x14ac:dyDescent="0.25">
      <c r="A435" s="53">
        <v>412</v>
      </c>
      <c r="B435" s="208"/>
      <c r="C435" s="6"/>
      <c r="D435" s="6"/>
      <c r="E435" s="6"/>
      <c r="F435" s="6"/>
      <c r="G435" s="6"/>
      <c r="H435" s="6"/>
      <c r="I435" s="6"/>
      <c r="J435" s="6"/>
      <c r="K435" s="6"/>
      <c r="L435" s="11"/>
      <c r="M435" s="53">
        <f t="shared" si="68"/>
        <v>0</v>
      </c>
      <c r="N435" s="6">
        <f t="shared" si="69"/>
        <v>0</v>
      </c>
      <c r="O435" s="6">
        <f t="shared" si="70"/>
        <v>0</v>
      </c>
      <c r="P435" s="6">
        <f t="shared" si="71"/>
        <v>0</v>
      </c>
      <c r="Q435" s="11">
        <f t="shared" si="72"/>
        <v>0</v>
      </c>
      <c r="R435" s="6">
        <f t="shared" si="73"/>
        <v>1</v>
      </c>
      <c r="S435" s="6">
        <f t="shared" si="74"/>
        <v>1</v>
      </c>
      <c r="T435" s="6">
        <f t="shared" si="75"/>
        <v>1</v>
      </c>
      <c r="U435" s="6">
        <f t="shared" si="76"/>
        <v>1</v>
      </c>
      <c r="V435" s="11">
        <f t="shared" si="77"/>
        <v>1</v>
      </c>
      <c r="W435" s="53"/>
      <c r="X435" s="6"/>
      <c r="Y435" s="6"/>
      <c r="Z435" s="6"/>
      <c r="AA435" s="6"/>
      <c r="AB435" s="6"/>
      <c r="AC435" s="6"/>
      <c r="AD435" s="6"/>
      <c r="AE435" s="6"/>
      <c r="AF435" s="6"/>
    </row>
    <row r="436" spans="1:32" x14ac:dyDescent="0.25">
      <c r="A436" s="53">
        <v>413</v>
      </c>
      <c r="B436" s="208"/>
      <c r="C436" s="6"/>
      <c r="D436" s="6"/>
      <c r="E436" s="6"/>
      <c r="F436" s="6"/>
      <c r="G436" s="6"/>
      <c r="H436" s="6"/>
      <c r="I436" s="6"/>
      <c r="J436" s="6"/>
      <c r="K436" s="6"/>
      <c r="L436" s="11"/>
      <c r="M436" s="53">
        <f t="shared" si="68"/>
        <v>0</v>
      </c>
      <c r="N436" s="6">
        <f t="shared" si="69"/>
        <v>0</v>
      </c>
      <c r="O436" s="6">
        <f t="shared" si="70"/>
        <v>0</v>
      </c>
      <c r="P436" s="6">
        <f t="shared" si="71"/>
        <v>0</v>
      </c>
      <c r="Q436" s="11">
        <f t="shared" si="72"/>
        <v>0</v>
      </c>
      <c r="R436" s="6">
        <f t="shared" si="73"/>
        <v>1</v>
      </c>
      <c r="S436" s="6">
        <f t="shared" si="74"/>
        <v>1</v>
      </c>
      <c r="T436" s="6">
        <f t="shared" si="75"/>
        <v>1</v>
      </c>
      <c r="U436" s="6">
        <f t="shared" si="76"/>
        <v>1</v>
      </c>
      <c r="V436" s="11">
        <f t="shared" si="77"/>
        <v>1</v>
      </c>
      <c r="W436" s="53"/>
      <c r="X436" s="6"/>
      <c r="Y436" s="6"/>
      <c r="Z436" s="6"/>
      <c r="AA436" s="6"/>
      <c r="AB436" s="6"/>
      <c r="AC436" s="6"/>
      <c r="AD436" s="6"/>
      <c r="AE436" s="6"/>
      <c r="AF436" s="6"/>
    </row>
    <row r="437" spans="1:32" x14ac:dyDescent="0.25">
      <c r="A437" s="53">
        <v>414</v>
      </c>
      <c r="B437" s="208"/>
      <c r="C437" s="6"/>
      <c r="D437" s="6"/>
      <c r="E437" s="6"/>
      <c r="F437" s="6"/>
      <c r="G437" s="6"/>
      <c r="H437" s="6"/>
      <c r="I437" s="6"/>
      <c r="J437" s="6"/>
      <c r="K437" s="6"/>
      <c r="L437" s="11"/>
      <c r="M437" s="53">
        <f t="shared" si="68"/>
        <v>0</v>
      </c>
      <c r="N437" s="6">
        <f t="shared" si="69"/>
        <v>0</v>
      </c>
      <c r="O437" s="6">
        <f t="shared" si="70"/>
        <v>0</v>
      </c>
      <c r="P437" s="6">
        <f t="shared" si="71"/>
        <v>0</v>
      </c>
      <c r="Q437" s="11">
        <f t="shared" si="72"/>
        <v>0</v>
      </c>
      <c r="R437" s="6">
        <f t="shared" si="73"/>
        <v>1</v>
      </c>
      <c r="S437" s="6">
        <f t="shared" si="74"/>
        <v>1</v>
      </c>
      <c r="T437" s="6">
        <f t="shared" si="75"/>
        <v>1</v>
      </c>
      <c r="U437" s="6">
        <f t="shared" si="76"/>
        <v>1</v>
      </c>
      <c r="V437" s="11">
        <f t="shared" si="77"/>
        <v>1</v>
      </c>
      <c r="W437" s="53"/>
      <c r="X437" s="6"/>
      <c r="Y437" s="6"/>
      <c r="Z437" s="6"/>
      <c r="AA437" s="6"/>
      <c r="AB437" s="6"/>
      <c r="AC437" s="6"/>
      <c r="AD437" s="6"/>
      <c r="AE437" s="6"/>
      <c r="AF437" s="6"/>
    </row>
    <row r="438" spans="1:32" x14ac:dyDescent="0.25">
      <c r="A438" s="53">
        <v>415</v>
      </c>
      <c r="B438" s="208"/>
      <c r="C438" s="6"/>
      <c r="D438" s="6"/>
      <c r="E438" s="6"/>
      <c r="F438" s="6"/>
      <c r="G438" s="6"/>
      <c r="H438" s="6"/>
      <c r="I438" s="6"/>
      <c r="J438" s="6"/>
      <c r="K438" s="6"/>
      <c r="L438" s="11"/>
      <c r="M438" s="53">
        <f t="shared" si="68"/>
        <v>0</v>
      </c>
      <c r="N438" s="6">
        <f t="shared" si="69"/>
        <v>0</v>
      </c>
      <c r="O438" s="6">
        <f t="shared" si="70"/>
        <v>0</v>
      </c>
      <c r="P438" s="6">
        <f t="shared" si="71"/>
        <v>0</v>
      </c>
      <c r="Q438" s="11">
        <f t="shared" si="72"/>
        <v>0</v>
      </c>
      <c r="R438" s="6">
        <f t="shared" si="73"/>
        <v>1</v>
      </c>
      <c r="S438" s="6">
        <f t="shared" si="74"/>
        <v>1</v>
      </c>
      <c r="T438" s="6">
        <f t="shared" si="75"/>
        <v>1</v>
      </c>
      <c r="U438" s="6">
        <f t="shared" si="76"/>
        <v>1</v>
      </c>
      <c r="V438" s="11">
        <f t="shared" si="77"/>
        <v>1</v>
      </c>
      <c r="W438" s="53"/>
      <c r="X438" s="6"/>
      <c r="Y438" s="6"/>
      <c r="Z438" s="6"/>
      <c r="AA438" s="6"/>
      <c r="AB438" s="6"/>
      <c r="AC438" s="6"/>
      <c r="AD438" s="6"/>
      <c r="AE438" s="6"/>
      <c r="AF438" s="6"/>
    </row>
    <row r="439" spans="1:32" x14ac:dyDescent="0.25">
      <c r="A439" s="53">
        <v>416</v>
      </c>
      <c r="B439" s="208"/>
      <c r="C439" s="6"/>
      <c r="D439" s="6"/>
      <c r="E439" s="6"/>
      <c r="F439" s="6"/>
      <c r="G439" s="6"/>
      <c r="H439" s="6"/>
      <c r="I439" s="6"/>
      <c r="J439" s="6"/>
      <c r="K439" s="6"/>
      <c r="L439" s="11"/>
      <c r="M439" s="53">
        <f t="shared" si="68"/>
        <v>0</v>
      </c>
      <c r="N439" s="6">
        <f t="shared" si="69"/>
        <v>0</v>
      </c>
      <c r="O439" s="6">
        <f t="shared" si="70"/>
        <v>0</v>
      </c>
      <c r="P439" s="6">
        <f t="shared" si="71"/>
        <v>0</v>
      </c>
      <c r="Q439" s="11">
        <f t="shared" si="72"/>
        <v>0</v>
      </c>
      <c r="R439" s="6">
        <f t="shared" si="73"/>
        <v>1</v>
      </c>
      <c r="S439" s="6">
        <f t="shared" si="74"/>
        <v>1</v>
      </c>
      <c r="T439" s="6">
        <f t="shared" si="75"/>
        <v>1</v>
      </c>
      <c r="U439" s="6">
        <f t="shared" si="76"/>
        <v>1</v>
      </c>
      <c r="V439" s="11">
        <f t="shared" si="77"/>
        <v>1</v>
      </c>
      <c r="W439" s="53"/>
      <c r="X439" s="6"/>
      <c r="Y439" s="6"/>
      <c r="Z439" s="6"/>
      <c r="AA439" s="6"/>
      <c r="AB439" s="6"/>
      <c r="AC439" s="6"/>
      <c r="AD439" s="6"/>
      <c r="AE439" s="6"/>
      <c r="AF439" s="6"/>
    </row>
    <row r="440" spans="1:32" x14ac:dyDescent="0.25">
      <c r="A440" s="53">
        <v>417</v>
      </c>
      <c r="B440" s="208"/>
      <c r="C440" s="6"/>
      <c r="D440" s="6"/>
      <c r="E440" s="6"/>
      <c r="F440" s="6"/>
      <c r="G440" s="6"/>
      <c r="H440" s="6"/>
      <c r="I440" s="6"/>
      <c r="J440" s="6"/>
      <c r="K440" s="6"/>
      <c r="L440" s="11"/>
      <c r="M440" s="53">
        <f t="shared" si="68"/>
        <v>0</v>
      </c>
      <c r="N440" s="6">
        <f t="shared" si="69"/>
        <v>0</v>
      </c>
      <c r="O440" s="6">
        <f t="shared" si="70"/>
        <v>0</v>
      </c>
      <c r="P440" s="6">
        <f t="shared" si="71"/>
        <v>0</v>
      </c>
      <c r="Q440" s="11">
        <f t="shared" si="72"/>
        <v>0</v>
      </c>
      <c r="R440" s="6">
        <f t="shared" si="73"/>
        <v>1</v>
      </c>
      <c r="S440" s="6">
        <f t="shared" si="74"/>
        <v>1</v>
      </c>
      <c r="T440" s="6">
        <f t="shared" si="75"/>
        <v>1</v>
      </c>
      <c r="U440" s="6">
        <f t="shared" si="76"/>
        <v>1</v>
      </c>
      <c r="V440" s="11">
        <f t="shared" si="77"/>
        <v>1</v>
      </c>
      <c r="W440" s="53"/>
      <c r="X440" s="6"/>
      <c r="Y440" s="6"/>
      <c r="Z440" s="6"/>
      <c r="AA440" s="6"/>
      <c r="AB440" s="6"/>
      <c r="AC440" s="6"/>
      <c r="AD440" s="6"/>
      <c r="AE440" s="6"/>
      <c r="AF440" s="6"/>
    </row>
    <row r="441" spans="1:32" x14ac:dyDescent="0.25">
      <c r="A441" s="53">
        <v>418</v>
      </c>
      <c r="B441" s="208"/>
      <c r="C441" s="6"/>
      <c r="D441" s="6"/>
      <c r="E441" s="6"/>
      <c r="F441" s="6"/>
      <c r="G441" s="6"/>
      <c r="H441" s="6"/>
      <c r="I441" s="6"/>
      <c r="J441" s="6"/>
      <c r="K441" s="6"/>
      <c r="L441" s="11"/>
      <c r="M441" s="53">
        <f t="shared" si="68"/>
        <v>0</v>
      </c>
      <c r="N441" s="6">
        <f t="shared" si="69"/>
        <v>0</v>
      </c>
      <c r="O441" s="6">
        <f t="shared" si="70"/>
        <v>0</v>
      </c>
      <c r="P441" s="6">
        <f t="shared" si="71"/>
        <v>0</v>
      </c>
      <c r="Q441" s="11">
        <f t="shared" si="72"/>
        <v>0</v>
      </c>
      <c r="R441" s="6">
        <f t="shared" si="73"/>
        <v>1</v>
      </c>
      <c r="S441" s="6">
        <f t="shared" si="74"/>
        <v>1</v>
      </c>
      <c r="T441" s="6">
        <f t="shared" si="75"/>
        <v>1</v>
      </c>
      <c r="U441" s="6">
        <f t="shared" si="76"/>
        <v>1</v>
      </c>
      <c r="V441" s="11">
        <f t="shared" si="77"/>
        <v>1</v>
      </c>
      <c r="W441" s="53"/>
      <c r="X441" s="6"/>
      <c r="Y441" s="6"/>
      <c r="Z441" s="6"/>
      <c r="AA441" s="6"/>
      <c r="AB441" s="6"/>
      <c r="AC441" s="6"/>
      <c r="AD441" s="6"/>
      <c r="AE441" s="6"/>
      <c r="AF441" s="6"/>
    </row>
    <row r="442" spans="1:32" x14ac:dyDescent="0.25">
      <c r="A442" s="53">
        <v>419</v>
      </c>
      <c r="B442" s="208"/>
      <c r="C442" s="6"/>
      <c r="D442" s="6"/>
      <c r="E442" s="6"/>
      <c r="F442" s="6"/>
      <c r="G442" s="6"/>
      <c r="H442" s="6"/>
      <c r="I442" s="6"/>
      <c r="J442" s="6"/>
      <c r="K442" s="6"/>
      <c r="L442" s="11"/>
      <c r="M442" s="53">
        <f t="shared" si="68"/>
        <v>0</v>
      </c>
      <c r="N442" s="6">
        <f t="shared" si="69"/>
        <v>0</v>
      </c>
      <c r="O442" s="6">
        <f t="shared" si="70"/>
        <v>0</v>
      </c>
      <c r="P442" s="6">
        <f t="shared" si="71"/>
        <v>0</v>
      </c>
      <c r="Q442" s="11">
        <f t="shared" si="72"/>
        <v>0</v>
      </c>
      <c r="R442" s="6">
        <f t="shared" si="73"/>
        <v>1</v>
      </c>
      <c r="S442" s="6">
        <f t="shared" si="74"/>
        <v>1</v>
      </c>
      <c r="T442" s="6">
        <f t="shared" si="75"/>
        <v>1</v>
      </c>
      <c r="U442" s="6">
        <f t="shared" si="76"/>
        <v>1</v>
      </c>
      <c r="V442" s="11">
        <f t="shared" si="77"/>
        <v>1</v>
      </c>
      <c r="W442" s="53"/>
      <c r="X442" s="6"/>
      <c r="Y442" s="6"/>
      <c r="Z442" s="6"/>
      <c r="AA442" s="6"/>
      <c r="AB442" s="6"/>
      <c r="AC442" s="6"/>
      <c r="AD442" s="6"/>
      <c r="AE442" s="6"/>
      <c r="AF442" s="6"/>
    </row>
    <row r="443" spans="1:32" x14ac:dyDescent="0.25">
      <c r="A443" s="53">
        <v>420</v>
      </c>
      <c r="B443" s="208"/>
      <c r="C443" s="6"/>
      <c r="D443" s="6"/>
      <c r="E443" s="6"/>
      <c r="F443" s="6"/>
      <c r="G443" s="6"/>
      <c r="H443" s="6"/>
      <c r="I443" s="6"/>
      <c r="J443" s="6"/>
      <c r="K443" s="6"/>
      <c r="L443" s="11"/>
      <c r="M443" s="53">
        <f t="shared" si="68"/>
        <v>0</v>
      </c>
      <c r="N443" s="6">
        <f t="shared" si="69"/>
        <v>0</v>
      </c>
      <c r="O443" s="6">
        <f t="shared" si="70"/>
        <v>0</v>
      </c>
      <c r="P443" s="6">
        <f t="shared" si="71"/>
        <v>0</v>
      </c>
      <c r="Q443" s="11">
        <f t="shared" si="72"/>
        <v>0</v>
      </c>
      <c r="R443" s="6">
        <f t="shared" si="73"/>
        <v>1</v>
      </c>
      <c r="S443" s="6">
        <f t="shared" si="74"/>
        <v>1</v>
      </c>
      <c r="T443" s="6">
        <f t="shared" si="75"/>
        <v>1</v>
      </c>
      <c r="U443" s="6">
        <f t="shared" si="76"/>
        <v>1</v>
      </c>
      <c r="V443" s="11">
        <f t="shared" si="77"/>
        <v>1</v>
      </c>
      <c r="W443" s="53"/>
      <c r="X443" s="6"/>
      <c r="Y443" s="6"/>
      <c r="Z443" s="6"/>
      <c r="AA443" s="6"/>
      <c r="AB443" s="6"/>
      <c r="AC443" s="6"/>
      <c r="AD443" s="6"/>
      <c r="AE443" s="6"/>
      <c r="AF443" s="6"/>
    </row>
    <row r="444" spans="1:32" x14ac:dyDescent="0.25">
      <c r="A444" s="53">
        <v>421</v>
      </c>
      <c r="B444" s="208"/>
      <c r="C444" s="6"/>
      <c r="D444" s="6"/>
      <c r="E444" s="6"/>
      <c r="F444" s="6"/>
      <c r="G444" s="6"/>
      <c r="H444" s="6"/>
      <c r="I444" s="6"/>
      <c r="J444" s="6"/>
      <c r="K444" s="6"/>
      <c r="L444" s="11"/>
      <c r="M444" s="53">
        <f t="shared" si="68"/>
        <v>0</v>
      </c>
      <c r="N444" s="6">
        <f t="shared" si="69"/>
        <v>0</v>
      </c>
      <c r="O444" s="6">
        <f t="shared" si="70"/>
        <v>0</v>
      </c>
      <c r="P444" s="6">
        <f t="shared" si="71"/>
        <v>0</v>
      </c>
      <c r="Q444" s="11">
        <f t="shared" si="72"/>
        <v>0</v>
      </c>
      <c r="R444" s="6">
        <f t="shared" si="73"/>
        <v>1</v>
      </c>
      <c r="S444" s="6">
        <f t="shared" si="74"/>
        <v>1</v>
      </c>
      <c r="T444" s="6">
        <f t="shared" si="75"/>
        <v>1</v>
      </c>
      <c r="U444" s="6">
        <f t="shared" si="76"/>
        <v>1</v>
      </c>
      <c r="V444" s="11">
        <f t="shared" si="77"/>
        <v>1</v>
      </c>
      <c r="W444" s="53"/>
      <c r="X444" s="6"/>
      <c r="Y444" s="6"/>
      <c r="Z444" s="6"/>
      <c r="AA444" s="6"/>
      <c r="AB444" s="6"/>
      <c r="AC444" s="6"/>
      <c r="AD444" s="6"/>
      <c r="AE444" s="6"/>
      <c r="AF444" s="6"/>
    </row>
    <row r="445" spans="1:32" x14ac:dyDescent="0.25">
      <c r="A445" s="53">
        <v>422</v>
      </c>
      <c r="B445" s="208"/>
      <c r="C445" s="6"/>
      <c r="D445" s="6"/>
      <c r="E445" s="6"/>
      <c r="F445" s="6"/>
      <c r="G445" s="6"/>
      <c r="H445" s="6"/>
      <c r="I445" s="6"/>
      <c r="J445" s="6"/>
      <c r="K445" s="6"/>
      <c r="L445" s="11"/>
      <c r="M445" s="53">
        <f t="shared" si="68"/>
        <v>0</v>
      </c>
      <c r="N445" s="6">
        <f t="shared" si="69"/>
        <v>0</v>
      </c>
      <c r="O445" s="6">
        <f t="shared" si="70"/>
        <v>0</v>
      </c>
      <c r="P445" s="6">
        <f t="shared" si="71"/>
        <v>0</v>
      </c>
      <c r="Q445" s="11">
        <f t="shared" si="72"/>
        <v>0</v>
      </c>
      <c r="R445" s="6">
        <f t="shared" si="73"/>
        <v>1</v>
      </c>
      <c r="S445" s="6">
        <f t="shared" si="74"/>
        <v>1</v>
      </c>
      <c r="T445" s="6">
        <f t="shared" si="75"/>
        <v>1</v>
      </c>
      <c r="U445" s="6">
        <f t="shared" si="76"/>
        <v>1</v>
      </c>
      <c r="V445" s="11">
        <f t="shared" si="77"/>
        <v>1</v>
      </c>
      <c r="W445" s="53"/>
      <c r="X445" s="6"/>
      <c r="Y445" s="6"/>
      <c r="Z445" s="6"/>
      <c r="AA445" s="6"/>
      <c r="AB445" s="6"/>
      <c r="AC445" s="6"/>
      <c r="AD445" s="6"/>
      <c r="AE445" s="6"/>
      <c r="AF445" s="6"/>
    </row>
    <row r="446" spans="1:32" x14ac:dyDescent="0.25">
      <c r="A446" s="53">
        <v>423</v>
      </c>
      <c r="B446" s="208"/>
      <c r="C446" s="6"/>
      <c r="D446" s="6"/>
      <c r="E446" s="6"/>
      <c r="F446" s="6"/>
      <c r="G446" s="6"/>
      <c r="H446" s="6"/>
      <c r="I446" s="6"/>
      <c r="J446" s="6"/>
      <c r="K446" s="6"/>
      <c r="L446" s="11"/>
      <c r="M446" s="53">
        <f t="shared" si="68"/>
        <v>0</v>
      </c>
      <c r="N446" s="6">
        <f t="shared" si="69"/>
        <v>0</v>
      </c>
      <c r="O446" s="6">
        <f t="shared" si="70"/>
        <v>0</v>
      </c>
      <c r="P446" s="6">
        <f t="shared" si="71"/>
        <v>0</v>
      </c>
      <c r="Q446" s="11">
        <f t="shared" si="72"/>
        <v>0</v>
      </c>
      <c r="R446" s="6">
        <f t="shared" si="73"/>
        <v>1</v>
      </c>
      <c r="S446" s="6">
        <f t="shared" si="74"/>
        <v>1</v>
      </c>
      <c r="T446" s="6">
        <f t="shared" si="75"/>
        <v>1</v>
      </c>
      <c r="U446" s="6">
        <f t="shared" si="76"/>
        <v>1</v>
      </c>
      <c r="V446" s="11">
        <f t="shared" si="77"/>
        <v>1</v>
      </c>
      <c r="W446" s="53"/>
      <c r="X446" s="6"/>
      <c r="Y446" s="6"/>
      <c r="Z446" s="6"/>
      <c r="AA446" s="6"/>
      <c r="AB446" s="6"/>
      <c r="AC446" s="6"/>
      <c r="AD446" s="6"/>
      <c r="AE446" s="6"/>
      <c r="AF446" s="6"/>
    </row>
    <row r="447" spans="1:32" x14ac:dyDescent="0.25">
      <c r="A447" s="53">
        <v>424</v>
      </c>
      <c r="B447" s="208"/>
      <c r="C447" s="6"/>
      <c r="D447" s="6"/>
      <c r="E447" s="6"/>
      <c r="F447" s="6"/>
      <c r="G447" s="6"/>
      <c r="H447" s="6"/>
      <c r="I447" s="6"/>
      <c r="J447" s="6"/>
      <c r="K447" s="6"/>
      <c r="L447" s="11"/>
      <c r="M447" s="53">
        <f t="shared" si="68"/>
        <v>0</v>
      </c>
      <c r="N447" s="6">
        <f t="shared" si="69"/>
        <v>0</v>
      </c>
      <c r="O447" s="6">
        <f t="shared" si="70"/>
        <v>0</v>
      </c>
      <c r="P447" s="6">
        <f t="shared" si="71"/>
        <v>0</v>
      </c>
      <c r="Q447" s="11">
        <f t="shared" si="72"/>
        <v>0</v>
      </c>
      <c r="R447" s="6">
        <f t="shared" si="73"/>
        <v>1</v>
      </c>
      <c r="S447" s="6">
        <f t="shared" si="74"/>
        <v>1</v>
      </c>
      <c r="T447" s="6">
        <f t="shared" si="75"/>
        <v>1</v>
      </c>
      <c r="U447" s="6">
        <f t="shared" si="76"/>
        <v>1</v>
      </c>
      <c r="V447" s="11">
        <f t="shared" si="77"/>
        <v>1</v>
      </c>
      <c r="W447" s="53"/>
      <c r="X447" s="6"/>
      <c r="Y447" s="6"/>
      <c r="Z447" s="6"/>
      <c r="AA447" s="6"/>
      <c r="AB447" s="6"/>
      <c r="AC447" s="6"/>
      <c r="AD447" s="6"/>
      <c r="AE447" s="6"/>
      <c r="AF447" s="6"/>
    </row>
    <row r="448" spans="1:32" x14ac:dyDescent="0.25">
      <c r="A448" s="53">
        <v>425</v>
      </c>
      <c r="B448" s="208"/>
      <c r="C448" s="6"/>
      <c r="D448" s="6"/>
      <c r="E448" s="6"/>
      <c r="F448" s="6"/>
      <c r="G448" s="6"/>
      <c r="H448" s="6"/>
      <c r="I448" s="6"/>
      <c r="J448" s="6"/>
      <c r="K448" s="6"/>
      <c r="L448" s="11"/>
      <c r="M448" s="53">
        <f t="shared" si="68"/>
        <v>0</v>
      </c>
      <c r="N448" s="6">
        <f t="shared" si="69"/>
        <v>0</v>
      </c>
      <c r="O448" s="6">
        <f t="shared" si="70"/>
        <v>0</v>
      </c>
      <c r="P448" s="6">
        <f t="shared" si="71"/>
        <v>0</v>
      </c>
      <c r="Q448" s="11">
        <f t="shared" si="72"/>
        <v>0</v>
      </c>
      <c r="R448" s="6">
        <f t="shared" si="73"/>
        <v>1</v>
      </c>
      <c r="S448" s="6">
        <f t="shared" si="74"/>
        <v>1</v>
      </c>
      <c r="T448" s="6">
        <f t="shared" si="75"/>
        <v>1</v>
      </c>
      <c r="U448" s="6">
        <f t="shared" si="76"/>
        <v>1</v>
      </c>
      <c r="V448" s="11">
        <f t="shared" si="77"/>
        <v>1</v>
      </c>
      <c r="W448" s="53"/>
      <c r="X448" s="6"/>
      <c r="Y448" s="6"/>
      <c r="Z448" s="6"/>
      <c r="AA448" s="6"/>
      <c r="AB448" s="6"/>
      <c r="AC448" s="6"/>
      <c r="AD448" s="6"/>
      <c r="AE448" s="6"/>
      <c r="AF448" s="6"/>
    </row>
    <row r="449" spans="1:32" x14ac:dyDescent="0.25">
      <c r="A449" s="53">
        <v>426</v>
      </c>
      <c r="B449" s="208"/>
      <c r="C449" s="6"/>
      <c r="D449" s="6"/>
      <c r="E449" s="6"/>
      <c r="F449" s="6"/>
      <c r="G449" s="6"/>
      <c r="H449" s="6"/>
      <c r="I449" s="6"/>
      <c r="J449" s="6"/>
      <c r="K449" s="6"/>
      <c r="L449" s="11"/>
      <c r="M449" s="53">
        <f t="shared" si="68"/>
        <v>0</v>
      </c>
      <c r="N449" s="6">
        <f t="shared" si="69"/>
        <v>0</v>
      </c>
      <c r="O449" s="6">
        <f t="shared" si="70"/>
        <v>0</v>
      </c>
      <c r="P449" s="6">
        <f t="shared" si="71"/>
        <v>0</v>
      </c>
      <c r="Q449" s="11">
        <f t="shared" si="72"/>
        <v>0</v>
      </c>
      <c r="R449" s="6">
        <f t="shared" si="73"/>
        <v>1</v>
      </c>
      <c r="S449" s="6">
        <f t="shared" si="74"/>
        <v>1</v>
      </c>
      <c r="T449" s="6">
        <f t="shared" si="75"/>
        <v>1</v>
      </c>
      <c r="U449" s="6">
        <f t="shared" si="76"/>
        <v>1</v>
      </c>
      <c r="V449" s="11">
        <f t="shared" si="77"/>
        <v>1</v>
      </c>
      <c r="W449" s="53"/>
      <c r="X449" s="6"/>
      <c r="Y449" s="6"/>
      <c r="Z449" s="6"/>
      <c r="AA449" s="6"/>
      <c r="AB449" s="6"/>
      <c r="AC449" s="6"/>
      <c r="AD449" s="6"/>
      <c r="AE449" s="6"/>
      <c r="AF449" s="6"/>
    </row>
    <row r="450" spans="1:32" x14ac:dyDescent="0.25">
      <c r="A450" s="53">
        <v>427</v>
      </c>
      <c r="B450" s="208"/>
      <c r="C450" s="6"/>
      <c r="D450" s="6"/>
      <c r="E450" s="6"/>
      <c r="F450" s="6"/>
      <c r="G450" s="6"/>
      <c r="H450" s="6"/>
      <c r="I450" s="6"/>
      <c r="J450" s="6"/>
      <c r="K450" s="6"/>
      <c r="L450" s="11"/>
      <c r="M450" s="53">
        <f t="shared" si="68"/>
        <v>0</v>
      </c>
      <c r="N450" s="6">
        <f t="shared" si="69"/>
        <v>0</v>
      </c>
      <c r="O450" s="6">
        <f t="shared" si="70"/>
        <v>0</v>
      </c>
      <c r="P450" s="6">
        <f t="shared" si="71"/>
        <v>0</v>
      </c>
      <c r="Q450" s="11">
        <f t="shared" si="72"/>
        <v>0</v>
      </c>
      <c r="R450" s="6">
        <f t="shared" si="73"/>
        <v>1</v>
      </c>
      <c r="S450" s="6">
        <f t="shared" si="74"/>
        <v>1</v>
      </c>
      <c r="T450" s="6">
        <f t="shared" si="75"/>
        <v>1</v>
      </c>
      <c r="U450" s="6">
        <f t="shared" si="76"/>
        <v>1</v>
      </c>
      <c r="V450" s="11">
        <f t="shared" si="77"/>
        <v>1</v>
      </c>
      <c r="W450" s="53"/>
      <c r="X450" s="6"/>
      <c r="Y450" s="6"/>
      <c r="Z450" s="6"/>
      <c r="AA450" s="6"/>
      <c r="AB450" s="6"/>
      <c r="AC450" s="6"/>
      <c r="AD450" s="6"/>
      <c r="AE450" s="6"/>
      <c r="AF450" s="6"/>
    </row>
    <row r="451" spans="1:32" x14ac:dyDescent="0.25">
      <c r="A451" s="53">
        <v>428</v>
      </c>
      <c r="B451" s="208"/>
      <c r="C451" s="6"/>
      <c r="D451" s="6"/>
      <c r="E451" s="6"/>
      <c r="F451" s="6"/>
      <c r="G451" s="6"/>
      <c r="H451" s="6"/>
      <c r="I451" s="6"/>
      <c r="J451" s="6"/>
      <c r="K451" s="6"/>
      <c r="L451" s="11"/>
      <c r="M451" s="53">
        <f t="shared" si="68"/>
        <v>0</v>
      </c>
      <c r="N451" s="6">
        <f t="shared" si="69"/>
        <v>0</v>
      </c>
      <c r="O451" s="6">
        <f t="shared" si="70"/>
        <v>0</v>
      </c>
      <c r="P451" s="6">
        <f t="shared" si="71"/>
        <v>0</v>
      </c>
      <c r="Q451" s="11">
        <f t="shared" si="72"/>
        <v>0</v>
      </c>
      <c r="R451" s="6">
        <f t="shared" si="73"/>
        <v>1</v>
      </c>
      <c r="S451" s="6">
        <f t="shared" si="74"/>
        <v>1</v>
      </c>
      <c r="T451" s="6">
        <f t="shared" si="75"/>
        <v>1</v>
      </c>
      <c r="U451" s="6">
        <f t="shared" si="76"/>
        <v>1</v>
      </c>
      <c r="V451" s="11">
        <f t="shared" si="77"/>
        <v>1</v>
      </c>
      <c r="W451" s="53"/>
      <c r="X451" s="6"/>
      <c r="Y451" s="6"/>
      <c r="Z451" s="6"/>
      <c r="AA451" s="6"/>
      <c r="AB451" s="6"/>
      <c r="AC451" s="6"/>
      <c r="AD451" s="6"/>
      <c r="AE451" s="6"/>
      <c r="AF451" s="6"/>
    </row>
    <row r="452" spans="1:32" x14ac:dyDescent="0.25">
      <c r="A452" s="53">
        <v>429</v>
      </c>
      <c r="B452" s="208"/>
      <c r="C452" s="6"/>
      <c r="D452" s="6"/>
      <c r="E452" s="6"/>
      <c r="F452" s="6"/>
      <c r="G452" s="6"/>
      <c r="H452" s="6"/>
      <c r="I452" s="6"/>
      <c r="J452" s="6"/>
      <c r="K452" s="6"/>
      <c r="L452" s="11"/>
      <c r="M452" s="53">
        <f t="shared" si="68"/>
        <v>0</v>
      </c>
      <c r="N452" s="6">
        <f t="shared" si="69"/>
        <v>0</v>
      </c>
      <c r="O452" s="6">
        <f t="shared" si="70"/>
        <v>0</v>
      </c>
      <c r="P452" s="6">
        <f t="shared" si="71"/>
        <v>0</v>
      </c>
      <c r="Q452" s="11">
        <f t="shared" si="72"/>
        <v>0</v>
      </c>
      <c r="R452" s="6">
        <f t="shared" si="73"/>
        <v>1</v>
      </c>
      <c r="S452" s="6">
        <f t="shared" si="74"/>
        <v>1</v>
      </c>
      <c r="T452" s="6">
        <f t="shared" si="75"/>
        <v>1</v>
      </c>
      <c r="U452" s="6">
        <f t="shared" si="76"/>
        <v>1</v>
      </c>
      <c r="V452" s="11">
        <f t="shared" si="77"/>
        <v>1</v>
      </c>
      <c r="W452" s="53"/>
      <c r="X452" s="6"/>
      <c r="Y452" s="6"/>
      <c r="Z452" s="6"/>
      <c r="AA452" s="6"/>
      <c r="AB452" s="6"/>
      <c r="AC452" s="6"/>
      <c r="AD452" s="6"/>
      <c r="AE452" s="6"/>
      <c r="AF452" s="6"/>
    </row>
    <row r="453" spans="1:32" x14ac:dyDescent="0.25">
      <c r="A453" s="53">
        <v>430</v>
      </c>
      <c r="B453" s="208"/>
      <c r="C453" s="6"/>
      <c r="D453" s="6"/>
      <c r="E453" s="6"/>
      <c r="F453" s="6"/>
      <c r="G453" s="6"/>
      <c r="H453" s="6"/>
      <c r="I453" s="6"/>
      <c r="J453" s="6"/>
      <c r="K453" s="6"/>
      <c r="L453" s="11"/>
      <c r="M453" s="53">
        <f t="shared" si="68"/>
        <v>0</v>
      </c>
      <c r="N453" s="6">
        <f t="shared" si="69"/>
        <v>0</v>
      </c>
      <c r="O453" s="6">
        <f t="shared" si="70"/>
        <v>0</v>
      </c>
      <c r="P453" s="6">
        <f t="shared" si="71"/>
        <v>0</v>
      </c>
      <c r="Q453" s="11">
        <f t="shared" si="72"/>
        <v>0</v>
      </c>
      <c r="R453" s="6">
        <f t="shared" si="73"/>
        <v>1</v>
      </c>
      <c r="S453" s="6">
        <f t="shared" si="74"/>
        <v>1</v>
      </c>
      <c r="T453" s="6">
        <f t="shared" si="75"/>
        <v>1</v>
      </c>
      <c r="U453" s="6">
        <f t="shared" si="76"/>
        <v>1</v>
      </c>
      <c r="V453" s="11">
        <f t="shared" si="77"/>
        <v>1</v>
      </c>
      <c r="W453" s="53"/>
      <c r="X453" s="6"/>
      <c r="Y453" s="6"/>
      <c r="Z453" s="6"/>
      <c r="AA453" s="6"/>
      <c r="AB453" s="6"/>
      <c r="AC453" s="6"/>
      <c r="AD453" s="6"/>
      <c r="AE453" s="6"/>
      <c r="AF453" s="6"/>
    </row>
    <row r="454" spans="1:32" x14ac:dyDescent="0.25">
      <c r="A454" s="53">
        <v>431</v>
      </c>
      <c r="B454" s="208"/>
      <c r="C454" s="6"/>
      <c r="D454" s="6"/>
      <c r="E454" s="6"/>
      <c r="F454" s="6"/>
      <c r="G454" s="6"/>
      <c r="H454" s="6"/>
      <c r="I454" s="6"/>
      <c r="J454" s="6"/>
      <c r="K454" s="6"/>
      <c r="L454" s="11"/>
      <c r="M454" s="53">
        <f t="shared" si="68"/>
        <v>0</v>
      </c>
      <c r="N454" s="6">
        <f t="shared" si="69"/>
        <v>0</v>
      </c>
      <c r="O454" s="6">
        <f t="shared" si="70"/>
        <v>0</v>
      </c>
      <c r="P454" s="6">
        <f t="shared" si="71"/>
        <v>0</v>
      </c>
      <c r="Q454" s="11">
        <f t="shared" si="72"/>
        <v>0</v>
      </c>
      <c r="R454" s="6">
        <f t="shared" si="73"/>
        <v>1</v>
      </c>
      <c r="S454" s="6">
        <f t="shared" si="74"/>
        <v>1</v>
      </c>
      <c r="T454" s="6">
        <f t="shared" si="75"/>
        <v>1</v>
      </c>
      <c r="U454" s="6">
        <f t="shared" si="76"/>
        <v>1</v>
      </c>
      <c r="V454" s="11">
        <f t="shared" si="77"/>
        <v>1</v>
      </c>
      <c r="W454" s="53"/>
      <c r="X454" s="6"/>
      <c r="Y454" s="6"/>
      <c r="Z454" s="6"/>
      <c r="AA454" s="6"/>
      <c r="AB454" s="6"/>
      <c r="AC454" s="6"/>
      <c r="AD454" s="6"/>
      <c r="AE454" s="6"/>
      <c r="AF454" s="6"/>
    </row>
    <row r="455" spans="1:32" x14ac:dyDescent="0.25">
      <c r="A455" s="53">
        <v>432</v>
      </c>
      <c r="B455" s="208"/>
      <c r="C455" s="6"/>
      <c r="D455" s="6"/>
      <c r="E455" s="6"/>
      <c r="F455" s="6"/>
      <c r="G455" s="6"/>
      <c r="H455" s="6"/>
      <c r="I455" s="6"/>
      <c r="J455" s="6"/>
      <c r="K455" s="6"/>
      <c r="L455" s="11"/>
      <c r="M455" s="53">
        <f t="shared" si="68"/>
        <v>0</v>
      </c>
      <c r="N455" s="6">
        <f t="shared" si="69"/>
        <v>0</v>
      </c>
      <c r="O455" s="6">
        <f t="shared" si="70"/>
        <v>0</v>
      </c>
      <c r="P455" s="6">
        <f t="shared" si="71"/>
        <v>0</v>
      </c>
      <c r="Q455" s="11">
        <f t="shared" si="72"/>
        <v>0</v>
      </c>
      <c r="R455" s="6">
        <f t="shared" si="73"/>
        <v>1</v>
      </c>
      <c r="S455" s="6">
        <f t="shared" si="74"/>
        <v>1</v>
      </c>
      <c r="T455" s="6">
        <f t="shared" si="75"/>
        <v>1</v>
      </c>
      <c r="U455" s="6">
        <f t="shared" si="76"/>
        <v>1</v>
      </c>
      <c r="V455" s="11">
        <f t="shared" si="77"/>
        <v>1</v>
      </c>
      <c r="W455" s="53"/>
      <c r="X455" s="6"/>
      <c r="Y455" s="6"/>
      <c r="Z455" s="6"/>
      <c r="AA455" s="6"/>
      <c r="AB455" s="6"/>
      <c r="AC455" s="6"/>
      <c r="AD455" s="6"/>
      <c r="AE455" s="6"/>
      <c r="AF455" s="6"/>
    </row>
    <row r="456" spans="1:32" x14ac:dyDescent="0.25">
      <c r="A456" s="53">
        <v>433</v>
      </c>
      <c r="B456" s="208"/>
      <c r="C456" s="6"/>
      <c r="D456" s="6"/>
      <c r="E456" s="6"/>
      <c r="F456" s="6"/>
      <c r="G456" s="6"/>
      <c r="H456" s="6"/>
      <c r="I456" s="6"/>
      <c r="J456" s="6"/>
      <c r="K456" s="6"/>
      <c r="L456" s="11"/>
      <c r="M456" s="53">
        <f t="shared" si="68"/>
        <v>0</v>
      </c>
      <c r="N456" s="6">
        <f t="shared" si="69"/>
        <v>0</v>
      </c>
      <c r="O456" s="6">
        <f t="shared" si="70"/>
        <v>0</v>
      </c>
      <c r="P456" s="6">
        <f t="shared" si="71"/>
        <v>0</v>
      </c>
      <c r="Q456" s="11">
        <f t="shared" si="72"/>
        <v>0</v>
      </c>
      <c r="R456" s="6">
        <f t="shared" si="73"/>
        <v>1</v>
      </c>
      <c r="S456" s="6">
        <f t="shared" si="74"/>
        <v>1</v>
      </c>
      <c r="T456" s="6">
        <f t="shared" si="75"/>
        <v>1</v>
      </c>
      <c r="U456" s="6">
        <f t="shared" si="76"/>
        <v>1</v>
      </c>
      <c r="V456" s="11">
        <f t="shared" si="77"/>
        <v>1</v>
      </c>
      <c r="W456" s="53"/>
      <c r="X456" s="6"/>
      <c r="Y456" s="6"/>
      <c r="Z456" s="6"/>
      <c r="AA456" s="6"/>
      <c r="AB456" s="6"/>
      <c r="AC456" s="6"/>
      <c r="AD456" s="6"/>
      <c r="AE456" s="6"/>
      <c r="AF456" s="6"/>
    </row>
    <row r="457" spans="1:32" x14ac:dyDescent="0.25">
      <c r="A457" s="53">
        <v>434</v>
      </c>
      <c r="B457" s="208"/>
      <c r="C457" s="6"/>
      <c r="D457" s="6"/>
      <c r="E457" s="6"/>
      <c r="F457" s="6"/>
      <c r="G457" s="6"/>
      <c r="H457" s="6"/>
      <c r="I457" s="6"/>
      <c r="J457" s="6"/>
      <c r="K457" s="6"/>
      <c r="L457" s="11"/>
      <c r="M457" s="53">
        <f t="shared" si="68"/>
        <v>0</v>
      </c>
      <c r="N457" s="6">
        <f t="shared" si="69"/>
        <v>0</v>
      </c>
      <c r="O457" s="6">
        <f t="shared" si="70"/>
        <v>0</v>
      </c>
      <c r="P457" s="6">
        <f t="shared" si="71"/>
        <v>0</v>
      </c>
      <c r="Q457" s="11">
        <f t="shared" si="72"/>
        <v>0</v>
      </c>
      <c r="R457" s="6">
        <f t="shared" si="73"/>
        <v>1</v>
      </c>
      <c r="S457" s="6">
        <f t="shared" si="74"/>
        <v>1</v>
      </c>
      <c r="T457" s="6">
        <f t="shared" si="75"/>
        <v>1</v>
      </c>
      <c r="U457" s="6">
        <f t="shared" si="76"/>
        <v>1</v>
      </c>
      <c r="V457" s="11">
        <f t="shared" si="77"/>
        <v>1</v>
      </c>
      <c r="W457" s="53"/>
      <c r="X457" s="6"/>
      <c r="Y457" s="6"/>
      <c r="Z457" s="6"/>
      <c r="AA457" s="6"/>
      <c r="AB457" s="6"/>
      <c r="AC457" s="6"/>
      <c r="AD457" s="6"/>
      <c r="AE457" s="6"/>
      <c r="AF457" s="6"/>
    </row>
    <row r="458" spans="1:32" x14ac:dyDescent="0.25">
      <c r="A458" s="53">
        <v>435</v>
      </c>
      <c r="B458" s="208"/>
      <c r="C458" s="6"/>
      <c r="D458" s="6"/>
      <c r="E458" s="6"/>
      <c r="F458" s="6"/>
      <c r="G458" s="6"/>
      <c r="H458" s="6"/>
      <c r="I458" s="6"/>
      <c r="J458" s="6"/>
      <c r="K458" s="6"/>
      <c r="L458" s="11"/>
      <c r="M458" s="53">
        <f t="shared" si="68"/>
        <v>0</v>
      </c>
      <c r="N458" s="6">
        <f t="shared" si="69"/>
        <v>0</v>
      </c>
      <c r="O458" s="6">
        <f t="shared" si="70"/>
        <v>0</v>
      </c>
      <c r="P458" s="6">
        <f t="shared" si="71"/>
        <v>0</v>
      </c>
      <c r="Q458" s="11">
        <f t="shared" si="72"/>
        <v>0</v>
      </c>
      <c r="R458" s="6">
        <f t="shared" si="73"/>
        <v>1</v>
      </c>
      <c r="S458" s="6">
        <f t="shared" si="74"/>
        <v>1</v>
      </c>
      <c r="T458" s="6">
        <f t="shared" si="75"/>
        <v>1</v>
      </c>
      <c r="U458" s="6">
        <f t="shared" si="76"/>
        <v>1</v>
      </c>
      <c r="V458" s="11">
        <f t="shared" si="77"/>
        <v>1</v>
      </c>
      <c r="W458" s="53"/>
      <c r="X458" s="6"/>
      <c r="Y458" s="6"/>
      <c r="Z458" s="6"/>
      <c r="AA458" s="6"/>
      <c r="AB458" s="6"/>
      <c r="AC458" s="6"/>
      <c r="AD458" s="6"/>
      <c r="AE458" s="6"/>
      <c r="AF458" s="6"/>
    </row>
    <row r="459" spans="1:32" x14ac:dyDescent="0.25">
      <c r="A459" s="53">
        <v>436</v>
      </c>
      <c r="B459" s="208"/>
      <c r="C459" s="6"/>
      <c r="D459" s="6"/>
      <c r="E459" s="6"/>
      <c r="F459" s="6"/>
      <c r="G459" s="6"/>
      <c r="H459" s="6"/>
      <c r="I459" s="6"/>
      <c r="J459" s="6"/>
      <c r="K459" s="6"/>
      <c r="L459" s="11"/>
      <c r="M459" s="53">
        <f t="shared" si="68"/>
        <v>0</v>
      </c>
      <c r="N459" s="6">
        <f t="shared" si="69"/>
        <v>0</v>
      </c>
      <c r="O459" s="6">
        <f t="shared" si="70"/>
        <v>0</v>
      </c>
      <c r="P459" s="6">
        <f t="shared" si="71"/>
        <v>0</v>
      </c>
      <c r="Q459" s="11">
        <f t="shared" si="72"/>
        <v>0</v>
      </c>
      <c r="R459" s="6">
        <f t="shared" si="73"/>
        <v>1</v>
      </c>
      <c r="S459" s="6">
        <f t="shared" si="74"/>
        <v>1</v>
      </c>
      <c r="T459" s="6">
        <f t="shared" si="75"/>
        <v>1</v>
      </c>
      <c r="U459" s="6">
        <f t="shared" si="76"/>
        <v>1</v>
      </c>
      <c r="V459" s="11">
        <f t="shared" si="77"/>
        <v>1</v>
      </c>
      <c r="W459" s="53"/>
      <c r="X459" s="6"/>
      <c r="Y459" s="6"/>
      <c r="Z459" s="6"/>
      <c r="AA459" s="6"/>
      <c r="AB459" s="6"/>
      <c r="AC459" s="6"/>
      <c r="AD459" s="6"/>
      <c r="AE459" s="6"/>
      <c r="AF459" s="6"/>
    </row>
    <row r="460" spans="1:32" x14ac:dyDescent="0.25">
      <c r="A460" s="53">
        <v>437</v>
      </c>
      <c r="B460" s="208"/>
      <c r="C460" s="6"/>
      <c r="D460" s="6"/>
      <c r="E460" s="6"/>
      <c r="F460" s="6"/>
      <c r="G460" s="6"/>
      <c r="H460" s="6"/>
      <c r="I460" s="6"/>
      <c r="J460" s="6"/>
      <c r="K460" s="6"/>
      <c r="L460" s="11"/>
      <c r="M460" s="53">
        <f t="shared" si="68"/>
        <v>0</v>
      </c>
      <c r="N460" s="6">
        <f t="shared" si="69"/>
        <v>0</v>
      </c>
      <c r="O460" s="6">
        <f t="shared" si="70"/>
        <v>0</v>
      </c>
      <c r="P460" s="6">
        <f t="shared" si="71"/>
        <v>0</v>
      </c>
      <c r="Q460" s="11">
        <f t="shared" si="72"/>
        <v>0</v>
      </c>
      <c r="R460" s="6">
        <f t="shared" si="73"/>
        <v>1</v>
      </c>
      <c r="S460" s="6">
        <f t="shared" si="74"/>
        <v>1</v>
      </c>
      <c r="T460" s="6">
        <f t="shared" si="75"/>
        <v>1</v>
      </c>
      <c r="U460" s="6">
        <f t="shared" si="76"/>
        <v>1</v>
      </c>
      <c r="V460" s="11">
        <f t="shared" si="77"/>
        <v>1</v>
      </c>
      <c r="W460" s="53"/>
      <c r="X460" s="6"/>
      <c r="Y460" s="6"/>
      <c r="Z460" s="6"/>
      <c r="AA460" s="6"/>
      <c r="AB460" s="6"/>
      <c r="AC460" s="6"/>
      <c r="AD460" s="6"/>
      <c r="AE460" s="6"/>
      <c r="AF460" s="6"/>
    </row>
    <row r="461" spans="1:32" x14ac:dyDescent="0.25">
      <c r="A461" s="53">
        <v>438</v>
      </c>
      <c r="B461" s="208"/>
      <c r="C461" s="6"/>
      <c r="D461" s="6"/>
      <c r="E461" s="6"/>
      <c r="F461" s="6"/>
      <c r="G461" s="6"/>
      <c r="H461" s="6"/>
      <c r="I461" s="6"/>
      <c r="J461" s="6"/>
      <c r="K461" s="6"/>
      <c r="L461" s="11"/>
      <c r="M461" s="53">
        <f t="shared" si="68"/>
        <v>0</v>
      </c>
      <c r="N461" s="6">
        <f t="shared" si="69"/>
        <v>0</v>
      </c>
      <c r="O461" s="6">
        <f t="shared" si="70"/>
        <v>0</v>
      </c>
      <c r="P461" s="6">
        <f t="shared" si="71"/>
        <v>0</v>
      </c>
      <c r="Q461" s="11">
        <f t="shared" si="72"/>
        <v>0</v>
      </c>
      <c r="R461" s="6">
        <f t="shared" si="73"/>
        <v>1</v>
      </c>
      <c r="S461" s="6">
        <f t="shared" si="74"/>
        <v>1</v>
      </c>
      <c r="T461" s="6">
        <f t="shared" si="75"/>
        <v>1</v>
      </c>
      <c r="U461" s="6">
        <f t="shared" si="76"/>
        <v>1</v>
      </c>
      <c r="V461" s="11">
        <f t="shared" si="77"/>
        <v>1</v>
      </c>
      <c r="W461" s="53"/>
      <c r="X461" s="6"/>
      <c r="Y461" s="6"/>
      <c r="Z461" s="6"/>
      <c r="AA461" s="6"/>
      <c r="AB461" s="6"/>
      <c r="AC461" s="6"/>
      <c r="AD461" s="6"/>
      <c r="AE461" s="6"/>
      <c r="AF461" s="6"/>
    </row>
    <row r="462" spans="1:32" x14ac:dyDescent="0.25">
      <c r="A462" s="53">
        <v>439</v>
      </c>
      <c r="B462" s="208"/>
      <c r="C462" s="6"/>
      <c r="D462" s="6"/>
      <c r="E462" s="6"/>
      <c r="F462" s="6"/>
      <c r="G462" s="6"/>
      <c r="H462" s="6"/>
      <c r="I462" s="6"/>
      <c r="J462" s="6"/>
      <c r="K462" s="6"/>
      <c r="L462" s="11"/>
      <c r="M462" s="53">
        <f t="shared" si="68"/>
        <v>0</v>
      </c>
      <c r="N462" s="6">
        <f t="shared" si="69"/>
        <v>0</v>
      </c>
      <c r="O462" s="6">
        <f t="shared" si="70"/>
        <v>0</v>
      </c>
      <c r="P462" s="6">
        <f t="shared" si="71"/>
        <v>0</v>
      </c>
      <c r="Q462" s="11">
        <f t="shared" si="72"/>
        <v>0</v>
      </c>
      <c r="R462" s="6">
        <f t="shared" si="73"/>
        <v>1</v>
      </c>
      <c r="S462" s="6">
        <f t="shared" si="74"/>
        <v>1</v>
      </c>
      <c r="T462" s="6">
        <f t="shared" si="75"/>
        <v>1</v>
      </c>
      <c r="U462" s="6">
        <f t="shared" si="76"/>
        <v>1</v>
      </c>
      <c r="V462" s="11">
        <f t="shared" si="77"/>
        <v>1</v>
      </c>
      <c r="W462" s="53"/>
      <c r="X462" s="6"/>
      <c r="Y462" s="6"/>
      <c r="Z462" s="6"/>
      <c r="AA462" s="6"/>
      <c r="AB462" s="6"/>
      <c r="AC462" s="6"/>
      <c r="AD462" s="6"/>
      <c r="AE462" s="6"/>
      <c r="AF462" s="6"/>
    </row>
    <row r="463" spans="1:32" x14ac:dyDescent="0.25">
      <c r="A463" s="53">
        <v>440</v>
      </c>
      <c r="B463" s="208"/>
      <c r="C463" s="6"/>
      <c r="D463" s="6"/>
      <c r="E463" s="6"/>
      <c r="F463" s="6"/>
      <c r="G463" s="6"/>
      <c r="H463" s="6"/>
      <c r="I463" s="6"/>
      <c r="J463" s="6"/>
      <c r="K463" s="6"/>
      <c r="L463" s="11"/>
      <c r="M463" s="53">
        <f t="shared" si="68"/>
        <v>0</v>
      </c>
      <c r="N463" s="6">
        <f t="shared" si="69"/>
        <v>0</v>
      </c>
      <c r="O463" s="6">
        <f t="shared" si="70"/>
        <v>0</v>
      </c>
      <c r="P463" s="6">
        <f t="shared" si="71"/>
        <v>0</v>
      </c>
      <c r="Q463" s="11">
        <f t="shared" si="72"/>
        <v>0</v>
      </c>
      <c r="R463" s="6">
        <f t="shared" si="73"/>
        <v>1</v>
      </c>
      <c r="S463" s="6">
        <f t="shared" si="74"/>
        <v>1</v>
      </c>
      <c r="T463" s="6">
        <f t="shared" si="75"/>
        <v>1</v>
      </c>
      <c r="U463" s="6">
        <f t="shared" si="76"/>
        <v>1</v>
      </c>
      <c r="V463" s="11">
        <f t="shared" si="77"/>
        <v>1</v>
      </c>
      <c r="W463" s="53"/>
      <c r="X463" s="6"/>
      <c r="Y463" s="6"/>
      <c r="Z463" s="6"/>
      <c r="AA463" s="6"/>
      <c r="AB463" s="6"/>
      <c r="AC463" s="6"/>
      <c r="AD463" s="6"/>
      <c r="AE463" s="6"/>
      <c r="AF463" s="6"/>
    </row>
    <row r="464" spans="1:32" x14ac:dyDescent="0.25">
      <c r="A464" s="53">
        <v>441</v>
      </c>
      <c r="B464" s="208"/>
      <c r="C464" s="6"/>
      <c r="D464" s="6"/>
      <c r="E464" s="6"/>
      <c r="F464" s="6"/>
      <c r="G464" s="6"/>
      <c r="H464" s="6"/>
      <c r="I464" s="6"/>
      <c r="J464" s="6"/>
      <c r="K464" s="6"/>
      <c r="L464" s="11"/>
      <c r="M464" s="53">
        <f t="shared" si="68"/>
        <v>0</v>
      </c>
      <c r="N464" s="6">
        <f t="shared" si="69"/>
        <v>0</v>
      </c>
      <c r="O464" s="6">
        <f t="shared" si="70"/>
        <v>0</v>
      </c>
      <c r="P464" s="6">
        <f t="shared" si="71"/>
        <v>0</v>
      </c>
      <c r="Q464" s="11">
        <f t="shared" si="72"/>
        <v>0</v>
      </c>
      <c r="R464" s="6">
        <f t="shared" si="73"/>
        <v>1</v>
      </c>
      <c r="S464" s="6">
        <f t="shared" si="74"/>
        <v>1</v>
      </c>
      <c r="T464" s="6">
        <f t="shared" si="75"/>
        <v>1</v>
      </c>
      <c r="U464" s="6">
        <f t="shared" si="76"/>
        <v>1</v>
      </c>
      <c r="V464" s="11">
        <f t="shared" si="77"/>
        <v>1</v>
      </c>
      <c r="W464" s="53"/>
      <c r="X464" s="6"/>
      <c r="Y464" s="6"/>
      <c r="Z464" s="6"/>
      <c r="AA464" s="6"/>
      <c r="AB464" s="6"/>
      <c r="AC464" s="6"/>
      <c r="AD464" s="6"/>
      <c r="AE464" s="6"/>
      <c r="AF464" s="6"/>
    </row>
    <row r="465" spans="1:32" x14ac:dyDescent="0.25">
      <c r="A465" s="53">
        <v>442</v>
      </c>
      <c r="B465" s="208"/>
      <c r="C465" s="6"/>
      <c r="D465" s="6"/>
      <c r="E465" s="6"/>
      <c r="F465" s="6"/>
      <c r="G465" s="6"/>
      <c r="H465" s="6"/>
      <c r="I465" s="6"/>
      <c r="J465" s="6"/>
      <c r="K465" s="6"/>
      <c r="L465" s="11"/>
      <c r="M465" s="53">
        <f t="shared" si="68"/>
        <v>0</v>
      </c>
      <c r="N465" s="6">
        <f t="shared" si="69"/>
        <v>0</v>
      </c>
      <c r="O465" s="6">
        <f t="shared" si="70"/>
        <v>0</v>
      </c>
      <c r="P465" s="6">
        <f t="shared" si="71"/>
        <v>0</v>
      </c>
      <c r="Q465" s="11">
        <f t="shared" si="72"/>
        <v>0</v>
      </c>
      <c r="R465" s="6">
        <f t="shared" si="73"/>
        <v>1</v>
      </c>
      <c r="S465" s="6">
        <f t="shared" si="74"/>
        <v>1</v>
      </c>
      <c r="T465" s="6">
        <f t="shared" si="75"/>
        <v>1</v>
      </c>
      <c r="U465" s="6">
        <f t="shared" si="76"/>
        <v>1</v>
      </c>
      <c r="V465" s="11">
        <f t="shared" si="77"/>
        <v>1</v>
      </c>
      <c r="W465" s="53"/>
      <c r="X465" s="6"/>
      <c r="Y465" s="6"/>
      <c r="Z465" s="6"/>
      <c r="AA465" s="6"/>
      <c r="AB465" s="6"/>
      <c r="AC465" s="6"/>
      <c r="AD465" s="6"/>
      <c r="AE465" s="6"/>
      <c r="AF465" s="6"/>
    </row>
    <row r="466" spans="1:32" x14ac:dyDescent="0.25">
      <c r="A466" s="53">
        <v>443</v>
      </c>
      <c r="B466" s="208"/>
      <c r="C466" s="6"/>
      <c r="D466" s="6"/>
      <c r="E466" s="6"/>
      <c r="F466" s="6"/>
      <c r="G466" s="6"/>
      <c r="H466" s="6"/>
      <c r="I466" s="6"/>
      <c r="J466" s="6"/>
      <c r="K466" s="6"/>
      <c r="L466" s="11"/>
      <c r="M466" s="53">
        <f t="shared" si="68"/>
        <v>0</v>
      </c>
      <c r="N466" s="6">
        <f t="shared" si="69"/>
        <v>0</v>
      </c>
      <c r="O466" s="6">
        <f t="shared" si="70"/>
        <v>0</v>
      </c>
      <c r="P466" s="6">
        <f t="shared" si="71"/>
        <v>0</v>
      </c>
      <c r="Q466" s="11">
        <f t="shared" si="72"/>
        <v>0</v>
      </c>
      <c r="R466" s="6">
        <f t="shared" si="73"/>
        <v>1</v>
      </c>
      <c r="S466" s="6">
        <f t="shared" si="74"/>
        <v>1</v>
      </c>
      <c r="T466" s="6">
        <f t="shared" si="75"/>
        <v>1</v>
      </c>
      <c r="U466" s="6">
        <f t="shared" si="76"/>
        <v>1</v>
      </c>
      <c r="V466" s="11">
        <f t="shared" si="77"/>
        <v>1</v>
      </c>
      <c r="W466" s="53"/>
      <c r="X466" s="6"/>
      <c r="Y466" s="6"/>
      <c r="Z466" s="6"/>
      <c r="AA466" s="6"/>
      <c r="AB466" s="6"/>
      <c r="AC466" s="6"/>
      <c r="AD466" s="6"/>
      <c r="AE466" s="6"/>
      <c r="AF466" s="6"/>
    </row>
    <row r="467" spans="1:32" x14ac:dyDescent="0.25">
      <c r="A467" s="53">
        <v>444</v>
      </c>
      <c r="B467" s="208"/>
      <c r="C467" s="6"/>
      <c r="D467" s="6"/>
      <c r="E467" s="6"/>
      <c r="F467" s="6"/>
      <c r="G467" s="6"/>
      <c r="H467" s="6"/>
      <c r="I467" s="6"/>
      <c r="J467" s="6"/>
      <c r="K467" s="6"/>
      <c r="L467" s="11"/>
      <c r="M467" s="53">
        <f t="shared" si="68"/>
        <v>0</v>
      </c>
      <c r="N467" s="6">
        <f t="shared" si="69"/>
        <v>0</v>
      </c>
      <c r="O467" s="6">
        <f t="shared" si="70"/>
        <v>0</v>
      </c>
      <c r="P467" s="6">
        <f t="shared" si="71"/>
        <v>0</v>
      </c>
      <c r="Q467" s="11">
        <f t="shared" si="72"/>
        <v>0</v>
      </c>
      <c r="R467" s="6">
        <f t="shared" si="73"/>
        <v>1</v>
      </c>
      <c r="S467" s="6">
        <f t="shared" si="74"/>
        <v>1</v>
      </c>
      <c r="T467" s="6">
        <f t="shared" si="75"/>
        <v>1</v>
      </c>
      <c r="U467" s="6">
        <f t="shared" si="76"/>
        <v>1</v>
      </c>
      <c r="V467" s="11">
        <f t="shared" si="77"/>
        <v>1</v>
      </c>
      <c r="W467" s="53"/>
      <c r="X467" s="6"/>
      <c r="Y467" s="6"/>
      <c r="Z467" s="6"/>
      <c r="AA467" s="6"/>
      <c r="AB467" s="6"/>
      <c r="AC467" s="6"/>
      <c r="AD467" s="6"/>
      <c r="AE467" s="6"/>
      <c r="AF467" s="6"/>
    </row>
    <row r="468" spans="1:32" x14ac:dyDescent="0.25">
      <c r="A468" s="53">
        <v>445</v>
      </c>
      <c r="B468" s="208"/>
      <c r="C468" s="6"/>
      <c r="D468" s="6"/>
      <c r="E468" s="6"/>
      <c r="F468" s="6"/>
      <c r="G468" s="6"/>
      <c r="H468" s="6"/>
      <c r="I468" s="6"/>
      <c r="J468" s="6"/>
      <c r="K468" s="6"/>
      <c r="L468" s="11"/>
      <c r="M468" s="53">
        <f t="shared" si="68"/>
        <v>0</v>
      </c>
      <c r="N468" s="6">
        <f t="shared" si="69"/>
        <v>0</v>
      </c>
      <c r="O468" s="6">
        <f t="shared" si="70"/>
        <v>0</v>
      </c>
      <c r="P468" s="6">
        <f t="shared" si="71"/>
        <v>0</v>
      </c>
      <c r="Q468" s="11">
        <f t="shared" si="72"/>
        <v>0</v>
      </c>
      <c r="R468" s="6">
        <f t="shared" si="73"/>
        <v>1</v>
      </c>
      <c r="S468" s="6">
        <f t="shared" si="74"/>
        <v>1</v>
      </c>
      <c r="T468" s="6">
        <f t="shared" si="75"/>
        <v>1</v>
      </c>
      <c r="U468" s="6">
        <f t="shared" si="76"/>
        <v>1</v>
      </c>
      <c r="V468" s="11">
        <f t="shared" si="77"/>
        <v>1</v>
      </c>
      <c r="W468" s="53"/>
      <c r="X468" s="6"/>
      <c r="Y468" s="6"/>
      <c r="Z468" s="6"/>
      <c r="AA468" s="6"/>
      <c r="AB468" s="6"/>
      <c r="AC468" s="6"/>
      <c r="AD468" s="6"/>
      <c r="AE468" s="6"/>
      <c r="AF468" s="6"/>
    </row>
    <row r="469" spans="1:32" x14ac:dyDescent="0.25">
      <c r="A469" s="53">
        <v>446</v>
      </c>
      <c r="B469" s="208"/>
      <c r="C469" s="6"/>
      <c r="D469" s="6"/>
      <c r="E469" s="6"/>
      <c r="F469" s="6"/>
      <c r="G469" s="6"/>
      <c r="H469" s="6"/>
      <c r="I469" s="6"/>
      <c r="J469" s="6"/>
      <c r="K469" s="6"/>
      <c r="L469" s="11"/>
      <c r="M469" s="53">
        <f t="shared" si="68"/>
        <v>0</v>
      </c>
      <c r="N469" s="6">
        <f t="shared" si="69"/>
        <v>0</v>
      </c>
      <c r="O469" s="6">
        <f t="shared" si="70"/>
        <v>0</v>
      </c>
      <c r="P469" s="6">
        <f t="shared" si="71"/>
        <v>0</v>
      </c>
      <c r="Q469" s="11">
        <f t="shared" si="72"/>
        <v>0</v>
      </c>
      <c r="R469" s="6">
        <f t="shared" si="73"/>
        <v>1</v>
      </c>
      <c r="S469" s="6">
        <f t="shared" si="74"/>
        <v>1</v>
      </c>
      <c r="T469" s="6">
        <f t="shared" si="75"/>
        <v>1</v>
      </c>
      <c r="U469" s="6">
        <f t="shared" si="76"/>
        <v>1</v>
      </c>
      <c r="V469" s="11">
        <f t="shared" si="77"/>
        <v>1</v>
      </c>
      <c r="W469" s="53"/>
      <c r="X469" s="6"/>
      <c r="Y469" s="6"/>
      <c r="Z469" s="6"/>
      <c r="AA469" s="6"/>
      <c r="AB469" s="6"/>
      <c r="AC469" s="6"/>
      <c r="AD469" s="6"/>
      <c r="AE469" s="6"/>
      <c r="AF469" s="6"/>
    </row>
    <row r="470" spans="1:32" x14ac:dyDescent="0.25">
      <c r="A470" s="53">
        <v>447</v>
      </c>
      <c r="B470" s="208"/>
      <c r="C470" s="6"/>
      <c r="D470" s="6"/>
      <c r="E470" s="6"/>
      <c r="F470" s="6"/>
      <c r="G470" s="6"/>
      <c r="H470" s="6"/>
      <c r="I470" s="6"/>
      <c r="J470" s="6"/>
      <c r="K470" s="6"/>
      <c r="L470" s="11"/>
      <c r="M470" s="53">
        <f t="shared" si="68"/>
        <v>0</v>
      </c>
      <c r="N470" s="6">
        <f t="shared" si="69"/>
        <v>0</v>
      </c>
      <c r="O470" s="6">
        <f t="shared" si="70"/>
        <v>0</v>
      </c>
      <c r="P470" s="6">
        <f t="shared" si="71"/>
        <v>0</v>
      </c>
      <c r="Q470" s="11">
        <f t="shared" si="72"/>
        <v>0</v>
      </c>
      <c r="R470" s="6">
        <f t="shared" si="73"/>
        <v>1</v>
      </c>
      <c r="S470" s="6">
        <f t="shared" si="74"/>
        <v>1</v>
      </c>
      <c r="T470" s="6">
        <f t="shared" si="75"/>
        <v>1</v>
      </c>
      <c r="U470" s="6">
        <f t="shared" si="76"/>
        <v>1</v>
      </c>
      <c r="V470" s="11">
        <f t="shared" si="77"/>
        <v>1</v>
      </c>
      <c r="W470" s="53"/>
      <c r="X470" s="6"/>
      <c r="Y470" s="6"/>
      <c r="Z470" s="6"/>
      <c r="AA470" s="6"/>
      <c r="AB470" s="6"/>
      <c r="AC470" s="6"/>
      <c r="AD470" s="6"/>
      <c r="AE470" s="6"/>
      <c r="AF470" s="6"/>
    </row>
    <row r="471" spans="1:32" x14ac:dyDescent="0.25">
      <c r="A471" s="53">
        <v>448</v>
      </c>
      <c r="B471" s="208"/>
      <c r="C471" s="6"/>
      <c r="D471" s="6"/>
      <c r="E471" s="6"/>
      <c r="F471" s="6"/>
      <c r="G471" s="6"/>
      <c r="H471" s="6"/>
      <c r="I471" s="6"/>
      <c r="J471" s="6"/>
      <c r="K471" s="6"/>
      <c r="L471" s="11"/>
      <c r="M471" s="53">
        <f t="shared" si="68"/>
        <v>0</v>
      </c>
      <c r="N471" s="6">
        <f t="shared" si="69"/>
        <v>0</v>
      </c>
      <c r="O471" s="6">
        <f t="shared" si="70"/>
        <v>0</v>
      </c>
      <c r="P471" s="6">
        <f t="shared" si="71"/>
        <v>0</v>
      </c>
      <c r="Q471" s="11">
        <f t="shared" si="72"/>
        <v>0</v>
      </c>
      <c r="R471" s="6">
        <f t="shared" si="73"/>
        <v>1</v>
      </c>
      <c r="S471" s="6">
        <f t="shared" si="74"/>
        <v>1</v>
      </c>
      <c r="T471" s="6">
        <f t="shared" si="75"/>
        <v>1</v>
      </c>
      <c r="U471" s="6">
        <f t="shared" si="76"/>
        <v>1</v>
      </c>
      <c r="V471" s="11">
        <f t="shared" si="77"/>
        <v>1</v>
      </c>
      <c r="W471" s="53"/>
      <c r="X471" s="6"/>
      <c r="Y471" s="6"/>
      <c r="Z471" s="6"/>
      <c r="AA471" s="6"/>
      <c r="AB471" s="6"/>
      <c r="AC471" s="6"/>
      <c r="AD471" s="6"/>
      <c r="AE471" s="6"/>
      <c r="AF471" s="6"/>
    </row>
    <row r="472" spans="1:32" x14ac:dyDescent="0.25">
      <c r="A472" s="53">
        <v>449</v>
      </c>
      <c r="B472" s="208"/>
      <c r="C472" s="6"/>
      <c r="D472" s="6"/>
      <c r="E472" s="6"/>
      <c r="F472" s="6"/>
      <c r="G472" s="6"/>
      <c r="H472" s="6"/>
      <c r="I472" s="6"/>
      <c r="J472" s="6"/>
      <c r="K472" s="6"/>
      <c r="L472" s="11"/>
      <c r="M472" s="53">
        <f t="shared" si="68"/>
        <v>0</v>
      </c>
      <c r="N472" s="6">
        <f t="shared" si="69"/>
        <v>0</v>
      </c>
      <c r="O472" s="6">
        <f t="shared" si="70"/>
        <v>0</v>
      </c>
      <c r="P472" s="6">
        <f t="shared" si="71"/>
        <v>0</v>
      </c>
      <c r="Q472" s="11">
        <f t="shared" si="72"/>
        <v>0</v>
      </c>
      <c r="R472" s="6">
        <f t="shared" si="73"/>
        <v>1</v>
      </c>
      <c r="S472" s="6">
        <f t="shared" si="74"/>
        <v>1</v>
      </c>
      <c r="T472" s="6">
        <f t="shared" si="75"/>
        <v>1</v>
      </c>
      <c r="U472" s="6">
        <f t="shared" si="76"/>
        <v>1</v>
      </c>
      <c r="V472" s="11">
        <f t="shared" si="77"/>
        <v>1</v>
      </c>
      <c r="W472" s="53"/>
      <c r="X472" s="6"/>
      <c r="Y472" s="6"/>
      <c r="Z472" s="6"/>
      <c r="AA472" s="6"/>
      <c r="AB472" s="6"/>
      <c r="AC472" s="6"/>
      <c r="AD472" s="6"/>
      <c r="AE472" s="6"/>
      <c r="AF472" s="6"/>
    </row>
    <row r="473" spans="1:32" x14ac:dyDescent="0.25">
      <c r="A473" s="53">
        <v>450</v>
      </c>
      <c r="B473" s="208"/>
      <c r="C473" s="6"/>
      <c r="D473" s="6"/>
      <c r="E473" s="6"/>
      <c r="F473" s="6"/>
      <c r="G473" s="6"/>
      <c r="H473" s="6"/>
      <c r="I473" s="6"/>
      <c r="J473" s="6"/>
      <c r="K473" s="6"/>
      <c r="L473" s="11"/>
      <c r="M473" s="53">
        <f t="shared" ref="M473:M523" si="78">$S$8+SUMPRODUCT(C473:L473,$I$8:$R$8)</f>
        <v>0</v>
      </c>
      <c r="N473" s="6">
        <f t="shared" ref="N473:N523" si="79">$S$9+SUMPRODUCT(C473:L473,$I$9:$R$9)</f>
        <v>0</v>
      </c>
      <c r="O473" s="6">
        <f t="shared" ref="O473:O523" si="80">$S$10+SUMPRODUCT(C473:L473,$I$10:$R$10)</f>
        <v>0</v>
      </c>
      <c r="P473" s="6">
        <f t="shared" ref="P473:P523" si="81">$S$11+SUMPRODUCT(C473:L473,$I$11:$R$11)</f>
        <v>0</v>
      </c>
      <c r="Q473" s="11">
        <f t="shared" ref="Q473:Q523" si="82">$S$12+SUMPRODUCT(C473:L473,$I$12:$R$12)</f>
        <v>0</v>
      </c>
      <c r="R473" s="6">
        <f t="shared" ref="R473:R523" si="83">IF(M473=MAX(M473:Q473),1,0)</f>
        <v>1</v>
      </c>
      <c r="S473" s="6">
        <f t="shared" ref="S473:S523" si="84">IF(N473=MAX(M473:Q473),1,0)</f>
        <v>1</v>
      </c>
      <c r="T473" s="6">
        <f t="shared" ref="T473:T523" si="85">IF(O473=MAX(M473:Q473),1,0)</f>
        <v>1</v>
      </c>
      <c r="U473" s="6">
        <f t="shared" ref="U473:U523" si="86">IF(P473=MAX(M473:Q473),1,0)</f>
        <v>1</v>
      </c>
      <c r="V473" s="11">
        <f t="shared" ref="V473:V523" si="87">IF(Q473=MAX(M473:Q473),1,0)</f>
        <v>1</v>
      </c>
      <c r="W473" s="53"/>
      <c r="X473" s="6"/>
      <c r="Y473" s="6"/>
      <c r="Z473" s="6"/>
      <c r="AA473" s="6"/>
      <c r="AB473" s="6"/>
      <c r="AC473" s="6"/>
      <c r="AD473" s="6"/>
      <c r="AE473" s="6"/>
      <c r="AF473" s="6"/>
    </row>
    <row r="474" spans="1:32" x14ac:dyDescent="0.25">
      <c r="A474" s="53">
        <v>451</v>
      </c>
      <c r="B474" s="208"/>
      <c r="C474" s="6"/>
      <c r="D474" s="6"/>
      <c r="E474" s="6"/>
      <c r="F474" s="6"/>
      <c r="G474" s="6"/>
      <c r="H474" s="6"/>
      <c r="I474" s="6"/>
      <c r="J474" s="6"/>
      <c r="K474" s="6"/>
      <c r="L474" s="11"/>
      <c r="M474" s="53">
        <f t="shared" si="78"/>
        <v>0</v>
      </c>
      <c r="N474" s="6">
        <f t="shared" si="79"/>
        <v>0</v>
      </c>
      <c r="O474" s="6">
        <f t="shared" si="80"/>
        <v>0</v>
      </c>
      <c r="P474" s="6">
        <f t="shared" si="81"/>
        <v>0</v>
      </c>
      <c r="Q474" s="11">
        <f t="shared" si="82"/>
        <v>0</v>
      </c>
      <c r="R474" s="6">
        <f t="shared" si="83"/>
        <v>1</v>
      </c>
      <c r="S474" s="6">
        <f t="shared" si="84"/>
        <v>1</v>
      </c>
      <c r="T474" s="6">
        <f t="shared" si="85"/>
        <v>1</v>
      </c>
      <c r="U474" s="6">
        <f t="shared" si="86"/>
        <v>1</v>
      </c>
      <c r="V474" s="11">
        <f t="shared" si="87"/>
        <v>1</v>
      </c>
      <c r="W474" s="53"/>
      <c r="X474" s="6"/>
      <c r="Y474" s="6"/>
      <c r="Z474" s="6"/>
      <c r="AA474" s="6"/>
      <c r="AB474" s="6"/>
      <c r="AC474" s="6"/>
      <c r="AD474" s="6"/>
      <c r="AE474" s="6"/>
      <c r="AF474" s="6"/>
    </row>
    <row r="475" spans="1:32" x14ac:dyDescent="0.25">
      <c r="A475" s="53">
        <v>452</v>
      </c>
      <c r="B475" s="208"/>
      <c r="C475" s="6"/>
      <c r="D475" s="6"/>
      <c r="E475" s="6"/>
      <c r="F475" s="6"/>
      <c r="G475" s="6"/>
      <c r="H475" s="6"/>
      <c r="I475" s="6"/>
      <c r="J475" s="6"/>
      <c r="K475" s="6"/>
      <c r="L475" s="11"/>
      <c r="M475" s="53">
        <f t="shared" si="78"/>
        <v>0</v>
      </c>
      <c r="N475" s="6">
        <f t="shared" si="79"/>
        <v>0</v>
      </c>
      <c r="O475" s="6">
        <f t="shared" si="80"/>
        <v>0</v>
      </c>
      <c r="P475" s="6">
        <f t="shared" si="81"/>
        <v>0</v>
      </c>
      <c r="Q475" s="11">
        <f t="shared" si="82"/>
        <v>0</v>
      </c>
      <c r="R475" s="6">
        <f t="shared" si="83"/>
        <v>1</v>
      </c>
      <c r="S475" s="6">
        <f t="shared" si="84"/>
        <v>1</v>
      </c>
      <c r="T475" s="6">
        <f t="shared" si="85"/>
        <v>1</v>
      </c>
      <c r="U475" s="6">
        <f t="shared" si="86"/>
        <v>1</v>
      </c>
      <c r="V475" s="11">
        <f t="shared" si="87"/>
        <v>1</v>
      </c>
      <c r="W475" s="53"/>
      <c r="X475" s="6"/>
      <c r="Y475" s="6"/>
      <c r="Z475" s="6"/>
      <c r="AA475" s="6"/>
      <c r="AB475" s="6"/>
      <c r="AC475" s="6"/>
      <c r="AD475" s="6"/>
      <c r="AE475" s="6"/>
      <c r="AF475" s="6"/>
    </row>
    <row r="476" spans="1:32" x14ac:dyDescent="0.25">
      <c r="A476" s="53">
        <v>453</v>
      </c>
      <c r="B476" s="208"/>
      <c r="C476" s="6"/>
      <c r="D476" s="6"/>
      <c r="E476" s="6"/>
      <c r="F476" s="6"/>
      <c r="G476" s="6"/>
      <c r="H476" s="6"/>
      <c r="I476" s="6"/>
      <c r="J476" s="6"/>
      <c r="K476" s="6"/>
      <c r="L476" s="11"/>
      <c r="M476" s="53">
        <f t="shared" si="78"/>
        <v>0</v>
      </c>
      <c r="N476" s="6">
        <f t="shared" si="79"/>
        <v>0</v>
      </c>
      <c r="O476" s="6">
        <f t="shared" si="80"/>
        <v>0</v>
      </c>
      <c r="P476" s="6">
        <f t="shared" si="81"/>
        <v>0</v>
      </c>
      <c r="Q476" s="11">
        <f t="shared" si="82"/>
        <v>0</v>
      </c>
      <c r="R476" s="6">
        <f t="shared" si="83"/>
        <v>1</v>
      </c>
      <c r="S476" s="6">
        <f t="shared" si="84"/>
        <v>1</v>
      </c>
      <c r="T476" s="6">
        <f t="shared" si="85"/>
        <v>1</v>
      </c>
      <c r="U476" s="6">
        <f t="shared" si="86"/>
        <v>1</v>
      </c>
      <c r="V476" s="11">
        <f t="shared" si="87"/>
        <v>1</v>
      </c>
      <c r="W476" s="53"/>
      <c r="X476" s="6"/>
      <c r="Y476" s="6"/>
      <c r="Z476" s="6"/>
      <c r="AA476" s="6"/>
      <c r="AB476" s="6"/>
      <c r="AC476" s="6"/>
      <c r="AD476" s="6"/>
      <c r="AE476" s="6"/>
      <c r="AF476" s="6"/>
    </row>
    <row r="477" spans="1:32" x14ac:dyDescent="0.25">
      <c r="A477" s="53">
        <v>454</v>
      </c>
      <c r="B477" s="208"/>
      <c r="C477" s="6"/>
      <c r="D477" s="6"/>
      <c r="E477" s="6"/>
      <c r="F477" s="6"/>
      <c r="G477" s="6"/>
      <c r="H477" s="6"/>
      <c r="I477" s="6"/>
      <c r="J477" s="6"/>
      <c r="K477" s="6"/>
      <c r="L477" s="11"/>
      <c r="M477" s="53">
        <f t="shared" si="78"/>
        <v>0</v>
      </c>
      <c r="N477" s="6">
        <f t="shared" si="79"/>
        <v>0</v>
      </c>
      <c r="O477" s="6">
        <f t="shared" si="80"/>
        <v>0</v>
      </c>
      <c r="P477" s="6">
        <f t="shared" si="81"/>
        <v>0</v>
      </c>
      <c r="Q477" s="11">
        <f t="shared" si="82"/>
        <v>0</v>
      </c>
      <c r="R477" s="6">
        <f t="shared" si="83"/>
        <v>1</v>
      </c>
      <c r="S477" s="6">
        <f t="shared" si="84"/>
        <v>1</v>
      </c>
      <c r="T477" s="6">
        <f t="shared" si="85"/>
        <v>1</v>
      </c>
      <c r="U477" s="6">
        <f t="shared" si="86"/>
        <v>1</v>
      </c>
      <c r="V477" s="11">
        <f t="shared" si="87"/>
        <v>1</v>
      </c>
      <c r="W477" s="53"/>
      <c r="X477" s="6"/>
      <c r="Y477" s="6"/>
      <c r="Z477" s="6"/>
      <c r="AA477" s="6"/>
      <c r="AB477" s="6"/>
      <c r="AC477" s="6"/>
      <c r="AD477" s="6"/>
      <c r="AE477" s="6"/>
      <c r="AF477" s="6"/>
    </row>
    <row r="478" spans="1:32" x14ac:dyDescent="0.25">
      <c r="A478" s="53">
        <v>455</v>
      </c>
      <c r="B478" s="208"/>
      <c r="C478" s="6"/>
      <c r="D478" s="6"/>
      <c r="E478" s="6"/>
      <c r="F478" s="6"/>
      <c r="G478" s="6"/>
      <c r="H478" s="6"/>
      <c r="I478" s="6"/>
      <c r="J478" s="6"/>
      <c r="K478" s="6"/>
      <c r="L478" s="11"/>
      <c r="M478" s="53">
        <f t="shared" si="78"/>
        <v>0</v>
      </c>
      <c r="N478" s="6">
        <f t="shared" si="79"/>
        <v>0</v>
      </c>
      <c r="O478" s="6">
        <f t="shared" si="80"/>
        <v>0</v>
      </c>
      <c r="P478" s="6">
        <f t="shared" si="81"/>
        <v>0</v>
      </c>
      <c r="Q478" s="11">
        <f t="shared" si="82"/>
        <v>0</v>
      </c>
      <c r="R478" s="6">
        <f t="shared" si="83"/>
        <v>1</v>
      </c>
      <c r="S478" s="6">
        <f t="shared" si="84"/>
        <v>1</v>
      </c>
      <c r="T478" s="6">
        <f t="shared" si="85"/>
        <v>1</v>
      </c>
      <c r="U478" s="6">
        <f t="shared" si="86"/>
        <v>1</v>
      </c>
      <c r="V478" s="11">
        <f t="shared" si="87"/>
        <v>1</v>
      </c>
      <c r="W478" s="53"/>
      <c r="X478" s="6"/>
      <c r="Y478" s="6"/>
      <c r="Z478" s="6"/>
      <c r="AA478" s="6"/>
      <c r="AB478" s="6"/>
      <c r="AC478" s="6"/>
      <c r="AD478" s="6"/>
      <c r="AE478" s="6"/>
      <c r="AF478" s="6"/>
    </row>
    <row r="479" spans="1:32" x14ac:dyDescent="0.25">
      <c r="A479" s="53">
        <v>456</v>
      </c>
      <c r="B479" s="208"/>
      <c r="C479" s="6"/>
      <c r="D479" s="6"/>
      <c r="E479" s="6"/>
      <c r="F479" s="6"/>
      <c r="G479" s="6"/>
      <c r="H479" s="6"/>
      <c r="I479" s="6"/>
      <c r="J479" s="6"/>
      <c r="K479" s="6"/>
      <c r="L479" s="11"/>
      <c r="M479" s="53">
        <f t="shared" si="78"/>
        <v>0</v>
      </c>
      <c r="N479" s="6">
        <f t="shared" si="79"/>
        <v>0</v>
      </c>
      <c r="O479" s="6">
        <f t="shared" si="80"/>
        <v>0</v>
      </c>
      <c r="P479" s="6">
        <f t="shared" si="81"/>
        <v>0</v>
      </c>
      <c r="Q479" s="11">
        <f t="shared" si="82"/>
        <v>0</v>
      </c>
      <c r="R479" s="6">
        <f t="shared" si="83"/>
        <v>1</v>
      </c>
      <c r="S479" s="6">
        <f t="shared" si="84"/>
        <v>1</v>
      </c>
      <c r="T479" s="6">
        <f t="shared" si="85"/>
        <v>1</v>
      </c>
      <c r="U479" s="6">
        <f t="shared" si="86"/>
        <v>1</v>
      </c>
      <c r="V479" s="11">
        <f t="shared" si="87"/>
        <v>1</v>
      </c>
      <c r="W479" s="53"/>
      <c r="X479" s="6"/>
      <c r="Y479" s="6"/>
      <c r="Z479" s="6"/>
      <c r="AA479" s="6"/>
      <c r="AB479" s="6"/>
      <c r="AC479" s="6"/>
      <c r="AD479" s="6"/>
      <c r="AE479" s="6"/>
      <c r="AF479" s="6"/>
    </row>
    <row r="480" spans="1:32" x14ac:dyDescent="0.25">
      <c r="A480" s="53">
        <v>457</v>
      </c>
      <c r="B480" s="208"/>
      <c r="C480" s="6"/>
      <c r="D480" s="6"/>
      <c r="E480" s="6"/>
      <c r="F480" s="6"/>
      <c r="G480" s="6"/>
      <c r="H480" s="6"/>
      <c r="I480" s="6"/>
      <c r="J480" s="6"/>
      <c r="K480" s="6"/>
      <c r="L480" s="11"/>
      <c r="M480" s="53">
        <f t="shared" si="78"/>
        <v>0</v>
      </c>
      <c r="N480" s="6">
        <f t="shared" si="79"/>
        <v>0</v>
      </c>
      <c r="O480" s="6">
        <f t="shared" si="80"/>
        <v>0</v>
      </c>
      <c r="P480" s="6">
        <f t="shared" si="81"/>
        <v>0</v>
      </c>
      <c r="Q480" s="11">
        <f t="shared" si="82"/>
        <v>0</v>
      </c>
      <c r="R480" s="6">
        <f t="shared" si="83"/>
        <v>1</v>
      </c>
      <c r="S480" s="6">
        <f t="shared" si="84"/>
        <v>1</v>
      </c>
      <c r="T480" s="6">
        <f t="shared" si="85"/>
        <v>1</v>
      </c>
      <c r="U480" s="6">
        <f t="shared" si="86"/>
        <v>1</v>
      </c>
      <c r="V480" s="11">
        <f t="shared" si="87"/>
        <v>1</v>
      </c>
      <c r="W480" s="53"/>
      <c r="X480" s="6"/>
      <c r="Y480" s="6"/>
      <c r="Z480" s="6"/>
      <c r="AA480" s="6"/>
      <c r="AB480" s="6"/>
      <c r="AC480" s="6"/>
      <c r="AD480" s="6"/>
      <c r="AE480" s="6"/>
      <c r="AF480" s="6"/>
    </row>
    <row r="481" spans="1:32" x14ac:dyDescent="0.25">
      <c r="A481" s="53">
        <v>458</v>
      </c>
      <c r="B481" s="208"/>
      <c r="C481" s="6"/>
      <c r="D481" s="6"/>
      <c r="E481" s="6"/>
      <c r="F481" s="6"/>
      <c r="G481" s="6"/>
      <c r="H481" s="6"/>
      <c r="I481" s="6"/>
      <c r="J481" s="6"/>
      <c r="K481" s="6"/>
      <c r="L481" s="11"/>
      <c r="M481" s="53">
        <f t="shared" si="78"/>
        <v>0</v>
      </c>
      <c r="N481" s="6">
        <f t="shared" si="79"/>
        <v>0</v>
      </c>
      <c r="O481" s="6">
        <f t="shared" si="80"/>
        <v>0</v>
      </c>
      <c r="P481" s="6">
        <f t="shared" si="81"/>
        <v>0</v>
      </c>
      <c r="Q481" s="11">
        <f t="shared" si="82"/>
        <v>0</v>
      </c>
      <c r="R481" s="6">
        <f t="shared" si="83"/>
        <v>1</v>
      </c>
      <c r="S481" s="6">
        <f t="shared" si="84"/>
        <v>1</v>
      </c>
      <c r="T481" s="6">
        <f t="shared" si="85"/>
        <v>1</v>
      </c>
      <c r="U481" s="6">
        <f t="shared" si="86"/>
        <v>1</v>
      </c>
      <c r="V481" s="11">
        <f t="shared" si="87"/>
        <v>1</v>
      </c>
      <c r="W481" s="53"/>
      <c r="X481" s="6"/>
      <c r="Y481" s="6"/>
      <c r="Z481" s="6"/>
      <c r="AA481" s="6"/>
      <c r="AB481" s="6"/>
      <c r="AC481" s="6"/>
      <c r="AD481" s="6"/>
      <c r="AE481" s="6"/>
      <c r="AF481" s="6"/>
    </row>
    <row r="482" spans="1:32" x14ac:dyDescent="0.25">
      <c r="A482" s="53">
        <v>459</v>
      </c>
      <c r="B482" s="208"/>
      <c r="C482" s="6"/>
      <c r="D482" s="6"/>
      <c r="E482" s="6"/>
      <c r="F482" s="6"/>
      <c r="G482" s="6"/>
      <c r="H482" s="6"/>
      <c r="I482" s="6"/>
      <c r="J482" s="6"/>
      <c r="K482" s="6"/>
      <c r="L482" s="11"/>
      <c r="M482" s="53">
        <f t="shared" si="78"/>
        <v>0</v>
      </c>
      <c r="N482" s="6">
        <f t="shared" si="79"/>
        <v>0</v>
      </c>
      <c r="O482" s="6">
        <f t="shared" si="80"/>
        <v>0</v>
      </c>
      <c r="P482" s="6">
        <f t="shared" si="81"/>
        <v>0</v>
      </c>
      <c r="Q482" s="11">
        <f t="shared" si="82"/>
        <v>0</v>
      </c>
      <c r="R482" s="6">
        <f t="shared" si="83"/>
        <v>1</v>
      </c>
      <c r="S482" s="6">
        <f t="shared" si="84"/>
        <v>1</v>
      </c>
      <c r="T482" s="6">
        <f t="shared" si="85"/>
        <v>1</v>
      </c>
      <c r="U482" s="6">
        <f t="shared" si="86"/>
        <v>1</v>
      </c>
      <c r="V482" s="11">
        <f t="shared" si="87"/>
        <v>1</v>
      </c>
      <c r="W482" s="53"/>
      <c r="X482" s="6"/>
      <c r="Y482" s="6"/>
      <c r="Z482" s="6"/>
      <c r="AA482" s="6"/>
      <c r="AB482" s="6"/>
      <c r="AC482" s="6"/>
      <c r="AD482" s="6"/>
      <c r="AE482" s="6"/>
      <c r="AF482" s="6"/>
    </row>
    <row r="483" spans="1:32" x14ac:dyDescent="0.25">
      <c r="A483" s="53">
        <v>460</v>
      </c>
      <c r="B483" s="208"/>
      <c r="C483" s="6"/>
      <c r="D483" s="6"/>
      <c r="E483" s="6"/>
      <c r="F483" s="6"/>
      <c r="G483" s="6"/>
      <c r="H483" s="6"/>
      <c r="I483" s="6"/>
      <c r="J483" s="6"/>
      <c r="K483" s="6"/>
      <c r="L483" s="11"/>
      <c r="M483" s="53">
        <f t="shared" si="78"/>
        <v>0</v>
      </c>
      <c r="N483" s="6">
        <f t="shared" si="79"/>
        <v>0</v>
      </c>
      <c r="O483" s="6">
        <f t="shared" si="80"/>
        <v>0</v>
      </c>
      <c r="P483" s="6">
        <f t="shared" si="81"/>
        <v>0</v>
      </c>
      <c r="Q483" s="11">
        <f t="shared" si="82"/>
        <v>0</v>
      </c>
      <c r="R483" s="6">
        <f t="shared" si="83"/>
        <v>1</v>
      </c>
      <c r="S483" s="6">
        <f t="shared" si="84"/>
        <v>1</v>
      </c>
      <c r="T483" s="6">
        <f t="shared" si="85"/>
        <v>1</v>
      </c>
      <c r="U483" s="6">
        <f t="shared" si="86"/>
        <v>1</v>
      </c>
      <c r="V483" s="11">
        <f t="shared" si="87"/>
        <v>1</v>
      </c>
      <c r="W483" s="53"/>
      <c r="X483" s="6"/>
      <c r="Y483" s="6"/>
      <c r="Z483" s="6"/>
      <c r="AA483" s="6"/>
      <c r="AB483" s="6"/>
      <c r="AC483" s="6"/>
      <c r="AD483" s="6"/>
      <c r="AE483" s="6"/>
      <c r="AF483" s="6"/>
    </row>
    <row r="484" spans="1:32" x14ac:dyDescent="0.25">
      <c r="A484" s="53">
        <v>461</v>
      </c>
      <c r="B484" s="208"/>
      <c r="C484" s="6"/>
      <c r="D484" s="6"/>
      <c r="E484" s="6"/>
      <c r="F484" s="6"/>
      <c r="G484" s="6"/>
      <c r="H484" s="6"/>
      <c r="I484" s="6"/>
      <c r="J484" s="6"/>
      <c r="K484" s="6"/>
      <c r="L484" s="11"/>
      <c r="M484" s="53">
        <f t="shared" si="78"/>
        <v>0</v>
      </c>
      <c r="N484" s="6">
        <f t="shared" si="79"/>
        <v>0</v>
      </c>
      <c r="O484" s="6">
        <f t="shared" si="80"/>
        <v>0</v>
      </c>
      <c r="P484" s="6">
        <f t="shared" si="81"/>
        <v>0</v>
      </c>
      <c r="Q484" s="11">
        <f t="shared" si="82"/>
        <v>0</v>
      </c>
      <c r="R484" s="6">
        <f t="shared" si="83"/>
        <v>1</v>
      </c>
      <c r="S484" s="6">
        <f t="shared" si="84"/>
        <v>1</v>
      </c>
      <c r="T484" s="6">
        <f t="shared" si="85"/>
        <v>1</v>
      </c>
      <c r="U484" s="6">
        <f t="shared" si="86"/>
        <v>1</v>
      </c>
      <c r="V484" s="11">
        <f t="shared" si="87"/>
        <v>1</v>
      </c>
      <c r="W484" s="53"/>
      <c r="X484" s="6"/>
      <c r="Y484" s="6"/>
      <c r="Z484" s="6"/>
      <c r="AA484" s="6"/>
      <c r="AB484" s="6"/>
      <c r="AC484" s="6"/>
      <c r="AD484" s="6"/>
      <c r="AE484" s="6"/>
      <c r="AF484" s="6"/>
    </row>
    <row r="485" spans="1:32" x14ac:dyDescent="0.25">
      <c r="A485" s="53">
        <v>462</v>
      </c>
      <c r="B485" s="208"/>
      <c r="C485" s="6"/>
      <c r="D485" s="6"/>
      <c r="E485" s="6"/>
      <c r="F485" s="6"/>
      <c r="G485" s="6"/>
      <c r="H485" s="6"/>
      <c r="I485" s="6"/>
      <c r="J485" s="6"/>
      <c r="K485" s="6"/>
      <c r="L485" s="11"/>
      <c r="M485" s="53">
        <f t="shared" si="78"/>
        <v>0</v>
      </c>
      <c r="N485" s="6">
        <f t="shared" si="79"/>
        <v>0</v>
      </c>
      <c r="O485" s="6">
        <f t="shared" si="80"/>
        <v>0</v>
      </c>
      <c r="P485" s="6">
        <f t="shared" si="81"/>
        <v>0</v>
      </c>
      <c r="Q485" s="11">
        <f t="shared" si="82"/>
        <v>0</v>
      </c>
      <c r="R485" s="6">
        <f t="shared" si="83"/>
        <v>1</v>
      </c>
      <c r="S485" s="6">
        <f t="shared" si="84"/>
        <v>1</v>
      </c>
      <c r="T485" s="6">
        <f t="shared" si="85"/>
        <v>1</v>
      </c>
      <c r="U485" s="6">
        <f t="shared" si="86"/>
        <v>1</v>
      </c>
      <c r="V485" s="11">
        <f t="shared" si="87"/>
        <v>1</v>
      </c>
      <c r="W485" s="53"/>
      <c r="X485" s="6"/>
      <c r="Y485" s="6"/>
      <c r="Z485" s="6"/>
      <c r="AA485" s="6"/>
      <c r="AB485" s="6"/>
      <c r="AC485" s="6"/>
      <c r="AD485" s="6"/>
      <c r="AE485" s="6"/>
      <c r="AF485" s="6"/>
    </row>
    <row r="486" spans="1:32" x14ac:dyDescent="0.25">
      <c r="A486" s="53">
        <v>463</v>
      </c>
      <c r="B486" s="208"/>
      <c r="C486" s="6"/>
      <c r="D486" s="6"/>
      <c r="E486" s="6"/>
      <c r="F486" s="6"/>
      <c r="G486" s="6"/>
      <c r="H486" s="6"/>
      <c r="I486" s="6"/>
      <c r="J486" s="6"/>
      <c r="K486" s="6"/>
      <c r="L486" s="11"/>
      <c r="M486" s="53">
        <f t="shared" si="78"/>
        <v>0</v>
      </c>
      <c r="N486" s="6">
        <f t="shared" si="79"/>
        <v>0</v>
      </c>
      <c r="O486" s="6">
        <f t="shared" si="80"/>
        <v>0</v>
      </c>
      <c r="P486" s="6">
        <f t="shared" si="81"/>
        <v>0</v>
      </c>
      <c r="Q486" s="11">
        <f t="shared" si="82"/>
        <v>0</v>
      </c>
      <c r="R486" s="6">
        <f t="shared" si="83"/>
        <v>1</v>
      </c>
      <c r="S486" s="6">
        <f t="shared" si="84"/>
        <v>1</v>
      </c>
      <c r="T486" s="6">
        <f t="shared" si="85"/>
        <v>1</v>
      </c>
      <c r="U486" s="6">
        <f t="shared" si="86"/>
        <v>1</v>
      </c>
      <c r="V486" s="11">
        <f t="shared" si="87"/>
        <v>1</v>
      </c>
      <c r="W486" s="53"/>
      <c r="X486" s="6"/>
      <c r="Y486" s="6"/>
      <c r="Z486" s="6"/>
      <c r="AA486" s="6"/>
      <c r="AB486" s="6"/>
      <c r="AC486" s="6"/>
      <c r="AD486" s="6"/>
      <c r="AE486" s="6"/>
      <c r="AF486" s="6"/>
    </row>
    <row r="487" spans="1:32" x14ac:dyDescent="0.25">
      <c r="A487" s="53">
        <v>464</v>
      </c>
      <c r="B487" s="208"/>
      <c r="C487" s="6"/>
      <c r="D487" s="6"/>
      <c r="E487" s="6"/>
      <c r="F487" s="6"/>
      <c r="G487" s="6"/>
      <c r="H487" s="6"/>
      <c r="I487" s="6"/>
      <c r="J487" s="6"/>
      <c r="K487" s="6"/>
      <c r="L487" s="11"/>
      <c r="M487" s="53">
        <f t="shared" si="78"/>
        <v>0</v>
      </c>
      <c r="N487" s="6">
        <f t="shared" si="79"/>
        <v>0</v>
      </c>
      <c r="O487" s="6">
        <f t="shared" si="80"/>
        <v>0</v>
      </c>
      <c r="P487" s="6">
        <f t="shared" si="81"/>
        <v>0</v>
      </c>
      <c r="Q487" s="11">
        <f t="shared" si="82"/>
        <v>0</v>
      </c>
      <c r="R487" s="6">
        <f t="shared" si="83"/>
        <v>1</v>
      </c>
      <c r="S487" s="6">
        <f t="shared" si="84"/>
        <v>1</v>
      </c>
      <c r="T487" s="6">
        <f t="shared" si="85"/>
        <v>1</v>
      </c>
      <c r="U487" s="6">
        <f t="shared" si="86"/>
        <v>1</v>
      </c>
      <c r="V487" s="11">
        <f t="shared" si="87"/>
        <v>1</v>
      </c>
      <c r="W487" s="53"/>
      <c r="X487" s="6"/>
      <c r="Y487" s="6"/>
      <c r="Z487" s="6"/>
      <c r="AA487" s="6"/>
      <c r="AB487" s="6"/>
      <c r="AC487" s="6"/>
      <c r="AD487" s="6"/>
      <c r="AE487" s="6"/>
      <c r="AF487" s="6"/>
    </row>
    <row r="488" spans="1:32" x14ac:dyDescent="0.25">
      <c r="A488" s="53">
        <v>465</v>
      </c>
      <c r="B488" s="208"/>
      <c r="C488" s="6"/>
      <c r="D488" s="6"/>
      <c r="E488" s="6"/>
      <c r="F488" s="6"/>
      <c r="G488" s="6"/>
      <c r="H488" s="6"/>
      <c r="I488" s="6"/>
      <c r="J488" s="6"/>
      <c r="K488" s="6"/>
      <c r="L488" s="11"/>
      <c r="M488" s="53">
        <f t="shared" si="78"/>
        <v>0</v>
      </c>
      <c r="N488" s="6">
        <f t="shared" si="79"/>
        <v>0</v>
      </c>
      <c r="O488" s="6">
        <f t="shared" si="80"/>
        <v>0</v>
      </c>
      <c r="P488" s="6">
        <f t="shared" si="81"/>
        <v>0</v>
      </c>
      <c r="Q488" s="11">
        <f t="shared" si="82"/>
        <v>0</v>
      </c>
      <c r="R488" s="6">
        <f t="shared" si="83"/>
        <v>1</v>
      </c>
      <c r="S488" s="6">
        <f t="shared" si="84"/>
        <v>1</v>
      </c>
      <c r="T488" s="6">
        <f t="shared" si="85"/>
        <v>1</v>
      </c>
      <c r="U488" s="6">
        <f t="shared" si="86"/>
        <v>1</v>
      </c>
      <c r="V488" s="11">
        <f t="shared" si="87"/>
        <v>1</v>
      </c>
      <c r="W488" s="53"/>
      <c r="X488" s="6"/>
      <c r="Y488" s="6"/>
      <c r="Z488" s="6"/>
      <c r="AA488" s="6"/>
      <c r="AB488" s="6"/>
      <c r="AC488" s="6"/>
      <c r="AD488" s="6"/>
      <c r="AE488" s="6"/>
      <c r="AF488" s="6"/>
    </row>
    <row r="489" spans="1:32" x14ac:dyDescent="0.25">
      <c r="A489" s="53">
        <v>466</v>
      </c>
      <c r="B489" s="208"/>
      <c r="C489" s="6"/>
      <c r="D489" s="6"/>
      <c r="E489" s="6"/>
      <c r="F489" s="6"/>
      <c r="G489" s="6"/>
      <c r="H489" s="6"/>
      <c r="I489" s="6"/>
      <c r="J489" s="6"/>
      <c r="K489" s="6"/>
      <c r="L489" s="11"/>
      <c r="M489" s="53">
        <f t="shared" si="78"/>
        <v>0</v>
      </c>
      <c r="N489" s="6">
        <f t="shared" si="79"/>
        <v>0</v>
      </c>
      <c r="O489" s="6">
        <f t="shared" si="80"/>
        <v>0</v>
      </c>
      <c r="P489" s="6">
        <f t="shared" si="81"/>
        <v>0</v>
      </c>
      <c r="Q489" s="11">
        <f t="shared" si="82"/>
        <v>0</v>
      </c>
      <c r="R489" s="6">
        <f t="shared" si="83"/>
        <v>1</v>
      </c>
      <c r="S489" s="6">
        <f t="shared" si="84"/>
        <v>1</v>
      </c>
      <c r="T489" s="6">
        <f t="shared" si="85"/>
        <v>1</v>
      </c>
      <c r="U489" s="6">
        <f t="shared" si="86"/>
        <v>1</v>
      </c>
      <c r="V489" s="11">
        <f t="shared" si="87"/>
        <v>1</v>
      </c>
      <c r="W489" s="53"/>
      <c r="X489" s="6"/>
      <c r="Y489" s="6"/>
      <c r="Z489" s="6"/>
      <c r="AA489" s="6"/>
      <c r="AB489" s="6"/>
      <c r="AC489" s="6"/>
      <c r="AD489" s="6"/>
      <c r="AE489" s="6"/>
      <c r="AF489" s="6"/>
    </row>
    <row r="490" spans="1:32" x14ac:dyDescent="0.25">
      <c r="A490" s="53">
        <v>467</v>
      </c>
      <c r="B490" s="208"/>
      <c r="C490" s="6"/>
      <c r="D490" s="6"/>
      <c r="E490" s="6"/>
      <c r="F490" s="6"/>
      <c r="G490" s="6"/>
      <c r="H490" s="6"/>
      <c r="I490" s="6"/>
      <c r="J490" s="6"/>
      <c r="K490" s="6"/>
      <c r="L490" s="11"/>
      <c r="M490" s="53">
        <f t="shared" si="78"/>
        <v>0</v>
      </c>
      <c r="N490" s="6">
        <f t="shared" si="79"/>
        <v>0</v>
      </c>
      <c r="O490" s="6">
        <f t="shared" si="80"/>
        <v>0</v>
      </c>
      <c r="P490" s="6">
        <f t="shared" si="81"/>
        <v>0</v>
      </c>
      <c r="Q490" s="11">
        <f t="shared" si="82"/>
        <v>0</v>
      </c>
      <c r="R490" s="6">
        <f t="shared" si="83"/>
        <v>1</v>
      </c>
      <c r="S490" s="6">
        <f t="shared" si="84"/>
        <v>1</v>
      </c>
      <c r="T490" s="6">
        <f t="shared" si="85"/>
        <v>1</v>
      </c>
      <c r="U490" s="6">
        <f t="shared" si="86"/>
        <v>1</v>
      </c>
      <c r="V490" s="11">
        <f t="shared" si="87"/>
        <v>1</v>
      </c>
      <c r="W490" s="53"/>
      <c r="X490" s="6"/>
      <c r="Y490" s="6"/>
      <c r="Z490" s="6"/>
      <c r="AA490" s="6"/>
      <c r="AB490" s="6"/>
      <c r="AC490" s="6"/>
      <c r="AD490" s="6"/>
      <c r="AE490" s="6"/>
      <c r="AF490" s="6"/>
    </row>
    <row r="491" spans="1:32" x14ac:dyDescent="0.25">
      <c r="A491" s="53">
        <v>468</v>
      </c>
      <c r="B491" s="208"/>
      <c r="C491" s="6"/>
      <c r="D491" s="6"/>
      <c r="E491" s="6"/>
      <c r="F491" s="6"/>
      <c r="G491" s="6"/>
      <c r="H491" s="6"/>
      <c r="I491" s="6"/>
      <c r="J491" s="6"/>
      <c r="K491" s="6"/>
      <c r="L491" s="11"/>
      <c r="M491" s="53">
        <f t="shared" si="78"/>
        <v>0</v>
      </c>
      <c r="N491" s="6">
        <f t="shared" si="79"/>
        <v>0</v>
      </c>
      <c r="O491" s="6">
        <f t="shared" si="80"/>
        <v>0</v>
      </c>
      <c r="P491" s="6">
        <f t="shared" si="81"/>
        <v>0</v>
      </c>
      <c r="Q491" s="11">
        <f t="shared" si="82"/>
        <v>0</v>
      </c>
      <c r="R491" s="6">
        <f t="shared" si="83"/>
        <v>1</v>
      </c>
      <c r="S491" s="6">
        <f t="shared" si="84"/>
        <v>1</v>
      </c>
      <c r="T491" s="6">
        <f t="shared" si="85"/>
        <v>1</v>
      </c>
      <c r="U491" s="6">
        <f t="shared" si="86"/>
        <v>1</v>
      </c>
      <c r="V491" s="11">
        <f t="shared" si="87"/>
        <v>1</v>
      </c>
      <c r="W491" s="53"/>
      <c r="X491" s="6"/>
      <c r="Y491" s="6"/>
      <c r="Z491" s="6"/>
      <c r="AA491" s="6"/>
      <c r="AB491" s="6"/>
      <c r="AC491" s="6"/>
      <c r="AD491" s="6"/>
      <c r="AE491" s="6"/>
      <c r="AF491" s="6"/>
    </row>
    <row r="492" spans="1:32" x14ac:dyDescent="0.25">
      <c r="A492" s="53">
        <v>469</v>
      </c>
      <c r="B492" s="208"/>
      <c r="C492" s="6"/>
      <c r="D492" s="6"/>
      <c r="E492" s="6"/>
      <c r="F492" s="6"/>
      <c r="G492" s="6"/>
      <c r="H492" s="6"/>
      <c r="I492" s="6"/>
      <c r="J492" s="6"/>
      <c r="K492" s="6"/>
      <c r="L492" s="11"/>
      <c r="M492" s="53">
        <f t="shared" si="78"/>
        <v>0</v>
      </c>
      <c r="N492" s="6">
        <f t="shared" si="79"/>
        <v>0</v>
      </c>
      <c r="O492" s="6">
        <f t="shared" si="80"/>
        <v>0</v>
      </c>
      <c r="P492" s="6">
        <f t="shared" si="81"/>
        <v>0</v>
      </c>
      <c r="Q492" s="11">
        <f t="shared" si="82"/>
        <v>0</v>
      </c>
      <c r="R492" s="6">
        <f t="shared" si="83"/>
        <v>1</v>
      </c>
      <c r="S492" s="6">
        <f t="shared" si="84"/>
        <v>1</v>
      </c>
      <c r="T492" s="6">
        <f t="shared" si="85"/>
        <v>1</v>
      </c>
      <c r="U492" s="6">
        <f t="shared" si="86"/>
        <v>1</v>
      </c>
      <c r="V492" s="11">
        <f t="shared" si="87"/>
        <v>1</v>
      </c>
      <c r="W492" s="53"/>
      <c r="X492" s="6"/>
      <c r="Y492" s="6"/>
      <c r="Z492" s="6"/>
      <c r="AA492" s="6"/>
      <c r="AB492" s="6"/>
      <c r="AC492" s="6"/>
      <c r="AD492" s="6"/>
      <c r="AE492" s="6"/>
      <c r="AF492" s="6"/>
    </row>
    <row r="493" spans="1:32" x14ac:dyDescent="0.25">
      <c r="A493" s="53">
        <v>470</v>
      </c>
      <c r="B493" s="208"/>
      <c r="C493" s="6"/>
      <c r="D493" s="6"/>
      <c r="E493" s="6"/>
      <c r="F493" s="6"/>
      <c r="G493" s="6"/>
      <c r="H493" s="6"/>
      <c r="I493" s="6"/>
      <c r="J493" s="6"/>
      <c r="K493" s="6"/>
      <c r="L493" s="11"/>
      <c r="M493" s="53">
        <f t="shared" si="78"/>
        <v>0</v>
      </c>
      <c r="N493" s="6">
        <f t="shared" si="79"/>
        <v>0</v>
      </c>
      <c r="O493" s="6">
        <f t="shared" si="80"/>
        <v>0</v>
      </c>
      <c r="P493" s="6">
        <f t="shared" si="81"/>
        <v>0</v>
      </c>
      <c r="Q493" s="11">
        <f t="shared" si="82"/>
        <v>0</v>
      </c>
      <c r="R493" s="6">
        <f t="shared" si="83"/>
        <v>1</v>
      </c>
      <c r="S493" s="6">
        <f t="shared" si="84"/>
        <v>1</v>
      </c>
      <c r="T493" s="6">
        <f t="shared" si="85"/>
        <v>1</v>
      </c>
      <c r="U493" s="6">
        <f t="shared" si="86"/>
        <v>1</v>
      </c>
      <c r="V493" s="11">
        <f t="shared" si="87"/>
        <v>1</v>
      </c>
      <c r="W493" s="53"/>
      <c r="X493" s="6"/>
      <c r="Y493" s="6"/>
      <c r="Z493" s="6"/>
      <c r="AA493" s="6"/>
      <c r="AB493" s="6"/>
      <c r="AC493" s="6"/>
      <c r="AD493" s="6"/>
      <c r="AE493" s="6"/>
      <c r="AF493" s="6"/>
    </row>
    <row r="494" spans="1:32" x14ac:dyDescent="0.25">
      <c r="A494" s="53">
        <v>471</v>
      </c>
      <c r="B494" s="208"/>
      <c r="C494" s="6"/>
      <c r="D494" s="6"/>
      <c r="E494" s="6"/>
      <c r="F494" s="6"/>
      <c r="G494" s="6"/>
      <c r="H494" s="6"/>
      <c r="I494" s="6"/>
      <c r="J494" s="6"/>
      <c r="K494" s="6"/>
      <c r="L494" s="11"/>
      <c r="M494" s="53">
        <f t="shared" si="78"/>
        <v>0</v>
      </c>
      <c r="N494" s="6">
        <f t="shared" si="79"/>
        <v>0</v>
      </c>
      <c r="O494" s="6">
        <f t="shared" si="80"/>
        <v>0</v>
      </c>
      <c r="P494" s="6">
        <f t="shared" si="81"/>
        <v>0</v>
      </c>
      <c r="Q494" s="11">
        <f t="shared" si="82"/>
        <v>0</v>
      </c>
      <c r="R494" s="6">
        <f t="shared" si="83"/>
        <v>1</v>
      </c>
      <c r="S494" s="6">
        <f t="shared" si="84"/>
        <v>1</v>
      </c>
      <c r="T494" s="6">
        <f t="shared" si="85"/>
        <v>1</v>
      </c>
      <c r="U494" s="6">
        <f t="shared" si="86"/>
        <v>1</v>
      </c>
      <c r="V494" s="11">
        <f t="shared" si="87"/>
        <v>1</v>
      </c>
      <c r="W494" s="53"/>
      <c r="X494" s="6"/>
      <c r="Y494" s="6"/>
      <c r="Z494" s="6"/>
      <c r="AA494" s="6"/>
      <c r="AB494" s="6"/>
      <c r="AC494" s="6"/>
      <c r="AD494" s="6"/>
      <c r="AE494" s="6"/>
      <c r="AF494" s="6"/>
    </row>
    <row r="495" spans="1:32" x14ac:dyDescent="0.25">
      <c r="A495" s="53">
        <v>472</v>
      </c>
      <c r="B495" s="208"/>
      <c r="C495" s="6"/>
      <c r="D495" s="6"/>
      <c r="E495" s="6"/>
      <c r="F495" s="6"/>
      <c r="G495" s="6"/>
      <c r="H495" s="6"/>
      <c r="I495" s="6"/>
      <c r="J495" s="6"/>
      <c r="K495" s="6"/>
      <c r="L495" s="11"/>
      <c r="M495" s="53">
        <f t="shared" si="78"/>
        <v>0</v>
      </c>
      <c r="N495" s="6">
        <f t="shared" si="79"/>
        <v>0</v>
      </c>
      <c r="O495" s="6">
        <f t="shared" si="80"/>
        <v>0</v>
      </c>
      <c r="P495" s="6">
        <f t="shared" si="81"/>
        <v>0</v>
      </c>
      <c r="Q495" s="11">
        <f t="shared" si="82"/>
        <v>0</v>
      </c>
      <c r="R495" s="6">
        <f t="shared" si="83"/>
        <v>1</v>
      </c>
      <c r="S495" s="6">
        <f t="shared" si="84"/>
        <v>1</v>
      </c>
      <c r="T495" s="6">
        <f t="shared" si="85"/>
        <v>1</v>
      </c>
      <c r="U495" s="6">
        <f t="shared" si="86"/>
        <v>1</v>
      </c>
      <c r="V495" s="11">
        <f t="shared" si="87"/>
        <v>1</v>
      </c>
      <c r="W495" s="53"/>
      <c r="X495" s="6"/>
      <c r="Y495" s="6"/>
      <c r="Z495" s="6"/>
      <c r="AA495" s="6"/>
      <c r="AB495" s="6"/>
      <c r="AC495" s="6"/>
      <c r="AD495" s="6"/>
      <c r="AE495" s="6"/>
      <c r="AF495" s="6"/>
    </row>
    <row r="496" spans="1:32" x14ac:dyDescent="0.25">
      <c r="A496" s="53">
        <v>473</v>
      </c>
      <c r="B496" s="208"/>
      <c r="C496" s="6"/>
      <c r="D496" s="6"/>
      <c r="E496" s="6"/>
      <c r="F496" s="6"/>
      <c r="G496" s="6"/>
      <c r="H496" s="6"/>
      <c r="I496" s="6"/>
      <c r="J496" s="6"/>
      <c r="K496" s="6"/>
      <c r="L496" s="11"/>
      <c r="M496" s="53">
        <f t="shared" si="78"/>
        <v>0</v>
      </c>
      <c r="N496" s="6">
        <f t="shared" si="79"/>
        <v>0</v>
      </c>
      <c r="O496" s="6">
        <f t="shared" si="80"/>
        <v>0</v>
      </c>
      <c r="P496" s="6">
        <f t="shared" si="81"/>
        <v>0</v>
      </c>
      <c r="Q496" s="11">
        <f t="shared" si="82"/>
        <v>0</v>
      </c>
      <c r="R496" s="6">
        <f t="shared" si="83"/>
        <v>1</v>
      </c>
      <c r="S496" s="6">
        <f t="shared" si="84"/>
        <v>1</v>
      </c>
      <c r="T496" s="6">
        <f t="shared" si="85"/>
        <v>1</v>
      </c>
      <c r="U496" s="6">
        <f t="shared" si="86"/>
        <v>1</v>
      </c>
      <c r="V496" s="11">
        <f t="shared" si="87"/>
        <v>1</v>
      </c>
      <c r="W496" s="53"/>
      <c r="X496" s="6"/>
      <c r="Y496" s="6"/>
      <c r="Z496" s="6"/>
      <c r="AA496" s="6"/>
      <c r="AB496" s="6"/>
      <c r="AC496" s="6"/>
      <c r="AD496" s="6"/>
      <c r="AE496" s="6"/>
      <c r="AF496" s="6"/>
    </row>
    <row r="497" spans="1:32" x14ac:dyDescent="0.25">
      <c r="A497" s="53">
        <v>474</v>
      </c>
      <c r="B497" s="208"/>
      <c r="C497" s="6"/>
      <c r="D497" s="6"/>
      <c r="E497" s="6"/>
      <c r="F497" s="6"/>
      <c r="G497" s="6"/>
      <c r="H497" s="6"/>
      <c r="I497" s="6"/>
      <c r="J497" s="6"/>
      <c r="K497" s="6"/>
      <c r="L497" s="11"/>
      <c r="M497" s="53">
        <f t="shared" si="78"/>
        <v>0</v>
      </c>
      <c r="N497" s="6">
        <f t="shared" si="79"/>
        <v>0</v>
      </c>
      <c r="O497" s="6">
        <f t="shared" si="80"/>
        <v>0</v>
      </c>
      <c r="P497" s="6">
        <f t="shared" si="81"/>
        <v>0</v>
      </c>
      <c r="Q497" s="11">
        <f t="shared" si="82"/>
        <v>0</v>
      </c>
      <c r="R497" s="6">
        <f t="shared" si="83"/>
        <v>1</v>
      </c>
      <c r="S497" s="6">
        <f t="shared" si="84"/>
        <v>1</v>
      </c>
      <c r="T497" s="6">
        <f t="shared" si="85"/>
        <v>1</v>
      </c>
      <c r="U497" s="6">
        <f t="shared" si="86"/>
        <v>1</v>
      </c>
      <c r="V497" s="11">
        <f t="shared" si="87"/>
        <v>1</v>
      </c>
      <c r="W497" s="53"/>
      <c r="X497" s="6"/>
      <c r="Y497" s="6"/>
      <c r="Z497" s="6"/>
      <c r="AA497" s="6"/>
      <c r="AB497" s="6"/>
      <c r="AC497" s="6"/>
      <c r="AD497" s="6"/>
      <c r="AE497" s="6"/>
      <c r="AF497" s="6"/>
    </row>
    <row r="498" spans="1:32" x14ac:dyDescent="0.25">
      <c r="A498" s="53">
        <v>475</v>
      </c>
      <c r="B498" s="208"/>
      <c r="C498" s="6"/>
      <c r="D498" s="6"/>
      <c r="E498" s="6"/>
      <c r="F498" s="6"/>
      <c r="G498" s="6"/>
      <c r="H498" s="6"/>
      <c r="I498" s="6"/>
      <c r="J498" s="6"/>
      <c r="K498" s="6"/>
      <c r="L498" s="11"/>
      <c r="M498" s="53">
        <f t="shared" si="78"/>
        <v>0</v>
      </c>
      <c r="N498" s="6">
        <f t="shared" si="79"/>
        <v>0</v>
      </c>
      <c r="O498" s="6">
        <f t="shared" si="80"/>
        <v>0</v>
      </c>
      <c r="P498" s="6">
        <f t="shared" si="81"/>
        <v>0</v>
      </c>
      <c r="Q498" s="11">
        <f t="shared" si="82"/>
        <v>0</v>
      </c>
      <c r="R498" s="6">
        <f t="shared" si="83"/>
        <v>1</v>
      </c>
      <c r="S498" s="6">
        <f t="shared" si="84"/>
        <v>1</v>
      </c>
      <c r="T498" s="6">
        <f t="shared" si="85"/>
        <v>1</v>
      </c>
      <c r="U498" s="6">
        <f t="shared" si="86"/>
        <v>1</v>
      </c>
      <c r="V498" s="11">
        <f t="shared" si="87"/>
        <v>1</v>
      </c>
      <c r="W498" s="53"/>
      <c r="X498" s="6"/>
      <c r="Y498" s="6"/>
      <c r="Z498" s="6"/>
      <c r="AA498" s="6"/>
      <c r="AB498" s="6"/>
      <c r="AC498" s="6"/>
      <c r="AD498" s="6"/>
      <c r="AE498" s="6"/>
      <c r="AF498" s="6"/>
    </row>
    <row r="499" spans="1:32" x14ac:dyDescent="0.25">
      <c r="A499" s="53">
        <v>476</v>
      </c>
      <c r="B499" s="208"/>
      <c r="C499" s="6"/>
      <c r="D499" s="6"/>
      <c r="E499" s="6"/>
      <c r="F499" s="6"/>
      <c r="G499" s="6"/>
      <c r="H499" s="6"/>
      <c r="I499" s="6"/>
      <c r="J499" s="6"/>
      <c r="K499" s="6"/>
      <c r="L499" s="11"/>
      <c r="M499" s="53">
        <f t="shared" si="78"/>
        <v>0</v>
      </c>
      <c r="N499" s="6">
        <f t="shared" si="79"/>
        <v>0</v>
      </c>
      <c r="O499" s="6">
        <f t="shared" si="80"/>
        <v>0</v>
      </c>
      <c r="P499" s="6">
        <f t="shared" si="81"/>
        <v>0</v>
      </c>
      <c r="Q499" s="11">
        <f t="shared" si="82"/>
        <v>0</v>
      </c>
      <c r="R499" s="6">
        <f t="shared" si="83"/>
        <v>1</v>
      </c>
      <c r="S499" s="6">
        <f t="shared" si="84"/>
        <v>1</v>
      </c>
      <c r="T499" s="6">
        <f t="shared" si="85"/>
        <v>1</v>
      </c>
      <c r="U499" s="6">
        <f t="shared" si="86"/>
        <v>1</v>
      </c>
      <c r="V499" s="11">
        <f t="shared" si="87"/>
        <v>1</v>
      </c>
      <c r="W499" s="53"/>
      <c r="X499" s="6"/>
      <c r="Y499" s="6"/>
      <c r="Z499" s="6"/>
      <c r="AA499" s="6"/>
      <c r="AB499" s="6"/>
      <c r="AC499" s="6"/>
      <c r="AD499" s="6"/>
      <c r="AE499" s="6"/>
      <c r="AF499" s="6"/>
    </row>
    <row r="500" spans="1:32" x14ac:dyDescent="0.25">
      <c r="A500" s="53">
        <v>477</v>
      </c>
      <c r="B500" s="208"/>
      <c r="C500" s="6"/>
      <c r="D500" s="6"/>
      <c r="E500" s="6"/>
      <c r="F500" s="6"/>
      <c r="G500" s="6"/>
      <c r="H500" s="6"/>
      <c r="I500" s="6"/>
      <c r="J500" s="6"/>
      <c r="K500" s="6"/>
      <c r="L500" s="11"/>
      <c r="M500" s="53">
        <f t="shared" si="78"/>
        <v>0</v>
      </c>
      <c r="N500" s="6">
        <f t="shared" si="79"/>
        <v>0</v>
      </c>
      <c r="O500" s="6">
        <f t="shared" si="80"/>
        <v>0</v>
      </c>
      <c r="P500" s="6">
        <f t="shared" si="81"/>
        <v>0</v>
      </c>
      <c r="Q500" s="11">
        <f t="shared" si="82"/>
        <v>0</v>
      </c>
      <c r="R500" s="6">
        <f t="shared" si="83"/>
        <v>1</v>
      </c>
      <c r="S500" s="6">
        <f t="shared" si="84"/>
        <v>1</v>
      </c>
      <c r="T500" s="6">
        <f t="shared" si="85"/>
        <v>1</v>
      </c>
      <c r="U500" s="6">
        <f t="shared" si="86"/>
        <v>1</v>
      </c>
      <c r="V500" s="11">
        <f t="shared" si="87"/>
        <v>1</v>
      </c>
      <c r="W500" s="53"/>
      <c r="X500" s="6"/>
      <c r="Y500" s="6"/>
      <c r="Z500" s="6"/>
      <c r="AA500" s="6"/>
      <c r="AB500" s="6"/>
      <c r="AC500" s="6"/>
      <c r="AD500" s="6"/>
      <c r="AE500" s="6"/>
      <c r="AF500" s="6"/>
    </row>
    <row r="501" spans="1:32" x14ac:dyDescent="0.25">
      <c r="A501" s="53">
        <v>478</v>
      </c>
      <c r="B501" s="208"/>
      <c r="C501" s="6"/>
      <c r="D501" s="6"/>
      <c r="E501" s="6"/>
      <c r="F501" s="6"/>
      <c r="G501" s="6"/>
      <c r="H501" s="6"/>
      <c r="I501" s="6"/>
      <c r="J501" s="6"/>
      <c r="K501" s="6"/>
      <c r="L501" s="11"/>
      <c r="M501" s="53">
        <f t="shared" si="78"/>
        <v>0</v>
      </c>
      <c r="N501" s="6">
        <f t="shared" si="79"/>
        <v>0</v>
      </c>
      <c r="O501" s="6">
        <f t="shared" si="80"/>
        <v>0</v>
      </c>
      <c r="P501" s="6">
        <f t="shared" si="81"/>
        <v>0</v>
      </c>
      <c r="Q501" s="11">
        <f t="shared" si="82"/>
        <v>0</v>
      </c>
      <c r="R501" s="6">
        <f t="shared" si="83"/>
        <v>1</v>
      </c>
      <c r="S501" s="6">
        <f t="shared" si="84"/>
        <v>1</v>
      </c>
      <c r="T501" s="6">
        <f t="shared" si="85"/>
        <v>1</v>
      </c>
      <c r="U501" s="6">
        <f t="shared" si="86"/>
        <v>1</v>
      </c>
      <c r="V501" s="11">
        <f t="shared" si="87"/>
        <v>1</v>
      </c>
      <c r="W501" s="53"/>
      <c r="X501" s="6"/>
      <c r="Y501" s="6"/>
      <c r="Z501" s="6"/>
      <c r="AA501" s="6"/>
      <c r="AB501" s="6"/>
      <c r="AC501" s="6"/>
      <c r="AD501" s="6"/>
      <c r="AE501" s="6"/>
      <c r="AF501" s="6"/>
    </row>
    <row r="502" spans="1:32" x14ac:dyDescent="0.25">
      <c r="A502" s="53">
        <v>479</v>
      </c>
      <c r="B502" s="208"/>
      <c r="C502" s="6"/>
      <c r="D502" s="6"/>
      <c r="E502" s="6"/>
      <c r="F502" s="6"/>
      <c r="G502" s="6"/>
      <c r="H502" s="6"/>
      <c r="I502" s="6"/>
      <c r="J502" s="6"/>
      <c r="K502" s="6"/>
      <c r="L502" s="11"/>
      <c r="M502" s="53">
        <f t="shared" si="78"/>
        <v>0</v>
      </c>
      <c r="N502" s="6">
        <f t="shared" si="79"/>
        <v>0</v>
      </c>
      <c r="O502" s="6">
        <f t="shared" si="80"/>
        <v>0</v>
      </c>
      <c r="P502" s="6">
        <f t="shared" si="81"/>
        <v>0</v>
      </c>
      <c r="Q502" s="11">
        <f t="shared" si="82"/>
        <v>0</v>
      </c>
      <c r="R502" s="6">
        <f t="shared" si="83"/>
        <v>1</v>
      </c>
      <c r="S502" s="6">
        <f t="shared" si="84"/>
        <v>1</v>
      </c>
      <c r="T502" s="6">
        <f t="shared" si="85"/>
        <v>1</v>
      </c>
      <c r="U502" s="6">
        <f t="shared" si="86"/>
        <v>1</v>
      </c>
      <c r="V502" s="11">
        <f t="shared" si="87"/>
        <v>1</v>
      </c>
      <c r="W502" s="53"/>
      <c r="X502" s="6"/>
      <c r="Y502" s="6"/>
      <c r="Z502" s="6"/>
      <c r="AA502" s="6"/>
      <c r="AB502" s="6"/>
      <c r="AC502" s="6"/>
      <c r="AD502" s="6"/>
      <c r="AE502" s="6"/>
      <c r="AF502" s="6"/>
    </row>
    <row r="503" spans="1:32" x14ac:dyDescent="0.25">
      <c r="A503" s="53">
        <v>480</v>
      </c>
      <c r="B503" s="208"/>
      <c r="C503" s="6"/>
      <c r="D503" s="6"/>
      <c r="E503" s="6"/>
      <c r="F503" s="6"/>
      <c r="G503" s="6"/>
      <c r="H503" s="6"/>
      <c r="I503" s="6"/>
      <c r="J503" s="6"/>
      <c r="K503" s="6"/>
      <c r="L503" s="11"/>
      <c r="M503" s="53">
        <f t="shared" si="78"/>
        <v>0</v>
      </c>
      <c r="N503" s="6">
        <f t="shared" si="79"/>
        <v>0</v>
      </c>
      <c r="O503" s="6">
        <f t="shared" si="80"/>
        <v>0</v>
      </c>
      <c r="P503" s="6">
        <f t="shared" si="81"/>
        <v>0</v>
      </c>
      <c r="Q503" s="11">
        <f t="shared" si="82"/>
        <v>0</v>
      </c>
      <c r="R503" s="6">
        <f t="shared" si="83"/>
        <v>1</v>
      </c>
      <c r="S503" s="6">
        <f t="shared" si="84"/>
        <v>1</v>
      </c>
      <c r="T503" s="6">
        <f t="shared" si="85"/>
        <v>1</v>
      </c>
      <c r="U503" s="6">
        <f t="shared" si="86"/>
        <v>1</v>
      </c>
      <c r="V503" s="11">
        <f t="shared" si="87"/>
        <v>1</v>
      </c>
      <c r="W503" s="53"/>
      <c r="X503" s="6"/>
      <c r="Y503" s="6"/>
      <c r="Z503" s="6"/>
      <c r="AA503" s="6"/>
      <c r="AB503" s="6"/>
      <c r="AC503" s="6"/>
      <c r="AD503" s="6"/>
      <c r="AE503" s="6"/>
      <c r="AF503" s="6"/>
    </row>
    <row r="504" spans="1:32" x14ac:dyDescent="0.25">
      <c r="A504" s="53">
        <v>481</v>
      </c>
      <c r="B504" s="208"/>
      <c r="C504" s="6"/>
      <c r="D504" s="6"/>
      <c r="E504" s="6"/>
      <c r="F504" s="6"/>
      <c r="G504" s="6"/>
      <c r="H504" s="6"/>
      <c r="I504" s="6"/>
      <c r="J504" s="6"/>
      <c r="K504" s="6"/>
      <c r="L504" s="11"/>
      <c r="M504" s="53">
        <f t="shared" si="78"/>
        <v>0</v>
      </c>
      <c r="N504" s="6">
        <f t="shared" si="79"/>
        <v>0</v>
      </c>
      <c r="O504" s="6">
        <f t="shared" si="80"/>
        <v>0</v>
      </c>
      <c r="P504" s="6">
        <f t="shared" si="81"/>
        <v>0</v>
      </c>
      <c r="Q504" s="11">
        <f t="shared" si="82"/>
        <v>0</v>
      </c>
      <c r="R504" s="6">
        <f t="shared" si="83"/>
        <v>1</v>
      </c>
      <c r="S504" s="6">
        <f t="shared" si="84"/>
        <v>1</v>
      </c>
      <c r="T504" s="6">
        <f t="shared" si="85"/>
        <v>1</v>
      </c>
      <c r="U504" s="6">
        <f t="shared" si="86"/>
        <v>1</v>
      </c>
      <c r="V504" s="11">
        <f t="shared" si="87"/>
        <v>1</v>
      </c>
      <c r="W504" s="53"/>
      <c r="X504" s="6"/>
      <c r="Y504" s="6"/>
      <c r="Z504" s="6"/>
      <c r="AA504" s="6"/>
      <c r="AB504" s="6"/>
      <c r="AC504" s="6"/>
      <c r="AD504" s="6"/>
      <c r="AE504" s="6"/>
      <c r="AF504" s="6"/>
    </row>
    <row r="505" spans="1:32" x14ac:dyDescent="0.25">
      <c r="A505" s="53">
        <v>482</v>
      </c>
      <c r="B505" s="208"/>
      <c r="C505" s="6"/>
      <c r="D505" s="6"/>
      <c r="E505" s="6"/>
      <c r="F505" s="6"/>
      <c r="G505" s="6"/>
      <c r="H505" s="6"/>
      <c r="I505" s="6"/>
      <c r="J505" s="6"/>
      <c r="K505" s="6"/>
      <c r="L505" s="11"/>
      <c r="M505" s="53">
        <f t="shared" si="78"/>
        <v>0</v>
      </c>
      <c r="N505" s="6">
        <f t="shared" si="79"/>
        <v>0</v>
      </c>
      <c r="O505" s="6">
        <f t="shared" si="80"/>
        <v>0</v>
      </c>
      <c r="P505" s="6">
        <f t="shared" si="81"/>
        <v>0</v>
      </c>
      <c r="Q505" s="11">
        <f t="shared" si="82"/>
        <v>0</v>
      </c>
      <c r="R505" s="6">
        <f t="shared" si="83"/>
        <v>1</v>
      </c>
      <c r="S505" s="6">
        <f t="shared" si="84"/>
        <v>1</v>
      </c>
      <c r="T505" s="6">
        <f t="shared" si="85"/>
        <v>1</v>
      </c>
      <c r="U505" s="6">
        <f t="shared" si="86"/>
        <v>1</v>
      </c>
      <c r="V505" s="11">
        <f t="shared" si="87"/>
        <v>1</v>
      </c>
      <c r="W505" s="53"/>
      <c r="X505" s="6"/>
      <c r="Y505" s="6"/>
      <c r="Z505" s="6"/>
      <c r="AA505" s="6"/>
      <c r="AB505" s="6"/>
      <c r="AC505" s="6"/>
      <c r="AD505" s="6"/>
      <c r="AE505" s="6"/>
      <c r="AF505" s="6"/>
    </row>
    <row r="506" spans="1:32" x14ac:dyDescent="0.25">
      <c r="A506" s="53">
        <v>483</v>
      </c>
      <c r="B506" s="208"/>
      <c r="C506" s="6"/>
      <c r="D506" s="6"/>
      <c r="E506" s="6"/>
      <c r="F506" s="6"/>
      <c r="G506" s="6"/>
      <c r="H506" s="6"/>
      <c r="I506" s="6"/>
      <c r="J506" s="6"/>
      <c r="K506" s="6"/>
      <c r="L506" s="11"/>
      <c r="M506" s="53">
        <f t="shared" si="78"/>
        <v>0</v>
      </c>
      <c r="N506" s="6">
        <f t="shared" si="79"/>
        <v>0</v>
      </c>
      <c r="O506" s="6">
        <f t="shared" si="80"/>
        <v>0</v>
      </c>
      <c r="P506" s="6">
        <f t="shared" si="81"/>
        <v>0</v>
      </c>
      <c r="Q506" s="11">
        <f t="shared" si="82"/>
        <v>0</v>
      </c>
      <c r="R506" s="6">
        <f t="shared" si="83"/>
        <v>1</v>
      </c>
      <c r="S506" s="6">
        <f t="shared" si="84"/>
        <v>1</v>
      </c>
      <c r="T506" s="6">
        <f t="shared" si="85"/>
        <v>1</v>
      </c>
      <c r="U506" s="6">
        <f t="shared" si="86"/>
        <v>1</v>
      </c>
      <c r="V506" s="11">
        <f t="shared" si="87"/>
        <v>1</v>
      </c>
      <c r="W506" s="53"/>
      <c r="X506" s="6"/>
      <c r="Y506" s="6"/>
      <c r="Z506" s="6"/>
      <c r="AA506" s="6"/>
      <c r="AB506" s="6"/>
      <c r="AC506" s="6"/>
      <c r="AD506" s="6"/>
      <c r="AE506" s="6"/>
      <c r="AF506" s="6"/>
    </row>
    <row r="507" spans="1:32" x14ac:dyDescent="0.25">
      <c r="A507" s="53">
        <v>484</v>
      </c>
      <c r="B507" s="208"/>
      <c r="C507" s="6"/>
      <c r="D507" s="6"/>
      <c r="E507" s="6"/>
      <c r="F507" s="6"/>
      <c r="G507" s="6"/>
      <c r="H507" s="6"/>
      <c r="I507" s="6"/>
      <c r="J507" s="6"/>
      <c r="K507" s="6"/>
      <c r="L507" s="11"/>
      <c r="M507" s="53">
        <f t="shared" si="78"/>
        <v>0</v>
      </c>
      <c r="N507" s="6">
        <f t="shared" si="79"/>
        <v>0</v>
      </c>
      <c r="O507" s="6">
        <f t="shared" si="80"/>
        <v>0</v>
      </c>
      <c r="P507" s="6">
        <f t="shared" si="81"/>
        <v>0</v>
      </c>
      <c r="Q507" s="11">
        <f t="shared" si="82"/>
        <v>0</v>
      </c>
      <c r="R507" s="6">
        <f t="shared" si="83"/>
        <v>1</v>
      </c>
      <c r="S507" s="6">
        <f t="shared" si="84"/>
        <v>1</v>
      </c>
      <c r="T507" s="6">
        <f t="shared" si="85"/>
        <v>1</v>
      </c>
      <c r="U507" s="6">
        <f t="shared" si="86"/>
        <v>1</v>
      </c>
      <c r="V507" s="11">
        <f t="shared" si="87"/>
        <v>1</v>
      </c>
      <c r="W507" s="53"/>
      <c r="X507" s="6"/>
      <c r="Y507" s="6"/>
      <c r="Z507" s="6"/>
      <c r="AA507" s="6"/>
      <c r="AB507" s="6"/>
      <c r="AC507" s="6"/>
      <c r="AD507" s="6"/>
      <c r="AE507" s="6"/>
      <c r="AF507" s="6"/>
    </row>
    <row r="508" spans="1:32" x14ac:dyDescent="0.25">
      <c r="A508" s="53">
        <v>485</v>
      </c>
      <c r="B508" s="208"/>
      <c r="C508" s="6"/>
      <c r="D508" s="6"/>
      <c r="E508" s="6"/>
      <c r="F508" s="6"/>
      <c r="G508" s="6"/>
      <c r="H508" s="6"/>
      <c r="I508" s="6"/>
      <c r="J508" s="6"/>
      <c r="K508" s="6"/>
      <c r="L508" s="11"/>
      <c r="M508" s="53">
        <f t="shared" si="78"/>
        <v>0</v>
      </c>
      <c r="N508" s="6">
        <f t="shared" si="79"/>
        <v>0</v>
      </c>
      <c r="O508" s="6">
        <f t="shared" si="80"/>
        <v>0</v>
      </c>
      <c r="P508" s="6">
        <f t="shared" si="81"/>
        <v>0</v>
      </c>
      <c r="Q508" s="11">
        <f t="shared" si="82"/>
        <v>0</v>
      </c>
      <c r="R508" s="6">
        <f t="shared" si="83"/>
        <v>1</v>
      </c>
      <c r="S508" s="6">
        <f t="shared" si="84"/>
        <v>1</v>
      </c>
      <c r="T508" s="6">
        <f t="shared" si="85"/>
        <v>1</v>
      </c>
      <c r="U508" s="6">
        <f t="shared" si="86"/>
        <v>1</v>
      </c>
      <c r="V508" s="11">
        <f t="shared" si="87"/>
        <v>1</v>
      </c>
      <c r="W508" s="53"/>
      <c r="X508" s="6"/>
      <c r="Y508" s="6"/>
      <c r="Z508" s="6"/>
      <c r="AA508" s="6"/>
      <c r="AB508" s="6"/>
      <c r="AC508" s="6"/>
      <c r="AD508" s="6"/>
      <c r="AE508" s="6"/>
      <c r="AF508" s="6"/>
    </row>
    <row r="509" spans="1:32" x14ac:dyDescent="0.25">
      <c r="A509" s="53">
        <v>486</v>
      </c>
      <c r="B509" s="208"/>
      <c r="C509" s="6"/>
      <c r="D509" s="6"/>
      <c r="E509" s="6"/>
      <c r="F509" s="6"/>
      <c r="G509" s="6"/>
      <c r="H509" s="6"/>
      <c r="I509" s="6"/>
      <c r="J509" s="6"/>
      <c r="K509" s="6"/>
      <c r="L509" s="11"/>
      <c r="M509" s="53">
        <f t="shared" si="78"/>
        <v>0</v>
      </c>
      <c r="N509" s="6">
        <f t="shared" si="79"/>
        <v>0</v>
      </c>
      <c r="O509" s="6">
        <f t="shared" si="80"/>
        <v>0</v>
      </c>
      <c r="P509" s="6">
        <f t="shared" si="81"/>
        <v>0</v>
      </c>
      <c r="Q509" s="11">
        <f t="shared" si="82"/>
        <v>0</v>
      </c>
      <c r="R509" s="6">
        <f t="shared" si="83"/>
        <v>1</v>
      </c>
      <c r="S509" s="6">
        <f t="shared" si="84"/>
        <v>1</v>
      </c>
      <c r="T509" s="6">
        <f t="shared" si="85"/>
        <v>1</v>
      </c>
      <c r="U509" s="6">
        <f t="shared" si="86"/>
        <v>1</v>
      </c>
      <c r="V509" s="11">
        <f t="shared" si="87"/>
        <v>1</v>
      </c>
      <c r="W509" s="53"/>
      <c r="X509" s="6"/>
      <c r="Y509" s="6"/>
      <c r="Z509" s="6"/>
      <c r="AA509" s="6"/>
      <c r="AB509" s="6"/>
      <c r="AC509" s="6"/>
      <c r="AD509" s="6"/>
      <c r="AE509" s="6"/>
      <c r="AF509" s="6"/>
    </row>
    <row r="510" spans="1:32" x14ac:dyDescent="0.25">
      <c r="A510" s="53">
        <v>487</v>
      </c>
      <c r="B510" s="208"/>
      <c r="C510" s="6"/>
      <c r="D510" s="6"/>
      <c r="E510" s="6"/>
      <c r="F510" s="6"/>
      <c r="G510" s="6"/>
      <c r="H510" s="6"/>
      <c r="I510" s="6"/>
      <c r="J510" s="6"/>
      <c r="K510" s="6"/>
      <c r="L510" s="11"/>
      <c r="M510" s="53">
        <f t="shared" si="78"/>
        <v>0</v>
      </c>
      <c r="N510" s="6">
        <f t="shared" si="79"/>
        <v>0</v>
      </c>
      <c r="O510" s="6">
        <f t="shared" si="80"/>
        <v>0</v>
      </c>
      <c r="P510" s="6">
        <f t="shared" si="81"/>
        <v>0</v>
      </c>
      <c r="Q510" s="11">
        <f t="shared" si="82"/>
        <v>0</v>
      </c>
      <c r="R510" s="6">
        <f t="shared" si="83"/>
        <v>1</v>
      </c>
      <c r="S510" s="6">
        <f t="shared" si="84"/>
        <v>1</v>
      </c>
      <c r="T510" s="6">
        <f t="shared" si="85"/>
        <v>1</v>
      </c>
      <c r="U510" s="6">
        <f t="shared" si="86"/>
        <v>1</v>
      </c>
      <c r="V510" s="11">
        <f t="shared" si="87"/>
        <v>1</v>
      </c>
      <c r="W510" s="53"/>
      <c r="X510" s="6"/>
      <c r="Y510" s="6"/>
      <c r="Z510" s="6"/>
      <c r="AA510" s="6"/>
      <c r="AB510" s="6"/>
      <c r="AC510" s="6"/>
      <c r="AD510" s="6"/>
      <c r="AE510" s="6"/>
      <c r="AF510" s="6"/>
    </row>
    <row r="511" spans="1:32" x14ac:dyDescent="0.25">
      <c r="A511" s="53">
        <v>488</v>
      </c>
      <c r="B511" s="208"/>
      <c r="C511" s="6"/>
      <c r="D511" s="6"/>
      <c r="E511" s="6"/>
      <c r="F511" s="6"/>
      <c r="G511" s="6"/>
      <c r="H511" s="6"/>
      <c r="I511" s="6"/>
      <c r="J511" s="6"/>
      <c r="K511" s="6"/>
      <c r="L511" s="11"/>
      <c r="M511" s="53">
        <f t="shared" si="78"/>
        <v>0</v>
      </c>
      <c r="N511" s="6">
        <f t="shared" si="79"/>
        <v>0</v>
      </c>
      <c r="O511" s="6">
        <f t="shared" si="80"/>
        <v>0</v>
      </c>
      <c r="P511" s="6">
        <f t="shared" si="81"/>
        <v>0</v>
      </c>
      <c r="Q511" s="11">
        <f t="shared" si="82"/>
        <v>0</v>
      </c>
      <c r="R511" s="6">
        <f t="shared" si="83"/>
        <v>1</v>
      </c>
      <c r="S511" s="6">
        <f t="shared" si="84"/>
        <v>1</v>
      </c>
      <c r="T511" s="6">
        <f t="shared" si="85"/>
        <v>1</v>
      </c>
      <c r="U511" s="6">
        <f t="shared" si="86"/>
        <v>1</v>
      </c>
      <c r="V511" s="11">
        <f t="shared" si="87"/>
        <v>1</v>
      </c>
      <c r="W511" s="53"/>
      <c r="X511" s="6"/>
      <c r="Y511" s="6"/>
      <c r="Z511" s="6"/>
      <c r="AA511" s="6"/>
      <c r="AB511" s="6"/>
      <c r="AC511" s="6"/>
      <c r="AD511" s="6"/>
      <c r="AE511" s="6"/>
      <c r="AF511" s="6"/>
    </row>
    <row r="512" spans="1:32" x14ac:dyDescent="0.25">
      <c r="A512" s="53">
        <v>489</v>
      </c>
      <c r="B512" s="208"/>
      <c r="C512" s="6"/>
      <c r="D512" s="6"/>
      <c r="E512" s="6"/>
      <c r="F512" s="6"/>
      <c r="G512" s="6"/>
      <c r="H512" s="6"/>
      <c r="I512" s="6"/>
      <c r="J512" s="6"/>
      <c r="K512" s="6"/>
      <c r="L512" s="11"/>
      <c r="M512" s="53">
        <f t="shared" si="78"/>
        <v>0</v>
      </c>
      <c r="N512" s="6">
        <f t="shared" si="79"/>
        <v>0</v>
      </c>
      <c r="O512" s="6">
        <f t="shared" si="80"/>
        <v>0</v>
      </c>
      <c r="P512" s="6">
        <f t="shared" si="81"/>
        <v>0</v>
      </c>
      <c r="Q512" s="11">
        <f t="shared" si="82"/>
        <v>0</v>
      </c>
      <c r="R512" s="6">
        <f t="shared" si="83"/>
        <v>1</v>
      </c>
      <c r="S512" s="6">
        <f t="shared" si="84"/>
        <v>1</v>
      </c>
      <c r="T512" s="6">
        <f t="shared" si="85"/>
        <v>1</v>
      </c>
      <c r="U512" s="6">
        <f t="shared" si="86"/>
        <v>1</v>
      </c>
      <c r="V512" s="11">
        <f t="shared" si="87"/>
        <v>1</v>
      </c>
      <c r="W512" s="53"/>
      <c r="X512" s="6"/>
      <c r="Y512" s="6"/>
      <c r="Z512" s="6"/>
      <c r="AA512" s="6"/>
      <c r="AB512" s="6"/>
      <c r="AC512" s="6"/>
      <c r="AD512" s="6"/>
      <c r="AE512" s="6"/>
      <c r="AF512" s="6"/>
    </row>
    <row r="513" spans="1:32" x14ac:dyDescent="0.25">
      <c r="A513" s="53">
        <v>490</v>
      </c>
      <c r="B513" s="208"/>
      <c r="C513" s="6"/>
      <c r="D513" s="6"/>
      <c r="E513" s="6"/>
      <c r="F513" s="6"/>
      <c r="G513" s="6"/>
      <c r="H513" s="6"/>
      <c r="I513" s="6"/>
      <c r="J513" s="6"/>
      <c r="K513" s="6"/>
      <c r="L513" s="11"/>
      <c r="M513" s="53">
        <f t="shared" si="78"/>
        <v>0</v>
      </c>
      <c r="N513" s="6">
        <f t="shared" si="79"/>
        <v>0</v>
      </c>
      <c r="O513" s="6">
        <f t="shared" si="80"/>
        <v>0</v>
      </c>
      <c r="P513" s="6">
        <f t="shared" si="81"/>
        <v>0</v>
      </c>
      <c r="Q513" s="11">
        <f t="shared" si="82"/>
        <v>0</v>
      </c>
      <c r="R513" s="6">
        <f t="shared" si="83"/>
        <v>1</v>
      </c>
      <c r="S513" s="6">
        <f t="shared" si="84"/>
        <v>1</v>
      </c>
      <c r="T513" s="6">
        <f t="shared" si="85"/>
        <v>1</v>
      </c>
      <c r="U513" s="6">
        <f t="shared" si="86"/>
        <v>1</v>
      </c>
      <c r="V513" s="11">
        <f t="shared" si="87"/>
        <v>1</v>
      </c>
      <c r="W513" s="53"/>
      <c r="X513" s="6"/>
      <c r="Y513" s="6"/>
      <c r="Z513" s="6"/>
      <c r="AA513" s="6"/>
      <c r="AB513" s="6"/>
      <c r="AC513" s="6"/>
      <c r="AD513" s="6"/>
      <c r="AE513" s="6"/>
      <c r="AF513" s="6"/>
    </row>
    <row r="514" spans="1:32" x14ac:dyDescent="0.25">
      <c r="A514" s="53">
        <v>491</v>
      </c>
      <c r="B514" s="208"/>
      <c r="C514" s="6"/>
      <c r="D514" s="6"/>
      <c r="E514" s="6"/>
      <c r="F514" s="6"/>
      <c r="G514" s="6"/>
      <c r="H514" s="6"/>
      <c r="I514" s="6"/>
      <c r="J514" s="6"/>
      <c r="K514" s="6"/>
      <c r="L514" s="11"/>
      <c r="M514" s="53">
        <f t="shared" si="78"/>
        <v>0</v>
      </c>
      <c r="N514" s="6">
        <f t="shared" si="79"/>
        <v>0</v>
      </c>
      <c r="O514" s="6">
        <f t="shared" si="80"/>
        <v>0</v>
      </c>
      <c r="P514" s="6">
        <f t="shared" si="81"/>
        <v>0</v>
      </c>
      <c r="Q514" s="11">
        <f t="shared" si="82"/>
        <v>0</v>
      </c>
      <c r="R514" s="6">
        <f t="shared" si="83"/>
        <v>1</v>
      </c>
      <c r="S514" s="6">
        <f t="shared" si="84"/>
        <v>1</v>
      </c>
      <c r="T514" s="6">
        <f t="shared" si="85"/>
        <v>1</v>
      </c>
      <c r="U514" s="6">
        <f t="shared" si="86"/>
        <v>1</v>
      </c>
      <c r="V514" s="11">
        <f t="shared" si="87"/>
        <v>1</v>
      </c>
      <c r="W514" s="53"/>
      <c r="X514" s="6"/>
      <c r="Y514" s="6"/>
      <c r="Z514" s="6"/>
      <c r="AA514" s="6"/>
      <c r="AB514" s="6"/>
      <c r="AC514" s="6"/>
      <c r="AD514" s="6"/>
      <c r="AE514" s="6"/>
      <c r="AF514" s="6"/>
    </row>
    <row r="515" spans="1:32" x14ac:dyDescent="0.25">
      <c r="A515" s="53">
        <v>492</v>
      </c>
      <c r="B515" s="208"/>
      <c r="C515" s="6"/>
      <c r="D515" s="6"/>
      <c r="E515" s="6"/>
      <c r="F515" s="6"/>
      <c r="G515" s="6"/>
      <c r="H515" s="6"/>
      <c r="I515" s="6"/>
      <c r="J515" s="6"/>
      <c r="K515" s="6"/>
      <c r="L515" s="11"/>
      <c r="M515" s="53">
        <f t="shared" si="78"/>
        <v>0</v>
      </c>
      <c r="N515" s="6">
        <f t="shared" si="79"/>
        <v>0</v>
      </c>
      <c r="O515" s="6">
        <f t="shared" si="80"/>
        <v>0</v>
      </c>
      <c r="P515" s="6">
        <f t="shared" si="81"/>
        <v>0</v>
      </c>
      <c r="Q515" s="11">
        <f t="shared" si="82"/>
        <v>0</v>
      </c>
      <c r="R515" s="6">
        <f t="shared" si="83"/>
        <v>1</v>
      </c>
      <c r="S515" s="6">
        <f t="shared" si="84"/>
        <v>1</v>
      </c>
      <c r="T515" s="6">
        <f t="shared" si="85"/>
        <v>1</v>
      </c>
      <c r="U515" s="6">
        <f t="shared" si="86"/>
        <v>1</v>
      </c>
      <c r="V515" s="11">
        <f t="shared" si="87"/>
        <v>1</v>
      </c>
      <c r="W515" s="53"/>
      <c r="X515" s="6"/>
      <c r="Y515" s="6"/>
      <c r="Z515" s="6"/>
      <c r="AA515" s="6"/>
      <c r="AB515" s="6"/>
      <c r="AC515" s="6"/>
      <c r="AD515" s="6"/>
      <c r="AE515" s="6"/>
      <c r="AF515" s="6"/>
    </row>
    <row r="516" spans="1:32" x14ac:dyDescent="0.25">
      <c r="A516" s="53">
        <v>493</v>
      </c>
      <c r="B516" s="208"/>
      <c r="C516" s="6"/>
      <c r="D516" s="6"/>
      <c r="E516" s="6"/>
      <c r="F516" s="6"/>
      <c r="G516" s="6"/>
      <c r="H516" s="6"/>
      <c r="I516" s="6"/>
      <c r="J516" s="6"/>
      <c r="K516" s="6"/>
      <c r="L516" s="11"/>
      <c r="M516" s="53">
        <f t="shared" si="78"/>
        <v>0</v>
      </c>
      <c r="N516" s="6">
        <f t="shared" si="79"/>
        <v>0</v>
      </c>
      <c r="O516" s="6">
        <f t="shared" si="80"/>
        <v>0</v>
      </c>
      <c r="P516" s="6">
        <f t="shared" si="81"/>
        <v>0</v>
      </c>
      <c r="Q516" s="11">
        <f t="shared" si="82"/>
        <v>0</v>
      </c>
      <c r="R516" s="6">
        <f t="shared" si="83"/>
        <v>1</v>
      </c>
      <c r="S516" s="6">
        <f t="shared" si="84"/>
        <v>1</v>
      </c>
      <c r="T516" s="6">
        <f t="shared" si="85"/>
        <v>1</v>
      </c>
      <c r="U516" s="6">
        <f t="shared" si="86"/>
        <v>1</v>
      </c>
      <c r="V516" s="11">
        <f t="shared" si="87"/>
        <v>1</v>
      </c>
      <c r="W516" s="53"/>
      <c r="X516" s="6"/>
      <c r="Y516" s="6"/>
      <c r="Z516" s="6"/>
      <c r="AA516" s="6"/>
      <c r="AB516" s="6"/>
      <c r="AC516" s="6"/>
      <c r="AD516" s="6"/>
      <c r="AE516" s="6"/>
      <c r="AF516" s="6"/>
    </row>
    <row r="517" spans="1:32" x14ac:dyDescent="0.25">
      <c r="A517" s="53">
        <v>494</v>
      </c>
      <c r="B517" s="208"/>
      <c r="C517" s="6"/>
      <c r="D517" s="6"/>
      <c r="E517" s="6"/>
      <c r="F517" s="6"/>
      <c r="G517" s="6"/>
      <c r="H517" s="6"/>
      <c r="I517" s="6"/>
      <c r="J517" s="6"/>
      <c r="K517" s="6"/>
      <c r="L517" s="11"/>
      <c r="M517" s="53">
        <f t="shared" si="78"/>
        <v>0</v>
      </c>
      <c r="N517" s="6">
        <f t="shared" si="79"/>
        <v>0</v>
      </c>
      <c r="O517" s="6">
        <f t="shared" si="80"/>
        <v>0</v>
      </c>
      <c r="P517" s="6">
        <f t="shared" si="81"/>
        <v>0</v>
      </c>
      <c r="Q517" s="11">
        <f t="shared" si="82"/>
        <v>0</v>
      </c>
      <c r="R517" s="6">
        <f t="shared" si="83"/>
        <v>1</v>
      </c>
      <c r="S517" s="6">
        <f t="shared" si="84"/>
        <v>1</v>
      </c>
      <c r="T517" s="6">
        <f t="shared" si="85"/>
        <v>1</v>
      </c>
      <c r="U517" s="6">
        <f t="shared" si="86"/>
        <v>1</v>
      </c>
      <c r="V517" s="11">
        <f t="shared" si="87"/>
        <v>1</v>
      </c>
      <c r="W517" s="53"/>
      <c r="X517" s="6"/>
      <c r="Y517" s="6"/>
      <c r="Z517" s="6"/>
      <c r="AA517" s="6"/>
      <c r="AB517" s="6"/>
      <c r="AC517" s="6"/>
      <c r="AD517" s="6"/>
      <c r="AE517" s="6"/>
      <c r="AF517" s="6"/>
    </row>
    <row r="518" spans="1:32" x14ac:dyDescent="0.25">
      <c r="A518" s="53">
        <v>495</v>
      </c>
      <c r="B518" s="208"/>
      <c r="C518" s="6"/>
      <c r="D518" s="6"/>
      <c r="E518" s="6"/>
      <c r="F518" s="6"/>
      <c r="G518" s="6"/>
      <c r="H518" s="6"/>
      <c r="I518" s="6"/>
      <c r="J518" s="6"/>
      <c r="K518" s="6"/>
      <c r="L518" s="11"/>
      <c r="M518" s="53">
        <f t="shared" si="78"/>
        <v>0</v>
      </c>
      <c r="N518" s="6">
        <f t="shared" si="79"/>
        <v>0</v>
      </c>
      <c r="O518" s="6">
        <f t="shared" si="80"/>
        <v>0</v>
      </c>
      <c r="P518" s="6">
        <f t="shared" si="81"/>
        <v>0</v>
      </c>
      <c r="Q518" s="11">
        <f t="shared" si="82"/>
        <v>0</v>
      </c>
      <c r="R518" s="6">
        <f t="shared" si="83"/>
        <v>1</v>
      </c>
      <c r="S518" s="6">
        <f t="shared" si="84"/>
        <v>1</v>
      </c>
      <c r="T518" s="6">
        <f t="shared" si="85"/>
        <v>1</v>
      </c>
      <c r="U518" s="6">
        <f t="shared" si="86"/>
        <v>1</v>
      </c>
      <c r="V518" s="11">
        <f t="shared" si="87"/>
        <v>1</v>
      </c>
      <c r="W518" s="53"/>
      <c r="X518" s="6"/>
      <c r="Y518" s="6"/>
      <c r="Z518" s="6"/>
      <c r="AA518" s="6"/>
      <c r="AB518" s="6"/>
      <c r="AC518" s="6"/>
      <c r="AD518" s="6"/>
      <c r="AE518" s="6"/>
      <c r="AF518" s="6"/>
    </row>
    <row r="519" spans="1:32" x14ac:dyDescent="0.25">
      <c r="A519" s="53">
        <v>496</v>
      </c>
      <c r="B519" s="208"/>
      <c r="C519" s="6"/>
      <c r="D519" s="6"/>
      <c r="E519" s="6"/>
      <c r="F519" s="6"/>
      <c r="G519" s="6"/>
      <c r="H519" s="6"/>
      <c r="I519" s="6"/>
      <c r="J519" s="6"/>
      <c r="K519" s="6"/>
      <c r="L519" s="11"/>
      <c r="M519" s="53">
        <f t="shared" si="78"/>
        <v>0</v>
      </c>
      <c r="N519" s="6">
        <f t="shared" si="79"/>
        <v>0</v>
      </c>
      <c r="O519" s="6">
        <f t="shared" si="80"/>
        <v>0</v>
      </c>
      <c r="P519" s="6">
        <f t="shared" si="81"/>
        <v>0</v>
      </c>
      <c r="Q519" s="11">
        <f t="shared" si="82"/>
        <v>0</v>
      </c>
      <c r="R519" s="6">
        <f t="shared" si="83"/>
        <v>1</v>
      </c>
      <c r="S519" s="6">
        <f t="shared" si="84"/>
        <v>1</v>
      </c>
      <c r="T519" s="6">
        <f t="shared" si="85"/>
        <v>1</v>
      </c>
      <c r="U519" s="6">
        <f t="shared" si="86"/>
        <v>1</v>
      </c>
      <c r="V519" s="11">
        <f t="shared" si="87"/>
        <v>1</v>
      </c>
      <c r="W519" s="53"/>
      <c r="X519" s="6"/>
      <c r="Y519" s="6"/>
      <c r="Z519" s="6"/>
      <c r="AA519" s="6"/>
      <c r="AB519" s="6"/>
      <c r="AC519" s="6"/>
      <c r="AD519" s="6"/>
      <c r="AE519" s="6"/>
      <c r="AF519" s="6"/>
    </row>
    <row r="520" spans="1:32" x14ac:dyDescent="0.25">
      <c r="A520" s="53">
        <v>497</v>
      </c>
      <c r="B520" s="208"/>
      <c r="C520" s="6"/>
      <c r="D520" s="6"/>
      <c r="E520" s="6"/>
      <c r="F520" s="6"/>
      <c r="G520" s="6"/>
      <c r="H520" s="6"/>
      <c r="I520" s="6"/>
      <c r="J520" s="6"/>
      <c r="K520" s="6"/>
      <c r="L520" s="11"/>
      <c r="M520" s="53">
        <f t="shared" si="78"/>
        <v>0</v>
      </c>
      <c r="N520" s="6">
        <f t="shared" si="79"/>
        <v>0</v>
      </c>
      <c r="O520" s="6">
        <f t="shared" si="80"/>
        <v>0</v>
      </c>
      <c r="P520" s="6">
        <f t="shared" si="81"/>
        <v>0</v>
      </c>
      <c r="Q520" s="11">
        <f t="shared" si="82"/>
        <v>0</v>
      </c>
      <c r="R520" s="6">
        <f t="shared" si="83"/>
        <v>1</v>
      </c>
      <c r="S520" s="6">
        <f t="shared" si="84"/>
        <v>1</v>
      </c>
      <c r="T520" s="6">
        <f t="shared" si="85"/>
        <v>1</v>
      </c>
      <c r="U520" s="6">
        <f t="shared" si="86"/>
        <v>1</v>
      </c>
      <c r="V520" s="11">
        <f t="shared" si="87"/>
        <v>1</v>
      </c>
      <c r="W520" s="53"/>
      <c r="X520" s="6"/>
      <c r="Y520" s="6"/>
      <c r="Z520" s="6"/>
      <c r="AA520" s="6"/>
      <c r="AB520" s="6"/>
      <c r="AC520" s="6"/>
      <c r="AD520" s="6"/>
      <c r="AE520" s="6"/>
      <c r="AF520" s="6"/>
    </row>
    <row r="521" spans="1:32" x14ac:dyDescent="0.25">
      <c r="A521" s="53">
        <v>498</v>
      </c>
      <c r="B521" s="208"/>
      <c r="C521" s="6"/>
      <c r="D521" s="6"/>
      <c r="E521" s="6"/>
      <c r="F521" s="6"/>
      <c r="G521" s="6"/>
      <c r="H521" s="6"/>
      <c r="I521" s="6"/>
      <c r="J521" s="6"/>
      <c r="K521" s="6"/>
      <c r="L521" s="11"/>
      <c r="M521" s="53">
        <f t="shared" si="78"/>
        <v>0</v>
      </c>
      <c r="N521" s="6">
        <f t="shared" si="79"/>
        <v>0</v>
      </c>
      <c r="O521" s="6">
        <f t="shared" si="80"/>
        <v>0</v>
      </c>
      <c r="P521" s="6">
        <f t="shared" si="81"/>
        <v>0</v>
      </c>
      <c r="Q521" s="11">
        <f t="shared" si="82"/>
        <v>0</v>
      </c>
      <c r="R521" s="6">
        <f t="shared" si="83"/>
        <v>1</v>
      </c>
      <c r="S521" s="6">
        <f t="shared" si="84"/>
        <v>1</v>
      </c>
      <c r="T521" s="6">
        <f t="shared" si="85"/>
        <v>1</v>
      </c>
      <c r="U521" s="6">
        <f t="shared" si="86"/>
        <v>1</v>
      </c>
      <c r="V521" s="11">
        <f t="shared" si="87"/>
        <v>1</v>
      </c>
      <c r="W521" s="53"/>
      <c r="X521" s="6"/>
      <c r="Y521" s="6"/>
      <c r="Z521" s="6"/>
      <c r="AA521" s="6"/>
      <c r="AB521" s="6"/>
      <c r="AC521" s="6"/>
      <c r="AD521" s="6"/>
      <c r="AE521" s="6"/>
      <c r="AF521" s="6"/>
    </row>
    <row r="522" spans="1:32" x14ac:dyDescent="0.25">
      <c r="A522" s="53">
        <v>499</v>
      </c>
      <c r="B522" s="208"/>
      <c r="C522" s="6"/>
      <c r="D522" s="6"/>
      <c r="E522" s="6"/>
      <c r="F522" s="6"/>
      <c r="G522" s="6"/>
      <c r="H522" s="6"/>
      <c r="I522" s="6"/>
      <c r="J522" s="6"/>
      <c r="K522" s="6"/>
      <c r="L522" s="11"/>
      <c r="M522" s="53">
        <f t="shared" si="78"/>
        <v>0</v>
      </c>
      <c r="N522" s="6">
        <f t="shared" si="79"/>
        <v>0</v>
      </c>
      <c r="O522" s="6">
        <f t="shared" si="80"/>
        <v>0</v>
      </c>
      <c r="P522" s="6">
        <f t="shared" si="81"/>
        <v>0</v>
      </c>
      <c r="Q522" s="11">
        <f t="shared" si="82"/>
        <v>0</v>
      </c>
      <c r="R522" s="6">
        <f t="shared" si="83"/>
        <v>1</v>
      </c>
      <c r="S522" s="6">
        <f t="shared" si="84"/>
        <v>1</v>
      </c>
      <c r="T522" s="6">
        <f t="shared" si="85"/>
        <v>1</v>
      </c>
      <c r="U522" s="6">
        <f t="shared" si="86"/>
        <v>1</v>
      </c>
      <c r="V522" s="11">
        <f t="shared" si="87"/>
        <v>1</v>
      </c>
      <c r="W522" s="53"/>
      <c r="X522" s="6"/>
      <c r="Y522" s="6"/>
      <c r="Z522" s="6"/>
      <c r="AA522" s="6"/>
      <c r="AB522" s="6"/>
      <c r="AC522" s="6"/>
      <c r="AD522" s="6"/>
      <c r="AE522" s="6"/>
      <c r="AF522" s="6"/>
    </row>
    <row r="523" spans="1:32" x14ac:dyDescent="0.25">
      <c r="A523" s="54">
        <v>500</v>
      </c>
      <c r="B523" s="209"/>
      <c r="C523" s="12"/>
      <c r="D523" s="12"/>
      <c r="E523" s="12"/>
      <c r="F523" s="12"/>
      <c r="G523" s="12"/>
      <c r="H523" s="12"/>
      <c r="I523" s="12"/>
      <c r="J523" s="12"/>
      <c r="K523" s="12"/>
      <c r="L523" s="13"/>
      <c r="M523" s="54">
        <f t="shared" si="78"/>
        <v>0</v>
      </c>
      <c r="N523" s="12">
        <f t="shared" si="79"/>
        <v>0</v>
      </c>
      <c r="O523" s="12">
        <f t="shared" si="80"/>
        <v>0</v>
      </c>
      <c r="P523" s="12">
        <f t="shared" si="81"/>
        <v>0</v>
      </c>
      <c r="Q523" s="13">
        <f t="shared" si="82"/>
        <v>0</v>
      </c>
      <c r="R523" s="12">
        <f t="shared" si="83"/>
        <v>1</v>
      </c>
      <c r="S523" s="12">
        <f t="shared" si="84"/>
        <v>1</v>
      </c>
      <c r="T523" s="12">
        <f t="shared" si="85"/>
        <v>1</v>
      </c>
      <c r="U523" s="12">
        <f t="shared" si="86"/>
        <v>1</v>
      </c>
      <c r="V523" s="13">
        <f t="shared" si="87"/>
        <v>1</v>
      </c>
      <c r="W523" s="6"/>
      <c r="X523" s="6"/>
      <c r="Y523" s="6"/>
      <c r="Z523" s="6"/>
      <c r="AA523" s="6"/>
      <c r="AB523" s="6"/>
      <c r="AC523" s="6"/>
      <c r="AD523" s="6"/>
      <c r="AE523" s="6"/>
      <c r="AF523" s="6"/>
    </row>
  </sheetData>
  <mergeCells count="2">
    <mergeCell ref="A6:A7"/>
    <mergeCell ref="B6:D6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16</vt:i4>
      </vt:variant>
    </vt:vector>
  </HeadingPairs>
  <TitlesOfParts>
    <vt:vector size="42" baseType="lpstr">
      <vt:lpstr>Tabelle1</vt:lpstr>
      <vt:lpstr>Deskriptiv</vt:lpstr>
      <vt:lpstr>LGS</vt:lpstr>
      <vt:lpstr>Vorraussetzungen</vt:lpstr>
      <vt:lpstr>QQ-Plot</vt:lpstr>
      <vt:lpstr>Diskrimanalyse + Hotellings T</vt:lpstr>
      <vt:lpstr>Diskriminanzfunktionen</vt:lpstr>
      <vt:lpstr>Root-Analyse</vt:lpstr>
      <vt:lpstr>Diskriminanz-Klassifikation</vt:lpstr>
      <vt:lpstr>Diskrimanzanalyse in Statistica</vt:lpstr>
      <vt:lpstr>Classifier</vt:lpstr>
      <vt:lpstr>Anleitung</vt:lpstr>
      <vt:lpstr>Allgemeines</vt:lpstr>
      <vt:lpstr>MR_Rohdaten</vt:lpstr>
      <vt:lpstr>MR_Kennwerte_Sortiert</vt:lpstr>
      <vt:lpstr>MR_Korrelation</vt:lpstr>
      <vt:lpstr>MR_Regression</vt:lpstr>
      <vt:lpstr>MR_Residuen</vt:lpstr>
      <vt:lpstr>Rohdaten</vt:lpstr>
      <vt:lpstr>Korrelationsmatrix</vt:lpstr>
      <vt:lpstr>Ladungsmatrix</vt:lpstr>
      <vt:lpstr>Zufallszahlen&amp;Parallelanalyse</vt:lpstr>
      <vt:lpstr>Faktor Lösung</vt:lpstr>
      <vt:lpstr>Rotation</vt:lpstr>
      <vt:lpstr>FaktorScores</vt:lpstr>
      <vt:lpstr>Theorie</vt:lpstr>
      <vt:lpstr>gr_1</vt:lpstr>
      <vt:lpstr>gr_2</vt:lpstr>
      <vt:lpstr>gr_3</vt:lpstr>
      <vt:lpstr>gr_4</vt:lpstr>
      <vt:lpstr>gr_5</vt:lpstr>
      <vt:lpstr>k_</vt:lpstr>
      <vt:lpstr>m_</vt:lpstr>
      <vt:lpstr>MR_N</vt:lpstr>
      <vt:lpstr>N</vt:lpstr>
      <vt:lpstr>n_1</vt:lpstr>
      <vt:lpstr>n_2</vt:lpstr>
      <vt:lpstr>n_3</vt:lpstr>
      <vt:lpstr>n_4</vt:lpstr>
      <vt:lpstr>n_5</vt:lpstr>
      <vt:lpstr>n_cases</vt:lpstr>
      <vt:lpstr>qN_</vt:lpstr>
    </vt:vector>
  </TitlesOfParts>
  <Company>Johannes Gutenberg-Universität Mainz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Kley, Katharina</dc:creator>
  <cp:lastModifiedBy>Lu</cp:lastModifiedBy>
  <dcterms:created xsi:type="dcterms:W3CDTF">2018-07-13T08:13:44Z</dcterms:created>
  <dcterms:modified xsi:type="dcterms:W3CDTF">2019-10-17T11:37:15Z</dcterms:modified>
</cp:coreProperties>
</file>